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0E1119DB-9BBD-4D31-A9BE-A7F01BF98132}" xr6:coauthVersionLast="47" xr6:coauthVersionMax="47" xr10:uidLastSave="{00000000-0000-0000-0000-000000000000}"/>
  <bookViews>
    <workbookView xWindow="-110" yWindow="-110" windowWidth="25820" windowHeight="15500" activeTab="2"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DataMaster!$A$942:$V$1408</definedName>
    <definedName name="_xlnm._FilterDatabase" localSheetId="0" hidden="1">Experiment!$A$13:$AEY$149</definedName>
    <definedName name="_xlnm._FilterDatabase" localSheetId="6" hidden="1">RunReport!$A$2:$M$115</definedName>
    <definedName name="_xlnm._FilterDatabase" localSheetId="7" hidden="1">'SA variables'!$A$3:$AA$867</definedName>
    <definedName name="cStep">Experiment!$H$58:$AZ$58</definedName>
    <definedName name="cStepFS">Experiment!$H$118:$AZ$118</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Experiment!$A$5:$AEY$149</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DataMaster!$C$170:$V$186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DataMaster!$W$170:$W$174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DataMaster!$V$943:$V$1407</definedName>
    <definedName name="i.TeamCoeff">DataMaster!$C$943:$T$1408</definedName>
    <definedName name="i.TeamNo">DataMaster!$U$943:$U$1407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sSequential">Experiment!$H$59:$AZ$59</definedName>
    <definedName name="IsSequentialFS">Experiment!$H$119:$AZ$119</definedName>
    <definedName name="LMU_Data">DataMaster!$C$257:$BY$296</definedName>
    <definedName name="nLevels">Experiment!$C$57:$AZ$57</definedName>
    <definedName name="nLevelsFS">Experiment!$C$117:$AZ$117</definedName>
    <definedName name="sStep">Experiment!$H$61:$AZ$61</definedName>
    <definedName name="sStepFS">Experiment!$H$121:$AZ$121</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S27" i="1" l="1" a="1"/>
  <c r="GS27" i="1" s="1"/>
  <c r="GS17" i="1" a="1"/>
  <c r="GS17" i="1" s="1"/>
  <c r="GS18" i="1" s="1" a="1"/>
  <c r="GS18" i="1" s="1"/>
  <c r="GS44" i="1" s="1" a="1"/>
  <c r="GS44" i="1" s="1"/>
  <c r="GS15" i="1" a="1"/>
  <c r="GS15" i="1" s="1"/>
  <c r="GS64" i="1" s="1" a="1"/>
  <c r="GS64" i="1" s="1"/>
  <c r="GS14" i="1"/>
  <c r="GS13" i="1"/>
  <c r="GS149" i="1" s="1"/>
  <c r="GR13" i="1"/>
  <c r="GQ13" i="1"/>
  <c r="GP13" i="1"/>
  <c r="GP149" i="1" s="1"/>
  <c r="YT115" i="1"/>
  <c r="YS115" i="1"/>
  <c r="YR115" i="1"/>
  <c r="YQ115" i="1"/>
  <c r="WV115" i="1"/>
  <c r="HB115" i="1"/>
  <c r="G115" i="1"/>
  <c r="A115" i="1"/>
  <c r="YT114" i="1"/>
  <c r="YS114" i="1"/>
  <c r="YR114" i="1"/>
  <c r="YQ114" i="1"/>
  <c r="WV114" i="1"/>
  <c r="HB114" i="1"/>
  <c r="G114" i="1"/>
  <c r="A114" i="1"/>
  <c r="YT113" i="1"/>
  <c r="YS113" i="1"/>
  <c r="YR113" i="1"/>
  <c r="YQ113" i="1"/>
  <c r="WV113" i="1"/>
  <c r="HB113" i="1"/>
  <c r="G113" i="1"/>
  <c r="A113" i="1"/>
  <c r="YT112" i="1"/>
  <c r="YS112" i="1"/>
  <c r="YR112" i="1"/>
  <c r="YQ112" i="1"/>
  <c r="WV112" i="1"/>
  <c r="HB112" i="1"/>
  <c r="G112" i="1"/>
  <c r="A112" i="1"/>
  <c r="YT111" i="1"/>
  <c r="YS111" i="1"/>
  <c r="YR111" i="1"/>
  <c r="YQ111" i="1"/>
  <c r="WV111" i="1"/>
  <c r="HB111" i="1"/>
  <c r="G111" i="1"/>
  <c r="A111" i="1"/>
  <c r="YT110" i="1"/>
  <c r="YS110" i="1"/>
  <c r="YR110" i="1"/>
  <c r="YQ110" i="1"/>
  <c r="WV110" i="1"/>
  <c r="HB110" i="1"/>
  <c r="G110" i="1"/>
  <c r="A110" i="1"/>
  <c r="YT109" i="1"/>
  <c r="YS109" i="1"/>
  <c r="YR109" i="1"/>
  <c r="YQ109" i="1"/>
  <c r="WV109" i="1"/>
  <c r="HB109" i="1"/>
  <c r="G109" i="1"/>
  <c r="A109" i="1"/>
  <c r="YT108" i="1"/>
  <c r="YS108" i="1"/>
  <c r="YR108" i="1"/>
  <c r="YQ108" i="1"/>
  <c r="WV108" i="1"/>
  <c r="HB108" i="1"/>
  <c r="G108" i="1"/>
  <c r="A108" i="1"/>
  <c r="YT107" i="1"/>
  <c r="YS107" i="1"/>
  <c r="YR107" i="1"/>
  <c r="YQ107" i="1"/>
  <c r="WV107" i="1"/>
  <c r="HB107" i="1"/>
  <c r="G107" i="1"/>
  <c r="A107" i="1"/>
  <c r="YT106" i="1"/>
  <c r="YS106" i="1"/>
  <c r="YR106" i="1"/>
  <c r="YQ106" i="1"/>
  <c r="WV106" i="1"/>
  <c r="HB106" i="1"/>
  <c r="G106" i="1"/>
  <c r="A106" i="1"/>
  <c r="YT105" i="1"/>
  <c r="YS105" i="1"/>
  <c r="YR105" i="1"/>
  <c r="YQ105" i="1"/>
  <c r="WV105" i="1"/>
  <c r="HB105" i="1"/>
  <c r="G105" i="1"/>
  <c r="A105" i="1"/>
  <c r="YT104" i="1"/>
  <c r="YS104" i="1"/>
  <c r="YR104" i="1"/>
  <c r="YQ104" i="1"/>
  <c r="WV104" i="1"/>
  <c r="HB104" i="1"/>
  <c r="G104" i="1"/>
  <c r="A104" i="1"/>
  <c r="YT103" i="1"/>
  <c r="YS103" i="1"/>
  <c r="YR103" i="1"/>
  <c r="YQ103" i="1"/>
  <c r="WV103" i="1"/>
  <c r="HB103" i="1"/>
  <c r="G103" i="1"/>
  <c r="A103" i="1"/>
  <c r="YT102" i="1"/>
  <c r="YS102" i="1"/>
  <c r="YR102" i="1"/>
  <c r="YQ102" i="1"/>
  <c r="WV102" i="1"/>
  <c r="HB102" i="1"/>
  <c r="G102" i="1"/>
  <c r="A102" i="1"/>
  <c r="YT101" i="1"/>
  <c r="YS101" i="1"/>
  <c r="YR101" i="1"/>
  <c r="YQ101" i="1"/>
  <c r="WV101" i="1"/>
  <c r="HB101" i="1"/>
  <c r="G101" i="1"/>
  <c r="A101" i="1"/>
  <c r="U181" i="4"/>
  <c r="V180" i="4"/>
  <c r="U180" i="4"/>
  <c r="EB93" i="1"/>
  <c r="EA93" i="1"/>
  <c r="EB92" i="1"/>
  <c r="EA92" i="1"/>
  <c r="EB91" i="1"/>
  <c r="EA91" i="1"/>
  <c r="EB90" i="1"/>
  <c r="EA90" i="1"/>
  <c r="EB13" i="1"/>
  <c r="EB149" i="1" s="1"/>
  <c r="EA13" i="1"/>
  <c r="EA149" i="1" s="1"/>
  <c r="F182" i="4"/>
  <c r="YT100" i="1"/>
  <c r="YS100" i="1"/>
  <c r="YR100" i="1"/>
  <c r="YQ100" i="1"/>
  <c r="WV100" i="1"/>
  <c r="HB100" i="1"/>
  <c r="G100" i="1"/>
  <c r="A100" i="1"/>
  <c r="YT99" i="1"/>
  <c r="YS99" i="1"/>
  <c r="YR99" i="1"/>
  <c r="YQ99" i="1"/>
  <c r="WV99" i="1"/>
  <c r="HB99" i="1"/>
  <c r="G99" i="1"/>
  <c r="A99" i="1"/>
  <c r="YT98" i="1"/>
  <c r="YS98" i="1"/>
  <c r="YR98" i="1"/>
  <c r="YQ98" i="1"/>
  <c r="WV98" i="1"/>
  <c r="HB98" i="1"/>
  <c r="G98" i="1"/>
  <c r="A98" i="1"/>
  <c r="YT97" i="1"/>
  <c r="YS97" i="1"/>
  <c r="YR97" i="1"/>
  <c r="YQ97" i="1"/>
  <c r="WV97" i="1"/>
  <c r="HB97" i="1"/>
  <c r="G97" i="1"/>
  <c r="A97" i="1"/>
  <c r="YT96" i="1"/>
  <c r="YS96" i="1"/>
  <c r="YR96" i="1"/>
  <c r="YQ96" i="1"/>
  <c r="WV96" i="1"/>
  <c r="HB96" i="1"/>
  <c r="G96" i="1"/>
  <c r="A96" i="1"/>
  <c r="YT95" i="1"/>
  <c r="YS95" i="1"/>
  <c r="YR95" i="1"/>
  <c r="YQ95" i="1"/>
  <c r="WV95" i="1"/>
  <c r="HB95" i="1"/>
  <c r="G95" i="1"/>
  <c r="A95" i="1"/>
  <c r="YT94" i="1"/>
  <c r="YS94" i="1"/>
  <c r="YR94" i="1"/>
  <c r="YQ94" i="1"/>
  <c r="WV94" i="1"/>
  <c r="HB94" i="1"/>
  <c r="G94" i="1"/>
  <c r="A94" i="1"/>
  <c r="YT93" i="1"/>
  <c r="YS93" i="1"/>
  <c r="YR93" i="1"/>
  <c r="YQ93" i="1"/>
  <c r="WV93" i="1"/>
  <c r="HB93" i="1"/>
  <c r="G93" i="1"/>
  <c r="A93" i="1"/>
  <c r="YT92" i="1"/>
  <c r="YS92" i="1"/>
  <c r="YR92" i="1"/>
  <c r="YQ92" i="1"/>
  <c r="WV92" i="1"/>
  <c r="HB92" i="1"/>
  <c r="G92" i="1"/>
  <c r="A92" i="1"/>
  <c r="YT91" i="1"/>
  <c r="YS91" i="1"/>
  <c r="YR91" i="1"/>
  <c r="YQ91" i="1"/>
  <c r="WV91" i="1"/>
  <c r="HB91" i="1"/>
  <c r="G91" i="1"/>
  <c r="A91" i="1"/>
  <c r="YT90" i="1"/>
  <c r="YS90" i="1"/>
  <c r="YR90" i="1"/>
  <c r="YQ90" i="1"/>
  <c r="WV90" i="1"/>
  <c r="HB90" i="1"/>
  <c r="G90" i="1"/>
  <c r="A90" i="1"/>
  <c r="XZ13" i="1"/>
  <c r="GS41" i="1" l="1" a="1"/>
  <c r="GS41" i="1" s="1"/>
  <c r="GS19" i="1" a="1"/>
  <c r="GS19" i="1" s="1"/>
  <c r="GS32" i="1" a="1"/>
  <c r="GS32" i="1" s="1"/>
  <c r="GS124" i="1" a="1"/>
  <c r="GS124" i="1" s="1"/>
  <c r="GS49" i="1" a="1"/>
  <c r="GS49" i="1" s="1"/>
  <c r="GS42" i="1" a="1"/>
  <c r="GS42" i="1" s="1"/>
  <c r="GS45" i="1" a="1"/>
  <c r="GS45" i="1" s="1"/>
  <c r="GS35" i="1" a="1"/>
  <c r="GS35" i="1" s="1"/>
  <c r="GS25" i="1" a="1"/>
  <c r="GS25" i="1" s="1"/>
  <c r="GS38" i="1" a="1"/>
  <c r="GS38" i="1" s="1"/>
  <c r="GS28" i="1" a="1"/>
  <c r="GS28" i="1" s="1"/>
  <c r="GS40" i="1" a="1"/>
  <c r="GS40" i="1" s="1"/>
  <c r="GS30" i="1" a="1"/>
  <c r="GS30" i="1" s="1"/>
  <c r="GS20" i="1" a="1"/>
  <c r="GS20" i="1" s="1"/>
  <c r="GS36" i="1" a="1"/>
  <c r="GS36" i="1" s="1"/>
  <c r="GS22" i="1" a="1"/>
  <c r="GS22" i="1" s="1"/>
  <c r="GS26" i="1" a="1"/>
  <c r="GS26" i="1" s="1"/>
  <c r="GS21" i="1" a="1"/>
  <c r="GS21" i="1" s="1"/>
  <c r="GS31" i="1" a="1"/>
  <c r="GS31" i="1" s="1"/>
  <c r="GS34" i="1" a="1"/>
  <c r="GS34" i="1" s="1"/>
  <c r="GS43" i="1" a="1"/>
  <c r="GS43" i="1" s="1"/>
  <c r="GS29" i="1" a="1"/>
  <c r="GS29" i="1" s="1"/>
  <c r="GS24" i="1" a="1"/>
  <c r="GS24" i="1" s="1"/>
  <c r="GS33" i="1" a="1"/>
  <c r="GS33" i="1" s="1"/>
  <c r="GS39" i="1" a="1"/>
  <c r="GS39" i="1" s="1"/>
  <c r="GS46" i="1" a="1"/>
  <c r="GS46" i="1" s="1"/>
  <c r="GQ14" i="1"/>
  <c r="GQ15" i="1" s="1" a="1"/>
  <c r="GQ15" i="1" s="1"/>
  <c r="GQ149" i="1"/>
  <c r="GQ17" i="1" a="1"/>
  <c r="GQ17" i="1" s="1"/>
  <c r="GQ18" i="1" s="1" a="1"/>
  <c r="GQ18" i="1" s="1"/>
  <c r="GS23" i="1" a="1"/>
  <c r="GS23" i="1" s="1"/>
  <c r="GR14" i="1"/>
  <c r="GR15" i="1" s="1" a="1"/>
  <c r="GR15" i="1" s="1"/>
  <c r="GR149" i="1"/>
  <c r="GR17" i="1" a="1"/>
  <c r="GR17" i="1" s="1"/>
  <c r="GR18" i="1" s="1" a="1"/>
  <c r="GR18" i="1" s="1"/>
  <c r="GS47" i="1" a="1"/>
  <c r="GS47" i="1" s="1"/>
  <c r="GS48" i="1" s="1" a="1"/>
  <c r="GS48" i="1" s="1"/>
  <c r="GS37" i="1" a="1"/>
  <c r="GS37" i="1" s="1"/>
  <c r="GP14" i="1"/>
  <c r="EA14" i="1"/>
  <c r="EB14" i="1"/>
  <c r="XZ149" i="1"/>
  <c r="XZ14" i="1"/>
  <c r="XZ17" i="1"/>
  <c r="GQ49" i="1" l="1" a="1"/>
  <c r="GQ49" i="1" s="1"/>
  <c r="GQ64" i="1" a="1"/>
  <c r="GQ64" i="1" s="1"/>
  <c r="GQ124" i="1" a="1"/>
  <c r="GQ124" i="1" s="1"/>
  <c r="GQ39" i="1" a="1"/>
  <c r="GQ39" i="1" s="1"/>
  <c r="GQ29" i="1" a="1"/>
  <c r="GQ29" i="1" s="1"/>
  <c r="GQ19" i="1" a="1"/>
  <c r="GQ19" i="1" s="1"/>
  <c r="GQ42" i="1" a="1"/>
  <c r="GQ42" i="1" s="1"/>
  <c r="GQ32" i="1" a="1"/>
  <c r="GQ32" i="1" s="1"/>
  <c r="GQ22" i="1" a="1"/>
  <c r="GQ22" i="1" s="1"/>
  <c r="GQ34" i="1" a="1"/>
  <c r="GQ34" i="1" s="1"/>
  <c r="GQ24" i="1" a="1"/>
  <c r="GQ24" i="1" s="1"/>
  <c r="GQ44" i="1" a="1"/>
  <c r="GQ44" i="1" s="1"/>
  <c r="GQ27" i="1" a="1"/>
  <c r="GQ27" i="1" s="1"/>
  <c r="GQ46" i="1" a="1"/>
  <c r="GQ46" i="1" s="1"/>
  <c r="GQ41" i="1" a="1"/>
  <c r="GQ41" i="1" s="1"/>
  <c r="GQ31" i="1" a="1"/>
  <c r="GQ31" i="1" s="1"/>
  <c r="GQ36" i="1" a="1"/>
  <c r="GQ36" i="1" s="1"/>
  <c r="GQ40" i="1" a="1"/>
  <c r="GQ40" i="1" s="1"/>
  <c r="GQ45" i="1" a="1"/>
  <c r="GQ45" i="1" s="1"/>
  <c r="GQ26" i="1" a="1"/>
  <c r="GQ26" i="1" s="1"/>
  <c r="GQ25" i="1" a="1"/>
  <c r="GQ25" i="1" s="1"/>
  <c r="GQ20" i="1" a="1"/>
  <c r="GQ20" i="1" s="1"/>
  <c r="GQ37" i="1" a="1"/>
  <c r="GQ37" i="1" s="1"/>
  <c r="GQ47" i="1" a="1"/>
  <c r="GQ47" i="1" s="1"/>
  <c r="GQ48" i="1" s="1" a="1"/>
  <c r="GQ48" i="1" s="1"/>
  <c r="GQ35" i="1" a="1"/>
  <c r="GQ35" i="1" s="1"/>
  <c r="GQ33" i="1" a="1"/>
  <c r="GQ33" i="1" s="1"/>
  <c r="GQ23" i="1" a="1"/>
  <c r="GQ23" i="1" s="1"/>
  <c r="GQ28" i="1" a="1"/>
  <c r="GQ28" i="1" s="1"/>
  <c r="GQ43" i="1" a="1"/>
  <c r="GQ43" i="1" s="1"/>
  <c r="GQ21" i="1" a="1"/>
  <c r="GQ21" i="1" s="1"/>
  <c r="GQ30" i="1" a="1"/>
  <c r="GQ30" i="1" s="1"/>
  <c r="GQ38" i="1" a="1"/>
  <c r="GQ38" i="1" s="1"/>
  <c r="GS50" i="1" a="1"/>
  <c r="GS50" i="1" s="1"/>
  <c r="GS51" i="1" s="1" a="1"/>
  <c r="GS51" i="1" s="1"/>
  <c r="GS54" i="1" a="1"/>
  <c r="GS54" i="1" s="1"/>
  <c r="GS55" i="1" s="1" a="1"/>
  <c r="GS55" i="1" s="1"/>
  <c r="GS52" i="1" a="1"/>
  <c r="GS52" i="1" s="1"/>
  <c r="GS53" i="1" s="1" a="1"/>
  <c r="GS53" i="1" s="1"/>
  <c r="GR42" i="1" a="1"/>
  <c r="GR42" i="1" s="1"/>
  <c r="GR32" i="1" a="1"/>
  <c r="GR32" i="1" s="1"/>
  <c r="GR22" i="1" a="1"/>
  <c r="GR22" i="1" s="1"/>
  <c r="GR45" i="1" a="1"/>
  <c r="GR45" i="1" s="1"/>
  <c r="GR35" i="1" a="1"/>
  <c r="GR35" i="1" s="1"/>
  <c r="GR25" i="1" a="1"/>
  <c r="GR25" i="1" s="1"/>
  <c r="GR47" i="1" a="1"/>
  <c r="GR47" i="1" s="1"/>
  <c r="GR48" i="1" s="1" a="1"/>
  <c r="GR48" i="1" s="1"/>
  <c r="GR37" i="1" a="1"/>
  <c r="GR37" i="1" s="1"/>
  <c r="GR27" i="1" a="1"/>
  <c r="GR27" i="1" s="1"/>
  <c r="GR46" i="1" a="1"/>
  <c r="GR46" i="1" s="1"/>
  <c r="GR36" i="1" a="1"/>
  <c r="GR36" i="1" s="1"/>
  <c r="GR30" i="1" a="1"/>
  <c r="GR30" i="1" s="1"/>
  <c r="GR21" i="1" a="1"/>
  <c r="GR21" i="1" s="1"/>
  <c r="GR41" i="1" a="1"/>
  <c r="GR41" i="1" s="1"/>
  <c r="GR31" i="1" a="1"/>
  <c r="GR31" i="1" s="1"/>
  <c r="GR40" i="1" a="1"/>
  <c r="GR40" i="1" s="1"/>
  <c r="GR26" i="1" a="1"/>
  <c r="GR26" i="1" s="1"/>
  <c r="GR44" i="1" a="1"/>
  <c r="GR44" i="1" s="1"/>
  <c r="GR39" i="1" a="1"/>
  <c r="GR39" i="1" s="1"/>
  <c r="GR20" i="1" a="1"/>
  <c r="GR20" i="1" s="1"/>
  <c r="GR34" i="1" a="1"/>
  <c r="GR34" i="1" s="1"/>
  <c r="GR43" i="1" a="1"/>
  <c r="GR43" i="1" s="1"/>
  <c r="GR29" i="1" a="1"/>
  <c r="GR29" i="1" s="1"/>
  <c r="GR38" i="1" a="1"/>
  <c r="GR38" i="1" s="1"/>
  <c r="GR24" i="1" a="1"/>
  <c r="GR24" i="1" s="1"/>
  <c r="GR33" i="1" a="1"/>
  <c r="GR33" i="1" s="1"/>
  <c r="GR23" i="1" a="1"/>
  <c r="GR23" i="1" s="1"/>
  <c r="GR28" i="1" a="1"/>
  <c r="GR28" i="1" s="1"/>
  <c r="GR19" i="1" a="1"/>
  <c r="GR19" i="1" s="1"/>
  <c r="GR49" i="1" a="1"/>
  <c r="GR49" i="1" s="1"/>
  <c r="GR64" i="1" a="1"/>
  <c r="GR64" i="1" s="1"/>
  <c r="GR124" i="1" a="1"/>
  <c r="GR124" i="1" s="1"/>
  <c r="EB17" i="1"/>
  <c r="EA17" i="1"/>
  <c r="GR52" i="1" l="1" a="1"/>
  <c r="GR52" i="1" s="1"/>
  <c r="GR53" i="1" s="1" a="1"/>
  <c r="GR53" i="1" s="1"/>
  <c r="GR54" i="1" a="1"/>
  <c r="GR54" i="1" s="1"/>
  <c r="GR55" i="1" s="1" a="1"/>
  <c r="GR55" i="1" s="1"/>
  <c r="GR50" i="1" a="1"/>
  <c r="GR50" i="1" s="1"/>
  <c r="GR51" i="1" s="1" a="1"/>
  <c r="GR51" i="1" s="1"/>
  <c r="GQ52" i="1" a="1"/>
  <c r="GQ52" i="1" s="1"/>
  <c r="GQ53" i="1" s="1" a="1"/>
  <c r="GQ53" i="1" s="1"/>
  <c r="GQ54" i="1" a="1"/>
  <c r="GQ54" i="1" s="1"/>
  <c r="GQ55" i="1" s="1" a="1"/>
  <c r="GQ55" i="1" s="1"/>
  <c r="GQ50" i="1" a="1"/>
  <c r="GQ50" i="1" s="1"/>
  <c r="GQ51" i="1" s="1" a="1"/>
  <c r="GQ51" i="1" s="1"/>
  <c r="XW13" i="1" l="1"/>
  <c r="XX13" i="1"/>
  <c r="XX14" i="1" s="1"/>
  <c r="XW14" i="1"/>
  <c r="XY13" i="1"/>
  <c r="XY149" i="1" s="1"/>
  <c r="AZ77" i="1"/>
  <c r="AZ78" i="1"/>
  <c r="AZ79" i="1"/>
  <c r="AZ76" i="1"/>
  <c r="YT89" i="1"/>
  <c r="YS89" i="1"/>
  <c r="YR89" i="1"/>
  <c r="YQ89" i="1"/>
  <c r="WV89" i="1"/>
  <c r="HB89" i="1"/>
  <c r="G89" i="1"/>
  <c r="A89" i="1"/>
  <c r="YT88" i="1"/>
  <c r="YS88" i="1"/>
  <c r="YR88" i="1"/>
  <c r="YQ88" i="1"/>
  <c r="WV88" i="1"/>
  <c r="HB88" i="1"/>
  <c r="G88" i="1"/>
  <c r="A88" i="1"/>
  <c r="YT87" i="1"/>
  <c r="YS87" i="1"/>
  <c r="YR87" i="1"/>
  <c r="YQ87" i="1"/>
  <c r="WV87" i="1"/>
  <c r="HB87" i="1"/>
  <c r="G87" i="1"/>
  <c r="A87" i="1"/>
  <c r="YT86" i="1"/>
  <c r="YS86" i="1"/>
  <c r="YR86" i="1"/>
  <c r="YQ86" i="1"/>
  <c r="WV86" i="1"/>
  <c r="HB86" i="1"/>
  <c r="G86" i="1"/>
  <c r="A86" i="1"/>
  <c r="YT85" i="1"/>
  <c r="YS85" i="1"/>
  <c r="YR85" i="1"/>
  <c r="YQ85" i="1"/>
  <c r="WV85" i="1"/>
  <c r="HB85" i="1"/>
  <c r="G85" i="1"/>
  <c r="A85" i="1"/>
  <c r="YT84" i="1"/>
  <c r="YS84" i="1"/>
  <c r="YR84" i="1"/>
  <c r="YQ84" i="1"/>
  <c r="WV84" i="1"/>
  <c r="HB84" i="1"/>
  <c r="G84" i="1"/>
  <c r="A84" i="1"/>
  <c r="YT83" i="1"/>
  <c r="YS83" i="1"/>
  <c r="YR83" i="1"/>
  <c r="YQ83" i="1"/>
  <c r="WV83" i="1"/>
  <c r="HB83" i="1"/>
  <c r="G83" i="1"/>
  <c r="A83" i="1"/>
  <c r="YT82" i="1"/>
  <c r="YS82" i="1"/>
  <c r="YR82" i="1"/>
  <c r="YQ82" i="1"/>
  <c r="WV82" i="1"/>
  <c r="HB82" i="1"/>
  <c r="G82" i="1"/>
  <c r="A82" i="1"/>
  <c r="YT81" i="1"/>
  <c r="YS81" i="1"/>
  <c r="YR81" i="1"/>
  <c r="YQ81" i="1"/>
  <c r="WV81" i="1"/>
  <c r="HB81" i="1"/>
  <c r="G81" i="1"/>
  <c r="A81" i="1"/>
  <c r="YT80" i="1"/>
  <c r="YS80" i="1"/>
  <c r="YR80" i="1"/>
  <c r="YQ80" i="1"/>
  <c r="WV80" i="1"/>
  <c r="HB80" i="1"/>
  <c r="G80" i="1"/>
  <c r="A80" i="1"/>
  <c r="YT79" i="1"/>
  <c r="YS79" i="1"/>
  <c r="YR79" i="1"/>
  <c r="YQ79" i="1"/>
  <c r="WV79" i="1"/>
  <c r="HB79" i="1"/>
  <c r="G79" i="1"/>
  <c r="A79" i="1"/>
  <c r="YT78" i="1"/>
  <c r="YS78" i="1"/>
  <c r="YR78" i="1"/>
  <c r="YQ78" i="1"/>
  <c r="WV78" i="1"/>
  <c r="HB78" i="1"/>
  <c r="G78" i="1"/>
  <c r="A78" i="1"/>
  <c r="YT77" i="1"/>
  <c r="YS77" i="1"/>
  <c r="YR77" i="1"/>
  <c r="YQ77" i="1"/>
  <c r="WV77" i="1"/>
  <c r="HB77" i="1"/>
  <c r="G77" i="1"/>
  <c r="A77" i="1"/>
  <c r="YT76" i="1"/>
  <c r="YS76" i="1"/>
  <c r="YR76" i="1"/>
  <c r="YQ76" i="1"/>
  <c r="WV76" i="1"/>
  <c r="HB76" i="1"/>
  <c r="G76" i="1"/>
  <c r="A76" i="1"/>
  <c r="XT13" i="1"/>
  <c r="XT149" i="1" s="1"/>
  <c r="XS13" i="1"/>
  <c r="XR13" i="1"/>
  <c r="XY14" i="1" l="1"/>
  <c r="XY17" i="1" s="1"/>
  <c r="XX17" i="1"/>
  <c r="XW17" i="1"/>
  <c r="XS149" i="1"/>
  <c r="XS14" i="1"/>
  <c r="XS17" i="1" s="1"/>
  <c r="XR149" i="1"/>
  <c r="XR14" i="1"/>
  <c r="XR17" i="1" s="1"/>
  <c r="XT14" i="1"/>
  <c r="XT17" i="1" l="1"/>
  <c r="XQ13" i="1" l="1"/>
  <c r="XQ149" i="1" s="1"/>
  <c r="XU13" i="1"/>
  <c r="XU149" i="1" s="1"/>
  <c r="XP13" i="1"/>
  <c r="XP149" i="1" s="1"/>
  <c r="BA116" i="1"/>
  <c r="XQ14" i="1" l="1"/>
  <c r="XU14" i="1"/>
  <c r="XP14" i="1"/>
  <c r="XQ17" i="1" l="1"/>
  <c r="XU17" i="1"/>
  <c r="XP17" i="1"/>
  <c r="GT25" i="1" l="1" a="1"/>
  <c r="GT25" i="1" s="1"/>
  <c r="GT24" i="1" a="1"/>
  <c r="GT24" i="1" s="1"/>
  <c r="GT23" i="1" a="1"/>
  <c r="GT23" i="1" s="1"/>
  <c r="C88" i="8" l="1"/>
  <c r="C88" i="7"/>
  <c r="C88" i="6"/>
  <c r="C88" i="4"/>
  <c r="CZ41" i="1"/>
  <c r="CY41" i="1"/>
  <c r="CV41" i="1"/>
  <c r="CS41" i="1"/>
  <c r="CP41" i="1"/>
  <c r="CO41" i="1"/>
  <c r="CJ41" i="1"/>
  <c r="CI41" i="1"/>
  <c r="G41" i="1"/>
  <c r="A41" i="1"/>
  <c r="FA47" i="1" l="1" a="1"/>
  <c r="FA47" i="1" s="1"/>
  <c r="J70" i="3"/>
  <c r="I70" i="3"/>
  <c r="H70" i="3"/>
  <c r="G70" i="3"/>
  <c r="F70" i="3"/>
  <c r="E70" i="3"/>
  <c r="D70" i="3"/>
  <c r="C70" i="3"/>
  <c r="B70" i="3"/>
  <c r="J69" i="3"/>
  <c r="I69" i="3"/>
  <c r="H69" i="3"/>
  <c r="G69" i="3"/>
  <c r="F69" i="3"/>
  <c r="E69" i="3"/>
  <c r="D69" i="3"/>
  <c r="C69" i="3"/>
  <c r="B69" i="3"/>
  <c r="V757" i="4"/>
  <c r="U757" i="4"/>
  <c r="V756" i="4"/>
  <c r="U756" i="4"/>
  <c r="V755" i="4"/>
  <c r="U755" i="4"/>
  <c r="V754" i="4"/>
  <c r="U754" i="4"/>
  <c r="G19" i="1"/>
  <c r="A19" i="1"/>
  <c r="ZM8" i="1"/>
  <c r="ZM124" i="1" a="1"/>
  <c r="ZM124" i="1" s="1"/>
  <c r="ZM7" i="1"/>
  <c r="ZN7" i="1" s="1"/>
  <c r="G206" i="4"/>
  <c r="F206" i="4"/>
  <c r="E206" i="4"/>
  <c r="D206" i="4"/>
  <c r="AB28"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ABF125" i="1" l="1"/>
  <c r="ABF126" i="1" s="1"/>
  <c r="ABF127" i="1" s="1"/>
  <c r="ABF128" i="1" s="1"/>
  <c r="ABF129" i="1" s="1"/>
  <c r="ABF130" i="1" s="1"/>
  <c r="ABF131" i="1" s="1"/>
  <c r="ABF132" i="1" s="1"/>
  <c r="ABF133" i="1" s="1"/>
  <c r="ABF134" i="1" s="1"/>
  <c r="ABF135" i="1" s="1"/>
  <c r="ABF136" i="1" s="1"/>
  <c r="ABF137" i="1" s="1"/>
  <c r="ABF138" i="1" s="1"/>
  <c r="ABF139" i="1" s="1"/>
  <c r="ABF140" i="1" s="1"/>
  <c r="ABF141" i="1" s="1"/>
  <c r="ABF142" i="1" s="1"/>
  <c r="ABF143" i="1" s="1"/>
  <c r="ABF144" i="1" s="1"/>
  <c r="ABF145" i="1" s="1"/>
  <c r="ABF146" i="1" s="1"/>
  <c r="ABF147" i="1" s="1"/>
  <c r="ABF13" i="1"/>
  <c r="ABF149" i="1" s="1"/>
  <c r="FC13" i="1"/>
  <c r="FC149" i="1" s="1"/>
  <c r="FF125" i="1"/>
  <c r="FF126" i="1" s="1"/>
  <c r="FF127" i="1" s="1"/>
  <c r="FF128" i="1" s="1"/>
  <c r="FF129" i="1" s="1"/>
  <c r="FF130" i="1" s="1"/>
  <c r="FF131" i="1" s="1"/>
  <c r="FF132" i="1" s="1"/>
  <c r="FF133" i="1" s="1"/>
  <c r="FF134" i="1" s="1"/>
  <c r="FF135" i="1" s="1"/>
  <c r="FF136" i="1" s="1"/>
  <c r="FF137" i="1" s="1"/>
  <c r="FF138" i="1" s="1"/>
  <c r="FF139" i="1" s="1"/>
  <c r="FF140" i="1" s="1"/>
  <c r="FF141" i="1" s="1"/>
  <c r="FF142" i="1" s="1"/>
  <c r="FF143" i="1" s="1"/>
  <c r="FF144" i="1" s="1"/>
  <c r="FF145" i="1" s="1"/>
  <c r="FF146" i="1" s="1"/>
  <c r="FF147" i="1" s="1"/>
  <c r="FF65" i="1"/>
  <c r="FF66" i="1" s="1"/>
  <c r="FF67" i="1" s="1"/>
  <c r="FF68" i="1" s="1"/>
  <c r="FF69" i="1" s="1"/>
  <c r="FF70" i="1" s="1"/>
  <c r="FF71" i="1" s="1"/>
  <c r="FF72" i="1" s="1"/>
  <c r="FF73" i="1" s="1"/>
  <c r="FF74" i="1" s="1"/>
  <c r="FF75" i="1" s="1"/>
  <c r="FF76" i="1" s="1"/>
  <c r="FF77" i="1" s="1"/>
  <c r="FF78" i="1" s="1"/>
  <c r="FF79" i="1" s="1"/>
  <c r="FF80" i="1" s="1"/>
  <c r="FF81" i="1" s="1"/>
  <c r="FF82" i="1" s="1"/>
  <c r="FF83" i="1" s="1"/>
  <c r="FF84" i="1" s="1"/>
  <c r="FF85" i="1" s="1"/>
  <c r="FF86" i="1" s="1"/>
  <c r="FF87" i="1" s="1"/>
  <c r="FF88" i="1" s="1"/>
  <c r="FF89" i="1" s="1"/>
  <c r="FF90" i="1" s="1"/>
  <c r="FF91" i="1" s="1"/>
  <c r="FF92" i="1" s="1"/>
  <c r="FF93" i="1" s="1"/>
  <c r="FF94" i="1" s="1"/>
  <c r="FF95" i="1" s="1"/>
  <c r="FF96" i="1" s="1"/>
  <c r="FF97" i="1" s="1"/>
  <c r="FF98" i="1" s="1"/>
  <c r="FF99" i="1" s="1"/>
  <c r="FF100" i="1" s="1"/>
  <c r="FF101" i="1" s="1"/>
  <c r="FF102" i="1" s="1"/>
  <c r="FF103" i="1" s="1"/>
  <c r="FF104" i="1" s="1"/>
  <c r="FF105" i="1" s="1"/>
  <c r="FF106" i="1" s="1"/>
  <c r="FF107" i="1" s="1"/>
  <c r="FF108" i="1" s="1"/>
  <c r="FF109" i="1" s="1"/>
  <c r="FF110" i="1" s="1"/>
  <c r="FF111" i="1" s="1"/>
  <c r="FF112" i="1" s="1"/>
  <c r="FF113" i="1" s="1"/>
  <c r="FF114" i="1" s="1"/>
  <c r="FF115" i="1" s="1"/>
  <c r="FF13" i="1"/>
  <c r="FF149" i="1" s="1"/>
  <c r="AA757" i="4"/>
  <c r="AA756" i="4"/>
  <c r="AA755" i="4"/>
  <c r="AA754" i="4"/>
  <c r="FG13" i="1"/>
  <c r="FG149" i="1" s="1"/>
  <c r="J145" i="4"/>
  <c r="J144" i="4"/>
  <c r="J143" i="4"/>
  <c r="J142" i="4"/>
  <c r="U29" i="1"/>
  <c r="T29" i="1"/>
  <c r="U28" i="1"/>
  <c r="T28" i="1"/>
  <c r="U27" i="1"/>
  <c r="T27" i="1"/>
  <c r="U26" i="1"/>
  <c r="T26" i="1"/>
  <c r="AZ40" i="4"/>
  <c r="AZ35" i="4"/>
  <c r="AZ38" i="4"/>
  <c r="BL33" i="4"/>
  <c r="BL39" i="4" s="1"/>
  <c r="BK33" i="4"/>
  <c r="BK39" i="4" s="1"/>
  <c r="BJ33" i="4"/>
  <c r="BJ35" i="4" s="1"/>
  <c r="BI33" i="4"/>
  <c r="BH33" i="4"/>
  <c r="BG33" i="4"/>
  <c r="BF33" i="4"/>
  <c r="BE33" i="4"/>
  <c r="BE38" i="4" s="1"/>
  <c r="BD33" i="4"/>
  <c r="BC33" i="4"/>
  <c r="BB33" i="4"/>
  <c r="BA33" i="4"/>
  <c r="DB13" i="1"/>
  <c r="DB149"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EB28" i="1" l="1"/>
  <c r="EA28" i="1"/>
  <c r="EA26" i="1"/>
  <c r="EB26" i="1"/>
  <c r="EB29" i="1"/>
  <c r="EA29" i="1"/>
  <c r="EB27" i="1"/>
  <c r="EA27" i="1"/>
  <c r="BF38" i="4"/>
  <c r="BI35" i="4"/>
  <c r="BB38" i="4"/>
  <c r="BA38" i="4"/>
  <c r="BB35" i="4"/>
  <c r="BC35" i="4"/>
  <c r="BE35" i="4"/>
  <c r="ABF14" i="1"/>
  <c r="ABF17" i="1" s="1"/>
  <c r="FC14" i="1"/>
  <c r="FC17" i="1" s="1"/>
  <c r="FF14" i="1"/>
  <c r="FF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G14" i="1"/>
  <c r="FG17" i="1" s="1"/>
  <c r="ET13" i="1" l="1"/>
  <c r="ET149" i="1" s="1"/>
  <c r="ZW13" i="1"/>
  <c r="ZW149" i="1" s="1"/>
  <c r="ZV13" i="1"/>
  <c r="ZV149" i="1" s="1"/>
  <c r="ZU13" i="1"/>
  <c r="ZU149" i="1" s="1"/>
  <c r="T239" i="4"/>
  <c r="S239" i="4"/>
  <c r="R239" i="4"/>
  <c r="Q239" i="4"/>
  <c r="P239" i="4"/>
  <c r="O239" i="4"/>
  <c r="N239" i="4"/>
  <c r="M239" i="4"/>
  <c r="L239" i="4"/>
  <c r="K239" i="4"/>
  <c r="J239" i="4"/>
  <c r="I239" i="4"/>
  <c r="H239" i="4"/>
  <c r="G239" i="4"/>
  <c r="F239" i="4"/>
  <c r="EV13" i="1"/>
  <c r="EV149" i="1" s="1"/>
  <c r="EU13" i="1"/>
  <c r="ES13" i="1"/>
  <c r="ES149" i="1" s="1"/>
  <c r="EQ13" i="1"/>
  <c r="EQ14" i="1" s="1"/>
  <c r="YH4" i="1"/>
  <c r="YG4" i="1"/>
  <c r="YF4" i="1"/>
  <c r="EW17" i="1"/>
  <c r="EO13" i="1"/>
  <c r="EO149" i="1" s="1"/>
  <c r="EN13" i="1"/>
  <c r="EN149" i="1" s="1"/>
  <c r="EM13" i="1"/>
  <c r="EM149" i="1" s="1"/>
  <c r="EL13" i="1"/>
  <c r="EL149" i="1" s="1"/>
  <c r="EK13" i="1"/>
  <c r="EK149" i="1" s="1"/>
  <c r="EJ13" i="1"/>
  <c r="EJ149" i="1" s="1"/>
  <c r="ET14" i="1" l="1"/>
  <c r="ET17" i="1" s="1"/>
  <c r="ZU14" i="1"/>
  <c r="ZW14" i="1"/>
  <c r="ZV14" i="1"/>
  <c r="EV14" i="1"/>
  <c r="EV17" i="1" s="1"/>
  <c r="EQ149" i="1"/>
  <c r="ES14" i="1"/>
  <c r="ES17" i="1" s="1"/>
  <c r="EJ14" i="1"/>
  <c r="EK14" i="1"/>
  <c r="EL14" i="1"/>
  <c r="EM14" i="1"/>
  <c r="EN14" i="1"/>
  <c r="EO14" i="1"/>
  <c r="H61" i="1" l="1"/>
  <c r="YI13" i="1"/>
  <c r="YI149" i="1" s="1"/>
  <c r="YH13" i="1"/>
  <c r="YH149" i="1" s="1"/>
  <c r="YG13" i="1"/>
  <c r="YG149" i="1" s="1"/>
  <c r="YF13" i="1"/>
  <c r="YF149" i="1" s="1"/>
  <c r="W18" i="1"/>
  <c r="W19" i="1" s="1"/>
  <c r="Y54" i="1"/>
  <c r="EY54" i="1" s="1"/>
  <c r="X54" i="1"/>
  <c r="EX54" i="1" s="1"/>
  <c r="Y52" i="1"/>
  <c r="EY52" i="1" s="1"/>
  <c r="X52" i="1"/>
  <c r="EX52" i="1" s="1"/>
  <c r="Y50" i="1"/>
  <c r="EY50" i="1" s="1"/>
  <c r="X50" i="1"/>
  <c r="EX50" i="1" s="1"/>
  <c r="Y49" i="1"/>
  <c r="EY49" i="1" s="1"/>
  <c r="X49" i="1"/>
  <c r="EX49" i="1" s="1"/>
  <c r="Y29" i="1"/>
  <c r="EY29" i="1" s="1"/>
  <c r="X29" i="1"/>
  <c r="EX29" i="1" s="1"/>
  <c r="Y28" i="1"/>
  <c r="EY28" i="1" s="1"/>
  <c r="X28" i="1"/>
  <c r="EX28" i="1" s="1"/>
  <c r="Y27" i="1"/>
  <c r="EY27" i="1" s="1"/>
  <c r="X27" i="1"/>
  <c r="EX27" i="1" s="1"/>
  <c r="Y26" i="1"/>
  <c r="EY26" i="1" s="1"/>
  <c r="X26" i="1"/>
  <c r="EX26" i="1" s="1"/>
  <c r="Y17" i="1"/>
  <c r="EY17" i="1" s="1"/>
  <c r="X17" i="1"/>
  <c r="EX17" i="1" s="1"/>
  <c r="Y15" i="1"/>
  <c r="X15" i="1"/>
  <c r="W15" i="1"/>
  <c r="EY13" i="1"/>
  <c r="EY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0" i="1" l="1"/>
  <c r="EW19" i="1"/>
  <c r="EW18" i="1"/>
  <c r="YI14" i="1"/>
  <c r="YG14" i="1"/>
  <c r="YG17" i="1" s="1"/>
  <c r="YF14" i="1"/>
  <c r="YH14" i="1"/>
  <c r="EY149"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1" i="1" l="1"/>
  <c r="EW20" i="1"/>
  <c r="YH17" i="1"/>
  <c r="YF17" i="1"/>
  <c r="YI17" i="1"/>
  <c r="AO58" i="1"/>
  <c r="AN58" i="1"/>
  <c r="HZ13" i="1"/>
  <c r="HZ149" i="1" s="1"/>
  <c r="HY13" i="1"/>
  <c r="HY149" i="1" s="1"/>
  <c r="HX13" i="1"/>
  <c r="HX149" i="1" s="1"/>
  <c r="ID13" i="1"/>
  <c r="IN13" i="1"/>
  <c r="IN114" i="1" l="1"/>
  <c r="IN115" i="1"/>
  <c r="IN109" i="1"/>
  <c r="IN111" i="1"/>
  <c r="IN112" i="1"/>
  <c r="IN106" i="1"/>
  <c r="IN104" i="1"/>
  <c r="IN113" i="1"/>
  <c r="IN110" i="1"/>
  <c r="IN107" i="1"/>
  <c r="IN102" i="1"/>
  <c r="IN108" i="1"/>
  <c r="IN105" i="1"/>
  <c r="IN103" i="1"/>
  <c r="IN101" i="1"/>
  <c r="ID115" i="1"/>
  <c r="ID112" i="1"/>
  <c r="ID114" i="1"/>
  <c r="ID103" i="1"/>
  <c r="ID109" i="1"/>
  <c r="ID104" i="1"/>
  <c r="ID111" i="1"/>
  <c r="ID110" i="1"/>
  <c r="ID102" i="1"/>
  <c r="ID107" i="1"/>
  <c r="ID108" i="1"/>
  <c r="ID113" i="1"/>
  <c r="ID105" i="1"/>
  <c r="ID101" i="1"/>
  <c r="ID106" i="1"/>
  <c r="IN100" i="1"/>
  <c r="IN99" i="1"/>
  <c r="IN96" i="1"/>
  <c r="IN98" i="1"/>
  <c r="IN94" i="1"/>
  <c r="IN95" i="1"/>
  <c r="IN90" i="1"/>
  <c r="IN97" i="1"/>
  <c r="IN92" i="1"/>
  <c r="IN93" i="1"/>
  <c r="IN91" i="1"/>
  <c r="ID98" i="1"/>
  <c r="ID99" i="1"/>
  <c r="ID100" i="1"/>
  <c r="ID97" i="1"/>
  <c r="ID95" i="1"/>
  <c r="ID92" i="1"/>
  <c r="ID96" i="1"/>
  <c r="ID91" i="1"/>
  <c r="ID93" i="1"/>
  <c r="ID90" i="1"/>
  <c r="ID94" i="1"/>
  <c r="IN87" i="1"/>
  <c r="IN89" i="1"/>
  <c r="IN86" i="1"/>
  <c r="IN83" i="1"/>
  <c r="IN84" i="1"/>
  <c r="IN88" i="1"/>
  <c r="IN79" i="1"/>
  <c r="IN85" i="1"/>
  <c r="IN82" i="1"/>
  <c r="IN77" i="1"/>
  <c r="IN80" i="1"/>
  <c r="IN76" i="1"/>
  <c r="IN81" i="1"/>
  <c r="IN78" i="1"/>
  <c r="ID89" i="1"/>
  <c r="ID85" i="1"/>
  <c r="ID87" i="1"/>
  <c r="ID86" i="1"/>
  <c r="ID84" i="1"/>
  <c r="ID88" i="1"/>
  <c r="ID82" i="1"/>
  <c r="ID81" i="1"/>
  <c r="ID80" i="1"/>
  <c r="ID78" i="1"/>
  <c r="ID83" i="1"/>
  <c r="ID79" i="1"/>
  <c r="ID77" i="1"/>
  <c r="ID76" i="1"/>
  <c r="IN149" i="1"/>
  <c r="ID149" i="1"/>
  <c r="W22" i="1"/>
  <c r="EW21" i="1"/>
  <c r="IN64" i="1"/>
  <c r="HB64" i="1"/>
  <c r="HZ14" i="1"/>
  <c r="HZ17" i="1" s="1"/>
  <c r="HY14" i="1"/>
  <c r="HY17" i="1" s="1"/>
  <c r="HX14" i="1"/>
  <c r="HX17" i="1" s="1"/>
  <c r="ID14" i="1"/>
  <c r="ID17" i="1" s="1"/>
  <c r="IN14" i="1"/>
  <c r="IN17" i="1" s="1"/>
  <c r="EI13" i="1"/>
  <c r="EI149" i="1" s="1"/>
  <c r="EH13" i="1"/>
  <c r="EH149" i="1" s="1"/>
  <c r="N170" i="4"/>
  <c r="EX13" i="1"/>
  <c r="EX149" i="1" s="1"/>
  <c r="EW13" i="1"/>
  <c r="EW149" i="1" s="1"/>
  <c r="A8" i="5"/>
  <c r="A7" i="5"/>
  <c r="W23" i="1" l="1"/>
  <c r="EW22" i="1"/>
  <c r="ID64" i="1"/>
  <c r="EH14" i="1"/>
  <c r="EI14" i="1"/>
  <c r="EW14" i="1"/>
  <c r="EX14" i="1"/>
  <c r="ER13" i="1"/>
  <c r="ER149" i="1" s="1"/>
  <c r="W24" i="1" l="1"/>
  <c r="EW23" i="1"/>
  <c r="ER14" i="1"/>
  <c r="W25" i="1" l="1"/>
  <c r="EW24" i="1"/>
  <c r="L186" i="4"/>
  <c r="L185" i="4"/>
  <c r="L184" i="4"/>
  <c r="L183" i="4"/>
  <c r="L182" i="4"/>
  <c r="L181" i="4"/>
  <c r="L180" i="4"/>
  <c r="L179" i="4"/>
  <c r="L178" i="4"/>
  <c r="L177" i="4"/>
  <c r="L176" i="4"/>
  <c r="L175" i="4"/>
  <c r="L174" i="4"/>
  <c r="L173" i="4"/>
  <c r="L172" i="4"/>
  <c r="L171" i="4"/>
  <c r="L170" i="4"/>
  <c r="XV6" i="1"/>
  <c r="XV13" i="1"/>
  <c r="XV149" i="1" s="1"/>
  <c r="M14" i="1"/>
  <c r="H121" i="1"/>
  <c r="H191" i="4"/>
  <c r="W26" i="1" l="1"/>
  <c r="EW25" i="1"/>
  <c r="XV14" i="1"/>
  <c r="XV17" i="1" s="1"/>
  <c r="ABI6" i="1"/>
  <c r="ABH6" i="1"/>
  <c r="ABG6" i="1"/>
  <c r="ABE6" i="1"/>
  <c r="ZG6" i="1"/>
  <c r="ABJ6" i="1"/>
  <c r="ABD6" i="1"/>
  <c r="ABC6" i="1"/>
  <c r="ABB6" i="1"/>
  <c r="ABA6" i="1"/>
  <c r="AAZ6" i="1"/>
  <c r="AAY6" i="1"/>
  <c r="AAX124" i="1"/>
  <c r="ABI13" i="1"/>
  <c r="ABI149" i="1" s="1"/>
  <c r="ABH13" i="1"/>
  <c r="ABH149" i="1" s="1"/>
  <c r="ABG13" i="1"/>
  <c r="ABG149" i="1" s="1"/>
  <c r="ABE13" i="1"/>
  <c r="ABE149" i="1" s="1"/>
  <c r="ZG13" i="1"/>
  <c r="ZG149" i="1" s="1"/>
  <c r="ABJ13" i="1"/>
  <c r="ABJ149" i="1" s="1"/>
  <c r="ABD13" i="1"/>
  <c r="ABD149" i="1" s="1"/>
  <c r="ABC13" i="1"/>
  <c r="ABC149" i="1" s="1"/>
  <c r="ABB13" i="1"/>
  <c r="ABB149" i="1" s="1"/>
  <c r="ABA13" i="1"/>
  <c r="ABA149" i="1" s="1"/>
  <c r="AAZ13" i="1"/>
  <c r="AAZ149" i="1" s="1"/>
  <c r="AAY13" i="1"/>
  <c r="AAY149" i="1" s="1"/>
  <c r="AAX13" i="1"/>
  <c r="AAX149" i="1" s="1"/>
  <c r="AAY124" i="1" l="1"/>
  <c r="ABH124" i="1"/>
  <c r="ABI124" i="1"/>
  <c r="ABG124" i="1"/>
  <c r="ZG124" i="1"/>
  <c r="ABE124" i="1"/>
  <c r="W27" i="1"/>
  <c r="EW26" i="1"/>
  <c r="ABJ14" i="1"/>
  <c r="ABJ17" i="1" s="1"/>
  <c r="ABH14" i="1"/>
  <c r="ABH17" i="1" s="1"/>
  <c r="ABI14" i="1"/>
  <c r="ABI17" i="1" s="1"/>
  <c r="ABB14" i="1"/>
  <c r="ABB17" i="1" s="1"/>
  <c r="AAZ124" i="1"/>
  <c r="AAX14" i="1"/>
  <c r="AAX17" i="1" s="1"/>
  <c r="ABA14" i="1"/>
  <c r="ABA17" i="1" s="1"/>
  <c r="AAZ14" i="1"/>
  <c r="AAZ17" i="1" s="1"/>
  <c r="ABC14" i="1"/>
  <c r="ABC17" i="1" s="1"/>
  <c r="ABD14" i="1"/>
  <c r="ABD17" i="1" s="1"/>
  <c r="ZG14" i="1"/>
  <c r="ZG17" i="1" s="1"/>
  <c r="ABE14" i="1"/>
  <c r="ABE17" i="1" s="1"/>
  <c r="AAY14" i="1"/>
  <c r="AAY17" i="1" s="1"/>
  <c r="ABG14" i="1"/>
  <c r="ABG17" i="1" s="1"/>
  <c r="LX7" i="1"/>
  <c r="LW7" i="1"/>
  <c r="LV7" i="1"/>
  <c r="LU7" i="1"/>
  <c r="LT7" i="1"/>
  <c r="LS7" i="1"/>
  <c r="LR7" i="1"/>
  <c r="LQ7" i="1"/>
  <c r="LP7" i="1"/>
  <c r="LO7" i="1"/>
  <c r="LN7" i="1"/>
  <c r="LM7" i="1"/>
  <c r="LL7" i="1"/>
  <c r="LK7" i="1"/>
  <c r="LJ7" i="1"/>
  <c r="LI7" i="1"/>
  <c r="LH7" i="1"/>
  <c r="LG7" i="1"/>
  <c r="LF7" i="1"/>
  <c r="LE7" i="1"/>
  <c r="LD7" i="1"/>
  <c r="LC7" i="1"/>
  <c r="LB7" i="1"/>
  <c r="LA7" i="1"/>
  <c r="KZ7" i="1"/>
  <c r="KY7" i="1"/>
  <c r="KX7" i="1"/>
  <c r="KW7" i="1"/>
  <c r="KB7" i="1"/>
  <c r="KA7" i="1"/>
  <c r="JZ7" i="1"/>
  <c r="JY7" i="1"/>
  <c r="W28" i="1" l="1"/>
  <c r="EW27" i="1"/>
  <c r="G212" i="4"/>
  <c r="F212" i="4"/>
  <c r="E212" i="4"/>
  <c r="D212" i="4"/>
  <c r="G211" i="4"/>
  <c r="F211" i="4"/>
  <c r="E211" i="4"/>
  <c r="D211" i="4"/>
  <c r="G210" i="4"/>
  <c r="F210" i="4"/>
  <c r="E210" i="4"/>
  <c r="D210" i="4"/>
  <c r="G209" i="4"/>
  <c r="F209" i="4"/>
  <c r="E209" i="4"/>
  <c r="D209" i="4"/>
  <c r="G208" i="4"/>
  <c r="F208" i="4"/>
  <c r="E208" i="4"/>
  <c r="D208" i="4"/>
  <c r="G207" i="4"/>
  <c r="F207" i="4"/>
  <c r="E207" i="4"/>
  <c r="D207" i="4"/>
  <c r="W29" i="1" l="1"/>
  <c r="EW28" i="1"/>
  <c r="ABA124" i="1"/>
  <c r="ABB124" i="1"/>
  <c r="FL13" i="1"/>
  <c r="FL149"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U149"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F134" i="6" l="1" a="1"/>
  <c r="F134" i="6" s="1"/>
  <c r="H134" i="6"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0" i="1"/>
  <c r="EW29" i="1"/>
  <c r="N109" i="7"/>
  <c r="N108" i="8"/>
  <c r="ABC124" i="1"/>
  <c r="FL14" i="1"/>
  <c r="FL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U14" i="1"/>
  <c r="EU17" i="1" s="1"/>
  <c r="W31" i="1" l="1"/>
  <c r="EW30" i="1"/>
  <c r="ABD124" i="1"/>
  <c r="SR6" i="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J6" i="1" s="1"/>
  <c r="VK6" i="1" s="1"/>
  <c r="VL6" i="1" s="1"/>
  <c r="VM6" i="1" s="1"/>
  <c r="VN6" i="1" s="1"/>
  <c r="VO6" i="1" s="1"/>
  <c r="VO13" i="1"/>
  <c r="VO149" i="1" s="1"/>
  <c r="VN13" i="1"/>
  <c r="VN149" i="1" s="1"/>
  <c r="VM13" i="1"/>
  <c r="VM149" i="1" s="1"/>
  <c r="VL13" i="1"/>
  <c r="VL149" i="1" s="1"/>
  <c r="VK13" i="1"/>
  <c r="VK149" i="1" s="1"/>
  <c r="VJ13" i="1"/>
  <c r="VJ149" i="1" s="1"/>
  <c r="VI13" i="1"/>
  <c r="VH13" i="1"/>
  <c r="VH149" i="1" s="1"/>
  <c r="VG13" i="1"/>
  <c r="VG149" i="1" s="1"/>
  <c r="VF13" i="1"/>
  <c r="VF149" i="1" s="1"/>
  <c r="VE13" i="1"/>
  <c r="VE149" i="1" s="1"/>
  <c r="VD13" i="1"/>
  <c r="VD149" i="1" s="1"/>
  <c r="VC13" i="1"/>
  <c r="VC149" i="1" s="1"/>
  <c r="VB13" i="1"/>
  <c r="VB149" i="1" s="1"/>
  <c r="VA13" i="1"/>
  <c r="VA149" i="1" s="1"/>
  <c r="UZ13" i="1"/>
  <c r="UZ149" i="1" s="1"/>
  <c r="UY13" i="1"/>
  <c r="UY149" i="1" s="1"/>
  <c r="UX13" i="1"/>
  <c r="UX149" i="1" s="1"/>
  <c r="UW13" i="1"/>
  <c r="UW149" i="1" s="1"/>
  <c r="UV13" i="1"/>
  <c r="UV149" i="1" s="1"/>
  <c r="UU13" i="1"/>
  <c r="UU149" i="1" s="1"/>
  <c r="UT13" i="1"/>
  <c r="UT149" i="1" s="1"/>
  <c r="US13" i="1"/>
  <c r="US149" i="1" s="1"/>
  <c r="UR13" i="1"/>
  <c r="UR149" i="1" s="1"/>
  <c r="UQ13" i="1"/>
  <c r="UQ149" i="1" s="1"/>
  <c r="UP13" i="1"/>
  <c r="UP149" i="1" s="1"/>
  <c r="UO13" i="1"/>
  <c r="UO149" i="1" s="1"/>
  <c r="UN13" i="1"/>
  <c r="UN149" i="1" s="1"/>
  <c r="UM13" i="1"/>
  <c r="UM149" i="1" s="1"/>
  <c r="UL13" i="1"/>
  <c r="UL149" i="1" s="1"/>
  <c r="UK13" i="1"/>
  <c r="UK149" i="1" s="1"/>
  <c r="UJ13" i="1"/>
  <c r="UJ149" i="1" s="1"/>
  <c r="UI13" i="1"/>
  <c r="UI149" i="1" s="1"/>
  <c r="UH13" i="1"/>
  <c r="UH149" i="1" s="1"/>
  <c r="UG13" i="1"/>
  <c r="UG149" i="1" s="1"/>
  <c r="UF13" i="1"/>
  <c r="UF149" i="1" s="1"/>
  <c r="UE13" i="1"/>
  <c r="UE149" i="1" s="1"/>
  <c r="UD13" i="1"/>
  <c r="UD149" i="1" s="1"/>
  <c r="UC13" i="1"/>
  <c r="UB13" i="1"/>
  <c r="UB149" i="1" s="1"/>
  <c r="UA13" i="1"/>
  <c r="UA149" i="1" s="1"/>
  <c r="TZ13" i="1"/>
  <c r="TZ149" i="1" s="1"/>
  <c r="TY13" i="1"/>
  <c r="TY149" i="1" s="1"/>
  <c r="TX13" i="1"/>
  <c r="TX149" i="1" s="1"/>
  <c r="TW13" i="1"/>
  <c r="TW149" i="1" s="1"/>
  <c r="TV13" i="1"/>
  <c r="TV149" i="1" s="1"/>
  <c r="TU13" i="1"/>
  <c r="TU149" i="1" s="1"/>
  <c r="TT13" i="1"/>
  <c r="TT149" i="1" s="1"/>
  <c r="TS13" i="1"/>
  <c r="TS149" i="1" s="1"/>
  <c r="TR13" i="1"/>
  <c r="TR149" i="1" s="1"/>
  <c r="TQ13" i="1"/>
  <c r="TQ149" i="1" s="1"/>
  <c r="TP13" i="1"/>
  <c r="TP149" i="1" s="1"/>
  <c r="TO13" i="1"/>
  <c r="TO149" i="1" s="1"/>
  <c r="TN13" i="1"/>
  <c r="TN149" i="1" s="1"/>
  <c r="TM13" i="1"/>
  <c r="TM149" i="1" s="1"/>
  <c r="TL13" i="1"/>
  <c r="TL149" i="1" s="1"/>
  <c r="TK13" i="1"/>
  <c r="TK149" i="1" s="1"/>
  <c r="TJ13" i="1"/>
  <c r="TJ149" i="1" s="1"/>
  <c r="TI13" i="1"/>
  <c r="TI149" i="1" s="1"/>
  <c r="TH13" i="1"/>
  <c r="TH149" i="1" s="1"/>
  <c r="TG13" i="1"/>
  <c r="TG149" i="1" s="1"/>
  <c r="TF13" i="1"/>
  <c r="TF149" i="1" s="1"/>
  <c r="TE13" i="1"/>
  <c r="TE149" i="1" s="1"/>
  <c r="TD13" i="1"/>
  <c r="TD149" i="1" s="1"/>
  <c r="TC13" i="1"/>
  <c r="TC149" i="1" s="1"/>
  <c r="TB13" i="1"/>
  <c r="TB149" i="1" s="1"/>
  <c r="TA13" i="1"/>
  <c r="TA149" i="1" s="1"/>
  <c r="SZ13" i="1"/>
  <c r="SZ149" i="1" s="1"/>
  <c r="SY13" i="1"/>
  <c r="SY149" i="1" s="1"/>
  <c r="SX13" i="1"/>
  <c r="SX149" i="1" s="1"/>
  <c r="SW13" i="1"/>
  <c r="SV13" i="1"/>
  <c r="SV149" i="1" s="1"/>
  <c r="SU13" i="1"/>
  <c r="SU149" i="1" s="1"/>
  <c r="ST13" i="1"/>
  <c r="ST149" i="1" s="1"/>
  <c r="SS13" i="1"/>
  <c r="SS149" i="1" s="1"/>
  <c r="SR13" i="1"/>
  <c r="SR149" i="1" s="1"/>
  <c r="SQ13" i="1"/>
  <c r="SQ149" i="1" s="1"/>
  <c r="SP13" i="1"/>
  <c r="SP149" i="1" s="1"/>
  <c r="SO13" i="1"/>
  <c r="SO149" i="1" s="1"/>
  <c r="SN13" i="1"/>
  <c r="SN149" i="1" s="1"/>
  <c r="SM13" i="1"/>
  <c r="SM149" i="1" s="1"/>
  <c r="SL13" i="1"/>
  <c r="SL149" i="1" s="1"/>
  <c r="SK13" i="1"/>
  <c r="SK149" i="1" s="1"/>
  <c r="SJ13" i="1"/>
  <c r="SJ149" i="1" s="1"/>
  <c r="SI13" i="1"/>
  <c r="SI149" i="1" s="1"/>
  <c r="SH13" i="1"/>
  <c r="SH149" i="1" s="1"/>
  <c r="SG13" i="1"/>
  <c r="SG149" i="1" s="1"/>
  <c r="SF13" i="1"/>
  <c r="SF149" i="1" s="1"/>
  <c r="SE13" i="1"/>
  <c r="SE149" i="1" s="1"/>
  <c r="SD13" i="1"/>
  <c r="SC13" i="1"/>
  <c r="SC149" i="1" s="1"/>
  <c r="SB13" i="1"/>
  <c r="SB149" i="1" s="1"/>
  <c r="SA13" i="1"/>
  <c r="SA149" i="1" s="1"/>
  <c r="RZ13" i="1"/>
  <c r="RZ149" i="1" s="1"/>
  <c r="RY13" i="1"/>
  <c r="RY149" i="1" s="1"/>
  <c r="RX13" i="1"/>
  <c r="RX149" i="1" s="1"/>
  <c r="RW13" i="1"/>
  <c r="RW149" i="1" s="1"/>
  <c r="RV13" i="1"/>
  <c r="RV149" i="1" s="1"/>
  <c r="RU13" i="1"/>
  <c r="RU149" i="1" s="1"/>
  <c r="RT13" i="1"/>
  <c r="RT149" i="1" s="1"/>
  <c r="RS13" i="1"/>
  <c r="RS149" i="1" s="1"/>
  <c r="RR13" i="1"/>
  <c r="RR149" i="1" s="1"/>
  <c r="RQ13" i="1"/>
  <c r="RP13" i="1"/>
  <c r="RP149" i="1" s="1"/>
  <c r="RO13" i="1"/>
  <c r="RO149" i="1" s="1"/>
  <c r="RN13" i="1"/>
  <c r="RN149" i="1" s="1"/>
  <c r="RM13" i="1"/>
  <c r="RM149" i="1" s="1"/>
  <c r="RL13" i="1"/>
  <c r="RL149" i="1" s="1"/>
  <c r="RK13" i="1"/>
  <c r="RK149" i="1" s="1"/>
  <c r="RJ13" i="1"/>
  <c r="RJ149" i="1" s="1"/>
  <c r="RI13" i="1"/>
  <c r="RI149" i="1" s="1"/>
  <c r="RH13" i="1"/>
  <c r="RH149" i="1" s="1"/>
  <c r="RG13" i="1"/>
  <c r="RG149" i="1" s="1"/>
  <c r="RF13" i="1"/>
  <c r="RF149" i="1" s="1"/>
  <c r="RE13" i="1"/>
  <c r="RE149" i="1" s="1"/>
  <c r="RD13" i="1"/>
  <c r="RD149" i="1" s="1"/>
  <c r="RC13" i="1"/>
  <c r="RC149" i="1" s="1"/>
  <c r="RB13" i="1"/>
  <c r="RB149" i="1" s="1"/>
  <c r="RA13" i="1"/>
  <c r="RA149" i="1" s="1"/>
  <c r="QZ13" i="1"/>
  <c r="QZ149" i="1" s="1"/>
  <c r="QY13" i="1"/>
  <c r="QY149" i="1" s="1"/>
  <c r="QX13" i="1"/>
  <c r="QX149" i="1" s="1"/>
  <c r="QW13" i="1"/>
  <c r="QW149" i="1" s="1"/>
  <c r="QV13" i="1"/>
  <c r="QV149" i="1" s="1"/>
  <c r="QU13" i="1"/>
  <c r="QU149" i="1" s="1"/>
  <c r="QT13" i="1"/>
  <c r="QT149" i="1" s="1"/>
  <c r="QS13" i="1"/>
  <c r="QS149" i="1" s="1"/>
  <c r="QR13" i="1"/>
  <c r="QR149" i="1" s="1"/>
  <c r="QQ13" i="1"/>
  <c r="QQ149" i="1" s="1"/>
  <c r="QP13" i="1"/>
  <c r="QP149" i="1" s="1"/>
  <c r="QO13" i="1"/>
  <c r="QO149" i="1" s="1"/>
  <c r="QN13" i="1"/>
  <c r="QN149" i="1" s="1"/>
  <c r="QM13" i="1"/>
  <c r="QM149" i="1" s="1"/>
  <c r="QL13" i="1"/>
  <c r="QL149" i="1" s="1"/>
  <c r="QK13" i="1"/>
  <c r="QJ13" i="1"/>
  <c r="QJ149" i="1" s="1"/>
  <c r="QI13" i="1"/>
  <c r="QI149" i="1" s="1"/>
  <c r="QH13" i="1"/>
  <c r="QH149" i="1" s="1"/>
  <c r="QG13" i="1"/>
  <c r="QG149" i="1" s="1"/>
  <c r="QF13" i="1"/>
  <c r="QF149" i="1" s="1"/>
  <c r="QE13" i="1"/>
  <c r="QE149" i="1" s="1"/>
  <c r="QD13" i="1"/>
  <c r="QD149" i="1" s="1"/>
  <c r="QC13" i="1"/>
  <c r="QC149" i="1" s="1"/>
  <c r="QB13" i="1"/>
  <c r="QB149" i="1" s="1"/>
  <c r="QA13" i="1"/>
  <c r="QA149" i="1" s="1"/>
  <c r="PZ13" i="1"/>
  <c r="PZ149" i="1" s="1"/>
  <c r="PY13" i="1"/>
  <c r="PY149" i="1" s="1"/>
  <c r="PX13" i="1"/>
  <c r="PX149" i="1" s="1"/>
  <c r="PW13" i="1"/>
  <c r="PW149" i="1" s="1"/>
  <c r="PV13" i="1"/>
  <c r="PV149" i="1" s="1"/>
  <c r="PU13" i="1"/>
  <c r="PU149" i="1" s="1"/>
  <c r="PT13" i="1"/>
  <c r="PT149" i="1" s="1"/>
  <c r="PS13" i="1"/>
  <c r="PS149" i="1" s="1"/>
  <c r="PR13" i="1"/>
  <c r="PR149" i="1" s="1"/>
  <c r="PQ13" i="1"/>
  <c r="PQ149" i="1" s="1"/>
  <c r="PP13" i="1"/>
  <c r="PP149" i="1" s="1"/>
  <c r="PO13" i="1"/>
  <c r="PO149" i="1" s="1"/>
  <c r="PN13" i="1"/>
  <c r="PN149" i="1" s="1"/>
  <c r="PM13" i="1"/>
  <c r="PM149" i="1" s="1"/>
  <c r="PL13" i="1"/>
  <c r="PL149" i="1" s="1"/>
  <c r="PK13" i="1"/>
  <c r="PJ13" i="1"/>
  <c r="PI13" i="1"/>
  <c r="PI149" i="1" s="1"/>
  <c r="PH13" i="1"/>
  <c r="PH149" i="1" s="1"/>
  <c r="PG13" i="1"/>
  <c r="PF13" i="1"/>
  <c r="PE13" i="1"/>
  <c r="PD13" i="1"/>
  <c r="PD149" i="1" s="1"/>
  <c r="PC13" i="1"/>
  <c r="PC149" i="1" s="1"/>
  <c r="PB13" i="1"/>
  <c r="PB149" i="1" s="1"/>
  <c r="PA13" i="1"/>
  <c r="PA149" i="1" s="1"/>
  <c r="OZ13" i="1"/>
  <c r="OZ149" i="1" s="1"/>
  <c r="OY13" i="1"/>
  <c r="OY149" i="1" s="1"/>
  <c r="OX13" i="1"/>
  <c r="OX149" i="1" s="1"/>
  <c r="OW13" i="1"/>
  <c r="OW149" i="1" s="1"/>
  <c r="OV13" i="1"/>
  <c r="OV149" i="1" s="1"/>
  <c r="OU13" i="1"/>
  <c r="OU149" i="1" s="1"/>
  <c r="OT13" i="1"/>
  <c r="OT149" i="1" s="1"/>
  <c r="OS13" i="1"/>
  <c r="OS149" i="1" s="1"/>
  <c r="OR13" i="1"/>
  <c r="OR149" i="1" s="1"/>
  <c r="OQ13" i="1"/>
  <c r="OQ149" i="1" s="1"/>
  <c r="OP13" i="1"/>
  <c r="OP149" i="1" s="1"/>
  <c r="OO13" i="1"/>
  <c r="OO149" i="1" s="1"/>
  <c r="ON13" i="1"/>
  <c r="ON149" i="1" s="1"/>
  <c r="OM13" i="1"/>
  <c r="OM149" i="1" s="1"/>
  <c r="OL13" i="1"/>
  <c r="OL149" i="1" s="1"/>
  <c r="OK13" i="1"/>
  <c r="OJ13" i="1"/>
  <c r="OI13" i="1"/>
  <c r="OH13" i="1"/>
  <c r="OG13" i="1"/>
  <c r="OF13" i="1"/>
  <c r="OE13" i="1"/>
  <c r="OD13" i="1"/>
  <c r="OC13" i="1"/>
  <c r="OB13" i="1"/>
  <c r="OA13" i="1"/>
  <c r="NZ13" i="1"/>
  <c r="NY13" i="1"/>
  <c r="NX13" i="1"/>
  <c r="NX149" i="1" s="1"/>
  <c r="NW13" i="1"/>
  <c r="NW149" i="1" s="1"/>
  <c r="NV13" i="1"/>
  <c r="NV149" i="1" s="1"/>
  <c r="NU13" i="1"/>
  <c r="NU149" i="1" s="1"/>
  <c r="NT13" i="1"/>
  <c r="NT149" i="1" s="1"/>
  <c r="NS13" i="1"/>
  <c r="NS149" i="1" s="1"/>
  <c r="NR13" i="1"/>
  <c r="NR149" i="1" s="1"/>
  <c r="NQ13" i="1"/>
  <c r="NQ149" i="1" s="1"/>
  <c r="NP13" i="1"/>
  <c r="NP149" i="1" s="1"/>
  <c r="NO13" i="1"/>
  <c r="NO149" i="1" s="1"/>
  <c r="NN13" i="1"/>
  <c r="NN149" i="1" s="1"/>
  <c r="NM13" i="1"/>
  <c r="NM149" i="1" s="1"/>
  <c r="NL13" i="1"/>
  <c r="NL149" i="1" s="1"/>
  <c r="NK13" i="1"/>
  <c r="NK149" i="1" s="1"/>
  <c r="NJ13" i="1"/>
  <c r="NJ149" i="1" s="1"/>
  <c r="NI13" i="1"/>
  <c r="NI149" i="1" s="1"/>
  <c r="NH13" i="1"/>
  <c r="NH149" i="1" s="1"/>
  <c r="NG13" i="1"/>
  <c r="NG149" i="1" s="1"/>
  <c r="NF13" i="1"/>
  <c r="NF149" i="1" s="1"/>
  <c r="NE13" i="1"/>
  <c r="ND13" i="1"/>
  <c r="NC13" i="1"/>
  <c r="NB13" i="1"/>
  <c r="NA13" i="1"/>
  <c r="MZ13" i="1"/>
  <c r="MY13" i="1"/>
  <c r="MX13" i="1"/>
  <c r="MW13" i="1"/>
  <c r="MV13" i="1"/>
  <c r="MU13" i="1"/>
  <c r="MT6" i="1"/>
  <c r="MS12" i="1"/>
  <c r="B386" i="8"/>
  <c r="B386" i="7"/>
  <c r="B386" i="6"/>
  <c r="B386" i="4"/>
  <c r="W32" i="1" l="1"/>
  <c r="EW31" i="1"/>
  <c r="UW14" i="1"/>
  <c r="UW17" i="1" s="1"/>
  <c r="RL14" i="1"/>
  <c r="RL17" i="1" s="1"/>
  <c r="RM14" i="1"/>
  <c r="RM17" i="1" s="1"/>
  <c r="RN14" i="1"/>
  <c r="RN17" i="1" s="1"/>
  <c r="TQ14" i="1"/>
  <c r="TQ17" i="1" s="1"/>
  <c r="TX14" i="1"/>
  <c r="TX17" i="1" s="1"/>
  <c r="TY14" i="1"/>
  <c r="TY17" i="1" s="1"/>
  <c r="RO14" i="1"/>
  <c r="RO17" i="1" s="1"/>
  <c r="RP14" i="1"/>
  <c r="RP17" i="1" s="1"/>
  <c r="SR14" i="1"/>
  <c r="SR17" i="1" s="1"/>
  <c r="SS14" i="1"/>
  <c r="SS17" i="1" s="1"/>
  <c r="SV14" i="1"/>
  <c r="SV17" i="1" s="1"/>
  <c r="TZ14" i="1"/>
  <c r="TZ17" i="1" s="1"/>
  <c r="ST14" i="1"/>
  <c r="ST17" i="1" s="1"/>
  <c r="NU14" i="1"/>
  <c r="NU17" i="1" s="1"/>
  <c r="VE14" i="1"/>
  <c r="VE17" i="1" s="1"/>
  <c r="NT14" i="1"/>
  <c r="NT17" i="1" s="1"/>
  <c r="VD14" i="1"/>
  <c r="VD17" i="1" s="1"/>
  <c r="NV14" i="1"/>
  <c r="NV17" i="1" s="1"/>
  <c r="VF14" i="1"/>
  <c r="VF17" i="1" s="1"/>
  <c r="UB14" i="1"/>
  <c r="UB17" i="1" s="1"/>
  <c r="NW14" i="1"/>
  <c r="NW17" i="1" s="1"/>
  <c r="VG14" i="1"/>
  <c r="VG17" i="1" s="1"/>
  <c r="NX14" i="1"/>
  <c r="NX17" i="1" s="1"/>
  <c r="VH14" i="1"/>
  <c r="VH17" i="1" s="1"/>
  <c r="UA14" i="1"/>
  <c r="UA17" i="1" s="1"/>
  <c r="PA14" i="1"/>
  <c r="PA17" i="1" s="1"/>
  <c r="OZ14" i="1"/>
  <c r="OZ17" i="1" s="1"/>
  <c r="PB14" i="1"/>
  <c r="PB17" i="1" s="1"/>
  <c r="PD14" i="1"/>
  <c r="PD17" i="1" s="1"/>
  <c r="QF14" i="1"/>
  <c r="QF17" i="1" s="1"/>
  <c r="QG14" i="1"/>
  <c r="QG17" i="1" s="1"/>
  <c r="SU14" i="1"/>
  <c r="SU17" i="1" s="1"/>
  <c r="PC14" i="1"/>
  <c r="PC17" i="1" s="1"/>
  <c r="QH14" i="1"/>
  <c r="QH17" i="1" s="1"/>
  <c r="QI14" i="1"/>
  <c r="QI17" i="1" s="1"/>
  <c r="QJ14" i="1"/>
  <c r="QJ17" i="1" s="1"/>
  <c r="UC149" i="1"/>
  <c r="UC14" i="1"/>
  <c r="UC17" i="1" s="1"/>
  <c r="VI149" i="1"/>
  <c r="VI14" i="1"/>
  <c r="VI17" i="1" s="1"/>
  <c r="MV149" i="1"/>
  <c r="MV14" i="1"/>
  <c r="MV17" i="1" s="1"/>
  <c r="MW149" i="1"/>
  <c r="MW14" i="1"/>
  <c r="MW17" i="1" s="1"/>
  <c r="NA149" i="1"/>
  <c r="NA14" i="1"/>
  <c r="NA17" i="1" s="1"/>
  <c r="NC149" i="1"/>
  <c r="NC14" i="1"/>
  <c r="NC17" i="1" s="1"/>
  <c r="OI149" i="1"/>
  <c r="OI14" i="1"/>
  <c r="OI17" i="1" s="1"/>
  <c r="NY149" i="1"/>
  <c r="NY14" i="1"/>
  <c r="NY17" i="1" s="1"/>
  <c r="OA149" i="1"/>
  <c r="OA14" i="1"/>
  <c r="OA17" i="1" s="1"/>
  <c r="MZ149" i="1"/>
  <c r="MZ14" i="1"/>
  <c r="MZ17" i="1" s="1"/>
  <c r="OG149" i="1"/>
  <c r="OG14" i="1"/>
  <c r="OG17" i="1" s="1"/>
  <c r="ND149" i="1"/>
  <c r="ND14" i="1"/>
  <c r="ND17" i="1" s="1"/>
  <c r="OJ149" i="1"/>
  <c r="OJ14" i="1"/>
  <c r="OJ17" i="1" s="1"/>
  <c r="QK149" i="1"/>
  <c r="QK14" i="1"/>
  <c r="QK17" i="1" s="1"/>
  <c r="MT12" i="1"/>
  <c r="MU6" i="1"/>
  <c r="OB149" i="1"/>
  <c r="OB14" i="1"/>
  <c r="OB17" i="1" s="1"/>
  <c r="MY149" i="1"/>
  <c r="MY14" i="1"/>
  <c r="MY17" i="1" s="1"/>
  <c r="NB149" i="1"/>
  <c r="NB14" i="1"/>
  <c r="NB17" i="1" s="1"/>
  <c r="OK149" i="1"/>
  <c r="OK14" i="1"/>
  <c r="OK17" i="1" s="1"/>
  <c r="PF149" i="1"/>
  <c r="PF14" i="1"/>
  <c r="PF17" i="1" s="1"/>
  <c r="NZ149" i="1"/>
  <c r="NZ14" i="1"/>
  <c r="NZ17" i="1" s="1"/>
  <c r="MX149" i="1"/>
  <c r="MX14" i="1"/>
  <c r="MX17" i="1" s="1"/>
  <c r="NE149" i="1"/>
  <c r="NE14" i="1"/>
  <c r="NE17" i="1" s="1"/>
  <c r="SD149" i="1"/>
  <c r="SD14" i="1"/>
  <c r="SD17" i="1" s="1"/>
  <c r="MU149" i="1"/>
  <c r="MU14" i="1"/>
  <c r="MU17" i="1" s="1"/>
  <c r="OE149" i="1"/>
  <c r="OE14" i="1"/>
  <c r="OE17" i="1" s="1"/>
  <c r="SW149" i="1"/>
  <c r="SW14" i="1"/>
  <c r="SW17" i="1" s="1"/>
  <c r="RQ149" i="1"/>
  <c r="RQ14" i="1"/>
  <c r="RQ17" i="1" s="1"/>
  <c r="OD149" i="1"/>
  <c r="OD14" i="1"/>
  <c r="OD17" i="1" s="1"/>
  <c r="PJ149" i="1"/>
  <c r="PJ14" i="1"/>
  <c r="PJ17" i="1" s="1"/>
  <c r="OH149" i="1"/>
  <c r="OH14" i="1"/>
  <c r="OH17" i="1" s="1"/>
  <c r="PE149" i="1"/>
  <c r="PE14" i="1"/>
  <c r="PE17" i="1" s="1"/>
  <c r="PG149" i="1"/>
  <c r="PG14" i="1"/>
  <c r="PG17" i="1" s="1"/>
  <c r="PK149" i="1"/>
  <c r="PK14" i="1"/>
  <c r="PK17" i="1" s="1"/>
  <c r="OC149" i="1"/>
  <c r="OC14" i="1"/>
  <c r="OC17" i="1" s="1"/>
  <c r="OF149" i="1"/>
  <c r="OF14" i="1"/>
  <c r="OF17" i="1" s="1"/>
  <c r="QL14" i="1"/>
  <c r="QL17" i="1" s="1"/>
  <c r="RR14" i="1"/>
  <c r="RR17" i="1" s="1"/>
  <c r="SX14" i="1"/>
  <c r="SX17" i="1" s="1"/>
  <c r="UD14" i="1"/>
  <c r="UD17" i="1" s="1"/>
  <c r="VJ14" i="1"/>
  <c r="VJ17" i="1" s="1"/>
  <c r="QM14" i="1"/>
  <c r="QM17" i="1" s="1"/>
  <c r="RS14" i="1"/>
  <c r="RS17" i="1" s="1"/>
  <c r="SY14" i="1"/>
  <c r="SY17" i="1" s="1"/>
  <c r="UE14" i="1"/>
  <c r="UE17" i="1" s="1"/>
  <c r="VK14" i="1"/>
  <c r="VK17" i="1" s="1"/>
  <c r="PH14" i="1"/>
  <c r="PH17" i="1" s="1"/>
  <c r="QN14" i="1"/>
  <c r="QN17" i="1" s="1"/>
  <c r="RT14" i="1"/>
  <c r="RT17" i="1" s="1"/>
  <c r="SZ14" i="1"/>
  <c r="SZ17" i="1" s="1"/>
  <c r="UF14" i="1"/>
  <c r="UF17" i="1" s="1"/>
  <c r="VL14" i="1"/>
  <c r="VL17" i="1" s="1"/>
  <c r="PI14" i="1"/>
  <c r="PI17" i="1" s="1"/>
  <c r="QO14" i="1"/>
  <c r="QO17" i="1" s="1"/>
  <c r="RU14" i="1"/>
  <c r="RU17" i="1" s="1"/>
  <c r="TA14" i="1"/>
  <c r="TA17" i="1" s="1"/>
  <c r="UG14" i="1"/>
  <c r="UG17" i="1" s="1"/>
  <c r="VM14" i="1"/>
  <c r="VM17" i="1" s="1"/>
  <c r="QP14" i="1"/>
  <c r="QP17" i="1" s="1"/>
  <c r="RV14" i="1"/>
  <c r="RV17" i="1" s="1"/>
  <c r="TB14" i="1"/>
  <c r="TB17" i="1" s="1"/>
  <c r="UH14" i="1"/>
  <c r="UH17" i="1" s="1"/>
  <c r="VN14" i="1"/>
  <c r="VN17" i="1" s="1"/>
  <c r="QQ14" i="1"/>
  <c r="QQ17" i="1" s="1"/>
  <c r="RW14" i="1"/>
  <c r="RW17" i="1" s="1"/>
  <c r="TC14" i="1"/>
  <c r="TC17" i="1" s="1"/>
  <c r="UI14" i="1"/>
  <c r="UI17" i="1" s="1"/>
  <c r="VO14" i="1"/>
  <c r="VO17" i="1" s="1"/>
  <c r="PL14" i="1"/>
  <c r="PL17" i="1" s="1"/>
  <c r="QR14" i="1"/>
  <c r="QR17" i="1" s="1"/>
  <c r="RX14" i="1"/>
  <c r="RX17" i="1" s="1"/>
  <c r="TD14" i="1"/>
  <c r="TD17" i="1" s="1"/>
  <c r="UJ14" i="1"/>
  <c r="UJ17" i="1" s="1"/>
  <c r="PM14" i="1"/>
  <c r="PM17" i="1" s="1"/>
  <c r="QS14" i="1"/>
  <c r="QS17" i="1" s="1"/>
  <c r="RY14" i="1"/>
  <c r="RY17" i="1" s="1"/>
  <c r="TE14" i="1"/>
  <c r="TE17" i="1" s="1"/>
  <c r="UK14" i="1"/>
  <c r="UK17" i="1" s="1"/>
  <c r="PN14" i="1"/>
  <c r="PN17" i="1" s="1"/>
  <c r="QT14" i="1"/>
  <c r="QT17" i="1" s="1"/>
  <c r="RZ14" i="1"/>
  <c r="RZ17" i="1" s="1"/>
  <c r="TF14" i="1"/>
  <c r="TF17" i="1" s="1"/>
  <c r="UL14" i="1"/>
  <c r="UL17" i="1" s="1"/>
  <c r="QU14" i="1"/>
  <c r="QU17" i="1" s="1"/>
  <c r="SA14" i="1"/>
  <c r="SA17" i="1" s="1"/>
  <c r="TG14" i="1"/>
  <c r="TG17" i="1" s="1"/>
  <c r="UM14" i="1"/>
  <c r="UM17" i="1" s="1"/>
  <c r="NF14" i="1"/>
  <c r="NF17" i="1" s="1"/>
  <c r="OL14" i="1"/>
  <c r="OL17" i="1" s="1"/>
  <c r="PR14" i="1"/>
  <c r="PR17" i="1" s="1"/>
  <c r="QX14" i="1"/>
  <c r="QX17" i="1" s="1"/>
  <c r="TJ14" i="1"/>
  <c r="TJ17" i="1" s="1"/>
  <c r="UP14" i="1"/>
  <c r="UP17" i="1" s="1"/>
  <c r="PO14" i="1"/>
  <c r="PO17" i="1" s="1"/>
  <c r="QV14" i="1"/>
  <c r="QV17" i="1" s="1"/>
  <c r="NG14" i="1"/>
  <c r="NG17" i="1" s="1"/>
  <c r="OM14" i="1"/>
  <c r="OM17" i="1" s="1"/>
  <c r="PS14" i="1"/>
  <c r="PS17" i="1" s="1"/>
  <c r="QY14" i="1"/>
  <c r="QY17" i="1" s="1"/>
  <c r="SE14" i="1"/>
  <c r="SE17" i="1" s="1"/>
  <c r="TK14" i="1"/>
  <c r="TK17" i="1" s="1"/>
  <c r="UQ14" i="1"/>
  <c r="UQ17" i="1" s="1"/>
  <c r="NH14" i="1"/>
  <c r="NH17" i="1" s="1"/>
  <c r="ON14" i="1"/>
  <c r="ON17" i="1" s="1"/>
  <c r="PT14" i="1"/>
  <c r="PT17" i="1" s="1"/>
  <c r="QZ14" i="1"/>
  <c r="QZ17" i="1" s="1"/>
  <c r="SF14" i="1"/>
  <c r="SF17" i="1" s="1"/>
  <c r="TL14" i="1"/>
  <c r="TL17" i="1" s="1"/>
  <c r="UR14" i="1"/>
  <c r="UR17" i="1" s="1"/>
  <c r="NI14" i="1"/>
  <c r="NI17" i="1" s="1"/>
  <c r="OO14" i="1"/>
  <c r="OO17" i="1" s="1"/>
  <c r="PU14" i="1"/>
  <c r="PU17" i="1" s="1"/>
  <c r="RA14" i="1"/>
  <c r="RA17" i="1" s="1"/>
  <c r="SG14" i="1"/>
  <c r="SG17" i="1" s="1"/>
  <c r="TM14" i="1"/>
  <c r="TM17" i="1" s="1"/>
  <c r="US14" i="1"/>
  <c r="US17" i="1" s="1"/>
  <c r="UN14" i="1"/>
  <c r="UN17" i="1" s="1"/>
  <c r="NJ14" i="1"/>
  <c r="NJ17" i="1" s="1"/>
  <c r="OP14" i="1"/>
  <c r="OP17" i="1" s="1"/>
  <c r="PV14" i="1"/>
  <c r="PV17" i="1" s="1"/>
  <c r="RB14" i="1"/>
  <c r="RB17" i="1" s="1"/>
  <c r="SH14" i="1"/>
  <c r="SH17" i="1" s="1"/>
  <c r="TN14" i="1"/>
  <c r="TN17" i="1" s="1"/>
  <c r="UT14" i="1"/>
  <c r="UT17" i="1" s="1"/>
  <c r="NK14" i="1"/>
  <c r="NK17" i="1" s="1"/>
  <c r="OQ14" i="1"/>
  <c r="OQ17" i="1" s="1"/>
  <c r="PW14" i="1"/>
  <c r="PW17" i="1" s="1"/>
  <c r="RC14" i="1"/>
  <c r="RC17" i="1" s="1"/>
  <c r="SI14" i="1"/>
  <c r="SI17" i="1" s="1"/>
  <c r="TO14" i="1"/>
  <c r="TO17" i="1" s="1"/>
  <c r="UU14" i="1"/>
  <c r="UU17" i="1" s="1"/>
  <c r="TH14" i="1"/>
  <c r="TH17" i="1" s="1"/>
  <c r="NL14" i="1"/>
  <c r="NL17" i="1" s="1"/>
  <c r="OR14" i="1"/>
  <c r="OR17" i="1" s="1"/>
  <c r="PX14" i="1"/>
  <c r="PX17" i="1" s="1"/>
  <c r="RD14" i="1"/>
  <c r="RD17" i="1" s="1"/>
  <c r="SJ14" i="1"/>
  <c r="SJ17" i="1" s="1"/>
  <c r="TP14" i="1"/>
  <c r="TP17" i="1" s="1"/>
  <c r="UV14" i="1"/>
  <c r="UV17" i="1" s="1"/>
  <c r="UO14" i="1"/>
  <c r="UO17" i="1" s="1"/>
  <c r="NM14" i="1"/>
  <c r="NM17" i="1" s="1"/>
  <c r="OS14" i="1"/>
  <c r="OS17" i="1" s="1"/>
  <c r="PY14" i="1"/>
  <c r="PY17" i="1" s="1"/>
  <c r="RE14" i="1"/>
  <c r="RE17" i="1" s="1"/>
  <c r="SK14" i="1"/>
  <c r="SK17" i="1" s="1"/>
  <c r="PP14" i="1"/>
  <c r="PP17" i="1" s="1"/>
  <c r="QW14" i="1"/>
  <c r="QW17" i="1" s="1"/>
  <c r="NN14" i="1"/>
  <c r="NN17" i="1" s="1"/>
  <c r="OT14" i="1"/>
  <c r="OT17" i="1" s="1"/>
  <c r="PZ14" i="1"/>
  <c r="PZ17" i="1" s="1"/>
  <c r="RF14" i="1"/>
  <c r="RF17" i="1" s="1"/>
  <c r="SL14" i="1"/>
  <c r="SL17" i="1" s="1"/>
  <c r="TR14" i="1"/>
  <c r="TR17" i="1" s="1"/>
  <c r="UX14" i="1"/>
  <c r="UX17" i="1" s="1"/>
  <c r="TI14" i="1"/>
  <c r="TI17" i="1" s="1"/>
  <c r="NO14" i="1"/>
  <c r="NO17" i="1" s="1"/>
  <c r="OU14" i="1"/>
  <c r="OU17" i="1" s="1"/>
  <c r="QA14" i="1"/>
  <c r="QA17" i="1" s="1"/>
  <c r="RG14" i="1"/>
  <c r="RG17" i="1" s="1"/>
  <c r="SM14" i="1"/>
  <c r="SM17" i="1" s="1"/>
  <c r="TS14" i="1"/>
  <c r="TS17" i="1" s="1"/>
  <c r="UY14" i="1"/>
  <c r="UY17" i="1" s="1"/>
  <c r="PQ14" i="1"/>
  <c r="PQ17" i="1" s="1"/>
  <c r="NP14" i="1"/>
  <c r="NP17" i="1" s="1"/>
  <c r="OV14" i="1"/>
  <c r="OV17" i="1" s="1"/>
  <c r="QB14" i="1"/>
  <c r="QB17" i="1" s="1"/>
  <c r="RH14" i="1"/>
  <c r="RH17" i="1" s="1"/>
  <c r="SN14" i="1"/>
  <c r="SN17" i="1" s="1"/>
  <c r="TT14" i="1"/>
  <c r="TT17" i="1" s="1"/>
  <c r="UZ14" i="1"/>
  <c r="UZ17" i="1" s="1"/>
  <c r="SB14" i="1"/>
  <c r="SB17" i="1" s="1"/>
  <c r="NQ14" i="1"/>
  <c r="NQ17" i="1" s="1"/>
  <c r="OW14" i="1"/>
  <c r="OW17" i="1" s="1"/>
  <c r="QC14" i="1"/>
  <c r="QC17" i="1" s="1"/>
  <c r="RI14" i="1"/>
  <c r="RI17" i="1" s="1"/>
  <c r="SO14" i="1"/>
  <c r="SO17" i="1" s="1"/>
  <c r="TU14" i="1"/>
  <c r="TU17" i="1" s="1"/>
  <c r="VA14" i="1"/>
  <c r="VA17" i="1" s="1"/>
  <c r="NR14" i="1"/>
  <c r="NR17" i="1" s="1"/>
  <c r="OX14" i="1"/>
  <c r="OX17" i="1" s="1"/>
  <c r="QD14" i="1"/>
  <c r="QD17" i="1" s="1"/>
  <c r="RJ14" i="1"/>
  <c r="RJ17" i="1" s="1"/>
  <c r="SP14" i="1"/>
  <c r="SP17" i="1" s="1"/>
  <c r="TV14" i="1"/>
  <c r="TV17" i="1" s="1"/>
  <c r="VB14" i="1"/>
  <c r="VB17" i="1" s="1"/>
  <c r="SC14" i="1"/>
  <c r="SC17" i="1" s="1"/>
  <c r="NS14" i="1"/>
  <c r="NS17" i="1" s="1"/>
  <c r="OY14" i="1"/>
  <c r="OY17" i="1" s="1"/>
  <c r="QE14" i="1"/>
  <c r="QE17" i="1" s="1"/>
  <c r="RK14" i="1"/>
  <c r="RK17" i="1" s="1"/>
  <c r="SQ14" i="1"/>
  <c r="SQ17" i="1" s="1"/>
  <c r="TW14" i="1"/>
  <c r="TW17" i="1" s="1"/>
  <c r="VC14" i="1"/>
  <c r="VC17" i="1" s="1"/>
  <c r="W33" i="1" l="1"/>
  <c r="EW32" i="1"/>
  <c r="MU12" i="1"/>
  <c r="MV6" i="1"/>
  <c r="W34" i="1" l="1"/>
  <c r="EW33" i="1"/>
  <c r="MV12" i="1"/>
  <c r="MW6" i="1"/>
  <c r="W35" i="1" l="1"/>
  <c r="EW34" i="1"/>
  <c r="ABJ124" i="1"/>
  <c r="MW12" i="1"/>
  <c r="MX6" i="1"/>
  <c r="W36" i="1" l="1"/>
  <c r="EW35" i="1"/>
  <c r="MY6" i="1"/>
  <c r="MX12" i="1"/>
  <c r="W37" i="1" l="1"/>
  <c r="EW36" i="1"/>
  <c r="MZ6" i="1"/>
  <c r="MY12" i="1"/>
  <c r="W38" i="1" l="1"/>
  <c r="EW37" i="1"/>
  <c r="NA6" i="1"/>
  <c r="MZ12" i="1"/>
  <c r="W39" i="1" l="1"/>
  <c r="W41" i="1" s="1"/>
  <c r="EW41" i="1" s="1"/>
  <c r="EW38" i="1"/>
  <c r="NB6" i="1"/>
  <c r="NA12" i="1"/>
  <c r="W40" i="1" l="1"/>
  <c r="EW39" i="1"/>
  <c r="NB12" i="1"/>
  <c r="NC6" i="1"/>
  <c r="W42" i="1" l="1"/>
  <c r="EW40" i="1"/>
  <c r="ND6" i="1"/>
  <c r="NC12" i="1"/>
  <c r="W43" i="1" l="1"/>
  <c r="EW42" i="1"/>
  <c r="ND12" i="1"/>
  <c r="NE6" i="1"/>
  <c r="W44" i="1" l="1"/>
  <c r="EW43" i="1"/>
  <c r="NE12" i="1"/>
  <c r="NF6" i="1"/>
  <c r="G35" i="1"/>
  <c r="A35" i="1"/>
  <c r="DG64" i="1"/>
  <c r="H122" i="1"/>
  <c r="H62" i="1"/>
  <c r="R118" i="1"/>
  <c r="P118" i="1"/>
  <c r="AH118" i="1"/>
  <c r="AG118" i="1"/>
  <c r="AF118" i="1"/>
  <c r="AE118" i="1"/>
  <c r="AI118" i="1"/>
  <c r="AD118" i="1"/>
  <c r="AC118" i="1"/>
  <c r="N118" i="1"/>
  <c r="O118" i="1"/>
  <c r="BA148" i="1"/>
  <c r="A148" i="1"/>
  <c r="YT147" i="1"/>
  <c r="YS147" i="1"/>
  <c r="YR147" i="1"/>
  <c r="YQ147" i="1"/>
  <c r="WV147" i="1"/>
  <c r="G147" i="1"/>
  <c r="A147" i="1"/>
  <c r="YT146" i="1"/>
  <c r="YS146" i="1"/>
  <c r="YR146" i="1"/>
  <c r="YQ146" i="1"/>
  <c r="WV146" i="1"/>
  <c r="G146" i="1"/>
  <c r="A146" i="1"/>
  <c r="YT145" i="1"/>
  <c r="YS145" i="1"/>
  <c r="YR145" i="1"/>
  <c r="YQ145" i="1"/>
  <c r="WV145" i="1"/>
  <c r="G145" i="1"/>
  <c r="A145" i="1"/>
  <c r="YT144" i="1"/>
  <c r="YS144" i="1"/>
  <c r="YR144" i="1"/>
  <c r="YQ144" i="1"/>
  <c r="WV144" i="1"/>
  <c r="G144" i="1"/>
  <c r="A144" i="1"/>
  <c r="YT143" i="1"/>
  <c r="YS143" i="1"/>
  <c r="YR143" i="1"/>
  <c r="YQ143" i="1"/>
  <c r="WV143" i="1"/>
  <c r="AAT143" i="1"/>
  <c r="AAS143" i="1"/>
  <c r="G143" i="1"/>
  <c r="A143" i="1"/>
  <c r="YT142" i="1"/>
  <c r="YS142" i="1"/>
  <c r="YR142" i="1"/>
  <c r="YQ142" i="1"/>
  <c r="WV142" i="1"/>
  <c r="G142" i="1"/>
  <c r="A142" i="1"/>
  <c r="B144" i="1" s="1"/>
  <c r="YT141" i="1"/>
  <c r="YS141" i="1"/>
  <c r="YR141" i="1"/>
  <c r="YQ141" i="1"/>
  <c r="WV141" i="1"/>
  <c r="AAT141" i="1"/>
  <c r="AAS141" i="1"/>
  <c r="G141" i="1"/>
  <c r="A141" i="1"/>
  <c r="B143" i="1" s="1"/>
  <c r="YT140" i="1"/>
  <c r="YS140" i="1"/>
  <c r="YR140" i="1"/>
  <c r="YQ140" i="1"/>
  <c r="WV140" i="1"/>
  <c r="G140" i="1"/>
  <c r="A140" i="1"/>
  <c r="B142" i="1" s="1"/>
  <c r="YT139" i="1"/>
  <c r="YS139" i="1"/>
  <c r="YR139" i="1"/>
  <c r="YQ139" i="1"/>
  <c r="WV139" i="1"/>
  <c r="AAT139" i="1"/>
  <c r="AAS139" i="1"/>
  <c r="G139" i="1"/>
  <c r="A139" i="1"/>
  <c r="B141" i="1" s="1"/>
  <c r="YT138" i="1"/>
  <c r="YS138" i="1"/>
  <c r="YR138" i="1"/>
  <c r="YQ138" i="1"/>
  <c r="WV138" i="1"/>
  <c r="G138" i="1"/>
  <c r="A138" i="1"/>
  <c r="B140" i="1" s="1"/>
  <c r="YT137" i="1"/>
  <c r="YS137" i="1"/>
  <c r="YR137" i="1"/>
  <c r="YQ137" i="1"/>
  <c r="WV137" i="1"/>
  <c r="AAT137" i="1"/>
  <c r="AAS137" i="1"/>
  <c r="G137" i="1"/>
  <c r="A137" i="1"/>
  <c r="B139" i="1" s="1"/>
  <c r="YT136" i="1"/>
  <c r="YS136" i="1"/>
  <c r="YR136" i="1"/>
  <c r="YQ136" i="1"/>
  <c r="WV136" i="1"/>
  <c r="G136" i="1"/>
  <c r="A136" i="1"/>
  <c r="B138" i="1" s="1"/>
  <c r="YT135" i="1"/>
  <c r="YS135" i="1"/>
  <c r="YR135" i="1"/>
  <c r="YQ135" i="1"/>
  <c r="WV135" i="1"/>
  <c r="AAT135" i="1"/>
  <c r="AAS135" i="1"/>
  <c r="G135" i="1"/>
  <c r="A135" i="1"/>
  <c r="B137" i="1" s="1"/>
  <c r="YT134" i="1"/>
  <c r="YS134" i="1"/>
  <c r="YR134" i="1"/>
  <c r="YQ134" i="1"/>
  <c r="WV134" i="1"/>
  <c r="G134" i="1"/>
  <c r="A134" i="1"/>
  <c r="B136" i="1" s="1"/>
  <c r="YT133" i="1"/>
  <c r="YS133" i="1"/>
  <c r="YR133" i="1"/>
  <c r="YQ133" i="1"/>
  <c r="WV133" i="1"/>
  <c r="AAT133" i="1"/>
  <c r="AAS133" i="1"/>
  <c r="G133" i="1"/>
  <c r="A133" i="1"/>
  <c r="B135" i="1" s="1"/>
  <c r="YT132" i="1"/>
  <c r="YS132" i="1"/>
  <c r="YR132" i="1"/>
  <c r="YQ132" i="1"/>
  <c r="WV132" i="1"/>
  <c r="G132" i="1"/>
  <c r="A132" i="1"/>
  <c r="B134" i="1" s="1"/>
  <c r="YT131" i="1"/>
  <c r="YS131" i="1"/>
  <c r="YR131" i="1"/>
  <c r="YQ131" i="1"/>
  <c r="WV131" i="1"/>
  <c r="AAT131" i="1"/>
  <c r="AAS131" i="1"/>
  <c r="G131" i="1"/>
  <c r="A131" i="1"/>
  <c r="B133" i="1" s="1"/>
  <c r="YT130" i="1"/>
  <c r="YS130" i="1"/>
  <c r="YR130" i="1"/>
  <c r="YQ130" i="1"/>
  <c r="WV130" i="1"/>
  <c r="G130" i="1"/>
  <c r="A130" i="1"/>
  <c r="B132" i="1" s="1"/>
  <c r="YT129" i="1"/>
  <c r="YS129" i="1"/>
  <c r="YR129" i="1"/>
  <c r="YQ129" i="1"/>
  <c r="WV129" i="1"/>
  <c r="AAT129" i="1"/>
  <c r="AAS129" i="1"/>
  <c r="G129" i="1"/>
  <c r="A129" i="1"/>
  <c r="B131" i="1" s="1"/>
  <c r="YT128" i="1"/>
  <c r="YS128" i="1"/>
  <c r="YR128" i="1"/>
  <c r="YQ128" i="1"/>
  <c r="WV128" i="1"/>
  <c r="G128" i="1"/>
  <c r="A128" i="1"/>
  <c r="B130" i="1" s="1"/>
  <c r="YT127" i="1"/>
  <c r="YS127" i="1"/>
  <c r="YR127" i="1"/>
  <c r="YQ127" i="1"/>
  <c r="WV127" i="1"/>
  <c r="AAT127" i="1"/>
  <c r="AAS127" i="1"/>
  <c r="ZJ127" i="1"/>
  <c r="G127" i="1"/>
  <c r="A127" i="1"/>
  <c r="B129" i="1" s="1"/>
  <c r="YT126" i="1"/>
  <c r="YS126" i="1"/>
  <c r="YR126" i="1"/>
  <c r="YQ126" i="1"/>
  <c r="WV126" i="1"/>
  <c r="ZJ126" i="1"/>
  <c r="G126" i="1"/>
  <c r="A126" i="1"/>
  <c r="YT125" i="1"/>
  <c r="YS125" i="1"/>
  <c r="YR125" i="1"/>
  <c r="YQ125" i="1"/>
  <c r="WV125" i="1"/>
  <c r="AAT125" i="1"/>
  <c r="AAS125" i="1"/>
  <c r="H125" i="1"/>
  <c r="G125" i="1"/>
  <c r="A125" i="1"/>
  <c r="B146" i="1" s="1"/>
  <c r="YT124" i="1"/>
  <c r="YS124" i="1"/>
  <c r="YR124" i="1"/>
  <c r="YQ124" i="1"/>
  <c r="WV124" i="1"/>
  <c r="ZJ124" i="1"/>
  <c r="G124" i="1"/>
  <c r="A124" i="1"/>
  <c r="B145" i="1" s="1"/>
  <c r="A123" i="1"/>
  <c r="A122" i="1"/>
  <c r="A121" i="1"/>
  <c r="A120" i="1"/>
  <c r="A119" i="1"/>
  <c r="A118" i="1"/>
  <c r="A117" i="1"/>
  <c r="ZN6" i="1"/>
  <c r="ZX13" i="1"/>
  <c r="ZX14" i="1" s="1"/>
  <c r="AI58" i="1"/>
  <c r="P58" i="1"/>
  <c r="N58" i="1"/>
  <c r="O58" i="1"/>
  <c r="ACU12" i="1"/>
  <c r="ADM12" i="1" s="1"/>
  <c r="AEE12" i="1" s="1"/>
  <c r="AEW12" i="1" s="1"/>
  <c r="ACT12" i="1"/>
  <c r="ADL12" i="1" s="1"/>
  <c r="AED12" i="1" s="1"/>
  <c r="AEV12" i="1" s="1"/>
  <c r="ACS12" i="1"/>
  <c r="ADK12" i="1" s="1"/>
  <c r="AEC12" i="1" s="1"/>
  <c r="AEU12" i="1" s="1"/>
  <c r="ACR12" i="1"/>
  <c r="ADJ12" i="1" s="1"/>
  <c r="AEB12" i="1" s="1"/>
  <c r="AET12" i="1" s="1"/>
  <c r="ACQ12" i="1"/>
  <c r="ADI12" i="1" s="1"/>
  <c r="AEA12" i="1" s="1"/>
  <c r="AES12" i="1" s="1"/>
  <c r="ACP12" i="1"/>
  <c r="ADH12" i="1" s="1"/>
  <c r="ADZ12" i="1" s="1"/>
  <c r="AER12" i="1" s="1"/>
  <c r="ACO12" i="1"/>
  <c r="ADG12" i="1" s="1"/>
  <c r="ADY12" i="1" s="1"/>
  <c r="AEQ12" i="1" s="1"/>
  <c r="ACN12" i="1"/>
  <c r="ADF12" i="1" s="1"/>
  <c r="ADX12" i="1" s="1"/>
  <c r="AEP12" i="1" s="1"/>
  <c r="ACM12" i="1"/>
  <c r="ADE12" i="1" s="1"/>
  <c r="ADW12" i="1" s="1"/>
  <c r="AEO12" i="1" s="1"/>
  <c r="ACL12" i="1"/>
  <c r="ADD12" i="1" s="1"/>
  <c r="ADV12" i="1" s="1"/>
  <c r="AEN12" i="1" s="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ACF12" i="1"/>
  <c r="ACX12" i="1" s="1"/>
  <c r="ADP12" i="1" s="1"/>
  <c r="AEH12" i="1" s="1"/>
  <c r="ACE12" i="1"/>
  <c r="ACW12" i="1" s="1"/>
  <c r="ADO12" i="1" s="1"/>
  <c r="AEG12" i="1" s="1"/>
  <c r="ACD12" i="1"/>
  <c r="ACV12" i="1" s="1"/>
  <c r="ADN12" i="1" s="1"/>
  <c r="AEF12" i="1" s="1"/>
  <c r="AD58" i="1"/>
  <c r="YB13" i="1"/>
  <c r="YB14" i="1" s="1"/>
  <c r="AC58" i="1"/>
  <c r="GQ145" i="1" l="1" a="1"/>
  <c r="GQ145" i="1" s="1"/>
  <c r="GS145" i="1" a="1"/>
  <c r="GS145" i="1" s="1"/>
  <c r="GR145" i="1" a="1"/>
  <c r="GR145" i="1" s="1"/>
  <c r="AC145" i="1" a="1"/>
  <c r="AC145" i="1" s="1"/>
  <c r="ABE125" i="1"/>
  <c r="ABE146" i="1" s="1" a="1"/>
  <c r="ABE146" i="1" s="1"/>
  <c r="ABE145" i="1" a="1"/>
  <c r="ABE145" i="1" s="1"/>
  <c r="W45" i="1"/>
  <c r="EW44" i="1"/>
  <c r="U118" i="1"/>
  <c r="AK118" i="1"/>
  <c r="Q118" i="1"/>
  <c r="ABJ145" i="1" a="1"/>
  <c r="ABJ145" i="1" s="1"/>
  <c r="ABD145" i="1" a="1"/>
  <c r="ABD145" i="1" s="1"/>
  <c r="ABC145" i="1" a="1"/>
  <c r="ABC145" i="1" s="1"/>
  <c r="ABI145" i="1" a="1"/>
  <c r="ABI145" i="1" s="1"/>
  <c r="ABB145" i="1" a="1"/>
  <c r="ABB145" i="1" s="1"/>
  <c r="ABH145" i="1" a="1"/>
  <c r="ABH145" i="1" s="1"/>
  <c r="ABA145" i="1" a="1"/>
  <c r="ABA145" i="1" s="1"/>
  <c r="AAX145" i="1" a="1"/>
  <c r="AAX145" i="1" s="1"/>
  <c r="ABG145" i="1" a="1"/>
  <c r="ABG145" i="1" s="1"/>
  <c r="AAZ145" i="1" a="1"/>
  <c r="AAZ145" i="1" s="1"/>
  <c r="AAY145" i="1" a="1"/>
  <c r="AAY145" i="1" s="1"/>
  <c r="ZG145" i="1" a="1"/>
  <c r="ZG145" i="1" s="1"/>
  <c r="ABH125" i="1"/>
  <c r="ABH146" i="1" s="1" a="1"/>
  <c r="ABH146" i="1" s="1"/>
  <c r="ABI125" i="1"/>
  <c r="ABI146" i="1" s="1" a="1"/>
  <c r="ABI146" i="1" s="1"/>
  <c r="ABG125" i="1"/>
  <c r="ABG146" i="1" s="1" a="1"/>
  <c r="ABG146" i="1" s="1"/>
  <c r="ZG125" i="1"/>
  <c r="ZG146" i="1" s="1" a="1"/>
  <c r="ZG146" i="1" s="1"/>
  <c r="ABJ125" i="1"/>
  <c r="ABJ146" i="1" s="1" a="1"/>
  <c r="ABJ146" i="1" s="1"/>
  <c r="ABD125" i="1"/>
  <c r="ABD146" i="1" s="1" a="1"/>
  <c r="ABD146" i="1" s="1"/>
  <c r="ABB125" i="1"/>
  <c r="ABB146" i="1" s="1" a="1"/>
  <c r="ABB146" i="1" s="1"/>
  <c r="ABC125" i="1"/>
  <c r="ABC146" i="1" s="1" a="1"/>
  <c r="ABC146" i="1" s="1"/>
  <c r="AAX125" i="1"/>
  <c r="AAX146" i="1" s="1" a="1"/>
  <c r="AAX146" i="1" s="1"/>
  <c r="AAZ125" i="1"/>
  <c r="AAZ146" i="1" s="1" a="1"/>
  <c r="AAZ146" i="1" s="1"/>
  <c r="ABA125" i="1"/>
  <c r="ABA146" i="1" s="1" a="1"/>
  <c r="ABA146" i="1" s="1"/>
  <c r="AAY125" i="1"/>
  <c r="AAY146" i="1" s="1" a="1"/>
  <c r="AAY146" i="1" s="1"/>
  <c r="NG6" i="1"/>
  <c r="NF12" i="1"/>
  <c r="T118" i="1"/>
  <c r="ZL129" i="1" a="1"/>
  <c r="ZL129" i="1" s="1"/>
  <c r="ZL131" i="1" s="1" a="1"/>
  <c r="ZL131" i="1" s="1"/>
  <c r="ZL133" i="1" s="1" a="1"/>
  <c r="ZL133" i="1" s="1"/>
  <c r="ZL135" i="1" s="1" a="1"/>
  <c r="ZL135" i="1" s="1"/>
  <c r="ZL137" i="1" s="1" a="1"/>
  <c r="ZL137" i="1" s="1"/>
  <c r="ZL139" i="1" s="1" a="1"/>
  <c r="ZL139" i="1" s="1"/>
  <c r="ZL141" i="1" s="1" a="1"/>
  <c r="ZL141" i="1" s="1"/>
  <c r="ZL143" i="1" s="1" a="1"/>
  <c r="ZL143" i="1" s="1"/>
  <c r="ZH129" i="1" a="1"/>
  <c r="ZH129" i="1" s="1"/>
  <c r="B127" i="1"/>
  <c r="ZH145" i="1" a="1"/>
  <c r="ZH145" i="1" s="1"/>
  <c r="ZM145" i="1" s="1" a="1"/>
  <c r="ZM145" i="1" s="1"/>
  <c r="ZJ145" i="1" a="1"/>
  <c r="ZJ145" i="1" s="1"/>
  <c r="AAK145" i="1" a="1"/>
  <c r="AAK145" i="1" s="1"/>
  <c r="AAJ145" i="1" a="1"/>
  <c r="AAJ145" i="1" s="1"/>
  <c r="ZL145" i="1" a="1"/>
  <c r="ZL145" i="1" s="1"/>
  <c r="ZK145" i="1" a="1"/>
  <c r="ZK145" i="1" s="1"/>
  <c r="B125" i="1"/>
  <c r="B147" i="1"/>
  <c r="B128" i="1"/>
  <c r="B126" i="1"/>
  <c r="AAT146" i="1" a="1"/>
  <c r="AAT146" i="1" s="1"/>
  <c r="AAS146" i="1" a="1"/>
  <c r="AAS146" i="1" s="1"/>
  <c r="ZI146" i="1" a="1"/>
  <c r="ZI146" i="1" s="1"/>
  <c r="ZL146" i="1" a="1"/>
  <c r="ZL146" i="1" s="1"/>
  <c r="AAN146" i="1" a="1"/>
  <c r="AAN146" i="1" s="1"/>
  <c r="AAM146" i="1" a="1"/>
  <c r="AAM146" i="1" s="1"/>
  <c r="AAK146" i="1" a="1"/>
  <c r="AAK146" i="1" s="1"/>
  <c r="AAJ146" i="1" a="1"/>
  <c r="AAJ146" i="1" s="1"/>
  <c r="H126" i="1"/>
  <c r="ZX149" i="1"/>
  <c r="YB149" i="1"/>
  <c r="YB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MB12" i="1"/>
  <c r="MA12" i="1"/>
  <c r="LZ12" i="1"/>
  <c r="LY12" i="1"/>
  <c r="LD12" i="1"/>
  <c r="LC12" i="1"/>
  <c r="LB12" i="1"/>
  <c r="LA12" i="1"/>
  <c r="KF12" i="1"/>
  <c r="KE12" i="1"/>
  <c r="KD12" i="1"/>
  <c r="KC12" i="1"/>
  <c r="MB6" i="1"/>
  <c r="MA6" i="1"/>
  <c r="MA7" i="1" s="1"/>
  <c r="LZ6" i="1"/>
  <c r="LZ7" i="1" s="1"/>
  <c r="LY6" i="1"/>
  <c r="LY7" i="1" s="1"/>
  <c r="KF6" i="1"/>
  <c r="KF7" i="1" s="1"/>
  <c r="KE6" i="1"/>
  <c r="KE7" i="1" s="1"/>
  <c r="KD6" i="1"/>
  <c r="KD7" i="1" s="1"/>
  <c r="KC6" i="1"/>
  <c r="MR13" i="1"/>
  <c r="MR149" i="1" s="1"/>
  <c r="MQ13" i="1"/>
  <c r="MQ149" i="1" s="1"/>
  <c r="MP13" i="1"/>
  <c r="MP149" i="1" s="1"/>
  <c r="MO13" i="1"/>
  <c r="MO149" i="1" s="1"/>
  <c r="MN13" i="1"/>
  <c r="MN149" i="1" s="1"/>
  <c r="MM13" i="1"/>
  <c r="MM149" i="1" s="1"/>
  <c r="ML13" i="1"/>
  <c r="ML149" i="1" s="1"/>
  <c r="MK13" i="1"/>
  <c r="MK149" i="1" s="1"/>
  <c r="MJ13" i="1"/>
  <c r="MJ149" i="1" s="1"/>
  <c r="MI13" i="1"/>
  <c r="MH13" i="1"/>
  <c r="MH149" i="1" s="1"/>
  <c r="MG13" i="1"/>
  <c r="MF13" i="1"/>
  <c r="MF149" i="1" s="1"/>
  <c r="ME13" i="1"/>
  <c r="ME149" i="1" s="1"/>
  <c r="MD13" i="1"/>
  <c r="MD149" i="1" s="1"/>
  <c r="MC13" i="1"/>
  <c r="MC149" i="1" s="1"/>
  <c r="MB13" i="1"/>
  <c r="MB149" i="1" s="1"/>
  <c r="MA13" i="1"/>
  <c r="MA149" i="1" s="1"/>
  <c r="LZ13" i="1"/>
  <c r="LZ149" i="1" s="1"/>
  <c r="LY13" i="1"/>
  <c r="LY149" i="1" s="1"/>
  <c r="LX13" i="1"/>
  <c r="LX149" i="1" s="1"/>
  <c r="LW13" i="1"/>
  <c r="LW149" i="1" s="1"/>
  <c r="LV13" i="1"/>
  <c r="LV149" i="1" s="1"/>
  <c r="LU13" i="1"/>
  <c r="LU149" i="1" s="1"/>
  <c r="LT13" i="1"/>
  <c r="LT149" i="1" s="1"/>
  <c r="LS13" i="1"/>
  <c r="LS149" i="1" s="1"/>
  <c r="LR13" i="1"/>
  <c r="LR149" i="1" s="1"/>
  <c r="LQ13" i="1"/>
  <c r="LQ149" i="1" s="1"/>
  <c r="LP13" i="1"/>
  <c r="LP149" i="1" s="1"/>
  <c r="LO13" i="1"/>
  <c r="LN13" i="1"/>
  <c r="LN149" i="1" s="1"/>
  <c r="LM13" i="1"/>
  <c r="LL13" i="1"/>
  <c r="LL149" i="1" s="1"/>
  <c r="LK13" i="1"/>
  <c r="LK149" i="1" s="1"/>
  <c r="LJ13" i="1"/>
  <c r="LJ149" i="1" s="1"/>
  <c r="LI13" i="1"/>
  <c r="LI149" i="1" s="1"/>
  <c r="LH13" i="1"/>
  <c r="LH149" i="1" s="1"/>
  <c r="LG13" i="1"/>
  <c r="LG149" i="1" s="1"/>
  <c r="LF13" i="1"/>
  <c r="LF149" i="1" s="1"/>
  <c r="LE13" i="1"/>
  <c r="LE149" i="1" s="1"/>
  <c r="LD13" i="1"/>
  <c r="LD149" i="1" s="1"/>
  <c r="LC13" i="1"/>
  <c r="LC149" i="1" s="1"/>
  <c r="LB13" i="1"/>
  <c r="LB149" i="1" s="1"/>
  <c r="LA13" i="1"/>
  <c r="LA149" i="1" s="1"/>
  <c r="KZ13" i="1"/>
  <c r="KZ149" i="1" s="1"/>
  <c r="KY13" i="1"/>
  <c r="KY149" i="1" s="1"/>
  <c r="KX13" i="1"/>
  <c r="KX149" i="1" s="1"/>
  <c r="KW13" i="1"/>
  <c r="KW149" i="1" s="1"/>
  <c r="KV13" i="1"/>
  <c r="KV149" i="1" s="1"/>
  <c r="KU13" i="1"/>
  <c r="KT13" i="1"/>
  <c r="KT149" i="1" s="1"/>
  <c r="KS13" i="1"/>
  <c r="KR13" i="1"/>
  <c r="KR149" i="1" s="1"/>
  <c r="KQ13" i="1"/>
  <c r="KQ149" i="1" s="1"/>
  <c r="KP13" i="1"/>
  <c r="KP149" i="1" s="1"/>
  <c r="KO13" i="1"/>
  <c r="KO149" i="1" s="1"/>
  <c r="KN13" i="1"/>
  <c r="KN149" i="1" s="1"/>
  <c r="KM13" i="1"/>
  <c r="KM149" i="1" s="1"/>
  <c r="KL13" i="1"/>
  <c r="KL149" i="1" s="1"/>
  <c r="KK13" i="1"/>
  <c r="KK149" i="1" s="1"/>
  <c r="KJ13" i="1"/>
  <c r="KJ149" i="1" s="1"/>
  <c r="KI13" i="1"/>
  <c r="KI149" i="1" s="1"/>
  <c r="KH13" i="1"/>
  <c r="KH149" i="1" s="1"/>
  <c r="KG13" i="1"/>
  <c r="KG149" i="1" s="1"/>
  <c r="KF13" i="1"/>
  <c r="KF149" i="1" s="1"/>
  <c r="KE13" i="1"/>
  <c r="KE149" i="1" s="1"/>
  <c r="KD13" i="1"/>
  <c r="KD149" i="1" s="1"/>
  <c r="KC13" i="1"/>
  <c r="KC149" i="1" s="1"/>
  <c r="KB13" i="1"/>
  <c r="KB149" i="1" s="1"/>
  <c r="KA13" i="1"/>
  <c r="KA149" i="1" s="1"/>
  <c r="JZ13" i="1"/>
  <c r="JZ149" i="1" s="1"/>
  <c r="JY13" i="1"/>
  <c r="AH58" i="1"/>
  <c r="AG58" i="1"/>
  <c r="AF58" i="1"/>
  <c r="AE58"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8" i="1"/>
  <c r="AS58" i="1"/>
  <c r="JK6" i="1"/>
  <c r="JL6" i="1" s="1"/>
  <c r="JM6" i="1" s="1"/>
  <c r="JN6" i="1" s="1"/>
  <c r="JP6" i="1" s="1"/>
  <c r="JQ6" i="1" s="1"/>
  <c r="JR6" i="1" s="1"/>
  <c r="JS6" i="1" s="1"/>
  <c r="JU6" i="1" s="1"/>
  <c r="JV6" i="1" s="1"/>
  <c r="JW6" i="1" s="1"/>
  <c r="JX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Q10" i="1"/>
  <c r="ABP10" i="1"/>
  <c r="ABO10" i="1"/>
  <c r="AEW13" i="1"/>
  <c r="AEW149" i="1" s="1"/>
  <c r="AEV13" i="1"/>
  <c r="AEV149" i="1" s="1"/>
  <c r="AEU13" i="1"/>
  <c r="AEU149" i="1" s="1"/>
  <c r="AET13" i="1"/>
  <c r="AET149" i="1" s="1"/>
  <c r="AES13" i="1"/>
  <c r="AES149" i="1" s="1"/>
  <c r="AER13" i="1"/>
  <c r="AER149" i="1" s="1"/>
  <c r="AEQ13" i="1"/>
  <c r="AEQ149" i="1" s="1"/>
  <c r="AEP13" i="1"/>
  <c r="AEP149" i="1" s="1"/>
  <c r="AEO13" i="1"/>
  <c r="AEO149" i="1" s="1"/>
  <c r="AEN13" i="1"/>
  <c r="AEN149" i="1" s="1"/>
  <c r="AEM13" i="1"/>
  <c r="AEM149" i="1" s="1"/>
  <c r="AEL13" i="1"/>
  <c r="AEL149" i="1" s="1"/>
  <c r="AEK13" i="1"/>
  <c r="AEJ13" i="1"/>
  <c r="AEI13" i="1"/>
  <c r="AEH13" i="1"/>
  <c r="AEH149" i="1" s="1"/>
  <c r="AEG13" i="1"/>
  <c r="AEG149" i="1" s="1"/>
  <c r="AEF13" i="1"/>
  <c r="AEF149" i="1" s="1"/>
  <c r="AEE13" i="1"/>
  <c r="AEE149" i="1" s="1"/>
  <c r="AED13" i="1"/>
  <c r="AED149" i="1" s="1"/>
  <c r="AEC13" i="1"/>
  <c r="AEC149" i="1" s="1"/>
  <c r="AEB13" i="1"/>
  <c r="AEB149" i="1" s="1"/>
  <c r="AEA13" i="1"/>
  <c r="AEA149" i="1" s="1"/>
  <c r="ADZ13" i="1"/>
  <c r="ADZ149" i="1" s="1"/>
  <c r="ADY13" i="1"/>
  <c r="ADX13" i="1"/>
  <c r="ADW13" i="1"/>
  <c r="ADW149" i="1" s="1"/>
  <c r="ADV13" i="1"/>
  <c r="ADV149" i="1" s="1"/>
  <c r="ADU13" i="1"/>
  <c r="ADU149" i="1" s="1"/>
  <c r="ADT13" i="1"/>
  <c r="ADT149" i="1" s="1"/>
  <c r="ADS13" i="1"/>
  <c r="ADS149" i="1" s="1"/>
  <c r="ADR13" i="1"/>
  <c r="ADR149" i="1" s="1"/>
  <c r="ADQ13" i="1"/>
  <c r="ADQ149" i="1" s="1"/>
  <c r="ADP13" i="1"/>
  <c r="ADP149" i="1" s="1"/>
  <c r="ADO13" i="1"/>
  <c r="ADO149" i="1" s="1"/>
  <c r="ADN13" i="1"/>
  <c r="ADN149" i="1" s="1"/>
  <c r="ADM13" i="1"/>
  <c r="ADM149" i="1" s="1"/>
  <c r="ADL13" i="1"/>
  <c r="ADL149" i="1" s="1"/>
  <c r="ADK13" i="1"/>
  <c r="ADK149" i="1" s="1"/>
  <c r="ADJ13" i="1"/>
  <c r="ADJ149" i="1" s="1"/>
  <c r="ADI13" i="1"/>
  <c r="ADI149" i="1" s="1"/>
  <c r="ADH13" i="1"/>
  <c r="ADH149" i="1" s="1"/>
  <c r="ADG13" i="1"/>
  <c r="ADG149" i="1" s="1"/>
  <c r="ADF13" i="1"/>
  <c r="ADF149" i="1" s="1"/>
  <c r="ADE13" i="1"/>
  <c r="ADD13" i="1"/>
  <c r="ADC13" i="1"/>
  <c r="ADB13" i="1"/>
  <c r="ADB149" i="1" s="1"/>
  <c r="ADA13" i="1"/>
  <c r="ADA149" i="1" s="1"/>
  <c r="ACZ13" i="1"/>
  <c r="ACZ149" i="1" s="1"/>
  <c r="ACY13" i="1"/>
  <c r="ACY149" i="1" s="1"/>
  <c r="ACX13" i="1"/>
  <c r="ACX149" i="1" s="1"/>
  <c r="ACW13" i="1"/>
  <c r="ACW149" i="1" s="1"/>
  <c r="ACV13" i="1"/>
  <c r="ACV149" i="1" s="1"/>
  <c r="ACU13" i="1"/>
  <c r="ACU149" i="1" s="1"/>
  <c r="ACT13" i="1"/>
  <c r="ACT149" i="1" s="1"/>
  <c r="ACS13" i="1"/>
  <c r="ACR13" i="1"/>
  <c r="ACO13" i="1"/>
  <c r="ACN13" i="1"/>
  <c r="ACN149" i="1" s="1"/>
  <c r="ACM13" i="1"/>
  <c r="ACL13" i="1"/>
  <c r="ACL149" i="1" s="1"/>
  <c r="ACK13" i="1"/>
  <c r="ACJ13" i="1"/>
  <c r="ACI13" i="1"/>
  <c r="ACH13" i="1"/>
  <c r="ACH149" i="1" s="1"/>
  <c r="ACG13" i="1"/>
  <c r="ACF13" i="1"/>
  <c r="ACE13" i="1"/>
  <c r="ACE149" i="1" s="1"/>
  <c r="ACD13" i="1"/>
  <c r="ACD149" i="1" s="1"/>
  <c r="ACC13" i="1"/>
  <c r="ACC149" i="1" s="1"/>
  <c r="ACB13" i="1"/>
  <c r="ACB149" i="1" s="1"/>
  <c r="ACA13" i="1"/>
  <c r="ACA149" i="1" s="1"/>
  <c r="ABZ13" i="1"/>
  <c r="ABZ149" i="1" s="1"/>
  <c r="ABY13" i="1"/>
  <c r="ABY149" i="1" s="1"/>
  <c r="ABX13" i="1"/>
  <c r="ABX149" i="1" s="1"/>
  <c r="ABW13" i="1"/>
  <c r="ABW149" i="1" s="1"/>
  <c r="ABV13" i="1"/>
  <c r="ABV149" i="1" s="1"/>
  <c r="ABU13" i="1"/>
  <c r="ABU149" i="1" s="1"/>
  <c r="ABT13" i="1"/>
  <c r="ABT149" i="1" s="1"/>
  <c r="ABS13" i="1"/>
  <c r="ABR13" i="1"/>
  <c r="ABR149" i="1" s="1"/>
  <c r="ABQ13" i="1"/>
  <c r="ABP13" i="1"/>
  <c r="ABP149" i="1" s="1"/>
  <c r="ABO13" i="1"/>
  <c r="ABN13" i="1"/>
  <c r="A13" i="1"/>
  <c r="A149" i="1"/>
  <c r="A11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B48" i="1" s="1"/>
  <c r="A46" i="1"/>
  <c r="A45" i="1"/>
  <c r="A44" i="1"/>
  <c r="A43" i="1"/>
  <c r="A42" i="1"/>
  <c r="A40" i="1"/>
  <c r="A39" i="1"/>
  <c r="A38" i="1"/>
  <c r="A37" i="1"/>
  <c r="A36" i="1"/>
  <c r="A34" i="1"/>
  <c r="A33" i="1"/>
  <c r="A32" i="1"/>
  <c r="A31" i="1"/>
  <c r="A30" i="1"/>
  <c r="A29" i="1"/>
  <c r="A28" i="1"/>
  <c r="A27" i="1"/>
  <c r="A26" i="1"/>
  <c r="A25" i="1"/>
  <c r="A24" i="1"/>
  <c r="A23" i="1"/>
  <c r="A22" i="1"/>
  <c r="A21" i="1"/>
  <c r="A20" i="1"/>
  <c r="A18" i="1"/>
  <c r="B41" i="1" s="1"/>
  <c r="A17" i="1"/>
  <c r="A15" i="1"/>
  <c r="A14" i="1"/>
  <c r="O14" i="1"/>
  <c r="A175" i="4"/>
  <c r="A176" i="4" s="1"/>
  <c r="A177" i="4" s="1"/>
  <c r="A178" i="4" s="1"/>
  <c r="A179" i="4" s="1"/>
  <c r="A180" i="4" s="1"/>
  <c r="A181" i="4" s="1"/>
  <c r="A182" i="4" s="1"/>
  <c r="A183" i="4" s="1"/>
  <c r="A184" i="4" s="1"/>
  <c r="A185" i="4" s="1"/>
  <c r="A186" i="4" s="1"/>
  <c r="F73" i="3"/>
  <c r="F72" i="3"/>
  <c r="F71" i="3"/>
  <c r="F68" i="3"/>
  <c r="F67" i="3"/>
  <c r="F66" i="3"/>
  <c r="F65" i="3"/>
  <c r="F64" i="3"/>
  <c r="F63" i="3"/>
  <c r="F62" i="3"/>
  <c r="F61" i="3"/>
  <c r="F60" i="3"/>
  <c r="F59" i="3"/>
  <c r="F58" i="3"/>
  <c r="F57" i="3"/>
  <c r="F56" i="3"/>
  <c r="G48" i="1"/>
  <c r="G47" i="1"/>
  <c r="H25" i="1"/>
  <c r="H24" i="1"/>
  <c r="H23" i="1"/>
  <c r="H34" i="1"/>
  <c r="H33" i="1"/>
  <c r="H32" i="1"/>
  <c r="H31" i="1"/>
  <c r="H30" i="1"/>
  <c r="H27" i="1"/>
  <c r="H26" i="1"/>
  <c r="GQ125" i="1" l="1" a="1"/>
  <c r="GQ125" i="1" s="1"/>
  <c r="GQ146" i="1" s="1" a="1"/>
  <c r="GQ146" i="1" s="1"/>
  <c r="GS125" i="1" a="1"/>
  <c r="GS125" i="1" s="1"/>
  <c r="GS146" i="1" s="1" a="1"/>
  <c r="GS146" i="1" s="1"/>
  <c r="GR125" i="1" a="1"/>
  <c r="GR125" i="1" s="1"/>
  <c r="GR146" i="1" s="1" a="1"/>
  <c r="GR146" i="1" s="1"/>
  <c r="GS127" i="1" a="1"/>
  <c r="GS127" i="1" s="1"/>
  <c r="GS129" i="1" s="1" a="1"/>
  <c r="GS129" i="1" s="1"/>
  <c r="GS131" i="1" s="1" a="1"/>
  <c r="GS131" i="1" s="1"/>
  <c r="GS133" i="1" s="1" a="1"/>
  <c r="GS133" i="1" s="1"/>
  <c r="GS135" i="1" s="1" a="1"/>
  <c r="GS135" i="1" s="1"/>
  <c r="GS137" i="1" s="1" a="1"/>
  <c r="GS137" i="1" s="1"/>
  <c r="GS139" i="1" s="1" a="1"/>
  <c r="GS139" i="1" s="1"/>
  <c r="GS141" i="1" s="1" a="1"/>
  <c r="GS141" i="1" s="1"/>
  <c r="GS143" i="1" s="1" a="1"/>
  <c r="GS143" i="1" s="1"/>
  <c r="GR127" i="1" a="1"/>
  <c r="GR127" i="1" s="1"/>
  <c r="GR129" i="1" s="1" a="1"/>
  <c r="GR129" i="1" s="1"/>
  <c r="GR131" i="1" s="1" a="1"/>
  <c r="GR131" i="1" s="1"/>
  <c r="GR133" i="1" s="1" a="1"/>
  <c r="GR133" i="1" s="1"/>
  <c r="GR135" i="1" s="1" a="1"/>
  <c r="GR135" i="1" s="1"/>
  <c r="GR137" i="1" s="1" a="1"/>
  <c r="GR137" i="1" s="1"/>
  <c r="GR139" i="1" s="1" a="1"/>
  <c r="GR139" i="1" s="1"/>
  <c r="GR141" i="1" s="1" a="1"/>
  <c r="GR141" i="1" s="1"/>
  <c r="GR143" i="1" s="1" a="1"/>
  <c r="GR143" i="1" s="1"/>
  <c r="GQ127" i="1" a="1"/>
  <c r="GQ127" i="1" s="1"/>
  <c r="GQ129" i="1" s="1" a="1"/>
  <c r="GQ129" i="1" s="1"/>
  <c r="GQ131" i="1" s="1" a="1"/>
  <c r="GQ131" i="1" s="1"/>
  <c r="GQ133" i="1" s="1" a="1"/>
  <c r="GQ133" i="1" s="1"/>
  <c r="GQ135" i="1" s="1" a="1"/>
  <c r="GQ135" i="1" s="1"/>
  <c r="GQ137" i="1" s="1" a="1"/>
  <c r="GQ137" i="1" s="1"/>
  <c r="GQ139" i="1" s="1" a="1"/>
  <c r="GQ139" i="1" s="1"/>
  <c r="GQ141" i="1" s="1" a="1"/>
  <c r="GQ141" i="1" s="1"/>
  <c r="GQ143" i="1" s="1" a="1"/>
  <c r="GQ143" i="1" s="1"/>
  <c r="GS126" i="1" a="1"/>
  <c r="GS126" i="1" s="1"/>
  <c r="GS147" i="1" s="1" a="1"/>
  <c r="GS147" i="1" s="1"/>
  <c r="GR126" i="1" a="1"/>
  <c r="GR126" i="1" s="1"/>
  <c r="GR147" i="1" s="1" a="1"/>
  <c r="GR147" i="1" s="1"/>
  <c r="GQ126" i="1" a="1"/>
  <c r="GQ126" i="1" s="1"/>
  <c r="GQ147" i="1" s="1" a="1"/>
  <c r="GQ147" i="1" s="1"/>
  <c r="AC126" i="1" a="1"/>
  <c r="AC126" i="1" s="1"/>
  <c r="AC147" i="1" s="1" a="1"/>
  <c r="AC147" i="1" s="1"/>
  <c r="AC125" i="1" a="1"/>
  <c r="AC125" i="1" s="1"/>
  <c r="AC146" i="1" s="1" a="1"/>
  <c r="AC146" i="1" s="1"/>
  <c r="BL41" i="1" a="1"/>
  <c r="BL41" i="1" s="1"/>
  <c r="BK41" i="1" a="1"/>
  <c r="BK41" i="1" s="1"/>
  <c r="BJ41" i="1" a="1"/>
  <c r="BJ41" i="1" s="1"/>
  <c r="BI41" i="1" a="1"/>
  <c r="BI41" i="1" s="1"/>
  <c r="BH41" i="1" a="1"/>
  <c r="BH41" i="1" s="1"/>
  <c r="BG41" i="1" a="1"/>
  <c r="BG41" i="1" s="1"/>
  <c r="BF41" i="1" a="1"/>
  <c r="BF41" i="1" s="1"/>
  <c r="BE41" i="1" a="1"/>
  <c r="BE41" i="1" s="1"/>
  <c r="BD41" i="1" a="1"/>
  <c r="BD41" i="1" s="1"/>
  <c r="B35" i="1"/>
  <c r="B19" i="1"/>
  <c r="DB48" i="1" a="1"/>
  <c r="DB48" i="1" s="1"/>
  <c r="ABE126" i="1"/>
  <c r="ABE147" i="1" s="1" a="1"/>
  <c r="ABE147" i="1" s="1"/>
  <c r="W46" i="1"/>
  <c r="EW45" i="1"/>
  <c r="ZH131" i="1" a="1"/>
  <c r="ZH131" i="1" s="1"/>
  <c r="Y14" i="1"/>
  <c r="X14" i="1"/>
  <c r="W14" i="1"/>
  <c r="S118" i="1"/>
  <c r="ABH126" i="1"/>
  <c r="ABH147" i="1" s="1" a="1"/>
  <c r="ABH147" i="1" s="1"/>
  <c r="ABI126" i="1"/>
  <c r="ABI147" i="1" s="1" a="1"/>
  <c r="ABI147" i="1" s="1"/>
  <c r="ABG126" i="1"/>
  <c r="ABG147" i="1" s="1" a="1"/>
  <c r="ABG147" i="1" s="1"/>
  <c r="ZG126" i="1"/>
  <c r="ZG147" i="1" s="1" a="1"/>
  <c r="ZG147" i="1" s="1"/>
  <c r="ABJ126" i="1"/>
  <c r="ABJ147" i="1" s="1" a="1"/>
  <c r="ABJ147" i="1" s="1"/>
  <c r="ABD126" i="1"/>
  <c r="ABD147" i="1" s="1" a="1"/>
  <c r="ABD147" i="1" s="1"/>
  <c r="ABB126" i="1"/>
  <c r="ABB147" i="1" s="1" a="1"/>
  <c r="ABB147" i="1" s="1"/>
  <c r="ABC126" i="1"/>
  <c r="ABC147" i="1" s="1" a="1"/>
  <c r="ABC147" i="1" s="1"/>
  <c r="ABA126" i="1"/>
  <c r="ABA147" i="1" s="1" a="1"/>
  <c r="ABA147" i="1" s="1"/>
  <c r="AAX126" i="1"/>
  <c r="AAX147" i="1" s="1" a="1"/>
  <c r="AAX147" i="1" s="1"/>
  <c r="AAY126" i="1"/>
  <c r="AAY147" i="1" s="1" a="1"/>
  <c r="AAY147" i="1" s="1"/>
  <c r="AAZ126" i="1"/>
  <c r="AAZ147" i="1" s="1" a="1"/>
  <c r="AAZ147" i="1" s="1"/>
  <c r="KG6" i="1"/>
  <c r="KG7" i="1" s="1"/>
  <c r="KC7" i="1"/>
  <c r="MF6" i="1"/>
  <c r="MB7" i="1"/>
  <c r="ZK128" i="1" a="1"/>
  <c r="ZK128" i="1" s="1"/>
  <c r="ZK130" i="1" s="1" a="1"/>
  <c r="ZK130" i="1" s="1"/>
  <c r="ZK132" i="1" s="1" a="1"/>
  <c r="ZK132" i="1" s="1"/>
  <c r="ZK134" i="1" s="1" a="1"/>
  <c r="ZK134" i="1" s="1"/>
  <c r="ZK136" i="1" s="1" a="1"/>
  <c r="ZK136" i="1" s="1"/>
  <c r="ZK138" i="1" s="1" a="1"/>
  <c r="ZK138" i="1" s="1"/>
  <c r="ZK140" i="1" s="1" a="1"/>
  <c r="ZK140" i="1" s="1"/>
  <c r="ZK142" i="1" s="1" a="1"/>
  <c r="ZK142" i="1" s="1"/>
  <c r="ZK144" i="1" s="1" a="1"/>
  <c r="ZK144" i="1" s="1"/>
  <c r="ZK125" i="1" a="1"/>
  <c r="ZK125" i="1" s="1"/>
  <c r="ZK129" i="1" s="1" a="1"/>
  <c r="ZK129" i="1" s="1"/>
  <c r="ZK131" i="1" s="1" a="1"/>
  <c r="ZK131" i="1" s="1"/>
  <c r="ZK133" i="1" s="1" a="1"/>
  <c r="ZK133" i="1" s="1"/>
  <c r="ZK135" i="1" s="1" a="1"/>
  <c r="ZK135" i="1" s="1"/>
  <c r="ZK137" i="1" s="1" a="1"/>
  <c r="ZK137" i="1" s="1"/>
  <c r="ZK139" i="1" s="1" a="1"/>
  <c r="ZK139" i="1" s="1"/>
  <c r="ZK141" i="1" s="1" a="1"/>
  <c r="ZK141" i="1" s="1"/>
  <c r="ZK143" i="1" s="1" a="1"/>
  <c r="ZK143" i="1" s="1"/>
  <c r="KG12" i="1"/>
  <c r="KH12" i="1"/>
  <c r="KI12" i="1"/>
  <c r="KJ12" i="1"/>
  <c r="LE12" i="1"/>
  <c r="LF12" i="1"/>
  <c r="ABT10" i="1"/>
  <c r="LG12" i="1"/>
  <c r="LH12" i="1"/>
  <c r="MC12" i="1"/>
  <c r="MD12" i="1"/>
  <c r="ME12" i="1"/>
  <c r="MF12" i="1"/>
  <c r="ABR10" i="1"/>
  <c r="NH6" i="1"/>
  <c r="NG12" i="1"/>
  <c r="B124" i="1"/>
  <c r="ZH147" i="1" a="1"/>
  <c r="ZH147" i="1" s="1"/>
  <c r="ZJ147" i="1" a="1"/>
  <c r="ZJ147" i="1" s="1"/>
  <c r="AAK147" i="1" a="1"/>
  <c r="AAK147" i="1" s="1"/>
  <c r="AAJ147" i="1" a="1"/>
  <c r="AAJ147" i="1" s="1"/>
  <c r="ZL147" i="1" a="1"/>
  <c r="ZL147" i="1" s="1"/>
  <c r="ZH125" i="1" a="1"/>
  <c r="ZH125" i="1" s="1"/>
  <c r="ZM125" i="1" s="1" a="1"/>
  <c r="ZM125" i="1" s="1"/>
  <c r="H127" i="1"/>
  <c r="ZJ129" i="1"/>
  <c r="ZH128" i="1" a="1"/>
  <c r="ZH128" i="1" s="1"/>
  <c r="ZL128" i="1" a="1"/>
  <c r="ZL128" i="1" s="1"/>
  <c r="ZL130" i="1" s="1" a="1"/>
  <c r="ZL130" i="1" s="1"/>
  <c r="ZL132" i="1" s="1" a="1"/>
  <c r="ZL132" i="1" s="1"/>
  <c r="ZL134" i="1" s="1" a="1"/>
  <c r="ZL134" i="1" s="1"/>
  <c r="ZL136" i="1" s="1" a="1"/>
  <c r="ZL136" i="1" s="1"/>
  <c r="ZL138" i="1" s="1" a="1"/>
  <c r="ZL138" i="1" s="1"/>
  <c r="ZL140" i="1" s="1" a="1"/>
  <c r="ZL140" i="1" s="1"/>
  <c r="ZL142" i="1" s="1" a="1"/>
  <c r="ZL142" i="1" s="1"/>
  <c r="ZL144" i="1" s="1" a="1"/>
  <c r="ZL144" i="1" s="1"/>
  <c r="ZI127" i="1" a="1"/>
  <c r="ZI127" i="1" s="1"/>
  <c r="LA14" i="1"/>
  <c r="LA17" i="1" s="1"/>
  <c r="LJ14" i="1"/>
  <c r="LJ17" i="1" s="1"/>
  <c r="LP14" i="1"/>
  <c r="LP17" i="1" s="1"/>
  <c r="KL14" i="1"/>
  <c r="KL17" i="1" s="1"/>
  <c r="KM14" i="1"/>
  <c r="KM17" i="1" s="1"/>
  <c r="LF14" i="1"/>
  <c r="LF17" i="1" s="1"/>
  <c r="LG14" i="1"/>
  <c r="LG17" i="1" s="1"/>
  <c r="LI14" i="1"/>
  <c r="LI17" i="1" s="1"/>
  <c r="LL14" i="1"/>
  <c r="LL17" i="1" s="1"/>
  <c r="LQ14" i="1"/>
  <c r="LQ17" i="1" s="1"/>
  <c r="MK14" i="1"/>
  <c r="MK17" i="1" s="1"/>
  <c r="ACX14" i="1"/>
  <c r="ACX17" i="1" s="1"/>
  <c r="KJ14" i="1"/>
  <c r="KJ17" i="1" s="1"/>
  <c r="LK14" i="1"/>
  <c r="LK17" i="1" s="1"/>
  <c r="LU14" i="1"/>
  <c r="LU17" i="1" s="1"/>
  <c r="LV14" i="1"/>
  <c r="LV17" i="1" s="1"/>
  <c r="LW14" i="1"/>
  <c r="LW17" i="1" s="1"/>
  <c r="LX14" i="1"/>
  <c r="LX17" i="1" s="1"/>
  <c r="KG14" i="1"/>
  <c r="KG17" i="1" s="1"/>
  <c r="LY14" i="1"/>
  <c r="LY17" i="1" s="1"/>
  <c r="KH14" i="1"/>
  <c r="KH17" i="1" s="1"/>
  <c r="LZ14" i="1"/>
  <c r="LZ17" i="1" s="1"/>
  <c r="KI14" i="1"/>
  <c r="KI17" i="1" s="1"/>
  <c r="MA14" i="1"/>
  <c r="MA17" i="1" s="1"/>
  <c r="MB14" i="1"/>
  <c r="MB17" i="1" s="1"/>
  <c r="KK14" i="1"/>
  <c r="KK17" i="1" s="1"/>
  <c r="MC14" i="1"/>
  <c r="MC17" i="1" s="1"/>
  <c r="MD14" i="1"/>
  <c r="MD17" i="1" s="1"/>
  <c r="KN14" i="1"/>
  <c r="KN17" i="1" s="1"/>
  <c r="MF14" i="1"/>
  <c r="MF17" i="1" s="1"/>
  <c r="KO14" i="1"/>
  <c r="KO17" i="1" s="1"/>
  <c r="MJ14" i="1"/>
  <c r="MJ17" i="1" s="1"/>
  <c r="KP14" i="1"/>
  <c r="KP17" i="1" s="1"/>
  <c r="KQ14" i="1"/>
  <c r="KQ17" i="1" s="1"/>
  <c r="KR14" i="1"/>
  <c r="KR17" i="1" s="1"/>
  <c r="KV14" i="1"/>
  <c r="KV17" i="1" s="1"/>
  <c r="ME14" i="1"/>
  <c r="ME17" i="1" s="1"/>
  <c r="LB14" i="1"/>
  <c r="LB17" i="1" s="1"/>
  <c r="LC14" i="1"/>
  <c r="LC17" i="1" s="1"/>
  <c r="AEF14" i="1"/>
  <c r="AEF17" i="1" s="1"/>
  <c r="LD14" i="1"/>
  <c r="LD17" i="1" s="1"/>
  <c r="LE14" i="1"/>
  <c r="LE17" i="1" s="1"/>
  <c r="ABU14" i="1"/>
  <c r="ABU17" i="1" s="1"/>
  <c r="LH14" i="1"/>
  <c r="LH17" i="1" s="1"/>
  <c r="U921" i="7"/>
  <c r="U922" i="7" s="1"/>
  <c r="L922" i="7" s="1"/>
  <c r="U922" i="8"/>
  <c r="U923" i="8" s="1"/>
  <c r="L921" i="8"/>
  <c r="L920" i="8"/>
  <c r="MC6" i="1"/>
  <c r="MC7" i="1" s="1"/>
  <c r="MD6" i="1"/>
  <c r="MD7" i="1" s="1"/>
  <c r="ME6" i="1"/>
  <c r="ME7" i="1" s="1"/>
  <c r="KH6" i="1"/>
  <c r="KH7" i="1" s="1"/>
  <c r="KI6" i="1"/>
  <c r="KI7" i="1" s="1"/>
  <c r="KJ6" i="1"/>
  <c r="KJ7" i="1" s="1"/>
  <c r="KS149" i="1"/>
  <c r="KS14" i="1"/>
  <c r="KS17" i="1" s="1"/>
  <c r="LM149" i="1"/>
  <c r="LM14" i="1"/>
  <c r="LM17" i="1" s="1"/>
  <c r="MG149" i="1"/>
  <c r="MG14" i="1"/>
  <c r="MG17" i="1" s="1"/>
  <c r="KU149" i="1"/>
  <c r="KU14" i="1"/>
  <c r="KU17" i="1" s="1"/>
  <c r="LO149" i="1"/>
  <c r="LO14" i="1"/>
  <c r="LO17" i="1" s="1"/>
  <c r="MI149" i="1"/>
  <c r="MI14" i="1"/>
  <c r="MI17" i="1" s="1"/>
  <c r="KT14" i="1"/>
  <c r="KT17" i="1" s="1"/>
  <c r="LN14" i="1"/>
  <c r="LN17" i="1" s="1"/>
  <c r="MH14" i="1"/>
  <c r="MH17" i="1" s="1"/>
  <c r="LR14" i="1"/>
  <c r="LR17" i="1" s="1"/>
  <c r="ML14" i="1"/>
  <c r="ML17" i="1" s="1"/>
  <c r="LS14" i="1"/>
  <c r="LS17" i="1" s="1"/>
  <c r="MM14" i="1"/>
  <c r="MM17" i="1" s="1"/>
  <c r="MN14" i="1"/>
  <c r="MN17" i="1" s="1"/>
  <c r="MO14" i="1"/>
  <c r="MO17" i="1" s="1"/>
  <c r="MP14" i="1"/>
  <c r="MP17" i="1" s="1"/>
  <c r="MQ14" i="1"/>
  <c r="MQ17" i="1" s="1"/>
  <c r="MR14" i="1"/>
  <c r="MR17" i="1" s="1"/>
  <c r="JY14" i="1"/>
  <c r="JY17" i="1" s="1"/>
  <c r="AEH48" i="1" a="1"/>
  <c r="AEH48" i="1" s="1"/>
  <c r="JZ14" i="1"/>
  <c r="JZ17" i="1" s="1"/>
  <c r="KA14" i="1"/>
  <c r="KA17" i="1" s="1"/>
  <c r="KB14" i="1"/>
  <c r="KB17" i="1" s="1"/>
  <c r="LT14" i="1"/>
  <c r="LT17" i="1" s="1"/>
  <c r="KC14" i="1"/>
  <c r="KC17" i="1" s="1"/>
  <c r="KW14" i="1"/>
  <c r="KW17" i="1" s="1"/>
  <c r="KD14" i="1"/>
  <c r="KD17" i="1" s="1"/>
  <c r="KX14" i="1"/>
  <c r="KX17" i="1" s="1"/>
  <c r="KE14" i="1"/>
  <c r="KE17" i="1" s="1"/>
  <c r="KY14" i="1"/>
  <c r="KY17" i="1" s="1"/>
  <c r="KF14" i="1"/>
  <c r="KF17" i="1" s="1"/>
  <c r="KZ14" i="1"/>
  <c r="KZ17" i="1" s="1"/>
  <c r="ABR14" i="1"/>
  <c r="ABR17" i="1" s="1"/>
  <c r="ACC14" i="1"/>
  <c r="ACC17" i="1" s="1"/>
  <c r="ACB14" i="1"/>
  <c r="ACB17" i="1" s="1"/>
  <c r="ACD14" i="1"/>
  <c r="ACD17" i="1" s="1"/>
  <c r="ACE14" i="1"/>
  <c r="ACE17" i="1" s="1"/>
  <c r="ADQ14" i="1"/>
  <c r="ADQ17" i="1" s="1"/>
  <c r="ACA14" i="1"/>
  <c r="ACA17" i="1" s="1"/>
  <c r="U922" i="6"/>
  <c r="L921" i="6"/>
  <c r="L920" i="6"/>
  <c r="ACY14" i="1"/>
  <c r="ACY17" i="1" s="1"/>
  <c r="ADJ14" i="1"/>
  <c r="ADJ17" i="1" s="1"/>
  <c r="ADK14" i="1"/>
  <c r="ADK17" i="1" s="1"/>
  <c r="ADL14" i="1"/>
  <c r="ADL17" i="1" s="1"/>
  <c r="ADM14" i="1"/>
  <c r="ADM17" i="1" s="1"/>
  <c r="ADN14" i="1"/>
  <c r="ADN17" i="1" s="1"/>
  <c r="ADO14" i="1"/>
  <c r="ADO17" i="1" s="1"/>
  <c r="ADP14" i="1"/>
  <c r="ADP17" i="1" s="1"/>
  <c r="ADR14" i="1"/>
  <c r="ADR17" i="1" s="1"/>
  <c r="ADZ14" i="1"/>
  <c r="ADZ17" i="1" s="1"/>
  <c r="AEE14" i="1"/>
  <c r="AEE17" i="1" s="1"/>
  <c r="AEQ14" i="1"/>
  <c r="AEQ17" i="1" s="1"/>
  <c r="AER14" i="1"/>
  <c r="AER17" i="1" s="1"/>
  <c r="AES14" i="1"/>
  <c r="AES17" i="1" s="1"/>
  <c r="AET14" i="1"/>
  <c r="AET17" i="1" s="1"/>
  <c r="AEU14" i="1"/>
  <c r="AEU17" i="1" s="1"/>
  <c r="AEV14" i="1"/>
  <c r="AEV17" i="1" s="1"/>
  <c r="AEW14" i="1"/>
  <c r="AEW17" i="1" s="1"/>
  <c r="ABS10" i="1"/>
  <c r="ACR149" i="1"/>
  <c r="ACR14" i="1"/>
  <c r="ACR17" i="1" s="1"/>
  <c r="ADX149" i="1"/>
  <c r="ADX14" i="1"/>
  <c r="ADX17" i="1" s="1"/>
  <c r="ACS149" i="1"/>
  <c r="ACS14" i="1"/>
  <c r="ACS17" i="1" s="1"/>
  <c r="ADY149" i="1"/>
  <c r="ADY14" i="1"/>
  <c r="ADY17" i="1" s="1"/>
  <c r="ADC149" i="1"/>
  <c r="ADC14" i="1"/>
  <c r="ADC17" i="1" s="1"/>
  <c r="AEI149" i="1"/>
  <c r="AEI14" i="1"/>
  <c r="AEI17" i="1" s="1"/>
  <c r="AEJ149" i="1"/>
  <c r="AEJ14" i="1"/>
  <c r="AEJ17" i="1" s="1"/>
  <c r="ADD149" i="1"/>
  <c r="ADD14" i="1"/>
  <c r="ADD17" i="1" s="1"/>
  <c r="ACF149" i="1"/>
  <c r="ACF14" i="1"/>
  <c r="ACF17" i="1" s="1"/>
  <c r="ACG149" i="1"/>
  <c r="ACG14" i="1"/>
  <c r="ACG17" i="1" s="1"/>
  <c r="ACI149" i="1"/>
  <c r="ACI14" i="1"/>
  <c r="ACI17" i="1" s="1"/>
  <c r="ACJ149" i="1"/>
  <c r="ACJ14" i="1"/>
  <c r="ACJ17" i="1" s="1"/>
  <c r="ACK149" i="1"/>
  <c r="ACK14" i="1"/>
  <c r="ACK17" i="1" s="1"/>
  <c r="ACZ14" i="1"/>
  <c r="ACZ17" i="1" s="1"/>
  <c r="AEG14" i="1"/>
  <c r="AEG17" i="1" s="1"/>
  <c r="ADA14" i="1"/>
  <c r="ADA17" i="1" s="1"/>
  <c r="AEH14" i="1"/>
  <c r="AEH17" i="1" s="1"/>
  <c r="ADB14" i="1"/>
  <c r="ADB17" i="1" s="1"/>
  <c r="AEL14" i="1"/>
  <c r="AEL17" i="1" s="1"/>
  <c r="ADF14" i="1"/>
  <c r="ADF17" i="1" s="1"/>
  <c r="AEM14" i="1"/>
  <c r="AEM17" i="1" s="1"/>
  <c r="ADG14" i="1"/>
  <c r="ADG17" i="1" s="1"/>
  <c r="AEN14" i="1"/>
  <c r="AEN17" i="1" s="1"/>
  <c r="ADH14" i="1"/>
  <c r="ADH17" i="1" s="1"/>
  <c r="AEO14" i="1"/>
  <c r="AEO17" i="1" s="1"/>
  <c r="ADI14" i="1"/>
  <c r="ADI17" i="1" s="1"/>
  <c r="AEP14" i="1"/>
  <c r="AEP17" i="1" s="1"/>
  <c r="ADE149" i="1"/>
  <c r="ADE14" i="1"/>
  <c r="ADE17" i="1" s="1"/>
  <c r="AEK149" i="1"/>
  <c r="AEK14" i="1"/>
  <c r="AEK17" i="1" s="1"/>
  <c r="ADC48" i="1" a="1"/>
  <c r="ADC48" i="1" s="1"/>
  <c r="ACH14" i="1"/>
  <c r="ACH17" i="1" s="1"/>
  <c r="ADS14" i="1"/>
  <c r="ADS17" i="1" s="1"/>
  <c r="ADT14" i="1"/>
  <c r="ADT17" i="1" s="1"/>
  <c r="ADU14" i="1"/>
  <c r="ADU17" i="1" s="1"/>
  <c r="ACL14" i="1"/>
  <c r="ACL17" i="1" s="1"/>
  <c r="ADV14" i="1"/>
  <c r="ADV17" i="1" s="1"/>
  <c r="ACM48" i="1" a="1"/>
  <c r="ACM48" i="1" s="1"/>
  <c r="AEP48" i="1" a="1"/>
  <c r="AEP48" i="1" s="1"/>
  <c r="ADZ48" i="1" a="1"/>
  <c r="ADZ48" i="1" s="1"/>
  <c r="ADJ48" i="1" a="1"/>
  <c r="ADJ48" i="1" s="1"/>
  <c r="ACT48" i="1" a="1"/>
  <c r="ACT48" i="1" s="1"/>
  <c r="AEO48" i="1" a="1"/>
  <c r="AEO48" i="1" s="1"/>
  <c r="ADY48" i="1" a="1"/>
  <c r="ADY48" i="1" s="1"/>
  <c r="ADI48" i="1" a="1"/>
  <c r="ADI48" i="1" s="1"/>
  <c r="ACS48" i="1" a="1"/>
  <c r="ACS48" i="1" s="1"/>
  <c r="AEN48" i="1" a="1"/>
  <c r="AEN48" i="1" s="1"/>
  <c r="ADX48" i="1" a="1"/>
  <c r="ADX48" i="1" s="1"/>
  <c r="ADH48" i="1" a="1"/>
  <c r="ADH48" i="1" s="1"/>
  <c r="ACR48" i="1" a="1"/>
  <c r="ACR48" i="1" s="1"/>
  <c r="AEM48" i="1" a="1"/>
  <c r="AEM48" i="1" s="1"/>
  <c r="ADW48" i="1" a="1"/>
  <c r="ADW48" i="1" s="1"/>
  <c r="ADG48" i="1" a="1"/>
  <c r="ADG48" i="1" s="1"/>
  <c r="AEK48" i="1" a="1"/>
  <c r="AEK48" i="1" s="1"/>
  <c r="ADO48" i="1" a="1"/>
  <c r="ADO48" i="1" s="1"/>
  <c r="AEI48" i="1" a="1"/>
  <c r="AEI48" i="1" s="1"/>
  <c r="ADL48" i="1" a="1"/>
  <c r="ADL48" i="1" s="1"/>
  <c r="AER48" i="1" a="1"/>
  <c r="AER48" i="1" s="1"/>
  <c r="ADQ48" i="1" a="1"/>
  <c r="ADQ48" i="1" s="1"/>
  <c r="ADA48" i="1" a="1"/>
  <c r="ADA48" i="1" s="1"/>
  <c r="AEE48" i="1" a="1"/>
  <c r="AEE48" i="1" s="1"/>
  <c r="ACZ48" i="1" a="1"/>
  <c r="ACZ48" i="1" s="1"/>
  <c r="AED48" i="1" a="1"/>
  <c r="AED48" i="1" s="1"/>
  <c r="AEC48" i="1" a="1"/>
  <c r="AEC48" i="1" s="1"/>
  <c r="ACY48" i="1" a="1"/>
  <c r="ACY48" i="1" s="1"/>
  <c r="AEB48" i="1" a="1"/>
  <c r="AEB48" i="1" s="1"/>
  <c r="AEA48" i="1" a="1"/>
  <c r="AEA48" i="1" s="1"/>
  <c r="ACX48" i="1" a="1"/>
  <c r="ACX48" i="1" s="1"/>
  <c r="ADV48" i="1" a="1"/>
  <c r="ADV48" i="1" s="1"/>
  <c r="ACW48" i="1" a="1"/>
  <c r="ACW48" i="1" s="1"/>
  <c r="ACV48" i="1" a="1"/>
  <c r="ACV48" i="1" s="1"/>
  <c r="ADU48" i="1" a="1"/>
  <c r="ADU48" i="1" s="1"/>
  <c r="ACU48" i="1" a="1"/>
  <c r="ACU48" i="1" s="1"/>
  <c r="ADT48" i="1" a="1"/>
  <c r="ADT48" i="1" s="1"/>
  <c r="ADS48" i="1" a="1"/>
  <c r="ADS48" i="1" s="1"/>
  <c r="AEW48" i="1" a="1"/>
  <c r="AEW48" i="1" s="1"/>
  <c r="ADR48" i="1" a="1"/>
  <c r="ADR48" i="1" s="1"/>
  <c r="AEV48" i="1" a="1"/>
  <c r="AEV48" i="1" s="1"/>
  <c r="AEU48" i="1" a="1"/>
  <c r="AEU48" i="1" s="1"/>
  <c r="ADP48" i="1" a="1"/>
  <c r="ADP48" i="1" s="1"/>
  <c r="AET48" i="1" a="1"/>
  <c r="AET48" i="1" s="1"/>
  <c r="AES48" i="1" a="1"/>
  <c r="AES48" i="1" s="1"/>
  <c r="ADN48" i="1" a="1"/>
  <c r="ADN48" i="1" s="1"/>
  <c r="AEQ48" i="1" a="1"/>
  <c r="AEQ48" i="1" s="1"/>
  <c r="ADM48" i="1" a="1"/>
  <c r="ADM48" i="1" s="1"/>
  <c r="AEL48" i="1" a="1"/>
  <c r="AEL48" i="1" s="1"/>
  <c r="ADK48" i="1" a="1"/>
  <c r="ADK48" i="1" s="1"/>
  <c r="ADF48" i="1" a="1"/>
  <c r="ADF48" i="1" s="1"/>
  <c r="ADE48" i="1" a="1"/>
  <c r="ADE48" i="1" s="1"/>
  <c r="AEJ48" i="1" a="1"/>
  <c r="AEJ48" i="1" s="1"/>
  <c r="ADD48" i="1" a="1"/>
  <c r="ADD48" i="1" s="1"/>
  <c r="AEG48" i="1" a="1"/>
  <c r="AEG48" i="1" s="1"/>
  <c r="ADB48" i="1" a="1"/>
  <c r="ADB48" i="1" s="1"/>
  <c r="AEF48" i="1" a="1"/>
  <c r="AEF48" i="1" s="1"/>
  <c r="ADW14" i="1"/>
  <c r="ADW17" i="1" s="1"/>
  <c r="ACT14" i="1"/>
  <c r="ACT17" i="1" s="1"/>
  <c r="AEA14" i="1"/>
  <c r="AEA17" i="1" s="1"/>
  <c r="ACU14" i="1"/>
  <c r="ACU17" i="1" s="1"/>
  <c r="AEB14" i="1"/>
  <c r="AEB17" i="1" s="1"/>
  <c r="ACV14" i="1"/>
  <c r="ACV17" i="1" s="1"/>
  <c r="AEC14" i="1"/>
  <c r="AEC17" i="1" s="1"/>
  <c r="ACW14" i="1"/>
  <c r="ACW17" i="1" s="1"/>
  <c r="AED14" i="1"/>
  <c r="AED17" i="1" s="1"/>
  <c r="ABN14" i="1"/>
  <c r="ABN17" i="1" s="1"/>
  <c r="ABN149" i="1"/>
  <c r="ABT14" i="1"/>
  <c r="ABT17" i="1" s="1"/>
  <c r="ABV48" i="1" a="1"/>
  <c r="ABV48" i="1" s="1"/>
  <c r="ABO149" i="1"/>
  <c r="ABO14" i="1"/>
  <c r="ABO17" i="1" s="1"/>
  <c r="ABV14" i="1"/>
  <c r="ABV17" i="1" s="1"/>
  <c r="ABW48" i="1" a="1"/>
  <c r="ABW48" i="1" s="1"/>
  <c r="ABW14" i="1"/>
  <c r="ABW17" i="1" s="1"/>
  <c r="ABQ149" i="1"/>
  <c r="ABQ14" i="1"/>
  <c r="ABQ17" i="1" s="1"/>
  <c r="ABX14" i="1"/>
  <c r="ABX17" i="1" s="1"/>
  <c r="ABX48" i="1" a="1"/>
  <c r="ABX48" i="1" s="1"/>
  <c r="ABY14" i="1"/>
  <c r="ABY17" i="1" s="1"/>
  <c r="ABS149" i="1"/>
  <c r="ABS14" i="1"/>
  <c r="ABS17" i="1" s="1"/>
  <c r="ABZ14" i="1"/>
  <c r="ABZ17" i="1" s="1"/>
  <c r="ABY48" i="1" a="1"/>
  <c r="ABY48" i="1" s="1"/>
  <c r="ACB48" i="1" a="1"/>
  <c r="ACB48" i="1" s="1"/>
  <c r="ACC48" i="1" a="1"/>
  <c r="ACC48" i="1" s="1"/>
  <c r="ACD48" i="1" a="1"/>
  <c r="ACD48" i="1" s="1"/>
  <c r="ACI48" i="1" a="1"/>
  <c r="ACI48" i="1" s="1"/>
  <c r="ACJ48" i="1" a="1"/>
  <c r="ACJ48" i="1" s="1"/>
  <c r="ACK48" i="1" a="1"/>
  <c r="ACK48" i="1" s="1"/>
  <c r="ACN14" i="1"/>
  <c r="ACN17" i="1" s="1"/>
  <c r="ACL48" i="1" a="1"/>
  <c r="ACL48" i="1" s="1"/>
  <c r="ACA48" i="1" a="1"/>
  <c r="ACA48" i="1" s="1"/>
  <c r="ABZ48" i="1" a="1"/>
  <c r="ABZ48" i="1" s="1"/>
  <c r="ACH48" i="1" a="1"/>
  <c r="ACH48" i="1" s="1"/>
  <c r="ABR48" i="1" a="1"/>
  <c r="ABR48" i="1" s="1"/>
  <c r="ACG48" i="1" a="1"/>
  <c r="ACG48" i="1" s="1"/>
  <c r="ABQ48" i="1" a="1"/>
  <c r="ABQ48" i="1" s="1"/>
  <c r="ACF48" i="1" a="1"/>
  <c r="ACF48" i="1" s="1"/>
  <c r="ABP48" i="1" a="1"/>
  <c r="ABP48" i="1" s="1"/>
  <c r="ACE48" i="1" a="1"/>
  <c r="ACE48" i="1" s="1"/>
  <c r="ABO48" i="1" a="1"/>
  <c r="ABO48" i="1" s="1"/>
  <c r="ACN48" i="1" a="1"/>
  <c r="ACN48" i="1" s="1"/>
  <c r="ABN48" i="1" a="1"/>
  <c r="ABN48" i="1" s="1"/>
  <c r="ACO48" i="1" a="1"/>
  <c r="ACO48" i="1" s="1"/>
  <c r="ACM149" i="1"/>
  <c r="ACM14" i="1"/>
  <c r="ACM17" i="1" s="1"/>
  <c r="ABS48" i="1" a="1"/>
  <c r="ABS48" i="1" s="1"/>
  <c r="ACO149" i="1"/>
  <c r="ACO14" i="1"/>
  <c r="ACO17" i="1" s="1"/>
  <c r="ABT48" i="1" a="1"/>
  <c r="ABT48" i="1" s="1"/>
  <c r="ABP14" i="1"/>
  <c r="ABP17" i="1" s="1"/>
  <c r="ABU48" i="1" a="1"/>
  <c r="ABU48" i="1" s="1"/>
  <c r="CZ54" i="1"/>
  <c r="CZ52" i="1"/>
  <c r="CZ50" i="1"/>
  <c r="CZ49" i="1"/>
  <c r="CZ42" i="1"/>
  <c r="CZ17" i="1"/>
  <c r="CZ13" i="1"/>
  <c r="CZ149" i="1" s="1"/>
  <c r="GS128" i="1" l="1" a="1"/>
  <c r="GS128" i="1" s="1"/>
  <c r="GS130" i="1" s="1" a="1"/>
  <c r="GS130" i="1" s="1"/>
  <c r="GS132" i="1" s="1" a="1"/>
  <c r="GS132" i="1" s="1"/>
  <c r="GS134" i="1" s="1" a="1"/>
  <c r="GS134" i="1" s="1"/>
  <c r="GS136" i="1" s="1" a="1"/>
  <c r="GS136" i="1" s="1"/>
  <c r="GS138" i="1" s="1" a="1"/>
  <c r="GS138" i="1" s="1"/>
  <c r="GS140" i="1" s="1" a="1"/>
  <c r="GS140" i="1" s="1"/>
  <c r="GS142" i="1" s="1" a="1"/>
  <c r="GS142" i="1" s="1"/>
  <c r="GS144" i="1" s="1" a="1"/>
  <c r="GS144" i="1" s="1"/>
  <c r="GQ128" i="1" a="1"/>
  <c r="GQ128" i="1" s="1"/>
  <c r="GQ130" i="1" s="1" a="1"/>
  <c r="GQ130" i="1" s="1"/>
  <c r="GQ132" i="1" s="1" a="1"/>
  <c r="GQ132" i="1" s="1"/>
  <c r="GQ134" i="1" s="1" a="1"/>
  <c r="GQ134" i="1" s="1"/>
  <c r="GQ136" i="1" s="1" a="1"/>
  <c r="GQ136" i="1" s="1"/>
  <c r="GQ138" i="1" s="1" a="1"/>
  <c r="GQ138" i="1" s="1"/>
  <c r="GQ140" i="1" s="1" a="1"/>
  <c r="GQ140" i="1" s="1"/>
  <c r="GQ142" i="1" s="1" a="1"/>
  <c r="GQ142" i="1" s="1"/>
  <c r="GQ144" i="1" s="1" a="1"/>
  <c r="GQ144" i="1" s="1"/>
  <c r="GR128" i="1" a="1"/>
  <c r="GR128" i="1" s="1"/>
  <c r="GR130" i="1" s="1" a="1"/>
  <c r="GR130" i="1" s="1"/>
  <c r="GR132" i="1" s="1" a="1"/>
  <c r="GR132" i="1" s="1"/>
  <c r="GR134" i="1" s="1" a="1"/>
  <c r="GR134" i="1" s="1"/>
  <c r="GR136" i="1" s="1" a="1"/>
  <c r="GR136" i="1" s="1"/>
  <c r="GR138" i="1" s="1" a="1"/>
  <c r="GR138" i="1" s="1"/>
  <c r="GR140" i="1" s="1" a="1"/>
  <c r="GR140" i="1" s="1"/>
  <c r="GR142" i="1" s="1" a="1"/>
  <c r="GR142" i="1" s="1"/>
  <c r="GR144" i="1" s="1" a="1"/>
  <c r="GR144" i="1" s="1"/>
  <c r="BI35" i="1" a="1"/>
  <c r="BI35" i="1" s="1"/>
  <c r="AF124" i="1" a="1"/>
  <c r="AF124" i="1" s="1"/>
  <c r="O124" i="1" a="1"/>
  <c r="O124" i="1" s="1"/>
  <c r="K124" i="1" a="1"/>
  <c r="K124" i="1" s="1"/>
  <c r="AG124" i="1" a="1"/>
  <c r="AG124" i="1" s="1"/>
  <c r="R124" i="1" a="1"/>
  <c r="R124" i="1" s="1"/>
  <c r="GA124" i="1" s="1"/>
  <c r="P124" i="1" a="1"/>
  <c r="P124" i="1" s="1"/>
  <c r="N124" i="1" a="1"/>
  <c r="N124" i="1" s="1"/>
  <c r="AM124" i="1" a="1"/>
  <c r="AM124" i="1" s="1"/>
  <c r="AM125" i="1" s="1" a="1"/>
  <c r="AM125" i="1" s="1"/>
  <c r="AM127" i="1" s="1" a="1"/>
  <c r="AM127" i="1" s="1"/>
  <c r="AM129" i="1" s="1" a="1"/>
  <c r="AM129" i="1" s="1"/>
  <c r="J124" i="1" a="1"/>
  <c r="J124" i="1" s="1"/>
  <c r="J145" i="1" s="1" a="1"/>
  <c r="J145" i="1" s="1"/>
  <c r="AL124" i="1" a="1"/>
  <c r="AL124" i="1" s="1"/>
  <c r="I124" i="1" a="1"/>
  <c r="I124" i="1" s="1"/>
  <c r="AK124" i="1" a="1"/>
  <c r="AK124" i="1" s="1"/>
  <c r="AH124" i="1" a="1"/>
  <c r="AH124" i="1" s="1"/>
  <c r="AE124" i="1" a="1"/>
  <c r="AE124" i="1" s="1"/>
  <c r="Z124" i="1" a="1"/>
  <c r="Z124" i="1" s="1"/>
  <c r="S124" i="1" a="1"/>
  <c r="S124" i="1" s="1"/>
  <c r="Q124" i="1" a="1"/>
  <c r="Q124" i="1" s="1"/>
  <c r="M124" i="1" a="1"/>
  <c r="M124" i="1" s="1"/>
  <c r="M126" i="1" s="1" a="1"/>
  <c r="M126" i="1" s="1"/>
  <c r="XV126" i="1" s="1"/>
  <c r="AC128" i="1" a="1"/>
  <c r="AC128" i="1" s="1"/>
  <c r="AC130" i="1" s="1" a="1"/>
  <c r="AC130" i="1" s="1"/>
  <c r="AC132" i="1" s="1" a="1"/>
  <c r="AC132" i="1" s="1"/>
  <c r="AC134" i="1" s="1" a="1"/>
  <c r="AC134" i="1" s="1"/>
  <c r="AC136" i="1" s="1" a="1"/>
  <c r="AC136" i="1" s="1"/>
  <c r="AC138" i="1" s="1" a="1"/>
  <c r="AC138" i="1" s="1"/>
  <c r="AC140" i="1" s="1" a="1"/>
  <c r="AC140" i="1" s="1"/>
  <c r="AC142" i="1" s="1" a="1"/>
  <c r="AC142" i="1" s="1"/>
  <c r="AC144" i="1" s="1" a="1"/>
  <c r="AC144" i="1" s="1"/>
  <c r="AC127" i="1" a="1"/>
  <c r="AC127" i="1" s="1"/>
  <c r="AC129" i="1" s="1" a="1"/>
  <c r="AC129" i="1" s="1"/>
  <c r="AC131" i="1" s="1" a="1"/>
  <c r="AC131" i="1" s="1"/>
  <c r="AC133" i="1" s="1" a="1"/>
  <c r="AC133" i="1" s="1"/>
  <c r="AC135" i="1" s="1" a="1"/>
  <c r="AC135" i="1" s="1"/>
  <c r="AC137" i="1" s="1" a="1"/>
  <c r="AC137" i="1" s="1"/>
  <c r="AC139" i="1" s="1" a="1"/>
  <c r="AC139" i="1" s="1"/>
  <c r="AC141" i="1" s="1" a="1"/>
  <c r="AC141" i="1" s="1"/>
  <c r="AC143" i="1" s="1" a="1"/>
  <c r="AC143" i="1" s="1"/>
  <c r="BJ35" i="1" a="1"/>
  <c r="BJ35" i="1" s="1"/>
  <c r="BK35" i="1" a="1"/>
  <c r="BK35" i="1" s="1"/>
  <c r="BL35" i="1" a="1"/>
  <c r="BL35" i="1" s="1"/>
  <c r="BD35" i="1" a="1"/>
  <c r="BD35" i="1" s="1"/>
  <c r="BE35" i="1" a="1"/>
  <c r="BE35" i="1" s="1"/>
  <c r="BF35" i="1" a="1"/>
  <c r="BF35" i="1" s="1"/>
  <c r="BG35" i="1" a="1"/>
  <c r="BG35" i="1" s="1"/>
  <c r="BH35" i="1" a="1"/>
  <c r="BH35" i="1" s="1"/>
  <c r="BH19" i="1" a="1"/>
  <c r="BH19" i="1" s="1"/>
  <c r="BG19" i="1" a="1"/>
  <c r="BG19" i="1" s="1"/>
  <c r="BE19" i="1" a="1"/>
  <c r="BE19" i="1" s="1"/>
  <c r="BF19" i="1" a="1"/>
  <c r="BF19" i="1" s="1"/>
  <c r="BL19" i="1" a="1"/>
  <c r="BL19" i="1" s="1"/>
  <c r="BK19" i="1" a="1"/>
  <c r="BK19" i="1" s="1"/>
  <c r="BJ19" i="1" a="1"/>
  <c r="BJ19" i="1" s="1"/>
  <c r="BI19" i="1" a="1"/>
  <c r="BI19" i="1" s="1"/>
  <c r="BD19" i="1" a="1"/>
  <c r="BD19" i="1" s="1"/>
  <c r="ABE127" i="1"/>
  <c r="ZJ131" i="1"/>
  <c r="W47" i="1"/>
  <c r="EW46" i="1"/>
  <c r="ZH133" i="1" a="1"/>
  <c r="ZH133" i="1" s="1"/>
  <c r="EJ124" i="1" a="1"/>
  <c r="EJ124" i="1" s="1"/>
  <c r="EK124" i="1" a="1"/>
  <c r="EK124" i="1" s="1"/>
  <c r="EL124" i="1" a="1"/>
  <c r="EL124" i="1" s="1"/>
  <c r="EO124" i="1" a="1"/>
  <c r="EO124" i="1" s="1"/>
  <c r="EN124" i="1" a="1"/>
  <c r="EN124" i="1" s="1"/>
  <c r="EM124" i="1" a="1"/>
  <c r="EM124" i="1" s="1"/>
  <c r="KK6" i="1"/>
  <c r="KK7" i="1" s="1"/>
  <c r="AZ118" i="1"/>
  <c r="BA119" i="1" s="1"/>
  <c r="EH124" i="1" a="1"/>
  <c r="EH124" i="1" s="1"/>
  <c r="EI124" i="1" a="1"/>
  <c r="EI124" i="1" s="1"/>
  <c r="ABH127" i="1"/>
  <c r="ABI127" i="1"/>
  <c r="ABG127" i="1"/>
  <c r="ZG127" i="1"/>
  <c r="ABJ127" i="1"/>
  <c r="ABD127" i="1"/>
  <c r="ABB127" i="1"/>
  <c r="ABC127" i="1"/>
  <c r="AAY127" i="1"/>
  <c r="AAX127" i="1"/>
  <c r="AAZ127" i="1"/>
  <c r="ABA127" i="1"/>
  <c r="MJ6" i="1"/>
  <c r="MF7" i="1"/>
  <c r="ZK147" i="1" a="1"/>
  <c r="ZK147" i="1" s="1"/>
  <c r="EE124" i="1" a="1"/>
  <c r="EE124" i="1" s="1"/>
  <c r="EE145" i="1" s="1" a="1"/>
  <c r="EE145" i="1" s="1"/>
  <c r="ABW10" i="1"/>
  <c r="EF124" i="1" a="1"/>
  <c r="EF124" i="1" s="1"/>
  <c r="EF145" i="1" s="1" a="1"/>
  <c r="EF145" i="1" s="1"/>
  <c r="ABU10" i="1"/>
  <c r="EG124" i="1" a="1"/>
  <c r="EG124" i="1" s="1"/>
  <c r="EG145" i="1" s="1" a="1"/>
  <c r="EG145" i="1" s="1"/>
  <c r="AAR124" i="1" a="1"/>
  <c r="AAR124" i="1" s="1"/>
  <c r="AAR145" i="1" s="1" a="1"/>
  <c r="AAR145" i="1" s="1"/>
  <c r="AAL124" i="1" a="1"/>
  <c r="AAL124" i="1" s="1"/>
  <c r="AAL145" i="1" s="1" a="1"/>
  <c r="AAL145" i="1" s="1"/>
  <c r="CE124" i="1" a="1"/>
  <c r="CE124" i="1" s="1"/>
  <c r="CE145" i="1" s="1" a="1"/>
  <c r="CE145" i="1" s="1"/>
  <c r="EC124" i="1" a="1"/>
  <c r="EC124" i="1" s="1"/>
  <c r="EC145" i="1" s="1" a="1"/>
  <c r="EC145" i="1" s="1"/>
  <c r="DI124" i="1" a="1"/>
  <c r="DI124" i="1" s="1"/>
  <c r="DI145" i="1" s="1" a="1"/>
  <c r="DI145" i="1" s="1"/>
  <c r="DE145" i="1" a="1"/>
  <c r="DE145" i="1" s="1"/>
  <c r="DJ124" i="1" a="1"/>
  <c r="DJ124" i="1" s="1"/>
  <c r="DJ145" i="1" s="1" a="1"/>
  <c r="DJ145" i="1" s="1"/>
  <c r="DF145" i="1" a="1"/>
  <c r="DF145" i="1" s="1"/>
  <c r="ED124" i="1" a="1"/>
  <c r="ED124" i="1" s="1"/>
  <c r="ED145" i="1" s="1" a="1"/>
  <c r="ED145" i="1" s="1"/>
  <c r="MI12" i="1"/>
  <c r="LL12" i="1"/>
  <c r="LI12" i="1"/>
  <c r="KL12" i="1"/>
  <c r="LJ12" i="1"/>
  <c r="KN12" i="1"/>
  <c r="MH12" i="1"/>
  <c r="LK12" i="1"/>
  <c r="KK12" i="1"/>
  <c r="MJ12" i="1"/>
  <c r="KM12" i="1"/>
  <c r="MG12" i="1"/>
  <c r="NH12" i="1"/>
  <c r="NI6" i="1"/>
  <c r="U923" i="7"/>
  <c r="L923" i="7" s="1"/>
  <c r="L921" i="7"/>
  <c r="ZJ125" i="1"/>
  <c r="ZJ146" i="1" s="1" a="1"/>
  <c r="ZJ146" i="1" s="1"/>
  <c r="ZK146" i="1" a="1"/>
  <c r="ZK146" i="1" s="1"/>
  <c r="ZH146" i="1" a="1"/>
  <c r="ZH146" i="1" s="1"/>
  <c r="ZM146" i="1" s="1" a="1"/>
  <c r="ZM146" i="1" s="1"/>
  <c r="ZJ128" i="1"/>
  <c r="ZH130" i="1" a="1"/>
  <c r="ZH130" i="1" s="1"/>
  <c r="H128" i="1"/>
  <c r="ZI129" i="1" a="1"/>
  <c r="ZI129" i="1" s="1"/>
  <c r="L922" i="8"/>
  <c r="MI6" i="1"/>
  <c r="MI7" i="1" s="1"/>
  <c r="MH6" i="1"/>
  <c r="MH7" i="1" s="1"/>
  <c r="MG6" i="1"/>
  <c r="MG7" i="1" s="1"/>
  <c r="KN6" i="1"/>
  <c r="KN7" i="1" s="1"/>
  <c r="KM6" i="1"/>
  <c r="KM7" i="1" s="1"/>
  <c r="KL6" i="1"/>
  <c r="KL7" i="1" s="1"/>
  <c r="U924" i="8"/>
  <c r="L923" i="8"/>
  <c r="U923" i="6"/>
  <c r="L922" i="6"/>
  <c r="ABV10" i="1"/>
  <c r="CZ14" i="1"/>
  <c r="EB124" i="1" l="1"/>
  <c r="EA124" i="1"/>
  <c r="FZ124" i="1"/>
  <c r="Q145" i="1" a="1"/>
  <c r="Q145" i="1" s="1"/>
  <c r="Q125" i="1" a="1"/>
  <c r="Q125" i="1" s="1"/>
  <c r="FY124" i="1"/>
  <c r="Q126" i="1" a="1"/>
  <c r="Q126" i="1" s="1"/>
  <c r="S145" i="1" a="1"/>
  <c r="S145" i="1" s="1"/>
  <c r="S125" i="1" a="1"/>
  <c r="S125" i="1" s="1"/>
  <c r="S126" i="1" a="1"/>
  <c r="S126" i="1" s="1"/>
  <c r="AE145" i="1" a="1"/>
  <c r="AE145" i="1" s="1"/>
  <c r="AE126" i="1" a="1"/>
  <c r="AE126" i="1" s="1"/>
  <c r="AE125" i="1" a="1"/>
  <c r="AE125" i="1" s="1"/>
  <c r="AH145" i="1" a="1"/>
  <c r="AH145" i="1" s="1"/>
  <c r="AH126" i="1" a="1"/>
  <c r="AH126" i="1" s="1"/>
  <c r="AH125" i="1" a="1"/>
  <c r="AH125" i="1" s="1"/>
  <c r="AK145" i="1" a="1"/>
  <c r="AK145" i="1" s="1"/>
  <c r="FW124" i="1"/>
  <c r="FX124" i="1"/>
  <c r="AK126" i="1" a="1"/>
  <c r="AK126" i="1" s="1"/>
  <c r="AK125" i="1" a="1"/>
  <c r="AK125" i="1" s="1"/>
  <c r="GB124" i="1"/>
  <c r="N145" i="1" a="1"/>
  <c r="N145" i="1" s="1"/>
  <c r="N126" i="1" a="1"/>
  <c r="N126" i="1" s="1"/>
  <c r="JP126" i="1" s="1" a="1"/>
  <c r="JP126" i="1" s="1"/>
  <c r="JQ126" i="1" s="1"/>
  <c r="JR126" i="1" s="1"/>
  <c r="JS126" i="1" s="1"/>
  <c r="N125" i="1" a="1"/>
  <c r="N125" i="1" s="1"/>
  <c r="P145" i="1" a="1"/>
  <c r="P145" i="1" s="1"/>
  <c r="P126" i="1" a="1"/>
  <c r="P126" i="1" s="1"/>
  <c r="P125" i="1" a="1"/>
  <c r="P125" i="1" s="1"/>
  <c r="R145" i="1" a="1"/>
  <c r="R145" i="1" s="1"/>
  <c r="R125" i="1" a="1"/>
  <c r="R125" i="1" s="1"/>
  <c r="R126" i="1" a="1"/>
  <c r="R126" i="1" s="1"/>
  <c r="AG145" i="1" a="1"/>
  <c r="AG145" i="1" s="1"/>
  <c r="AG126" i="1" a="1"/>
  <c r="AG126" i="1" s="1"/>
  <c r="AG125" i="1" a="1"/>
  <c r="AG125" i="1" s="1"/>
  <c r="W124" i="1"/>
  <c r="EW124" i="1" s="1"/>
  <c r="V124" i="1"/>
  <c r="U124" i="1"/>
  <c r="T124" i="1"/>
  <c r="Y124" i="1"/>
  <c r="EY124" i="1" s="1"/>
  <c r="X124" i="1"/>
  <c r="EX124" i="1" s="1"/>
  <c r="O145" i="1" a="1"/>
  <c r="O145" i="1" s="1"/>
  <c r="O126" i="1" a="1"/>
  <c r="O126" i="1" s="1"/>
  <c r="O125" i="1" a="1"/>
  <c r="O125" i="1" s="1"/>
  <c r="AF145" i="1" a="1"/>
  <c r="AF145" i="1" s="1"/>
  <c r="AF126" i="1" a="1"/>
  <c r="AF126" i="1" s="1"/>
  <c r="AF125" i="1" a="1"/>
  <c r="AF125" i="1" s="1"/>
  <c r="Z145" i="1" a="1"/>
  <c r="Z145" i="1" s="1"/>
  <c r="Z126" i="1" a="1"/>
  <c r="Z126" i="1" s="1"/>
  <c r="Z125" i="1" a="1"/>
  <c r="Z125" i="1" s="1"/>
  <c r="ABE128" i="1"/>
  <c r="KO6" i="1"/>
  <c r="KO7" i="1" s="1"/>
  <c r="W48" i="1"/>
  <c r="EW47" i="1"/>
  <c r="ZJ133" i="1"/>
  <c r="ZH135" i="1" a="1"/>
  <c r="ZH135" i="1" s="1"/>
  <c r="EM145" i="1" a="1"/>
  <c r="EM145" i="1" s="1"/>
  <c r="EM126" i="1" a="1"/>
  <c r="EM126" i="1" s="1"/>
  <c r="EM125" i="1" a="1"/>
  <c r="EM125" i="1" s="1"/>
  <c r="EN145" i="1" a="1"/>
  <c r="EN145" i="1" s="1"/>
  <c r="EN126" i="1" a="1"/>
  <c r="EN126" i="1" s="1"/>
  <c r="EN125" i="1" a="1"/>
  <c r="EN125" i="1" s="1"/>
  <c r="EO145" i="1" a="1"/>
  <c r="EO145" i="1" s="1"/>
  <c r="EO126" i="1" a="1"/>
  <c r="EO126" i="1" s="1"/>
  <c r="EO125" i="1" a="1"/>
  <c r="EO125" i="1" s="1"/>
  <c r="EL145" i="1" a="1"/>
  <c r="EL145" i="1" s="1"/>
  <c r="EL126" i="1" a="1"/>
  <c r="EL126" i="1" s="1"/>
  <c r="EL125" i="1" a="1"/>
  <c r="EL125" i="1" s="1"/>
  <c r="EK145" i="1" a="1"/>
  <c r="EK145" i="1" s="1"/>
  <c r="EK126" i="1" a="1"/>
  <c r="EK126" i="1" s="1"/>
  <c r="EK125" i="1" a="1"/>
  <c r="EK125" i="1" s="1"/>
  <c r="EJ145" i="1" a="1"/>
  <c r="EJ145" i="1" s="1"/>
  <c r="EJ126" i="1" a="1"/>
  <c r="EJ126" i="1" s="1"/>
  <c r="EJ125" i="1" a="1"/>
  <c r="EJ125" i="1" s="1"/>
  <c r="K125" i="1" a="1"/>
  <c r="K125" i="1" s="1"/>
  <c r="EI145" i="1" a="1"/>
  <c r="EI145" i="1" s="1"/>
  <c r="EI125" i="1" a="1"/>
  <c r="EI125" i="1" s="1"/>
  <c r="EI126" i="1" a="1"/>
  <c r="EI126" i="1" s="1"/>
  <c r="EH145" i="1" a="1"/>
  <c r="EH145" i="1" s="1"/>
  <c r="EH125" i="1" a="1"/>
  <c r="EH125" i="1" s="1"/>
  <c r="EH126" i="1" a="1"/>
  <c r="EH126" i="1" s="1"/>
  <c r="AL125" i="1" a="1"/>
  <c r="AL125" i="1" s="1"/>
  <c r="AL146" i="1" s="1" a="1"/>
  <c r="AL146" i="1" s="1"/>
  <c r="XV124" i="1"/>
  <c r="M145" i="1" a="1"/>
  <c r="M145" i="1" s="1"/>
  <c r="XV145" i="1" s="1"/>
  <c r="M125" i="1" a="1"/>
  <c r="M125" i="1" s="1"/>
  <c r="XV125" i="1" s="1"/>
  <c r="M128" i="1" a="1"/>
  <c r="M128" i="1" s="1"/>
  <c r="M147" i="1" a="1"/>
  <c r="M147" i="1" s="1"/>
  <c r="XV147" i="1" s="1"/>
  <c r="ABH128" i="1"/>
  <c r="ABI128" i="1"/>
  <c r="ABG128" i="1"/>
  <c r="ZG128" i="1"/>
  <c r="ABJ128" i="1"/>
  <c r="ABD128" i="1"/>
  <c r="ABB128" i="1"/>
  <c r="ABC128" i="1"/>
  <c r="ABA128" i="1"/>
  <c r="AAZ128" i="1"/>
  <c r="AAY128" i="1"/>
  <c r="AAX128" i="1"/>
  <c r="MJ7" i="1"/>
  <c r="MN6" i="1"/>
  <c r="EE126" i="1" a="1"/>
  <c r="EE126" i="1" s="1"/>
  <c r="EE147" i="1" s="1" a="1"/>
  <c r="EE147" i="1" s="1"/>
  <c r="I126" i="1" a="1"/>
  <c r="I126" i="1" s="1"/>
  <c r="I147" i="1" s="1" a="1"/>
  <c r="I147" i="1" s="1"/>
  <c r="CA147" i="1" s="1"/>
  <c r="EE125" i="1" a="1"/>
  <c r="EE125" i="1" s="1"/>
  <c r="EE146" i="1" s="1" a="1"/>
  <c r="EE146" i="1" s="1"/>
  <c r="ED125" i="1" a="1"/>
  <c r="ED125" i="1" s="1"/>
  <c r="ED146" i="1" s="1" a="1"/>
  <c r="ED146" i="1" s="1"/>
  <c r="ED126" i="1" a="1"/>
  <c r="ED126" i="1" s="1"/>
  <c r="ED128" i="1" s="1" a="1"/>
  <c r="ED128" i="1" s="1"/>
  <c r="ED130" i="1" s="1" a="1"/>
  <c r="ED130" i="1" s="1"/>
  <c r="ED132" i="1" s="1" a="1"/>
  <c r="ED132" i="1" s="1"/>
  <c r="ED134" i="1" s="1" a="1"/>
  <c r="ED134" i="1" s="1"/>
  <c r="ED136" i="1" s="1" a="1"/>
  <c r="ED136" i="1" s="1"/>
  <c r="ED138" i="1" s="1" a="1"/>
  <c r="ED138" i="1" s="1"/>
  <c r="ED140" i="1" s="1" a="1"/>
  <c r="ED140" i="1" s="1"/>
  <c r="ED142" i="1" s="1" a="1"/>
  <c r="ED142" i="1" s="1"/>
  <c r="ED144" i="1" s="1" a="1"/>
  <c r="ED144" i="1" s="1"/>
  <c r="U924" i="7"/>
  <c r="J125" i="1" a="1"/>
  <c r="J125" i="1" s="1"/>
  <c r="J146" i="1" s="1" a="1"/>
  <c r="J146" i="1" s="1"/>
  <c r="J126" i="1" a="1"/>
  <c r="J126" i="1" s="1"/>
  <c r="J147" i="1" s="1" a="1"/>
  <c r="J147" i="1" s="1"/>
  <c r="EF126" i="1" a="1"/>
  <c r="EF126" i="1" s="1"/>
  <c r="EF128" i="1" s="1" a="1"/>
  <c r="EF128" i="1" s="1"/>
  <c r="EF130" i="1" s="1" a="1"/>
  <c r="EF130" i="1" s="1"/>
  <c r="EF132" i="1" s="1" a="1"/>
  <c r="EF132" i="1" s="1"/>
  <c r="EF134" i="1" s="1" a="1"/>
  <c r="EF134" i="1" s="1"/>
  <c r="EF136" i="1" s="1" a="1"/>
  <c r="EF136" i="1" s="1"/>
  <c r="EF138" i="1" s="1" a="1"/>
  <c r="EF138" i="1" s="1"/>
  <c r="EF140" i="1" s="1" a="1"/>
  <c r="EF140" i="1" s="1"/>
  <c r="EF142" i="1" s="1" a="1"/>
  <c r="EF142" i="1" s="1"/>
  <c r="EF144" i="1" s="1" a="1"/>
  <c r="EF144" i="1" s="1"/>
  <c r="ABZ10" i="1"/>
  <c r="AM145" i="1" a="1"/>
  <c r="AM145" i="1" s="1"/>
  <c r="XO145" i="1" s="1"/>
  <c r="XO124" i="1"/>
  <c r="BO124" i="1"/>
  <c r="BP124" i="1"/>
  <c r="I125" i="1" a="1"/>
  <c r="I125" i="1" s="1"/>
  <c r="EC125" i="1" a="1"/>
  <c r="EC125" i="1" s="1"/>
  <c r="EC146" i="1" s="1" a="1"/>
  <c r="EC146" i="1" s="1"/>
  <c r="K145" i="1" a="1"/>
  <c r="K145" i="1" s="1"/>
  <c r="I145" i="1" a="1"/>
  <c r="I145" i="1" s="1"/>
  <c r="BV145" i="1" s="1"/>
  <c r="BR124" i="1"/>
  <c r="BT124" i="1"/>
  <c r="BU124" i="1"/>
  <c r="EG126" i="1" a="1"/>
  <c r="EG126" i="1" s="1"/>
  <c r="EG147" i="1" s="1" a="1"/>
  <c r="EG147" i="1" s="1"/>
  <c r="BV124" i="1"/>
  <c r="EG125" i="1" a="1"/>
  <c r="EG125" i="1" s="1"/>
  <c r="EG146" i="1" s="1" a="1"/>
  <c r="EG146" i="1" s="1"/>
  <c r="BY124" i="1"/>
  <c r="BZ124" i="1"/>
  <c r="BX124" i="1"/>
  <c r="CA124" i="1"/>
  <c r="BQ124" i="1"/>
  <c r="BW124" i="1"/>
  <c r="BS124" i="1"/>
  <c r="BN124" i="1"/>
  <c r="XO127" i="1"/>
  <c r="CV124" i="1"/>
  <c r="CY124" i="1"/>
  <c r="CI124" i="1"/>
  <c r="DE126" i="1" a="1"/>
  <c r="DE126" i="1" s="1"/>
  <c r="DE128" i="1" s="1" a="1"/>
  <c r="DE128" i="1" s="1"/>
  <c r="DE130" i="1" s="1" a="1"/>
  <c r="DE130" i="1" s="1"/>
  <c r="DE132" i="1" s="1" a="1"/>
  <c r="DE132" i="1" s="1"/>
  <c r="DE134" i="1" s="1" a="1"/>
  <c r="DE134" i="1" s="1"/>
  <c r="DE136" i="1" s="1" a="1"/>
  <c r="DE136" i="1" s="1"/>
  <c r="DE138" i="1" s="1" a="1"/>
  <c r="DE138" i="1" s="1"/>
  <c r="DE140" i="1" s="1" a="1"/>
  <c r="DE140" i="1" s="1"/>
  <c r="DE142" i="1" s="1" a="1"/>
  <c r="DE142" i="1" s="1"/>
  <c r="DE144" i="1" s="1" a="1"/>
  <c r="DE144" i="1" s="1"/>
  <c r="CS124" i="1"/>
  <c r="CP124" i="1"/>
  <c r="DI125" i="1" a="1"/>
  <c r="DI125" i="1" s="1"/>
  <c r="DI146" i="1" s="1" a="1"/>
  <c r="DI146" i="1" s="1"/>
  <c r="CJ124" i="1"/>
  <c r="CO124" i="1"/>
  <c r="AL145" i="1" a="1"/>
  <c r="AL145" i="1" s="1"/>
  <c r="CZ124" i="1"/>
  <c r="K126" i="1" a="1"/>
  <c r="K126" i="1" s="1"/>
  <c r="DI126" i="1" a="1"/>
  <c r="DI126" i="1" s="1"/>
  <c r="DI128" i="1" s="1" a="1"/>
  <c r="DI128" i="1" s="1"/>
  <c r="DI130" i="1" s="1" a="1"/>
  <c r="DI130" i="1" s="1"/>
  <c r="DI132" i="1" s="1" a="1"/>
  <c r="DI132" i="1" s="1"/>
  <c r="DI134" i="1" s="1" a="1"/>
  <c r="DI134" i="1" s="1"/>
  <c r="DI136" i="1" s="1" a="1"/>
  <c r="DI136" i="1" s="1"/>
  <c r="DI138" i="1" s="1" a="1"/>
  <c r="DI138" i="1" s="1"/>
  <c r="DI140" i="1" s="1" a="1"/>
  <c r="DI140" i="1" s="1"/>
  <c r="DI142" i="1" s="1" a="1"/>
  <c r="DI142" i="1" s="1"/>
  <c r="DI144" i="1" s="1" a="1"/>
  <c r="DI144" i="1" s="1"/>
  <c r="AAL125" i="1" a="1"/>
  <c r="AAL125" i="1" s="1"/>
  <c r="AAR125" i="1" s="1"/>
  <c r="AAR146" i="1" s="1" a="1"/>
  <c r="AAR146" i="1" s="1"/>
  <c r="DE125" i="1" a="1"/>
  <c r="DE125" i="1" s="1"/>
  <c r="DE146" i="1" s="1" a="1"/>
  <c r="DE146" i="1" s="1"/>
  <c r="EC126" i="1" a="1"/>
  <c r="EC126" i="1" s="1"/>
  <c r="EC147" i="1" s="1" a="1"/>
  <c r="EC147" i="1" s="1"/>
  <c r="CE125" i="1" a="1"/>
  <c r="CE125" i="1" s="1"/>
  <c r="CE146" i="1" s="1" a="1"/>
  <c r="CE146" i="1" s="1"/>
  <c r="AM126" i="1" a="1"/>
  <c r="AM126" i="1" s="1"/>
  <c r="AM147" i="1" s="1" a="1"/>
  <c r="AM147" i="1" s="1"/>
  <c r="XO147" i="1" s="1"/>
  <c r="AL126" i="1" a="1"/>
  <c r="AL126" i="1" s="1"/>
  <c r="AAL126" i="1" a="1"/>
  <c r="AAL126" i="1" s="1"/>
  <c r="AAL128" i="1" s="1" a="1"/>
  <c r="AAL128" i="1" s="1"/>
  <c r="AAL130" i="1" s="1" a="1"/>
  <c r="AAL130" i="1" s="1"/>
  <c r="AAL132" i="1" s="1" a="1"/>
  <c r="AAL132" i="1" s="1"/>
  <c r="AAL134" i="1" s="1" a="1"/>
  <c r="AAL134" i="1" s="1"/>
  <c r="AAL136" i="1" s="1" a="1"/>
  <c r="AAL136" i="1" s="1"/>
  <c r="AAL138" i="1" s="1" a="1"/>
  <c r="AAL138" i="1" s="1"/>
  <c r="AAL140" i="1" s="1" a="1"/>
  <c r="AAL140" i="1" s="1"/>
  <c r="AAL142" i="1" s="1" a="1"/>
  <c r="AAL142" i="1" s="1"/>
  <c r="AAL144" i="1" s="1" a="1"/>
  <c r="AAL144" i="1" s="1"/>
  <c r="AAR126" i="1" a="1"/>
  <c r="AAR126" i="1" s="1"/>
  <c r="AAR147" i="1" s="1" a="1"/>
  <c r="AAR147" i="1" s="1"/>
  <c r="CE126" i="1" a="1"/>
  <c r="CE126" i="1" s="1"/>
  <c r="CE147" i="1" s="1" a="1"/>
  <c r="CE147" i="1" s="1"/>
  <c r="DF125" i="1" a="1"/>
  <c r="DF125" i="1" s="1"/>
  <c r="DF146" i="1" s="1" a="1"/>
  <c r="DF146" i="1" s="1"/>
  <c r="DF126" i="1" a="1"/>
  <c r="DF126" i="1" s="1"/>
  <c r="DF147" i="1" s="1" a="1"/>
  <c r="DF147" i="1" s="1"/>
  <c r="AM146" i="1" a="1"/>
  <c r="AM146" i="1" s="1"/>
  <c r="XO146" i="1" s="1"/>
  <c r="XO125" i="1"/>
  <c r="ABX10" i="1"/>
  <c r="EF125" i="1" a="1"/>
  <c r="EF125" i="1" s="1"/>
  <c r="EF146" i="1" s="1" a="1"/>
  <c r="EF146" i="1" s="1"/>
  <c r="DJ126" i="1" a="1"/>
  <c r="DJ126" i="1" s="1"/>
  <c r="DJ128" i="1" s="1" a="1"/>
  <c r="DJ128" i="1" s="1"/>
  <c r="DJ130" i="1" s="1" a="1"/>
  <c r="DJ130" i="1" s="1"/>
  <c r="DJ132" i="1" s="1" a="1"/>
  <c r="DJ132" i="1" s="1"/>
  <c r="DJ134" i="1" s="1" a="1"/>
  <c r="DJ134" i="1" s="1"/>
  <c r="DJ136" i="1" s="1" a="1"/>
  <c r="DJ136" i="1" s="1"/>
  <c r="DJ138" i="1" s="1" a="1"/>
  <c r="DJ138" i="1" s="1"/>
  <c r="DJ140" i="1" s="1" a="1"/>
  <c r="DJ140" i="1" s="1"/>
  <c r="DJ142" i="1" s="1" a="1"/>
  <c r="DJ142" i="1" s="1"/>
  <c r="DJ144" i="1" s="1" a="1"/>
  <c r="DJ144" i="1" s="1"/>
  <c r="DD145" i="1" a="1"/>
  <c r="DD145" i="1" s="1"/>
  <c r="DD126" i="1" a="1"/>
  <c r="DD126" i="1" s="1"/>
  <c r="DD125" i="1" a="1"/>
  <c r="DD125" i="1" s="1"/>
  <c r="DJ125" i="1" a="1"/>
  <c r="DJ125" i="1" s="1"/>
  <c r="DJ146" i="1" s="1" a="1"/>
  <c r="DJ146" i="1" s="1"/>
  <c r="ML12" i="1"/>
  <c r="KP12" i="1"/>
  <c r="KO12" i="1"/>
  <c r="LP12" i="1"/>
  <c r="MN12" i="1"/>
  <c r="KQ12" i="1"/>
  <c r="KR12" i="1"/>
  <c r="LO12" i="1"/>
  <c r="MM12" i="1"/>
  <c r="MK12" i="1"/>
  <c r="LN12" i="1"/>
  <c r="LM12" i="1"/>
  <c r="NI12" i="1"/>
  <c r="NJ6" i="1"/>
  <c r="JK124" i="1" a="1"/>
  <c r="JK124" i="1" s="1"/>
  <c r="JL124" i="1" s="1"/>
  <c r="JM124" i="1" s="1"/>
  <c r="JN124" i="1" s="1"/>
  <c r="JJ124" i="1" a="1"/>
  <c r="JJ124" i="1" s="1"/>
  <c r="FV124" i="1"/>
  <c r="FU124" i="1"/>
  <c r="FT124" i="1"/>
  <c r="JU124" i="1" a="1"/>
  <c r="JU124" i="1" s="1"/>
  <c r="JV124" i="1" s="1"/>
  <c r="JW124" i="1" s="1"/>
  <c r="JX124" i="1" s="1"/>
  <c r="JT124" i="1" a="1"/>
  <c r="JT124" i="1" s="1"/>
  <c r="JP124" i="1" a="1"/>
  <c r="JP124" i="1" s="1"/>
  <c r="JQ124" i="1" s="1"/>
  <c r="JR124" i="1" s="1"/>
  <c r="JS124" i="1" s="1"/>
  <c r="JO124" i="1" a="1"/>
  <c r="JO124" i="1" s="1"/>
  <c r="JK125" i="1" a="1"/>
  <c r="JK125" i="1" s="1"/>
  <c r="JL125" i="1" s="1"/>
  <c r="JM125" i="1" s="1"/>
  <c r="JN125" i="1" s="1"/>
  <c r="JJ125" i="1" a="1"/>
  <c r="JJ125" i="1" s="1"/>
  <c r="FV125" i="1"/>
  <c r="JU125" i="1" a="1"/>
  <c r="JU125" i="1" s="1"/>
  <c r="JV125" i="1" s="1"/>
  <c r="JW125" i="1" s="1"/>
  <c r="JX125" i="1" s="1"/>
  <c r="FU125" i="1"/>
  <c r="FT125" i="1"/>
  <c r="JT125" i="1" a="1"/>
  <c r="JT125" i="1" s="1"/>
  <c r="JP125" i="1" a="1"/>
  <c r="JP125" i="1" s="1"/>
  <c r="JQ125" i="1" s="1"/>
  <c r="JR125" i="1" s="1"/>
  <c r="JS125" i="1" s="1"/>
  <c r="JO125" i="1" a="1"/>
  <c r="JO125" i="1" s="1"/>
  <c r="ZJ130" i="1"/>
  <c r="ZH132" i="1" a="1"/>
  <c r="ZH132" i="1" s="1"/>
  <c r="XO129" i="1"/>
  <c r="AM131" i="1" a="1"/>
  <c r="AM131" i="1" s="1"/>
  <c r="JJ126" i="1" a="1"/>
  <c r="JJ126" i="1" s="1"/>
  <c r="FV126" i="1"/>
  <c r="FU126" i="1"/>
  <c r="JU126" i="1" a="1"/>
  <c r="JU126" i="1" s="1"/>
  <c r="JV126" i="1" s="1"/>
  <c r="JW126" i="1" s="1"/>
  <c r="JX126" i="1" s="1"/>
  <c r="JT126" i="1" a="1"/>
  <c r="JT126" i="1" s="1"/>
  <c r="FT126" i="1"/>
  <c r="ZI131" i="1" a="1"/>
  <c r="ZI131" i="1" s="1"/>
  <c r="H129" i="1"/>
  <c r="MK6" i="1"/>
  <c r="MK7" i="1" s="1"/>
  <c r="ML6" i="1"/>
  <c r="ML7" i="1" s="1"/>
  <c r="MM6" i="1"/>
  <c r="MM7" i="1" s="1"/>
  <c r="KP6" i="1"/>
  <c r="KP7" i="1" s="1"/>
  <c r="KQ6" i="1"/>
  <c r="KQ7" i="1" s="1"/>
  <c r="KR6" i="1"/>
  <c r="KR7" i="1" s="1"/>
  <c r="L923" i="6"/>
  <c r="U924" i="6"/>
  <c r="U925" i="8"/>
  <c r="L924" i="8"/>
  <c r="U925" i="7"/>
  <c r="L924" i="7"/>
  <c r="ABY10" i="1"/>
  <c r="GT13" i="1"/>
  <c r="GT149" i="1" s="1"/>
  <c r="JK126" i="1" l="1" a="1"/>
  <c r="JK126" i="1" s="1"/>
  <c r="JL126" i="1" s="1"/>
  <c r="JM126" i="1" s="1"/>
  <c r="JN126" i="1" s="1"/>
  <c r="JO126" i="1" a="1"/>
  <c r="JO126" i="1" s="1"/>
  <c r="EA145" i="1"/>
  <c r="EB145" i="1"/>
  <c r="EB126" i="1"/>
  <c r="EA126" i="1"/>
  <c r="EA125" i="1"/>
  <c r="EB125" i="1"/>
  <c r="AK146" i="1" a="1"/>
  <c r="AK146" i="1" s="1"/>
  <c r="FW125" i="1"/>
  <c r="AK127" i="1" a="1"/>
  <c r="AK127" i="1" s="1"/>
  <c r="FX125" i="1"/>
  <c r="AK147" i="1" a="1"/>
  <c r="AK147" i="1" s="1"/>
  <c r="AK128" i="1" a="1"/>
  <c r="AK128" i="1" s="1"/>
  <c r="AK130" i="1" s="1" a="1"/>
  <c r="AK130" i="1" s="1"/>
  <c r="AK132" i="1" s="1" a="1"/>
  <c r="AK132" i="1" s="1"/>
  <c r="AK134" i="1" s="1" a="1"/>
  <c r="AK134" i="1" s="1"/>
  <c r="AK136" i="1" s="1" a="1"/>
  <c r="AK136" i="1" s="1"/>
  <c r="AK138" i="1" s="1" a="1"/>
  <c r="AK138" i="1" s="1"/>
  <c r="AK140" i="1" s="1" a="1"/>
  <c r="AK140" i="1" s="1"/>
  <c r="AK142" i="1" s="1" a="1"/>
  <c r="AK142" i="1" s="1"/>
  <c r="AK144" i="1" s="1" a="1"/>
  <c r="AK144" i="1" s="1"/>
  <c r="FX126" i="1"/>
  <c r="FW126" i="1"/>
  <c r="O128" i="1" a="1"/>
  <c r="O128" i="1" s="1"/>
  <c r="V128" i="1" s="1"/>
  <c r="W126" i="1"/>
  <c r="EW126" i="1" s="1"/>
  <c r="Y126" i="1"/>
  <c r="EY126" i="1" s="1"/>
  <c r="X126" i="1"/>
  <c r="EX126" i="1" s="1"/>
  <c r="O147" i="1" a="1"/>
  <c r="O147" i="1" s="1"/>
  <c r="V126" i="1"/>
  <c r="EQ124" i="1"/>
  <c r="ER124" i="1"/>
  <c r="EP124" i="1"/>
  <c r="N146" i="1" a="1"/>
  <c r="N146" i="1" s="1"/>
  <c r="N127" i="1" a="1"/>
  <c r="N127" i="1" s="1"/>
  <c r="AH146" i="1" a="1"/>
  <c r="AH146" i="1" s="1"/>
  <c r="AH127" i="1" a="1"/>
  <c r="AH127" i="1" s="1"/>
  <c r="AH129" i="1" s="1" a="1"/>
  <c r="AH129" i="1" s="1"/>
  <c r="AH131" i="1" s="1" a="1"/>
  <c r="AH131" i="1" s="1"/>
  <c r="AH133" i="1" s="1" a="1"/>
  <c r="AH133" i="1" s="1"/>
  <c r="AH135" i="1" s="1" a="1"/>
  <c r="AH135" i="1" s="1"/>
  <c r="AH137" i="1" s="1" a="1"/>
  <c r="AH137" i="1" s="1"/>
  <c r="AH139" i="1" s="1" a="1"/>
  <c r="AH139" i="1" s="1"/>
  <c r="AH141" i="1" s="1" a="1"/>
  <c r="AH141" i="1" s="1"/>
  <c r="AH143" i="1" s="1" a="1"/>
  <c r="AH143" i="1" s="1"/>
  <c r="AH147" i="1" a="1"/>
  <c r="AH147" i="1" s="1"/>
  <c r="AH128" i="1" a="1"/>
  <c r="AH128" i="1" s="1"/>
  <c r="AH130" i="1" s="1" a="1"/>
  <c r="AH130" i="1" s="1"/>
  <c r="AH132" i="1" s="1" a="1"/>
  <c r="AH132" i="1" s="1"/>
  <c r="AH134" i="1" s="1" a="1"/>
  <c r="AH134" i="1" s="1"/>
  <c r="AH136" i="1" s="1" a="1"/>
  <c r="AH136" i="1" s="1"/>
  <c r="AH138" i="1" s="1" a="1"/>
  <c r="AH138" i="1" s="1"/>
  <c r="AH140" i="1" s="1" a="1"/>
  <c r="AH140" i="1" s="1"/>
  <c r="AH142" i="1" s="1" a="1"/>
  <c r="AH142" i="1" s="1"/>
  <c r="AH144" i="1" s="1" a="1"/>
  <c r="AH144" i="1" s="1"/>
  <c r="AG146" i="1" a="1"/>
  <c r="AG146" i="1" s="1"/>
  <c r="AG127" i="1" a="1"/>
  <c r="AG127" i="1" s="1"/>
  <c r="AG129" i="1" s="1" a="1"/>
  <c r="AG129" i="1" s="1"/>
  <c r="AG131" i="1" s="1" a="1"/>
  <c r="AG131" i="1" s="1"/>
  <c r="AG133" i="1" s="1" a="1"/>
  <c r="AG133" i="1" s="1"/>
  <c r="AG135" i="1" s="1" a="1"/>
  <c r="AG135" i="1" s="1"/>
  <c r="AG137" i="1" s="1" a="1"/>
  <c r="AG137" i="1" s="1"/>
  <c r="AG139" i="1" s="1" a="1"/>
  <c r="AG139" i="1" s="1"/>
  <c r="AG141" i="1" s="1" a="1"/>
  <c r="AG141" i="1" s="1"/>
  <c r="AG143" i="1" s="1" a="1"/>
  <c r="AG143" i="1" s="1"/>
  <c r="AE146" i="1" a="1"/>
  <c r="AE146" i="1" s="1"/>
  <c r="AE127" i="1" a="1"/>
  <c r="AE127" i="1" s="1"/>
  <c r="AE129" i="1" s="1" a="1"/>
  <c r="AE129" i="1" s="1"/>
  <c r="AE131" i="1" s="1" a="1"/>
  <c r="AE131" i="1" s="1"/>
  <c r="AE133" i="1" s="1" a="1"/>
  <c r="AE133" i="1" s="1"/>
  <c r="AE135" i="1" s="1" a="1"/>
  <c r="AE135" i="1" s="1"/>
  <c r="AE137" i="1" s="1" a="1"/>
  <c r="AE137" i="1" s="1"/>
  <c r="AE139" i="1" s="1" a="1"/>
  <c r="AE139" i="1" s="1"/>
  <c r="AE141" i="1" s="1" a="1"/>
  <c r="AE141" i="1" s="1"/>
  <c r="AE143" i="1" s="1" a="1"/>
  <c r="AE143" i="1" s="1"/>
  <c r="AG147" i="1" a="1"/>
  <c r="AG147" i="1" s="1"/>
  <c r="AG128" i="1" a="1"/>
  <c r="AG128" i="1" s="1"/>
  <c r="AG130" i="1" s="1" a="1"/>
  <c r="AG130" i="1" s="1"/>
  <c r="AG132" i="1" s="1" a="1"/>
  <c r="AG132" i="1" s="1"/>
  <c r="AG134" i="1" s="1" a="1"/>
  <c r="AG134" i="1" s="1"/>
  <c r="AG136" i="1" s="1" a="1"/>
  <c r="AG136" i="1" s="1"/>
  <c r="AG138" i="1" s="1" a="1"/>
  <c r="AG138" i="1" s="1"/>
  <c r="AG140" i="1" s="1" a="1"/>
  <c r="AG140" i="1" s="1"/>
  <c r="AG142" i="1" s="1" a="1"/>
  <c r="AG142" i="1" s="1"/>
  <c r="AG144" i="1" s="1" a="1"/>
  <c r="AG144" i="1" s="1"/>
  <c r="AE147" i="1" a="1"/>
  <c r="AE147" i="1" s="1"/>
  <c r="AE128" i="1" a="1"/>
  <c r="AE128" i="1" s="1"/>
  <c r="AE130" i="1" s="1" a="1"/>
  <c r="AE130" i="1" s="1"/>
  <c r="AE132" i="1" s="1" a="1"/>
  <c r="AE132" i="1" s="1"/>
  <c r="AE134" i="1" s="1" a="1"/>
  <c r="AE134" i="1" s="1"/>
  <c r="AE136" i="1" s="1" a="1"/>
  <c r="AE136" i="1" s="1"/>
  <c r="AE138" i="1" s="1" a="1"/>
  <c r="AE138" i="1" s="1"/>
  <c r="AE140" i="1" s="1" a="1"/>
  <c r="AE140" i="1" s="1"/>
  <c r="AE142" i="1" s="1" a="1"/>
  <c r="AE142" i="1" s="1"/>
  <c r="AE144" i="1" s="1" a="1"/>
  <c r="AE144" i="1" s="1"/>
  <c r="S128" i="1" a="1"/>
  <c r="S128" i="1" s="1"/>
  <c r="GB126" i="1"/>
  <c r="S147" i="1" a="1"/>
  <c r="S147" i="1" s="1"/>
  <c r="AF146" i="1" a="1"/>
  <c r="AF146" i="1" s="1"/>
  <c r="AF127" i="1" a="1"/>
  <c r="AF127" i="1" s="1"/>
  <c r="AF129" i="1" s="1" a="1"/>
  <c r="AF129" i="1" s="1"/>
  <c r="AF131" i="1" s="1" a="1"/>
  <c r="AF131" i="1" s="1"/>
  <c r="AF133" i="1" s="1" a="1"/>
  <c r="AF133" i="1" s="1"/>
  <c r="AF135" i="1" s="1" a="1"/>
  <c r="AF135" i="1" s="1"/>
  <c r="AF137" i="1" s="1" a="1"/>
  <c r="AF137" i="1" s="1"/>
  <c r="AF139" i="1" s="1" a="1"/>
  <c r="AF139" i="1" s="1"/>
  <c r="AF141" i="1" s="1" a="1"/>
  <c r="AF141" i="1" s="1"/>
  <c r="AF143" i="1" s="1" a="1"/>
  <c r="AF143" i="1" s="1"/>
  <c r="R128" i="1" a="1"/>
  <c r="R128" i="1" s="1"/>
  <c r="R130" i="1" s="1" a="1"/>
  <c r="R130" i="1" s="1"/>
  <c r="R132" i="1" s="1" a="1"/>
  <c r="R132" i="1" s="1"/>
  <c r="R134" i="1" s="1" a="1"/>
  <c r="R134" i="1" s="1"/>
  <c r="R136" i="1" s="1" a="1"/>
  <c r="R136" i="1" s="1"/>
  <c r="R138" i="1" s="1" a="1"/>
  <c r="R138" i="1" s="1"/>
  <c r="R140" i="1" s="1" a="1"/>
  <c r="R140" i="1" s="1"/>
  <c r="R142" i="1" s="1" a="1"/>
  <c r="R142" i="1" s="1"/>
  <c r="R144" i="1" s="1" a="1"/>
  <c r="R144" i="1" s="1"/>
  <c r="GA126" i="1"/>
  <c r="FZ126" i="1"/>
  <c r="R147" i="1" a="1"/>
  <c r="R147" i="1" s="1"/>
  <c r="N128" i="1" a="1"/>
  <c r="N128" i="1" s="1"/>
  <c r="N130" i="1" s="1" a="1"/>
  <c r="N130" i="1" s="1"/>
  <c r="N132" i="1" s="1" a="1"/>
  <c r="N132" i="1" s="1"/>
  <c r="N134" i="1" s="1" a="1"/>
  <c r="N134" i="1" s="1"/>
  <c r="N136" i="1" s="1" a="1"/>
  <c r="N136" i="1" s="1"/>
  <c r="N138" i="1" s="1" a="1"/>
  <c r="N138" i="1" s="1"/>
  <c r="N140" i="1" s="1" a="1"/>
  <c r="N140" i="1" s="1"/>
  <c r="N142" i="1" s="1" a="1"/>
  <c r="N142" i="1" s="1"/>
  <c r="N144" i="1" s="1" a="1"/>
  <c r="N144" i="1" s="1"/>
  <c r="N147" i="1" a="1"/>
  <c r="N147" i="1" s="1"/>
  <c r="S146" i="1" a="1"/>
  <c r="S146" i="1" s="1"/>
  <c r="S127" i="1" a="1"/>
  <c r="S127" i="1" s="1"/>
  <c r="GB125" i="1"/>
  <c r="AF147" i="1" a="1"/>
  <c r="AF147" i="1" s="1"/>
  <c r="AF128" i="1" a="1"/>
  <c r="AF128" i="1" s="1"/>
  <c r="AF130" i="1" s="1" a="1"/>
  <c r="AF130" i="1" s="1"/>
  <c r="AF132" i="1" s="1" a="1"/>
  <c r="AF132" i="1" s="1"/>
  <c r="AF134" i="1" s="1" a="1"/>
  <c r="AF134" i="1" s="1"/>
  <c r="AF136" i="1" s="1" a="1"/>
  <c r="AF136" i="1" s="1"/>
  <c r="AF138" i="1" s="1" a="1"/>
  <c r="AF138" i="1" s="1"/>
  <c r="AF140" i="1" s="1" a="1"/>
  <c r="AF140" i="1" s="1"/>
  <c r="AF142" i="1" s="1" a="1"/>
  <c r="AF142" i="1" s="1"/>
  <c r="AF144" i="1" s="1" a="1"/>
  <c r="AF144" i="1" s="1"/>
  <c r="R146" i="1" a="1"/>
  <c r="R146" i="1" s="1"/>
  <c r="GA125" i="1"/>
  <c r="FZ125" i="1"/>
  <c r="R127" i="1" a="1"/>
  <c r="R127" i="1" s="1"/>
  <c r="Q147" i="1" a="1"/>
  <c r="Q147" i="1" s="1"/>
  <c r="Q128" i="1" a="1"/>
  <c r="Q128" i="1" s="1"/>
  <c r="FY126" i="1"/>
  <c r="P146" i="1" a="1"/>
  <c r="P146" i="1" s="1"/>
  <c r="P127" i="1" a="1"/>
  <c r="P127" i="1" s="1"/>
  <c r="P129" i="1" s="1" a="1"/>
  <c r="P129" i="1" s="1"/>
  <c r="P131" i="1" s="1" a="1"/>
  <c r="P131" i="1" s="1"/>
  <c r="P133" i="1" s="1" a="1"/>
  <c r="P133" i="1" s="1"/>
  <c r="P135" i="1" s="1" a="1"/>
  <c r="P135" i="1" s="1"/>
  <c r="P137" i="1" s="1" a="1"/>
  <c r="P137" i="1" s="1"/>
  <c r="P139" i="1" s="1" a="1"/>
  <c r="P139" i="1" s="1"/>
  <c r="P141" i="1" s="1" a="1"/>
  <c r="P141" i="1" s="1"/>
  <c r="P143" i="1" s="1" a="1"/>
  <c r="P143" i="1" s="1"/>
  <c r="P147" i="1" a="1"/>
  <c r="P147" i="1" s="1"/>
  <c r="P128" i="1" a="1"/>
  <c r="P128" i="1" s="1"/>
  <c r="P130" i="1" s="1" a="1"/>
  <c r="P130" i="1" s="1"/>
  <c r="P132" i="1" s="1" a="1"/>
  <c r="P132" i="1" s="1"/>
  <c r="P134" i="1" s="1" a="1"/>
  <c r="P134" i="1" s="1"/>
  <c r="P136" i="1" s="1" a="1"/>
  <c r="P136" i="1" s="1"/>
  <c r="P138" i="1" s="1" a="1"/>
  <c r="P138" i="1" s="1"/>
  <c r="P140" i="1" s="1" a="1"/>
  <c r="P140" i="1" s="1"/>
  <c r="P142" i="1" s="1" a="1"/>
  <c r="P142" i="1" s="1"/>
  <c r="P144" i="1" s="1" a="1"/>
  <c r="P144" i="1" s="1"/>
  <c r="Q146" i="1" a="1"/>
  <c r="Q146" i="1" s="1"/>
  <c r="FY125" i="1"/>
  <c r="Q127" i="1" a="1"/>
  <c r="Q127" i="1" s="1"/>
  <c r="O146" i="1" a="1"/>
  <c r="O146" i="1" s="1"/>
  <c r="V125" i="1"/>
  <c r="Y125" i="1"/>
  <c r="EY125" i="1" s="1"/>
  <c r="O127" i="1" a="1"/>
  <c r="O127" i="1" s="1"/>
  <c r="W125" i="1"/>
  <c r="EW125" i="1" s="1"/>
  <c r="X125" i="1"/>
  <c r="EX125" i="1" s="1"/>
  <c r="Z127" i="1" a="1"/>
  <c r="Z127" i="1" s="1"/>
  <c r="Z146" i="1" a="1"/>
  <c r="Z146" i="1" s="1"/>
  <c r="Z147" i="1" a="1"/>
  <c r="Z147" i="1" s="1"/>
  <c r="Z128" i="1" a="1"/>
  <c r="Z128" i="1" s="1"/>
  <c r="KS6" i="1"/>
  <c r="KS7" i="1" s="1"/>
  <c r="ABE129" i="1"/>
  <c r="W49" i="1"/>
  <c r="EW48" i="1"/>
  <c r="ZJ135" i="1"/>
  <c r="ZH137" i="1" a="1"/>
  <c r="ZH137" i="1" s="1"/>
  <c r="CS125" i="1"/>
  <c r="EN146" i="1" a="1"/>
  <c r="EN146" i="1" s="1"/>
  <c r="EN127" i="1" a="1"/>
  <c r="EN127" i="1" s="1"/>
  <c r="EN129" i="1" s="1" a="1"/>
  <c r="EN129" i="1" s="1"/>
  <c r="EN131" i="1" s="1" a="1"/>
  <c r="EN131" i="1" s="1"/>
  <c r="EN133" i="1" s="1" a="1"/>
  <c r="EN133" i="1" s="1"/>
  <c r="EN135" i="1" s="1" a="1"/>
  <c r="EN135" i="1" s="1"/>
  <c r="EN137" i="1" s="1" a="1"/>
  <c r="EN137" i="1" s="1"/>
  <c r="EN139" i="1" s="1" a="1"/>
  <c r="EN139" i="1" s="1"/>
  <c r="EN141" i="1" s="1" a="1"/>
  <c r="EN141" i="1" s="1"/>
  <c r="EN143" i="1" s="1" a="1"/>
  <c r="EN143" i="1" s="1"/>
  <c r="EN128" i="1" a="1"/>
  <c r="EN128" i="1" s="1"/>
  <c r="EN130" i="1" s="1" a="1"/>
  <c r="EN130" i="1" s="1"/>
  <c r="EN132" i="1" s="1" a="1"/>
  <c r="EN132" i="1" s="1"/>
  <c r="EN134" i="1" s="1" a="1"/>
  <c r="EN134" i="1" s="1"/>
  <c r="EN136" i="1" s="1" a="1"/>
  <c r="EN136" i="1" s="1"/>
  <c r="EN138" i="1" s="1" a="1"/>
  <c r="EN138" i="1" s="1"/>
  <c r="EN140" i="1" s="1" a="1"/>
  <c r="EN140" i="1" s="1"/>
  <c r="EN142" i="1" s="1" a="1"/>
  <c r="EN142" i="1" s="1"/>
  <c r="EN144" i="1" s="1" a="1"/>
  <c r="EN144" i="1" s="1"/>
  <c r="EN147" i="1" a="1"/>
  <c r="EN147" i="1" s="1"/>
  <c r="EM146" i="1" a="1"/>
  <c r="EM146" i="1" s="1"/>
  <c r="EM127" i="1" a="1"/>
  <c r="EM127" i="1" s="1"/>
  <c r="EM129" i="1" s="1" a="1"/>
  <c r="EM129" i="1" s="1"/>
  <c r="EM131" i="1" s="1" a="1"/>
  <c r="EM131" i="1" s="1"/>
  <c r="EM133" i="1" s="1" a="1"/>
  <c r="EM133" i="1" s="1"/>
  <c r="EM135" i="1" s="1" a="1"/>
  <c r="EM135" i="1" s="1"/>
  <c r="EM137" i="1" s="1" a="1"/>
  <c r="EM137" i="1" s="1"/>
  <c r="EM139" i="1" s="1" a="1"/>
  <c r="EM139" i="1" s="1"/>
  <c r="EM141" i="1" s="1" a="1"/>
  <c r="EM141" i="1" s="1"/>
  <c r="EM143" i="1" s="1" a="1"/>
  <c r="EM143" i="1" s="1"/>
  <c r="EL146" i="1" a="1"/>
  <c r="EL146" i="1" s="1"/>
  <c r="EL127" i="1" a="1"/>
  <c r="EL127" i="1" s="1"/>
  <c r="EL129" i="1" s="1" a="1"/>
  <c r="EL129" i="1" s="1"/>
  <c r="EL131" i="1" s="1" a="1"/>
  <c r="EL131" i="1" s="1"/>
  <c r="EL133" i="1" s="1" a="1"/>
  <c r="EL133" i="1" s="1"/>
  <c r="EL135" i="1" s="1" a="1"/>
  <c r="EL135" i="1" s="1"/>
  <c r="EL137" i="1" s="1" a="1"/>
  <c r="EL137" i="1" s="1"/>
  <c r="EL139" i="1" s="1" a="1"/>
  <c r="EL139" i="1" s="1"/>
  <c r="EL141" i="1" s="1" a="1"/>
  <c r="EL141" i="1" s="1"/>
  <c r="EL143" i="1" s="1" a="1"/>
  <c r="EL143" i="1" s="1"/>
  <c r="EM128" i="1" a="1"/>
  <c r="EM128" i="1" s="1"/>
  <c r="EM130" i="1" s="1" a="1"/>
  <c r="EM130" i="1" s="1"/>
  <c r="EM132" i="1" s="1" a="1"/>
  <c r="EM132" i="1" s="1"/>
  <c r="EM134" i="1" s="1" a="1"/>
  <c r="EM134" i="1" s="1"/>
  <c r="EM136" i="1" s="1" a="1"/>
  <c r="EM136" i="1" s="1"/>
  <c r="EM138" i="1" s="1" a="1"/>
  <c r="EM138" i="1" s="1"/>
  <c r="EM140" i="1" s="1" a="1"/>
  <c r="EM140" i="1" s="1"/>
  <c r="EM142" i="1" s="1" a="1"/>
  <c r="EM142" i="1" s="1"/>
  <c r="EM144" i="1" s="1" a="1"/>
  <c r="EM144" i="1" s="1"/>
  <c r="EM147" i="1" a="1"/>
  <c r="EM147" i="1" s="1"/>
  <c r="EL128" i="1" a="1"/>
  <c r="EL128" i="1" s="1"/>
  <c r="EL130" i="1" s="1" a="1"/>
  <c r="EL130" i="1" s="1"/>
  <c r="EL132" i="1" s="1" a="1"/>
  <c r="EL132" i="1" s="1"/>
  <c r="EL134" i="1" s="1" a="1"/>
  <c r="EL134" i="1" s="1"/>
  <c r="EL136" i="1" s="1" a="1"/>
  <c r="EL136" i="1" s="1"/>
  <c r="EL138" i="1" s="1" a="1"/>
  <c r="EL138" i="1" s="1"/>
  <c r="EL140" i="1" s="1" a="1"/>
  <c r="EL140" i="1" s="1"/>
  <c r="EL142" i="1" s="1" a="1"/>
  <c r="EL142" i="1" s="1"/>
  <c r="EL144" i="1" s="1" a="1"/>
  <c r="EL144" i="1" s="1"/>
  <c r="EL147" i="1" a="1"/>
  <c r="EL147" i="1" s="1"/>
  <c r="EJ146" i="1" a="1"/>
  <c r="EJ146" i="1" s="1"/>
  <c r="EJ127" i="1" a="1"/>
  <c r="EJ127" i="1" s="1"/>
  <c r="EJ129" i="1" s="1" a="1"/>
  <c r="EJ129" i="1" s="1"/>
  <c r="EJ131" i="1" s="1" a="1"/>
  <c r="EJ131" i="1" s="1"/>
  <c r="EJ133" i="1" s="1" a="1"/>
  <c r="EJ133" i="1" s="1"/>
  <c r="EJ135" i="1" s="1" a="1"/>
  <c r="EJ135" i="1" s="1"/>
  <c r="EJ137" i="1" s="1" a="1"/>
  <c r="EJ137" i="1" s="1"/>
  <c r="EJ139" i="1" s="1" a="1"/>
  <c r="EJ139" i="1" s="1"/>
  <c r="EJ141" i="1" s="1" a="1"/>
  <c r="EJ141" i="1" s="1"/>
  <c r="EJ143" i="1" s="1" a="1"/>
  <c r="EJ143" i="1" s="1"/>
  <c r="EJ128" i="1" a="1"/>
  <c r="EJ128" i="1" s="1"/>
  <c r="EJ130" i="1" s="1" a="1"/>
  <c r="EJ130" i="1" s="1"/>
  <c r="EJ132" i="1" s="1" a="1"/>
  <c r="EJ132" i="1" s="1"/>
  <c r="EJ134" i="1" s="1" a="1"/>
  <c r="EJ134" i="1" s="1"/>
  <c r="EJ136" i="1" s="1" a="1"/>
  <c r="EJ136" i="1" s="1"/>
  <c r="EJ138" i="1" s="1" a="1"/>
  <c r="EJ138" i="1" s="1"/>
  <c r="EJ140" i="1" s="1" a="1"/>
  <c r="EJ140" i="1" s="1"/>
  <c r="EJ142" i="1" s="1" a="1"/>
  <c r="EJ142" i="1" s="1"/>
  <c r="EJ144" i="1" s="1" a="1"/>
  <c r="EJ144" i="1" s="1"/>
  <c r="EJ147" i="1" a="1"/>
  <c r="EJ147" i="1" s="1"/>
  <c r="EO146" i="1" a="1"/>
  <c r="EO146" i="1" s="1"/>
  <c r="EO127" i="1" a="1"/>
  <c r="EO127" i="1" s="1"/>
  <c r="EO129" i="1" s="1" a="1"/>
  <c r="EO129" i="1" s="1"/>
  <c r="EO131" i="1" s="1" a="1"/>
  <c r="EO131" i="1" s="1"/>
  <c r="EO133" i="1" s="1" a="1"/>
  <c r="EO133" i="1" s="1"/>
  <c r="EO135" i="1" s="1" a="1"/>
  <c r="EO135" i="1" s="1"/>
  <c r="EO137" i="1" s="1" a="1"/>
  <c r="EO137" i="1" s="1"/>
  <c r="EO139" i="1" s="1" a="1"/>
  <c r="EO139" i="1" s="1"/>
  <c r="EO141" i="1" s="1" a="1"/>
  <c r="EO141" i="1" s="1"/>
  <c r="EO143" i="1" s="1" a="1"/>
  <c r="EO143" i="1" s="1"/>
  <c r="EO128" i="1" a="1"/>
  <c r="EO128" i="1" s="1"/>
  <c r="EO130" i="1" s="1" a="1"/>
  <c r="EO130" i="1" s="1"/>
  <c r="EO132" i="1" s="1" a="1"/>
  <c r="EO132" i="1" s="1"/>
  <c r="EO134" i="1" s="1" a="1"/>
  <c r="EO134" i="1" s="1"/>
  <c r="EO136" i="1" s="1" a="1"/>
  <c r="EO136" i="1" s="1"/>
  <c r="EO138" i="1" s="1" a="1"/>
  <c r="EO138" i="1" s="1"/>
  <c r="EO140" i="1" s="1" a="1"/>
  <c r="EO140" i="1" s="1"/>
  <c r="EO142" i="1" s="1" a="1"/>
  <c r="EO142" i="1" s="1"/>
  <c r="EO144" i="1" s="1" a="1"/>
  <c r="EO144" i="1" s="1"/>
  <c r="EO147" i="1" a="1"/>
  <c r="EO147" i="1" s="1"/>
  <c r="EK146" i="1" a="1"/>
  <c r="EK146" i="1" s="1"/>
  <c r="EK127" i="1" a="1"/>
  <c r="EK127" i="1" s="1"/>
  <c r="EK129" i="1" s="1" a="1"/>
  <c r="EK129" i="1" s="1"/>
  <c r="EK131" i="1" s="1" a="1"/>
  <c r="EK131" i="1" s="1"/>
  <c r="EK133" i="1" s="1" a="1"/>
  <c r="EK133" i="1" s="1"/>
  <c r="EK135" i="1" s="1" a="1"/>
  <c r="EK135" i="1" s="1"/>
  <c r="EK137" i="1" s="1" a="1"/>
  <c r="EK137" i="1" s="1"/>
  <c r="EK139" i="1" s="1" a="1"/>
  <c r="EK139" i="1" s="1"/>
  <c r="EK141" i="1" s="1" a="1"/>
  <c r="EK141" i="1" s="1"/>
  <c r="EK143" i="1" s="1" a="1"/>
  <c r="EK143" i="1" s="1"/>
  <c r="EK128" i="1" a="1"/>
  <c r="EK128" i="1" s="1"/>
  <c r="EK130" i="1" s="1" a="1"/>
  <c r="EK130" i="1" s="1"/>
  <c r="EK132" i="1" s="1" a="1"/>
  <c r="EK132" i="1" s="1"/>
  <c r="EK134" i="1" s="1" a="1"/>
  <c r="EK134" i="1" s="1"/>
  <c r="EK136" i="1" s="1" a="1"/>
  <c r="EK136" i="1" s="1"/>
  <c r="EK138" i="1" s="1" a="1"/>
  <c r="EK138" i="1" s="1"/>
  <c r="EK140" i="1" s="1" a="1"/>
  <c r="EK140" i="1" s="1"/>
  <c r="EK142" i="1" s="1" a="1"/>
  <c r="EK142" i="1" s="1"/>
  <c r="EK144" i="1" s="1" a="1"/>
  <c r="EK144" i="1" s="1"/>
  <c r="EK147" i="1" a="1"/>
  <c r="EK147" i="1" s="1"/>
  <c r="K127" i="1" a="1"/>
  <c r="K127" i="1" s="1"/>
  <c r="CY125" i="1"/>
  <c r="K146" i="1" a="1"/>
  <c r="K146" i="1" s="1"/>
  <c r="CZ125" i="1"/>
  <c r="CI125" i="1"/>
  <c r="CJ125" i="1"/>
  <c r="CO125" i="1"/>
  <c r="CV125" i="1"/>
  <c r="CP125" i="1"/>
  <c r="CP126" i="1"/>
  <c r="CJ145" i="1"/>
  <c r="EH128" i="1" a="1"/>
  <c r="EH128" i="1" s="1"/>
  <c r="EH130" i="1" s="1" a="1"/>
  <c r="EH130" i="1" s="1"/>
  <c r="EH132" i="1" s="1" a="1"/>
  <c r="EH132" i="1" s="1"/>
  <c r="EH134" i="1" s="1" a="1"/>
  <c r="EH134" i="1" s="1"/>
  <c r="EH136" i="1" s="1" a="1"/>
  <c r="EH136" i="1" s="1"/>
  <c r="EH138" i="1" s="1" a="1"/>
  <c r="EH138" i="1" s="1"/>
  <c r="EH140" i="1" s="1" a="1"/>
  <c r="EH140" i="1" s="1"/>
  <c r="EH142" i="1" s="1" a="1"/>
  <c r="EH142" i="1" s="1"/>
  <c r="EH144" i="1" s="1" a="1"/>
  <c r="EH144" i="1" s="1"/>
  <c r="EH147" i="1" a="1"/>
  <c r="EH147" i="1" s="1"/>
  <c r="EH146" i="1" a="1"/>
  <c r="EH146" i="1" s="1"/>
  <c r="EH127" i="1" a="1"/>
  <c r="EH127" i="1" s="1"/>
  <c r="EH129" i="1" s="1" a="1"/>
  <c r="EH129" i="1" s="1"/>
  <c r="EH131" i="1" s="1" a="1"/>
  <c r="EH131" i="1" s="1"/>
  <c r="EH133" i="1" s="1" a="1"/>
  <c r="EH133" i="1" s="1"/>
  <c r="EH135" i="1" s="1" a="1"/>
  <c r="EH135" i="1" s="1"/>
  <c r="EH137" i="1" s="1" a="1"/>
  <c r="EH137" i="1" s="1"/>
  <c r="EH139" i="1" s="1" a="1"/>
  <c r="EH139" i="1" s="1"/>
  <c r="EH141" i="1" s="1" a="1"/>
  <c r="EH141" i="1" s="1"/>
  <c r="EH143" i="1" s="1" a="1"/>
  <c r="EH143" i="1" s="1"/>
  <c r="EI128" i="1" a="1"/>
  <c r="EI128" i="1" s="1"/>
  <c r="EI130" i="1" s="1" a="1"/>
  <c r="EI130" i="1" s="1"/>
  <c r="EI132" i="1" s="1" a="1"/>
  <c r="EI132" i="1" s="1"/>
  <c r="EI134" i="1" s="1" a="1"/>
  <c r="EI134" i="1" s="1"/>
  <c r="EI136" i="1" s="1" a="1"/>
  <c r="EI136" i="1" s="1"/>
  <c r="EI138" i="1" s="1" a="1"/>
  <c r="EI138" i="1" s="1"/>
  <c r="EI140" i="1" s="1" a="1"/>
  <c r="EI140" i="1" s="1"/>
  <c r="EI142" i="1" s="1" a="1"/>
  <c r="EI142" i="1" s="1"/>
  <c r="EI144" i="1" s="1" a="1"/>
  <c r="EI144" i="1" s="1"/>
  <c r="EI147" i="1" a="1"/>
  <c r="EI147" i="1" s="1"/>
  <c r="EI146" i="1" a="1"/>
  <c r="EI146" i="1" s="1"/>
  <c r="EI127" i="1" a="1"/>
  <c r="EI127" i="1" s="1"/>
  <c r="EI129" i="1" s="1" a="1"/>
  <c r="EI129" i="1" s="1"/>
  <c r="EI131" i="1" s="1" a="1"/>
  <c r="EI131" i="1" s="1"/>
  <c r="EI133" i="1" s="1" a="1"/>
  <c r="EI133" i="1" s="1"/>
  <c r="EI135" i="1" s="1" a="1"/>
  <c r="EI135" i="1" s="1"/>
  <c r="EI137" i="1" s="1" a="1"/>
  <c r="EI137" i="1" s="1"/>
  <c r="EI139" i="1" s="1" a="1"/>
  <c r="EI139" i="1" s="1"/>
  <c r="EI141" i="1" s="1" a="1"/>
  <c r="EI141" i="1" s="1"/>
  <c r="EI143" i="1" s="1" a="1"/>
  <c r="EI143" i="1" s="1"/>
  <c r="M127" i="1" a="1"/>
  <c r="M127" i="1" s="1"/>
  <c r="M129" i="1" s="1" a="1"/>
  <c r="M129" i="1" s="1"/>
  <c r="M146" i="1" a="1"/>
  <c r="M146" i="1" s="1"/>
  <c r="XV146" i="1" s="1"/>
  <c r="AL127" i="1" a="1"/>
  <c r="AL127" i="1" s="1"/>
  <c r="AL129" i="1" s="1" a="1"/>
  <c r="AL129" i="1" s="1"/>
  <c r="AL131" i="1" s="1" a="1"/>
  <c r="AL131" i="1" s="1"/>
  <c r="AL128" i="1" a="1"/>
  <c r="AL128" i="1" s="1"/>
  <c r="M130" i="1" a="1"/>
  <c r="M130" i="1" s="1"/>
  <c r="XV128" i="1"/>
  <c r="ABH129" i="1"/>
  <c r="ABI129" i="1"/>
  <c r="ABG129" i="1"/>
  <c r="ZG129" i="1"/>
  <c r="ABJ129" i="1"/>
  <c r="BU126" i="1"/>
  <c r="CA126" i="1"/>
  <c r="BR126" i="1"/>
  <c r="BP126" i="1"/>
  <c r="I128" i="1" a="1"/>
  <c r="I128" i="1" s="1"/>
  <c r="BO128" i="1" s="1"/>
  <c r="BO126" i="1"/>
  <c r="BN126" i="1"/>
  <c r="BT126" i="1"/>
  <c r="BZ126" i="1"/>
  <c r="ED147" i="1" a="1"/>
  <c r="ED147" i="1" s="1"/>
  <c r="BW147" i="1"/>
  <c r="BY147" i="1"/>
  <c r="BV147" i="1"/>
  <c r="BZ147" i="1"/>
  <c r="BS147" i="1"/>
  <c r="BX147" i="1"/>
  <c r="BT147" i="1"/>
  <c r="BR147" i="1"/>
  <c r="BY126" i="1"/>
  <c r="BN147" i="1"/>
  <c r="BX126" i="1"/>
  <c r="BU147" i="1"/>
  <c r="BO147" i="1"/>
  <c r="BW126" i="1"/>
  <c r="BP147" i="1"/>
  <c r="BV126" i="1"/>
  <c r="BQ147" i="1"/>
  <c r="BS126" i="1"/>
  <c r="BQ126" i="1"/>
  <c r="ABD129" i="1"/>
  <c r="ABB129" i="1"/>
  <c r="ABC129" i="1"/>
  <c r="ABA129" i="1"/>
  <c r="AAZ129" i="1"/>
  <c r="AAY129" i="1"/>
  <c r="AAX129" i="1"/>
  <c r="EE128" i="1" a="1"/>
  <c r="EE128" i="1" s="1"/>
  <c r="EE130" i="1" s="1" a="1"/>
  <c r="EE130" i="1" s="1"/>
  <c r="EE132" i="1" s="1" a="1"/>
  <c r="EE132" i="1" s="1"/>
  <c r="EE134" i="1" s="1" a="1"/>
  <c r="EE134" i="1" s="1"/>
  <c r="EE136" i="1" s="1" a="1"/>
  <c r="EE136" i="1" s="1"/>
  <c r="EE138" i="1" s="1" a="1"/>
  <c r="EE138" i="1" s="1"/>
  <c r="EE140" i="1" s="1" a="1"/>
  <c r="EE140" i="1" s="1"/>
  <c r="EE142" i="1" s="1" a="1"/>
  <c r="EE142" i="1" s="1"/>
  <c r="EE144" i="1" s="1" a="1"/>
  <c r="EE144" i="1" s="1"/>
  <c r="EE127" i="1" a="1"/>
  <c r="EE127" i="1" s="1"/>
  <c r="EE129" i="1" s="1" a="1"/>
  <c r="EE129" i="1" s="1"/>
  <c r="EE131" i="1" s="1" a="1"/>
  <c r="EE131" i="1" s="1"/>
  <c r="EE133" i="1" s="1" a="1"/>
  <c r="EE133" i="1" s="1"/>
  <c r="EE135" i="1" s="1" a="1"/>
  <c r="EE135" i="1" s="1"/>
  <c r="EE137" i="1" s="1" a="1"/>
  <c r="EE137" i="1" s="1"/>
  <c r="EE139" i="1" s="1" a="1"/>
  <c r="EE139" i="1" s="1"/>
  <c r="EE141" i="1" s="1" a="1"/>
  <c r="EE141" i="1" s="1"/>
  <c r="EE143" i="1" s="1" a="1"/>
  <c r="EE143" i="1" s="1"/>
  <c r="MN7" i="1"/>
  <c r="MR6" i="1"/>
  <c r="MR7" i="1" s="1"/>
  <c r="BU125" i="1"/>
  <c r="ED127" i="1" a="1"/>
  <c r="ED127" i="1" s="1"/>
  <c r="ED129" i="1" s="1" a="1"/>
  <c r="ED129" i="1" s="1"/>
  <c r="ED131" i="1" s="1" a="1"/>
  <c r="ED131" i="1" s="1"/>
  <c r="ED133" i="1" s="1" a="1"/>
  <c r="ED133" i="1" s="1"/>
  <c r="ED135" i="1" s="1" a="1"/>
  <c r="ED135" i="1" s="1"/>
  <c r="ED137" i="1" s="1" a="1"/>
  <c r="ED137" i="1" s="1"/>
  <c r="ED139" i="1" s="1" a="1"/>
  <c r="ED139" i="1" s="1"/>
  <c r="ED141" i="1" s="1" a="1"/>
  <c r="ED141" i="1" s="1"/>
  <c r="ED143" i="1" s="1" a="1"/>
  <c r="ED143" i="1" s="1"/>
  <c r="J128" i="1" a="1"/>
  <c r="J128" i="1" s="1"/>
  <c r="J130" i="1" s="1" a="1"/>
  <c r="J130" i="1" s="1"/>
  <c r="J132" i="1" s="1" a="1"/>
  <c r="J132" i="1" s="1"/>
  <c r="J134" i="1" s="1" a="1"/>
  <c r="J134" i="1" s="1"/>
  <c r="J136" i="1" s="1" a="1"/>
  <c r="J136" i="1" s="1"/>
  <c r="J138" i="1" s="1" a="1"/>
  <c r="J138" i="1" s="1"/>
  <c r="J140" i="1" s="1" a="1"/>
  <c r="J140" i="1" s="1"/>
  <c r="J142" i="1" s="1" a="1"/>
  <c r="J142" i="1" s="1"/>
  <c r="J144" i="1" s="1" a="1"/>
  <c r="J144" i="1" s="1"/>
  <c r="ACC10" i="1"/>
  <c r="J127" i="1" a="1"/>
  <c r="J127" i="1" s="1"/>
  <c r="J129" i="1" s="1" a="1"/>
  <c r="J129" i="1" s="1"/>
  <c r="J131" i="1" s="1" a="1"/>
  <c r="J131" i="1" s="1"/>
  <c r="J133" i="1" s="1" a="1"/>
  <c r="J133" i="1" s="1"/>
  <c r="J135" i="1" s="1" a="1"/>
  <c r="J135" i="1" s="1"/>
  <c r="J137" i="1" s="1" a="1"/>
  <c r="J137" i="1" s="1"/>
  <c r="J139" i="1" s="1" a="1"/>
  <c r="J139" i="1" s="1"/>
  <c r="J141" i="1" s="1" a="1"/>
  <c r="J141" i="1" s="1"/>
  <c r="J143" i="1" s="1" a="1"/>
  <c r="J143" i="1" s="1"/>
  <c r="EG128" i="1" a="1"/>
  <c r="EG128" i="1" s="1"/>
  <c r="EG130" i="1" s="1" a="1"/>
  <c r="EG130" i="1" s="1"/>
  <c r="EG132" i="1" s="1" a="1"/>
  <c r="EG132" i="1" s="1"/>
  <c r="EG134" i="1" s="1" a="1"/>
  <c r="EG134" i="1" s="1"/>
  <c r="EG136" i="1" s="1" a="1"/>
  <c r="EG136" i="1" s="1"/>
  <c r="EG138" i="1" s="1" a="1"/>
  <c r="EG138" i="1" s="1"/>
  <c r="EG140" i="1" s="1" a="1"/>
  <c r="EG140" i="1" s="1"/>
  <c r="EG142" i="1" s="1" a="1"/>
  <c r="EG142" i="1" s="1"/>
  <c r="EG144" i="1" s="1" a="1"/>
  <c r="EG144" i="1" s="1"/>
  <c r="EC127" i="1" a="1"/>
  <c r="EC127" i="1" s="1"/>
  <c r="EC129" i="1" s="1" a="1"/>
  <c r="EC129" i="1" s="1"/>
  <c r="EC131" i="1" s="1" a="1"/>
  <c r="EC131" i="1" s="1"/>
  <c r="EC133" i="1" s="1" a="1"/>
  <c r="EC133" i="1" s="1"/>
  <c r="EC135" i="1" s="1" a="1"/>
  <c r="EC135" i="1" s="1"/>
  <c r="EC137" i="1" s="1" a="1"/>
  <c r="EC137" i="1" s="1"/>
  <c r="EC139" i="1" s="1" a="1"/>
  <c r="EC139" i="1" s="1"/>
  <c r="EC141" i="1" s="1" a="1"/>
  <c r="EC141" i="1" s="1"/>
  <c r="EC143" i="1" s="1" a="1"/>
  <c r="EC143" i="1" s="1"/>
  <c r="AAR128" i="1" a="1"/>
  <c r="AAR128" i="1" s="1"/>
  <c r="AAR130" i="1" s="1" a="1"/>
  <c r="AAR130" i="1" s="1"/>
  <c r="AAR132" i="1" s="1" a="1"/>
  <c r="AAR132" i="1" s="1"/>
  <c r="AAR134" i="1" s="1" a="1"/>
  <c r="AAR134" i="1" s="1"/>
  <c r="AAR136" i="1" s="1" a="1"/>
  <c r="AAR136" i="1" s="1"/>
  <c r="AAR138" i="1" s="1" a="1"/>
  <c r="AAR138" i="1" s="1"/>
  <c r="AAR140" i="1" s="1" a="1"/>
  <c r="AAR140" i="1" s="1"/>
  <c r="AAR142" i="1" s="1" a="1"/>
  <c r="AAR142" i="1" s="1"/>
  <c r="AAR144" i="1" s="1" a="1"/>
  <c r="AAR144" i="1" s="1"/>
  <c r="BY145" i="1"/>
  <c r="BX145" i="1"/>
  <c r="BZ145" i="1"/>
  <c r="CA145" i="1"/>
  <c r="BT125" i="1"/>
  <c r="BQ145" i="1"/>
  <c r="BS125" i="1"/>
  <c r="BR145" i="1"/>
  <c r="CA125" i="1"/>
  <c r="BU145" i="1"/>
  <c r="BR125" i="1"/>
  <c r="BP125" i="1"/>
  <c r="BN145" i="1"/>
  <c r="BY125" i="1"/>
  <c r="BW145" i="1"/>
  <c r="BO145" i="1"/>
  <c r="BX125" i="1"/>
  <c r="BP145" i="1"/>
  <c r="BW125" i="1"/>
  <c r="BS145" i="1"/>
  <c r="BV125" i="1"/>
  <c r="BT145" i="1"/>
  <c r="BZ125" i="1"/>
  <c r="I127" i="1" a="1"/>
  <c r="I127" i="1" s="1"/>
  <c r="BQ127" i="1" s="1"/>
  <c r="BQ125" i="1"/>
  <c r="BO125" i="1"/>
  <c r="I146" i="1" a="1"/>
  <c r="I146" i="1" s="1"/>
  <c r="BR146" i="1" s="1"/>
  <c r="BN125" i="1"/>
  <c r="EF147" i="1" a="1"/>
  <c r="EF147" i="1" s="1"/>
  <c r="AL147" i="1" a="1"/>
  <c r="AL147" i="1" s="1"/>
  <c r="CY145" i="1"/>
  <c r="ACA10" i="1"/>
  <c r="CS126" i="1"/>
  <c r="CZ145" i="1"/>
  <c r="CP145" i="1"/>
  <c r="CS145" i="1"/>
  <c r="CV145" i="1"/>
  <c r="CO145" i="1"/>
  <c r="AAL147" i="1" a="1"/>
  <c r="AAL147" i="1" s="1"/>
  <c r="CI145" i="1"/>
  <c r="EG127" i="1" a="1"/>
  <c r="EG127" i="1" s="1"/>
  <c r="EG129" i="1" s="1" a="1"/>
  <c r="EG129" i="1" s="1"/>
  <c r="EG131" i="1" s="1" a="1"/>
  <c r="EG131" i="1" s="1"/>
  <c r="EG133" i="1" s="1" a="1"/>
  <c r="EG133" i="1" s="1"/>
  <c r="EG135" i="1" s="1" a="1"/>
  <c r="EG135" i="1" s="1"/>
  <c r="EG137" i="1" s="1" a="1"/>
  <c r="EG137" i="1" s="1"/>
  <c r="EG139" i="1" s="1" a="1"/>
  <c r="EG139" i="1" s="1"/>
  <c r="EG141" i="1" s="1" a="1"/>
  <c r="EG141" i="1" s="1"/>
  <c r="EG143" i="1" s="1" a="1"/>
  <c r="EG143" i="1" s="1"/>
  <c r="DF128" i="1" a="1"/>
  <c r="DF128" i="1" s="1"/>
  <c r="DF130" i="1" s="1" a="1"/>
  <c r="DF130" i="1" s="1"/>
  <c r="DF132" i="1" s="1" a="1"/>
  <c r="DF132" i="1" s="1"/>
  <c r="DF134" i="1" s="1" a="1"/>
  <c r="DF134" i="1" s="1"/>
  <c r="DF136" i="1" s="1" a="1"/>
  <c r="DF136" i="1" s="1"/>
  <c r="DF138" i="1" s="1" a="1"/>
  <c r="DF138" i="1" s="1"/>
  <c r="DF140" i="1" s="1" a="1"/>
  <c r="DF140" i="1" s="1"/>
  <c r="DF142" i="1" s="1" a="1"/>
  <c r="DF142" i="1" s="1"/>
  <c r="DF144" i="1" s="1" a="1"/>
  <c r="DF144" i="1" s="1"/>
  <c r="CE128" i="1" a="1"/>
  <c r="CE128" i="1" s="1"/>
  <c r="CE130" i="1" s="1" a="1"/>
  <c r="CE130" i="1" s="1"/>
  <c r="CE132" i="1" s="1" a="1"/>
  <c r="CE132" i="1" s="1"/>
  <c r="CE134" i="1" s="1" a="1"/>
  <c r="CE134" i="1" s="1"/>
  <c r="CE136" i="1" s="1" a="1"/>
  <c r="CE136" i="1" s="1"/>
  <c r="CE138" i="1" s="1" a="1"/>
  <c r="CE138" i="1" s="1"/>
  <c r="CE140" i="1" s="1" a="1"/>
  <c r="CE140" i="1" s="1"/>
  <c r="CE142" i="1" s="1" a="1"/>
  <c r="CE142" i="1" s="1"/>
  <c r="CE144" i="1" s="1" a="1"/>
  <c r="CE144" i="1" s="1"/>
  <c r="AAL127" i="1" a="1"/>
  <c r="AAL127" i="1" s="1"/>
  <c r="AAL129" i="1" s="1" a="1"/>
  <c r="AAL129" i="1" s="1"/>
  <c r="AAL146" i="1" a="1"/>
  <c r="AAL146" i="1" s="1"/>
  <c r="DE127" i="1" a="1"/>
  <c r="DE127" i="1" s="1"/>
  <c r="DE129" i="1" s="1" a="1"/>
  <c r="DE129" i="1" s="1"/>
  <c r="DE131" i="1" s="1" a="1"/>
  <c r="DE131" i="1" s="1"/>
  <c r="DE133" i="1" s="1" a="1"/>
  <c r="DE133" i="1" s="1"/>
  <c r="DE135" i="1" s="1" a="1"/>
  <c r="DE135" i="1" s="1"/>
  <c r="DE137" i="1" s="1" a="1"/>
  <c r="DE137" i="1" s="1"/>
  <c r="DE139" i="1" s="1" a="1"/>
  <c r="DE139" i="1" s="1"/>
  <c r="DE141" i="1" s="1" a="1"/>
  <c r="DE141" i="1" s="1"/>
  <c r="DE143" i="1" s="1" a="1"/>
  <c r="DE143" i="1" s="1"/>
  <c r="EC128" i="1" a="1"/>
  <c r="EC128" i="1" s="1"/>
  <c r="EC130" i="1" s="1" a="1"/>
  <c r="EC130" i="1" s="1"/>
  <c r="EC132" i="1" s="1" a="1"/>
  <c r="EC132" i="1" s="1"/>
  <c r="EC134" i="1" s="1" a="1"/>
  <c r="EC134" i="1" s="1"/>
  <c r="EC136" i="1" s="1" a="1"/>
  <c r="EC136" i="1" s="1"/>
  <c r="EC138" i="1" s="1" a="1"/>
  <c r="EC138" i="1" s="1"/>
  <c r="EC140" i="1" s="1" a="1"/>
  <c r="EC140" i="1" s="1"/>
  <c r="EC142" i="1" s="1" a="1"/>
  <c r="EC142" i="1" s="1"/>
  <c r="EC144" i="1" s="1" a="1"/>
  <c r="EC144" i="1" s="1"/>
  <c r="AM128" i="1" a="1"/>
  <c r="AM128" i="1" s="1"/>
  <c r="XO128" i="1" s="1"/>
  <c r="XO126" i="1"/>
  <c r="DF127" i="1" a="1"/>
  <c r="DF127" i="1" s="1"/>
  <c r="DF129" i="1" s="1" a="1"/>
  <c r="DF129" i="1" s="1"/>
  <c r="DF131" i="1" s="1" a="1"/>
  <c r="DF131" i="1" s="1"/>
  <c r="DF133" i="1" s="1" a="1"/>
  <c r="DF133" i="1" s="1"/>
  <c r="DF135" i="1" s="1" a="1"/>
  <c r="DF135" i="1" s="1"/>
  <c r="DF137" i="1" s="1" a="1"/>
  <c r="DF137" i="1" s="1"/>
  <c r="DF139" i="1" s="1" a="1"/>
  <c r="DF139" i="1" s="1"/>
  <c r="DF141" i="1" s="1" a="1"/>
  <c r="DF141" i="1" s="1"/>
  <c r="DF143" i="1" s="1" a="1"/>
  <c r="DF143" i="1" s="1"/>
  <c r="K147" i="1" a="1"/>
  <c r="K147" i="1" s="1"/>
  <c r="CZ126" i="1"/>
  <c r="CY126" i="1"/>
  <c r="K128" i="1" a="1"/>
  <c r="K128" i="1" s="1"/>
  <c r="CI126" i="1"/>
  <c r="CJ126" i="1"/>
  <c r="CV126" i="1"/>
  <c r="DE147" i="1" a="1"/>
  <c r="DE147" i="1" s="1"/>
  <c r="CO126" i="1"/>
  <c r="DI127" i="1" a="1"/>
  <c r="DI127" i="1" s="1"/>
  <c r="DI129" i="1" s="1" a="1"/>
  <c r="DI129" i="1" s="1"/>
  <c r="DI131" i="1" s="1" a="1"/>
  <c r="DI131" i="1" s="1"/>
  <c r="DI133" i="1" s="1" a="1"/>
  <c r="DI133" i="1" s="1"/>
  <c r="DI135" i="1" s="1" a="1"/>
  <c r="DI135" i="1" s="1"/>
  <c r="DI137" i="1" s="1" a="1"/>
  <c r="DI137" i="1" s="1"/>
  <c r="DI139" i="1" s="1" a="1"/>
  <c r="DI139" i="1" s="1"/>
  <c r="DI141" i="1" s="1" a="1"/>
  <c r="DI141" i="1" s="1"/>
  <c r="DI143" i="1" s="1" a="1"/>
  <c r="DI143" i="1" s="1"/>
  <c r="DI147" i="1" a="1"/>
  <c r="DI147" i="1" s="1"/>
  <c r="CE127" i="1" a="1"/>
  <c r="CE127" i="1" s="1"/>
  <c r="CE129" i="1" s="1" a="1"/>
  <c r="CE129" i="1" s="1"/>
  <c r="CE131" i="1" s="1" a="1"/>
  <c r="CE131" i="1" s="1"/>
  <c r="CE133" i="1" s="1" a="1"/>
  <c r="CE133" i="1" s="1"/>
  <c r="CE135" i="1" s="1" a="1"/>
  <c r="CE135" i="1" s="1"/>
  <c r="CE137" i="1" s="1" a="1"/>
  <c r="CE137" i="1" s="1"/>
  <c r="CE139" i="1" s="1" a="1"/>
  <c r="CE139" i="1" s="1"/>
  <c r="CE141" i="1" s="1" a="1"/>
  <c r="CE141" i="1" s="1"/>
  <c r="CE143" i="1" s="1" a="1"/>
  <c r="CE143" i="1" s="1"/>
  <c r="DJ147" i="1" a="1"/>
  <c r="DJ147" i="1" s="1"/>
  <c r="EF127" i="1" a="1"/>
  <c r="EF127" i="1" s="1"/>
  <c r="EF129" i="1" s="1" a="1"/>
  <c r="EF129" i="1" s="1"/>
  <c r="EF131" i="1" s="1" a="1"/>
  <c r="EF131" i="1" s="1"/>
  <c r="EF133" i="1" s="1" a="1"/>
  <c r="EF133" i="1" s="1"/>
  <c r="EF135" i="1" s="1" a="1"/>
  <c r="EF135" i="1" s="1"/>
  <c r="EF137" i="1" s="1" a="1"/>
  <c r="EF137" i="1" s="1"/>
  <c r="EF139" i="1" s="1" a="1"/>
  <c r="EF139" i="1" s="1"/>
  <c r="EF141" i="1" s="1" a="1"/>
  <c r="EF141" i="1" s="1"/>
  <c r="EF143" i="1" s="1" a="1"/>
  <c r="EF143" i="1" s="1"/>
  <c r="DJ127" i="1" a="1"/>
  <c r="DJ127" i="1" s="1"/>
  <c r="DJ129" i="1" s="1" a="1"/>
  <c r="DJ129" i="1" s="1"/>
  <c r="DJ131" i="1" s="1" a="1"/>
  <c r="DJ131" i="1" s="1"/>
  <c r="DJ133" i="1" s="1" a="1"/>
  <c r="DJ133" i="1" s="1"/>
  <c r="DJ135" i="1" s="1" a="1"/>
  <c r="DJ135" i="1" s="1"/>
  <c r="DJ137" i="1" s="1" a="1"/>
  <c r="DJ137" i="1" s="1"/>
  <c r="DJ139" i="1" s="1" a="1"/>
  <c r="DJ139" i="1" s="1"/>
  <c r="DJ141" i="1" s="1" a="1"/>
  <c r="DJ141" i="1" s="1"/>
  <c r="DJ143" i="1" s="1" a="1"/>
  <c r="DJ143" i="1" s="1"/>
  <c r="DD146" i="1" a="1"/>
  <c r="DD146" i="1" s="1"/>
  <c r="DD127" i="1" a="1"/>
  <c r="DD127" i="1" s="1"/>
  <c r="DD129" i="1" s="1" a="1"/>
  <c r="DD129" i="1" s="1"/>
  <c r="DD131" i="1" s="1" a="1"/>
  <c r="DD131" i="1" s="1"/>
  <c r="DD133" i="1" s="1" a="1"/>
  <c r="DD133" i="1" s="1"/>
  <c r="DD135" i="1" s="1" a="1"/>
  <c r="DD135" i="1" s="1"/>
  <c r="DD137" i="1" s="1" a="1"/>
  <c r="DD137" i="1" s="1"/>
  <c r="DD139" i="1" s="1" a="1"/>
  <c r="DD139" i="1" s="1"/>
  <c r="DD141" i="1" s="1" a="1"/>
  <c r="DD141" i="1" s="1"/>
  <c r="DD143" i="1" s="1" a="1"/>
  <c r="DD143" i="1" s="1"/>
  <c r="DD128" i="1" a="1"/>
  <c r="DD128" i="1" s="1"/>
  <c r="DD130" i="1" s="1" a="1"/>
  <c r="DD130" i="1" s="1"/>
  <c r="DD132" i="1" s="1" a="1"/>
  <c r="DD132" i="1" s="1"/>
  <c r="DD134" i="1" s="1" a="1"/>
  <c r="DD134" i="1" s="1"/>
  <c r="DD136" i="1" s="1" a="1"/>
  <c r="DD136" i="1" s="1"/>
  <c r="DD138" i="1" s="1" a="1"/>
  <c r="DD138" i="1" s="1"/>
  <c r="DD140" i="1" s="1" a="1"/>
  <c r="DD140" i="1" s="1"/>
  <c r="DD142" i="1" s="1" a="1"/>
  <c r="DD142" i="1" s="1"/>
  <c r="DD144" i="1" s="1" a="1"/>
  <c r="DD144" i="1" s="1"/>
  <c r="DD147" i="1" a="1"/>
  <c r="DD147" i="1" s="1"/>
  <c r="LR12" i="1"/>
  <c r="LS12" i="1"/>
  <c r="MQ12" i="1"/>
  <c r="LQ12" i="1"/>
  <c r="KV12" i="1"/>
  <c r="KU12" i="1"/>
  <c r="MP12" i="1"/>
  <c r="KT12" i="1"/>
  <c r="KS12" i="1"/>
  <c r="MR12" i="1"/>
  <c r="MO12" i="1"/>
  <c r="LT12" i="1"/>
  <c r="NJ12" i="1"/>
  <c r="NK6" i="1"/>
  <c r="DU126" i="1"/>
  <c r="DT126" i="1"/>
  <c r="DS126" i="1"/>
  <c r="DR126" i="1"/>
  <c r="U126" i="1"/>
  <c r="T126" i="1"/>
  <c r="DZ126" i="1"/>
  <c r="DY126" i="1"/>
  <c r="DX126" i="1"/>
  <c r="DW126" i="1"/>
  <c r="DV126" i="1"/>
  <c r="ZI133" i="1" a="1"/>
  <c r="ZI133" i="1" s="1"/>
  <c r="ZJ132" i="1"/>
  <c r="ZH134" i="1" a="1"/>
  <c r="ZH134" i="1" s="1"/>
  <c r="DZ124" i="1"/>
  <c r="DY124" i="1"/>
  <c r="DX124" i="1"/>
  <c r="DW124" i="1"/>
  <c r="DV124" i="1"/>
  <c r="DU124" i="1"/>
  <c r="DT124" i="1"/>
  <c r="DS124" i="1"/>
  <c r="DR124" i="1"/>
  <c r="DV125" i="1"/>
  <c r="T125" i="1"/>
  <c r="DU125" i="1"/>
  <c r="DT125" i="1"/>
  <c r="DS125" i="1"/>
  <c r="DR125" i="1"/>
  <c r="DW125" i="1"/>
  <c r="DZ125" i="1"/>
  <c r="DY125" i="1"/>
  <c r="DX125" i="1"/>
  <c r="U125" i="1"/>
  <c r="XO131" i="1"/>
  <c r="AM133" i="1" a="1"/>
  <c r="AM133" i="1" s="1"/>
  <c r="H130" i="1"/>
  <c r="MQ6" i="1"/>
  <c r="MQ7" i="1" s="1"/>
  <c r="MP6" i="1"/>
  <c r="MP7" i="1" s="1"/>
  <c r="MO6" i="1"/>
  <c r="MO7" i="1" s="1"/>
  <c r="KV6" i="1"/>
  <c r="KV7" i="1" s="1"/>
  <c r="KU6" i="1"/>
  <c r="KU7" i="1" s="1"/>
  <c r="KT6" i="1"/>
  <c r="KT7" i="1" s="1"/>
  <c r="U926" i="7"/>
  <c r="L925" i="7"/>
  <c r="U926" i="8"/>
  <c r="L925" i="8"/>
  <c r="U925" i="6"/>
  <c r="L924" i="6"/>
  <c r="ACB10" i="1"/>
  <c r="GT14" i="1"/>
  <c r="JO128" i="1" l="1" a="1"/>
  <c r="JO128" i="1" s="1"/>
  <c r="JP128" i="1" a="1"/>
  <c r="JP128" i="1" s="1"/>
  <c r="JQ128" i="1" s="1"/>
  <c r="JR128" i="1" s="1"/>
  <c r="JS128" i="1" s="1"/>
  <c r="FT128" i="1"/>
  <c r="FV128" i="1"/>
  <c r="JT128" i="1" a="1"/>
  <c r="JT128" i="1" s="1"/>
  <c r="JU128" i="1" a="1"/>
  <c r="JU128" i="1" s="1"/>
  <c r="JV128" i="1" s="1"/>
  <c r="JW128" i="1" s="1"/>
  <c r="JX128" i="1" s="1"/>
  <c r="FU128" i="1"/>
  <c r="JJ128" i="1" a="1"/>
  <c r="JJ128" i="1" s="1"/>
  <c r="JK128" i="1" a="1"/>
  <c r="JK128" i="1" s="1"/>
  <c r="JL128" i="1" s="1"/>
  <c r="JM128" i="1" s="1"/>
  <c r="JN128" i="1" s="1"/>
  <c r="FW128" i="1"/>
  <c r="Y128" i="1"/>
  <c r="EY128" i="1" s="1"/>
  <c r="FX128" i="1"/>
  <c r="O130" i="1" a="1"/>
  <c r="O130" i="1" s="1"/>
  <c r="EB128" i="1"/>
  <c r="EA128" i="1"/>
  <c r="EB127" i="1"/>
  <c r="EA127" i="1"/>
  <c r="EB146" i="1"/>
  <c r="EA146" i="1"/>
  <c r="W128" i="1"/>
  <c r="EW128" i="1" s="1"/>
  <c r="EB147" i="1"/>
  <c r="EA147" i="1"/>
  <c r="X128" i="1"/>
  <c r="EX128" i="1" s="1"/>
  <c r="DS128" i="1"/>
  <c r="DR128" i="1"/>
  <c r="T128" i="1"/>
  <c r="DQ128" i="1" s="1"/>
  <c r="DV128" i="1"/>
  <c r="DT128" i="1"/>
  <c r="DU128" i="1"/>
  <c r="U128" i="1"/>
  <c r="DL128" i="1" s="1"/>
  <c r="DY128" i="1"/>
  <c r="DZ128" i="1"/>
  <c r="DW128" i="1"/>
  <c r="DX128" i="1"/>
  <c r="FZ128" i="1"/>
  <c r="GA128" i="1"/>
  <c r="Q130" i="1" a="1"/>
  <c r="Q130" i="1" s="1"/>
  <c r="Q132" i="1" s="1" a="1"/>
  <c r="Q132" i="1" s="1"/>
  <c r="Q134" i="1" s="1" a="1"/>
  <c r="Q134" i="1" s="1"/>
  <c r="Q136" i="1" s="1" a="1"/>
  <c r="Q136" i="1" s="1"/>
  <c r="Q138" i="1" s="1" a="1"/>
  <c r="Q138" i="1" s="1"/>
  <c r="Q140" i="1" s="1" a="1"/>
  <c r="Q140" i="1" s="1"/>
  <c r="Q142" i="1" s="1" a="1"/>
  <c r="Q142" i="1" s="1"/>
  <c r="Q144" i="1" s="1" a="1"/>
  <c r="Q144" i="1" s="1"/>
  <c r="FY128" i="1"/>
  <c r="O129" i="1" a="1"/>
  <c r="O129" i="1" s="1"/>
  <c r="DV129" i="1" s="1"/>
  <c r="DZ127" i="1"/>
  <c r="DY127" i="1"/>
  <c r="DT127" i="1"/>
  <c r="DS127" i="1"/>
  <c r="DX127" i="1"/>
  <c r="DW127" i="1"/>
  <c r="V127" i="1"/>
  <c r="T127" i="1"/>
  <c r="DQ127" i="1" s="1"/>
  <c r="DU127" i="1"/>
  <c r="X127" i="1"/>
  <c r="EX127" i="1" s="1"/>
  <c r="Y127" i="1"/>
  <c r="EY127" i="1" s="1"/>
  <c r="W127" i="1"/>
  <c r="EW127" i="1" s="1"/>
  <c r="DR127" i="1"/>
  <c r="DV127" i="1"/>
  <c r="U127" i="1"/>
  <c r="R129" i="1" a="1"/>
  <c r="R129" i="1" s="1"/>
  <c r="R131" i="1" s="1" a="1"/>
  <c r="R131" i="1" s="1"/>
  <c r="R133" i="1" s="1" a="1"/>
  <c r="R133" i="1" s="1"/>
  <c r="R135" i="1" s="1" a="1"/>
  <c r="R135" i="1" s="1"/>
  <c r="R137" i="1" s="1" a="1"/>
  <c r="R137" i="1" s="1"/>
  <c r="R139" i="1" s="1" a="1"/>
  <c r="R139" i="1" s="1"/>
  <c r="R141" i="1" s="1" a="1"/>
  <c r="R141" i="1" s="1"/>
  <c r="R143" i="1" s="1" a="1"/>
  <c r="R143" i="1" s="1"/>
  <c r="GA127" i="1"/>
  <c r="FZ127" i="1"/>
  <c r="ER126" i="1"/>
  <c r="EP126" i="1"/>
  <c r="EQ126" i="1"/>
  <c r="N129" i="1" a="1"/>
  <c r="N129" i="1" s="1"/>
  <c r="N131" i="1" s="1" a="1"/>
  <c r="N131" i="1" s="1"/>
  <c r="N133" i="1" s="1" a="1"/>
  <c r="N133" i="1" s="1"/>
  <c r="N135" i="1" s="1" a="1"/>
  <c r="N135" i="1" s="1"/>
  <c r="N137" i="1" s="1" a="1"/>
  <c r="N137" i="1" s="1"/>
  <c r="N139" i="1" s="1" a="1"/>
  <c r="N139" i="1" s="1"/>
  <c r="N141" i="1" s="1" a="1"/>
  <c r="N141" i="1" s="1"/>
  <c r="N143" i="1" s="1" a="1"/>
  <c r="N143" i="1" s="1"/>
  <c r="FU127" i="1"/>
  <c r="JO127" i="1" a="1"/>
  <c r="JO127" i="1" s="1"/>
  <c r="JK127" i="1" a="1"/>
  <c r="JK127" i="1" s="1"/>
  <c r="JL127" i="1" s="1"/>
  <c r="JM127" i="1" s="1"/>
  <c r="JN127" i="1" s="1"/>
  <c r="FV127" i="1"/>
  <c r="JU127" i="1" a="1"/>
  <c r="JU127" i="1" s="1"/>
  <c r="JV127" i="1" s="1"/>
  <c r="JW127" i="1" s="1"/>
  <c r="JX127" i="1" s="1"/>
  <c r="JT127" i="1" a="1"/>
  <c r="JT127" i="1" s="1"/>
  <c r="FT127" i="1"/>
  <c r="JJ127" i="1" a="1"/>
  <c r="JJ127" i="1" s="1"/>
  <c r="JP127" i="1" a="1"/>
  <c r="JP127" i="1" s="1"/>
  <c r="JQ127" i="1" s="1"/>
  <c r="JR127" i="1" s="1"/>
  <c r="JS127" i="1" s="1"/>
  <c r="EP125" i="1"/>
  <c r="EQ125" i="1"/>
  <c r="ER125" i="1"/>
  <c r="Q129" i="1" a="1"/>
  <c r="Q129" i="1" s="1"/>
  <c r="FY127" i="1"/>
  <c r="S129" i="1" a="1"/>
  <c r="S129" i="1" s="1"/>
  <c r="GB127" i="1"/>
  <c r="S130" i="1" a="1"/>
  <c r="S130" i="1" s="1"/>
  <c r="S132" i="1" s="1" a="1"/>
  <c r="S132" i="1" s="1"/>
  <c r="S134" i="1" s="1" a="1"/>
  <c r="S134" i="1" s="1"/>
  <c r="S136" i="1" s="1" a="1"/>
  <c r="S136" i="1" s="1"/>
  <c r="S138" i="1" s="1" a="1"/>
  <c r="S138" i="1" s="1"/>
  <c r="S140" i="1" s="1" a="1"/>
  <c r="S140" i="1" s="1"/>
  <c r="S142" i="1" s="1" a="1"/>
  <c r="S142" i="1" s="1"/>
  <c r="S144" i="1" s="1" a="1"/>
  <c r="S144" i="1" s="1"/>
  <c r="GB128" i="1"/>
  <c r="AK129" i="1" a="1"/>
  <c r="AK129" i="1" s="1"/>
  <c r="AK131" i="1" s="1" a="1"/>
  <c r="AK131" i="1" s="1"/>
  <c r="AK133" i="1" s="1" a="1"/>
  <c r="AK133" i="1" s="1"/>
  <c r="AK135" i="1" s="1" a="1"/>
  <c r="AK135" i="1" s="1"/>
  <c r="AK137" i="1" s="1" a="1"/>
  <c r="AK137" i="1" s="1"/>
  <c r="AK139" i="1" s="1" a="1"/>
  <c r="AK139" i="1" s="1"/>
  <c r="AK141" i="1" s="1" a="1"/>
  <c r="AK141" i="1" s="1"/>
  <c r="AK143" i="1" s="1" a="1"/>
  <c r="AK143" i="1" s="1"/>
  <c r="FX127" i="1"/>
  <c r="FW127" i="1"/>
  <c r="Z130" i="1" a="1"/>
  <c r="Z130" i="1" s="1"/>
  <c r="Z129" i="1" a="1"/>
  <c r="Z129" i="1" s="1"/>
  <c r="ABE130" i="1"/>
  <c r="EQ128" i="1"/>
  <c r="W50" i="1"/>
  <c r="EW49" i="1"/>
  <c r="CO127" i="1"/>
  <c r="ZJ137" i="1"/>
  <c r="ZH139" i="1" a="1"/>
  <c r="ZH139" i="1" s="1"/>
  <c r="CP127" i="1"/>
  <c r="CI127" i="1"/>
  <c r="CJ127" i="1"/>
  <c r="K129" i="1" a="1"/>
  <c r="K129" i="1" s="1"/>
  <c r="CS127" i="1"/>
  <c r="CV127" i="1"/>
  <c r="CY127" i="1"/>
  <c r="CZ127" i="1"/>
  <c r="CO146" i="1"/>
  <c r="CI146" i="1"/>
  <c r="CJ146" i="1"/>
  <c r="CP146" i="1"/>
  <c r="CY146" i="1"/>
  <c r="CZ146" i="1"/>
  <c r="CS146" i="1"/>
  <c r="CV146" i="1"/>
  <c r="CI128" i="1"/>
  <c r="CP147" i="1"/>
  <c r="EP128" i="1"/>
  <c r="ER128" i="1"/>
  <c r="XV127" i="1"/>
  <c r="AL130" i="1" a="1"/>
  <c r="AL130" i="1" s="1"/>
  <c r="M132" i="1" a="1"/>
  <c r="M132" i="1" s="1"/>
  <c r="XV130" i="1"/>
  <c r="M131" i="1" a="1"/>
  <c r="M131" i="1" s="1"/>
  <c r="XV129" i="1"/>
  <c r="ABH130" i="1"/>
  <c r="ABI130" i="1"/>
  <c r="ABG130" i="1"/>
  <c r="ZG130" i="1"/>
  <c r="ABJ130" i="1"/>
  <c r="I130" i="1" a="1"/>
  <c r="I130" i="1" s="1"/>
  <c r="BN130" i="1" s="1"/>
  <c r="BN128" i="1"/>
  <c r="BP128" i="1"/>
  <c r="CA128" i="1"/>
  <c r="BZ128" i="1"/>
  <c r="BT128" i="1"/>
  <c r="BS128" i="1"/>
  <c r="BV128" i="1"/>
  <c r="BW128" i="1"/>
  <c r="BU128" i="1"/>
  <c r="BQ128" i="1"/>
  <c r="BR128" i="1"/>
  <c r="BY128" i="1"/>
  <c r="BX128" i="1"/>
  <c r="ABD130" i="1"/>
  <c r="ABB130" i="1"/>
  <c r="ABC130" i="1"/>
  <c r="AAZ130" i="1"/>
  <c r="ABA130" i="1"/>
  <c r="AAY130" i="1"/>
  <c r="AAX130" i="1"/>
  <c r="ACF10" i="1"/>
  <c r="ACD10" i="1"/>
  <c r="BP127" i="1"/>
  <c r="BR127" i="1"/>
  <c r="BN127" i="1"/>
  <c r="I129" i="1" a="1"/>
  <c r="I129" i="1" s="1"/>
  <c r="BN129" i="1" s="1"/>
  <c r="BY127" i="1"/>
  <c r="BW127" i="1"/>
  <c r="BT127" i="1"/>
  <c r="BZ127" i="1"/>
  <c r="BU127" i="1"/>
  <c r="CA127" i="1"/>
  <c r="BS127" i="1"/>
  <c r="BV127" i="1"/>
  <c r="BO127" i="1"/>
  <c r="BX127" i="1"/>
  <c r="BQ146" i="1"/>
  <c r="BP146" i="1"/>
  <c r="BU146" i="1"/>
  <c r="BV146" i="1"/>
  <c r="BT146" i="1"/>
  <c r="BO146" i="1"/>
  <c r="BN146" i="1"/>
  <c r="BW146" i="1"/>
  <c r="CA146" i="1"/>
  <c r="BZ146" i="1"/>
  <c r="BY146" i="1"/>
  <c r="BS146" i="1"/>
  <c r="BX146" i="1"/>
  <c r="AAR127" i="1"/>
  <c r="AM130" i="1" a="1"/>
  <c r="AM130" i="1" s="1"/>
  <c r="XO130" i="1" s="1"/>
  <c r="CJ128" i="1"/>
  <c r="CS147" i="1"/>
  <c r="CV147" i="1"/>
  <c r="CY147" i="1"/>
  <c r="CI147" i="1"/>
  <c r="CJ147" i="1"/>
  <c r="CZ147" i="1"/>
  <c r="CO147" i="1"/>
  <c r="K130" i="1" a="1"/>
  <c r="K130" i="1" s="1"/>
  <c r="CP128" i="1"/>
  <c r="CO128" i="1"/>
  <c r="CS128" i="1"/>
  <c r="CV128" i="1"/>
  <c r="CY128" i="1"/>
  <c r="CZ128" i="1"/>
  <c r="NK12" i="1"/>
  <c r="NL6" i="1"/>
  <c r="DQ126" i="1"/>
  <c r="AL133" i="1" a="1"/>
  <c r="AL133" i="1" s="1"/>
  <c r="DM126" i="1"/>
  <c r="DL126" i="1"/>
  <c r="DK126" i="1"/>
  <c r="H131" i="1"/>
  <c r="XO133" i="1"/>
  <c r="AM135" i="1" a="1"/>
  <c r="AM135" i="1" s="1"/>
  <c r="AAR129" i="1"/>
  <c r="AAL131" i="1" a="1"/>
  <c r="AAL131" i="1" s="1"/>
  <c r="ZI135" i="1" a="1"/>
  <c r="ZI135" i="1" s="1"/>
  <c r="DM125" i="1"/>
  <c r="DL125" i="1"/>
  <c r="DK125" i="1"/>
  <c r="DQ124" i="1"/>
  <c r="DM124" i="1"/>
  <c r="DL124" i="1"/>
  <c r="DK124" i="1"/>
  <c r="DQ125" i="1"/>
  <c r="ZJ134" i="1"/>
  <c r="ZH136" i="1" a="1"/>
  <c r="ZH136" i="1" s="1"/>
  <c r="U926" i="6"/>
  <c r="L925" i="6"/>
  <c r="L926" i="8"/>
  <c r="U927" i="8"/>
  <c r="U927" i="7"/>
  <c r="L926" i="7"/>
  <c r="ACE10" i="1"/>
  <c r="M806" i="4"/>
  <c r="L806" i="4"/>
  <c r="M805" i="4"/>
  <c r="L805" i="4"/>
  <c r="M804" i="4"/>
  <c r="L804" i="4"/>
  <c r="M802" i="4"/>
  <c r="L802" i="4"/>
  <c r="M801" i="4"/>
  <c r="L801" i="4"/>
  <c r="M800" i="4"/>
  <c r="L800" i="4"/>
  <c r="V1137" i="4"/>
  <c r="S1137" i="4"/>
  <c r="V1136" i="4"/>
  <c r="S1136" i="4"/>
  <c r="V1135" i="4"/>
  <c r="S1135"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U1004" i="4"/>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S1004" i="4"/>
  <c r="T1003" i="4"/>
  <c r="S1003" i="4"/>
  <c r="V1407" i="4"/>
  <c r="S1407" i="4"/>
  <c r="V1406" i="4"/>
  <c r="S1406" i="4"/>
  <c r="V1405" i="4"/>
  <c r="S1405"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U1274" i="4"/>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S1274" i="4"/>
  <c r="T1273" i="4"/>
  <c r="S1273" i="4"/>
  <c r="DK128" i="1" l="1"/>
  <c r="DM128" i="1"/>
  <c r="O131" i="1" a="1"/>
  <c r="O131" i="1" s="1"/>
  <c r="EB129" i="1"/>
  <c r="EA129" i="1"/>
  <c r="O132" i="1" a="1"/>
  <c r="O132" i="1" s="1"/>
  <c r="EA130" i="1"/>
  <c r="EB130" i="1"/>
  <c r="DW129" i="1"/>
  <c r="DY129" i="1"/>
  <c r="U129" i="1"/>
  <c r="DL129" i="1" s="1"/>
  <c r="T129" i="1"/>
  <c r="DQ129" i="1" s="1"/>
  <c r="DX129" i="1"/>
  <c r="FY130" i="1"/>
  <c r="V129" i="1"/>
  <c r="EP129" i="1" s="1"/>
  <c r="Y129" i="1"/>
  <c r="EY129" i="1" s="1"/>
  <c r="DS129" i="1"/>
  <c r="DT129" i="1"/>
  <c r="DU129" i="1"/>
  <c r="DR129" i="1"/>
  <c r="X129" i="1"/>
  <c r="EX129" i="1" s="1"/>
  <c r="W129" i="1"/>
  <c r="EW129" i="1" s="1"/>
  <c r="DZ129" i="1"/>
  <c r="JT129" i="1" a="1"/>
  <c r="JT129" i="1" s="1"/>
  <c r="FV129" i="1"/>
  <c r="JO129" i="1" a="1"/>
  <c r="JO129" i="1" s="1"/>
  <c r="JP129" i="1" a="1"/>
  <c r="JP129" i="1" s="1"/>
  <c r="JQ129" i="1" s="1"/>
  <c r="JR129" i="1" s="1"/>
  <c r="JS129" i="1" s="1"/>
  <c r="FT129" i="1"/>
  <c r="FU129" i="1"/>
  <c r="JU129" i="1" a="1"/>
  <c r="JU129" i="1" s="1"/>
  <c r="JV129" i="1" s="1"/>
  <c r="JW129" i="1" s="1"/>
  <c r="JX129" i="1" s="1"/>
  <c r="FZ129" i="1"/>
  <c r="DL127" i="1"/>
  <c r="DM127" i="1"/>
  <c r="DK127" i="1"/>
  <c r="FW129" i="1"/>
  <c r="GA129" i="1"/>
  <c r="FX129" i="1"/>
  <c r="Q131" i="1" a="1"/>
  <c r="Q131" i="1" s="1"/>
  <c r="Q133" i="1" s="1" a="1"/>
  <c r="Q133" i="1" s="1"/>
  <c r="Q135" i="1" s="1" a="1"/>
  <c r="Q135" i="1" s="1"/>
  <c r="Q137" i="1" s="1" a="1"/>
  <c r="Q137" i="1" s="1"/>
  <c r="Q139" i="1" s="1" a="1"/>
  <c r="Q139" i="1" s="1"/>
  <c r="Q141" i="1" s="1" a="1"/>
  <c r="Q141" i="1" s="1"/>
  <c r="Q143" i="1" s="1" a="1"/>
  <c r="Q143" i="1" s="1"/>
  <c r="FY129" i="1"/>
  <c r="ER127" i="1"/>
  <c r="EQ127" i="1"/>
  <c r="EP127" i="1"/>
  <c r="GB130" i="1"/>
  <c r="S131" i="1" a="1"/>
  <c r="S131" i="1" s="1"/>
  <c r="S133" i="1" s="1" a="1"/>
  <c r="S133" i="1" s="1"/>
  <c r="S135" i="1" s="1" a="1"/>
  <c r="S135" i="1" s="1"/>
  <c r="S137" i="1" s="1" a="1"/>
  <c r="S137" i="1" s="1"/>
  <c r="S139" i="1" s="1" a="1"/>
  <c r="S139" i="1" s="1"/>
  <c r="S141" i="1" s="1" a="1"/>
  <c r="S141" i="1" s="1"/>
  <c r="S143" i="1" s="1" a="1"/>
  <c r="S143" i="1" s="1"/>
  <c r="GB129" i="1"/>
  <c r="JJ129" i="1" a="1"/>
  <c r="JJ129" i="1" s="1"/>
  <c r="JK129" i="1" a="1"/>
  <c r="JK129" i="1" s="1"/>
  <c r="JL129" i="1" s="1"/>
  <c r="JM129" i="1" s="1"/>
  <c r="JN129" i="1" s="1"/>
  <c r="Z131" i="1" a="1"/>
  <c r="Z131" i="1" s="1"/>
  <c r="Z132" i="1" a="1"/>
  <c r="Z132" i="1" s="1"/>
  <c r="ABE131" i="1"/>
  <c r="CY129" i="1"/>
  <c r="K131" i="1" a="1"/>
  <c r="K131" i="1" s="1"/>
  <c r="CI129" i="1"/>
  <c r="CJ129" i="1"/>
  <c r="CO129" i="1"/>
  <c r="CP129" i="1"/>
  <c r="CZ129" i="1"/>
  <c r="CS129" i="1"/>
  <c r="CV129" i="1"/>
  <c r="W51" i="1"/>
  <c r="EW50" i="1"/>
  <c r="ZJ139" i="1"/>
  <c r="ZH141" i="1" a="1"/>
  <c r="ZH141" i="1" s="1"/>
  <c r="CI130" i="1"/>
  <c r="Y130" i="1"/>
  <c r="X130" i="1"/>
  <c r="W130" i="1"/>
  <c r="EW130" i="1" s="1"/>
  <c r="AL132" i="1" a="1"/>
  <c r="AL132" i="1" s="1"/>
  <c r="V130" i="1"/>
  <c r="M133" i="1" a="1"/>
  <c r="M133" i="1" s="1"/>
  <c r="XV131" i="1"/>
  <c r="M134" i="1" a="1"/>
  <c r="M134" i="1" s="1"/>
  <c r="XV132" i="1"/>
  <c r="ACI10" i="1"/>
  <c r="I132" i="1" a="1"/>
  <c r="I132" i="1" s="1"/>
  <c r="BY132" i="1" s="1"/>
  <c r="BO130" i="1"/>
  <c r="BZ130" i="1"/>
  <c r="BY130" i="1"/>
  <c r="BW130" i="1"/>
  <c r="BV130" i="1"/>
  <c r="BS130" i="1"/>
  <c r="BR130" i="1"/>
  <c r="BP130" i="1"/>
  <c r="BQ130" i="1"/>
  <c r="BT130" i="1"/>
  <c r="BX130" i="1"/>
  <c r="CA130" i="1"/>
  <c r="BU130" i="1"/>
  <c r="ABH131" i="1"/>
  <c r="ABI131" i="1"/>
  <c r="ABG131" i="1"/>
  <c r="ZG131" i="1"/>
  <c r="ABJ131" i="1"/>
  <c r="ACG10" i="1"/>
  <c r="ABD131" i="1"/>
  <c r="ABB131" i="1"/>
  <c r="ABC131" i="1"/>
  <c r="ABA131" i="1"/>
  <c r="AAZ131" i="1"/>
  <c r="AAY131" i="1"/>
  <c r="AAX131" i="1"/>
  <c r="CS130" i="1"/>
  <c r="BQ129" i="1"/>
  <c r="BZ129" i="1"/>
  <c r="BU129" i="1"/>
  <c r="BR129" i="1"/>
  <c r="CA129" i="1"/>
  <c r="BT129" i="1"/>
  <c r="BO129" i="1"/>
  <c r="BV129" i="1"/>
  <c r="BP129" i="1"/>
  <c r="BS129" i="1"/>
  <c r="BX129" i="1"/>
  <c r="BY129" i="1"/>
  <c r="I131" i="1" a="1"/>
  <c r="I131" i="1" s="1"/>
  <c r="BO131" i="1" s="1"/>
  <c r="BW129" i="1"/>
  <c r="CY130" i="1"/>
  <c r="CZ130" i="1"/>
  <c r="CJ130" i="1"/>
  <c r="CO130" i="1"/>
  <c r="CP130" i="1"/>
  <c r="K132" i="1" a="1"/>
  <c r="K132" i="1" s="1"/>
  <c r="CV130" i="1"/>
  <c r="AM132" i="1" a="1"/>
  <c r="AM132" i="1" s="1"/>
  <c r="XO132" i="1" s="1"/>
  <c r="NL12" i="1"/>
  <c r="NM6" i="1"/>
  <c r="FX130" i="1"/>
  <c r="FW130" i="1"/>
  <c r="ZI137" i="1" a="1"/>
  <c r="ZI137" i="1" s="1"/>
  <c r="AAR131" i="1"/>
  <c r="AAL133" i="1" a="1"/>
  <c r="AAL133" i="1" s="1"/>
  <c r="AL135" i="1" a="1"/>
  <c r="AL135" i="1" s="1"/>
  <c r="GA130" i="1"/>
  <c r="FZ130" i="1"/>
  <c r="U130" i="1"/>
  <c r="T130" i="1"/>
  <c r="DZ130" i="1"/>
  <c r="DY130" i="1"/>
  <c r="DX130" i="1"/>
  <c r="DW130" i="1"/>
  <c r="DV130" i="1"/>
  <c r="DU130" i="1"/>
  <c r="DT130" i="1"/>
  <c r="DS130" i="1"/>
  <c r="DR130" i="1"/>
  <c r="JJ130" i="1" a="1"/>
  <c r="JJ130" i="1" s="1"/>
  <c r="FT130" i="1"/>
  <c r="JP130" i="1" a="1"/>
  <c r="JP130" i="1" s="1"/>
  <c r="JQ130" i="1" s="1"/>
  <c r="JR130" i="1" s="1"/>
  <c r="JS130" i="1" s="1"/>
  <c r="JO130" i="1" a="1"/>
  <c r="JO130" i="1" s="1"/>
  <c r="JK130" i="1" a="1"/>
  <c r="JK130" i="1" s="1"/>
  <c r="JL130" i="1" s="1"/>
  <c r="JM130" i="1" s="1"/>
  <c r="JN130" i="1" s="1"/>
  <c r="FV130" i="1"/>
  <c r="FU130" i="1"/>
  <c r="JU130" i="1" a="1"/>
  <c r="JU130" i="1" s="1"/>
  <c r="JV130" i="1" s="1"/>
  <c r="JW130" i="1" s="1"/>
  <c r="JX130" i="1" s="1"/>
  <c r="JT130" i="1" a="1"/>
  <c r="JT130" i="1" s="1"/>
  <c r="H132" i="1"/>
  <c r="ZJ136" i="1"/>
  <c r="ZH138" i="1" a="1"/>
  <c r="ZH138" i="1" s="1"/>
  <c r="XO135" i="1"/>
  <c r="AM137" i="1" a="1"/>
  <c r="AM137" i="1" s="1"/>
  <c r="U928" i="7"/>
  <c r="L927" i="7"/>
  <c r="U928" i="8"/>
  <c r="L927" i="8"/>
  <c r="L926" i="6"/>
  <c r="U927" i="6"/>
  <c r="ACH10" i="1"/>
  <c r="AAD13" i="1"/>
  <c r="AAD149" i="1" s="1"/>
  <c r="CD13" i="1"/>
  <c r="CD149" i="1" s="1"/>
  <c r="GV13" i="1"/>
  <c r="GV149" i="1" s="1"/>
  <c r="DK129" i="1" l="1"/>
  <c r="DM129" i="1"/>
  <c r="EQ129" i="1"/>
  <c r="O134" i="1" a="1"/>
  <c r="O134" i="1" s="1"/>
  <c r="EB132" i="1"/>
  <c r="EA132" i="1"/>
  <c r="O133" i="1" a="1"/>
  <c r="O133" i="1" s="1"/>
  <c r="EB131" i="1"/>
  <c r="EA131" i="1"/>
  <c r="ER129" i="1"/>
  <c r="FY131" i="1"/>
  <c r="GB131" i="1"/>
  <c r="Z134" i="1" a="1"/>
  <c r="Z134" i="1" s="1"/>
  <c r="Z133" i="1" a="1"/>
  <c r="Z133" i="1" s="1"/>
  <c r="ABE132" i="1"/>
  <c r="K133" i="1" a="1"/>
  <c r="K133" i="1" s="1"/>
  <c r="CJ131" i="1"/>
  <c r="CI131" i="1"/>
  <c r="CZ131" i="1"/>
  <c r="CP131" i="1"/>
  <c r="CO131" i="1"/>
  <c r="CV131" i="1"/>
  <c r="CY131" i="1"/>
  <c r="CS131" i="1"/>
  <c r="EQ130" i="1"/>
  <c r="W52" i="1"/>
  <c r="EW51" i="1"/>
  <c r="ZJ141" i="1"/>
  <c r="ZH143" i="1" a="1"/>
  <c r="ZH143" i="1" s="1"/>
  <c r="CI132" i="1"/>
  <c r="EX130" i="1"/>
  <c r="EY130" i="1"/>
  <c r="Y131" i="1"/>
  <c r="X131" i="1"/>
  <c r="W131" i="1"/>
  <c r="EW131" i="1" s="1"/>
  <c r="ER130" i="1"/>
  <c r="EP130" i="1"/>
  <c r="ACL10" i="1"/>
  <c r="ACJ10" i="1"/>
  <c r="GB132" i="1"/>
  <c r="FY132" i="1"/>
  <c r="AL134" i="1" a="1"/>
  <c r="AL134" i="1" s="1"/>
  <c r="BZ132" i="1"/>
  <c r="BX132" i="1"/>
  <c r="BS132" i="1"/>
  <c r="BR132" i="1"/>
  <c r="BO132" i="1"/>
  <c r="BT132" i="1"/>
  <c r="BW132" i="1"/>
  <c r="BV132" i="1"/>
  <c r="BU132" i="1"/>
  <c r="I134" i="1" a="1"/>
  <c r="I134" i="1" s="1"/>
  <c r="BP134" i="1" s="1"/>
  <c r="BN132" i="1"/>
  <c r="CA132" i="1"/>
  <c r="BP132" i="1"/>
  <c r="BQ132" i="1"/>
  <c r="V131" i="1"/>
  <c r="M136" i="1" a="1"/>
  <c r="M136" i="1" s="1"/>
  <c r="XV134" i="1"/>
  <c r="M135" i="1" a="1"/>
  <c r="M135" i="1" s="1"/>
  <c r="XV133" i="1"/>
  <c r="ABH132" i="1"/>
  <c r="ABI132" i="1"/>
  <c r="ABG132" i="1"/>
  <c r="ZG132" i="1"/>
  <c r="ABJ132" i="1"/>
  <c r="ABD132" i="1"/>
  <c r="ABB132" i="1"/>
  <c r="ABC132" i="1"/>
  <c r="ABA132" i="1"/>
  <c r="AAZ132" i="1"/>
  <c r="AAY132" i="1"/>
  <c r="AAX132" i="1"/>
  <c r="CA131" i="1"/>
  <c r="BX131" i="1"/>
  <c r="BS131" i="1"/>
  <c r="BT131" i="1"/>
  <c r="BQ131" i="1"/>
  <c r="BW131" i="1"/>
  <c r="BP131" i="1"/>
  <c r="BZ131" i="1"/>
  <c r="I133" i="1" a="1"/>
  <c r="I133" i="1" s="1"/>
  <c r="BS133" i="1" s="1"/>
  <c r="BU131" i="1"/>
  <c r="BV131" i="1"/>
  <c r="BN131" i="1"/>
  <c r="BR131" i="1"/>
  <c r="BY131" i="1"/>
  <c r="K134" i="1" a="1"/>
  <c r="K134" i="1" s="1"/>
  <c r="CS132" i="1"/>
  <c r="CV132" i="1"/>
  <c r="CY132" i="1"/>
  <c r="CZ132" i="1"/>
  <c r="CO132" i="1"/>
  <c r="CP132" i="1"/>
  <c r="CJ132" i="1"/>
  <c r="AM134" i="1" a="1"/>
  <c r="AM134" i="1" s="1"/>
  <c r="XO134" i="1" s="1"/>
  <c r="NM12" i="1"/>
  <c r="NN6" i="1"/>
  <c r="FW131" i="1"/>
  <c r="FX131" i="1"/>
  <c r="XO137" i="1"/>
  <c r="AM139" i="1" a="1"/>
  <c r="AM139" i="1" s="1"/>
  <c r="ZJ138" i="1"/>
  <c r="ZH140" i="1" a="1"/>
  <c r="ZH140" i="1" s="1"/>
  <c r="H133" i="1"/>
  <c r="GA131" i="1"/>
  <c r="FZ131" i="1"/>
  <c r="DT131" i="1"/>
  <c r="DS131" i="1"/>
  <c r="DR131" i="1"/>
  <c r="U131" i="1"/>
  <c r="T131" i="1"/>
  <c r="DZ131" i="1"/>
  <c r="DY131" i="1"/>
  <c r="DX131" i="1"/>
  <c r="DW131" i="1"/>
  <c r="DV131" i="1"/>
  <c r="DU131" i="1"/>
  <c r="JU131" i="1" a="1"/>
  <c r="JU131" i="1" s="1"/>
  <c r="JV131" i="1" s="1"/>
  <c r="JW131" i="1" s="1"/>
  <c r="JX131" i="1" s="1"/>
  <c r="FV131" i="1"/>
  <c r="JT131" i="1" a="1"/>
  <c r="JT131" i="1" s="1"/>
  <c r="FU131" i="1"/>
  <c r="FT131" i="1"/>
  <c r="JP131" i="1" a="1"/>
  <c r="JP131" i="1" s="1"/>
  <c r="JQ131" i="1" s="1"/>
  <c r="JR131" i="1" s="1"/>
  <c r="JS131" i="1" s="1"/>
  <c r="JO131" i="1" a="1"/>
  <c r="JO131" i="1" s="1"/>
  <c r="JK131" i="1" a="1"/>
  <c r="JK131" i="1" s="1"/>
  <c r="JL131" i="1" s="1"/>
  <c r="JM131" i="1" s="1"/>
  <c r="JN131" i="1" s="1"/>
  <c r="JJ131" i="1" a="1"/>
  <c r="JJ131" i="1" s="1"/>
  <c r="DM130" i="1"/>
  <c r="DL130" i="1"/>
  <c r="DK130" i="1"/>
  <c r="AL137" i="1" a="1"/>
  <c r="AL137" i="1" s="1"/>
  <c r="AAR133" i="1"/>
  <c r="AAL135" i="1" a="1"/>
  <c r="AAL135" i="1" s="1"/>
  <c r="DQ130" i="1"/>
  <c r="ZI139" i="1" a="1"/>
  <c r="ZI139" i="1" s="1"/>
  <c r="L927" i="6"/>
  <c r="U928" i="6"/>
  <c r="L928" i="8"/>
  <c r="U929" i="8"/>
  <c r="L928" i="7"/>
  <c r="U929" i="7"/>
  <c r="ACK10" i="1"/>
  <c r="AAD14" i="1"/>
  <c r="AAD17" i="1" s="1"/>
  <c r="GV14" i="1"/>
  <c r="GV17" i="1" s="1"/>
  <c r="O135" i="1" l="1" a="1"/>
  <c r="O135" i="1" s="1"/>
  <c r="EB133" i="1"/>
  <c r="EA133" i="1"/>
  <c r="O136" i="1" a="1"/>
  <c r="O136" i="1" s="1"/>
  <c r="EB134" i="1"/>
  <c r="EA134" i="1"/>
  <c r="CZ133" i="1"/>
  <c r="Z135" i="1" a="1"/>
  <c r="Z135" i="1" s="1"/>
  <c r="Z136" i="1" a="1"/>
  <c r="Z136" i="1" s="1"/>
  <c r="ABE133" i="1"/>
  <c r="K135" i="1" a="1"/>
  <c r="K135" i="1" s="1"/>
  <c r="CJ133" i="1"/>
  <c r="CO133" i="1"/>
  <c r="CY133" i="1"/>
  <c r="CI133" i="1"/>
  <c r="CP133" i="1"/>
  <c r="CS133" i="1"/>
  <c r="CV133" i="1"/>
  <c r="EQ131" i="1"/>
  <c r="W53" i="1"/>
  <c r="EW52" i="1"/>
  <c r="ZJ143" i="1"/>
  <c r="CJ134" i="1"/>
  <c r="ACM10" i="1"/>
  <c r="EX131" i="1"/>
  <c r="EY131" i="1"/>
  <c r="ACO10" i="1"/>
  <c r="Y132" i="1"/>
  <c r="X132" i="1"/>
  <c r="W132" i="1"/>
  <c r="EW132" i="1" s="1"/>
  <c r="ER131" i="1"/>
  <c r="EP131" i="1"/>
  <c r="GB133" i="1"/>
  <c r="FY133" i="1"/>
  <c r="BO134" i="1"/>
  <c r="BQ134" i="1"/>
  <c r="BU134" i="1"/>
  <c r="BR134" i="1"/>
  <c r="BN134" i="1"/>
  <c r="I136" i="1" a="1"/>
  <c r="I136" i="1" s="1"/>
  <c r="BS136" i="1" s="1"/>
  <c r="BY134" i="1"/>
  <c r="BZ134" i="1"/>
  <c r="BT134" i="1"/>
  <c r="BV134" i="1"/>
  <c r="BS134" i="1"/>
  <c r="CA134" i="1"/>
  <c r="AL136" i="1" a="1"/>
  <c r="AL136" i="1" s="1"/>
  <c r="BX134" i="1"/>
  <c r="BW134" i="1"/>
  <c r="V132" i="1"/>
  <c r="M137" i="1" a="1"/>
  <c r="M137" i="1" s="1"/>
  <c r="XV135" i="1"/>
  <c r="M138" i="1" a="1"/>
  <c r="M138" i="1" s="1"/>
  <c r="XV136" i="1"/>
  <c r="ABH133" i="1"/>
  <c r="ABI133" i="1"/>
  <c r="ABG133" i="1"/>
  <c r="ZG133" i="1"/>
  <c r="ABJ133" i="1"/>
  <c r="ABD133" i="1"/>
  <c r="ABB133" i="1"/>
  <c r="ABC133" i="1"/>
  <c r="AAZ133" i="1"/>
  <c r="AAX133" i="1"/>
  <c r="ABA133" i="1"/>
  <c r="AAY133" i="1"/>
  <c r="CS134" i="1"/>
  <c r="CY134" i="1"/>
  <c r="CP134" i="1"/>
  <c r="CZ134" i="1"/>
  <c r="CA133" i="1"/>
  <c r="BU133" i="1"/>
  <c r="BR133" i="1"/>
  <c r="BP133" i="1"/>
  <c r="BV133" i="1"/>
  <c r="I135" i="1" a="1"/>
  <c r="I135" i="1" s="1"/>
  <c r="I137" i="1" s="1" a="1"/>
  <c r="I137" i="1" s="1"/>
  <c r="BN133" i="1"/>
  <c r="BW133" i="1"/>
  <c r="BY133" i="1"/>
  <c r="BX133" i="1"/>
  <c r="BO133" i="1"/>
  <c r="BT133" i="1"/>
  <c r="BZ133" i="1"/>
  <c r="BQ133" i="1"/>
  <c r="K136" i="1" a="1"/>
  <c r="K136" i="1" s="1"/>
  <c r="CO134" i="1"/>
  <c r="CV134" i="1"/>
  <c r="CI134" i="1"/>
  <c r="AM136" i="1" a="1"/>
  <c r="AM136" i="1" s="1"/>
  <c r="AM138" i="1" s="1" a="1"/>
  <c r="AM138" i="1" s="1"/>
  <c r="NN12" i="1"/>
  <c r="NO6" i="1"/>
  <c r="FX132" i="1"/>
  <c r="FW132" i="1"/>
  <c r="FZ132" i="1"/>
  <c r="GA132" i="1"/>
  <c r="U132" i="1"/>
  <c r="T132" i="1"/>
  <c r="DZ132" i="1"/>
  <c r="DY132" i="1"/>
  <c r="DX132" i="1"/>
  <c r="DW132" i="1"/>
  <c r="DV132" i="1"/>
  <c r="DU132" i="1"/>
  <c r="DT132" i="1"/>
  <c r="DS132" i="1"/>
  <c r="DR132" i="1"/>
  <c r="FU132" i="1"/>
  <c r="FV132" i="1"/>
  <c r="FT132" i="1"/>
  <c r="JU132" i="1" a="1"/>
  <c r="JU132" i="1" s="1"/>
  <c r="JV132" i="1" s="1"/>
  <c r="JW132" i="1" s="1"/>
  <c r="JX132" i="1" s="1"/>
  <c r="JT132" i="1" a="1"/>
  <c r="JT132" i="1" s="1"/>
  <c r="JP132" i="1" a="1"/>
  <c r="JP132" i="1" s="1"/>
  <c r="JQ132" i="1" s="1"/>
  <c r="JR132" i="1" s="1"/>
  <c r="JS132" i="1" s="1"/>
  <c r="JO132" i="1" a="1"/>
  <c r="JO132" i="1" s="1"/>
  <c r="JK132" i="1" a="1"/>
  <c r="JK132" i="1" s="1"/>
  <c r="JL132" i="1" s="1"/>
  <c r="JM132" i="1" s="1"/>
  <c r="JN132" i="1" s="1"/>
  <c r="JJ132" i="1" a="1"/>
  <c r="JJ132" i="1" s="1"/>
  <c r="H134" i="1"/>
  <c r="ZJ140" i="1"/>
  <c r="ZH142" i="1" a="1"/>
  <c r="ZH142" i="1" s="1"/>
  <c r="XO139" i="1"/>
  <c r="AM141" i="1" a="1"/>
  <c r="AM141" i="1" s="1"/>
  <c r="DQ131" i="1"/>
  <c r="DL131" i="1"/>
  <c r="DK131" i="1"/>
  <c r="DM131" i="1"/>
  <c r="ZI141" i="1" a="1"/>
  <c r="ZI141" i="1" s="1"/>
  <c r="AAR135" i="1"/>
  <c r="AAL137" i="1" a="1"/>
  <c r="AAL137" i="1" s="1"/>
  <c r="AL139" i="1" a="1"/>
  <c r="AL139" i="1" s="1"/>
  <c r="U930" i="7"/>
  <c r="L929" i="7"/>
  <c r="U930" i="8"/>
  <c r="L929" i="8"/>
  <c r="U929" i="6"/>
  <c r="L928" i="6"/>
  <c r="ACN10" i="1"/>
  <c r="GW13" i="1"/>
  <c r="GW149" i="1" s="1"/>
  <c r="B1415" i="4" a="1"/>
  <c r="B1415" i="4" s="1"/>
  <c r="B1414" i="4" a="1"/>
  <c r="B1414" i="4" s="1"/>
  <c r="B1413" i="4" a="1"/>
  <c r="B1413" i="4" s="1"/>
  <c r="B1412" i="4" a="1"/>
  <c r="B1412" i="4" s="1"/>
  <c r="GU13" i="1"/>
  <c r="GU149" i="1" s="1"/>
  <c r="DC149" i="1"/>
  <c r="ABK149" i="1"/>
  <c r="ZD149" i="1"/>
  <c r="YP149" i="1"/>
  <c r="XN149" i="1"/>
  <c r="WT149" i="1"/>
  <c r="IQ149" i="1"/>
  <c r="ZF149" i="1"/>
  <c r="GX149" i="1"/>
  <c r="CF149" i="1"/>
  <c r="BM149" i="1"/>
  <c r="O138" i="1" l="1" a="1"/>
  <c r="O138" i="1" s="1"/>
  <c r="EA136" i="1"/>
  <c r="EB136" i="1"/>
  <c r="O137" i="1" a="1"/>
  <c r="O137" i="1" s="1"/>
  <c r="EB135" i="1"/>
  <c r="EA135" i="1"/>
  <c r="CZ135" i="1"/>
  <c r="Z138" i="1" a="1"/>
  <c r="Z138" i="1" s="1"/>
  <c r="Z137" i="1" a="1"/>
  <c r="Z137" i="1" s="1"/>
  <c r="ABE134" i="1"/>
  <c r="K137" i="1" a="1"/>
  <c r="K137" i="1" s="1"/>
  <c r="CP135" i="1"/>
  <c r="CS135" i="1"/>
  <c r="CY135" i="1"/>
  <c r="CI135" i="1"/>
  <c r="CO135" i="1"/>
  <c r="CV135" i="1"/>
  <c r="CJ135" i="1"/>
  <c r="EQ132" i="1"/>
  <c r="W54" i="1"/>
  <c r="EW53" i="1"/>
  <c r="ACR10" i="1"/>
  <c r="ACP10" i="1"/>
  <c r="CI136" i="1"/>
  <c r="EX132" i="1"/>
  <c r="EY132" i="1"/>
  <c r="Y133" i="1"/>
  <c r="X133" i="1"/>
  <c r="W133" i="1"/>
  <c r="EW133" i="1" s="1"/>
  <c r="ER132" i="1"/>
  <c r="EP132" i="1"/>
  <c r="BP136" i="1"/>
  <c r="BW136" i="1"/>
  <c r="BQ136" i="1"/>
  <c r="BO136" i="1"/>
  <c r="BZ136" i="1"/>
  <c r="BR136" i="1"/>
  <c r="BU136" i="1"/>
  <c r="BT136" i="1"/>
  <c r="BN136" i="1"/>
  <c r="BX136" i="1"/>
  <c r="BV136" i="1"/>
  <c r="BY136" i="1"/>
  <c r="I138" i="1" a="1"/>
  <c r="I138" i="1" s="1"/>
  <c r="BY138" i="1" s="1"/>
  <c r="CA136" i="1"/>
  <c r="GB134" i="1"/>
  <c r="FY134" i="1"/>
  <c r="AL138" i="1" a="1"/>
  <c r="AL138" i="1" s="1"/>
  <c r="V133" i="1"/>
  <c r="M140" i="1" a="1"/>
  <c r="M140" i="1" s="1"/>
  <c r="XV138" i="1"/>
  <c r="M139" i="1" a="1"/>
  <c r="M139" i="1" s="1"/>
  <c r="XV137" i="1"/>
  <c r="ABH134" i="1"/>
  <c r="ABI134" i="1"/>
  <c r="ABG134" i="1"/>
  <c r="ZG134" i="1"/>
  <c r="ABJ134" i="1"/>
  <c r="ABD134" i="1"/>
  <c r="ABB134" i="1"/>
  <c r="ABC134" i="1"/>
  <c r="ABA134" i="1"/>
  <c r="AAY134" i="1"/>
  <c r="AAX134" i="1"/>
  <c r="AAZ134" i="1"/>
  <c r="XO136" i="1"/>
  <c r="CO136" i="1"/>
  <c r="CJ136" i="1"/>
  <c r="CP136" i="1"/>
  <c r="CY136" i="1"/>
  <c r="CV136" i="1"/>
  <c r="K138" i="1" a="1"/>
  <c r="K138" i="1" s="1"/>
  <c r="BN135" i="1"/>
  <c r="CZ136" i="1"/>
  <c r="BV135" i="1"/>
  <c r="CS136" i="1"/>
  <c r="BQ135" i="1"/>
  <c r="BR135" i="1"/>
  <c r="BS135" i="1"/>
  <c r="BT135" i="1"/>
  <c r="BU135" i="1"/>
  <c r="BZ135" i="1"/>
  <c r="CA135" i="1"/>
  <c r="BY135" i="1"/>
  <c r="BP135" i="1"/>
  <c r="BO135" i="1"/>
  <c r="BW135" i="1"/>
  <c r="BX135" i="1"/>
  <c r="NO12" i="1"/>
  <c r="NP6" i="1"/>
  <c r="BS137" i="1"/>
  <c r="BY137" i="1"/>
  <c r="BW137" i="1"/>
  <c r="BT137" i="1"/>
  <c r="CA137" i="1"/>
  <c r="BZ137" i="1"/>
  <c r="BX137" i="1"/>
  <c r="BQ137" i="1"/>
  <c r="BV137" i="1"/>
  <c r="BU137" i="1"/>
  <c r="BR137" i="1"/>
  <c r="BP137" i="1"/>
  <c r="BN137" i="1"/>
  <c r="BO137" i="1"/>
  <c r="I139" i="1" a="1"/>
  <c r="I139" i="1" s="1"/>
  <c r="FW133" i="1"/>
  <c r="FX133" i="1"/>
  <c r="XO138" i="1"/>
  <c r="AM140" i="1" a="1"/>
  <c r="AM140" i="1" s="1"/>
  <c r="ZJ142" i="1"/>
  <c r="ZH144" i="1" a="1"/>
  <c r="ZH144" i="1" s="1"/>
  <c r="AAR137" i="1"/>
  <c r="AAL139" i="1" a="1"/>
  <c r="AAL139" i="1" s="1"/>
  <c r="FU133" i="1"/>
  <c r="JU133" i="1" a="1"/>
  <c r="JU133" i="1" s="1"/>
  <c r="JV133" i="1" s="1"/>
  <c r="JW133" i="1" s="1"/>
  <c r="JX133" i="1" s="1"/>
  <c r="JJ133" i="1" a="1"/>
  <c r="JJ133" i="1" s="1"/>
  <c r="FV133" i="1"/>
  <c r="FT133" i="1"/>
  <c r="JT133" i="1" a="1"/>
  <c r="JT133" i="1" s="1"/>
  <c r="JP133" i="1" a="1"/>
  <c r="JP133" i="1" s="1"/>
  <c r="JQ133" i="1" s="1"/>
  <c r="JR133" i="1" s="1"/>
  <c r="JS133" i="1" s="1"/>
  <c r="JO133" i="1" a="1"/>
  <c r="JO133" i="1" s="1"/>
  <c r="JK133" i="1" a="1"/>
  <c r="JK133" i="1" s="1"/>
  <c r="JL133" i="1" s="1"/>
  <c r="JM133" i="1" s="1"/>
  <c r="JN133" i="1" s="1"/>
  <c r="ZI143" i="1" a="1"/>
  <c r="ZI143" i="1" s="1"/>
  <c r="GA133" i="1"/>
  <c r="FZ133" i="1"/>
  <c r="AL141" i="1" a="1"/>
  <c r="AL141" i="1" s="1"/>
  <c r="DR133" i="1"/>
  <c r="DX133" i="1"/>
  <c r="DU133" i="1"/>
  <c r="U133" i="1"/>
  <c r="T133" i="1"/>
  <c r="DV133" i="1"/>
  <c r="DT133" i="1"/>
  <c r="DS133" i="1"/>
  <c r="DY133" i="1"/>
  <c r="DZ133" i="1"/>
  <c r="DW133" i="1"/>
  <c r="DQ132" i="1"/>
  <c r="H135" i="1"/>
  <c r="DK132" i="1"/>
  <c r="DM132" i="1"/>
  <c r="DL132" i="1"/>
  <c r="XO141" i="1"/>
  <c r="AM143" i="1" a="1"/>
  <c r="AM143" i="1" s="1"/>
  <c r="XO143" i="1" s="1"/>
  <c r="U930" i="6"/>
  <c r="L929" i="6"/>
  <c r="U931" i="8"/>
  <c r="L930" i="8"/>
  <c r="U931" i="7"/>
  <c r="L930" i="7"/>
  <c r="ACQ10" i="1"/>
  <c r="GW14" i="1"/>
  <c r="GW17" i="1" s="1"/>
  <c r="GU14" i="1"/>
  <c r="GU17" i="1" s="1"/>
  <c r="O139" i="1" l="1" a="1"/>
  <c r="O139" i="1" s="1"/>
  <c r="EA137" i="1"/>
  <c r="EB137" i="1"/>
  <c r="O140" i="1" a="1"/>
  <c r="O140" i="1" s="1"/>
  <c r="EB138" i="1"/>
  <c r="EA138" i="1"/>
  <c r="K139" i="1" a="1"/>
  <c r="K139" i="1" s="1"/>
  <c r="CS139" i="1" s="1"/>
  <c r="Z139" i="1" a="1"/>
  <c r="Z139" i="1" s="1"/>
  <c r="Z140" i="1" a="1"/>
  <c r="Z140" i="1" s="1"/>
  <c r="CP137" i="1"/>
  <c r="CS137" i="1"/>
  <c r="CI137" i="1"/>
  <c r="CZ137" i="1"/>
  <c r="CY137" i="1"/>
  <c r="CJ137" i="1"/>
  <c r="CV137" i="1"/>
  <c r="CO137" i="1"/>
  <c r="ABE135" i="1"/>
  <c r="ACU10" i="1"/>
  <c r="EQ133" i="1"/>
  <c r="W55" i="1"/>
  <c r="EW55" i="1" s="1"/>
  <c r="EW54" i="1"/>
  <c r="ACS10" i="1"/>
  <c r="CY138" i="1"/>
  <c r="EX133" i="1"/>
  <c r="EY133" i="1"/>
  <c r="Y134" i="1"/>
  <c r="X134" i="1"/>
  <c r="W134" i="1"/>
  <c r="EW134" i="1" s="1"/>
  <c r="EP133" i="1"/>
  <c r="ER133" i="1"/>
  <c r="BR138" i="1"/>
  <c r="BQ138" i="1"/>
  <c r="BS138" i="1"/>
  <c r="BP138" i="1"/>
  <c r="CA138" i="1"/>
  <c r="BZ138" i="1"/>
  <c r="BO138" i="1"/>
  <c r="BX138" i="1"/>
  <c r="BN138" i="1"/>
  <c r="BW138" i="1"/>
  <c r="I140" i="1" a="1"/>
  <c r="I140" i="1" s="1"/>
  <c r="BX140" i="1" s="1"/>
  <c r="BV138" i="1"/>
  <c r="BU138" i="1"/>
  <c r="BT138" i="1"/>
  <c r="GB135" i="1"/>
  <c r="FY135" i="1"/>
  <c r="AL140" i="1" a="1"/>
  <c r="AL140" i="1" s="1"/>
  <c r="V134" i="1"/>
  <c r="M141" i="1" a="1"/>
  <c r="M141" i="1" s="1"/>
  <c r="XV139" i="1"/>
  <c r="M142" i="1" a="1"/>
  <c r="M142" i="1" s="1"/>
  <c r="XV140" i="1"/>
  <c r="ABH135" i="1"/>
  <c r="ABI135" i="1"/>
  <c r="ABG135" i="1"/>
  <c r="ZG135" i="1"/>
  <c r="ABJ135" i="1"/>
  <c r="ABD135" i="1"/>
  <c r="ABB135" i="1"/>
  <c r="ABC135" i="1"/>
  <c r="AAX135" i="1"/>
  <c r="AAZ135" i="1"/>
  <c r="AAY135" i="1"/>
  <c r="ABA135" i="1"/>
  <c r="K140" i="1" a="1"/>
  <c r="K140" i="1" s="1"/>
  <c r="CS138" i="1"/>
  <c r="CV138" i="1"/>
  <c r="CZ138" i="1"/>
  <c r="CO138" i="1"/>
  <c r="CP138" i="1"/>
  <c r="CI138" i="1"/>
  <c r="CJ138" i="1"/>
  <c r="NQ6" i="1"/>
  <c r="NP12" i="1"/>
  <c r="BY139" i="1"/>
  <c r="BT139" i="1"/>
  <c r="BV139" i="1"/>
  <c r="BX139" i="1"/>
  <c r="BR139" i="1"/>
  <c r="BQ139" i="1"/>
  <c r="BP139" i="1"/>
  <c r="BO139" i="1"/>
  <c r="BN139" i="1"/>
  <c r="I141" i="1" a="1"/>
  <c r="I141" i="1" s="1"/>
  <c r="BW139" i="1"/>
  <c r="BZ139" i="1"/>
  <c r="BS139" i="1"/>
  <c r="BU139" i="1"/>
  <c r="CA139" i="1"/>
  <c r="FX134" i="1"/>
  <c r="FW134" i="1"/>
  <c r="AM142" i="1" a="1"/>
  <c r="AM142" i="1" s="1"/>
  <c r="XO140" i="1"/>
  <c r="DQ133" i="1"/>
  <c r="DL133" i="1"/>
  <c r="DM133" i="1"/>
  <c r="DK133" i="1"/>
  <c r="DZ134" i="1"/>
  <c r="DY134" i="1"/>
  <c r="DX134" i="1"/>
  <c r="DW134" i="1"/>
  <c r="DV134" i="1"/>
  <c r="DU134" i="1"/>
  <c r="DT134" i="1"/>
  <c r="DS134" i="1"/>
  <c r="DR134" i="1"/>
  <c r="U134" i="1"/>
  <c r="T134" i="1"/>
  <c r="FZ134" i="1"/>
  <c r="GA134" i="1"/>
  <c r="AL143" i="1" a="1"/>
  <c r="AL143" i="1" s="1"/>
  <c r="JT134" i="1" a="1"/>
  <c r="JT134" i="1" s="1"/>
  <c r="JP134" i="1" a="1"/>
  <c r="JP134" i="1" s="1"/>
  <c r="JQ134" i="1" s="1"/>
  <c r="JR134" i="1" s="1"/>
  <c r="JS134" i="1" s="1"/>
  <c r="JO134" i="1" a="1"/>
  <c r="JO134" i="1" s="1"/>
  <c r="JK134" i="1" a="1"/>
  <c r="JK134" i="1" s="1"/>
  <c r="JL134" i="1" s="1"/>
  <c r="JM134" i="1" s="1"/>
  <c r="JN134" i="1" s="1"/>
  <c r="JJ134" i="1" a="1"/>
  <c r="JJ134" i="1" s="1"/>
  <c r="FV134" i="1"/>
  <c r="FU134" i="1"/>
  <c r="FT134" i="1"/>
  <c r="JU134" i="1" a="1"/>
  <c r="JU134" i="1" s="1"/>
  <c r="JV134" i="1" s="1"/>
  <c r="JW134" i="1" s="1"/>
  <c r="JX134" i="1" s="1"/>
  <c r="AAR139" i="1"/>
  <c r="AAL141" i="1" a="1"/>
  <c r="AAL141" i="1" s="1"/>
  <c r="H136" i="1"/>
  <c r="ZJ144" i="1"/>
  <c r="ACT10" i="1"/>
  <c r="U932" i="7"/>
  <c r="L931" i="7"/>
  <c r="U932" i="8"/>
  <c r="L931" i="8"/>
  <c r="U931" i="6"/>
  <c r="L930" i="6"/>
  <c r="YZ13" i="1"/>
  <c r="YZ149" i="1" s="1"/>
  <c r="ZC13" i="1"/>
  <c r="ZC149" i="1" s="1"/>
  <c r="ZB13" i="1"/>
  <c r="ZA13" i="1"/>
  <c r="YY13" i="1"/>
  <c r="O142" i="1" l="1" a="1"/>
  <c r="O142" i="1" s="1"/>
  <c r="EA140" i="1"/>
  <c r="EB140" i="1"/>
  <c r="O141" i="1" a="1"/>
  <c r="O141" i="1" s="1"/>
  <c r="EA139" i="1"/>
  <c r="EB139" i="1"/>
  <c r="CZ139" i="1"/>
  <c r="CI139" i="1"/>
  <c r="CY139" i="1"/>
  <c r="CJ139" i="1"/>
  <c r="CO139" i="1"/>
  <c r="CV139" i="1"/>
  <c r="K141" i="1" a="1"/>
  <c r="K141" i="1" s="1"/>
  <c r="CI141" i="1" s="1"/>
  <c r="CP139" i="1"/>
  <c r="Z142" i="1" a="1"/>
  <c r="Z142" i="1" s="1"/>
  <c r="Z141" i="1" a="1"/>
  <c r="Z141" i="1" s="1"/>
  <c r="ACX10" i="1"/>
  <c r="ABE136" i="1"/>
  <c r="EQ134" i="1"/>
  <c r="ACV10" i="1"/>
  <c r="CO140" i="1"/>
  <c r="EX134" i="1"/>
  <c r="EY134" i="1"/>
  <c r="Y135" i="1"/>
  <c r="X135" i="1"/>
  <c r="W135" i="1"/>
  <c r="EW135" i="1" s="1"/>
  <c r="EP134" i="1"/>
  <c r="ER134" i="1"/>
  <c r="BT140" i="1"/>
  <c r="BZ140" i="1"/>
  <c r="BO140" i="1"/>
  <c r="BR140" i="1"/>
  <c r="BQ140" i="1"/>
  <c r="BV140" i="1"/>
  <c r="BU140" i="1"/>
  <c r="CA140" i="1"/>
  <c r="BY140" i="1"/>
  <c r="I142" i="1" a="1"/>
  <c r="I142" i="1" s="1"/>
  <c r="BT142" i="1" s="1"/>
  <c r="BW140" i="1"/>
  <c r="BP140" i="1"/>
  <c r="BN140" i="1"/>
  <c r="BS140" i="1"/>
  <c r="GB136" i="1"/>
  <c r="FY136" i="1"/>
  <c r="AL142" i="1" a="1"/>
  <c r="AL142" i="1" s="1"/>
  <c r="V135" i="1"/>
  <c r="M144" i="1" a="1"/>
  <c r="M144" i="1" s="1"/>
  <c r="XV144" i="1" s="1"/>
  <c r="XV142" i="1"/>
  <c r="M143" i="1" a="1"/>
  <c r="M143" i="1" s="1"/>
  <c r="XV143" i="1" s="1"/>
  <c r="XV141" i="1"/>
  <c r="ABH136" i="1"/>
  <c r="ABI136" i="1"/>
  <c r="ABG136" i="1"/>
  <c r="ZG136" i="1"/>
  <c r="ABJ136" i="1"/>
  <c r="ABD136" i="1"/>
  <c r="ABB136" i="1"/>
  <c r="ABC136" i="1"/>
  <c r="ABA136" i="1"/>
  <c r="AAY136" i="1"/>
  <c r="AAZ136" i="1"/>
  <c r="AAX136" i="1"/>
  <c r="CY140" i="1"/>
  <c r="CZ140" i="1"/>
  <c r="CP140" i="1"/>
  <c r="CV140" i="1"/>
  <c r="CI140" i="1"/>
  <c r="CJ140" i="1"/>
  <c r="CS140" i="1"/>
  <c r="K142" i="1" a="1"/>
  <c r="K142" i="1" s="1"/>
  <c r="NR6" i="1"/>
  <c r="NQ12" i="1"/>
  <c r="BZ141" i="1"/>
  <c r="BY141" i="1"/>
  <c r="BX141" i="1"/>
  <c r="BW141" i="1"/>
  <c r="BV141" i="1"/>
  <c r="BT141" i="1"/>
  <c r="BS141" i="1"/>
  <c r="BR141" i="1"/>
  <c r="BQ141" i="1"/>
  <c r="BP141" i="1"/>
  <c r="BO141" i="1"/>
  <c r="BN141" i="1"/>
  <c r="CA141" i="1"/>
  <c r="BU141" i="1"/>
  <c r="I143" i="1" a="1"/>
  <c r="I143" i="1" s="1"/>
  <c r="FX135" i="1"/>
  <c r="FW135" i="1"/>
  <c r="XO142" i="1"/>
  <c r="AM144" i="1" a="1"/>
  <c r="AM144" i="1" s="1"/>
  <c r="XO144" i="1" s="1"/>
  <c r="DZ135" i="1"/>
  <c r="DW135" i="1"/>
  <c r="DV135" i="1"/>
  <c r="DU135" i="1"/>
  <c r="DT135" i="1"/>
  <c r="DS135" i="1"/>
  <c r="DR135" i="1"/>
  <c r="DY135" i="1"/>
  <c r="DX135" i="1"/>
  <c r="U135" i="1"/>
  <c r="T135" i="1"/>
  <c r="DQ134" i="1"/>
  <c r="JP135" i="1" a="1"/>
  <c r="JP135" i="1" s="1"/>
  <c r="JQ135" i="1" s="1"/>
  <c r="JR135" i="1" s="1"/>
  <c r="JS135" i="1" s="1"/>
  <c r="FT135" i="1"/>
  <c r="JJ135" i="1" a="1"/>
  <c r="JJ135" i="1" s="1"/>
  <c r="JU135" i="1" a="1"/>
  <c r="JU135" i="1" s="1"/>
  <c r="JV135" i="1" s="1"/>
  <c r="JW135" i="1" s="1"/>
  <c r="JX135" i="1" s="1"/>
  <c r="JT135" i="1" a="1"/>
  <c r="JT135" i="1" s="1"/>
  <c r="JK135" i="1" a="1"/>
  <c r="JK135" i="1" s="1"/>
  <c r="JL135" i="1" s="1"/>
  <c r="JM135" i="1" s="1"/>
  <c r="JN135" i="1" s="1"/>
  <c r="JO135" i="1" a="1"/>
  <c r="JO135" i="1" s="1"/>
  <c r="FV135" i="1"/>
  <c r="FU135" i="1"/>
  <c r="DM134" i="1"/>
  <c r="DL134" i="1"/>
  <c r="DK134" i="1"/>
  <c r="GA135" i="1"/>
  <c r="FZ135" i="1"/>
  <c r="AAR141" i="1"/>
  <c r="AAL143" i="1" a="1"/>
  <c r="AAL143" i="1" s="1"/>
  <c r="AAR143" i="1" s="1"/>
  <c r="CP141" i="1"/>
  <c r="H137" i="1"/>
  <c r="ACW10" i="1"/>
  <c r="U932" i="6"/>
  <c r="L931" i="6"/>
  <c r="U933" i="8"/>
  <c r="L932" i="8"/>
  <c r="U933" i="7"/>
  <c r="L932" i="7"/>
  <c r="YZ14" i="1"/>
  <c r="YZ17" i="1" s="1"/>
  <c r="ZA149" i="1"/>
  <c r="ZA14" i="1"/>
  <c r="ZA17" i="1" s="1"/>
  <c r="ZB149" i="1"/>
  <c r="ZB14" i="1"/>
  <c r="ZB17" i="1" s="1"/>
  <c r="YY149" i="1"/>
  <c r="YY14" i="1"/>
  <c r="YY17" i="1" s="1"/>
  <c r="ZC14" i="1"/>
  <c r="ZC17" i="1" s="1"/>
  <c r="O143" i="1" l="1" a="1"/>
  <c r="O143" i="1" s="1"/>
  <c r="EB141" i="1"/>
  <c r="EA141" i="1"/>
  <c r="O144" i="1" a="1"/>
  <c r="O144" i="1" s="1"/>
  <c r="EB142" i="1"/>
  <c r="EA142" i="1"/>
  <c r="CJ141" i="1"/>
  <c r="K143" i="1" a="1"/>
  <c r="K143" i="1" s="1"/>
  <c r="CZ143" i="1" s="1"/>
  <c r="CO141" i="1"/>
  <c r="CV141" i="1"/>
  <c r="CS141" i="1"/>
  <c r="CY141" i="1"/>
  <c r="CZ141" i="1"/>
  <c r="Z143" i="1" a="1"/>
  <c r="Z143" i="1" s="1"/>
  <c r="Z144" i="1" a="1"/>
  <c r="Z144" i="1" s="1"/>
  <c r="ADA10" i="1"/>
  <c r="ADD10" i="1" s="1"/>
  <c r="ABE137" i="1"/>
  <c r="ACY10" i="1"/>
  <c r="EQ135" i="1"/>
  <c r="K144" i="1" a="1"/>
  <c r="K144" i="1" s="1"/>
  <c r="EX135" i="1"/>
  <c r="EY135" i="1"/>
  <c r="X136" i="1"/>
  <c r="W136" i="1"/>
  <c r="EW136" i="1" s="1"/>
  <c r="Y136" i="1"/>
  <c r="ER135" i="1"/>
  <c r="EP135" i="1"/>
  <c r="BN142" i="1"/>
  <c r="BO142" i="1"/>
  <c r="I144" i="1" a="1"/>
  <c r="I144" i="1" s="1"/>
  <c r="BW144" i="1" s="1"/>
  <c r="BQ142" i="1"/>
  <c r="BP142" i="1"/>
  <c r="BY142" i="1"/>
  <c r="BX142" i="1"/>
  <c r="BW142" i="1"/>
  <c r="BV142" i="1"/>
  <c r="BS142" i="1"/>
  <c r="BZ142" i="1"/>
  <c r="BR142" i="1"/>
  <c r="CA142" i="1"/>
  <c r="BU142" i="1"/>
  <c r="FY137" i="1"/>
  <c r="GB137" i="1"/>
  <c r="AL144" i="1" a="1"/>
  <c r="AL144" i="1" s="1"/>
  <c r="V136" i="1"/>
  <c r="ABH137" i="1"/>
  <c r="ABI137" i="1"/>
  <c r="CZ142" i="1"/>
  <c r="CO142" i="1"/>
  <c r="CP142" i="1"/>
  <c r="CS142" i="1"/>
  <c r="CV142" i="1"/>
  <c r="CI142" i="1"/>
  <c r="CY142" i="1"/>
  <c r="CJ142" i="1"/>
  <c r="ABG137" i="1"/>
  <c r="ZG137" i="1"/>
  <c r="ABJ137" i="1"/>
  <c r="ABD137" i="1"/>
  <c r="ABB137" i="1"/>
  <c r="ABC137" i="1"/>
  <c r="AAZ137" i="1"/>
  <c r="ABA137" i="1"/>
  <c r="AAY137" i="1"/>
  <c r="AAX137" i="1"/>
  <c r="NS6" i="1"/>
  <c r="NR12" i="1"/>
  <c r="CA143" i="1"/>
  <c r="BY143" i="1"/>
  <c r="BX143" i="1"/>
  <c r="BW143" i="1"/>
  <c r="BV143" i="1"/>
  <c r="BS143" i="1"/>
  <c r="BU143" i="1"/>
  <c r="BR143" i="1"/>
  <c r="BO143" i="1"/>
  <c r="BT143" i="1"/>
  <c r="BP143" i="1"/>
  <c r="BQ143" i="1"/>
  <c r="BZ143" i="1"/>
  <c r="BN143" i="1"/>
  <c r="FW136" i="1"/>
  <c r="FX136" i="1"/>
  <c r="GA136" i="1"/>
  <c r="FZ136" i="1"/>
  <c r="T136" i="1"/>
  <c r="DZ136" i="1"/>
  <c r="DY136" i="1"/>
  <c r="DV136" i="1"/>
  <c r="DU136" i="1"/>
  <c r="DT136" i="1"/>
  <c r="DS136" i="1"/>
  <c r="DR136" i="1"/>
  <c r="U136" i="1"/>
  <c r="DX136" i="1"/>
  <c r="DW136" i="1"/>
  <c r="JU136" i="1" a="1"/>
  <c r="JU136" i="1" s="1"/>
  <c r="JV136" i="1" s="1"/>
  <c r="JW136" i="1" s="1"/>
  <c r="JX136" i="1" s="1"/>
  <c r="JP136" i="1" a="1"/>
  <c r="JP136" i="1" s="1"/>
  <c r="JQ136" i="1" s="1"/>
  <c r="JR136" i="1" s="1"/>
  <c r="JS136" i="1" s="1"/>
  <c r="JO136" i="1" a="1"/>
  <c r="JO136" i="1" s="1"/>
  <c r="FT136" i="1"/>
  <c r="JJ136" i="1" a="1"/>
  <c r="JJ136" i="1" s="1"/>
  <c r="FV136" i="1"/>
  <c r="FU136" i="1"/>
  <c r="JT136" i="1" a="1"/>
  <c r="JT136" i="1" s="1"/>
  <c r="JK136" i="1" a="1"/>
  <c r="JK136" i="1" s="1"/>
  <c r="JL136" i="1" s="1"/>
  <c r="JM136" i="1" s="1"/>
  <c r="JN136" i="1" s="1"/>
  <c r="H138" i="1"/>
  <c r="DQ135" i="1"/>
  <c r="DM135" i="1"/>
  <c r="DL135" i="1"/>
  <c r="DK135" i="1"/>
  <c r="ACZ10" i="1"/>
  <c r="U934" i="7"/>
  <c r="L933" i="7"/>
  <c r="U934" i="8"/>
  <c r="L933" i="8"/>
  <c r="U933" i="6"/>
  <c r="L932" i="6"/>
  <c r="BB16" i="1"/>
  <c r="BB15" i="1"/>
  <c r="BB14" i="1"/>
  <c r="T1138" i="4"/>
  <c r="L13" i="1"/>
  <c r="CV143" i="1" l="1"/>
  <c r="EB144" i="1"/>
  <c r="EA144" i="1"/>
  <c r="CJ143" i="1"/>
  <c r="CI143" i="1"/>
  <c r="EB143" i="1"/>
  <c r="EA143" i="1"/>
  <c r="CO143" i="1"/>
  <c r="CP143" i="1"/>
  <c r="CS143" i="1"/>
  <c r="CY143" i="1"/>
  <c r="ABE138" i="1"/>
  <c r="ADB10" i="1"/>
  <c r="CP144" i="1"/>
  <c r="EQ136" i="1"/>
  <c r="CY144" i="1"/>
  <c r="CI144" i="1"/>
  <c r="CS144" i="1"/>
  <c r="CV144" i="1"/>
  <c r="CZ144" i="1"/>
  <c r="CO144" i="1"/>
  <c r="CJ144" i="1"/>
  <c r="EY136" i="1"/>
  <c r="EX136" i="1"/>
  <c r="W137" i="1"/>
  <c r="EW137" i="1" s="1"/>
  <c r="Y137" i="1"/>
  <c r="X137" i="1"/>
  <c r="BN144" i="1"/>
  <c r="BQ144" i="1"/>
  <c r="BX144" i="1"/>
  <c r="CA144" i="1"/>
  <c r="BR144" i="1"/>
  <c r="BO144" i="1"/>
  <c r="BY144" i="1"/>
  <c r="BS144" i="1"/>
  <c r="BU144" i="1"/>
  <c r="BZ144" i="1"/>
  <c r="BV144" i="1"/>
  <c r="BP144" i="1"/>
  <c r="ER136" i="1"/>
  <c r="EP136" i="1"/>
  <c r="BT144" i="1"/>
  <c r="GB138" i="1"/>
  <c r="FY138" i="1"/>
  <c r="V137" i="1"/>
  <c r="ABH138" i="1"/>
  <c r="ABI138" i="1"/>
  <c r="ABG138" i="1"/>
  <c r="ZG138" i="1"/>
  <c r="ABJ138" i="1"/>
  <c r="ABD138" i="1"/>
  <c r="ABB138" i="1"/>
  <c r="ABC138" i="1"/>
  <c r="AAZ138" i="1"/>
  <c r="ABA138" i="1"/>
  <c r="AAY138" i="1"/>
  <c r="AAX138" i="1"/>
  <c r="NT6" i="1"/>
  <c r="NS12" i="1"/>
  <c r="ADC10" i="1"/>
  <c r="FW137" i="1"/>
  <c r="FX137" i="1"/>
  <c r="DQ136" i="1"/>
  <c r="DW137" i="1"/>
  <c r="DS137" i="1"/>
  <c r="DZ137" i="1"/>
  <c r="DY137" i="1"/>
  <c r="DX137" i="1"/>
  <c r="DV137" i="1"/>
  <c r="DU137" i="1"/>
  <c r="DT137" i="1"/>
  <c r="DR137" i="1"/>
  <c r="U137" i="1"/>
  <c r="T137" i="1"/>
  <c r="H139" i="1"/>
  <c r="GA137" i="1"/>
  <c r="FZ137" i="1"/>
  <c r="JU137" i="1" a="1"/>
  <c r="JU137" i="1" s="1"/>
  <c r="JV137" i="1" s="1"/>
  <c r="JW137" i="1" s="1"/>
  <c r="JX137" i="1" s="1"/>
  <c r="JJ137" i="1" a="1"/>
  <c r="JJ137" i="1" s="1"/>
  <c r="FV137" i="1"/>
  <c r="JT137" i="1" a="1"/>
  <c r="JT137" i="1" s="1"/>
  <c r="FU137" i="1"/>
  <c r="FT137" i="1"/>
  <c r="JP137" i="1" a="1"/>
  <c r="JP137" i="1" s="1"/>
  <c r="JQ137" i="1" s="1"/>
  <c r="JR137" i="1" s="1"/>
  <c r="JS137" i="1" s="1"/>
  <c r="JO137" i="1" a="1"/>
  <c r="JO137" i="1" s="1"/>
  <c r="JK137" i="1" a="1"/>
  <c r="JK137" i="1" s="1"/>
  <c r="JL137" i="1" s="1"/>
  <c r="JM137" i="1" s="1"/>
  <c r="JN137" i="1" s="1"/>
  <c r="DM136" i="1"/>
  <c r="DL136" i="1"/>
  <c r="DK136" i="1"/>
  <c r="U935" i="8"/>
  <c r="L934" i="8"/>
  <c r="U934" i="6"/>
  <c r="L933" i="6"/>
  <c r="U935" i="7"/>
  <c r="L934" i="7"/>
  <c r="ADG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AJ124" i="1" s="1"/>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DE10" i="1" l="1"/>
  <c r="ABE139" i="1"/>
  <c r="EQ137" i="1"/>
  <c r="EX137" i="1"/>
  <c r="EY137" i="1"/>
  <c r="X138" i="1"/>
  <c r="Y138" i="1"/>
  <c r="W138" i="1"/>
  <c r="EW138" i="1" s="1"/>
  <c r="ER137" i="1"/>
  <c r="EP137" i="1"/>
  <c r="GB139" i="1"/>
  <c r="FY139" i="1"/>
  <c r="V138" i="1"/>
  <c r="ABH139" i="1"/>
  <c r="ABI139" i="1"/>
  <c r="ABG139" i="1"/>
  <c r="ZG139" i="1"/>
  <c r="ABJ139" i="1"/>
  <c r="ABD139" i="1"/>
  <c r="ABB139" i="1"/>
  <c r="ABC139" i="1"/>
  <c r="ABA139" i="1"/>
  <c r="AAZ139" i="1"/>
  <c r="AAY139" i="1"/>
  <c r="AAX139" i="1"/>
  <c r="ADF10" i="1"/>
  <c r="NT12" i="1"/>
  <c r="NU6" i="1"/>
  <c r="C222" i="7"/>
  <c r="K222" i="7" s="1"/>
  <c r="AJ137" i="1"/>
  <c r="AJ127" i="1"/>
  <c r="AJ126" i="1"/>
  <c r="AJ128" i="1"/>
  <c r="AJ125" i="1"/>
  <c r="AJ129" i="1"/>
  <c r="AJ130" i="1"/>
  <c r="AJ131" i="1"/>
  <c r="AJ132" i="1"/>
  <c r="AJ133" i="1"/>
  <c r="AJ134" i="1"/>
  <c r="AJ135" i="1"/>
  <c r="AJ136" i="1"/>
  <c r="FX138" i="1"/>
  <c r="FW138" i="1"/>
  <c r="H140" i="1"/>
  <c r="JT138" i="1" a="1"/>
  <c r="JT138" i="1" s="1"/>
  <c r="JP138" i="1" a="1"/>
  <c r="JP138" i="1" s="1"/>
  <c r="JQ138" i="1" s="1"/>
  <c r="JR138" i="1" s="1"/>
  <c r="JS138" i="1" s="1"/>
  <c r="JO138" i="1" a="1"/>
  <c r="JO138" i="1" s="1"/>
  <c r="JK138" i="1" a="1"/>
  <c r="JK138" i="1" s="1"/>
  <c r="JL138" i="1" s="1"/>
  <c r="JM138" i="1" s="1"/>
  <c r="JN138" i="1" s="1"/>
  <c r="JJ138" i="1" a="1"/>
  <c r="JJ138" i="1" s="1"/>
  <c r="FV138" i="1"/>
  <c r="FT138" i="1"/>
  <c r="FU138" i="1"/>
  <c r="JU138" i="1" a="1"/>
  <c r="JU138" i="1" s="1"/>
  <c r="JV138" i="1" s="1"/>
  <c r="JW138" i="1" s="1"/>
  <c r="JX138" i="1" s="1"/>
  <c r="DY138" i="1"/>
  <c r="DX138" i="1"/>
  <c r="DU138" i="1"/>
  <c r="T138" i="1"/>
  <c r="DZ138" i="1"/>
  <c r="DW138" i="1"/>
  <c r="DV138" i="1"/>
  <c r="DT138" i="1"/>
  <c r="DS138" i="1"/>
  <c r="DR138" i="1"/>
  <c r="U138" i="1"/>
  <c r="GA138" i="1"/>
  <c r="FZ138" i="1"/>
  <c r="DQ137" i="1"/>
  <c r="DM137" i="1"/>
  <c r="DL137" i="1"/>
  <c r="DK137" i="1"/>
  <c r="L935" i="7"/>
  <c r="U936" i="7"/>
  <c r="U935" i="6"/>
  <c r="L934" i="6"/>
  <c r="L935" i="8"/>
  <c r="U936" i="8"/>
  <c r="C222" i="6"/>
  <c r="K222" i="6" s="1"/>
  <c r="J82" i="8"/>
  <c r="C222" i="8"/>
  <c r="K222" i="8" s="1"/>
  <c r="ADJ10" i="1"/>
  <c r="K218" i="6"/>
  <c r="J220" i="8"/>
  <c r="K221" i="6"/>
  <c r="K219" i="8"/>
  <c r="J221" i="8"/>
  <c r="J218" i="7"/>
  <c r="J219" i="7"/>
  <c r="J217" i="7"/>
  <c r="J217" i="6"/>
  <c r="J217" i="8"/>
  <c r="K219" i="6"/>
  <c r="J220" i="7"/>
  <c r="K218" i="8"/>
  <c r="J220" i="6"/>
  <c r="J221" i="7"/>
  <c r="ADH10" i="1" l="1"/>
  <c r="ABE140" i="1"/>
  <c r="EQ138" i="1"/>
  <c r="EY138" i="1"/>
  <c r="EX138" i="1"/>
  <c r="Y139" i="1"/>
  <c r="W139" i="1"/>
  <c r="EW139" i="1" s="1"/>
  <c r="X139" i="1"/>
  <c r="EP138" i="1"/>
  <c r="ER138" i="1"/>
  <c r="FY140" i="1"/>
  <c r="GB140" i="1"/>
  <c r="V139" i="1"/>
  <c r="AJ138" i="1"/>
  <c r="ABH140" i="1"/>
  <c r="ABI140" i="1"/>
  <c r="ABG140" i="1"/>
  <c r="ZG140" i="1"/>
  <c r="ABJ140" i="1"/>
  <c r="ABD140" i="1"/>
  <c r="ABB140" i="1"/>
  <c r="ABC140" i="1"/>
  <c r="ABA140" i="1"/>
  <c r="AAZ140" i="1"/>
  <c r="AAY140" i="1"/>
  <c r="AAX140" i="1"/>
  <c r="J222" i="7"/>
  <c r="ADI10" i="1"/>
  <c r="NU12" i="1"/>
  <c r="NV6" i="1"/>
  <c r="FX139" i="1"/>
  <c r="FW139" i="1"/>
  <c r="DM138" i="1"/>
  <c r="DL138" i="1"/>
  <c r="DK138" i="1"/>
  <c r="DZ139" i="1"/>
  <c r="DY139" i="1"/>
  <c r="DX139" i="1"/>
  <c r="DW139" i="1"/>
  <c r="DV139" i="1"/>
  <c r="U139" i="1"/>
  <c r="T139" i="1"/>
  <c r="DU139" i="1"/>
  <c r="DT139" i="1"/>
  <c r="DS139" i="1"/>
  <c r="DR139" i="1"/>
  <c r="GA139" i="1"/>
  <c r="FZ139" i="1"/>
  <c r="JP139" i="1" a="1"/>
  <c r="JP139" i="1" s="1"/>
  <c r="JQ139" i="1" s="1"/>
  <c r="JR139" i="1" s="1"/>
  <c r="JS139" i="1" s="1"/>
  <c r="JO139" i="1" a="1"/>
  <c r="JO139" i="1" s="1"/>
  <c r="JK139" i="1" a="1"/>
  <c r="JK139" i="1" s="1"/>
  <c r="JL139" i="1" s="1"/>
  <c r="JM139" i="1" s="1"/>
  <c r="JN139" i="1" s="1"/>
  <c r="JJ139" i="1" a="1"/>
  <c r="JJ139" i="1" s="1"/>
  <c r="JU139" i="1" a="1"/>
  <c r="JU139" i="1" s="1"/>
  <c r="JV139" i="1" s="1"/>
  <c r="JW139" i="1" s="1"/>
  <c r="JX139" i="1" s="1"/>
  <c r="JT139" i="1" a="1"/>
  <c r="JT139" i="1" s="1"/>
  <c r="FV139" i="1"/>
  <c r="FU139" i="1"/>
  <c r="FT139" i="1"/>
  <c r="H141" i="1"/>
  <c r="DQ138" i="1"/>
  <c r="U936" i="6"/>
  <c r="L935" i="6"/>
  <c r="U937" i="8"/>
  <c r="L936" i="8"/>
  <c r="L936" i="7"/>
  <c r="U937" i="7"/>
  <c r="J222" i="6"/>
  <c r="J222" i="8"/>
  <c r="ADM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DK10" i="1" l="1"/>
  <c r="ABE141" i="1"/>
  <c r="ADN10" i="1"/>
  <c r="EQ139" i="1"/>
  <c r="EX139" i="1"/>
  <c r="EY139" i="1"/>
  <c r="Y140" i="1"/>
  <c r="X140" i="1"/>
  <c r="W140" i="1"/>
  <c r="EW140" i="1" s="1"/>
  <c r="ER139" i="1"/>
  <c r="EP139" i="1"/>
  <c r="FY141" i="1"/>
  <c r="GB141" i="1"/>
  <c r="V140" i="1"/>
  <c r="AJ139" i="1"/>
  <c r="ABH141" i="1"/>
  <c r="ABI141" i="1"/>
  <c r="ABG141" i="1"/>
  <c r="ZG141" i="1"/>
  <c r="ABJ141" i="1"/>
  <c r="ABD141" i="1"/>
  <c r="ABB141" i="1"/>
  <c r="ABC141" i="1"/>
  <c r="AAX141" i="1"/>
  <c r="AAZ141" i="1"/>
  <c r="ABA141" i="1"/>
  <c r="AAY141" i="1"/>
  <c r="ADL10" i="1"/>
  <c r="NV12" i="1"/>
  <c r="NW6" i="1"/>
  <c r="FX140" i="1"/>
  <c r="FW140" i="1"/>
  <c r="DZ140" i="1"/>
  <c r="DY140" i="1"/>
  <c r="DX140" i="1"/>
  <c r="DT140" i="1"/>
  <c r="DS140" i="1"/>
  <c r="DR140" i="1"/>
  <c r="T140" i="1"/>
  <c r="DV140" i="1"/>
  <c r="DU140" i="1"/>
  <c r="DW140" i="1"/>
  <c r="U140" i="1"/>
  <c r="JP140" i="1" a="1"/>
  <c r="JP140" i="1" s="1"/>
  <c r="JQ140" i="1" s="1"/>
  <c r="JR140" i="1" s="1"/>
  <c r="JS140" i="1" s="1"/>
  <c r="JK140" i="1" a="1"/>
  <c r="JK140" i="1" s="1"/>
  <c r="JL140" i="1" s="1"/>
  <c r="JM140" i="1" s="1"/>
  <c r="JN140" i="1" s="1"/>
  <c r="JJ140" i="1" a="1"/>
  <c r="JJ140" i="1" s="1"/>
  <c r="FV140" i="1"/>
  <c r="FU140" i="1"/>
  <c r="JU140" i="1" a="1"/>
  <c r="JU140" i="1" s="1"/>
  <c r="JV140" i="1" s="1"/>
  <c r="JW140" i="1" s="1"/>
  <c r="JX140" i="1" s="1"/>
  <c r="FT140" i="1"/>
  <c r="JT140" i="1" a="1"/>
  <c r="JT140" i="1" s="1"/>
  <c r="JO140" i="1" a="1"/>
  <c r="JO140" i="1" s="1"/>
  <c r="GA140" i="1"/>
  <c r="FZ140" i="1"/>
  <c r="H142" i="1"/>
  <c r="DQ139" i="1"/>
  <c r="DL139" i="1"/>
  <c r="DK139" i="1"/>
  <c r="DM139" i="1"/>
  <c r="U938" i="7"/>
  <c r="L938" i="7" s="1"/>
  <c r="L937" i="7"/>
  <c r="U938" i="8"/>
  <c r="L938" i="8" s="1"/>
  <c r="L937" i="8"/>
  <c r="L936" i="6"/>
  <c r="U937" i="6"/>
  <c r="ADP10" i="1"/>
  <c r="S974" i="4"/>
  <c r="U974" i="4"/>
  <c r="V974" i="4"/>
  <c r="S976" i="4"/>
  <c r="V976" i="4"/>
  <c r="S979" i="4"/>
  <c r="V979" i="4"/>
  <c r="S980" i="4"/>
  <c r="V980" i="4"/>
  <c r="S981" i="4"/>
  <c r="V981" i="4"/>
  <c r="S982" i="4"/>
  <c r="V982" i="4"/>
  <c r="S984" i="4"/>
  <c r="V984" i="4"/>
  <c r="S985" i="4"/>
  <c r="V985" i="4"/>
  <c r="S986" i="4"/>
  <c r="V986" i="4"/>
  <c r="S987" i="4"/>
  <c r="V987" i="4"/>
  <c r="S988" i="4"/>
  <c r="V988" i="4"/>
  <c r="ADQ10" i="1" l="1"/>
  <c r="ABE142" i="1"/>
  <c r="EQ140" i="1"/>
  <c r="EX140" i="1"/>
  <c r="EY140" i="1"/>
  <c r="Y141" i="1"/>
  <c r="X141" i="1"/>
  <c r="W141" i="1"/>
  <c r="EW141" i="1" s="1"/>
  <c r="EP140" i="1"/>
  <c r="ER140" i="1"/>
  <c r="GB142" i="1"/>
  <c r="FY142" i="1"/>
  <c r="V141" i="1"/>
  <c r="AJ140" i="1"/>
  <c r="ABH142" i="1"/>
  <c r="ABI142" i="1"/>
  <c r="ABG142" i="1"/>
  <c r="ZG142" i="1"/>
  <c r="ADO10" i="1"/>
  <c r="ABJ142" i="1"/>
  <c r="ABD142" i="1"/>
  <c r="ABB142" i="1"/>
  <c r="ABC142" i="1"/>
  <c r="AAY142" i="1"/>
  <c r="AAX142" i="1"/>
  <c r="ABA142" i="1"/>
  <c r="AAZ142" i="1"/>
  <c r="NW12" i="1"/>
  <c r="NX6" i="1"/>
  <c r="FX141" i="1"/>
  <c r="FW141" i="1"/>
  <c r="JP141" i="1" a="1"/>
  <c r="JP141" i="1" s="1"/>
  <c r="JQ141" i="1" s="1"/>
  <c r="JR141" i="1" s="1"/>
  <c r="JS141" i="1" s="1"/>
  <c r="JO141" i="1" a="1"/>
  <c r="JO141" i="1" s="1"/>
  <c r="JK141" i="1" a="1"/>
  <c r="JK141" i="1" s="1"/>
  <c r="JL141" i="1" s="1"/>
  <c r="JM141" i="1" s="1"/>
  <c r="JN141" i="1" s="1"/>
  <c r="JJ141" i="1" a="1"/>
  <c r="JJ141" i="1" s="1"/>
  <c r="FV141" i="1"/>
  <c r="FU141" i="1"/>
  <c r="FT141" i="1"/>
  <c r="JU141" i="1" a="1"/>
  <c r="JU141" i="1" s="1"/>
  <c r="JV141" i="1" s="1"/>
  <c r="JW141" i="1" s="1"/>
  <c r="JX141" i="1" s="1"/>
  <c r="JT141" i="1" a="1"/>
  <c r="JT141" i="1" s="1"/>
  <c r="DZ141" i="1"/>
  <c r="DY141" i="1"/>
  <c r="DX141" i="1"/>
  <c r="DW141" i="1"/>
  <c r="DV141" i="1"/>
  <c r="DU141" i="1"/>
  <c r="DT141" i="1"/>
  <c r="DS141" i="1"/>
  <c r="DR141" i="1"/>
  <c r="U141" i="1"/>
  <c r="T141" i="1"/>
  <c r="GA141" i="1"/>
  <c r="FZ141" i="1"/>
  <c r="DL140" i="1"/>
  <c r="DK140" i="1"/>
  <c r="DM140" i="1"/>
  <c r="H143" i="1"/>
  <c r="DQ140" i="1"/>
  <c r="U938" i="6"/>
  <c r="L938" i="6" s="1"/>
  <c r="L937" i="6"/>
  <c r="ADS10" i="1"/>
  <c r="ADT10" i="1"/>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002" i="4"/>
  <c r="V1001" i="4"/>
  <c r="V1000" i="4"/>
  <c r="V999" i="4"/>
  <c r="V998" i="4"/>
  <c r="V997" i="4"/>
  <c r="V996" i="4"/>
  <c r="V995" i="4"/>
  <c r="V994" i="4"/>
  <c r="V993" i="4"/>
  <c r="V992" i="4"/>
  <c r="V991" i="4"/>
  <c r="V990" i="4"/>
  <c r="V989" i="4"/>
  <c r="V983" i="4"/>
  <c r="V978" i="4"/>
  <c r="V977" i="4"/>
  <c r="V975" i="4"/>
  <c r="V972" i="4"/>
  <c r="V971" i="4"/>
  <c r="V970"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ABE143" i="1" l="1"/>
  <c r="EQ141" i="1"/>
  <c r="ADR10" i="1"/>
  <c r="EX141" i="1"/>
  <c r="EY141" i="1"/>
  <c r="Y142" i="1"/>
  <c r="X142" i="1"/>
  <c r="W142" i="1"/>
  <c r="EW142" i="1" s="1"/>
  <c r="ER141" i="1"/>
  <c r="EP141" i="1"/>
  <c r="GB143" i="1"/>
  <c r="FY143" i="1"/>
  <c r="V142" i="1"/>
  <c r="ABH143" i="1"/>
  <c r="ABI143" i="1"/>
  <c r="ABG143" i="1"/>
  <c r="ZG143" i="1"/>
  <c r="ABJ143" i="1"/>
  <c r="ABD143" i="1"/>
  <c r="ABB143" i="1"/>
  <c r="ABC143" i="1"/>
  <c r="AAZ143" i="1"/>
  <c r="AAX143" i="1"/>
  <c r="ABA143" i="1"/>
  <c r="AAY143" i="1"/>
  <c r="NX12" i="1"/>
  <c r="NY6" i="1"/>
  <c r="FX142" i="1"/>
  <c r="FW142" i="1"/>
  <c r="DQ141" i="1"/>
  <c r="DM141" i="1"/>
  <c r="DL141" i="1"/>
  <c r="DK141" i="1"/>
  <c r="AJ141" i="1"/>
  <c r="GA142" i="1"/>
  <c r="FZ142" i="1"/>
  <c r="DW142" i="1"/>
  <c r="U142" i="1"/>
  <c r="T142" i="1"/>
  <c r="DU142" i="1"/>
  <c r="DT142" i="1"/>
  <c r="DS142" i="1"/>
  <c r="DR142" i="1"/>
  <c r="DX142" i="1"/>
  <c r="DV142" i="1"/>
  <c r="DZ142" i="1"/>
  <c r="DY142" i="1"/>
  <c r="H144" i="1"/>
  <c r="JO142" i="1" a="1"/>
  <c r="JO142" i="1" s="1"/>
  <c r="FT142" i="1"/>
  <c r="JK142" i="1" a="1"/>
  <c r="JK142" i="1" s="1"/>
  <c r="JL142" i="1" s="1"/>
  <c r="JM142" i="1" s="1"/>
  <c r="JN142" i="1" s="1"/>
  <c r="JJ142" i="1" a="1"/>
  <c r="JJ142" i="1" s="1"/>
  <c r="JU142" i="1" a="1"/>
  <c r="JU142" i="1" s="1"/>
  <c r="JV142" i="1" s="1"/>
  <c r="JW142" i="1" s="1"/>
  <c r="JX142" i="1" s="1"/>
  <c r="JT142" i="1" a="1"/>
  <c r="JT142" i="1" s="1"/>
  <c r="JP142" i="1" a="1"/>
  <c r="JP142" i="1" s="1"/>
  <c r="JQ142" i="1" s="1"/>
  <c r="JR142" i="1" s="1"/>
  <c r="JS142" i="1" s="1"/>
  <c r="FV142" i="1"/>
  <c r="FU142" i="1"/>
  <c r="ADW10" i="1"/>
  <c r="ADV10" i="1"/>
  <c r="S1002" i="4"/>
  <c r="S1001" i="4"/>
  <c r="S1000" i="4"/>
  <c r="S999" i="4"/>
  <c r="S998" i="4"/>
  <c r="S997" i="4"/>
  <c r="S996" i="4"/>
  <c r="S995" i="4"/>
  <c r="S994" i="4"/>
  <c r="S993" i="4"/>
  <c r="S992" i="4"/>
  <c r="S991" i="4"/>
  <c r="S990" i="4"/>
  <c r="S989" i="4"/>
  <c r="S983" i="4"/>
  <c r="S978" i="4"/>
  <c r="S977" i="4"/>
  <c r="S975" i="4"/>
  <c r="S9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972" i="4"/>
  <c r="S971" i="4"/>
  <c r="S970"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ABE144" i="1" l="1"/>
  <c r="EQ142" i="1"/>
  <c r="ADU10" i="1"/>
  <c r="EX142" i="1"/>
  <c r="EY142" i="1"/>
  <c r="Y143" i="1"/>
  <c r="X143" i="1"/>
  <c r="W143" i="1"/>
  <c r="EW143" i="1" s="1"/>
  <c r="ER142" i="1"/>
  <c r="EP142" i="1"/>
  <c r="FY144" i="1"/>
  <c r="GB144" i="1"/>
  <c r="V143" i="1"/>
  <c r="ABH144" i="1"/>
  <c r="ABI144" i="1"/>
  <c r="ABG144" i="1"/>
  <c r="ZG144" i="1"/>
  <c r="ABJ144" i="1"/>
  <c r="ABD144" i="1"/>
  <c r="ABB144" i="1"/>
  <c r="ABC144" i="1"/>
  <c r="ABA144" i="1"/>
  <c r="AAZ144" i="1"/>
  <c r="AAY144" i="1"/>
  <c r="AAX144" i="1"/>
  <c r="NY12" i="1"/>
  <c r="NZ6" i="1"/>
  <c r="FX143" i="1"/>
  <c r="FW143" i="1"/>
  <c r="H145" i="1"/>
  <c r="JJ143" i="1" a="1"/>
  <c r="JJ143" i="1" s="1"/>
  <c r="FT143" i="1"/>
  <c r="FV143" i="1"/>
  <c r="JU143" i="1" a="1"/>
  <c r="JU143" i="1" s="1"/>
  <c r="JV143" i="1" s="1"/>
  <c r="JW143" i="1" s="1"/>
  <c r="JX143" i="1" s="1"/>
  <c r="FU143" i="1"/>
  <c r="JT143" i="1" a="1"/>
  <c r="JT143" i="1" s="1"/>
  <c r="JP143" i="1" a="1"/>
  <c r="JP143" i="1" s="1"/>
  <c r="JQ143" i="1" s="1"/>
  <c r="JR143" i="1" s="1"/>
  <c r="JS143" i="1" s="1"/>
  <c r="JO143" i="1" a="1"/>
  <c r="JO143" i="1" s="1"/>
  <c r="JK143" i="1" a="1"/>
  <c r="JK143" i="1" s="1"/>
  <c r="JL143" i="1" s="1"/>
  <c r="JM143" i="1" s="1"/>
  <c r="JN143" i="1" s="1"/>
  <c r="DQ142" i="1"/>
  <c r="DM142" i="1"/>
  <c r="DL142" i="1"/>
  <c r="DK142" i="1"/>
  <c r="ADZ10" i="1"/>
  <c r="AJ142" i="1"/>
  <c r="GA143" i="1"/>
  <c r="FZ143" i="1"/>
  <c r="DW143" i="1"/>
  <c r="T143" i="1"/>
  <c r="DS143" i="1"/>
  <c r="U143" i="1"/>
  <c r="DZ143" i="1"/>
  <c r="DY143" i="1"/>
  <c r="DX143" i="1"/>
  <c r="DV143" i="1"/>
  <c r="DU143" i="1"/>
  <c r="DT143" i="1"/>
  <c r="DR143" i="1"/>
  <c r="ADY10" i="1"/>
  <c r="XL13" i="1"/>
  <c r="XL149" i="1" s="1"/>
  <c r="XD13" i="1"/>
  <c r="XD149" i="1" s="1"/>
  <c r="XC13" i="1"/>
  <c r="XC149" i="1" s="1"/>
  <c r="ADX10" i="1" l="1"/>
  <c r="EQ143" i="1"/>
  <c r="EX143" i="1"/>
  <c r="EY143" i="1"/>
  <c r="Y144" i="1"/>
  <c r="X144" i="1"/>
  <c r="W144" i="1"/>
  <c r="EW144" i="1" s="1"/>
  <c r="EP143" i="1"/>
  <c r="ER143" i="1"/>
  <c r="FY145" i="1"/>
  <c r="GB145" i="1"/>
  <c r="V144" i="1"/>
  <c r="NZ12" i="1"/>
  <c r="OA6" i="1"/>
  <c r="AEC10" i="1"/>
  <c r="FW144" i="1"/>
  <c r="FX144" i="1"/>
  <c r="DQ143" i="1"/>
  <c r="AJ143" i="1"/>
  <c r="DR144" i="1"/>
  <c r="U144" i="1"/>
  <c r="T144" i="1"/>
  <c r="DZ144" i="1"/>
  <c r="DS144" i="1"/>
  <c r="DY144" i="1"/>
  <c r="DX144" i="1"/>
  <c r="DW144" i="1"/>
  <c r="DV144" i="1"/>
  <c r="DU144" i="1"/>
  <c r="DT144" i="1"/>
  <c r="FV144" i="1"/>
  <c r="FT144" i="1"/>
  <c r="JJ144" i="1" a="1"/>
  <c r="JJ144" i="1" s="1"/>
  <c r="FU144" i="1"/>
  <c r="JU144" i="1" a="1"/>
  <c r="JU144" i="1" s="1"/>
  <c r="JV144" i="1" s="1"/>
  <c r="JW144" i="1" s="1"/>
  <c r="JX144" i="1" s="1"/>
  <c r="JT144" i="1" a="1"/>
  <c r="JT144" i="1" s="1"/>
  <c r="JP144" i="1" a="1"/>
  <c r="JP144" i="1" s="1"/>
  <c r="JQ144" i="1" s="1"/>
  <c r="JR144" i="1" s="1"/>
  <c r="JS144" i="1" s="1"/>
  <c r="JO144" i="1" a="1"/>
  <c r="JO144" i="1" s="1"/>
  <c r="JK144" i="1" a="1"/>
  <c r="JK144" i="1" s="1"/>
  <c r="JL144" i="1" s="1"/>
  <c r="JM144" i="1" s="1"/>
  <c r="JN144" i="1" s="1"/>
  <c r="FZ144" i="1"/>
  <c r="GA144" i="1"/>
  <c r="DL143" i="1"/>
  <c r="DK143" i="1"/>
  <c r="DM143" i="1"/>
  <c r="H146" i="1"/>
  <c r="AEB10" i="1"/>
  <c r="XL14" i="1"/>
  <c r="XL17" i="1" s="1"/>
  <c r="XD14" i="1"/>
  <c r="XD17" i="1" s="1"/>
  <c r="XC14" i="1"/>
  <c r="XC17" i="1" s="1"/>
  <c r="AEA10" i="1" l="1"/>
  <c r="EQ144" i="1"/>
  <c r="EX144" i="1"/>
  <c r="EY144" i="1"/>
  <c r="Y145" i="1"/>
  <c r="X145" i="1"/>
  <c r="W145" i="1"/>
  <c r="EW145" i="1" s="1"/>
  <c r="EP144" i="1"/>
  <c r="ER144" i="1"/>
  <c r="GB146" i="1"/>
  <c r="FY146" i="1"/>
  <c r="V145" i="1"/>
  <c r="AJ144" i="1"/>
  <c r="AEF10" i="1"/>
  <c r="OA12" i="1"/>
  <c r="OB6" i="1"/>
  <c r="FX145" i="1"/>
  <c r="FW145" i="1"/>
  <c r="DK144" i="1"/>
  <c r="DM144" i="1"/>
  <c r="DL144" i="1"/>
  <c r="GA145" i="1"/>
  <c r="FZ145" i="1"/>
  <c r="DR145" i="1"/>
  <c r="DZ145" i="1"/>
  <c r="U145" i="1"/>
  <c r="DY145" i="1"/>
  <c r="DX145" i="1"/>
  <c r="T145" i="1"/>
  <c r="DS145" i="1"/>
  <c r="DW145" i="1"/>
  <c r="DV145" i="1"/>
  <c r="DU145" i="1"/>
  <c r="DT145" i="1"/>
  <c r="FV145" i="1"/>
  <c r="FU145" i="1"/>
  <c r="FT145" i="1"/>
  <c r="JU145" i="1" a="1"/>
  <c r="JU145" i="1" s="1"/>
  <c r="JV145" i="1" s="1"/>
  <c r="JW145" i="1" s="1"/>
  <c r="JX145" i="1" s="1"/>
  <c r="JT145" i="1" a="1"/>
  <c r="JT145" i="1" s="1"/>
  <c r="JP145" i="1" a="1"/>
  <c r="JP145" i="1" s="1"/>
  <c r="JQ145" i="1" s="1"/>
  <c r="JR145" i="1" s="1"/>
  <c r="JS145" i="1" s="1"/>
  <c r="JO145" i="1" a="1"/>
  <c r="JO145" i="1" s="1"/>
  <c r="JK145" i="1" a="1"/>
  <c r="JK145" i="1" s="1"/>
  <c r="JL145" i="1" s="1"/>
  <c r="JM145" i="1" s="1"/>
  <c r="JN145" i="1" s="1"/>
  <c r="JJ145" i="1" a="1"/>
  <c r="JJ145" i="1" s="1"/>
  <c r="H147" i="1"/>
  <c r="DQ144" i="1"/>
  <c r="AEE10" i="1"/>
  <c r="U944" i="4"/>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0" i="4" s="1"/>
  <c r="U971" i="4" s="1"/>
  <c r="U972" i="4" s="1"/>
  <c r="U975" i="4" s="1"/>
  <c r="U976" i="4" s="1"/>
  <c r="AED10" i="1" l="1"/>
  <c r="EQ145" i="1"/>
  <c r="AEI10" i="1"/>
  <c r="EX145" i="1"/>
  <c r="EY145" i="1"/>
  <c r="Y146" i="1"/>
  <c r="X146" i="1"/>
  <c r="W146" i="1"/>
  <c r="EW146" i="1" s="1"/>
  <c r="ER145" i="1"/>
  <c r="EP145" i="1"/>
  <c r="GB147" i="1"/>
  <c r="FY147" i="1"/>
  <c r="V146" i="1"/>
  <c r="AJ145" i="1"/>
  <c r="AEG10" i="1"/>
  <c r="OB12" i="1"/>
  <c r="OC6" i="1"/>
  <c r="FX146" i="1"/>
  <c r="FW146" i="1"/>
  <c r="U146" i="1"/>
  <c r="T146" i="1"/>
  <c r="DX146" i="1"/>
  <c r="DW146" i="1"/>
  <c r="DV146" i="1"/>
  <c r="DU146" i="1"/>
  <c r="DT146" i="1"/>
  <c r="DS146" i="1"/>
  <c r="DR146" i="1"/>
  <c r="DZ146" i="1"/>
  <c r="DY146" i="1"/>
  <c r="DL145" i="1"/>
  <c r="DK145" i="1"/>
  <c r="DM145" i="1"/>
  <c r="FU146" i="1"/>
  <c r="FT146" i="1"/>
  <c r="JU146" i="1" a="1"/>
  <c r="JU146" i="1" s="1"/>
  <c r="JV146" i="1" s="1"/>
  <c r="JW146" i="1" s="1"/>
  <c r="JX146" i="1" s="1"/>
  <c r="JT146" i="1" a="1"/>
  <c r="JT146" i="1" s="1"/>
  <c r="JP146" i="1" a="1"/>
  <c r="JP146" i="1" s="1"/>
  <c r="JQ146" i="1" s="1"/>
  <c r="JR146" i="1" s="1"/>
  <c r="JS146" i="1" s="1"/>
  <c r="JO146" i="1" a="1"/>
  <c r="JO146" i="1" s="1"/>
  <c r="FV146" i="1"/>
  <c r="JK146" i="1" a="1"/>
  <c r="JK146" i="1" s="1"/>
  <c r="JL146" i="1" s="1"/>
  <c r="JM146" i="1" s="1"/>
  <c r="JN146" i="1" s="1"/>
  <c r="JJ146" i="1" a="1"/>
  <c r="JJ146" i="1" s="1"/>
  <c r="DQ145" i="1"/>
  <c r="FZ146" i="1"/>
  <c r="GA146" i="1"/>
  <c r="AEH10" i="1"/>
  <c r="U977" i="4"/>
  <c r="U978" i="4" s="1"/>
  <c r="U979" i="4" s="1"/>
  <c r="U980" i="4" s="1"/>
  <c r="U981" i="4" s="1"/>
  <c r="U982" i="4" s="1"/>
  <c r="FA15" i="1"/>
  <c r="EQ146" i="1" l="1"/>
  <c r="AEL10" i="1"/>
  <c r="EX146" i="1"/>
  <c r="EY146" i="1"/>
  <c r="Y147" i="1"/>
  <c r="X147" i="1"/>
  <c r="W147" i="1"/>
  <c r="EW147" i="1" s="1"/>
  <c r="ER146" i="1"/>
  <c r="EP146" i="1"/>
  <c r="V147" i="1"/>
  <c r="AJ146" i="1"/>
  <c r="AEJ10" i="1"/>
  <c r="OC12" i="1"/>
  <c r="OD6" i="1"/>
  <c r="FX147" i="1"/>
  <c r="FW147" i="1"/>
  <c r="DV147" i="1"/>
  <c r="DU147" i="1"/>
  <c r="DT147" i="1"/>
  <c r="DS147" i="1"/>
  <c r="DR147" i="1"/>
  <c r="U147" i="1"/>
  <c r="T147" i="1"/>
  <c r="DZ147" i="1"/>
  <c r="DY147" i="1"/>
  <c r="DX147" i="1"/>
  <c r="DW147" i="1"/>
  <c r="FV147" i="1"/>
  <c r="FU147" i="1"/>
  <c r="FT147" i="1"/>
  <c r="JU147" i="1" a="1"/>
  <c r="JU147" i="1" s="1"/>
  <c r="JV147" i="1" s="1"/>
  <c r="JW147" i="1" s="1"/>
  <c r="JX147" i="1" s="1"/>
  <c r="JT147" i="1" a="1"/>
  <c r="JT147" i="1" s="1"/>
  <c r="JK147" i="1" a="1"/>
  <c r="JK147" i="1" s="1"/>
  <c r="JL147" i="1" s="1"/>
  <c r="JM147" i="1" s="1"/>
  <c r="JN147" i="1" s="1"/>
  <c r="JJ147" i="1" a="1"/>
  <c r="JJ147" i="1" s="1"/>
  <c r="JP147" i="1" a="1"/>
  <c r="JP147" i="1" s="1"/>
  <c r="JQ147" i="1" s="1"/>
  <c r="JR147" i="1" s="1"/>
  <c r="JS147" i="1" s="1"/>
  <c r="JO147" i="1" a="1"/>
  <c r="JO147" i="1" s="1"/>
  <c r="GA147" i="1"/>
  <c r="FZ147" i="1"/>
  <c r="DQ146" i="1"/>
  <c r="DM146" i="1"/>
  <c r="DL146" i="1"/>
  <c r="DK146" i="1"/>
  <c r="AEK10" i="1"/>
  <c r="U983" i="4"/>
  <c r="U984" i="4" s="1"/>
  <c r="U985" i="4" s="1"/>
  <c r="U986" i="4" s="1"/>
  <c r="U987" i="4" s="1"/>
  <c r="U988" i="4" s="1"/>
  <c r="EQ147" i="1" l="1"/>
  <c r="AEO10" i="1"/>
  <c r="EY147" i="1"/>
  <c r="EX147" i="1"/>
  <c r="ER147" i="1"/>
  <c r="EP147" i="1"/>
  <c r="AEM10" i="1"/>
  <c r="OE6" i="1"/>
  <c r="OD12" i="1"/>
  <c r="DQ147" i="1"/>
  <c r="DL147" i="1"/>
  <c r="DK147" i="1"/>
  <c r="DM147" i="1"/>
  <c r="AJ147" i="1"/>
  <c r="AEN10" i="1"/>
  <c r="U989" i="4"/>
  <c r="U990" i="4" s="1"/>
  <c r="U991" i="4" s="1"/>
  <c r="U992" i="4" s="1"/>
  <c r="U993" i="4" s="1"/>
  <c r="U994" i="4" s="1"/>
  <c r="U995" i="4" s="1"/>
  <c r="U996" i="4" s="1"/>
  <c r="U997" i="4" s="1"/>
  <c r="U998" i="4" s="1"/>
  <c r="U999" i="4" s="1"/>
  <c r="U1000" i="4" s="1"/>
  <c r="U1001" i="4" s="1"/>
  <c r="U1002" i="4" s="1"/>
  <c r="U1139" i="4" s="1"/>
  <c r="AER10" i="1" l="1"/>
  <c r="AEP10" i="1"/>
  <c r="OF6" i="1"/>
  <c r="OE12" i="1"/>
  <c r="AEQ10" i="1"/>
  <c r="U1140" i="4"/>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AEU10" i="1" l="1"/>
  <c r="AES10" i="1"/>
  <c r="OG6" i="1"/>
  <c r="OF12" i="1"/>
  <c r="AET10" i="1"/>
  <c r="B47" i="1"/>
  <c r="DP29" i="1"/>
  <c r="DO29" i="1"/>
  <c r="DN29" i="1"/>
  <c r="DL29" i="1"/>
  <c r="DP28" i="1"/>
  <c r="DO28" i="1"/>
  <c r="DN28" i="1"/>
  <c r="DL28" i="1"/>
  <c r="DP27" i="1"/>
  <c r="DO27" i="1"/>
  <c r="DN27" i="1"/>
  <c r="DL27" i="1"/>
  <c r="DL26" i="1"/>
  <c r="DK29" i="1"/>
  <c r="DK28" i="1"/>
  <c r="DK27" i="1"/>
  <c r="DK26" i="1"/>
  <c r="YT75" i="1"/>
  <c r="YS75" i="1"/>
  <c r="YR75" i="1"/>
  <c r="YQ75" i="1"/>
  <c r="YT74" i="1"/>
  <c r="YS74" i="1"/>
  <c r="YR74" i="1"/>
  <c r="YQ74" i="1"/>
  <c r="YT73" i="1"/>
  <c r="YS73" i="1"/>
  <c r="YR73" i="1"/>
  <c r="YQ73" i="1"/>
  <c r="YT72" i="1"/>
  <c r="YS72" i="1"/>
  <c r="YR72" i="1"/>
  <c r="YQ72" i="1"/>
  <c r="YT71" i="1"/>
  <c r="YS71" i="1"/>
  <c r="YR71" i="1"/>
  <c r="YQ71" i="1"/>
  <c r="YT70" i="1"/>
  <c r="YS70" i="1"/>
  <c r="YR70" i="1"/>
  <c r="YQ70" i="1"/>
  <c r="YT69" i="1"/>
  <c r="YS69" i="1"/>
  <c r="YR69" i="1"/>
  <c r="YQ69" i="1"/>
  <c r="YT68" i="1"/>
  <c r="YS68" i="1"/>
  <c r="YR68" i="1"/>
  <c r="YQ68" i="1"/>
  <c r="YT67" i="1"/>
  <c r="YS67" i="1"/>
  <c r="YR67" i="1"/>
  <c r="YQ67" i="1"/>
  <c r="YT66" i="1"/>
  <c r="YS66" i="1"/>
  <c r="YR66" i="1"/>
  <c r="YQ66" i="1"/>
  <c r="YT65" i="1"/>
  <c r="YS65" i="1"/>
  <c r="YR65" i="1"/>
  <c r="YQ65" i="1"/>
  <c r="YT64" i="1"/>
  <c r="YS64" i="1"/>
  <c r="YR64" i="1"/>
  <c r="YQ64" i="1"/>
  <c r="AEV10" i="1" l="1"/>
  <c r="OH6" i="1"/>
  <c r="OG12" i="1"/>
  <c r="AEW10" i="1"/>
  <c r="B20" i="1"/>
  <c r="B21" i="1"/>
  <c r="B22" i="1"/>
  <c r="A4" i="1"/>
  <c r="WY13" i="1"/>
  <c r="WY149" i="1" s="1"/>
  <c r="WX13" i="1"/>
  <c r="WX149" i="1" s="1"/>
  <c r="U14" i="1"/>
  <c r="G191" i="4"/>
  <c r="H65" i="1"/>
  <c r="BH20" i="1" l="1" a="1"/>
  <c r="BH20" i="1" s="1"/>
  <c r="BG20" i="1" a="1"/>
  <c r="BG20" i="1" s="1"/>
  <c r="BF20" i="1" a="1"/>
  <c r="BF20" i="1" s="1"/>
  <c r="BE20" i="1" a="1"/>
  <c r="BE20" i="1" s="1"/>
  <c r="BK20" i="1" a="1"/>
  <c r="BK20" i="1" s="1"/>
  <c r="BD20" i="1" a="1"/>
  <c r="BD20" i="1" s="1"/>
  <c r="BI20" i="1" a="1"/>
  <c r="BI20" i="1" s="1"/>
  <c r="BL20" i="1" a="1"/>
  <c r="BL20" i="1" s="1"/>
  <c r="BJ20" i="1" a="1"/>
  <c r="BJ20" i="1" s="1"/>
  <c r="HB65" i="1"/>
  <c r="OH12" i="1"/>
  <c r="OI6" i="1"/>
  <c r="DO26" i="1"/>
  <c r="DO127" i="1"/>
  <c r="DO124" i="1"/>
  <c r="DO126" i="1"/>
  <c r="DO125" i="1"/>
  <c r="DO128" i="1"/>
  <c r="DO129" i="1"/>
  <c r="DO130" i="1"/>
  <c r="DO131" i="1"/>
  <c r="DO132" i="1"/>
  <c r="DO133" i="1"/>
  <c r="DO134" i="1"/>
  <c r="DO135" i="1"/>
  <c r="DO136" i="1"/>
  <c r="DO137" i="1"/>
  <c r="DO138" i="1"/>
  <c r="DO139" i="1"/>
  <c r="DO140" i="1"/>
  <c r="DO141" i="1"/>
  <c r="DO142" i="1"/>
  <c r="DO143" i="1"/>
  <c r="DO144" i="1"/>
  <c r="DO145" i="1"/>
  <c r="DO146" i="1"/>
  <c r="DO147" i="1"/>
  <c r="DP26" i="1"/>
  <c r="DP127" i="1"/>
  <c r="DP126" i="1"/>
  <c r="DP124" i="1"/>
  <c r="DP125" i="1"/>
  <c r="DP128" i="1"/>
  <c r="DP129" i="1"/>
  <c r="DP130" i="1"/>
  <c r="DP131" i="1"/>
  <c r="DP132" i="1"/>
  <c r="DP133" i="1"/>
  <c r="DP134" i="1"/>
  <c r="DP135" i="1"/>
  <c r="DP136" i="1"/>
  <c r="DP137" i="1"/>
  <c r="DP138" i="1"/>
  <c r="DP139" i="1"/>
  <c r="DP140" i="1"/>
  <c r="DP141" i="1"/>
  <c r="DP142" i="1"/>
  <c r="DP143" i="1"/>
  <c r="DP144" i="1"/>
  <c r="DP145" i="1"/>
  <c r="DP146" i="1"/>
  <c r="DP147" i="1"/>
  <c r="DN26" i="1"/>
  <c r="DN127" i="1"/>
  <c r="DN128" i="1"/>
  <c r="DN124" i="1"/>
  <c r="DN126" i="1"/>
  <c r="DN125" i="1"/>
  <c r="DN129" i="1"/>
  <c r="DN130" i="1"/>
  <c r="DN131" i="1"/>
  <c r="DN132" i="1"/>
  <c r="DN133" i="1"/>
  <c r="DN134" i="1"/>
  <c r="DN135" i="1"/>
  <c r="DN136" i="1"/>
  <c r="DN137" i="1"/>
  <c r="DN138" i="1"/>
  <c r="DN139" i="1"/>
  <c r="DN140" i="1"/>
  <c r="DN141" i="1"/>
  <c r="DN142" i="1"/>
  <c r="DN143" i="1"/>
  <c r="DN144" i="1"/>
  <c r="DN145" i="1"/>
  <c r="DN146" i="1"/>
  <c r="DN147" i="1"/>
  <c r="BF21" i="1" a="1"/>
  <c r="BF21" i="1" s="1"/>
  <c r="BE21" i="1" a="1"/>
  <c r="BE21" i="1" s="1"/>
  <c r="BL21" i="1" a="1"/>
  <c r="BL21" i="1" s="1"/>
  <c r="BK21" i="1" a="1"/>
  <c r="BK21" i="1" s="1"/>
  <c r="BJ21" i="1" a="1"/>
  <c r="BJ21" i="1" s="1"/>
  <c r="BI21" i="1" a="1"/>
  <c r="BI21" i="1" s="1"/>
  <c r="BD21" i="1" a="1"/>
  <c r="BD21" i="1" s="1"/>
  <c r="BH21" i="1" a="1"/>
  <c r="BH21" i="1" s="1"/>
  <c r="BG21" i="1" a="1"/>
  <c r="BG21" i="1" s="1"/>
  <c r="BL22" i="1" a="1"/>
  <c r="BL22" i="1" s="1"/>
  <c r="BJ22" i="1" a="1"/>
  <c r="BJ22" i="1" s="1"/>
  <c r="BI22" i="1" a="1"/>
  <c r="BI22" i="1" s="1"/>
  <c r="BF22" i="1" a="1"/>
  <c r="BF22" i="1" s="1"/>
  <c r="BH22" i="1" a="1"/>
  <c r="BH22" i="1" s="1"/>
  <c r="BG22" i="1" a="1"/>
  <c r="BG22" i="1" s="1"/>
  <c r="BE22" i="1" a="1"/>
  <c r="BE22" i="1" s="1"/>
  <c r="BD22" i="1" a="1"/>
  <c r="BD22" i="1" s="1"/>
  <c r="BK22" i="1" a="1"/>
  <c r="BK22" i="1" s="1"/>
  <c r="WY14" i="1"/>
  <c r="WY17" i="1" s="1"/>
  <c r="WX14" i="1"/>
  <c r="WX17" i="1" s="1"/>
  <c r="H66" i="1"/>
  <c r="HB66" i="1" l="1"/>
  <c r="OI12" i="1"/>
  <c r="OJ6" i="1"/>
  <c r="H67" i="1"/>
  <c r="HB67" i="1" l="1"/>
  <c r="OK6" i="1"/>
  <c r="OJ12" i="1"/>
  <c r="H68" i="1"/>
  <c r="HB68" i="1" l="1"/>
  <c r="OK12" i="1"/>
  <c r="OL6" i="1"/>
  <c r="H69" i="1"/>
  <c r="HB69" i="1" l="1"/>
  <c r="OM6" i="1"/>
  <c r="OL12" i="1"/>
  <c r="H70" i="1"/>
  <c r="HB70" i="1" l="1"/>
  <c r="OM12" i="1"/>
  <c r="ON6" i="1"/>
  <c r="H71"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HB71" i="1" l="1"/>
  <c r="OO6" i="1"/>
  <c r="ON12" i="1"/>
  <c r="H72" i="1"/>
  <c r="R938" i="4"/>
  <c r="R937" i="4"/>
  <c r="R936" i="4"/>
  <c r="R935" i="4"/>
  <c r="HB72" i="1" l="1"/>
  <c r="OO12" i="1"/>
  <c r="OP6" i="1"/>
  <c r="H73" i="1"/>
  <c r="N937" i="4"/>
  <c r="N936" i="4"/>
  <c r="N934" i="4"/>
  <c r="N933" i="4"/>
  <c r="HB73" i="1" l="1"/>
  <c r="OP12" i="1"/>
  <c r="OQ6" i="1"/>
  <c r="H74" i="1"/>
  <c r="U920" i="4"/>
  <c r="U921" i="4" s="1"/>
  <c r="U922" i="4" s="1"/>
  <c r="AP58" i="1"/>
  <c r="L919" i="4"/>
  <c r="I927" i="4"/>
  <c r="I926" i="4"/>
  <c r="H927" i="4"/>
  <c r="H926" i="4"/>
  <c r="M937" i="4"/>
  <c r="K937" i="4"/>
  <c r="J937" i="4"/>
  <c r="G937" i="4"/>
  <c r="M936" i="4"/>
  <c r="K936" i="4"/>
  <c r="J936" i="4"/>
  <c r="G936" i="4"/>
  <c r="M934" i="4"/>
  <c r="K934" i="4"/>
  <c r="J934" i="4"/>
  <c r="G934" i="4"/>
  <c r="M933" i="4"/>
  <c r="K933" i="4"/>
  <c r="J933" i="4"/>
  <c r="G933" i="4"/>
  <c r="HB74" i="1" l="1"/>
  <c r="OQ12" i="1"/>
  <c r="OR6" i="1"/>
  <c r="S58" i="1"/>
  <c r="Q58" i="1"/>
  <c r="H75" i="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R58" i="1"/>
  <c r="U923" i="4"/>
  <c r="U924" i="4" s="1"/>
  <c r="U925" i="4" s="1"/>
  <c r="U926" i="4" s="1"/>
  <c r="U927" i="4" s="1"/>
  <c r="U928" i="4" s="1"/>
  <c r="U929" i="4" s="1"/>
  <c r="U930" i="4" s="1"/>
  <c r="L920" i="4"/>
  <c r="L922" i="4"/>
  <c r="L921" i="4"/>
  <c r="HB75" i="1" l="1"/>
  <c r="OR12" i="1"/>
  <c r="OS6" i="1"/>
  <c r="L929" i="4"/>
  <c r="L928" i="4"/>
  <c r="L927" i="4"/>
  <c r="L924" i="4"/>
  <c r="U931" i="4"/>
  <c r="U932" i="4" s="1"/>
  <c r="U933" i="4" s="1"/>
  <c r="U934" i="4" s="1"/>
  <c r="U935" i="4" s="1"/>
  <c r="U936" i="4" s="1"/>
  <c r="U937" i="4" s="1"/>
  <c r="U938" i="4" s="1"/>
  <c r="L930" i="4"/>
  <c r="L926" i="4"/>
  <c r="L925" i="4"/>
  <c r="L923" i="4"/>
  <c r="OS12" i="1" l="1"/>
  <c r="OT6" i="1"/>
  <c r="L931" i="4"/>
  <c r="L932" i="4"/>
  <c r="OT12" i="1" l="1"/>
  <c r="OU6" i="1"/>
  <c r="L933" i="4"/>
  <c r="OU12" i="1" l="1"/>
  <c r="OV6" i="1"/>
  <c r="L934" i="4"/>
  <c r="OV12" i="1" l="1"/>
  <c r="OW6" i="1"/>
  <c r="L935" i="4"/>
  <c r="OX6" i="1" l="1"/>
  <c r="OW12" i="1"/>
  <c r="L936" i="4"/>
  <c r="OY6" i="1" l="1"/>
  <c r="OX12" i="1"/>
  <c r="L938" i="4"/>
  <c r="L937" i="4"/>
  <c r="OZ6" i="1" l="1"/>
  <c r="OY12" i="1"/>
  <c r="YE13" i="1"/>
  <c r="YD13" i="1"/>
  <c r="YC13" i="1"/>
  <c r="YC149" i="1" s="1"/>
  <c r="DE37" i="1"/>
  <c r="DE36" i="1"/>
  <c r="DJ13" i="1"/>
  <c r="DJ149" i="1" s="1"/>
  <c r="DI13" i="1"/>
  <c r="DI149" i="1" s="1"/>
  <c r="DG13" i="1"/>
  <c r="DG149" i="1" s="1"/>
  <c r="DF13" i="1"/>
  <c r="DF14" i="1" s="1"/>
  <c r="DH13" i="1"/>
  <c r="DH14" i="1" s="1"/>
  <c r="DD13" i="1"/>
  <c r="DD14" i="1" s="1"/>
  <c r="DE13" i="1"/>
  <c r="DE14" i="1" s="1"/>
  <c r="G173" i="7"/>
  <c r="G173" i="6"/>
  <c r="G173" i="8"/>
  <c r="D4" i="8"/>
  <c r="D4" i="6"/>
  <c r="D4" i="7"/>
  <c r="YD114" i="1" l="1"/>
  <c r="YD113" i="1"/>
  <c r="YD111" i="1"/>
  <c r="YD109" i="1"/>
  <c r="YD107" i="1"/>
  <c r="YD112" i="1"/>
  <c r="YD115" i="1"/>
  <c r="YD110" i="1"/>
  <c r="YD108" i="1"/>
  <c r="YD104" i="1"/>
  <c r="YD103" i="1"/>
  <c r="YD102" i="1"/>
  <c r="YD106" i="1"/>
  <c r="YD101" i="1"/>
  <c r="YD105" i="1"/>
  <c r="YE104" i="1"/>
  <c r="YE106" i="1"/>
  <c r="YE114" i="1"/>
  <c r="YE111" i="1"/>
  <c r="YE103" i="1"/>
  <c r="YE108" i="1"/>
  <c r="YE109" i="1"/>
  <c r="YE115" i="1"/>
  <c r="YE112" i="1"/>
  <c r="YE110" i="1"/>
  <c r="YE107" i="1"/>
  <c r="YE102" i="1"/>
  <c r="YE101" i="1"/>
  <c r="YE113" i="1"/>
  <c r="YE105" i="1"/>
  <c r="YD100" i="1"/>
  <c r="YD96" i="1"/>
  <c r="YD97" i="1"/>
  <c r="YD99" i="1"/>
  <c r="YD98" i="1"/>
  <c r="YD95" i="1"/>
  <c r="YD92" i="1"/>
  <c r="YD93" i="1"/>
  <c r="YD91" i="1"/>
  <c r="YD90" i="1"/>
  <c r="YD94" i="1"/>
  <c r="YE100" i="1"/>
  <c r="YE99" i="1"/>
  <c r="YE96" i="1"/>
  <c r="YE97" i="1"/>
  <c r="YE95" i="1"/>
  <c r="YE94" i="1"/>
  <c r="YE90" i="1"/>
  <c r="YE98" i="1"/>
  <c r="YE93" i="1"/>
  <c r="YE91" i="1"/>
  <c r="YE92" i="1"/>
  <c r="YD89" i="1"/>
  <c r="YD88" i="1"/>
  <c r="YD87" i="1"/>
  <c r="YD86" i="1"/>
  <c r="YD84" i="1"/>
  <c r="YD85" i="1"/>
  <c r="YD82" i="1"/>
  <c r="YD83" i="1"/>
  <c r="YD78" i="1"/>
  <c r="YD81" i="1"/>
  <c r="YD76" i="1"/>
  <c r="YD80" i="1"/>
  <c r="YD79" i="1"/>
  <c r="YD77" i="1"/>
  <c r="YE89" i="1"/>
  <c r="YE86" i="1"/>
  <c r="YE88" i="1"/>
  <c r="YE87" i="1"/>
  <c r="YE84" i="1"/>
  <c r="YE85" i="1"/>
  <c r="YE81" i="1"/>
  <c r="YE82" i="1"/>
  <c r="YE78" i="1"/>
  <c r="YE83" i="1"/>
  <c r="YE80" i="1"/>
  <c r="YE77" i="1"/>
  <c r="YE79" i="1"/>
  <c r="YE76" i="1"/>
  <c r="OZ12" i="1"/>
  <c r="PA6" i="1"/>
  <c r="YD147" i="1"/>
  <c r="YD146" i="1"/>
  <c r="YD144" i="1"/>
  <c r="YD142" i="1"/>
  <c r="YD145" i="1"/>
  <c r="YD140" i="1"/>
  <c r="YD143" i="1"/>
  <c r="YD139" i="1"/>
  <c r="YD141" i="1"/>
  <c r="YD138" i="1"/>
  <c r="YD133" i="1"/>
  <c r="YD135" i="1"/>
  <c r="YD136" i="1"/>
  <c r="YD137" i="1"/>
  <c r="YD134" i="1"/>
  <c r="YD129" i="1"/>
  <c r="YD131" i="1"/>
  <c r="YD132" i="1"/>
  <c r="YD128" i="1"/>
  <c r="YD127" i="1"/>
  <c r="YD130" i="1"/>
  <c r="YD126" i="1"/>
  <c r="YD125" i="1"/>
  <c r="YD124" i="1"/>
  <c r="YE147" i="1"/>
  <c r="YE146" i="1"/>
  <c r="YE145" i="1"/>
  <c r="YE144" i="1"/>
  <c r="YE143" i="1"/>
  <c r="YE140" i="1"/>
  <c r="YE142" i="1"/>
  <c r="YE139" i="1"/>
  <c r="YE141" i="1"/>
  <c r="YE138" i="1"/>
  <c r="YE133" i="1"/>
  <c r="YE135" i="1"/>
  <c r="YE134" i="1"/>
  <c r="YE136" i="1"/>
  <c r="YE137" i="1"/>
  <c r="YE129" i="1"/>
  <c r="YE131" i="1"/>
  <c r="YE132" i="1"/>
  <c r="YE127" i="1"/>
  <c r="YE130" i="1"/>
  <c r="YE126" i="1"/>
  <c r="YE125" i="1"/>
  <c r="YE124" i="1"/>
  <c r="YE128" i="1"/>
  <c r="YD149" i="1"/>
  <c r="YE149"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YD14" i="1"/>
  <c r="YD17" i="1" s="1"/>
  <c r="YE14" i="1"/>
  <c r="YE17" i="1" s="1"/>
  <c r="YC14" i="1"/>
  <c r="YC17" i="1" s="1"/>
  <c r="DI14" i="1"/>
  <c r="DJ14" i="1"/>
  <c r="DG14" i="1"/>
  <c r="DG17" i="1" s="1"/>
  <c r="DE149" i="1"/>
  <c r="DD149" i="1"/>
  <c r="DH149" i="1"/>
  <c r="DF149" i="1"/>
  <c r="PA12" i="1" l="1"/>
  <c r="PB6" i="1"/>
  <c r="DG50" i="1"/>
  <c r="DG54" i="1"/>
  <c r="DG52" i="1"/>
  <c r="PB12" i="1" l="1"/>
  <c r="PC6" i="1"/>
  <c r="D25" i="1"/>
  <c r="D24" i="1"/>
  <c r="D23"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AA323" i="4" s="1"/>
  <c r="AG323" i="4" s="1"/>
  <c r="BA63" i="1"/>
  <c r="BA56" i="1"/>
  <c r="C149" i="1"/>
  <c r="GF13" i="1"/>
  <c r="GF149" i="1" s="1"/>
  <c r="GE13" i="1"/>
  <c r="GE149" i="1" s="1"/>
  <c r="GY45" i="1"/>
  <c r="GM25" i="1"/>
  <c r="GL25" i="1"/>
  <c r="GK25" i="1"/>
  <c r="GJ25" i="1"/>
  <c r="GI25" i="1"/>
  <c r="GH25" i="1"/>
  <c r="GM24" i="1"/>
  <c r="GL24" i="1"/>
  <c r="GK24" i="1"/>
  <c r="GJ24" i="1"/>
  <c r="GI24" i="1"/>
  <c r="GH24" i="1"/>
  <c r="GO23" i="1"/>
  <c r="GN23" i="1"/>
  <c r="GM23" i="1"/>
  <c r="GL23" i="1"/>
  <c r="GK23" i="1"/>
  <c r="GJ23" i="1"/>
  <c r="GI23" i="1"/>
  <c r="GH23" i="1"/>
  <c r="YN17" i="1"/>
  <c r="YN13" i="1"/>
  <c r="YN149" i="1" s="1"/>
  <c r="XH13" i="1"/>
  <c r="XH149" i="1" s="1"/>
  <c r="JF6" i="1"/>
  <c r="IX6" i="1"/>
  <c r="JG6" i="1"/>
  <c r="JA6" i="1"/>
  <c r="JE6" i="1"/>
  <c r="IU6" i="1"/>
  <c r="JG13" i="1"/>
  <c r="JG149" i="1" s="1"/>
  <c r="JF13" i="1"/>
  <c r="JF149" i="1" s="1"/>
  <c r="JE13" i="1"/>
  <c r="JE149" i="1" s="1"/>
  <c r="JD13" i="1"/>
  <c r="JD149"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Y13" i="1"/>
  <c r="GY149" i="1" s="1"/>
  <c r="XG13" i="1"/>
  <c r="XG149" i="1" s="1"/>
  <c r="XA13" i="1"/>
  <c r="XA149" i="1" s="1"/>
  <c r="XI13" i="1"/>
  <c r="XI149" i="1" s="1"/>
  <c r="GD13" i="1"/>
  <c r="GD149" i="1" s="1"/>
  <c r="G40" i="1"/>
  <c r="YA13" i="1"/>
  <c r="YA149" i="1" s="1"/>
  <c r="GA13" i="1"/>
  <c r="GA149" i="1" s="1"/>
  <c r="CA22" i="1"/>
  <c r="BZ22" i="1"/>
  <c r="BY22" i="1"/>
  <c r="BX22" i="1"/>
  <c r="BW22" i="1"/>
  <c r="BV22" i="1"/>
  <c r="BU22" i="1"/>
  <c r="BT22" i="1"/>
  <c r="BS22" i="1"/>
  <c r="BR22" i="1"/>
  <c r="BP22" i="1"/>
  <c r="BO22" i="1"/>
  <c r="G22" i="1"/>
  <c r="CA21" i="1"/>
  <c r="BZ21" i="1"/>
  <c r="BY21" i="1"/>
  <c r="BX21" i="1"/>
  <c r="BW21" i="1"/>
  <c r="BV21" i="1"/>
  <c r="BU21" i="1"/>
  <c r="BT21" i="1"/>
  <c r="BS21" i="1"/>
  <c r="BR21" i="1"/>
  <c r="G21" i="1"/>
  <c r="CA20" i="1"/>
  <c r="BZ20" i="1"/>
  <c r="BY20" i="1"/>
  <c r="BX20" i="1"/>
  <c r="BW20" i="1"/>
  <c r="BV20" i="1"/>
  <c r="BU20" i="1"/>
  <c r="BT20" i="1"/>
  <c r="BS20" i="1"/>
  <c r="BR20" i="1"/>
  <c r="BQ20" i="1"/>
  <c r="BP20" i="1"/>
  <c r="BO20" i="1"/>
  <c r="BN20" i="1"/>
  <c r="G20" i="1"/>
  <c r="CH28" i="1"/>
  <c r="CN28" i="1"/>
  <c r="CR28" i="1"/>
  <c r="CX28" i="1"/>
  <c r="CH29" i="1"/>
  <c r="CN29" i="1"/>
  <c r="CR29" i="1"/>
  <c r="CX29" i="1"/>
  <c r="CI42" i="1"/>
  <c r="CJ42" i="1"/>
  <c r="CO42" i="1"/>
  <c r="CP42" i="1"/>
  <c r="CS42" i="1"/>
  <c r="CV42" i="1"/>
  <c r="CY42" i="1"/>
  <c r="XW149" i="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5" i="1"/>
  <c r="G44" i="1"/>
  <c r="AO323" i="4" l="1"/>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AH323" i="4" s="1"/>
  <c r="PC12" i="1"/>
  <c r="PD6" i="1"/>
  <c r="GN25" i="1"/>
  <c r="GO25" i="1"/>
  <c r="GE14" i="1"/>
  <c r="GE17" i="1" s="1"/>
  <c r="GF14" i="1"/>
  <c r="GF17" i="1" s="1"/>
  <c r="XH14" i="1"/>
  <c r="XH17" i="1" s="1"/>
  <c r="JE14" i="1"/>
  <c r="JF14" i="1"/>
  <c r="JG14" i="1"/>
  <c r="JD14" i="1"/>
  <c r="GY14" i="1"/>
  <c r="GY17" i="1" s="1"/>
  <c r="XG14" i="1"/>
  <c r="XG17" i="1" s="1"/>
  <c r="XI14" i="1"/>
  <c r="XI17" i="1" s="1"/>
  <c r="XA14" i="1"/>
  <c r="XA17" i="1" s="1"/>
  <c r="GD14" i="1"/>
  <c r="GD17" i="1" s="1"/>
  <c r="YA14" i="1"/>
  <c r="GA14" i="1"/>
  <c r="GA17" i="1" s="1"/>
  <c r="G42" i="1"/>
  <c r="G39" i="1"/>
  <c r="G38" i="1"/>
  <c r="G37" i="1"/>
  <c r="G34" i="1"/>
  <c r="G33" i="1"/>
  <c r="G32" i="1"/>
  <c r="G46" i="1"/>
  <c r="G43" i="1"/>
  <c r="G36" i="1"/>
  <c r="G31" i="1"/>
  <c r="G30" i="1"/>
  <c r="G29" i="1"/>
  <c r="G28" i="1"/>
  <c r="G27" i="1"/>
  <c r="G26" i="1"/>
  <c r="G24" i="1"/>
  <c r="G23" i="1"/>
  <c r="G18" i="1"/>
  <c r="G25" i="1"/>
  <c r="PD12" i="1" l="1"/>
  <c r="PE6" i="1"/>
  <c r="B37" i="1"/>
  <c r="B40" i="1"/>
  <c r="YA17" i="1"/>
  <c r="B29" i="1"/>
  <c r="B45" i="1"/>
  <c r="B44" i="1"/>
  <c r="B38" i="1"/>
  <c r="B39" i="1"/>
  <c r="B42" i="1"/>
  <c r="B32" i="1"/>
  <c r="B33" i="1"/>
  <c r="B34" i="1"/>
  <c r="B25" i="1"/>
  <c r="B26" i="1"/>
  <c r="B27" i="1"/>
  <c r="B28" i="1"/>
  <c r="B43" i="1"/>
  <c r="B30" i="1"/>
  <c r="B31" i="1"/>
  <c r="B36" i="1"/>
  <c r="B46" i="1"/>
  <c r="B23" i="1"/>
  <c r="B24" i="1"/>
  <c r="PE12" i="1" l="1"/>
  <c r="PF6" i="1"/>
  <c r="BL46" i="1" a="1"/>
  <c r="BL46" i="1" s="1"/>
  <c r="BK46" i="1" a="1"/>
  <c r="BK46" i="1" s="1"/>
  <c r="BJ46" i="1" a="1"/>
  <c r="BJ46" i="1" s="1"/>
  <c r="BI46" i="1" a="1"/>
  <c r="BI46" i="1" s="1"/>
  <c r="BH46" i="1" a="1"/>
  <c r="BH46" i="1" s="1"/>
  <c r="BG46" i="1" a="1"/>
  <c r="BG46" i="1" s="1"/>
  <c r="BF46" i="1" a="1"/>
  <c r="BF46" i="1" s="1"/>
  <c r="BE46" i="1" a="1"/>
  <c r="BE46" i="1" s="1"/>
  <c r="BD46" i="1" a="1"/>
  <c r="BD46" i="1" s="1"/>
  <c r="BL36" i="1" a="1"/>
  <c r="BL36" i="1" s="1"/>
  <c r="BK36" i="1" a="1"/>
  <c r="BK36" i="1" s="1"/>
  <c r="BJ36" i="1" a="1"/>
  <c r="BJ36" i="1" s="1"/>
  <c r="BI36" i="1" a="1"/>
  <c r="BI36" i="1" s="1"/>
  <c r="BH36" i="1" a="1"/>
  <c r="BH36" i="1" s="1"/>
  <c r="BG36" i="1" a="1"/>
  <c r="BG36" i="1" s="1"/>
  <c r="BF36" i="1" a="1"/>
  <c r="BF36" i="1" s="1"/>
  <c r="BE36" i="1" a="1"/>
  <c r="BE36" i="1" s="1"/>
  <c r="BD36" i="1" a="1"/>
  <c r="BD36" i="1" s="1"/>
  <c r="BK27" i="1" a="1"/>
  <c r="BK27" i="1" s="1"/>
  <c r="BJ27" i="1" a="1"/>
  <c r="BJ27" i="1" s="1"/>
  <c r="BI27" i="1" a="1"/>
  <c r="BI27" i="1" s="1"/>
  <c r="BH27" i="1" a="1"/>
  <c r="BH27" i="1" s="1"/>
  <c r="BG27" i="1" a="1"/>
  <c r="BG27" i="1" s="1"/>
  <c r="BF27" i="1" a="1"/>
  <c r="BF27" i="1" s="1"/>
  <c r="BE27" i="1" a="1"/>
  <c r="BE27" i="1" s="1"/>
  <c r="BD27" i="1" a="1"/>
  <c r="BD27" i="1" s="1"/>
  <c r="BL27" i="1" a="1"/>
  <c r="BL27" i="1" s="1"/>
  <c r="BL39" i="1" a="1"/>
  <c r="BL39" i="1" s="1"/>
  <c r="BK39" i="1" a="1"/>
  <c r="BK39" i="1" s="1"/>
  <c r="BJ39" i="1" a="1"/>
  <c r="BJ39" i="1" s="1"/>
  <c r="BI39" i="1" a="1"/>
  <c r="BI39" i="1" s="1"/>
  <c r="BH39" i="1" a="1"/>
  <c r="BH39" i="1" s="1"/>
  <c r="BG39" i="1" a="1"/>
  <c r="BG39" i="1" s="1"/>
  <c r="BF39" i="1" a="1"/>
  <c r="BF39" i="1" s="1"/>
  <c r="BE39" i="1" a="1"/>
  <c r="BE39" i="1" s="1"/>
  <c r="BD39" i="1" a="1"/>
  <c r="BD39" i="1" s="1"/>
  <c r="BL28" i="1" a="1"/>
  <c r="BL28" i="1" s="1"/>
  <c r="BK28" i="1" a="1"/>
  <c r="BK28" i="1" s="1"/>
  <c r="BJ28" i="1" a="1"/>
  <c r="BJ28" i="1" s="1"/>
  <c r="BI28" i="1" a="1"/>
  <c r="BI28" i="1" s="1"/>
  <c r="BH28" i="1" a="1"/>
  <c r="BH28" i="1" s="1"/>
  <c r="BG28" i="1" a="1"/>
  <c r="BG28" i="1" s="1"/>
  <c r="BF28" i="1" a="1"/>
  <c r="BF28" i="1" s="1"/>
  <c r="BE28" i="1" a="1"/>
  <c r="BE28" i="1" s="1"/>
  <c r="BD28" i="1" a="1"/>
  <c r="BD28" i="1" s="1"/>
  <c r="BG34" i="1" a="1"/>
  <c r="BG34" i="1" s="1"/>
  <c r="BF34" i="1" a="1"/>
  <c r="BF34" i="1" s="1"/>
  <c r="BE34" i="1" a="1"/>
  <c r="BE34" i="1" s="1"/>
  <c r="BD34" i="1" a="1"/>
  <c r="BD34" i="1" s="1"/>
  <c r="BL34" i="1" a="1"/>
  <c r="BL34" i="1" s="1"/>
  <c r="BK34" i="1" a="1"/>
  <c r="BK34" i="1" s="1"/>
  <c r="BJ34" i="1" a="1"/>
  <c r="BJ34" i="1" s="1"/>
  <c r="BI34" i="1" a="1"/>
  <c r="BI34" i="1" s="1"/>
  <c r="BH34" i="1" a="1"/>
  <c r="BH34" i="1" s="1"/>
  <c r="BJ23" i="1" a="1"/>
  <c r="BJ23" i="1" s="1"/>
  <c r="BI23" i="1" a="1"/>
  <c r="BI23" i="1" s="1"/>
  <c r="BH23" i="1" a="1"/>
  <c r="BH23" i="1" s="1"/>
  <c r="BG23" i="1" a="1"/>
  <c r="BG23" i="1" s="1"/>
  <c r="BF23" i="1" a="1"/>
  <c r="BF23" i="1" s="1"/>
  <c r="BE23" i="1" a="1"/>
  <c r="BE23" i="1" s="1"/>
  <c r="BD23" i="1" a="1"/>
  <c r="BD23" i="1" s="1"/>
  <c r="BK23" i="1" a="1"/>
  <c r="BK23" i="1" s="1"/>
  <c r="BL23" i="1" a="1"/>
  <c r="BL23" i="1" s="1"/>
  <c r="BD31" i="1" a="1"/>
  <c r="BD31" i="1" s="1"/>
  <c r="BL31" i="1" a="1"/>
  <c r="BL31" i="1" s="1"/>
  <c r="BK31" i="1" a="1"/>
  <c r="BK31" i="1" s="1"/>
  <c r="BJ31" i="1" a="1"/>
  <c r="BJ31" i="1" s="1"/>
  <c r="BI31" i="1" a="1"/>
  <c r="BI31" i="1" s="1"/>
  <c r="BH31" i="1" a="1"/>
  <c r="BH31" i="1" s="1"/>
  <c r="BG31" i="1" a="1"/>
  <c r="BG31" i="1" s="1"/>
  <c r="BF31" i="1" a="1"/>
  <c r="BF31" i="1" s="1"/>
  <c r="BE31" i="1" a="1"/>
  <c r="BE31" i="1" s="1"/>
  <c r="BL43" i="1" a="1"/>
  <c r="BL43" i="1" s="1"/>
  <c r="BK43" i="1" a="1"/>
  <c r="BK43" i="1" s="1"/>
  <c r="BJ43" i="1" a="1"/>
  <c r="BJ43" i="1" s="1"/>
  <c r="BI43" i="1" a="1"/>
  <c r="BI43" i="1" s="1"/>
  <c r="BH43" i="1" a="1"/>
  <c r="BH43" i="1" s="1"/>
  <c r="BG43" i="1" a="1"/>
  <c r="BG43" i="1" s="1"/>
  <c r="BF43" i="1" a="1"/>
  <c r="BF43" i="1" s="1"/>
  <c r="BE43" i="1" a="1"/>
  <c r="BE43" i="1" s="1"/>
  <c r="BD43" i="1" a="1"/>
  <c r="BD43" i="1" s="1"/>
  <c r="BL33" i="1" a="1"/>
  <c r="BL33" i="1" s="1"/>
  <c r="BK33" i="1" a="1"/>
  <c r="BK33" i="1" s="1"/>
  <c r="BJ33" i="1" a="1"/>
  <c r="BJ33" i="1" s="1"/>
  <c r="BI33" i="1" a="1"/>
  <c r="BI33" i="1" s="1"/>
  <c r="BH33" i="1" a="1"/>
  <c r="BH33" i="1" s="1"/>
  <c r="BG33" i="1" a="1"/>
  <c r="BG33" i="1" s="1"/>
  <c r="BF33" i="1" a="1"/>
  <c r="BF33" i="1" s="1"/>
  <c r="BE33" i="1" a="1"/>
  <c r="BE33" i="1" s="1"/>
  <c r="BD33" i="1" a="1"/>
  <c r="BD33" i="1" s="1"/>
  <c r="BH42" i="1" a="1"/>
  <c r="BH42" i="1" s="1"/>
  <c r="BG42" i="1" a="1"/>
  <c r="BG42" i="1" s="1"/>
  <c r="BF42" i="1" a="1"/>
  <c r="BF42" i="1" s="1"/>
  <c r="BE42" i="1" a="1"/>
  <c r="BE42" i="1" s="1"/>
  <c r="BD42" i="1" a="1"/>
  <c r="BD42" i="1" s="1"/>
  <c r="BL42" i="1" a="1"/>
  <c r="BL42" i="1" s="1"/>
  <c r="BK42" i="1" a="1"/>
  <c r="BK42" i="1" s="1"/>
  <c r="BJ42" i="1" a="1"/>
  <c r="BJ42" i="1" s="1"/>
  <c r="BI42" i="1" a="1"/>
  <c r="BI42" i="1" s="1"/>
  <c r="BJ45" i="1" a="1"/>
  <c r="BJ45" i="1" s="1"/>
  <c r="BI45" i="1" a="1"/>
  <c r="BI45" i="1" s="1"/>
  <c r="BH45" i="1" a="1"/>
  <c r="BH45" i="1" s="1"/>
  <c r="BG45" i="1" a="1"/>
  <c r="BG45" i="1" s="1"/>
  <c r="BF45" i="1" a="1"/>
  <c r="BF45" i="1" s="1"/>
  <c r="BE45" i="1" a="1"/>
  <c r="BE45" i="1" s="1"/>
  <c r="BD45" i="1" a="1"/>
  <c r="BD45" i="1" s="1"/>
  <c r="BK45" i="1" a="1"/>
  <c r="BK45" i="1" s="1"/>
  <c r="BL45" i="1" a="1"/>
  <c r="BL45" i="1" s="1"/>
  <c r="BL24" i="1" a="1"/>
  <c r="BL24" i="1" s="1"/>
  <c r="BK24" i="1" a="1"/>
  <c r="BK24" i="1" s="1"/>
  <c r="BJ24" i="1" a="1"/>
  <c r="BJ24" i="1" s="1"/>
  <c r="BI24" i="1" a="1"/>
  <c r="BI24" i="1" s="1"/>
  <c r="BH24" i="1" a="1"/>
  <c r="BH24" i="1" s="1"/>
  <c r="BG24" i="1" a="1"/>
  <c r="BG24" i="1" s="1"/>
  <c r="BF24" i="1" a="1"/>
  <c r="BF24" i="1" s="1"/>
  <c r="BE24" i="1" a="1"/>
  <c r="BE24" i="1" s="1"/>
  <c r="BD24" i="1" a="1"/>
  <c r="BD24" i="1" s="1"/>
  <c r="BL30" i="1" a="1"/>
  <c r="BL30" i="1" s="1"/>
  <c r="BK30" i="1" a="1"/>
  <c r="BK30" i="1" s="1"/>
  <c r="BJ30" i="1" a="1"/>
  <c r="BJ30" i="1" s="1"/>
  <c r="BI30" i="1" a="1"/>
  <c r="BI30" i="1" s="1"/>
  <c r="BH30" i="1" a="1"/>
  <c r="BH30" i="1" s="1"/>
  <c r="BG30" i="1" a="1"/>
  <c r="BG30" i="1" s="1"/>
  <c r="BF30" i="1" a="1"/>
  <c r="BF30" i="1" s="1"/>
  <c r="BE30" i="1" a="1"/>
  <c r="BE30" i="1" s="1"/>
  <c r="BD30" i="1" a="1"/>
  <c r="BD30" i="1" s="1"/>
  <c r="BL26" i="1" a="1"/>
  <c r="BL26" i="1" s="1"/>
  <c r="BK26" i="1" a="1"/>
  <c r="BK26" i="1" s="1"/>
  <c r="BJ26" i="1" a="1"/>
  <c r="BJ26" i="1" s="1"/>
  <c r="BI26" i="1" a="1"/>
  <c r="BI26" i="1" s="1"/>
  <c r="BH26" i="1" a="1"/>
  <c r="BH26" i="1" s="1"/>
  <c r="BG26" i="1" a="1"/>
  <c r="BG26" i="1" s="1"/>
  <c r="BF26" i="1" a="1"/>
  <c r="BF26" i="1" s="1"/>
  <c r="BE26" i="1" a="1"/>
  <c r="BE26" i="1" s="1"/>
  <c r="BD26" i="1" a="1"/>
  <c r="BD26" i="1" s="1"/>
  <c r="BL29" i="1" a="1"/>
  <c r="BL29" i="1" s="1"/>
  <c r="BK29" i="1" a="1"/>
  <c r="BK29" i="1" s="1"/>
  <c r="BJ29" i="1" a="1"/>
  <c r="BJ29" i="1" s="1"/>
  <c r="BI29" i="1" a="1"/>
  <c r="BI29" i="1" s="1"/>
  <c r="BH29" i="1" a="1"/>
  <c r="BH29" i="1" s="1"/>
  <c r="BG29" i="1" a="1"/>
  <c r="BG29" i="1" s="1"/>
  <c r="BF29" i="1" a="1"/>
  <c r="BF29" i="1" s="1"/>
  <c r="BE29" i="1" a="1"/>
  <c r="BE29" i="1" s="1"/>
  <c r="BD29" i="1" a="1"/>
  <c r="BD29"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L37" i="1" a="1"/>
  <c r="BL37" i="1" s="1"/>
  <c r="BK37" i="1" a="1"/>
  <c r="BK37" i="1" s="1"/>
  <c r="BJ37" i="1" a="1"/>
  <c r="BJ37" i="1" s="1"/>
  <c r="BI37" i="1" a="1"/>
  <c r="BI37" i="1" s="1"/>
  <c r="BH37" i="1" a="1"/>
  <c r="BH37" i="1" s="1"/>
  <c r="BG37" i="1" a="1"/>
  <c r="BG37" i="1" s="1"/>
  <c r="BF37" i="1" a="1"/>
  <c r="BF37" i="1" s="1"/>
  <c r="BE37" i="1" a="1"/>
  <c r="BE37" i="1" s="1"/>
  <c r="BD37" i="1" a="1"/>
  <c r="BD37" i="1" s="1"/>
  <c r="BG38" i="1" a="1"/>
  <c r="BG38" i="1" s="1"/>
  <c r="BF38" i="1" a="1"/>
  <c r="BF38" i="1" s="1"/>
  <c r="BE38" i="1" a="1"/>
  <c r="BE38" i="1" s="1"/>
  <c r="BD38" i="1" a="1"/>
  <c r="BD38" i="1" s="1"/>
  <c r="BL38" i="1" a="1"/>
  <c r="BL38" i="1" s="1"/>
  <c r="BK38" i="1" a="1"/>
  <c r="BK38" i="1" s="1"/>
  <c r="BJ38" i="1" a="1"/>
  <c r="BJ38" i="1" s="1"/>
  <c r="BI38" i="1" a="1"/>
  <c r="BI38" i="1" s="1"/>
  <c r="BH38" i="1" a="1"/>
  <c r="BH38" i="1" s="1"/>
  <c r="BG25" i="1" a="1"/>
  <c r="BG25" i="1" s="1"/>
  <c r="BF25" i="1" a="1"/>
  <c r="BF25" i="1" s="1"/>
  <c r="BE25" i="1" a="1"/>
  <c r="BE25" i="1" s="1"/>
  <c r="BD25" i="1" a="1"/>
  <c r="BD25" i="1" s="1"/>
  <c r="BL25" i="1" a="1"/>
  <c r="BL25" i="1" s="1"/>
  <c r="BK25" i="1" a="1"/>
  <c r="BK25" i="1" s="1"/>
  <c r="BJ25" i="1" a="1"/>
  <c r="BJ25" i="1" s="1"/>
  <c r="BI25" i="1" a="1"/>
  <c r="BI25" i="1" s="1"/>
  <c r="BH25" i="1" a="1"/>
  <c r="BH25" i="1" s="1"/>
  <c r="BL44" i="1" a="1"/>
  <c r="BL44" i="1" s="1"/>
  <c r="BK44" i="1" a="1"/>
  <c r="BK44" i="1" s="1"/>
  <c r="BJ44" i="1" a="1"/>
  <c r="BJ44" i="1" s="1"/>
  <c r="BI44" i="1" a="1"/>
  <c r="BI44" i="1" s="1"/>
  <c r="BH44" i="1" a="1"/>
  <c r="BH44" i="1" s="1"/>
  <c r="BG44" i="1" a="1"/>
  <c r="BG44" i="1" s="1"/>
  <c r="BF44" i="1" a="1"/>
  <c r="BF44" i="1" s="1"/>
  <c r="BE44" i="1" a="1"/>
  <c r="BE44" i="1" s="1"/>
  <c r="BD44" i="1" a="1"/>
  <c r="BD44" i="1" s="1"/>
  <c r="YX13" i="1"/>
  <c r="YX149" i="1" s="1"/>
  <c r="YW13" i="1"/>
  <c r="YW149" i="1" s="1"/>
  <c r="YV13" i="1"/>
  <c r="YV149" i="1" s="1"/>
  <c r="YU13" i="1"/>
  <c r="YU149" i="1" s="1"/>
  <c r="AAI13" i="1"/>
  <c r="AAI149" i="1" s="1"/>
  <c r="AAH13" i="1"/>
  <c r="AAH14" i="1" s="1"/>
  <c r="AAH17" i="1" s="1"/>
  <c r="AAG13" i="1"/>
  <c r="AAG149" i="1" s="1"/>
  <c r="AAF13" i="1"/>
  <c r="AAF14" i="1" s="1"/>
  <c r="AAF17" i="1" s="1"/>
  <c r="AAE13" i="1"/>
  <c r="AAE14" i="1" s="1"/>
  <c r="AAE17" i="1" s="1"/>
  <c r="JI13" i="1"/>
  <c r="JI149" i="1" s="1"/>
  <c r="BY15" i="1"/>
  <c r="BX15" i="1"/>
  <c r="BW15" i="1"/>
  <c r="BV15" i="1"/>
  <c r="BY13" i="1"/>
  <c r="BY149" i="1" s="1"/>
  <c r="BX13" i="1"/>
  <c r="BX149" i="1" s="1"/>
  <c r="BW13" i="1"/>
  <c r="BW149" i="1" s="1"/>
  <c r="BV13" i="1"/>
  <c r="BV149" i="1" s="1"/>
  <c r="BS15" i="1"/>
  <c r="BR15" i="1"/>
  <c r="BQ15" i="1"/>
  <c r="BS13" i="1"/>
  <c r="BS149" i="1" s="1"/>
  <c r="BR13" i="1"/>
  <c r="BR149" i="1" s="1"/>
  <c r="BQ13" i="1"/>
  <c r="BQ149" i="1" s="1"/>
  <c r="BP15" i="1"/>
  <c r="BP13" i="1"/>
  <c r="BP149" i="1" s="1"/>
  <c r="PF12" i="1" l="1"/>
  <c r="PG6" i="1"/>
  <c r="AAF149" i="1"/>
  <c r="AAH149" i="1"/>
  <c r="AAE149" i="1"/>
  <c r="AAG14" i="1"/>
  <c r="AAG17" i="1" s="1"/>
  <c r="YU14" i="1"/>
  <c r="YU17" i="1" s="1"/>
  <c r="YV14" i="1"/>
  <c r="YV17" i="1" s="1"/>
  <c r="YW14" i="1"/>
  <c r="YW17" i="1" s="1"/>
  <c r="YX14" i="1"/>
  <c r="YX17" i="1" s="1"/>
  <c r="AAI14" i="1"/>
  <c r="AAI17" i="1" s="1"/>
  <c r="JI14" i="1"/>
  <c r="BV14" i="1"/>
  <c r="BV17" i="1" s="1"/>
  <c r="BW14" i="1"/>
  <c r="BW17" i="1" s="1"/>
  <c r="BX14" i="1"/>
  <c r="BX17" i="1" s="1"/>
  <c r="BY14" i="1"/>
  <c r="BY17" i="1" s="1"/>
  <c r="BR14" i="1"/>
  <c r="BR17" i="1" s="1"/>
  <c r="BS14" i="1"/>
  <c r="BS17" i="1" s="1"/>
  <c r="BP14" i="1"/>
  <c r="BP17" i="1" s="1"/>
  <c r="BQ14" i="1"/>
  <c r="BQ17" i="1" s="1"/>
  <c r="HC13" i="1"/>
  <c r="HC149" i="1" s="1"/>
  <c r="PG12" i="1" l="1"/>
  <c r="PH6" i="1"/>
  <c r="HC14" i="1"/>
  <c r="HC17" i="1" s="1"/>
  <c r="PH12" i="1" l="1"/>
  <c r="PI6" i="1"/>
  <c r="AZ44" i="4"/>
  <c r="IB13" i="1"/>
  <c r="IO13" i="1"/>
  <c r="HD13" i="1"/>
  <c r="HD149" i="1" s="1"/>
  <c r="AZ49" i="4" l="1"/>
  <c r="AZ43" i="4"/>
  <c r="BG44" i="4"/>
  <c r="BB44" i="4"/>
  <c r="BL44" i="4"/>
  <c r="BE44" i="4"/>
  <c r="BJ44" i="4"/>
  <c r="BC44" i="4"/>
  <c r="BH44" i="4"/>
  <c r="AT44" i="4" s="1"/>
  <c r="BA44" i="4"/>
  <c r="BK44" i="4"/>
  <c r="BF44" i="4"/>
  <c r="BD44" i="4"/>
  <c r="BI44" i="4"/>
  <c r="AU44" i="4" s="1"/>
  <c r="PI12" i="1"/>
  <c r="PJ6" i="1"/>
  <c r="AS44" i="4"/>
  <c r="IB149" i="1"/>
  <c r="IB14" i="1"/>
  <c r="IB17" i="1" s="1"/>
  <c r="IO149" i="1"/>
  <c r="IO14" i="1"/>
  <c r="IO17" i="1" s="1"/>
  <c r="HD14" i="1"/>
  <c r="HD17" i="1" s="1"/>
  <c r="BI43" i="4" l="1"/>
  <c r="BE43" i="4"/>
  <c r="BC43" i="4"/>
  <c r="BB43" i="4"/>
  <c r="BJ43" i="4"/>
  <c r="BG43" i="4"/>
  <c r="BD43" i="4"/>
  <c r="BL43" i="4"/>
  <c r="BA43" i="4"/>
  <c r="BH43" i="4"/>
  <c r="BF43" i="4"/>
  <c r="BK43" i="4"/>
  <c r="BA49" i="4"/>
  <c r="BB49" i="4"/>
  <c r="AZ48" i="4"/>
  <c r="AZ54" i="4"/>
  <c r="BK49" i="4"/>
  <c r="BF49" i="4"/>
  <c r="BD49" i="4"/>
  <c r="BI49" i="4"/>
  <c r="AU49" i="4" s="1"/>
  <c r="BG49" i="4"/>
  <c r="BL49" i="4"/>
  <c r="BE49" i="4"/>
  <c r="BJ49" i="4"/>
  <c r="BH49" i="4"/>
  <c r="AT49" i="4" s="1"/>
  <c r="BC49" i="4"/>
  <c r="PK6" i="1"/>
  <c r="PJ12" i="1"/>
  <c r="AS49" i="4"/>
  <c r="XM13" i="1"/>
  <c r="XM149" i="1" s="1"/>
  <c r="XK13" i="1"/>
  <c r="XK149" i="1" s="1"/>
  <c r="AZ53" i="4" l="1"/>
  <c r="AZ59" i="4"/>
  <c r="BF54" i="4"/>
  <c r="BB54" i="4"/>
  <c r="BA54" i="4"/>
  <c r="BE54" i="4"/>
  <c r="BL54" i="4"/>
  <c r="BG54" i="4"/>
  <c r="AS54" i="4" s="1"/>
  <c r="BJ54" i="4"/>
  <c r="BC54" i="4"/>
  <c r="BH54" i="4"/>
  <c r="AT54" i="4" s="1"/>
  <c r="BK54" i="4"/>
  <c r="BD54" i="4"/>
  <c r="BI54" i="4"/>
  <c r="AU54" i="4" s="1"/>
  <c r="BG48" i="4"/>
  <c r="BB48" i="4"/>
  <c r="BK48" i="4"/>
  <c r="BH48" i="4"/>
  <c r="BC48" i="4"/>
  <c r="BD48" i="4"/>
  <c r="BE48" i="4"/>
  <c r="BI48" i="4"/>
  <c r="BL48" i="4"/>
  <c r="BA48" i="4"/>
  <c r="BF48" i="4"/>
  <c r="BJ48" i="4"/>
  <c r="PL6" i="1"/>
  <c r="PK12" i="1"/>
  <c r="XK14" i="1"/>
  <c r="XK17" i="1" s="1"/>
  <c r="XM14" i="1"/>
  <c r="XM17" i="1" s="1"/>
  <c r="HB13" i="1"/>
  <c r="HW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M6" i="1"/>
  <c r="PL12" i="1"/>
  <c r="HB146" i="1"/>
  <c r="HB145" i="1"/>
  <c r="HB143" i="1"/>
  <c r="HB147" i="1"/>
  <c r="HB141" i="1"/>
  <c r="HB144" i="1"/>
  <c r="HB142" i="1"/>
  <c r="HB138" i="1"/>
  <c r="HB139" i="1"/>
  <c r="HB140" i="1"/>
  <c r="HB133" i="1"/>
  <c r="HB137" i="1"/>
  <c r="HB136" i="1"/>
  <c r="HB132" i="1"/>
  <c r="HB135" i="1"/>
  <c r="HB134" i="1"/>
  <c r="HB131" i="1"/>
  <c r="HB126" i="1"/>
  <c r="HB129" i="1"/>
  <c r="HB130" i="1"/>
  <c r="HB124" i="1"/>
  <c r="HB127" i="1"/>
  <c r="HB125" i="1"/>
  <c r="HB128" i="1"/>
  <c r="HB149" i="1"/>
  <c r="AU59" i="4"/>
  <c r="AS59" i="4"/>
  <c r="AT59" i="4"/>
  <c r="HW149" i="1"/>
  <c r="HB14" i="1"/>
  <c r="HB17" i="1" s="1"/>
  <c r="HW14" i="1"/>
  <c r="HW17" i="1" s="1"/>
  <c r="AZ63" i="4" l="1"/>
  <c r="BD64" i="4"/>
  <c r="BG64" i="4"/>
  <c r="BA64" i="4"/>
  <c r="BB64" i="4"/>
  <c r="BC64" i="4"/>
  <c r="BK64" i="4"/>
  <c r="BH64" i="4"/>
  <c r="AT64" i="4" s="1"/>
  <c r="BI64" i="4"/>
  <c r="AU64" i="4" s="1"/>
  <c r="BE64" i="4"/>
  <c r="BL64" i="4"/>
  <c r="BF64" i="4"/>
  <c r="BJ64" i="4"/>
  <c r="BL58" i="4"/>
  <c r="BK58" i="4"/>
  <c r="BH58" i="4"/>
  <c r="BA58" i="4"/>
  <c r="BF58" i="4"/>
  <c r="BJ58" i="4"/>
  <c r="BD58" i="4"/>
  <c r="BG58" i="4"/>
  <c r="BB58" i="4"/>
  <c r="BE58" i="4"/>
  <c r="BC58" i="4"/>
  <c r="BI58" i="4"/>
  <c r="PN6" i="1"/>
  <c r="PM12" i="1"/>
  <c r="AS64" i="4"/>
  <c r="J68" i="3"/>
  <c r="I68" i="3"/>
  <c r="H68" i="3"/>
  <c r="G68" i="3"/>
  <c r="E68" i="3"/>
  <c r="D68" i="3"/>
  <c r="C68" i="3"/>
  <c r="B68" i="3"/>
  <c r="J66" i="3"/>
  <c r="I66" i="3"/>
  <c r="H66" i="3"/>
  <c r="G66" i="3"/>
  <c r="E66" i="3"/>
  <c r="D66" i="3"/>
  <c r="C66" i="3"/>
  <c r="B66" i="3"/>
  <c r="J64" i="3"/>
  <c r="I64" i="3"/>
  <c r="H64" i="3"/>
  <c r="G64" i="3"/>
  <c r="E64" i="3"/>
  <c r="D64" i="3"/>
  <c r="C64" i="3"/>
  <c r="B64" i="3"/>
  <c r="J63" i="3"/>
  <c r="I63" i="3"/>
  <c r="H63" i="3"/>
  <c r="G63" i="3"/>
  <c r="E63" i="3"/>
  <c r="D63" i="3"/>
  <c r="C63" i="3"/>
  <c r="B63" i="3"/>
  <c r="J62" i="3"/>
  <c r="I62" i="3"/>
  <c r="H62" i="3"/>
  <c r="G62" i="3"/>
  <c r="E62" i="3"/>
  <c r="D62" i="3"/>
  <c r="C62" i="3"/>
  <c r="B62" i="3"/>
  <c r="BL63" i="4" l="1"/>
  <c r="BK63" i="4"/>
  <c r="BE63" i="4"/>
  <c r="BH63" i="4"/>
  <c r="BJ63" i="4"/>
  <c r="BC63" i="4"/>
  <c r="BA63" i="4"/>
  <c r="BD63" i="4"/>
  <c r="BI63" i="4"/>
  <c r="BG63" i="4"/>
  <c r="BB63" i="4"/>
  <c r="BF63" i="4"/>
  <c r="PO6" i="1"/>
  <c r="PN12" i="1"/>
  <c r="BG13" i="1"/>
  <c r="BG149" i="1" s="1"/>
  <c r="PP6" i="1" l="1"/>
  <c r="PO12" i="1"/>
  <c r="BG14" i="1"/>
  <c r="PQ6" i="1" l="1"/>
  <c r="PP12" i="1"/>
  <c r="J61" i="3"/>
  <c r="I61" i="3"/>
  <c r="H61" i="3"/>
  <c r="G61" i="3"/>
  <c r="E61" i="3"/>
  <c r="C61" i="3"/>
  <c r="B61" i="3"/>
  <c r="J60" i="3"/>
  <c r="I60" i="3"/>
  <c r="H60" i="3"/>
  <c r="G60" i="3"/>
  <c r="E60" i="3"/>
  <c r="C60" i="3"/>
  <c r="B60" i="3"/>
  <c r="BH83" i="4"/>
  <c r="BG83" i="4"/>
  <c r="BA83" i="4"/>
  <c r="BG82" i="4"/>
  <c r="GC13" i="1"/>
  <c r="GC149" i="1" s="1"/>
  <c r="XX149" i="1"/>
  <c r="HF13" i="1"/>
  <c r="HF149" i="1" s="1"/>
  <c r="HV13" i="1"/>
  <c r="HE13" i="1"/>
  <c r="HE149" i="1" s="1"/>
  <c r="IA13" i="1"/>
  <c r="PQ12" i="1" l="1"/>
  <c r="IA143" i="1"/>
  <c r="IA145" i="1"/>
  <c r="IA147" i="1"/>
  <c r="IA142" i="1"/>
  <c r="IA144" i="1"/>
  <c r="IA146" i="1"/>
  <c r="IA138" i="1"/>
  <c r="IA141" i="1"/>
  <c r="IA139" i="1"/>
  <c r="IA137" i="1"/>
  <c r="IA140" i="1"/>
  <c r="IA136" i="1"/>
  <c r="IA133" i="1"/>
  <c r="IA135" i="1"/>
  <c r="IA134" i="1"/>
  <c r="IA129" i="1"/>
  <c r="IA131" i="1"/>
  <c r="IA132" i="1"/>
  <c r="IA127" i="1"/>
  <c r="IA128" i="1"/>
  <c r="IA126" i="1"/>
  <c r="IA125" i="1"/>
  <c r="IA130" i="1"/>
  <c r="IA124" i="1"/>
  <c r="HV149" i="1"/>
  <c r="IA149" i="1"/>
  <c r="GC14" i="1"/>
  <c r="GC17" i="1" s="1"/>
  <c r="HF14" i="1"/>
  <c r="HF17" i="1" s="1"/>
  <c r="HV14" i="1"/>
  <c r="HV17" i="1" s="1"/>
  <c r="HE14" i="1"/>
  <c r="HE17" i="1" s="1"/>
  <c r="IA14" i="1"/>
  <c r="IA17" i="1" s="1"/>
  <c r="IP13" i="1"/>
  <c r="IC13" i="1"/>
  <c r="DP13" i="1"/>
  <c r="DP149" i="1" s="1"/>
  <c r="DO13" i="1"/>
  <c r="DO149" i="1" s="1"/>
  <c r="XJ13" i="1"/>
  <c r="XJ149" i="1" s="1"/>
  <c r="DN13" i="1"/>
  <c r="DN149" i="1" s="1"/>
  <c r="XF13" i="1"/>
  <c r="XF149" i="1" s="1"/>
  <c r="XE13" i="1"/>
  <c r="XE149" i="1" s="1"/>
  <c r="XB13" i="1"/>
  <c r="XB149" i="1" s="1"/>
  <c r="WZ13" i="1"/>
  <c r="WZ149" i="1" s="1"/>
  <c r="DM13" i="1"/>
  <c r="DM149" i="1" s="1"/>
  <c r="AU174" i="4"/>
  <c r="AA174" i="4"/>
  <c r="AV174" i="4" s="1"/>
  <c r="AV173" i="4"/>
  <c r="AW173" i="4" s="1"/>
  <c r="AX173" i="4" s="1"/>
  <c r="AY173" i="4" s="1"/>
  <c r="AZ173" i="4" s="1"/>
  <c r="BA173" i="4" s="1"/>
  <c r="AA173" i="4"/>
  <c r="AB173" i="4" s="1"/>
  <c r="AC173" i="4" s="1"/>
  <c r="AD173" i="4" s="1"/>
  <c r="AE173" i="4" s="1"/>
  <c r="AF173" i="4" s="1"/>
  <c r="CC13" i="1"/>
  <c r="CC149" i="1" s="1"/>
  <c r="CB13" i="1"/>
  <c r="CB149" i="1" s="1"/>
  <c r="YS15" i="1"/>
  <c r="YQ15" i="1"/>
  <c r="DA13" i="1"/>
  <c r="DA149" i="1" s="1"/>
  <c r="CV54" i="1"/>
  <c r="CV52" i="1"/>
  <c r="CV50" i="1"/>
  <c r="CV49" i="1"/>
  <c r="CV17" i="1"/>
  <c r="CV13" i="1"/>
  <c r="CV149" i="1" s="1"/>
  <c r="CP54" i="1"/>
  <c r="CP52" i="1"/>
  <c r="CP50" i="1"/>
  <c r="CP49" i="1"/>
  <c r="CP17" i="1"/>
  <c r="CP13" i="1"/>
  <c r="CP149" i="1" s="1"/>
  <c r="ABL52" i="1"/>
  <c r="FX52" i="1"/>
  <c r="FW52" i="1"/>
  <c r="FV52" i="1"/>
  <c r="FU52" i="1"/>
  <c r="FT52" i="1"/>
  <c r="CY52" i="1"/>
  <c r="CS52" i="1"/>
  <c r="CO52" i="1"/>
  <c r="CJ52" i="1"/>
  <c r="CI52" i="1"/>
  <c r="BA52" i="1"/>
  <c r="V52" i="1"/>
  <c r="L52" i="1"/>
  <c r="GT52" i="1" s="1" a="1"/>
  <c r="GT52" i="1" s="1"/>
  <c r="B53" i="1"/>
  <c r="CJ54" i="1"/>
  <c r="CJ50" i="1"/>
  <c r="CJ49" i="1"/>
  <c r="CJ17" i="1"/>
  <c r="CJ13" i="1"/>
  <c r="CJ149" i="1" s="1"/>
  <c r="IP114" i="1" l="1"/>
  <c r="IP110" i="1"/>
  <c r="IP115" i="1"/>
  <c r="IP111" i="1"/>
  <c r="IP112" i="1"/>
  <c r="IP107" i="1"/>
  <c r="IP109" i="1"/>
  <c r="IP108" i="1"/>
  <c r="IP106" i="1"/>
  <c r="IP101" i="1"/>
  <c r="IP103" i="1"/>
  <c r="IP105" i="1"/>
  <c r="IP102" i="1"/>
  <c r="IP104" i="1"/>
  <c r="IP113" i="1"/>
  <c r="IP99" i="1"/>
  <c r="IP98" i="1"/>
  <c r="IP100" i="1"/>
  <c r="IP97" i="1"/>
  <c r="IP96" i="1"/>
  <c r="IP94" i="1"/>
  <c r="IP93" i="1"/>
  <c r="IP91" i="1"/>
  <c r="IP90" i="1"/>
  <c r="IP95" i="1"/>
  <c r="IP92" i="1"/>
  <c r="IP89" i="1"/>
  <c r="IP88" i="1"/>
  <c r="IP87" i="1"/>
  <c r="IP86" i="1"/>
  <c r="IP82" i="1"/>
  <c r="IP85" i="1"/>
  <c r="IP83" i="1"/>
  <c r="IP79" i="1"/>
  <c r="IP80" i="1"/>
  <c r="IP84" i="1"/>
  <c r="IP77" i="1"/>
  <c r="IP78" i="1"/>
  <c r="IP81" i="1"/>
  <c r="IP76" i="1"/>
  <c r="EQ52" i="1"/>
  <c r="O53" i="1" a="1"/>
  <c r="O53" i="1" s="1"/>
  <c r="Y53" i="1" s="1"/>
  <c r="IP64" i="1"/>
  <c r="ER52" i="1"/>
  <c r="EP52" i="1"/>
  <c r="PR12" i="1"/>
  <c r="PS6" i="1"/>
  <c r="Q53" i="1" a="1"/>
  <c r="Q53" i="1" s="1"/>
  <c r="S53" i="1" a="1"/>
  <c r="S53" i="1" s="1"/>
  <c r="AM53" i="1" a="1"/>
  <c r="AM53" i="1" s="1"/>
  <c r="P53" i="1" a="1"/>
  <c r="P53" i="1" s="1"/>
  <c r="AK53" i="1" a="1"/>
  <c r="AK53" i="1" s="1"/>
  <c r="N53" i="1" a="1"/>
  <c r="N53" i="1" s="1"/>
  <c r="U53" i="1" a="1"/>
  <c r="U53" i="1" s="1"/>
  <c r="T53" i="1" a="1"/>
  <c r="T53" i="1" s="1"/>
  <c r="L53" i="1" a="1"/>
  <c r="L53" i="1" s="1"/>
  <c r="GT53" i="1" s="1" a="1"/>
  <c r="GT53" i="1" s="1"/>
  <c r="R53" i="1" a="1"/>
  <c r="R53" i="1" s="1"/>
  <c r="DG53" i="1" a="1"/>
  <c r="DG53" i="1" s="1"/>
  <c r="K53" i="1" a="1"/>
  <c r="K53" i="1" s="1"/>
  <c r="J53" i="1" a="1"/>
  <c r="J53" i="1" s="1"/>
  <c r="I53" i="1" a="1"/>
  <c r="I53" i="1" s="1"/>
  <c r="GM52" i="1"/>
  <c r="GL52" i="1"/>
  <c r="GK52" i="1"/>
  <c r="GJ52" i="1"/>
  <c r="GI52" i="1"/>
  <c r="GH52" i="1"/>
  <c r="IC149" i="1"/>
  <c r="IP149" i="1"/>
  <c r="IP14" i="1"/>
  <c r="IP17" i="1" s="1"/>
  <c r="DM14" i="1"/>
  <c r="DM17" i="1" s="1"/>
  <c r="WZ14" i="1"/>
  <c r="WZ17" i="1" s="1"/>
  <c r="XB14" i="1"/>
  <c r="XB17" i="1" s="1"/>
  <c r="XE14" i="1"/>
  <c r="XE17" i="1" s="1"/>
  <c r="XF14" i="1"/>
  <c r="XF17" i="1" s="1"/>
  <c r="DN14" i="1"/>
  <c r="DN17" i="1" s="1"/>
  <c r="XJ14" i="1"/>
  <c r="XJ17" i="1" s="1"/>
  <c r="DP14" i="1"/>
  <c r="DP17" i="1" s="1"/>
  <c r="IC14" i="1"/>
  <c r="IC17" i="1" s="1"/>
  <c r="DO14" i="1"/>
  <c r="DO17" i="1" s="1"/>
  <c r="AB174" i="4"/>
  <c r="CC14" i="1"/>
  <c r="CC17" i="1" s="1"/>
  <c r="CB14" i="1"/>
  <c r="CB17" i="1" s="1"/>
  <c r="CV14" i="1"/>
  <c r="CP14" i="1"/>
  <c r="AD52" i="1"/>
  <c r="CJ14" i="1"/>
  <c r="P892" i="4"/>
  <c r="IM13" i="1"/>
  <c r="IL13" i="1"/>
  <c r="IK13" i="1"/>
  <c r="II13" i="1"/>
  <c r="L54" i="1"/>
  <c r="GT54" i="1" s="1" a="1"/>
  <c r="GT54" i="1" s="1"/>
  <c r="L50" i="1"/>
  <c r="GT50" i="1" s="1" a="1"/>
  <c r="GT50" i="1" s="1"/>
  <c r="L49" i="1"/>
  <c r="GT49" i="1" s="1" a="1"/>
  <c r="GT49" i="1" s="1"/>
  <c r="L17" i="1"/>
  <c r="GT17" i="1" s="1" a="1"/>
  <c r="GT17" i="1" s="1"/>
  <c r="AN17" i="1"/>
  <c r="AN15" i="1"/>
  <c r="AN13" i="1"/>
  <c r="HU13" i="1"/>
  <c r="HT13" i="1"/>
  <c r="HS13" i="1"/>
  <c r="HR13" i="1"/>
  <c r="HQ13" i="1"/>
  <c r="HP13" i="1"/>
  <c r="HO13" i="1"/>
  <c r="II113" i="1" l="1"/>
  <c r="II114" i="1"/>
  <c r="II112" i="1"/>
  <c r="II108" i="1"/>
  <c r="II109" i="1"/>
  <c r="II115" i="1"/>
  <c r="II104" i="1"/>
  <c r="II110" i="1"/>
  <c r="II105" i="1"/>
  <c r="II101" i="1"/>
  <c r="II106" i="1"/>
  <c r="II107" i="1"/>
  <c r="II111" i="1"/>
  <c r="II103" i="1"/>
  <c r="II102" i="1"/>
  <c r="IK115" i="1"/>
  <c r="IK113" i="1"/>
  <c r="IK103" i="1"/>
  <c r="IK112" i="1"/>
  <c r="IK114" i="1"/>
  <c r="IK109" i="1"/>
  <c r="IK111" i="1"/>
  <c r="IK104" i="1"/>
  <c r="IK101" i="1"/>
  <c r="IK107" i="1"/>
  <c r="IK102" i="1"/>
  <c r="IK105" i="1"/>
  <c r="IK106" i="1"/>
  <c r="IK108" i="1"/>
  <c r="IK110" i="1"/>
  <c r="IL115" i="1"/>
  <c r="IL114" i="1"/>
  <c r="IL108" i="1"/>
  <c r="IL110" i="1"/>
  <c r="IL109" i="1"/>
  <c r="IL111" i="1"/>
  <c r="IL112" i="1"/>
  <c r="IL101" i="1"/>
  <c r="IL107" i="1"/>
  <c r="IL102" i="1"/>
  <c r="IL104" i="1"/>
  <c r="IL113" i="1"/>
  <c r="IL106" i="1"/>
  <c r="IL103" i="1"/>
  <c r="IL105" i="1"/>
  <c r="IM115" i="1"/>
  <c r="IM114" i="1"/>
  <c r="IM112" i="1"/>
  <c r="IM111" i="1"/>
  <c r="IM110" i="1"/>
  <c r="IM113" i="1"/>
  <c r="IM107" i="1"/>
  <c r="IM102" i="1"/>
  <c r="IM108" i="1"/>
  <c r="IM106" i="1"/>
  <c r="IM104" i="1"/>
  <c r="IM105" i="1"/>
  <c r="IM103" i="1"/>
  <c r="IM109" i="1"/>
  <c r="IM101" i="1"/>
  <c r="II100" i="1"/>
  <c r="II99" i="1"/>
  <c r="II96" i="1"/>
  <c r="II95" i="1"/>
  <c r="II90" i="1"/>
  <c r="II94" i="1"/>
  <c r="II91" i="1"/>
  <c r="II92" i="1"/>
  <c r="II98" i="1"/>
  <c r="II97" i="1"/>
  <c r="II93" i="1"/>
  <c r="IK100" i="1"/>
  <c r="IK99" i="1"/>
  <c r="IK98" i="1"/>
  <c r="IK94" i="1"/>
  <c r="IK93" i="1"/>
  <c r="IK90" i="1"/>
  <c r="IK91" i="1"/>
  <c r="IK95" i="1"/>
  <c r="IK97" i="1"/>
  <c r="IK96" i="1"/>
  <c r="IK92" i="1"/>
  <c r="IL100" i="1"/>
  <c r="IL99" i="1"/>
  <c r="IL98" i="1"/>
  <c r="IL97" i="1"/>
  <c r="IL96" i="1"/>
  <c r="IL91" i="1"/>
  <c r="IL92" i="1"/>
  <c r="IL95" i="1"/>
  <c r="IL94" i="1"/>
  <c r="IL90" i="1"/>
  <c r="IL93" i="1"/>
  <c r="IM98" i="1"/>
  <c r="IM99" i="1"/>
  <c r="IM97" i="1"/>
  <c r="IM95" i="1"/>
  <c r="IM92" i="1"/>
  <c r="IM91" i="1"/>
  <c r="IM93" i="1"/>
  <c r="IM94" i="1"/>
  <c r="IM100" i="1"/>
  <c r="IM96" i="1"/>
  <c r="IM90" i="1"/>
  <c r="IK89" i="1"/>
  <c r="IK86" i="1"/>
  <c r="IK87" i="1"/>
  <c r="IK88" i="1"/>
  <c r="IK85" i="1"/>
  <c r="IK84" i="1"/>
  <c r="IK83" i="1"/>
  <c r="IK82" i="1"/>
  <c r="IK81" i="1"/>
  <c r="IK80" i="1"/>
  <c r="IK79" i="1"/>
  <c r="IK77" i="1"/>
  <c r="IK78" i="1"/>
  <c r="IK76" i="1"/>
  <c r="II89" i="1"/>
  <c r="II88" i="1"/>
  <c r="II87" i="1"/>
  <c r="II84" i="1"/>
  <c r="II85" i="1"/>
  <c r="II86" i="1"/>
  <c r="II83" i="1"/>
  <c r="II80" i="1"/>
  <c r="II78" i="1"/>
  <c r="II81" i="1"/>
  <c r="II76" i="1"/>
  <c r="II82" i="1"/>
  <c r="II79" i="1"/>
  <c r="II77" i="1"/>
  <c r="IM89" i="1"/>
  <c r="IM87" i="1"/>
  <c r="IM86" i="1"/>
  <c r="IM84" i="1"/>
  <c r="IM83" i="1"/>
  <c r="IM88" i="1"/>
  <c r="IM85" i="1"/>
  <c r="IM82" i="1"/>
  <c r="IM80" i="1"/>
  <c r="IM79" i="1"/>
  <c r="IM76" i="1"/>
  <c r="IM77" i="1"/>
  <c r="IM81" i="1"/>
  <c r="IM78" i="1"/>
  <c r="IL89" i="1"/>
  <c r="IL88" i="1"/>
  <c r="IL87" i="1"/>
  <c r="IL86" i="1"/>
  <c r="IL85" i="1"/>
  <c r="IL84" i="1"/>
  <c r="IL83" i="1"/>
  <c r="IL82" i="1"/>
  <c r="IL81" i="1"/>
  <c r="IL79" i="1"/>
  <c r="IL80" i="1"/>
  <c r="IL77" i="1"/>
  <c r="IL76" i="1"/>
  <c r="IL78" i="1"/>
  <c r="AB52" i="1"/>
  <c r="CZ53" i="1"/>
  <c r="X53" i="1"/>
  <c r="EX53" i="1" s="1"/>
  <c r="EY53" i="1"/>
  <c r="IK64" i="1"/>
  <c r="II64" i="1"/>
  <c r="IM64" i="1"/>
  <c r="IL64" i="1"/>
  <c r="PT6" i="1"/>
  <c r="PS12" i="1"/>
  <c r="IL147" i="1"/>
  <c r="IL146" i="1"/>
  <c r="IL145" i="1"/>
  <c r="IL143" i="1"/>
  <c r="IL142" i="1"/>
  <c r="IL141" i="1"/>
  <c r="IL140" i="1"/>
  <c r="IL144" i="1"/>
  <c r="IL138" i="1"/>
  <c r="IL137" i="1"/>
  <c r="IL139" i="1"/>
  <c r="IL135" i="1"/>
  <c r="IL136" i="1"/>
  <c r="IL133" i="1"/>
  <c r="IL134" i="1"/>
  <c r="IL130" i="1"/>
  <c r="IL131" i="1"/>
  <c r="IL132" i="1"/>
  <c r="IL125" i="1"/>
  <c r="IL129" i="1"/>
  <c r="IL128" i="1"/>
  <c r="IL126" i="1"/>
  <c r="IL127" i="1"/>
  <c r="IL124" i="1"/>
  <c r="IK147" i="1"/>
  <c r="IK146" i="1"/>
  <c r="IK144" i="1"/>
  <c r="IK143" i="1"/>
  <c r="IK142" i="1"/>
  <c r="IK145" i="1"/>
  <c r="IK141" i="1"/>
  <c r="IK140" i="1"/>
  <c r="IK139" i="1"/>
  <c r="IK135" i="1"/>
  <c r="IK138" i="1"/>
  <c r="IK137" i="1"/>
  <c r="IK136" i="1"/>
  <c r="IK133" i="1"/>
  <c r="IK134" i="1"/>
  <c r="IK131" i="1"/>
  <c r="IK132" i="1"/>
  <c r="IK125" i="1"/>
  <c r="IK129" i="1"/>
  <c r="IK128" i="1"/>
  <c r="IK130" i="1"/>
  <c r="IK126" i="1"/>
  <c r="IK127" i="1"/>
  <c r="IK124" i="1"/>
  <c r="II147" i="1"/>
  <c r="II146" i="1"/>
  <c r="II143" i="1"/>
  <c r="II142" i="1"/>
  <c r="II145" i="1"/>
  <c r="II144" i="1"/>
  <c r="II139" i="1"/>
  <c r="II141" i="1"/>
  <c r="II140" i="1"/>
  <c r="II135" i="1"/>
  <c r="II138" i="1"/>
  <c r="II137" i="1"/>
  <c r="II133" i="1"/>
  <c r="II136" i="1"/>
  <c r="II134" i="1"/>
  <c r="II131" i="1"/>
  <c r="II132" i="1"/>
  <c r="II129" i="1"/>
  <c r="II128" i="1"/>
  <c r="II130" i="1"/>
  <c r="II126" i="1"/>
  <c r="II125" i="1"/>
  <c r="II127" i="1"/>
  <c r="II124" i="1"/>
  <c r="D17" i="1"/>
  <c r="GM49" i="1"/>
  <c r="GL49" i="1"/>
  <c r="GK49" i="1"/>
  <c r="GJ49" i="1"/>
  <c r="GI49" i="1"/>
  <c r="GH49" i="1"/>
  <c r="GM50" i="1"/>
  <c r="GL50" i="1"/>
  <c r="GK50" i="1"/>
  <c r="GJ50" i="1"/>
  <c r="GI50" i="1"/>
  <c r="GH50" i="1"/>
  <c r="GO54" i="1"/>
  <c r="GM54" i="1"/>
  <c r="GL54" i="1"/>
  <c r="GK54" i="1"/>
  <c r="GJ54" i="1"/>
  <c r="GI54" i="1"/>
  <c r="GH54" i="1"/>
  <c r="HU149" i="1"/>
  <c r="HP149" i="1"/>
  <c r="HO149" i="1"/>
  <c r="HS149" i="1"/>
  <c r="HR149" i="1"/>
  <c r="HT149" i="1"/>
  <c r="II149" i="1"/>
  <c r="IK149" i="1"/>
  <c r="IL149" i="1"/>
  <c r="IM149" i="1"/>
  <c r="AW174" i="4"/>
  <c r="AC174" i="4"/>
  <c r="IM14" i="1"/>
  <c r="IM17" i="1" s="1"/>
  <c r="IL14" i="1"/>
  <c r="IL17" i="1" s="1"/>
  <c r="IK14" i="1"/>
  <c r="IK17" i="1" s="1"/>
  <c r="II14" i="1"/>
  <c r="II17" i="1" s="1"/>
  <c r="HQ149" i="1"/>
  <c r="HO14" i="1"/>
  <c r="HO17" i="1" s="1"/>
  <c r="HQ14" i="1"/>
  <c r="HQ17" i="1" s="1"/>
  <c r="HR14" i="1"/>
  <c r="HR17" i="1" s="1"/>
  <c r="HS14" i="1"/>
  <c r="HS17" i="1" s="1"/>
  <c r="HT14" i="1"/>
  <c r="HT17" i="1" s="1"/>
  <c r="HP14" i="1"/>
  <c r="HP17" i="1" s="1"/>
  <c r="HU14" i="1"/>
  <c r="HU17" i="1" s="1"/>
  <c r="AN82" i="4"/>
  <c r="GO50" i="1" s="1"/>
  <c r="AM82" i="4"/>
  <c r="GN24" i="1" s="1"/>
  <c r="CY17" i="1"/>
  <c r="CS17" i="1"/>
  <c r="CO17" i="1"/>
  <c r="CI17" i="1"/>
  <c r="AD17" i="1"/>
  <c r="V17" i="1"/>
  <c r="BA54" i="1"/>
  <c r="BA49" i="1"/>
  <c r="B51" i="1"/>
  <c r="AD49" i="1"/>
  <c r="V49" i="1"/>
  <c r="CG13" i="1"/>
  <c r="CG149" i="1" s="1"/>
  <c r="CY54" i="1"/>
  <c r="CS54" i="1"/>
  <c r="CO54" i="1"/>
  <c r="CI54" i="1"/>
  <c r="CY49" i="1"/>
  <c r="CS49" i="1"/>
  <c r="CO49" i="1"/>
  <c r="CI49" i="1"/>
  <c r="ABL49" i="1"/>
  <c r="FX49" i="1"/>
  <c r="FW49" i="1"/>
  <c r="FV49" i="1"/>
  <c r="FU49" i="1"/>
  <c r="FT49" i="1"/>
  <c r="K14" i="1"/>
  <c r="CY13" i="1"/>
  <c r="CY149" i="1" s="1"/>
  <c r="CS13" i="1"/>
  <c r="CS149" i="1" s="1"/>
  <c r="CO13" i="1"/>
  <c r="CO149" i="1" s="1"/>
  <c r="CI13" i="1"/>
  <c r="CI149" i="1" s="1"/>
  <c r="AB49" i="1" l="1"/>
  <c r="AB17" i="1"/>
  <c r="AA17" i="1" s="1"/>
  <c r="EQ49" i="1"/>
  <c r="EQ17" i="1"/>
  <c r="O51" i="1" a="1"/>
  <c r="O51" i="1" s="1"/>
  <c r="X51" i="1" s="1"/>
  <c r="ER17" i="1"/>
  <c r="EP17" i="1"/>
  <c r="EP49" i="1"/>
  <c r="ER49" i="1"/>
  <c r="PU6" i="1"/>
  <c r="PT12" i="1"/>
  <c r="GO24" i="1"/>
  <c r="J82" i="4"/>
  <c r="GO52" i="1"/>
  <c r="GO49" i="1"/>
  <c r="J51" i="1" a="1"/>
  <c r="J51" i="1" s="1"/>
  <c r="I51" i="1" a="1"/>
  <c r="I51" i="1" s="1"/>
  <c r="DG51" i="1" a="1"/>
  <c r="DG51" i="1" s="1"/>
  <c r="L51" i="1" a="1"/>
  <c r="L51" i="1" s="1"/>
  <c r="GT51" i="1" s="1" a="1"/>
  <c r="GT51" i="1" s="1"/>
  <c r="R51" i="1" a="1"/>
  <c r="R51" i="1" s="1"/>
  <c r="Q51" i="1" a="1"/>
  <c r="Q51" i="1" s="1"/>
  <c r="S51" i="1" a="1"/>
  <c r="S51" i="1" s="1"/>
  <c r="AM51" i="1" a="1"/>
  <c r="AM51" i="1" s="1"/>
  <c r="P51" i="1" a="1"/>
  <c r="P51" i="1" s="1"/>
  <c r="AK51" i="1" a="1"/>
  <c r="AK51" i="1" s="1"/>
  <c r="N51" i="1" a="1"/>
  <c r="N51" i="1" s="1"/>
  <c r="U51" i="1" a="1"/>
  <c r="U51" i="1" s="1"/>
  <c r="T51" i="1" a="1"/>
  <c r="T51" i="1" s="1"/>
  <c r="K51" i="1" a="1"/>
  <c r="K51" i="1" s="1"/>
  <c r="AX174" i="4"/>
  <c r="AD174" i="4"/>
  <c r="B50" i="1"/>
  <c r="B52" i="1"/>
  <c r="B55" i="1"/>
  <c r="ABL50" i="1"/>
  <c r="CY50" i="1"/>
  <c r="BA50" i="1"/>
  <c r="CI50" i="1"/>
  <c r="B54" i="1"/>
  <c r="CG14" i="1"/>
  <c r="CG17" i="1" s="1"/>
  <c r="CS14" i="1"/>
  <c r="CY14" i="1"/>
  <c r="CO14" i="1"/>
  <c r="CI14" i="1"/>
  <c r="CZ51" i="1" l="1"/>
  <c r="Y51" i="1"/>
  <c r="EY51" i="1" s="1"/>
  <c r="O55" i="1" a="1"/>
  <c r="O55" i="1" s="1"/>
  <c r="Y55" i="1" s="1"/>
  <c r="EX51" i="1"/>
  <c r="PU12" i="1"/>
  <c r="PV6" i="1"/>
  <c r="BL54" i="1" a="1"/>
  <c r="BL54" i="1" s="1"/>
  <c r="BL55" i="1" s="1" a="1"/>
  <c r="BL55" i="1" s="1"/>
  <c r="BK54" i="1" a="1"/>
  <c r="BK54" i="1" s="1"/>
  <c r="BK55" i="1" s="1" a="1"/>
  <c r="BK55" i="1" s="1"/>
  <c r="BJ54" i="1" a="1"/>
  <c r="BJ54" i="1" s="1"/>
  <c r="BJ55" i="1" s="1" a="1"/>
  <c r="BJ55" i="1" s="1"/>
  <c r="BI54" i="1" a="1"/>
  <c r="BI54" i="1" s="1"/>
  <c r="BI55" i="1" s="1" a="1"/>
  <c r="BI55" i="1" s="1"/>
  <c r="BG54" i="1" a="1"/>
  <c r="BG54" i="1" s="1"/>
  <c r="BG55" i="1" s="1" a="1"/>
  <c r="BG55" i="1" s="1"/>
  <c r="BF54" i="1" a="1"/>
  <c r="BF54" i="1" s="1"/>
  <c r="BF55" i="1" s="1" a="1"/>
  <c r="BF55" i="1" s="1"/>
  <c r="BE54" i="1" a="1"/>
  <c r="BE54" i="1" s="1"/>
  <c r="BE55" i="1" s="1" a="1"/>
  <c r="BE55" i="1" s="1"/>
  <c r="BD54" i="1" a="1"/>
  <c r="BD54" i="1" s="1"/>
  <c r="BD55" i="1" s="1" a="1"/>
  <c r="BD55" i="1" s="1"/>
  <c r="BH54" i="1" a="1"/>
  <c r="BH54" i="1" s="1"/>
  <c r="BH55" i="1" s="1" a="1"/>
  <c r="BH55" i="1" s="1"/>
  <c r="J55" i="1" a="1"/>
  <c r="J55" i="1" s="1"/>
  <c r="I55" i="1" a="1"/>
  <c r="I55" i="1" s="1"/>
  <c r="DG55" i="1" a="1"/>
  <c r="DG55" i="1" s="1"/>
  <c r="K55" i="1" a="1"/>
  <c r="K55" i="1" s="1"/>
  <c r="R55" i="1" a="1"/>
  <c r="R55" i="1" s="1"/>
  <c r="Q55" i="1" a="1"/>
  <c r="Q55" i="1" s="1"/>
  <c r="S55" i="1" a="1"/>
  <c r="S55" i="1" s="1"/>
  <c r="AM55" i="1" a="1"/>
  <c r="AM55" i="1" s="1"/>
  <c r="P55" i="1" a="1"/>
  <c r="P55" i="1" s="1"/>
  <c r="AK55" i="1" a="1"/>
  <c r="AK55" i="1" s="1"/>
  <c r="N55" i="1" a="1"/>
  <c r="N55" i="1" s="1"/>
  <c r="U55" i="1" a="1"/>
  <c r="U55" i="1" s="1"/>
  <c r="T55" i="1" a="1"/>
  <c r="T55" i="1" s="1"/>
  <c r="L55" i="1" a="1"/>
  <c r="L55" i="1" s="1"/>
  <c r="GT55" i="1" s="1" a="1"/>
  <c r="GT55" i="1" s="1"/>
  <c r="BL50" i="1" a="1"/>
  <c r="BL50" i="1" s="1"/>
  <c r="BL51" i="1" s="1" a="1"/>
  <c r="BL51" i="1" s="1"/>
  <c r="BK50" i="1" a="1"/>
  <c r="BK50" i="1" s="1"/>
  <c r="BK51" i="1" s="1" a="1"/>
  <c r="BK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E50" i="1" a="1"/>
  <c r="BE50" i="1" s="1"/>
  <c r="BE51" i="1" s="1" a="1"/>
  <c r="BE51" i="1" s="1"/>
  <c r="BD50" i="1" a="1"/>
  <c r="BD50" i="1" s="1"/>
  <c r="BD51" i="1" s="1" a="1"/>
  <c r="BD51" i="1" s="1"/>
  <c r="BD52" i="1" a="1"/>
  <c r="BD52" i="1" s="1"/>
  <c r="BD53" i="1" s="1" a="1"/>
  <c r="BD53" i="1" s="1"/>
  <c r="BL52" i="1" a="1"/>
  <c r="BL52" i="1" s="1"/>
  <c r="BL53" i="1" s="1" a="1"/>
  <c r="BL53" i="1" s="1"/>
  <c r="BK52" i="1" a="1"/>
  <c r="BK52" i="1" s="1"/>
  <c r="BK53" i="1" s="1" a="1"/>
  <c r="BK53" i="1" s="1"/>
  <c r="BJ52" i="1" a="1"/>
  <c r="BJ52" i="1" s="1"/>
  <c r="BJ53" i="1" s="1" a="1"/>
  <c r="BJ53" i="1" s="1"/>
  <c r="BI52" i="1" a="1"/>
  <c r="BI52" i="1" s="1"/>
  <c r="BI53" i="1" s="1" a="1"/>
  <c r="BI53" i="1" s="1"/>
  <c r="BH52" i="1" a="1"/>
  <c r="BH52" i="1" s="1"/>
  <c r="BH53" i="1" s="1" a="1"/>
  <c r="BH53" i="1" s="1"/>
  <c r="BE52" i="1" a="1"/>
  <c r="BE52" i="1" s="1"/>
  <c r="BE53" i="1" s="1" a="1"/>
  <c r="BE53" i="1" s="1"/>
  <c r="BG52" i="1" a="1"/>
  <c r="BG52" i="1" s="1"/>
  <c r="BG53" i="1" s="1" a="1"/>
  <c r="BG53" i="1" s="1"/>
  <c r="BF52" i="1" a="1"/>
  <c r="BF52" i="1" s="1"/>
  <c r="BF53" i="1" s="1" a="1"/>
  <c r="BF53" i="1" s="1"/>
  <c r="AY174" i="4"/>
  <c r="AE174" i="4"/>
  <c r="FX50" i="1"/>
  <c r="FW50" i="1"/>
  <c r="FV50" i="1"/>
  <c r="FU50" i="1"/>
  <c r="FT50" i="1"/>
  <c r="V50" i="1"/>
  <c r="AD50" i="1"/>
  <c r="CO50" i="1"/>
  <c r="CS50" i="1"/>
  <c r="FW54" i="1"/>
  <c r="FX54" i="1"/>
  <c r="V54" i="1"/>
  <c r="AD54" i="1"/>
  <c r="FV54" i="1"/>
  <c r="FU54" i="1"/>
  <c r="FT54" i="1"/>
  <c r="ABL54" i="1"/>
  <c r="AB50" i="1" l="1"/>
  <c r="AB54" i="1"/>
  <c r="CZ55" i="1"/>
  <c r="EQ50" i="1"/>
  <c r="EQ54" i="1"/>
  <c r="X55" i="1"/>
  <c r="EX55" i="1" s="1"/>
  <c r="EY55" i="1"/>
  <c r="ER54" i="1"/>
  <c r="EP54" i="1"/>
  <c r="ER50" i="1"/>
  <c r="EP50" i="1"/>
  <c r="PV12" i="1"/>
  <c r="PW6" i="1"/>
  <c r="AZ174" i="4"/>
  <c r="AF174" i="4"/>
  <c r="BA174" i="4" s="1"/>
  <c r="CP53" i="1"/>
  <c r="CV53" i="1"/>
  <c r="CO53" i="1"/>
  <c r="CY53" i="1"/>
  <c r="BA53" i="1"/>
  <c r="CS53" i="1"/>
  <c r="CJ53" i="1"/>
  <c r="CI53" i="1"/>
  <c r="E905" i="4"/>
  <c r="E906" i="4" s="1"/>
  <c r="E907" i="4" s="1"/>
  <c r="E908" i="4" s="1"/>
  <c r="E909" i="4" s="1"/>
  <c r="E910" i="4" s="1"/>
  <c r="E911" i="4" s="1"/>
  <c r="E912" i="4" s="1"/>
  <c r="PW12" i="1" l="1"/>
  <c r="PX6" i="1"/>
  <c r="IJ13" i="1"/>
  <c r="IH13" i="1"/>
  <c r="BL13" i="1"/>
  <c r="BK13" i="1"/>
  <c r="BJ13" i="1"/>
  <c r="BI13" i="1"/>
  <c r="BI149" i="1" s="1"/>
  <c r="BH13" i="1"/>
  <c r="BH149" i="1" s="1"/>
  <c r="BF13" i="1"/>
  <c r="BE13" i="1"/>
  <c r="BD13" i="1"/>
  <c r="CE13" i="1"/>
  <c r="CA13" i="1"/>
  <c r="BZ13" i="1"/>
  <c r="BU13" i="1"/>
  <c r="BT13" i="1"/>
  <c r="BO13" i="1"/>
  <c r="BN13" i="1"/>
  <c r="CX13" i="1"/>
  <c r="CW13" i="1"/>
  <c r="CU13" i="1"/>
  <c r="CT13" i="1"/>
  <c r="CR13" i="1"/>
  <c r="CQ13" i="1"/>
  <c r="CN13" i="1"/>
  <c r="CM13" i="1"/>
  <c r="CL13" i="1"/>
  <c r="CK13" i="1"/>
  <c r="CH13" i="1"/>
  <c r="HN13" i="1"/>
  <c r="HM13" i="1"/>
  <c r="HL13" i="1"/>
  <c r="HK13" i="1"/>
  <c r="HJ13" i="1"/>
  <c r="HI13" i="1"/>
  <c r="HH13" i="1"/>
  <c r="HG13" i="1"/>
  <c r="HA13" i="1"/>
  <c r="GZ13" i="1"/>
  <c r="AAW13" i="1"/>
  <c r="AAV13" i="1"/>
  <c r="AAU13" i="1"/>
  <c r="AAT13" i="1"/>
  <c r="AAS13" i="1"/>
  <c r="AAR13" i="1"/>
  <c r="AAQ13" i="1"/>
  <c r="AAP13" i="1"/>
  <c r="AAO13" i="1"/>
  <c r="AAN13" i="1"/>
  <c r="AAM13" i="1"/>
  <c r="AAL13" i="1"/>
  <c r="AAK13" i="1"/>
  <c r="AAJ13" i="1"/>
  <c r="AAC13" i="1"/>
  <c r="AAC149" i="1" s="1"/>
  <c r="AAB13" i="1"/>
  <c r="AAA13" i="1"/>
  <c r="ZZ13" i="1"/>
  <c r="ZY13" i="1"/>
  <c r="ZT13" i="1"/>
  <c r="ZS13" i="1"/>
  <c r="ZR13" i="1"/>
  <c r="ZQ13" i="1"/>
  <c r="ZP13" i="1"/>
  <c r="ZO13" i="1"/>
  <c r="ZN13" i="1"/>
  <c r="ZI13" i="1"/>
  <c r="ZL13" i="1"/>
  <c r="ZK13" i="1"/>
  <c r="ZM13" i="1"/>
  <c r="ZH13" i="1"/>
  <c r="ZJ13" i="1"/>
  <c r="WS13" i="1"/>
  <c r="WS149" i="1" s="1"/>
  <c r="WR13" i="1"/>
  <c r="WR149" i="1" s="1"/>
  <c r="WQ13" i="1"/>
  <c r="WQ149" i="1" s="1"/>
  <c r="WP13" i="1"/>
  <c r="WP149" i="1" s="1"/>
  <c r="WO13" i="1"/>
  <c r="WO149" i="1" s="1"/>
  <c r="WN13" i="1"/>
  <c r="WN149" i="1" s="1"/>
  <c r="WM13" i="1"/>
  <c r="WM149" i="1" s="1"/>
  <c r="WL13" i="1"/>
  <c r="WL149" i="1" s="1"/>
  <c r="WK13" i="1"/>
  <c r="WK149" i="1" s="1"/>
  <c r="WJ13" i="1"/>
  <c r="WJ149" i="1" s="1"/>
  <c r="WI13" i="1"/>
  <c r="WI149" i="1" s="1"/>
  <c r="WH13" i="1"/>
  <c r="WH149" i="1" s="1"/>
  <c r="WG13" i="1"/>
  <c r="WG149" i="1" s="1"/>
  <c r="WF13" i="1"/>
  <c r="WF149" i="1" s="1"/>
  <c r="WE13" i="1"/>
  <c r="WE149" i="1" s="1"/>
  <c r="WD13" i="1"/>
  <c r="WD149" i="1" s="1"/>
  <c r="WC13" i="1"/>
  <c r="WC149" i="1" s="1"/>
  <c r="WB13" i="1"/>
  <c r="WB149" i="1" s="1"/>
  <c r="WA13" i="1"/>
  <c r="WA149" i="1" s="1"/>
  <c r="VZ13" i="1"/>
  <c r="VZ149" i="1" s="1"/>
  <c r="VY13" i="1"/>
  <c r="VY149" i="1" s="1"/>
  <c r="VX13" i="1"/>
  <c r="VX149" i="1" s="1"/>
  <c r="VW13" i="1"/>
  <c r="VW149" i="1" s="1"/>
  <c r="VV13" i="1"/>
  <c r="VV149" i="1" s="1"/>
  <c r="VU13" i="1"/>
  <c r="VU149" i="1" s="1"/>
  <c r="VT13" i="1"/>
  <c r="VT149" i="1" s="1"/>
  <c r="VS13" i="1"/>
  <c r="VS149" i="1" s="1"/>
  <c r="VR13" i="1"/>
  <c r="VR149" i="1" s="1"/>
  <c r="VQ13" i="1"/>
  <c r="VP13" i="1"/>
  <c r="MT13" i="1"/>
  <c r="MS13" i="1"/>
  <c r="JH13" i="1"/>
  <c r="JC13" i="1"/>
  <c r="JB13" i="1"/>
  <c r="JA13" i="1"/>
  <c r="IZ13" i="1"/>
  <c r="IY13" i="1"/>
  <c r="IX13" i="1"/>
  <c r="IW13" i="1"/>
  <c r="IV13" i="1"/>
  <c r="IU13" i="1"/>
  <c r="IT13" i="1"/>
  <c r="IS13" i="1"/>
  <c r="IR13" i="1"/>
  <c r="IG13" i="1"/>
  <c r="IF13" i="1"/>
  <c r="IE13" i="1"/>
  <c r="FK13" i="1"/>
  <c r="FK149" i="1" s="1"/>
  <c r="FJ13" i="1"/>
  <c r="FJ149" i="1" s="1"/>
  <c r="FI13" i="1"/>
  <c r="FI149" i="1" s="1"/>
  <c r="FH13" i="1"/>
  <c r="FH149" i="1" s="1"/>
  <c r="DL13" i="1"/>
  <c r="WW13" i="1"/>
  <c r="WW149" i="1" s="1"/>
  <c r="WV13" i="1"/>
  <c r="WV149" i="1" s="1"/>
  <c r="FE13" i="1"/>
  <c r="FE149" i="1" s="1"/>
  <c r="FD13" i="1"/>
  <c r="WU13" i="1"/>
  <c r="WU149" i="1" s="1"/>
  <c r="DQ13" i="1"/>
  <c r="DK13" i="1"/>
  <c r="ZE13" i="1"/>
  <c r="ZE149" i="1" s="1"/>
  <c r="DZ13" i="1"/>
  <c r="DY13" i="1"/>
  <c r="DX13" i="1"/>
  <c r="DW13" i="1"/>
  <c r="DV13" i="1"/>
  <c r="YJ13" i="1"/>
  <c r="YJ14" i="1" s="1"/>
  <c r="FB13" i="1"/>
  <c r="FB149" i="1" s="1"/>
  <c r="FA13" i="1"/>
  <c r="FA149" i="1" s="1"/>
  <c r="EZ13" i="1"/>
  <c r="EZ149" i="1" s="1"/>
  <c r="YO13" i="1"/>
  <c r="YO149" i="1" s="1"/>
  <c r="YM13" i="1"/>
  <c r="YM149" i="1" s="1"/>
  <c r="DU13" i="1"/>
  <c r="DT13" i="1"/>
  <c r="DS13" i="1"/>
  <c r="DR13" i="1"/>
  <c r="YL13" i="1"/>
  <c r="YK13" i="1"/>
  <c r="YK149" i="1" s="1"/>
  <c r="EG13" i="1"/>
  <c r="EG149" i="1" s="1"/>
  <c r="EF13" i="1"/>
  <c r="EF149" i="1" s="1"/>
  <c r="EE13" i="1"/>
  <c r="EE149" i="1" s="1"/>
  <c r="ED13" i="1"/>
  <c r="ED149" i="1" s="1"/>
  <c r="EP13" i="1"/>
  <c r="EP149" i="1" s="1"/>
  <c r="EC13" i="1"/>
  <c r="EC149" i="1" s="1"/>
  <c r="FS13" i="1"/>
  <c r="FR13" i="1"/>
  <c r="FQ13" i="1"/>
  <c r="FP13" i="1"/>
  <c r="FO13" i="1"/>
  <c r="FN13" i="1"/>
  <c r="FM13" i="1"/>
  <c r="FX13" i="1"/>
  <c r="FW13" i="1"/>
  <c r="FV13" i="1"/>
  <c r="FU13" i="1"/>
  <c r="FT13" i="1"/>
  <c r="XO13" i="1"/>
  <c r="XO149" i="1" s="1"/>
  <c r="GB13" i="1"/>
  <c r="FZ13" i="1"/>
  <c r="FY13" i="1"/>
  <c r="YT13" i="1"/>
  <c r="YT149" i="1" s="1"/>
  <c r="YS13" i="1"/>
  <c r="YS149" i="1" s="1"/>
  <c r="YR13" i="1"/>
  <c r="YR149" i="1" s="1"/>
  <c r="YQ13" i="1"/>
  <c r="YQ149" i="1" s="1"/>
  <c r="GO13" i="1"/>
  <c r="GN13" i="1"/>
  <c r="GM13" i="1"/>
  <c r="GL13" i="1"/>
  <c r="GK13" i="1"/>
  <c r="GJ13" i="1"/>
  <c r="GI13" i="1"/>
  <c r="GH13" i="1"/>
  <c r="GG13" i="1"/>
  <c r="AEX13" i="1"/>
  <c r="ACQ13" i="1"/>
  <c r="ACQ149" i="1" s="1"/>
  <c r="ACP13" i="1"/>
  <c r="ACP149" i="1" s="1"/>
  <c r="ABM13" i="1"/>
  <c r="ABM149" i="1" s="1"/>
  <c r="ABL13" i="1"/>
  <c r="ABL149" i="1" s="1"/>
  <c r="VP10" i="1"/>
  <c r="D29" i="6"/>
  <c r="D29" i="7"/>
  <c r="D29" i="8"/>
  <c r="FX17" i="1"/>
  <c r="FW17" i="1"/>
  <c r="J72" i="3"/>
  <c r="I72" i="3"/>
  <c r="H72" i="3"/>
  <c r="G72" i="3"/>
  <c r="E72" i="3"/>
  <c r="D72" i="3"/>
  <c r="C72" i="3"/>
  <c r="B72" i="3"/>
  <c r="J71" i="3"/>
  <c r="I71" i="3"/>
  <c r="H71" i="3"/>
  <c r="G71" i="3"/>
  <c r="E71" i="3"/>
  <c r="D71" i="3"/>
  <c r="C71" i="3"/>
  <c r="B71" i="3"/>
  <c r="J58" i="3"/>
  <c r="I58" i="3"/>
  <c r="H58" i="3"/>
  <c r="G58" i="3"/>
  <c r="E58" i="3"/>
  <c r="D58" i="3"/>
  <c r="C58" i="3"/>
  <c r="B58" i="3"/>
  <c r="J57" i="3"/>
  <c r="I57" i="3"/>
  <c r="H57" i="3"/>
  <c r="G57" i="3"/>
  <c r="E57" i="3"/>
  <c r="D57" i="3"/>
  <c r="C57" i="3"/>
  <c r="B57" i="3"/>
  <c r="N819" i="4"/>
  <c r="H819" i="4"/>
  <c r="N818" i="4"/>
  <c r="H818" i="4"/>
  <c r="N817" i="4"/>
  <c r="H817" i="4"/>
  <c r="N855" i="4"/>
  <c r="H855" i="4"/>
  <c r="N854" i="4"/>
  <c r="H854" i="4"/>
  <c r="N853" i="4"/>
  <c r="H853" i="4"/>
  <c r="N831" i="4"/>
  <c r="H831" i="4"/>
  <c r="N830" i="4"/>
  <c r="H830" i="4"/>
  <c r="N829" i="4"/>
  <c r="H829" i="4"/>
  <c r="IE114" i="1" l="1"/>
  <c r="IE111" i="1"/>
  <c r="IE109" i="1"/>
  <c r="IE112" i="1"/>
  <c r="IE104" i="1"/>
  <c r="IE101" i="1"/>
  <c r="IE115" i="1"/>
  <c r="IE103" i="1"/>
  <c r="IE110" i="1"/>
  <c r="IE113" i="1"/>
  <c r="IE102" i="1"/>
  <c r="IE105" i="1"/>
  <c r="IE106" i="1"/>
  <c r="IE107" i="1"/>
  <c r="IE108" i="1"/>
  <c r="IG115" i="1"/>
  <c r="IG114" i="1"/>
  <c r="IG113" i="1"/>
  <c r="IG112" i="1"/>
  <c r="IG111" i="1"/>
  <c r="IG101" i="1"/>
  <c r="IG107" i="1"/>
  <c r="IG108" i="1"/>
  <c r="IG103" i="1"/>
  <c r="IG110" i="1"/>
  <c r="IG109" i="1"/>
  <c r="IG102" i="1"/>
  <c r="IG104" i="1"/>
  <c r="IG106" i="1"/>
  <c r="IG105" i="1"/>
  <c r="IF115" i="1"/>
  <c r="IF113" i="1"/>
  <c r="IF106" i="1"/>
  <c r="IF114" i="1"/>
  <c r="IF107" i="1"/>
  <c r="IF111" i="1"/>
  <c r="IF110" i="1"/>
  <c r="IF101" i="1"/>
  <c r="IF112" i="1"/>
  <c r="IF103" i="1"/>
  <c r="IF109" i="1"/>
  <c r="IF104" i="1"/>
  <c r="IF102" i="1"/>
  <c r="IF108" i="1"/>
  <c r="IF105" i="1"/>
  <c r="IH113" i="1"/>
  <c r="IH114" i="1"/>
  <c r="IH110" i="1"/>
  <c r="IH108" i="1"/>
  <c r="IH115" i="1"/>
  <c r="IH106" i="1"/>
  <c r="IH112" i="1"/>
  <c r="IH109" i="1"/>
  <c r="IH111" i="1"/>
  <c r="IH104" i="1"/>
  <c r="IH102" i="1"/>
  <c r="IH101" i="1"/>
  <c r="IH107" i="1"/>
  <c r="IH103" i="1"/>
  <c r="IH105" i="1"/>
  <c r="IE99" i="1"/>
  <c r="IE100" i="1"/>
  <c r="IE98" i="1"/>
  <c r="IE97" i="1"/>
  <c r="IE96" i="1"/>
  <c r="IE95" i="1"/>
  <c r="IE91" i="1"/>
  <c r="IE92" i="1"/>
  <c r="IE90" i="1"/>
  <c r="IE94" i="1"/>
  <c r="IE93" i="1"/>
  <c r="IH100" i="1"/>
  <c r="IH99" i="1"/>
  <c r="IH94" i="1"/>
  <c r="IH95" i="1"/>
  <c r="IH92" i="1"/>
  <c r="IH96" i="1"/>
  <c r="IH90" i="1"/>
  <c r="IH98" i="1"/>
  <c r="IH91" i="1"/>
  <c r="IH97" i="1"/>
  <c r="IH93" i="1"/>
  <c r="IF100" i="1"/>
  <c r="IF97" i="1"/>
  <c r="IF98" i="1"/>
  <c r="IF99" i="1"/>
  <c r="IF93" i="1"/>
  <c r="IF92" i="1"/>
  <c r="IF91" i="1"/>
  <c r="IF94" i="1"/>
  <c r="IF96" i="1"/>
  <c r="IF95" i="1"/>
  <c r="IF90" i="1"/>
  <c r="IG100" i="1"/>
  <c r="IG98" i="1"/>
  <c r="IG93" i="1"/>
  <c r="IG95" i="1"/>
  <c r="IG92" i="1"/>
  <c r="IG90" i="1"/>
  <c r="IG94" i="1"/>
  <c r="IG91" i="1"/>
  <c r="IG97" i="1"/>
  <c r="IG96" i="1"/>
  <c r="IG99" i="1"/>
  <c r="IE89" i="1"/>
  <c r="IE88" i="1"/>
  <c r="IE87" i="1"/>
  <c r="IE86" i="1"/>
  <c r="IE85" i="1"/>
  <c r="IE81" i="1"/>
  <c r="IE82" i="1"/>
  <c r="IE80" i="1"/>
  <c r="IE84" i="1"/>
  <c r="IE83" i="1"/>
  <c r="IE76" i="1"/>
  <c r="IE77" i="1"/>
  <c r="IE78" i="1"/>
  <c r="IE79" i="1"/>
  <c r="IH89" i="1"/>
  <c r="IH88" i="1"/>
  <c r="IH87" i="1"/>
  <c r="IH85" i="1"/>
  <c r="IH86" i="1"/>
  <c r="IH84" i="1"/>
  <c r="IH82" i="1"/>
  <c r="IH80" i="1"/>
  <c r="IH83" i="1"/>
  <c r="IH81" i="1"/>
  <c r="IH77" i="1"/>
  <c r="IH78" i="1"/>
  <c r="IH79" i="1"/>
  <c r="IH76" i="1"/>
  <c r="IF89" i="1"/>
  <c r="IF88" i="1"/>
  <c r="IF87" i="1"/>
  <c r="IF86" i="1"/>
  <c r="IF85" i="1"/>
  <c r="IF84" i="1"/>
  <c r="IF83" i="1"/>
  <c r="IF80" i="1"/>
  <c r="IF81" i="1"/>
  <c r="IF77" i="1"/>
  <c r="IF82" i="1"/>
  <c r="IF79" i="1"/>
  <c r="IF76" i="1"/>
  <c r="IF78" i="1"/>
  <c r="IG89" i="1"/>
  <c r="IG88" i="1"/>
  <c r="IG87" i="1"/>
  <c r="IG86" i="1"/>
  <c r="IG84" i="1"/>
  <c r="IG85" i="1"/>
  <c r="IG80" i="1"/>
  <c r="IG83" i="1"/>
  <c r="IG81" i="1"/>
  <c r="IG77" i="1"/>
  <c r="IG78" i="1"/>
  <c r="IG82" i="1"/>
  <c r="IG79" i="1"/>
  <c r="IG76" i="1"/>
  <c r="FD127" i="1"/>
  <c r="FD124" i="1"/>
  <c r="FD125" i="1"/>
  <c r="FD128" i="1"/>
  <c r="FD126" i="1"/>
  <c r="FD129" i="1"/>
  <c r="FD130" i="1"/>
  <c r="FD131" i="1"/>
  <c r="FD132" i="1"/>
  <c r="FD133" i="1"/>
  <c r="FD134" i="1"/>
  <c r="FD135" i="1"/>
  <c r="FD136" i="1"/>
  <c r="FD137" i="1"/>
  <c r="FD138" i="1"/>
  <c r="FD139" i="1"/>
  <c r="FD140" i="1"/>
  <c r="FD141" i="1"/>
  <c r="FD142" i="1"/>
  <c r="FD143" i="1"/>
  <c r="FD144" i="1"/>
  <c r="FD145" i="1"/>
  <c r="FD146" i="1"/>
  <c r="FD147" i="1"/>
  <c r="YJ17" i="1"/>
  <c r="IF64" i="1"/>
  <c r="IE64" i="1"/>
  <c r="IH64" i="1"/>
  <c r="IG64" i="1"/>
  <c r="PX12" i="1"/>
  <c r="PY6" i="1"/>
  <c r="IE145" i="1"/>
  <c r="IE147" i="1"/>
  <c r="IE146" i="1"/>
  <c r="IE143" i="1"/>
  <c r="IE144" i="1"/>
  <c r="IE138" i="1"/>
  <c r="IE139" i="1"/>
  <c r="IE141" i="1"/>
  <c r="IE142" i="1"/>
  <c r="IE140" i="1"/>
  <c r="IE137" i="1"/>
  <c r="IE136" i="1"/>
  <c r="IE133" i="1"/>
  <c r="IE135" i="1"/>
  <c r="IE134" i="1"/>
  <c r="IE131" i="1"/>
  <c r="IE132" i="1"/>
  <c r="IE125" i="1"/>
  <c r="IE129" i="1"/>
  <c r="IE128" i="1"/>
  <c r="IE130" i="1"/>
  <c r="IE126" i="1"/>
  <c r="IE124" i="1"/>
  <c r="IE127" i="1"/>
  <c r="IG147" i="1"/>
  <c r="IG145" i="1"/>
  <c r="IG146" i="1"/>
  <c r="IG144" i="1"/>
  <c r="IG143" i="1"/>
  <c r="IG139" i="1"/>
  <c r="IG141" i="1"/>
  <c r="IG142" i="1"/>
  <c r="IG140" i="1"/>
  <c r="IG135" i="1"/>
  <c r="IG138" i="1"/>
  <c r="IG137" i="1"/>
  <c r="IG136" i="1"/>
  <c r="IG133" i="1"/>
  <c r="IG134" i="1"/>
  <c r="IG131" i="1"/>
  <c r="IG132" i="1"/>
  <c r="IG125" i="1"/>
  <c r="IG129" i="1"/>
  <c r="IG128" i="1"/>
  <c r="IG130" i="1"/>
  <c r="IG124" i="1"/>
  <c r="IG126" i="1"/>
  <c r="IG127" i="1"/>
  <c r="IH147" i="1"/>
  <c r="IH146" i="1"/>
  <c r="IH145" i="1"/>
  <c r="IH141" i="1"/>
  <c r="IH143" i="1"/>
  <c r="IH144" i="1"/>
  <c r="IH139" i="1"/>
  <c r="IH142" i="1"/>
  <c r="IH140" i="1"/>
  <c r="IH135" i="1"/>
  <c r="IH138" i="1"/>
  <c r="IH137" i="1"/>
  <c r="IH136" i="1"/>
  <c r="IH133" i="1"/>
  <c r="IH134" i="1"/>
  <c r="IH131" i="1"/>
  <c r="IH132" i="1"/>
  <c r="IH129" i="1"/>
  <c r="IH128" i="1"/>
  <c r="IH130" i="1"/>
  <c r="IH126" i="1"/>
  <c r="IH125" i="1"/>
  <c r="IH127" i="1"/>
  <c r="IH124" i="1"/>
  <c r="IJ147" i="1"/>
  <c r="IJ146" i="1"/>
  <c r="IJ141" i="1"/>
  <c r="IJ143" i="1"/>
  <c r="IJ144" i="1"/>
  <c r="IJ139" i="1"/>
  <c r="IJ145" i="1"/>
  <c r="IJ142" i="1"/>
  <c r="IJ140" i="1"/>
  <c r="IJ138" i="1"/>
  <c r="IJ137" i="1"/>
  <c r="IJ135" i="1"/>
  <c r="IJ136" i="1"/>
  <c r="IJ133" i="1"/>
  <c r="IJ134" i="1"/>
  <c r="IJ131" i="1"/>
  <c r="IJ132" i="1"/>
  <c r="IJ125" i="1"/>
  <c r="IJ129" i="1"/>
  <c r="IJ128" i="1"/>
  <c r="IJ130" i="1"/>
  <c r="IJ126" i="1"/>
  <c r="IJ127" i="1"/>
  <c r="IJ124" i="1"/>
  <c r="AEX14" i="1"/>
  <c r="AEX149" i="1"/>
  <c r="YL14" i="1"/>
  <c r="YL149" i="1"/>
  <c r="IH149" i="1"/>
  <c r="IJ149" i="1"/>
  <c r="IE149" i="1"/>
  <c r="IG149" i="1"/>
  <c r="IH14" i="1"/>
  <c r="IH17" i="1" s="1"/>
  <c r="IJ14" i="1"/>
  <c r="IJ17" i="1" s="1"/>
  <c r="IG14" i="1"/>
  <c r="IG17" i="1" s="1"/>
  <c r="IE14" i="1"/>
  <c r="IE17" i="1" s="1"/>
  <c r="WW14" i="1"/>
  <c r="WW17" i="1" s="1"/>
  <c r="FE14" i="1"/>
  <c r="FE17" i="1" s="1"/>
  <c r="AAC14" i="1"/>
  <c r="AAC17" i="1" s="1"/>
  <c r="BH14" i="1"/>
  <c r="BI14" i="1"/>
  <c r="FI14" i="1"/>
  <c r="FI17" i="1" s="1"/>
  <c r="FJ14" i="1"/>
  <c r="FJ17" i="1" s="1"/>
  <c r="FH14" i="1"/>
  <c r="FH17" i="1" s="1"/>
  <c r="FK14" i="1"/>
  <c r="FK17" i="1" s="1"/>
  <c r="PY12" i="1" l="1"/>
  <c r="PZ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Z12" i="1"/>
  <c r="QA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WA12" i="1"/>
  <c r="VZ12" i="1"/>
  <c r="VY12" i="1"/>
  <c r="VX12" i="1"/>
  <c r="VW12" i="1"/>
  <c r="VV12" i="1"/>
  <c r="WA11" i="1"/>
  <c r="VZ11" i="1"/>
  <c r="VY11" i="1"/>
  <c r="VX11" i="1"/>
  <c r="VW11" i="1"/>
  <c r="VV11" i="1"/>
  <c r="VQ10" i="1"/>
  <c r="WA7" i="1"/>
  <c r="VZ7" i="1"/>
  <c r="VY7" i="1"/>
  <c r="VX7" i="1"/>
  <c r="VW7" i="1"/>
  <c r="VV7" i="1"/>
  <c r="WA6" i="1"/>
  <c r="VY6" i="1"/>
  <c r="VW6" i="1"/>
  <c r="VV6" i="1"/>
  <c r="VR6" i="1"/>
  <c r="VX6" i="1" s="1"/>
  <c r="VT6" i="1"/>
  <c r="VZ6" i="1" s="1"/>
  <c r="VT14" i="1"/>
  <c r="VT17" i="1" s="1"/>
  <c r="VR14" i="1"/>
  <c r="VR17" i="1" s="1"/>
  <c r="J73" i="3"/>
  <c r="J67" i="3"/>
  <c r="J65" i="3"/>
  <c r="J59" i="3"/>
  <c r="J56" i="3"/>
  <c r="GM17" i="1"/>
  <c r="GL17" i="1"/>
  <c r="GK17" i="1"/>
  <c r="GJ17" i="1"/>
  <c r="GI17" i="1"/>
  <c r="WV75" i="1"/>
  <c r="G75" i="1"/>
  <c r="WV74" i="1"/>
  <c r="G74" i="1"/>
  <c r="WV73" i="1"/>
  <c r="G73" i="1"/>
  <c r="WV72" i="1"/>
  <c r="G72" i="1"/>
  <c r="WV71" i="1"/>
  <c r="WV70" i="1"/>
  <c r="H73" i="3"/>
  <c r="H67" i="3"/>
  <c r="H65" i="3"/>
  <c r="H59" i="3"/>
  <c r="H56" i="3"/>
  <c r="ABL15" i="1"/>
  <c r="E149" i="1"/>
  <c r="G69" i="1"/>
  <c r="G68" i="1"/>
  <c r="G67" i="1"/>
  <c r="G66" i="1"/>
  <c r="WV69" i="1"/>
  <c r="WV68" i="1"/>
  <c r="WV67" i="1"/>
  <c r="ACQ14" i="1"/>
  <c r="ACQ17" i="1" s="1"/>
  <c r="L14" i="1"/>
  <c r="L15" i="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O14" i="1"/>
  <c r="WO17" i="1" s="1"/>
  <c r="WM14" i="1"/>
  <c r="WM17" i="1" s="1"/>
  <c r="WJ14" i="1"/>
  <c r="WJ17" i="1" s="1"/>
  <c r="WH14" i="1"/>
  <c r="WH17" i="1" s="1"/>
  <c r="WP11" i="1"/>
  <c r="WO11" i="1"/>
  <c r="WN11" i="1"/>
  <c r="WM11" i="1"/>
  <c r="WL11" i="1"/>
  <c r="WP7" i="1"/>
  <c r="WO7" i="1"/>
  <c r="WN7" i="1"/>
  <c r="WM7" i="1"/>
  <c r="WP6" i="1"/>
  <c r="WN6" i="1"/>
  <c r="WL6" i="1"/>
  <c r="WJ6" i="1"/>
  <c r="WO6" i="1" s="1"/>
  <c r="WH6" i="1"/>
  <c r="WM6" i="1" s="1"/>
  <c r="WE14" i="1"/>
  <c r="WC14" i="1"/>
  <c r="WE6" i="1"/>
  <c r="WC6" i="1"/>
  <c r="VX14" i="1"/>
  <c r="VX17"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T321" i="4" s="1"/>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Q321" i="4" s="1"/>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V66" i="1"/>
  <c r="WV65" i="1"/>
  <c r="WV64" i="1"/>
  <c r="FD149" i="1"/>
  <c r="C878" i="4"/>
  <c r="C876" i="4"/>
  <c r="C881" i="4"/>
  <c r="C880" i="4"/>
  <c r="C879" i="4"/>
  <c r="C877" i="4"/>
  <c r="O145" i="4"/>
  <c r="O144" i="4"/>
  <c r="O143" i="4"/>
  <c r="O142" i="4"/>
  <c r="GT15" i="1" l="1" a="1"/>
  <c r="GT15" i="1" s="1"/>
  <c r="L124" i="1" a="1"/>
  <c r="L124" i="1" s="1"/>
  <c r="AS322" i="4"/>
  <c r="AX322" i="4" s="1"/>
  <c r="BC322" i="4" s="1"/>
  <c r="BH322" i="4" s="1"/>
  <c r="AO322" i="4"/>
  <c r="AT322" i="4" s="1"/>
  <c r="AY322" i="4" s="1"/>
  <c r="BD322" i="4" s="1"/>
  <c r="BI322" i="4" s="1"/>
  <c r="AS325" i="4"/>
  <c r="AX325" i="4" s="1"/>
  <c r="BC325" i="4" s="1"/>
  <c r="BH325" i="4" s="1"/>
  <c r="AO325" i="4"/>
  <c r="AT325" i="4" s="1"/>
  <c r="AY325" i="4" s="1"/>
  <c r="BD325" i="4" s="1"/>
  <c r="BI325" i="4" s="1"/>
  <c r="T320" i="4"/>
  <c r="Z320" i="4" s="1"/>
  <c r="AF320" i="4" s="1"/>
  <c r="AL320" i="4" s="1"/>
  <c r="AQ320" i="4" s="1"/>
  <c r="AV320" i="4" s="1"/>
  <c r="BA320" i="4" s="1"/>
  <c r="BF320" i="4" s="1"/>
  <c r="BK320" i="4" s="1"/>
  <c r="Z321" i="4"/>
  <c r="AF321" i="4" s="1"/>
  <c r="AL321" i="4" s="1"/>
  <c r="AQ321" i="4" s="1"/>
  <c r="AV321" i="4" s="1"/>
  <c r="BA321" i="4" s="1"/>
  <c r="BF321" i="4" s="1"/>
  <c r="BK321" i="4" s="1"/>
  <c r="P322" i="4"/>
  <c r="V322" i="4" s="1"/>
  <c r="AB322" i="4" s="1"/>
  <c r="AH322" i="4" s="1"/>
  <c r="W321" i="4"/>
  <c r="AC321" i="4" s="1"/>
  <c r="AI321" i="4" s="1"/>
  <c r="AM321" i="4" s="1"/>
  <c r="AR321" i="4" s="1"/>
  <c r="AW321" i="4" s="1"/>
  <c r="BB321" i="4" s="1"/>
  <c r="BG321" i="4" s="1"/>
  <c r="Q320" i="4"/>
  <c r="W320" i="4" s="1"/>
  <c r="AC320" i="4" s="1"/>
  <c r="AI320" i="4" s="1"/>
  <c r="AM320" i="4" s="1"/>
  <c r="AR320" i="4" s="1"/>
  <c r="AW320" i="4" s="1"/>
  <c r="BB320" i="4" s="1"/>
  <c r="BG320" i="4" s="1"/>
  <c r="QB6" i="1"/>
  <c r="QA12" i="1"/>
  <c r="Q318" i="4"/>
  <c r="Q319" i="4"/>
  <c r="W319" i="4" s="1"/>
  <c r="AC319" i="4" s="1"/>
  <c r="AI319" i="4" s="1"/>
  <c r="AM319" i="4" s="1"/>
  <c r="AR319" i="4" s="1"/>
  <c r="AW319" i="4" s="1"/>
  <c r="BB319" i="4" s="1"/>
  <c r="BG319" i="4" s="1"/>
  <c r="T318" i="4"/>
  <c r="T319" i="4"/>
  <c r="Z319" i="4" s="1"/>
  <c r="AF319" i="4" s="1"/>
  <c r="AL319" i="4" s="1"/>
  <c r="AQ319" i="4" s="1"/>
  <c r="AV319" i="4" s="1"/>
  <c r="BA319" i="4" s="1"/>
  <c r="BF319" i="4" s="1"/>
  <c r="BK319" i="4" s="1"/>
  <c r="X303" i="8"/>
  <c r="Y303" i="8"/>
  <c r="Z303" i="8"/>
  <c r="U303" i="8"/>
  <c r="W303" i="8"/>
  <c r="V303" i="8"/>
  <c r="D15" i="1"/>
  <c r="AD15" i="1"/>
  <c r="AD124" i="1" s="1" a="1"/>
  <c r="AD124" i="1" s="1"/>
  <c r="WQ6" i="1"/>
  <c r="WR11" i="1"/>
  <c r="WQ11" i="1"/>
  <c r="WR6" i="1"/>
  <c r="ACP52" i="1"/>
  <c r="ACP50" i="1"/>
  <c r="ACP54" i="1"/>
  <c r="ACP49" i="1"/>
  <c r="VR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I15" i="1"/>
  <c r="GJ15" i="1"/>
  <c r="GK15" i="1"/>
  <c r="GL15" i="1"/>
  <c r="GM15" i="1"/>
  <c r="ABM14" i="1"/>
  <c r="ABM17" i="1" s="1"/>
  <c r="ACP15" i="1"/>
  <c r="WI14" i="1"/>
  <c r="WI17" i="1" s="1"/>
  <c r="WK14" i="1"/>
  <c r="WK17" i="1" s="1"/>
  <c r="WL14" i="1"/>
  <c r="WL17" i="1" s="1"/>
  <c r="WN14" i="1"/>
  <c r="WN17" i="1" s="1"/>
  <c r="WP14" i="1"/>
  <c r="WP17" i="1" s="1"/>
  <c r="WQ14" i="1"/>
  <c r="WQ17" i="1" s="1"/>
  <c r="WR14" i="1"/>
  <c r="WR17" i="1" s="1"/>
  <c r="WG14" i="1"/>
  <c r="WG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WC17" i="1"/>
  <c r="WE17" i="1"/>
  <c r="WA14" i="1"/>
  <c r="WA17" i="1" s="1"/>
  <c r="VS14" i="1"/>
  <c r="VS17"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V14" i="1"/>
  <c r="WV17" i="1" s="1"/>
  <c r="FD14" i="1"/>
  <c r="FD17" i="1" s="1"/>
  <c r="AB124" i="1" l="1"/>
  <c r="AA124" i="1" s="1"/>
  <c r="FA124" i="1" s="1" a="1"/>
  <c r="FA124" i="1" s="1"/>
  <c r="AD145" i="1" a="1"/>
  <c r="AD145" i="1" s="1"/>
  <c r="AD126" i="1" a="1"/>
  <c r="AD126" i="1" s="1"/>
  <c r="QA126" i="1" s="1"/>
  <c r="AD125" i="1" a="1"/>
  <c r="AD125" i="1" s="1"/>
  <c r="QA125" i="1" s="1"/>
  <c r="KJ124" i="1"/>
  <c r="MF124" i="1"/>
  <c r="NG124" i="1"/>
  <c r="KI124" i="1"/>
  <c r="LH124" i="1"/>
  <c r="MD124" i="1"/>
  <c r="KH124" i="1"/>
  <c r="KF124" i="1"/>
  <c r="LZ124" i="1"/>
  <c r="NH124" i="1"/>
  <c r="ABV124" i="1"/>
  <c r="ABW124" i="1"/>
  <c r="ABR124" i="1"/>
  <c r="KE124" i="1"/>
  <c r="KD124" i="1"/>
  <c r="MC124" i="1"/>
  <c r="KK124" i="1"/>
  <c r="MA124" i="1"/>
  <c r="MY124" i="1"/>
  <c r="LE124" i="1"/>
  <c r="ABU124" i="1"/>
  <c r="KX124" i="1"/>
  <c r="LY124" i="1"/>
  <c r="KW124" i="1"/>
  <c r="MH124" i="1"/>
  <c r="KN124" i="1"/>
  <c r="JY124" i="1"/>
  <c r="LB124" i="1"/>
  <c r="MX124" i="1"/>
  <c r="ABP124" i="1"/>
  <c r="ABN124" i="1"/>
  <c r="KC124" i="1"/>
  <c r="MI124" i="1"/>
  <c r="ABT124" i="1"/>
  <c r="LU124" i="1"/>
  <c r="MW124" i="1"/>
  <c r="LF124" i="1"/>
  <c r="ME124" i="1"/>
  <c r="LI124" i="1"/>
  <c r="ABO124" i="1"/>
  <c r="MZ124" i="1"/>
  <c r="NF124" i="1"/>
  <c r="LV124" i="1"/>
  <c r="MG124" i="1"/>
  <c r="LX124" i="1"/>
  <c r="KB124" i="1"/>
  <c r="KM124" i="1"/>
  <c r="LL124" i="1"/>
  <c r="ABS124" i="1"/>
  <c r="NE124" i="1"/>
  <c r="MV124" i="1"/>
  <c r="LD124" i="1"/>
  <c r="LC124" i="1"/>
  <c r="LG124" i="1"/>
  <c r="KL124" i="1"/>
  <c r="ND124" i="1"/>
  <c r="KA124" i="1"/>
  <c r="KG124" i="1"/>
  <c r="MJ124" i="1"/>
  <c r="LW124" i="1"/>
  <c r="MU124" i="1"/>
  <c r="ABQ124" i="1"/>
  <c r="NC124" i="1"/>
  <c r="LK124" i="1"/>
  <c r="KZ124" i="1"/>
  <c r="LA124" i="1"/>
  <c r="NB124" i="1"/>
  <c r="JZ124" i="1"/>
  <c r="LJ124" i="1"/>
  <c r="ABM124" i="1"/>
  <c r="KY124" i="1"/>
  <c r="MT124" i="1"/>
  <c r="ABL124" i="1"/>
  <c r="MS124" i="1"/>
  <c r="NA124" i="1"/>
  <c r="MB124" i="1"/>
  <c r="ABX124" i="1"/>
  <c r="KQ124" i="1"/>
  <c r="NI124" i="1"/>
  <c r="LP124" i="1"/>
  <c r="MN124" i="1"/>
  <c r="MK124" i="1"/>
  <c r="MM124" i="1"/>
  <c r="ABY124" i="1"/>
  <c r="ABZ124" i="1"/>
  <c r="KP124" i="1"/>
  <c r="LO124" i="1"/>
  <c r="LN124" i="1"/>
  <c r="LM124" i="1"/>
  <c r="KO124" i="1"/>
  <c r="ML124" i="1"/>
  <c r="KR124" i="1"/>
  <c r="KU124" i="1"/>
  <c r="KT124" i="1"/>
  <c r="ACC124" i="1"/>
  <c r="KS124" i="1"/>
  <c r="LR124" i="1"/>
  <c r="KV124" i="1"/>
  <c r="NJ124" i="1"/>
  <c r="LQ124" i="1"/>
  <c r="ACB124" i="1"/>
  <c r="LT124" i="1"/>
  <c r="ACA124" i="1"/>
  <c r="LS124" i="1"/>
  <c r="ACD124" i="1"/>
  <c r="NK124" i="1"/>
  <c r="ACE124" i="1"/>
  <c r="ACF124" i="1"/>
  <c r="ACH124" i="1"/>
  <c r="ACI124" i="1"/>
  <c r="NL124" i="1"/>
  <c r="ACG124" i="1"/>
  <c r="NM124" i="1"/>
  <c r="ACJ124" i="1"/>
  <c r="ACK124" i="1"/>
  <c r="ACL124" i="1"/>
  <c r="ACO124" i="1"/>
  <c r="ACN124" i="1"/>
  <c r="NN124" i="1"/>
  <c r="ACM124" i="1"/>
  <c r="NO124" i="1"/>
  <c r="ACP124" i="1"/>
  <c r="ACQ124" i="1"/>
  <c r="ACR124" i="1"/>
  <c r="NP124" i="1"/>
  <c r="ACT124" i="1"/>
  <c r="ACU124" i="1"/>
  <c r="ACS124" i="1"/>
  <c r="ACW124" i="1"/>
  <c r="NQ124" i="1"/>
  <c r="ACV124" i="1"/>
  <c r="ACX124" i="1"/>
  <c r="ACZ124" i="1"/>
  <c r="NR124" i="1"/>
  <c r="ACY124" i="1"/>
  <c r="ADA124" i="1"/>
  <c r="ADD124" i="1"/>
  <c r="ADG124" i="1"/>
  <c r="ADC124" i="1"/>
  <c r="NS124" i="1"/>
  <c r="ADB124" i="1"/>
  <c r="ADE124" i="1"/>
  <c r="NT124" i="1"/>
  <c r="ADJ124" i="1"/>
  <c r="ADF124" i="1"/>
  <c r="NU124" i="1"/>
  <c r="ADH124" i="1"/>
  <c r="ADM124" i="1"/>
  <c r="ADK124" i="1"/>
  <c r="ADI124" i="1"/>
  <c r="ADP124" i="1"/>
  <c r="ADQ124" i="1"/>
  <c r="ADL124" i="1"/>
  <c r="ADN124" i="1"/>
  <c r="NV124" i="1"/>
  <c r="ADT124" i="1"/>
  <c r="ADS124" i="1"/>
  <c r="ADO124" i="1"/>
  <c r="NW124" i="1"/>
  <c r="ADR124" i="1"/>
  <c r="ADW124" i="1"/>
  <c r="ADV124" i="1"/>
  <c r="NX124" i="1"/>
  <c r="NY124" i="1"/>
  <c r="ADZ124" i="1"/>
  <c r="ADY124" i="1"/>
  <c r="ADU124" i="1"/>
  <c r="AEC124" i="1"/>
  <c r="AEB124" i="1"/>
  <c r="NZ124" i="1"/>
  <c r="ADX124" i="1"/>
  <c r="AEE124" i="1"/>
  <c r="AEF124" i="1"/>
  <c r="OA124" i="1"/>
  <c r="AEA124" i="1"/>
  <c r="AED124" i="1"/>
  <c r="OB124" i="1"/>
  <c r="AEH124" i="1"/>
  <c r="AEG124" i="1"/>
  <c r="AEI124" i="1"/>
  <c r="AEK124" i="1"/>
  <c r="AEJ124" i="1"/>
  <c r="AEL124" i="1"/>
  <c r="OC124" i="1"/>
  <c r="AEN124" i="1"/>
  <c r="AEO124" i="1"/>
  <c r="AEM124" i="1"/>
  <c r="OD124" i="1"/>
  <c r="AEQ124" i="1"/>
  <c r="AER124" i="1"/>
  <c r="OE124" i="1"/>
  <c r="AEP124" i="1"/>
  <c r="OF124" i="1"/>
  <c r="AET124" i="1"/>
  <c r="AES124" i="1"/>
  <c r="AEU124" i="1"/>
  <c r="AEW124" i="1"/>
  <c r="AEV124" i="1"/>
  <c r="OG124" i="1"/>
  <c r="OH124" i="1"/>
  <c r="OI124" i="1"/>
  <c r="OJ124" i="1"/>
  <c r="OK124" i="1"/>
  <c r="OL124" i="1"/>
  <c r="OM124" i="1"/>
  <c r="ON124" i="1"/>
  <c r="OO124" i="1"/>
  <c r="OP124" i="1"/>
  <c r="OQ124" i="1"/>
  <c r="OR124" i="1"/>
  <c r="OS124" i="1"/>
  <c r="OT124" i="1"/>
  <c r="OU124" i="1"/>
  <c r="OV124" i="1"/>
  <c r="OW124" i="1"/>
  <c r="OX124" i="1"/>
  <c r="OY124" i="1"/>
  <c r="OZ124" i="1"/>
  <c r="PA124" i="1"/>
  <c r="PB124" i="1"/>
  <c r="PC124" i="1"/>
  <c r="PD124" i="1"/>
  <c r="PE124" i="1"/>
  <c r="PF124" i="1"/>
  <c r="PG124" i="1"/>
  <c r="PH124" i="1"/>
  <c r="PI124" i="1"/>
  <c r="PJ124" i="1"/>
  <c r="PK124" i="1"/>
  <c r="PL124" i="1"/>
  <c r="PM124" i="1"/>
  <c r="PN124" i="1"/>
  <c r="PO124" i="1"/>
  <c r="PP124" i="1"/>
  <c r="PQ124" i="1"/>
  <c r="PR124" i="1"/>
  <c r="PS124" i="1"/>
  <c r="PT124" i="1"/>
  <c r="PU124" i="1"/>
  <c r="PV124" i="1"/>
  <c r="PW124" i="1"/>
  <c r="PX124" i="1"/>
  <c r="PY124" i="1"/>
  <c r="DH124" i="1" a="1"/>
  <c r="DH124" i="1" s="1"/>
  <c r="GT124" i="1" a="1"/>
  <c r="GT124" i="1" s="1"/>
  <c r="PZ124" i="1"/>
  <c r="AB15" i="1"/>
  <c r="AA15" i="1" s="1"/>
  <c r="ZE124" i="1"/>
  <c r="C124" i="1"/>
  <c r="U322" i="4"/>
  <c r="GM124" i="1"/>
  <c r="QA124" i="1"/>
  <c r="QA145" i="1"/>
  <c r="QC6" i="1"/>
  <c r="QB12" i="1"/>
  <c r="GG124" i="1"/>
  <c r="GF124" i="1"/>
  <c r="GD124" i="1"/>
  <c r="GC124" i="1"/>
  <c r="L126" i="1" a="1"/>
  <c r="L126" i="1" s="1"/>
  <c r="L125" i="1" a="1"/>
  <c r="L125" i="1" s="1"/>
  <c r="GJ124" i="1"/>
  <c r="D124" i="1"/>
  <c r="GH124" i="1"/>
  <c r="GK124" i="1"/>
  <c r="L145" i="1" a="1"/>
  <c r="L145" i="1" s="1"/>
  <c r="GL124" i="1"/>
  <c r="GE124" i="1"/>
  <c r="GI124" i="1"/>
  <c r="GO124"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S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GT125" i="1" l="1" a="1"/>
  <c r="GT125" i="1" s="1"/>
  <c r="GT145" i="1" a="1"/>
  <c r="GT145" i="1" s="1"/>
  <c r="GT126" i="1" a="1"/>
  <c r="GT126" i="1" s="1"/>
  <c r="AD146" i="1" a="1"/>
  <c r="AD146" i="1" s="1"/>
  <c r="QB146" i="1" s="1"/>
  <c r="AD127" i="1" a="1"/>
  <c r="AD127" i="1" s="1"/>
  <c r="AB125" i="1"/>
  <c r="AA125" i="1" s="1"/>
  <c r="ABN125" i="1"/>
  <c r="NH125" i="1"/>
  <c r="ABR125" i="1"/>
  <c r="ABP125" i="1"/>
  <c r="ABO125" i="1"/>
  <c r="ABL125" i="1"/>
  <c r="ABW125" i="1"/>
  <c r="ABQ125" i="1"/>
  <c r="ABV125" i="1"/>
  <c r="ABU125" i="1"/>
  <c r="MG125" i="1"/>
  <c r="LL125" i="1"/>
  <c r="ABM125" i="1"/>
  <c r="KM125" i="1"/>
  <c r="MJ125" i="1"/>
  <c r="KL125" i="1"/>
  <c r="LK125" i="1"/>
  <c r="LJ125" i="1"/>
  <c r="ABT125" i="1"/>
  <c r="NA125" i="1"/>
  <c r="LC125" i="1"/>
  <c r="KB125" i="1"/>
  <c r="KQ125" i="1"/>
  <c r="KE125" i="1"/>
  <c r="KG125" i="1"/>
  <c r="KF125" i="1"/>
  <c r="KK125" i="1"/>
  <c r="LF125" i="1"/>
  <c r="MF125" i="1"/>
  <c r="NB125" i="1"/>
  <c r="MV125" i="1"/>
  <c r="MH125" i="1"/>
  <c r="KC125" i="1"/>
  <c r="NI125" i="1"/>
  <c r="LU125" i="1"/>
  <c r="LG125" i="1"/>
  <c r="LX125" i="1"/>
  <c r="LP125" i="1"/>
  <c r="MN125" i="1"/>
  <c r="ND125" i="1"/>
  <c r="MU125" i="1"/>
  <c r="NE125" i="1"/>
  <c r="KH125" i="1"/>
  <c r="MA125" i="1"/>
  <c r="LY125" i="1"/>
  <c r="MY125" i="1"/>
  <c r="MD125" i="1"/>
  <c r="NC125" i="1"/>
  <c r="NF125" i="1"/>
  <c r="ABY125" i="1"/>
  <c r="JZ125" i="1"/>
  <c r="KJ125" i="1"/>
  <c r="KZ125" i="1"/>
  <c r="LV125" i="1"/>
  <c r="LI125" i="1"/>
  <c r="MM125" i="1"/>
  <c r="ABZ125" i="1"/>
  <c r="LH125" i="1"/>
  <c r="ML125" i="1"/>
  <c r="MX125" i="1"/>
  <c r="MZ125" i="1"/>
  <c r="MW125" i="1"/>
  <c r="KX125" i="1"/>
  <c r="MT125" i="1"/>
  <c r="LD125" i="1"/>
  <c r="MS125" i="1"/>
  <c r="LE125" i="1"/>
  <c r="KA125" i="1"/>
  <c r="KP125" i="1"/>
  <c r="LO125" i="1"/>
  <c r="JY125" i="1"/>
  <c r="KO125" i="1"/>
  <c r="KI125" i="1"/>
  <c r="LA125" i="1"/>
  <c r="LW125" i="1"/>
  <c r="KN125" i="1"/>
  <c r="MI125" i="1"/>
  <c r="ABS125" i="1"/>
  <c r="NG125" i="1"/>
  <c r="LM125" i="1"/>
  <c r="KD125" i="1"/>
  <c r="ME125" i="1"/>
  <c r="KY125" i="1"/>
  <c r="LB125" i="1"/>
  <c r="KR125" i="1"/>
  <c r="MC125" i="1"/>
  <c r="MB125" i="1"/>
  <c r="LN125" i="1"/>
  <c r="KW125" i="1"/>
  <c r="LZ125" i="1"/>
  <c r="MK125" i="1"/>
  <c r="ABX125" i="1"/>
  <c r="KT125" i="1"/>
  <c r="ACA125" i="1"/>
  <c r="KS125" i="1"/>
  <c r="LR125" i="1"/>
  <c r="KV125" i="1"/>
  <c r="LQ125" i="1"/>
  <c r="NJ125" i="1"/>
  <c r="ACC125" i="1"/>
  <c r="ACB125" i="1"/>
  <c r="LT125" i="1"/>
  <c r="LS125" i="1"/>
  <c r="KU125" i="1"/>
  <c r="NK125" i="1"/>
  <c r="ACE125" i="1"/>
  <c r="ACD125" i="1"/>
  <c r="ACF125" i="1"/>
  <c r="ACI125" i="1"/>
  <c r="NL125" i="1"/>
  <c r="ACH125" i="1"/>
  <c r="ACG125" i="1"/>
  <c r="ACJ125" i="1"/>
  <c r="ACL125" i="1"/>
  <c r="ACK125" i="1"/>
  <c r="NM125" i="1"/>
  <c r="ACN125" i="1"/>
  <c r="ACO125" i="1"/>
  <c r="NN125" i="1"/>
  <c r="ACM125" i="1"/>
  <c r="NO125" i="1"/>
  <c r="ACP125" i="1"/>
  <c r="ACQ125" i="1"/>
  <c r="ACR125" i="1"/>
  <c r="ACT125" i="1"/>
  <c r="ACS125" i="1"/>
  <c r="NP125" i="1"/>
  <c r="ACU125" i="1"/>
  <c r="ACV125" i="1"/>
  <c r="ACW125" i="1"/>
  <c r="NQ125" i="1"/>
  <c r="ACX125" i="1"/>
  <c r="ACZ125" i="1"/>
  <c r="ACY125" i="1"/>
  <c r="ADA125" i="1"/>
  <c r="NR125" i="1"/>
  <c r="ADD125" i="1"/>
  <c r="NS125" i="1"/>
  <c r="ADG125" i="1"/>
  <c r="ADB125" i="1"/>
  <c r="ADC125" i="1"/>
  <c r="ADJ125" i="1"/>
  <c r="NT125" i="1"/>
  <c r="ADE125" i="1"/>
  <c r="ADF125" i="1"/>
  <c r="NU125" i="1"/>
  <c r="ADH125" i="1"/>
  <c r="ADI125" i="1"/>
  <c r="ADM125" i="1"/>
  <c r="ADK125" i="1"/>
  <c r="ADL125" i="1"/>
  <c r="ADQ125" i="1"/>
  <c r="ADP125" i="1"/>
  <c r="NV125" i="1"/>
  <c r="ADN125" i="1"/>
  <c r="ADS125" i="1"/>
  <c r="ADT125" i="1"/>
  <c r="ADO125" i="1"/>
  <c r="NW125" i="1"/>
  <c r="ADV125" i="1"/>
  <c r="ADW125" i="1"/>
  <c r="NX125" i="1"/>
  <c r="ADR125" i="1"/>
  <c r="ADU125" i="1"/>
  <c r="ADZ125" i="1"/>
  <c r="NY125" i="1"/>
  <c r="ADY125" i="1"/>
  <c r="ADX125" i="1"/>
  <c r="AEB125" i="1"/>
  <c r="NZ125" i="1"/>
  <c r="AEC125" i="1"/>
  <c r="AEE125" i="1"/>
  <c r="AEA125" i="1"/>
  <c r="OA125" i="1"/>
  <c r="AEF125" i="1"/>
  <c r="OB125" i="1"/>
  <c r="AEH125" i="1"/>
  <c r="AEG125" i="1"/>
  <c r="AED125" i="1"/>
  <c r="AEI125" i="1"/>
  <c r="AEJ125" i="1"/>
  <c r="AEL125" i="1"/>
  <c r="AEK125" i="1"/>
  <c r="OC125" i="1"/>
  <c r="OD125" i="1"/>
  <c r="AEN125" i="1"/>
  <c r="AEM125" i="1"/>
  <c r="AEO125" i="1"/>
  <c r="AER125" i="1"/>
  <c r="AEP125" i="1"/>
  <c r="AEQ125" i="1"/>
  <c r="OE125" i="1"/>
  <c r="AES125" i="1"/>
  <c r="OF125" i="1"/>
  <c r="AEU125" i="1"/>
  <c r="AET125" i="1"/>
  <c r="AEV125" i="1"/>
  <c r="OG125" i="1"/>
  <c r="AEW125" i="1"/>
  <c r="OH125" i="1"/>
  <c r="OI125" i="1"/>
  <c r="OJ125" i="1"/>
  <c r="OK125" i="1"/>
  <c r="OL125" i="1"/>
  <c r="OM125" i="1"/>
  <c r="ON125" i="1"/>
  <c r="OO125" i="1"/>
  <c r="OP125" i="1"/>
  <c r="OQ125" i="1"/>
  <c r="OR125" i="1"/>
  <c r="OS125" i="1"/>
  <c r="OT125" i="1"/>
  <c r="OU125" i="1"/>
  <c r="OV125" i="1"/>
  <c r="OW125" i="1"/>
  <c r="OX125" i="1"/>
  <c r="OY125" i="1"/>
  <c r="OZ125" i="1"/>
  <c r="PA125" i="1"/>
  <c r="PB125" i="1"/>
  <c r="PC125" i="1"/>
  <c r="PD125" i="1"/>
  <c r="PE125" i="1"/>
  <c r="PF125" i="1"/>
  <c r="PG125" i="1"/>
  <c r="PH125" i="1"/>
  <c r="PI125" i="1"/>
  <c r="PJ125" i="1"/>
  <c r="PK125" i="1"/>
  <c r="PL125" i="1"/>
  <c r="PM125" i="1"/>
  <c r="PN125" i="1"/>
  <c r="PO125" i="1"/>
  <c r="PP125" i="1"/>
  <c r="PQ125" i="1"/>
  <c r="PR125" i="1"/>
  <c r="PS125" i="1"/>
  <c r="PT125" i="1"/>
  <c r="PU125" i="1"/>
  <c r="PV125" i="1"/>
  <c r="PW125" i="1"/>
  <c r="PX125" i="1"/>
  <c r="PY125" i="1"/>
  <c r="PZ125" i="1"/>
  <c r="AD147" i="1" a="1"/>
  <c r="AD147" i="1" s="1"/>
  <c r="QB147" i="1" s="1"/>
  <c r="AD128" i="1" a="1"/>
  <c r="AD128" i="1" s="1"/>
  <c r="QB128" i="1" s="1"/>
  <c r="AB126" i="1"/>
  <c r="AA126" i="1" s="1"/>
  <c r="ABL126" i="1"/>
  <c r="ABT126" i="1"/>
  <c r="ABO126" i="1"/>
  <c r="MH126" i="1"/>
  <c r="ABN126" i="1"/>
  <c r="MJ126" i="1"/>
  <c r="ABU126" i="1"/>
  <c r="KN126" i="1"/>
  <c r="LJ126" i="1"/>
  <c r="ABW126" i="1"/>
  <c r="LI126" i="1"/>
  <c r="ABV126" i="1"/>
  <c r="ABQ126" i="1"/>
  <c r="LL126" i="1"/>
  <c r="ABP126" i="1"/>
  <c r="ABS126" i="1"/>
  <c r="NH126" i="1"/>
  <c r="KL126" i="1"/>
  <c r="ABR126" i="1"/>
  <c r="ABM126" i="1"/>
  <c r="LK126" i="1"/>
  <c r="KM126" i="1"/>
  <c r="MI126" i="1"/>
  <c r="MG126" i="1"/>
  <c r="MF126" i="1"/>
  <c r="LW126" i="1"/>
  <c r="NE126" i="1"/>
  <c r="MK126" i="1"/>
  <c r="KR126" i="1"/>
  <c r="KF126" i="1"/>
  <c r="ND126" i="1"/>
  <c r="LX126" i="1"/>
  <c r="JZ126" i="1"/>
  <c r="MT126" i="1"/>
  <c r="NC126" i="1"/>
  <c r="KX126" i="1"/>
  <c r="LG126" i="1"/>
  <c r="MX126" i="1"/>
  <c r="KI126" i="1"/>
  <c r="KK126" i="1"/>
  <c r="KQ126" i="1"/>
  <c r="MW126" i="1"/>
  <c r="KJ126" i="1"/>
  <c r="KB126" i="1"/>
  <c r="LP126" i="1"/>
  <c r="MN126" i="1"/>
  <c r="MV126" i="1"/>
  <c r="NB126" i="1"/>
  <c r="NI126" i="1"/>
  <c r="LZ126" i="1"/>
  <c r="MA126" i="1"/>
  <c r="LY126" i="1"/>
  <c r="LH126" i="1"/>
  <c r="KE126" i="1"/>
  <c r="LB126" i="1"/>
  <c r="LF126" i="1"/>
  <c r="MY126" i="1"/>
  <c r="KD126" i="1"/>
  <c r="MC126" i="1"/>
  <c r="LA126" i="1"/>
  <c r="KG126" i="1"/>
  <c r="MD126" i="1"/>
  <c r="MS126" i="1"/>
  <c r="MB126" i="1"/>
  <c r="MM126" i="1"/>
  <c r="ABY126" i="1"/>
  <c r="KP126" i="1"/>
  <c r="ABX126" i="1"/>
  <c r="ML126" i="1"/>
  <c r="KZ126" i="1"/>
  <c r="LV126" i="1"/>
  <c r="LO126" i="1"/>
  <c r="NG126" i="1"/>
  <c r="NA126" i="1"/>
  <c r="MZ126" i="1"/>
  <c r="LC126" i="1"/>
  <c r="ABZ126" i="1"/>
  <c r="KH126" i="1"/>
  <c r="KA126" i="1"/>
  <c r="LN126" i="1"/>
  <c r="MU126" i="1"/>
  <c r="LE126" i="1"/>
  <c r="KW126" i="1"/>
  <c r="LM126" i="1"/>
  <c r="KO126" i="1"/>
  <c r="NF126" i="1"/>
  <c r="LU126" i="1"/>
  <c r="LD126" i="1"/>
  <c r="KY126" i="1"/>
  <c r="KC126" i="1"/>
  <c r="ME126" i="1"/>
  <c r="JY126" i="1"/>
  <c r="LS126" i="1"/>
  <c r="KU126" i="1"/>
  <c r="KT126" i="1"/>
  <c r="LR126" i="1"/>
  <c r="KS126" i="1"/>
  <c r="KV126" i="1"/>
  <c r="ACC126" i="1"/>
  <c r="NJ126" i="1"/>
  <c r="LQ126" i="1"/>
  <c r="ACA126" i="1"/>
  <c r="LT126" i="1"/>
  <c r="ACB126" i="1"/>
  <c r="ACD126" i="1"/>
  <c r="NK126" i="1"/>
  <c r="ACE126" i="1"/>
  <c r="ACF126" i="1"/>
  <c r="ACH126" i="1"/>
  <c r="NL126" i="1"/>
  <c r="ACI126" i="1"/>
  <c r="ACG126" i="1"/>
  <c r="ACJ126" i="1"/>
  <c r="ACK126" i="1"/>
  <c r="NM126" i="1"/>
  <c r="ACL126" i="1"/>
  <c r="ACO126" i="1"/>
  <c r="NN126" i="1"/>
  <c r="ACN126" i="1"/>
  <c r="ACM126" i="1"/>
  <c r="NO126" i="1"/>
  <c r="ACR126" i="1"/>
  <c r="ACP126" i="1"/>
  <c r="ACQ126" i="1"/>
  <c r="NP126" i="1"/>
  <c r="ACS126" i="1"/>
  <c r="ACT126" i="1"/>
  <c r="ACU126" i="1"/>
  <c r="ACW126" i="1"/>
  <c r="ACV126" i="1"/>
  <c r="ACX126" i="1"/>
  <c r="NQ126" i="1"/>
  <c r="ACZ126" i="1"/>
  <c r="ADA126" i="1"/>
  <c r="ACY126" i="1"/>
  <c r="NR126" i="1"/>
  <c r="ADD126" i="1"/>
  <c r="NS126" i="1"/>
  <c r="ADG126" i="1"/>
  <c r="ADC126" i="1"/>
  <c r="ADB126" i="1"/>
  <c r="ADE126" i="1"/>
  <c r="NT126" i="1"/>
  <c r="ADJ126" i="1"/>
  <c r="ADH126" i="1"/>
  <c r="ADF126" i="1"/>
  <c r="NU126" i="1"/>
  <c r="ADM126" i="1"/>
  <c r="ADI126" i="1"/>
  <c r="ADK126" i="1"/>
  <c r="NV126" i="1"/>
  <c r="ADP126" i="1"/>
  <c r="ADN126" i="1"/>
  <c r="ADL126" i="1"/>
  <c r="ADQ126" i="1"/>
  <c r="ADT126" i="1"/>
  <c r="ADO126" i="1"/>
  <c r="ADS126" i="1"/>
  <c r="NW126" i="1"/>
  <c r="NX126" i="1"/>
  <c r="ADW126" i="1"/>
  <c r="ADV126" i="1"/>
  <c r="ADR126" i="1"/>
  <c r="ADU126" i="1"/>
  <c r="ADZ126" i="1"/>
  <c r="ADY126" i="1"/>
  <c r="NY126" i="1"/>
  <c r="AEB126" i="1"/>
  <c r="AEC126" i="1"/>
  <c r="NZ126" i="1"/>
  <c r="ADX126" i="1"/>
  <c r="AEF126" i="1"/>
  <c r="AEE126" i="1"/>
  <c r="OA126" i="1"/>
  <c r="AEA126" i="1"/>
  <c r="AEI126" i="1"/>
  <c r="AED126" i="1"/>
  <c r="AEH126" i="1"/>
  <c r="OB126" i="1"/>
  <c r="AEG126" i="1"/>
  <c r="AEJ126" i="1"/>
  <c r="AEK126" i="1"/>
  <c r="AEL126" i="1"/>
  <c r="OC126" i="1"/>
  <c r="AEM126" i="1"/>
  <c r="AEO126" i="1"/>
  <c r="OD126" i="1"/>
  <c r="AEN126" i="1"/>
  <c r="AER126" i="1"/>
  <c r="AEQ126" i="1"/>
  <c r="AEP126" i="1"/>
  <c r="OE126" i="1"/>
  <c r="OF126" i="1"/>
  <c r="AEU126" i="1"/>
  <c r="AES126" i="1"/>
  <c r="AET126" i="1"/>
  <c r="AEW126" i="1"/>
  <c r="AEV126" i="1"/>
  <c r="OG126" i="1"/>
  <c r="OH126" i="1"/>
  <c r="OI126" i="1"/>
  <c r="OJ126" i="1"/>
  <c r="OK126" i="1"/>
  <c r="OL126" i="1"/>
  <c r="OM126" i="1"/>
  <c r="ON126" i="1"/>
  <c r="OO126" i="1"/>
  <c r="OP126" i="1"/>
  <c r="OQ126" i="1"/>
  <c r="OR126" i="1"/>
  <c r="OS126" i="1"/>
  <c r="OT126" i="1"/>
  <c r="OU126" i="1"/>
  <c r="OV126" i="1"/>
  <c r="OW126" i="1"/>
  <c r="OX126" i="1"/>
  <c r="OY126" i="1"/>
  <c r="OZ126" i="1"/>
  <c r="PA126" i="1"/>
  <c r="PB126" i="1"/>
  <c r="PC126" i="1"/>
  <c r="PD126" i="1"/>
  <c r="PE126" i="1"/>
  <c r="PF126" i="1"/>
  <c r="PG126" i="1"/>
  <c r="PH126" i="1"/>
  <c r="PI126" i="1"/>
  <c r="PJ126" i="1"/>
  <c r="PK126" i="1"/>
  <c r="PL126" i="1"/>
  <c r="PM126" i="1"/>
  <c r="PN126" i="1"/>
  <c r="PO126" i="1"/>
  <c r="PP126" i="1"/>
  <c r="PQ126" i="1"/>
  <c r="PR126" i="1"/>
  <c r="PS126" i="1"/>
  <c r="PT126" i="1"/>
  <c r="PU126" i="1"/>
  <c r="PV126" i="1"/>
  <c r="PW126" i="1"/>
  <c r="PX126" i="1"/>
  <c r="PY126" i="1"/>
  <c r="PZ126" i="1"/>
  <c r="AB145" i="1"/>
  <c r="AA145" i="1" s="1"/>
  <c r="KI145" i="1"/>
  <c r="MG145" i="1"/>
  <c r="KM145" i="1"/>
  <c r="NK145" i="1"/>
  <c r="NX145" i="1"/>
  <c r="ADT145" i="1"/>
  <c r="ADR145" i="1"/>
  <c r="ADF145" i="1"/>
  <c r="ABO145" i="1"/>
  <c r="LL145" i="1"/>
  <c r="LE145" i="1"/>
  <c r="AEB145" i="1"/>
  <c r="ML145" i="1"/>
  <c r="NN145" i="1"/>
  <c r="ABP145" i="1"/>
  <c r="MW145" i="1"/>
  <c r="ABS145" i="1"/>
  <c r="LW145" i="1"/>
  <c r="LV145" i="1"/>
  <c r="LM145" i="1"/>
  <c r="KK145" i="1"/>
  <c r="NJ145" i="1"/>
  <c r="NW145" i="1"/>
  <c r="ACN145" i="1"/>
  <c r="ABZ145" i="1"/>
  <c r="ADE145" i="1"/>
  <c r="ABL145" i="1"/>
  <c r="ADS145" i="1"/>
  <c r="ACM145" i="1"/>
  <c r="NF145" i="1"/>
  <c r="ABX145" i="1"/>
  <c r="KG145" i="1"/>
  <c r="ADQ145" i="1"/>
  <c r="LK145" i="1"/>
  <c r="ACV145" i="1"/>
  <c r="ADP145" i="1"/>
  <c r="ACJ145" i="1"/>
  <c r="NA145" i="1"/>
  <c r="MH145" i="1"/>
  <c r="ADH145" i="1"/>
  <c r="LG145" i="1"/>
  <c r="LB145" i="1"/>
  <c r="KS145" i="1"/>
  <c r="KL145" i="1"/>
  <c r="NI145" i="1"/>
  <c r="NV145" i="1"/>
  <c r="ADO145" i="1"/>
  <c r="ADD145" i="1"/>
  <c r="ADC145" i="1"/>
  <c r="LT145" i="1"/>
  <c r="ADN145" i="1"/>
  <c r="ME145" i="1"/>
  <c r="NP145" i="1"/>
  <c r="ACZ145" i="1"/>
  <c r="ABW145" i="1"/>
  <c r="NC145" i="1"/>
  <c r="ACW145" i="1"/>
  <c r="ADZ145" i="1"/>
  <c r="MU145" i="1"/>
  <c r="MS145" i="1"/>
  <c r="ACG145" i="1"/>
  <c r="ADG145" i="1"/>
  <c r="KH145" i="1"/>
  <c r="MN145" i="1"/>
  <c r="MF145" i="1"/>
  <c r="LZ145" i="1"/>
  <c r="NH145" i="1"/>
  <c r="NS145" i="1"/>
  <c r="ABY145" i="1"/>
  <c r="LY145" i="1"/>
  <c r="NR145" i="1"/>
  <c r="ADB145" i="1"/>
  <c r="NQ145" i="1"/>
  <c r="ADA145" i="1"/>
  <c r="LS145" i="1"/>
  <c r="NE145" i="1"/>
  <c r="ADM145" i="1"/>
  <c r="KZ145" i="1"/>
  <c r="ND145" i="1"/>
  <c r="ACK145" i="1"/>
  <c r="KQ145" i="1"/>
  <c r="ADY145" i="1"/>
  <c r="ACE145" i="1"/>
  <c r="ACP145" i="1"/>
  <c r="NZ145" i="1"/>
  <c r="LU145" i="1"/>
  <c r="NG145" i="1"/>
  <c r="ACY145" i="1"/>
  <c r="ADL145" i="1"/>
  <c r="MV145" i="1"/>
  <c r="LA145" i="1"/>
  <c r="MM145" i="1"/>
  <c r="KR145" i="1"/>
  <c r="LF145" i="1"/>
  <c r="LR145" i="1"/>
  <c r="ACU145" i="1"/>
  <c r="ACS145" i="1"/>
  <c r="ABM145" i="1"/>
  <c r="MA145" i="1"/>
  <c r="ABV145" i="1"/>
  <c r="ADX145" i="1"/>
  <c r="ACF145" i="1"/>
  <c r="JY145" i="1"/>
  <c r="ABR145" i="1"/>
  <c r="ADI145" i="1"/>
  <c r="ADW145" i="1"/>
  <c r="KF145" i="1"/>
  <c r="MY145" i="1"/>
  <c r="ACR145" i="1"/>
  <c r="ADV145" i="1"/>
  <c r="JZ145" i="1"/>
  <c r="NL145" i="1"/>
  <c r="KY145" i="1"/>
  <c r="MK145" i="1"/>
  <c r="MD145" i="1"/>
  <c r="NB145" i="1"/>
  <c r="AEC145" i="1"/>
  <c r="ACL145" i="1"/>
  <c r="ADJ145" i="1"/>
  <c r="ACH145" i="1"/>
  <c r="ACO145" i="1"/>
  <c r="KE145" i="1"/>
  <c r="LQ145" i="1"/>
  <c r="LJ145" i="1"/>
  <c r="ACT145" i="1"/>
  <c r="KX145" i="1"/>
  <c r="MJ145" i="1"/>
  <c r="KP145" i="1"/>
  <c r="MZ145" i="1"/>
  <c r="MT145" i="1"/>
  <c r="ABN145" i="1"/>
  <c r="ACX145" i="1"/>
  <c r="ADK145" i="1"/>
  <c r="ACQ145" i="1"/>
  <c r="ABU145" i="1"/>
  <c r="ACB145" i="1"/>
  <c r="NT145" i="1"/>
  <c r="KT145" i="1"/>
  <c r="ACA145" i="1"/>
  <c r="KD145" i="1"/>
  <c r="LP145" i="1"/>
  <c r="MC145" i="1"/>
  <c r="NO145" i="1"/>
  <c r="ACD145" i="1"/>
  <c r="ABT145" i="1"/>
  <c r="NY145" i="1"/>
  <c r="KW145" i="1"/>
  <c r="KV145" i="1"/>
  <c r="LI145" i="1"/>
  <c r="MX145" i="1"/>
  <c r="KN145" i="1"/>
  <c r="LC145" i="1"/>
  <c r="KC145" i="1"/>
  <c r="MI145" i="1"/>
  <c r="KO145" i="1"/>
  <c r="ACI145" i="1"/>
  <c r="NM145" i="1"/>
  <c r="LX145" i="1"/>
  <c r="KB145" i="1"/>
  <c r="LO145" i="1"/>
  <c r="MB145" i="1"/>
  <c r="NU145" i="1"/>
  <c r="ACC145" i="1"/>
  <c r="LD145" i="1"/>
  <c r="KA145" i="1"/>
  <c r="KU145" i="1"/>
  <c r="LH145" i="1"/>
  <c r="LN145" i="1"/>
  <c r="KJ145" i="1"/>
  <c r="ADU145" i="1"/>
  <c r="ABQ145" i="1"/>
  <c r="AEE145" i="1"/>
  <c r="AEA145" i="1"/>
  <c r="AEF145" i="1"/>
  <c r="OA145" i="1"/>
  <c r="AED145" i="1"/>
  <c r="AEG145" i="1"/>
  <c r="OB145" i="1"/>
  <c r="AEH145" i="1"/>
  <c r="AEI145" i="1"/>
  <c r="AEL145" i="1"/>
  <c r="OC145" i="1"/>
  <c r="AEK145" i="1"/>
  <c r="AEJ145" i="1"/>
  <c r="AEO145" i="1"/>
  <c r="OD145" i="1"/>
  <c r="AEN145" i="1"/>
  <c r="AEM145" i="1"/>
  <c r="AEQ145" i="1"/>
  <c r="AEP145" i="1"/>
  <c r="AER145" i="1"/>
  <c r="OE145" i="1"/>
  <c r="AES145" i="1"/>
  <c r="OF145" i="1"/>
  <c r="AEU145" i="1"/>
  <c r="AET145" i="1"/>
  <c r="AEW145" i="1"/>
  <c r="AEV145" i="1"/>
  <c r="OG145" i="1"/>
  <c r="OH145" i="1"/>
  <c r="OI145" i="1"/>
  <c r="OJ145" i="1"/>
  <c r="OK145" i="1"/>
  <c r="OL145" i="1"/>
  <c r="OM145" i="1"/>
  <c r="ON145" i="1"/>
  <c r="OO145" i="1"/>
  <c r="OP145" i="1"/>
  <c r="OQ145" i="1"/>
  <c r="OR145" i="1"/>
  <c r="OS145" i="1"/>
  <c r="OT145" i="1"/>
  <c r="OU145" i="1"/>
  <c r="OV145" i="1"/>
  <c r="OW145" i="1"/>
  <c r="OX145" i="1"/>
  <c r="OY145" i="1"/>
  <c r="OZ145" i="1"/>
  <c r="PA145" i="1"/>
  <c r="PB145" i="1"/>
  <c r="PC145" i="1"/>
  <c r="PD145" i="1"/>
  <c r="PE145" i="1"/>
  <c r="PF145" i="1"/>
  <c r="PG145" i="1"/>
  <c r="PH145" i="1"/>
  <c r="PI145" i="1"/>
  <c r="PJ145" i="1"/>
  <c r="PK145" i="1"/>
  <c r="PL145" i="1"/>
  <c r="PM145" i="1"/>
  <c r="PN145" i="1"/>
  <c r="PO145" i="1"/>
  <c r="PP145" i="1"/>
  <c r="PQ145" i="1"/>
  <c r="PR145" i="1"/>
  <c r="PS145" i="1"/>
  <c r="PT145" i="1"/>
  <c r="PU145" i="1"/>
  <c r="PV145" i="1"/>
  <c r="PW145" i="1"/>
  <c r="PX145" i="1"/>
  <c r="PY145" i="1"/>
  <c r="PZ145" i="1"/>
  <c r="ZE125" i="1"/>
  <c r="ZE145" i="1"/>
  <c r="ZE126" i="1"/>
  <c r="C126" i="1"/>
  <c r="C145" i="1"/>
  <c r="C125" i="1"/>
  <c r="AA322" i="4"/>
  <c r="D126" i="1"/>
  <c r="QB125" i="1"/>
  <c r="QB124" i="1"/>
  <c r="QB126" i="1"/>
  <c r="QB127" i="1"/>
  <c r="QB145" i="1"/>
  <c r="GH126" i="1"/>
  <c r="GI126" i="1"/>
  <c r="GJ126" i="1"/>
  <c r="GK126" i="1"/>
  <c r="GL126" i="1"/>
  <c r="GO126" i="1"/>
  <c r="GE126" i="1"/>
  <c r="GF126" i="1"/>
  <c r="L147" i="1" a="1"/>
  <c r="L147" i="1" s="1"/>
  <c r="L128" i="1" a="1"/>
  <c r="L128" i="1" s="1"/>
  <c r="GM126" i="1"/>
  <c r="GD126" i="1"/>
  <c r="QD6" i="1"/>
  <c r="QC12" i="1"/>
  <c r="GC125" i="1"/>
  <c r="GD125" i="1"/>
  <c r="GE125" i="1"/>
  <c r="GF125" i="1"/>
  <c r="GG125" i="1"/>
  <c r="GC145" i="1"/>
  <c r="GE145" i="1"/>
  <c r="GD145" i="1"/>
  <c r="GF145" i="1"/>
  <c r="GK145" i="1"/>
  <c r="GG145" i="1"/>
  <c r="GL145" i="1"/>
  <c r="GM145" i="1"/>
  <c r="GH145" i="1"/>
  <c r="GJ145" i="1"/>
  <c r="GI145" i="1"/>
  <c r="GO145" i="1"/>
  <c r="L127" i="1" a="1"/>
  <c r="L127" i="1" s="1"/>
  <c r="L146" i="1" a="1"/>
  <c r="L146" i="1" s="1"/>
  <c r="D145" i="1"/>
  <c r="GG126" i="1"/>
  <c r="GC126" i="1"/>
  <c r="GM125" i="1"/>
  <c r="GH125" i="1"/>
  <c r="GI125" i="1"/>
  <c r="GO125" i="1"/>
  <c r="D125" i="1"/>
  <c r="GJ125" i="1"/>
  <c r="GK125" i="1"/>
  <c r="GL125" i="1"/>
  <c r="AC318" i="4"/>
  <c r="AF318" i="4"/>
  <c r="AJ303" i="8"/>
  <c r="AK303" i="8"/>
  <c r="AL303" i="8"/>
  <c r="AG303" i="8"/>
  <c r="AI303" i="8"/>
  <c r="AH303" i="8"/>
  <c r="VT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R7" i="1"/>
  <c r="GT127" i="1" l="1" a="1"/>
  <c r="GT127" i="1" s="1"/>
  <c r="GT128" i="1" a="1"/>
  <c r="GT128" i="1" s="1"/>
  <c r="GT146" i="1" a="1"/>
  <c r="GT146" i="1" s="1"/>
  <c r="GT147" i="1" a="1"/>
  <c r="GT147" i="1" s="1"/>
  <c r="AD130" i="1" a="1"/>
  <c r="AD130" i="1" s="1"/>
  <c r="QC130" i="1" s="1"/>
  <c r="KL128" i="1"/>
  <c r="LB128" i="1"/>
  <c r="KD128" i="1"/>
  <c r="LV128" i="1"/>
  <c r="AB128" i="1"/>
  <c r="AA128" i="1" s="1"/>
  <c r="KN128" i="1"/>
  <c r="ABO128" i="1"/>
  <c r="JY128" i="1"/>
  <c r="MA128" i="1"/>
  <c r="ABP128" i="1"/>
  <c r="LY128" i="1"/>
  <c r="KH128" i="1"/>
  <c r="ABN128" i="1"/>
  <c r="ABM128" i="1"/>
  <c r="ABY128" i="1"/>
  <c r="LE128" i="1"/>
  <c r="LA128" i="1"/>
  <c r="KG128" i="1"/>
  <c r="KK128" i="1"/>
  <c r="MN128" i="1"/>
  <c r="KF128" i="1"/>
  <c r="NG128" i="1"/>
  <c r="ABZ128" i="1"/>
  <c r="LX128" i="1"/>
  <c r="KZ128" i="1"/>
  <c r="MJ128" i="1"/>
  <c r="ABR128" i="1"/>
  <c r="MI128" i="1"/>
  <c r="NF128" i="1"/>
  <c r="ABL128" i="1"/>
  <c r="ABQ128" i="1"/>
  <c r="NE128" i="1"/>
  <c r="ABX128" i="1"/>
  <c r="MZ128" i="1"/>
  <c r="KB128" i="1"/>
  <c r="NI128" i="1"/>
  <c r="MH128" i="1"/>
  <c r="KJ128" i="1"/>
  <c r="KY128" i="1"/>
  <c r="ND128" i="1"/>
  <c r="ABW128" i="1"/>
  <c r="LC128" i="1"/>
  <c r="MF128" i="1"/>
  <c r="LP128" i="1"/>
  <c r="MD128" i="1"/>
  <c r="LU128" i="1"/>
  <c r="KA128" i="1"/>
  <c r="LN128" i="1"/>
  <c r="LW128" i="1"/>
  <c r="ML128" i="1"/>
  <c r="NC128" i="1"/>
  <c r="ABV128" i="1"/>
  <c r="KX128" i="1"/>
  <c r="ABT128" i="1"/>
  <c r="MG128" i="1"/>
  <c r="NB128" i="1"/>
  <c r="KW128" i="1"/>
  <c r="MY128" i="1"/>
  <c r="LM128" i="1"/>
  <c r="KI128" i="1"/>
  <c r="MK128" i="1"/>
  <c r="NA128" i="1"/>
  <c r="ABU128" i="1"/>
  <c r="ABS128" i="1"/>
  <c r="LI128" i="1"/>
  <c r="MT128" i="1"/>
  <c r="KM128" i="1"/>
  <c r="LJ128" i="1"/>
  <c r="LL128" i="1"/>
  <c r="ME128" i="1"/>
  <c r="MX128" i="1"/>
  <c r="KR128" i="1"/>
  <c r="KP128" i="1"/>
  <c r="KC128" i="1"/>
  <c r="KE128" i="1"/>
  <c r="MW128" i="1"/>
  <c r="MV128" i="1"/>
  <c r="MU128" i="1"/>
  <c r="LG128" i="1"/>
  <c r="MB128" i="1"/>
  <c r="LK128" i="1"/>
  <c r="MC128" i="1"/>
  <c r="LZ128" i="1"/>
  <c r="LH128" i="1"/>
  <c r="KQ128" i="1"/>
  <c r="NH128" i="1"/>
  <c r="MS128" i="1"/>
  <c r="KO128" i="1"/>
  <c r="LR128" i="1"/>
  <c r="JZ128" i="1"/>
  <c r="LF128" i="1"/>
  <c r="NJ128" i="1"/>
  <c r="MM128" i="1"/>
  <c r="LD128" i="1"/>
  <c r="LT128" i="1"/>
  <c r="LO128" i="1"/>
  <c r="KV128" i="1"/>
  <c r="LQ128" i="1"/>
  <c r="KT128" i="1"/>
  <c r="ACC128" i="1"/>
  <c r="ACB128" i="1"/>
  <c r="KU128" i="1"/>
  <c r="KS128" i="1"/>
  <c r="LS128" i="1"/>
  <c r="ACA128" i="1"/>
  <c r="ACD128" i="1"/>
  <c r="ACE128" i="1"/>
  <c r="NK128" i="1"/>
  <c r="ACF128" i="1"/>
  <c r="ACG128" i="1"/>
  <c r="ACH128" i="1"/>
  <c r="ACI128" i="1"/>
  <c r="NL128" i="1"/>
  <c r="ACJ128" i="1"/>
  <c r="NM128" i="1"/>
  <c r="ACL128" i="1"/>
  <c r="ACK128" i="1"/>
  <c r="ACO128" i="1"/>
  <c r="NN128" i="1"/>
  <c r="ACN128" i="1"/>
  <c r="ACM128" i="1"/>
  <c r="ACR128" i="1"/>
  <c r="NO128" i="1"/>
  <c r="ACQ128" i="1"/>
  <c r="ACP128" i="1"/>
  <c r="NP128" i="1"/>
  <c r="ACS128" i="1"/>
  <c r="ACT128" i="1"/>
  <c r="ACU128" i="1"/>
  <c r="NQ128" i="1"/>
  <c r="ACW128" i="1"/>
  <c r="ACV128" i="1"/>
  <c r="ACX128" i="1"/>
  <c r="ADA128" i="1"/>
  <c r="ACZ128" i="1"/>
  <c r="NR128" i="1"/>
  <c r="ADD128" i="1"/>
  <c r="ACY128" i="1"/>
  <c r="ADG128" i="1"/>
  <c r="ADE128" i="1"/>
  <c r="ADC128" i="1"/>
  <c r="ADB128" i="1"/>
  <c r="NS128" i="1"/>
  <c r="NT128" i="1"/>
  <c r="ADJ128" i="1"/>
  <c r="ADF128" i="1"/>
  <c r="NU128" i="1"/>
  <c r="ADK128" i="1"/>
  <c r="ADH128" i="1"/>
  <c r="ADI128" i="1"/>
  <c r="ADM128" i="1"/>
  <c r="NV128" i="1"/>
  <c r="ADP128" i="1"/>
  <c r="ADQ128" i="1"/>
  <c r="ADN128" i="1"/>
  <c r="ADL128" i="1"/>
  <c r="NW128" i="1"/>
  <c r="ADS128" i="1"/>
  <c r="ADT128" i="1"/>
  <c r="ADO128" i="1"/>
  <c r="ADR128" i="1"/>
  <c r="ADV128" i="1"/>
  <c r="NX128" i="1"/>
  <c r="ADW128" i="1"/>
  <c r="NY128" i="1"/>
  <c r="ADY128" i="1"/>
  <c r="ADZ128" i="1"/>
  <c r="ADU128" i="1"/>
  <c r="AEB128" i="1"/>
  <c r="AEC128" i="1"/>
  <c r="NZ128" i="1"/>
  <c r="ADX128" i="1"/>
  <c r="AEE128" i="1"/>
  <c r="OA128" i="1"/>
  <c r="AEA128" i="1"/>
  <c r="AEF128" i="1"/>
  <c r="AEG128" i="1"/>
  <c r="OB128" i="1"/>
  <c r="AEH128" i="1"/>
  <c r="AED128" i="1"/>
  <c r="AEI128" i="1"/>
  <c r="AEJ128" i="1"/>
  <c r="AEL128" i="1"/>
  <c r="OC128" i="1"/>
  <c r="AEK128" i="1"/>
  <c r="AEN128" i="1"/>
  <c r="AEO128" i="1"/>
  <c r="AEM128" i="1"/>
  <c r="OD128" i="1"/>
  <c r="AEQ128" i="1"/>
  <c r="AER128" i="1"/>
  <c r="OE128" i="1"/>
  <c r="AEP128" i="1"/>
  <c r="AES128" i="1"/>
  <c r="AET128" i="1"/>
  <c r="OF128" i="1"/>
  <c r="AEU128" i="1"/>
  <c r="OG128" i="1"/>
  <c r="AEW128" i="1"/>
  <c r="AEV128" i="1"/>
  <c r="OH128" i="1"/>
  <c r="OI128" i="1"/>
  <c r="OJ128" i="1"/>
  <c r="OK128" i="1"/>
  <c r="OL128" i="1"/>
  <c r="OM128" i="1"/>
  <c r="ON128" i="1"/>
  <c r="OO128" i="1"/>
  <c r="OP128" i="1"/>
  <c r="OQ128" i="1"/>
  <c r="OR128" i="1"/>
  <c r="OS128" i="1"/>
  <c r="OT128" i="1"/>
  <c r="OU128" i="1"/>
  <c r="OV128" i="1"/>
  <c r="OW128" i="1"/>
  <c r="OX128" i="1"/>
  <c r="OY128" i="1"/>
  <c r="OZ128" i="1"/>
  <c r="PA128" i="1"/>
  <c r="PB128" i="1"/>
  <c r="PC128" i="1"/>
  <c r="PD128" i="1"/>
  <c r="PE128" i="1"/>
  <c r="PF128" i="1"/>
  <c r="PG128" i="1"/>
  <c r="PH128" i="1"/>
  <c r="PI128" i="1"/>
  <c r="PJ128" i="1"/>
  <c r="PK128" i="1"/>
  <c r="PL128" i="1"/>
  <c r="PM128" i="1"/>
  <c r="PN128" i="1"/>
  <c r="PO128" i="1"/>
  <c r="PP128" i="1"/>
  <c r="PQ128" i="1"/>
  <c r="PR128" i="1"/>
  <c r="PS128" i="1"/>
  <c r="PT128" i="1"/>
  <c r="PU128" i="1"/>
  <c r="PV128" i="1"/>
  <c r="PW128" i="1"/>
  <c r="PX128" i="1"/>
  <c r="PY128" i="1"/>
  <c r="PZ128" i="1"/>
  <c r="QA128" i="1"/>
  <c r="MB147" i="1"/>
  <c r="KH147" i="1"/>
  <c r="MN147" i="1"/>
  <c r="NV147" i="1"/>
  <c r="ND147" i="1"/>
  <c r="ACP147" i="1"/>
  <c r="ACH147" i="1"/>
  <c r="ADX147" i="1"/>
  <c r="ADF147" i="1"/>
  <c r="ABZ147" i="1"/>
  <c r="ADE147" i="1"/>
  <c r="ABL147" i="1"/>
  <c r="ACG147" i="1"/>
  <c r="KZ147" i="1"/>
  <c r="ADT147" i="1"/>
  <c r="ADB147" i="1"/>
  <c r="KY147" i="1"/>
  <c r="ABT147" i="1"/>
  <c r="ACJ147" i="1"/>
  <c r="ACI147" i="1"/>
  <c r="KO147" i="1"/>
  <c r="LH147" i="1"/>
  <c r="LU147" i="1"/>
  <c r="LT147" i="1"/>
  <c r="NU147" i="1"/>
  <c r="NC147" i="1"/>
  <c r="ADU147" i="1"/>
  <c r="ACR147" i="1"/>
  <c r="ABX147" i="1"/>
  <c r="ML147" i="1"/>
  <c r="NR147" i="1"/>
  <c r="ABV147" i="1"/>
  <c r="ACN147" i="1"/>
  <c r="LZ147" i="1"/>
  <c r="MK147" i="1"/>
  <c r="LQ147" i="1"/>
  <c r="ADS147" i="1"/>
  <c r="ABQ147" i="1"/>
  <c r="AEF147" i="1"/>
  <c r="ADO147" i="1"/>
  <c r="LV147" i="1"/>
  <c r="KN147" i="1"/>
  <c r="LA147" i="1"/>
  <c r="MM147" i="1"/>
  <c r="NT147" i="1"/>
  <c r="NB147" i="1"/>
  <c r="ACO147" i="1"/>
  <c r="ADM147" i="1"/>
  <c r="ABY147" i="1"/>
  <c r="ADD147" i="1"/>
  <c r="LG147" i="1"/>
  <c r="ACF147" i="1"/>
  <c r="NQ147" i="1"/>
  <c r="ADA147" i="1"/>
  <c r="ADJ147" i="1"/>
  <c r="KV147" i="1"/>
  <c r="ADH147" i="1"/>
  <c r="ADW147" i="1"/>
  <c r="AEE147" i="1"/>
  <c r="ACQ147" i="1"/>
  <c r="LI147" i="1"/>
  <c r="ADV147" i="1"/>
  <c r="MA147" i="1"/>
  <c r="KG147" i="1"/>
  <c r="LS147" i="1"/>
  <c r="NS147" i="1"/>
  <c r="ABW147" i="1"/>
  <c r="ADL147" i="1"/>
  <c r="ADC147" i="1"/>
  <c r="NA147" i="1"/>
  <c r="ABU147" i="1"/>
  <c r="KE147" i="1"/>
  <c r="ABS147" i="1"/>
  <c r="ACM147" i="1"/>
  <c r="ACZ147" i="1"/>
  <c r="ACD147" i="1"/>
  <c r="KW147" i="1"/>
  <c r="ADY147" i="1"/>
  <c r="ADK147" i="1"/>
  <c r="ACE147" i="1"/>
  <c r="ADR147" i="1"/>
  <c r="ABO147" i="1"/>
  <c r="ACA147" i="1"/>
  <c r="KM147" i="1"/>
  <c r="KF147" i="1"/>
  <c r="LR147" i="1"/>
  <c r="LF147" i="1"/>
  <c r="MY147" i="1"/>
  <c r="KR147" i="1"/>
  <c r="ADI147" i="1"/>
  <c r="NH147" i="1"/>
  <c r="ADG147" i="1"/>
  <c r="ABN147" i="1"/>
  <c r="NL147" i="1"/>
  <c r="MF147" i="1"/>
  <c r="KL147" i="1"/>
  <c r="KX147" i="1"/>
  <c r="MJ147" i="1"/>
  <c r="MX147" i="1"/>
  <c r="NG147" i="1"/>
  <c r="ABR147" i="1"/>
  <c r="LE147" i="1"/>
  <c r="ACY147" i="1"/>
  <c r="ACS147" i="1"/>
  <c r="LL147" i="1"/>
  <c r="LY147" i="1"/>
  <c r="KD147" i="1"/>
  <c r="LP147" i="1"/>
  <c r="MW147" i="1"/>
  <c r="NF147" i="1"/>
  <c r="AED147" i="1"/>
  <c r="OB147" i="1"/>
  <c r="ACT147" i="1"/>
  <c r="NI147" i="1"/>
  <c r="ADZ147" i="1"/>
  <c r="KS147" i="1"/>
  <c r="MZ147" i="1"/>
  <c r="ME147" i="1"/>
  <c r="KK147" i="1"/>
  <c r="KC147" i="1"/>
  <c r="MI147" i="1"/>
  <c r="MV147" i="1"/>
  <c r="NO147" i="1"/>
  <c r="ACL147" i="1"/>
  <c r="ACB147" i="1"/>
  <c r="AEC147" i="1"/>
  <c r="ACX147" i="1"/>
  <c r="AEH147" i="1"/>
  <c r="NJ147" i="1"/>
  <c r="ACC147" i="1"/>
  <c r="LK147" i="1"/>
  <c r="LX147" i="1"/>
  <c r="KB147" i="1"/>
  <c r="LO147" i="1"/>
  <c r="OA147" i="1"/>
  <c r="NP147" i="1"/>
  <c r="ADQ147" i="1"/>
  <c r="AEI147" i="1"/>
  <c r="ABP147" i="1"/>
  <c r="ACW147" i="1"/>
  <c r="ACV147" i="1"/>
  <c r="MS147" i="1"/>
  <c r="ABM147" i="1"/>
  <c r="LB147" i="1"/>
  <c r="AB147" i="1"/>
  <c r="AA147" i="1" s="1"/>
  <c r="KQ147" i="1"/>
  <c r="LD147" i="1"/>
  <c r="KA147" i="1"/>
  <c r="KU147" i="1"/>
  <c r="MU147" i="1"/>
  <c r="NN147" i="1"/>
  <c r="ACK147" i="1"/>
  <c r="AEB147" i="1"/>
  <c r="AEA147" i="1"/>
  <c r="KT147" i="1"/>
  <c r="NW147" i="1"/>
  <c r="MD147" i="1"/>
  <c r="KJ147" i="1"/>
  <c r="JZ147" i="1"/>
  <c r="MH147" i="1"/>
  <c r="NZ147" i="1"/>
  <c r="NM147" i="1"/>
  <c r="ADP147" i="1"/>
  <c r="AEG147" i="1"/>
  <c r="ACU147" i="1"/>
  <c r="NX147" i="1"/>
  <c r="NE147" i="1"/>
  <c r="LJ147" i="1"/>
  <c r="LW147" i="1"/>
  <c r="JY147" i="1"/>
  <c r="MG147" i="1"/>
  <c r="MT147" i="1"/>
  <c r="NK147" i="1"/>
  <c r="ADN147" i="1"/>
  <c r="KP147" i="1"/>
  <c r="LC147" i="1"/>
  <c r="LN147" i="1"/>
  <c r="NY147" i="1"/>
  <c r="MC147" i="1"/>
  <c r="KI147" i="1"/>
  <c r="LM147" i="1"/>
  <c r="AEK147" i="1"/>
  <c r="AEJ147" i="1"/>
  <c r="OC147" i="1"/>
  <c r="AEL147" i="1"/>
  <c r="AEO147" i="1"/>
  <c r="AEM147" i="1"/>
  <c r="OD147" i="1"/>
  <c r="AEN147" i="1"/>
  <c r="AEP147" i="1"/>
  <c r="OE147" i="1"/>
  <c r="AER147" i="1"/>
  <c r="AEQ147" i="1"/>
  <c r="OF147" i="1"/>
  <c r="AEU147" i="1"/>
  <c r="AET147" i="1"/>
  <c r="AES147" i="1"/>
  <c r="OG147" i="1"/>
  <c r="AEW147" i="1"/>
  <c r="AEV147" i="1"/>
  <c r="OH147" i="1"/>
  <c r="OI147" i="1"/>
  <c r="OJ147" i="1"/>
  <c r="OK147" i="1"/>
  <c r="OL147" i="1"/>
  <c r="OM147" i="1"/>
  <c r="ON147" i="1"/>
  <c r="OO147" i="1"/>
  <c r="OP147" i="1"/>
  <c r="OQ147" i="1"/>
  <c r="OR147" i="1"/>
  <c r="OS147" i="1"/>
  <c r="OT147" i="1"/>
  <c r="OU147" i="1"/>
  <c r="OV147" i="1"/>
  <c r="OW147" i="1"/>
  <c r="OX147" i="1"/>
  <c r="OY147" i="1"/>
  <c r="OZ147" i="1"/>
  <c r="PA147" i="1"/>
  <c r="PB147" i="1"/>
  <c r="PC147" i="1"/>
  <c r="PD147" i="1"/>
  <c r="PE147" i="1"/>
  <c r="PF147" i="1"/>
  <c r="PG147" i="1"/>
  <c r="PH147" i="1"/>
  <c r="PI147" i="1"/>
  <c r="PJ147" i="1"/>
  <c r="PK147" i="1"/>
  <c r="PL147" i="1"/>
  <c r="PM147" i="1"/>
  <c r="PN147" i="1"/>
  <c r="PO147" i="1"/>
  <c r="PP147" i="1"/>
  <c r="PQ147" i="1"/>
  <c r="PR147" i="1"/>
  <c r="PS147" i="1"/>
  <c r="PT147" i="1"/>
  <c r="PU147" i="1"/>
  <c r="PV147" i="1"/>
  <c r="PW147" i="1"/>
  <c r="PX147" i="1"/>
  <c r="PY147" i="1"/>
  <c r="PZ147" i="1"/>
  <c r="QA147" i="1"/>
  <c r="AD129" i="1" a="1"/>
  <c r="AD129" i="1" s="1"/>
  <c r="QC129" i="1" s="1"/>
  <c r="AB127" i="1"/>
  <c r="AA127" i="1" s="1"/>
  <c r="LW127" i="1"/>
  <c r="KN127" i="1"/>
  <c r="KK127" i="1"/>
  <c r="MN127" i="1"/>
  <c r="KI127" i="1"/>
  <c r="KF127" i="1"/>
  <c r="MB127" i="1"/>
  <c r="LP127" i="1"/>
  <c r="LS127" i="1"/>
  <c r="LA127" i="1"/>
  <c r="NA127" i="1"/>
  <c r="NC127" i="1"/>
  <c r="MK127" i="1"/>
  <c r="LN127" i="1"/>
  <c r="KU127" i="1"/>
  <c r="MX127" i="1"/>
  <c r="MT127" i="1"/>
  <c r="ABR127" i="1"/>
  <c r="LB127" i="1"/>
  <c r="KT127" i="1"/>
  <c r="ABS127" i="1"/>
  <c r="NE127" i="1"/>
  <c r="JZ127" i="1"/>
  <c r="NG127" i="1"/>
  <c r="LU127" i="1"/>
  <c r="KZ127" i="1"/>
  <c r="KO127" i="1"/>
  <c r="KY127" i="1"/>
  <c r="ME127" i="1"/>
  <c r="LK127" i="1"/>
  <c r="LC127" i="1"/>
  <c r="KQ127" i="1"/>
  <c r="LR127" i="1"/>
  <c r="ABY127" i="1"/>
  <c r="MG127" i="1"/>
  <c r="ABW127" i="1"/>
  <c r="MC127" i="1"/>
  <c r="MI127" i="1"/>
  <c r="KS127" i="1"/>
  <c r="KV127" i="1"/>
  <c r="KC127" i="1"/>
  <c r="MZ127" i="1"/>
  <c r="LL127" i="1"/>
  <c r="MW127" i="1"/>
  <c r="ABN127" i="1"/>
  <c r="ABM127" i="1"/>
  <c r="ABT127" i="1"/>
  <c r="LF127" i="1"/>
  <c r="ABQ127" i="1"/>
  <c r="MJ127" i="1"/>
  <c r="ABL127" i="1"/>
  <c r="KX127" i="1"/>
  <c r="LY127" i="1"/>
  <c r="ABO127" i="1"/>
  <c r="MH127" i="1"/>
  <c r="LM127" i="1"/>
  <c r="NJ127" i="1"/>
  <c r="ACB127" i="1"/>
  <c r="MF127" i="1"/>
  <c r="KG127" i="1"/>
  <c r="LX127" i="1"/>
  <c r="KD127" i="1"/>
  <c r="MM127" i="1"/>
  <c r="LQ127" i="1"/>
  <c r="KA127" i="1"/>
  <c r="LT127" i="1"/>
  <c r="ABV127" i="1"/>
  <c r="KB127" i="1"/>
  <c r="MY127" i="1"/>
  <c r="KL127" i="1"/>
  <c r="ML127" i="1"/>
  <c r="KP127" i="1"/>
  <c r="LJ127" i="1"/>
  <c r="MV127" i="1"/>
  <c r="LV127" i="1"/>
  <c r="ABU127" i="1"/>
  <c r="LD127" i="1"/>
  <c r="LO127" i="1"/>
  <c r="KW127" i="1"/>
  <c r="JY127" i="1"/>
  <c r="LG127" i="1"/>
  <c r="KM127" i="1"/>
  <c r="NH127" i="1"/>
  <c r="NI127" i="1"/>
  <c r="LH127" i="1"/>
  <c r="NF127" i="1"/>
  <c r="MD127" i="1"/>
  <c r="ABP127" i="1"/>
  <c r="ACC127" i="1"/>
  <c r="KJ127" i="1"/>
  <c r="KR127" i="1"/>
  <c r="LZ127" i="1"/>
  <c r="MU127" i="1"/>
  <c r="MS127" i="1"/>
  <c r="ND127" i="1"/>
  <c r="ABX127" i="1"/>
  <c r="ACA127" i="1"/>
  <c r="LI127" i="1"/>
  <c r="KH127" i="1"/>
  <c r="MA127" i="1"/>
  <c r="NB127" i="1"/>
  <c r="LE127" i="1"/>
  <c r="KE127" i="1"/>
  <c r="ABZ127" i="1"/>
  <c r="ACD127" i="1"/>
  <c r="ACF127" i="1"/>
  <c r="ACE127" i="1"/>
  <c r="NK127" i="1"/>
  <c r="ACH127" i="1"/>
  <c r="NL127" i="1"/>
  <c r="ACI127" i="1"/>
  <c r="ACG127" i="1"/>
  <c r="ACJ127" i="1"/>
  <c r="ACK127" i="1"/>
  <c r="NM127" i="1"/>
  <c r="ACL127" i="1"/>
  <c r="NN127" i="1"/>
  <c r="ACO127" i="1"/>
  <c r="ACN127" i="1"/>
  <c r="ACM127" i="1"/>
  <c r="NO127" i="1"/>
  <c r="ACQ127" i="1"/>
  <c r="ACP127" i="1"/>
  <c r="ACR127" i="1"/>
  <c r="NP127" i="1"/>
  <c r="ACT127" i="1"/>
  <c r="ACS127" i="1"/>
  <c r="ACU127" i="1"/>
  <c r="NQ127" i="1"/>
  <c r="ACW127" i="1"/>
  <c r="ACV127" i="1"/>
  <c r="ACX127" i="1"/>
  <c r="ACY127" i="1"/>
  <c r="ADA127" i="1"/>
  <c r="NR127" i="1"/>
  <c r="ADD127" i="1"/>
  <c r="ACZ127" i="1"/>
  <c r="ADG127" i="1"/>
  <c r="NS127" i="1"/>
  <c r="ADB127" i="1"/>
  <c r="ADC127" i="1"/>
  <c r="ADE127" i="1"/>
  <c r="NT127" i="1"/>
  <c r="ADJ127" i="1"/>
  <c r="ADF127" i="1"/>
  <c r="NU127" i="1"/>
  <c r="ADH127" i="1"/>
  <c r="ADK127" i="1"/>
  <c r="ADM127" i="1"/>
  <c r="ADI127" i="1"/>
  <c r="ADN127" i="1"/>
  <c r="ADQ127" i="1"/>
  <c r="ADP127" i="1"/>
  <c r="NV127" i="1"/>
  <c r="ADL127" i="1"/>
  <c r="ADT127" i="1"/>
  <c r="ADO127" i="1"/>
  <c r="NW127" i="1"/>
  <c r="ADS127" i="1"/>
  <c r="NX127" i="1"/>
  <c r="ADW127" i="1"/>
  <c r="ADV127" i="1"/>
  <c r="ADR127" i="1"/>
  <c r="ADY127" i="1"/>
  <c r="ADU127" i="1"/>
  <c r="NY127" i="1"/>
  <c r="ADZ127" i="1"/>
  <c r="AEC127" i="1"/>
  <c r="ADX127" i="1"/>
  <c r="AEB127" i="1"/>
  <c r="NZ127" i="1"/>
  <c r="AEE127" i="1"/>
  <c r="AEF127" i="1"/>
  <c r="AEA127" i="1"/>
  <c r="OA127" i="1"/>
  <c r="AEI127" i="1"/>
  <c r="AEH127" i="1"/>
  <c r="OB127" i="1"/>
  <c r="AEG127" i="1"/>
  <c r="AED127" i="1"/>
  <c r="AEL127" i="1"/>
  <c r="AEK127" i="1"/>
  <c r="OC127" i="1"/>
  <c r="AEJ127" i="1"/>
  <c r="AEO127" i="1"/>
  <c r="OD127" i="1"/>
  <c r="AEM127" i="1"/>
  <c r="AEN127" i="1"/>
  <c r="AER127" i="1"/>
  <c r="AEP127" i="1"/>
  <c r="AEQ127" i="1"/>
  <c r="OE127" i="1"/>
  <c r="AET127" i="1"/>
  <c r="AES127" i="1"/>
  <c r="AEU127" i="1"/>
  <c r="OF127" i="1"/>
  <c r="AEW127" i="1"/>
  <c r="OG127" i="1"/>
  <c r="AEV127" i="1"/>
  <c r="OH127" i="1"/>
  <c r="OI127" i="1"/>
  <c r="OJ127" i="1"/>
  <c r="OK127" i="1"/>
  <c r="OL127" i="1"/>
  <c r="OM127" i="1"/>
  <c r="ON127" i="1"/>
  <c r="OO127" i="1"/>
  <c r="OP127" i="1"/>
  <c r="OQ127" i="1"/>
  <c r="OR127" i="1"/>
  <c r="OS127" i="1"/>
  <c r="OT127" i="1"/>
  <c r="OU127" i="1"/>
  <c r="OV127" i="1"/>
  <c r="OW127" i="1"/>
  <c r="OX127" i="1"/>
  <c r="OY127" i="1"/>
  <c r="OZ127" i="1"/>
  <c r="PA127" i="1"/>
  <c r="PB127" i="1"/>
  <c r="PC127" i="1"/>
  <c r="PD127" i="1"/>
  <c r="PE127" i="1"/>
  <c r="PF127" i="1"/>
  <c r="PG127" i="1"/>
  <c r="PH127" i="1"/>
  <c r="PI127" i="1"/>
  <c r="PJ127" i="1"/>
  <c r="PK127" i="1"/>
  <c r="PL127" i="1"/>
  <c r="PM127" i="1"/>
  <c r="PN127" i="1"/>
  <c r="PO127" i="1"/>
  <c r="PP127" i="1"/>
  <c r="PQ127" i="1"/>
  <c r="PR127" i="1"/>
  <c r="PS127" i="1"/>
  <c r="PT127" i="1"/>
  <c r="PU127" i="1"/>
  <c r="PV127" i="1"/>
  <c r="PW127" i="1"/>
  <c r="PX127" i="1"/>
  <c r="PY127" i="1"/>
  <c r="PZ127" i="1"/>
  <c r="QA127" i="1"/>
  <c r="AB146" i="1"/>
  <c r="AA146" i="1" s="1"/>
  <c r="MG146" i="1"/>
  <c r="KM146" i="1"/>
  <c r="KF146" i="1"/>
  <c r="NB146" i="1"/>
  <c r="NR146" i="1"/>
  <c r="ADX146" i="1"/>
  <c r="ACJ146" i="1"/>
  <c r="ACF146" i="1"/>
  <c r="ABT146" i="1"/>
  <c r="ACI146" i="1"/>
  <c r="LL146" i="1"/>
  <c r="NM146" i="1"/>
  <c r="ACN146" i="1"/>
  <c r="LH146" i="1"/>
  <c r="LM146" i="1"/>
  <c r="LZ146" i="1"/>
  <c r="KY146" i="1"/>
  <c r="NA146" i="1"/>
  <c r="NQ146" i="1"/>
  <c r="ACR146" i="1"/>
  <c r="ABS146" i="1"/>
  <c r="ACC146" i="1"/>
  <c r="KD146" i="1"/>
  <c r="ACB146" i="1"/>
  <c r="NL146" i="1"/>
  <c r="ABN146" i="1"/>
  <c r="NK146" i="1"/>
  <c r="AEF146" i="1"/>
  <c r="OA146" i="1"/>
  <c r="AEE146" i="1"/>
  <c r="ACG146" i="1"/>
  <c r="AED146" i="1"/>
  <c r="JZ146" i="1"/>
  <c r="ABX146" i="1"/>
  <c r="ABO146" i="1"/>
  <c r="NJ146" i="1"/>
  <c r="ACV146" i="1"/>
  <c r="KS146" i="1"/>
  <c r="LF146" i="1"/>
  <c r="KE146" i="1"/>
  <c r="MZ146" i="1"/>
  <c r="NP146" i="1"/>
  <c r="ABL146" i="1"/>
  <c r="ADO146" i="1"/>
  <c r="ACD146" i="1"/>
  <c r="ABR146" i="1"/>
  <c r="LT146" i="1"/>
  <c r="MX146" i="1"/>
  <c r="ABP146" i="1"/>
  <c r="ACA146" i="1"/>
  <c r="ACP146" i="1"/>
  <c r="ADU146" i="1"/>
  <c r="ADM146" i="1"/>
  <c r="MU146" i="1"/>
  <c r="ADK146" i="1"/>
  <c r="MT146" i="1"/>
  <c r="ADI146" i="1"/>
  <c r="NE146" i="1"/>
  <c r="ADE146" i="1"/>
  <c r="ABM146" i="1"/>
  <c r="MN146" i="1"/>
  <c r="MF146" i="1"/>
  <c r="KL146" i="1"/>
  <c r="KX146" i="1"/>
  <c r="MY146" i="1"/>
  <c r="NN146" i="1"/>
  <c r="ADW146" i="1"/>
  <c r="ABQ146" i="1"/>
  <c r="LY146" i="1"/>
  <c r="ACQ146" i="1"/>
  <c r="ADN146" i="1"/>
  <c r="KW146" i="1"/>
  <c r="ADV146" i="1"/>
  <c r="ACH146" i="1"/>
  <c r="NI146" i="1"/>
  <c r="ABZ146" i="1"/>
  <c r="NG146" i="1"/>
  <c r="NZ146" i="1"/>
  <c r="AEB146" i="1"/>
  <c r="NT146" i="1"/>
  <c r="NC146" i="1"/>
  <c r="ABY146" i="1"/>
  <c r="NX146" i="1"/>
  <c r="ACE146" i="1"/>
  <c r="ADJ146" i="1"/>
  <c r="ADR146" i="1"/>
  <c r="MH146" i="1"/>
  <c r="MM146" i="1"/>
  <c r="KR146" i="1"/>
  <c r="LE146" i="1"/>
  <c r="MW146" i="1"/>
  <c r="ACO146" i="1"/>
  <c r="ADG146" i="1"/>
  <c r="ADQ146" i="1"/>
  <c r="ND146" i="1"/>
  <c r="LS146" i="1"/>
  <c r="ME146" i="1"/>
  <c r="KK146" i="1"/>
  <c r="KC146" i="1"/>
  <c r="MV146" i="1"/>
  <c r="KJ146" i="1"/>
  <c r="AEC146" i="1"/>
  <c r="LA146" i="1"/>
  <c r="ACK146" i="1"/>
  <c r="ML146" i="1"/>
  <c r="LK146" i="1"/>
  <c r="LX146" i="1"/>
  <c r="KB146" i="1"/>
  <c r="MK146" i="1"/>
  <c r="MA146" i="1"/>
  <c r="ABU146" i="1"/>
  <c r="LR146" i="1"/>
  <c r="KQ146" i="1"/>
  <c r="LD146" i="1"/>
  <c r="KA146" i="1"/>
  <c r="ADH146" i="1"/>
  <c r="ACZ146" i="1"/>
  <c r="KZ146" i="1"/>
  <c r="MD146" i="1"/>
  <c r="ADT146" i="1"/>
  <c r="LQ146" i="1"/>
  <c r="LJ146" i="1"/>
  <c r="LW146" i="1"/>
  <c r="JY146" i="1"/>
  <c r="NV146" i="1"/>
  <c r="KN146" i="1"/>
  <c r="ABV146" i="1"/>
  <c r="ADP146" i="1"/>
  <c r="MJ146" i="1"/>
  <c r="KP146" i="1"/>
  <c r="LC146" i="1"/>
  <c r="NY146" i="1"/>
  <c r="AEA146" i="1"/>
  <c r="ABW146" i="1"/>
  <c r="ADZ146" i="1"/>
  <c r="ADS146" i="1"/>
  <c r="ADD146" i="1"/>
  <c r="ADC146" i="1"/>
  <c r="ADB146" i="1"/>
  <c r="ADF146" i="1"/>
  <c r="KG146" i="1"/>
  <c r="LP146" i="1"/>
  <c r="MC146" i="1"/>
  <c r="KI146" i="1"/>
  <c r="MS146" i="1"/>
  <c r="ACU146" i="1"/>
  <c r="ADL146" i="1"/>
  <c r="ACX146" i="1"/>
  <c r="ACW146" i="1"/>
  <c r="ACL146" i="1"/>
  <c r="ADY146" i="1"/>
  <c r="LN146" i="1"/>
  <c r="KV146" i="1"/>
  <c r="LI146" i="1"/>
  <c r="LV146" i="1"/>
  <c r="NH146" i="1"/>
  <c r="ACM146" i="1"/>
  <c r="NW146" i="1"/>
  <c r="MI146" i="1"/>
  <c r="KO146" i="1"/>
  <c r="LB146" i="1"/>
  <c r="NO146" i="1"/>
  <c r="NF146" i="1"/>
  <c r="ACY146" i="1"/>
  <c r="NS146" i="1"/>
  <c r="LO146" i="1"/>
  <c r="MB146" i="1"/>
  <c r="KH146" i="1"/>
  <c r="ADA146" i="1"/>
  <c r="NU146" i="1"/>
  <c r="ACS146" i="1"/>
  <c r="KU146" i="1"/>
  <c r="LU146" i="1"/>
  <c r="ACT146" i="1"/>
  <c r="KT146" i="1"/>
  <c r="LG146" i="1"/>
  <c r="AEG146" i="1"/>
  <c r="OB146" i="1"/>
  <c r="AEH146" i="1"/>
  <c r="AEI146" i="1"/>
  <c r="AEJ146" i="1"/>
  <c r="OC146" i="1"/>
  <c r="AEK146" i="1"/>
  <c r="AEL146" i="1"/>
  <c r="AEO146" i="1"/>
  <c r="AEM146" i="1"/>
  <c r="OD146" i="1"/>
  <c r="AEN146" i="1"/>
  <c r="AEP146" i="1"/>
  <c r="AEQ146" i="1"/>
  <c r="AER146" i="1"/>
  <c r="OE146" i="1"/>
  <c r="AES146" i="1"/>
  <c r="AET146" i="1"/>
  <c r="OF146" i="1"/>
  <c r="AEU146" i="1"/>
  <c r="AEV146" i="1"/>
  <c r="OG146" i="1"/>
  <c r="AEW146" i="1"/>
  <c r="OH146" i="1"/>
  <c r="OI146" i="1"/>
  <c r="OJ146" i="1"/>
  <c r="OK146" i="1"/>
  <c r="OL146" i="1"/>
  <c r="OM146" i="1"/>
  <c r="ON146" i="1"/>
  <c r="OO146" i="1"/>
  <c r="OP146" i="1"/>
  <c r="OQ146" i="1"/>
  <c r="OR146" i="1"/>
  <c r="OS146" i="1"/>
  <c r="OT146" i="1"/>
  <c r="OU146" i="1"/>
  <c r="OV146" i="1"/>
  <c r="OW146" i="1"/>
  <c r="OX146" i="1"/>
  <c r="OY146" i="1"/>
  <c r="OZ146" i="1"/>
  <c r="PA146" i="1"/>
  <c r="PB146" i="1"/>
  <c r="PC146" i="1"/>
  <c r="PD146" i="1"/>
  <c r="PE146" i="1"/>
  <c r="PF146" i="1"/>
  <c r="PG146" i="1"/>
  <c r="PH146" i="1"/>
  <c r="PI146" i="1"/>
  <c r="PJ146" i="1"/>
  <c r="PK146" i="1"/>
  <c r="PL146" i="1"/>
  <c r="PM146" i="1"/>
  <c r="PN146" i="1"/>
  <c r="PO146" i="1"/>
  <c r="PP146" i="1"/>
  <c r="PQ146" i="1"/>
  <c r="PR146" i="1"/>
  <c r="PS146" i="1"/>
  <c r="PT146" i="1"/>
  <c r="PU146" i="1"/>
  <c r="PV146" i="1"/>
  <c r="PW146" i="1"/>
  <c r="PX146" i="1"/>
  <c r="PY146" i="1"/>
  <c r="PZ146" i="1"/>
  <c r="QA146" i="1"/>
  <c r="AG322" i="4"/>
  <c r="ZE128" i="1"/>
  <c r="ZE147" i="1"/>
  <c r="ZE146" i="1"/>
  <c r="ZE127" i="1"/>
  <c r="C128" i="1"/>
  <c r="C147" i="1"/>
  <c r="C146" i="1"/>
  <c r="C127" i="1"/>
  <c r="AL318" i="4"/>
  <c r="AI318" i="4"/>
  <c r="MQ127" i="1" s="1"/>
  <c r="GD128" i="1"/>
  <c r="GM147" i="1"/>
  <c r="GJ147" i="1"/>
  <c r="GL147" i="1"/>
  <c r="GK147" i="1"/>
  <c r="GI147" i="1"/>
  <c r="GH147" i="1"/>
  <c r="D127" i="1"/>
  <c r="QC125" i="1"/>
  <c r="QC124" i="1"/>
  <c r="QC126" i="1"/>
  <c r="QC127" i="1"/>
  <c r="QC128" i="1"/>
  <c r="QC145" i="1"/>
  <c r="QC146" i="1"/>
  <c r="QC147" i="1"/>
  <c r="GO147" i="1"/>
  <c r="GE128" i="1"/>
  <c r="GI128" i="1"/>
  <c r="GL128" i="1"/>
  <c r="GJ128" i="1"/>
  <c r="GM128" i="1"/>
  <c r="L130" i="1" a="1"/>
  <c r="L130" i="1" s="1"/>
  <c r="GK128" i="1"/>
  <c r="GO128" i="1"/>
  <c r="D147" i="1"/>
  <c r="D128" i="1"/>
  <c r="GG128" i="1"/>
  <c r="GH128" i="1"/>
  <c r="GC147" i="1"/>
  <c r="GD147" i="1"/>
  <c r="GE147" i="1"/>
  <c r="GC128" i="1"/>
  <c r="GF147" i="1"/>
  <c r="GF128" i="1"/>
  <c r="GG147" i="1"/>
  <c r="GO127" i="1"/>
  <c r="GI127" i="1"/>
  <c r="GJ127" i="1"/>
  <c r="GK127" i="1"/>
  <c r="QE6" i="1"/>
  <c r="QD12" i="1"/>
  <c r="GH127" i="1"/>
  <c r="GL127" i="1"/>
  <c r="GM127" i="1"/>
  <c r="GC127" i="1"/>
  <c r="L129" i="1" a="1"/>
  <c r="L129" i="1" s="1"/>
  <c r="GG127" i="1"/>
  <c r="GF127" i="1"/>
  <c r="GD127" i="1"/>
  <c r="GC146" i="1"/>
  <c r="GE127" i="1"/>
  <c r="GD146" i="1"/>
  <c r="GE146" i="1"/>
  <c r="GF146" i="1"/>
  <c r="GI146" i="1"/>
  <c r="GJ146" i="1"/>
  <c r="GK146" i="1"/>
  <c r="GG146" i="1"/>
  <c r="GL146" i="1"/>
  <c r="D146" i="1"/>
  <c r="GH146" i="1"/>
  <c r="GO146" i="1"/>
  <c r="GM146" i="1"/>
  <c r="VU10" i="1"/>
  <c r="B345" i="8"/>
  <c r="B345" i="7"/>
  <c r="B345" i="6"/>
  <c r="B345" i="4"/>
  <c r="B353" i="8"/>
  <c r="B353" i="7"/>
  <c r="B353" i="6"/>
  <c r="B353" i="4"/>
  <c r="B337" i="8"/>
  <c r="B337" i="7"/>
  <c r="B337" i="6"/>
  <c r="B337" i="4"/>
  <c r="B332" i="8"/>
  <c r="B332" i="7"/>
  <c r="B332" i="6"/>
  <c r="B332" i="4"/>
  <c r="B348" i="8"/>
  <c r="B348" i="7"/>
  <c r="B348" i="6"/>
  <c r="B348" i="4"/>
  <c r="B340" i="8"/>
  <c r="B340" i="7"/>
  <c r="B340" i="6"/>
  <c r="B340" i="4"/>
  <c r="VP8" i="1"/>
  <c r="VQ149" i="1"/>
  <c r="VP149"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49" i="1"/>
  <c r="F149" i="1"/>
  <c r="B149" i="1"/>
  <c r="JC149" i="1"/>
  <c r="JB149" i="1"/>
  <c r="JA149" i="1"/>
  <c r="IZ149" i="1"/>
  <c r="IY149" i="1"/>
  <c r="IX149" i="1"/>
  <c r="IW149" i="1"/>
  <c r="IV149" i="1"/>
  <c r="IU149" i="1"/>
  <c r="IT149" i="1"/>
  <c r="IS149" i="1"/>
  <c r="IR149" i="1"/>
  <c r="JC14" i="1"/>
  <c r="JB14" i="1"/>
  <c r="JA14" i="1"/>
  <c r="IZ14" i="1"/>
  <c r="IY14" i="1"/>
  <c r="IX14" i="1"/>
  <c r="IW14" i="1"/>
  <c r="IV14" i="1"/>
  <c r="IU14" i="1"/>
  <c r="IT14" i="1"/>
  <c r="IS14" i="1"/>
  <c r="IR14" i="1"/>
  <c r="AC82" i="4"/>
  <c r="GN149" i="1"/>
  <c r="GM149" i="1"/>
  <c r="GL149" i="1"/>
  <c r="GK149" i="1"/>
  <c r="GJ149" i="1"/>
  <c r="GI149" i="1"/>
  <c r="GH149" i="1"/>
  <c r="YT15" i="1"/>
  <c r="YR15" i="1"/>
  <c r="CA15" i="1"/>
  <c r="BU15" i="1"/>
  <c r="BT15" i="1"/>
  <c r="BO15" i="1"/>
  <c r="BU149" i="1"/>
  <c r="B15" i="1"/>
  <c r="GP15" i="1" s="1" a="1"/>
  <c r="GP15" i="1" s="1"/>
  <c r="GP124" i="1" s="1" a="1"/>
  <c r="GP124" i="1" s="1"/>
  <c r="GP145" i="1" l="1" a="1"/>
  <c r="GP145" i="1" s="1"/>
  <c r="GP125" i="1" a="1"/>
  <c r="GP125" i="1" s="1"/>
  <c r="GP126" i="1" a="1"/>
  <c r="GP126" i="1" s="1"/>
  <c r="GT130" i="1" a="1"/>
  <c r="GT130" i="1" s="1"/>
  <c r="GT129" i="1" a="1"/>
  <c r="GT129" i="1" s="1"/>
  <c r="XZ15" i="1" a="1"/>
  <c r="XZ15" i="1" s="1"/>
  <c r="XZ124" i="1" s="1" a="1"/>
  <c r="XZ124" i="1" s="1"/>
  <c r="XZ145" i="1" s="1" a="1"/>
  <c r="XZ145" i="1" s="1"/>
  <c r="EB15" i="1" a="1"/>
  <c r="EB15" i="1" s="1"/>
  <c r="EA15" i="1" a="1"/>
  <c r="EA15" i="1" s="1"/>
  <c r="MQ146" i="1"/>
  <c r="MR124" i="1"/>
  <c r="MR145" i="1"/>
  <c r="MR126" i="1"/>
  <c r="MR125" i="1"/>
  <c r="MR128" i="1"/>
  <c r="MR127" i="1"/>
  <c r="MR146" i="1"/>
  <c r="MR147" i="1"/>
  <c r="MQ124" i="1"/>
  <c r="MQ126" i="1"/>
  <c r="MQ125" i="1"/>
  <c r="MQ145" i="1"/>
  <c r="MQ147" i="1"/>
  <c r="MQ128" i="1"/>
  <c r="XZ125" i="1" a="1"/>
  <c r="XZ125" i="1" s="1"/>
  <c r="XX15" i="1" a="1"/>
  <c r="XX15" i="1" s="1"/>
  <c r="XW15" i="1" a="1"/>
  <c r="XW15" i="1" s="1"/>
  <c r="XY15" i="1" a="1"/>
  <c r="XY15" i="1" s="1"/>
  <c r="XY124" i="1" s="1" a="1"/>
  <c r="XY124" i="1" s="1"/>
  <c r="XQ15" i="1" a="1"/>
  <c r="XQ15" i="1" s="1"/>
  <c r="XQ124" i="1" s="1" a="1"/>
  <c r="XQ124" i="1" s="1"/>
  <c r="XQ145" i="1" s="1" a="1"/>
  <c r="XQ145" i="1" s="1"/>
  <c r="XR15" i="1" a="1"/>
  <c r="XR15" i="1" s="1"/>
  <c r="XR124" i="1" s="1" a="1"/>
  <c r="XR124" i="1" s="1"/>
  <c r="XS15" i="1" a="1"/>
  <c r="XS15" i="1" s="1"/>
  <c r="XS124" i="1" s="1" a="1"/>
  <c r="XS124" i="1" s="1"/>
  <c r="XT15" i="1" a="1"/>
  <c r="XT15" i="1" s="1"/>
  <c r="XT124" i="1" s="1" a="1"/>
  <c r="XT124" i="1" s="1"/>
  <c r="XP15" i="1" a="1"/>
  <c r="XP15" i="1" s="1"/>
  <c r="XP124" i="1" s="1" a="1"/>
  <c r="XP124" i="1" s="1"/>
  <c r="XP145" i="1" s="1" a="1"/>
  <c r="XP145" i="1" s="1"/>
  <c r="XU15" i="1" a="1"/>
  <c r="XU15" i="1" s="1"/>
  <c r="XU124" i="1" s="1" a="1"/>
  <c r="XU124" i="1" s="1"/>
  <c r="AD131" i="1" a="1"/>
  <c r="AD131" i="1" s="1"/>
  <c r="QD131" i="1" s="1"/>
  <c r="LQ129" i="1"/>
  <c r="MT129" i="1"/>
  <c r="LC129" i="1"/>
  <c r="MD129" i="1"/>
  <c r="MA129" i="1"/>
  <c r="LW129" i="1"/>
  <c r="KK129" i="1"/>
  <c r="ABM129" i="1"/>
  <c r="KD129" i="1"/>
  <c r="MY129" i="1"/>
  <c r="ABN129" i="1"/>
  <c r="LU129" i="1"/>
  <c r="ABO129" i="1"/>
  <c r="MQ129" i="1"/>
  <c r="NJ129" i="1"/>
  <c r="NI129" i="1"/>
  <c r="ABL129" i="1"/>
  <c r="LN129" i="1"/>
  <c r="LH129" i="1"/>
  <c r="KI129" i="1"/>
  <c r="MN129" i="1"/>
  <c r="MC129" i="1"/>
  <c r="LP129" i="1"/>
  <c r="LV129" i="1"/>
  <c r="LG129" i="1"/>
  <c r="KV129" i="1"/>
  <c r="KJ129" i="1"/>
  <c r="NH129" i="1"/>
  <c r="AB129" i="1"/>
  <c r="AA129" i="1" s="1"/>
  <c r="LB129" i="1"/>
  <c r="MM129" i="1"/>
  <c r="MB129" i="1"/>
  <c r="LO129" i="1"/>
  <c r="MS129" i="1"/>
  <c r="KH129" i="1"/>
  <c r="LF129" i="1"/>
  <c r="KU129" i="1"/>
  <c r="KC129" i="1"/>
  <c r="ABU129" i="1"/>
  <c r="ABT129" i="1"/>
  <c r="LA129" i="1"/>
  <c r="ML129" i="1"/>
  <c r="KT129" i="1"/>
  <c r="LM129" i="1"/>
  <c r="NG129" i="1"/>
  <c r="ACC129" i="1"/>
  <c r="KO129" i="1"/>
  <c r="KG129" i="1"/>
  <c r="LE129" i="1"/>
  <c r="LZ129" i="1"/>
  <c r="LL129" i="1"/>
  <c r="NF129" i="1"/>
  <c r="ACB129" i="1"/>
  <c r="ACA129" i="1"/>
  <c r="KX129" i="1"/>
  <c r="KQ129" i="1"/>
  <c r="NA129" i="1"/>
  <c r="KZ129" i="1"/>
  <c r="MK129" i="1"/>
  <c r="KS129" i="1"/>
  <c r="LK129" i="1"/>
  <c r="NE129" i="1"/>
  <c r="ABY129" i="1"/>
  <c r="KW129" i="1"/>
  <c r="ABX129" i="1"/>
  <c r="KF129" i="1"/>
  <c r="LD129" i="1"/>
  <c r="LY129" i="1"/>
  <c r="LJ129" i="1"/>
  <c r="ND129" i="1"/>
  <c r="ABZ129" i="1"/>
  <c r="NC129" i="1"/>
  <c r="ABV129" i="1"/>
  <c r="MI129" i="1"/>
  <c r="KY129" i="1"/>
  <c r="LT129" i="1"/>
  <c r="KR129" i="1"/>
  <c r="LI129" i="1"/>
  <c r="ABW129" i="1"/>
  <c r="KE129" i="1"/>
  <c r="MJ129" i="1"/>
  <c r="LX129" i="1"/>
  <c r="NB129" i="1"/>
  <c r="ABQ129" i="1"/>
  <c r="KP129" i="1"/>
  <c r="MZ129" i="1"/>
  <c r="KB129" i="1"/>
  <c r="MH129" i="1"/>
  <c r="MV129" i="1"/>
  <c r="ACF129" i="1"/>
  <c r="LR129" i="1"/>
  <c r="ME129" i="1"/>
  <c r="JY129" i="1"/>
  <c r="ABR129" i="1"/>
  <c r="MW129" i="1"/>
  <c r="KM129" i="1"/>
  <c r="MF129" i="1"/>
  <c r="JZ129" i="1"/>
  <c r="ABS129" i="1"/>
  <c r="NK129" i="1"/>
  <c r="ACE129" i="1"/>
  <c r="MU129" i="1"/>
  <c r="MX129" i="1"/>
  <c r="KL129" i="1"/>
  <c r="LS129" i="1"/>
  <c r="KN129" i="1"/>
  <c r="MG129" i="1"/>
  <c r="MR129" i="1"/>
  <c r="KA129" i="1"/>
  <c r="ACD129" i="1"/>
  <c r="ABP129" i="1"/>
  <c r="ACH129" i="1"/>
  <c r="ACI129" i="1"/>
  <c r="ACG129" i="1"/>
  <c r="NL129" i="1"/>
  <c r="ACJ129" i="1"/>
  <c r="ACL129" i="1"/>
  <c r="ACK129" i="1"/>
  <c r="NM129" i="1"/>
  <c r="ACO129" i="1"/>
  <c r="ACN129" i="1"/>
  <c r="ACM129" i="1"/>
  <c r="NN129" i="1"/>
  <c r="NO129" i="1"/>
  <c r="ACR129" i="1"/>
  <c r="ACQ129" i="1"/>
  <c r="ACP129" i="1"/>
  <c r="NP129" i="1"/>
  <c r="ACT129" i="1"/>
  <c r="ACX129" i="1"/>
  <c r="ACU129" i="1"/>
  <c r="ACS129" i="1"/>
  <c r="NQ129" i="1"/>
  <c r="ACW129" i="1"/>
  <c r="ACV129" i="1"/>
  <c r="ACZ129" i="1"/>
  <c r="ADA129" i="1"/>
  <c r="NR129" i="1"/>
  <c r="ACY129" i="1"/>
  <c r="ADD129" i="1"/>
  <c r="ADC129" i="1"/>
  <c r="ADG129" i="1"/>
  <c r="ADB129" i="1"/>
  <c r="NS129" i="1"/>
  <c r="ADE129" i="1"/>
  <c r="NT129" i="1"/>
  <c r="ADF129" i="1"/>
  <c r="ADJ129" i="1"/>
  <c r="ADI129" i="1"/>
  <c r="ADM129" i="1"/>
  <c r="ADH129" i="1"/>
  <c r="NU129" i="1"/>
  <c r="ADK129" i="1"/>
  <c r="NV129" i="1"/>
  <c r="ADQ129" i="1"/>
  <c r="ADP129" i="1"/>
  <c r="ADL129" i="1"/>
  <c r="ADN129" i="1"/>
  <c r="NW129" i="1"/>
  <c r="ADO129" i="1"/>
  <c r="ADS129" i="1"/>
  <c r="ADT129" i="1"/>
  <c r="NX129" i="1"/>
  <c r="ADW129" i="1"/>
  <c r="ADV129" i="1"/>
  <c r="ADR129" i="1"/>
  <c r="NY129" i="1"/>
  <c r="ADY129" i="1"/>
  <c r="ADZ129" i="1"/>
  <c r="ADU129" i="1"/>
  <c r="AEB129" i="1"/>
  <c r="AEC129" i="1"/>
  <c r="ADX129" i="1"/>
  <c r="NZ129" i="1"/>
  <c r="OA129" i="1"/>
  <c r="AEE129" i="1"/>
  <c r="AEA129" i="1"/>
  <c r="AEF129" i="1"/>
  <c r="OB129" i="1"/>
  <c r="AEG129" i="1"/>
  <c r="AED129" i="1"/>
  <c r="AEH129" i="1"/>
  <c r="AEI129" i="1"/>
  <c r="OC129" i="1"/>
  <c r="AEL129" i="1"/>
  <c r="AEK129" i="1"/>
  <c r="AEJ129" i="1"/>
  <c r="AEO129" i="1"/>
  <c r="AEN129" i="1"/>
  <c r="AEM129" i="1"/>
  <c r="OD129" i="1"/>
  <c r="AEQ129" i="1"/>
  <c r="AER129" i="1"/>
  <c r="OE129" i="1"/>
  <c r="AEP129" i="1"/>
  <c r="AET129" i="1"/>
  <c r="AEU129" i="1"/>
  <c r="OF129" i="1"/>
  <c r="AES129" i="1"/>
  <c r="AEW129" i="1"/>
  <c r="OG129" i="1"/>
  <c r="AEV129" i="1"/>
  <c r="OH129" i="1"/>
  <c r="OI129" i="1"/>
  <c r="OJ129" i="1"/>
  <c r="OK129" i="1"/>
  <c r="OL129" i="1"/>
  <c r="OM129" i="1"/>
  <c r="ON129" i="1"/>
  <c r="OO129" i="1"/>
  <c r="OP129" i="1"/>
  <c r="OQ129" i="1"/>
  <c r="OR129" i="1"/>
  <c r="OS129" i="1"/>
  <c r="OT129" i="1"/>
  <c r="OU129" i="1"/>
  <c r="OV129" i="1"/>
  <c r="OW129" i="1"/>
  <c r="OX129" i="1"/>
  <c r="OY129" i="1"/>
  <c r="OZ129" i="1"/>
  <c r="PA129" i="1"/>
  <c r="PB129" i="1"/>
  <c r="PC129" i="1"/>
  <c r="PD129" i="1"/>
  <c r="PE129" i="1"/>
  <c r="PF129" i="1"/>
  <c r="PG129" i="1"/>
  <c r="PH129" i="1"/>
  <c r="PI129" i="1"/>
  <c r="PJ129" i="1"/>
  <c r="PK129" i="1"/>
  <c r="PL129" i="1"/>
  <c r="PM129" i="1"/>
  <c r="PN129" i="1"/>
  <c r="PO129" i="1"/>
  <c r="PP129" i="1"/>
  <c r="PQ129" i="1"/>
  <c r="PR129" i="1"/>
  <c r="PS129" i="1"/>
  <c r="PT129" i="1"/>
  <c r="PU129" i="1"/>
  <c r="PV129" i="1"/>
  <c r="PW129" i="1"/>
  <c r="PX129" i="1"/>
  <c r="PY129" i="1"/>
  <c r="PZ129" i="1"/>
  <c r="QA129" i="1"/>
  <c r="QB129" i="1"/>
  <c r="AD132" i="1" a="1"/>
  <c r="AD132" i="1" s="1"/>
  <c r="QD132" i="1" s="1"/>
  <c r="MJ130" i="1"/>
  <c r="KP130" i="1"/>
  <c r="LU130" i="1"/>
  <c r="JY130" i="1"/>
  <c r="MU130" i="1"/>
  <c r="ABN130" i="1"/>
  <c r="MI130" i="1"/>
  <c r="KK130" i="1"/>
  <c r="NJ130" i="1"/>
  <c r="ABL130" i="1"/>
  <c r="KJ130" i="1"/>
  <c r="KU130" i="1"/>
  <c r="KI130" i="1"/>
  <c r="KX130" i="1"/>
  <c r="NF130" i="1"/>
  <c r="ACD130" i="1"/>
  <c r="MY130" i="1"/>
  <c r="KO130" i="1"/>
  <c r="ABU130" i="1"/>
  <c r="LP130" i="1"/>
  <c r="LB130" i="1"/>
  <c r="KM130" i="1"/>
  <c r="LE130" i="1"/>
  <c r="MT130" i="1"/>
  <c r="ABS130" i="1"/>
  <c r="ABM130" i="1"/>
  <c r="KY130" i="1"/>
  <c r="NI130" i="1"/>
  <c r="MR130" i="1"/>
  <c r="MK130" i="1"/>
  <c r="LK130" i="1"/>
  <c r="KQ130" i="1"/>
  <c r="ABQ130" i="1"/>
  <c r="LV130" i="1"/>
  <c r="KN130" i="1"/>
  <c r="KV130" i="1"/>
  <c r="LA130" i="1"/>
  <c r="KL130" i="1"/>
  <c r="LD130" i="1"/>
  <c r="MS130" i="1"/>
  <c r="KZ130" i="1"/>
  <c r="LO130" i="1"/>
  <c r="MH130" i="1"/>
  <c r="KH130" i="1"/>
  <c r="NG130" i="1"/>
  <c r="ACF130" i="1"/>
  <c r="ACA130" i="1"/>
  <c r="MZ130" i="1"/>
  <c r="ABR130" i="1"/>
  <c r="AB130" i="1"/>
  <c r="AA130" i="1" s="1"/>
  <c r="MV130" i="1"/>
  <c r="NH130" i="1"/>
  <c r="KW130" i="1"/>
  <c r="ABY130" i="1"/>
  <c r="KG130" i="1"/>
  <c r="ABX130" i="1"/>
  <c r="LR130" i="1"/>
  <c r="ABW130" i="1"/>
  <c r="NE130" i="1"/>
  <c r="NA130" i="1"/>
  <c r="LN130" i="1"/>
  <c r="KA130" i="1"/>
  <c r="KT130" i="1"/>
  <c r="KF130" i="1"/>
  <c r="ABV130" i="1"/>
  <c r="MG130" i="1"/>
  <c r="MC130" i="1"/>
  <c r="KE130" i="1"/>
  <c r="ND130" i="1"/>
  <c r="ACE130" i="1"/>
  <c r="JZ130" i="1"/>
  <c r="ABO130" i="1"/>
  <c r="LM130" i="1"/>
  <c r="MB130" i="1"/>
  <c r="KD130" i="1"/>
  <c r="NC130" i="1"/>
  <c r="MM130" i="1"/>
  <c r="LG130" i="1"/>
  <c r="ML130" i="1"/>
  <c r="ABT130" i="1"/>
  <c r="MQ130" i="1"/>
  <c r="KS130" i="1"/>
  <c r="LC130" i="1"/>
  <c r="LQ130" i="1"/>
  <c r="ACC130" i="1"/>
  <c r="ABZ130" i="1"/>
  <c r="LW130" i="1"/>
  <c r="LF130" i="1"/>
  <c r="MF130" i="1"/>
  <c r="MA130" i="1"/>
  <c r="KC130" i="1"/>
  <c r="NK130" i="1"/>
  <c r="ACB130" i="1"/>
  <c r="LL130" i="1"/>
  <c r="LZ130" i="1"/>
  <c r="LI130" i="1"/>
  <c r="NB130" i="1"/>
  <c r="MX130" i="1"/>
  <c r="MW130" i="1"/>
  <c r="MN130" i="1"/>
  <c r="KR130" i="1"/>
  <c r="LY130" i="1"/>
  <c r="KB130" i="1"/>
  <c r="LS130" i="1"/>
  <c r="ABP130" i="1"/>
  <c r="LJ130" i="1"/>
  <c r="LT130" i="1"/>
  <c r="ME130" i="1"/>
  <c r="LX130" i="1"/>
  <c r="LH130" i="1"/>
  <c r="MD130" i="1"/>
  <c r="ACG130" i="1"/>
  <c r="ACH130" i="1"/>
  <c r="NL130" i="1"/>
  <c r="ACI130" i="1"/>
  <c r="ACL130" i="1"/>
  <c r="ACK130" i="1"/>
  <c r="ACJ130" i="1"/>
  <c r="NM130" i="1"/>
  <c r="NN130" i="1"/>
  <c r="ACO130" i="1"/>
  <c r="ACN130" i="1"/>
  <c r="ACM130" i="1"/>
  <c r="NO130" i="1"/>
  <c r="ACR130" i="1"/>
  <c r="ACQ130" i="1"/>
  <c r="ACP130" i="1"/>
  <c r="NP130" i="1"/>
  <c r="ACT130" i="1"/>
  <c r="ACS130" i="1"/>
  <c r="ACU130" i="1"/>
  <c r="ACX130" i="1"/>
  <c r="NQ130" i="1"/>
  <c r="ACW130" i="1"/>
  <c r="ACV130" i="1"/>
  <c r="ACZ130" i="1"/>
  <c r="ACY130" i="1"/>
  <c r="ADA130" i="1"/>
  <c r="NR130" i="1"/>
  <c r="ADD130" i="1"/>
  <c r="ADB130" i="1"/>
  <c r="ADC130" i="1"/>
  <c r="ADG130" i="1"/>
  <c r="NS130" i="1"/>
  <c r="ADE130" i="1"/>
  <c r="NT130" i="1"/>
  <c r="ADF130" i="1"/>
  <c r="ADJ130" i="1"/>
  <c r="ADM130" i="1"/>
  <c r="NU130" i="1"/>
  <c r="ADI130" i="1"/>
  <c r="ADH130" i="1"/>
  <c r="ADK130" i="1"/>
  <c r="NV130" i="1"/>
  <c r="ADL130" i="1"/>
  <c r="ADN130" i="1"/>
  <c r="ADQ130" i="1"/>
  <c r="ADP130" i="1"/>
  <c r="ADO130" i="1"/>
  <c r="ADT130" i="1"/>
  <c r="NW130" i="1"/>
  <c r="ADS130" i="1"/>
  <c r="ADV130" i="1"/>
  <c r="NX130" i="1"/>
  <c r="ADW130" i="1"/>
  <c r="ADR130" i="1"/>
  <c r="NY130" i="1"/>
  <c r="ADY130" i="1"/>
  <c r="ADZ130" i="1"/>
  <c r="ADU130" i="1"/>
  <c r="AEB130" i="1"/>
  <c r="ADX130" i="1"/>
  <c r="NZ130" i="1"/>
  <c r="AEC130" i="1"/>
  <c r="AEE130" i="1"/>
  <c r="OA130" i="1"/>
  <c r="AEA130" i="1"/>
  <c r="AEF130" i="1"/>
  <c r="AEG130" i="1"/>
  <c r="AED130" i="1"/>
  <c r="OB130" i="1"/>
  <c r="AEH130" i="1"/>
  <c r="AEI130" i="1"/>
  <c r="AEL130" i="1"/>
  <c r="OC130" i="1"/>
  <c r="AEJ130" i="1"/>
  <c r="AEK130" i="1"/>
  <c r="AEM130" i="1"/>
  <c r="AEN130" i="1"/>
  <c r="AEO130" i="1"/>
  <c r="OD130" i="1"/>
  <c r="AEQ130" i="1"/>
  <c r="AEP130" i="1"/>
  <c r="AER130" i="1"/>
  <c r="OE130" i="1"/>
  <c r="AES130" i="1"/>
  <c r="AET130" i="1"/>
  <c r="AEU130" i="1"/>
  <c r="OF130" i="1"/>
  <c r="OG130" i="1"/>
  <c r="AEW130" i="1"/>
  <c r="AEV130" i="1"/>
  <c r="OH130" i="1"/>
  <c r="OI130" i="1"/>
  <c r="OJ130" i="1"/>
  <c r="OK130" i="1"/>
  <c r="OL130" i="1"/>
  <c r="OM130" i="1"/>
  <c r="ON130" i="1"/>
  <c r="OO130" i="1"/>
  <c r="OP130" i="1"/>
  <c r="OQ130" i="1"/>
  <c r="OR130" i="1"/>
  <c r="OS130" i="1"/>
  <c r="OT130" i="1"/>
  <c r="OU130" i="1"/>
  <c r="OV130" i="1"/>
  <c r="OW130" i="1"/>
  <c r="OX130" i="1"/>
  <c r="OY130" i="1"/>
  <c r="OZ130" i="1"/>
  <c r="PA130" i="1"/>
  <c r="PB130" i="1"/>
  <c r="PC130" i="1"/>
  <c r="PD130" i="1"/>
  <c r="PE130" i="1"/>
  <c r="PF130" i="1"/>
  <c r="PG130" i="1"/>
  <c r="PH130" i="1"/>
  <c r="PI130" i="1"/>
  <c r="PJ130" i="1"/>
  <c r="PK130" i="1"/>
  <c r="PL130" i="1"/>
  <c r="PM130" i="1"/>
  <c r="PN130" i="1"/>
  <c r="PO130" i="1"/>
  <c r="PP130" i="1"/>
  <c r="PQ130" i="1"/>
  <c r="PR130" i="1"/>
  <c r="PS130" i="1"/>
  <c r="PT130" i="1"/>
  <c r="PU130" i="1"/>
  <c r="PV130" i="1"/>
  <c r="PW130" i="1"/>
  <c r="PX130" i="1"/>
  <c r="PY130" i="1"/>
  <c r="PZ130" i="1"/>
  <c r="QA130" i="1"/>
  <c r="QB130" i="1"/>
  <c r="FC15" i="1" a="1"/>
  <c r="FC15" i="1" s="1"/>
  <c r="ABF15" i="1" a="1"/>
  <c r="ABF15" i="1" s="1"/>
  <c r="FG15" i="1" a="1"/>
  <c r="FG15" i="1" s="1"/>
  <c r="FF15" i="1" a="1"/>
  <c r="FF15" i="1" s="1"/>
  <c r="ET15" i="1" a="1"/>
  <c r="ET15" i="1" s="1"/>
  <c r="DB15" i="1" a="1"/>
  <c r="DB15" i="1" s="1"/>
  <c r="ZW15" i="1" a="1"/>
  <c r="ZW15" i="1" s="1"/>
  <c r="ZV15" i="1" a="1"/>
  <c r="ZV15" i="1" s="1"/>
  <c r="ZU15" i="1" a="1"/>
  <c r="ZU15" i="1" s="1"/>
  <c r="EV15" i="1" a="1"/>
  <c r="EV15" i="1" s="1"/>
  <c r="EU15" i="1" a="1"/>
  <c r="EU15" i="1" s="1"/>
  <c r="ES15" i="1" a="1"/>
  <c r="ES15" i="1" s="1"/>
  <c r="ZE130" i="1"/>
  <c r="ZE129" i="1"/>
  <c r="YG15" i="1" a="1"/>
  <c r="YG15" i="1" s="1"/>
  <c r="YH15" i="1" a="1"/>
  <c r="YH15" i="1" s="1"/>
  <c r="YF15" i="1" a="1"/>
  <c r="YF15" i="1" s="1"/>
  <c r="YI15" i="1" a="1"/>
  <c r="YI15" i="1" s="1"/>
  <c r="YJ15" i="1" a="1"/>
  <c r="YJ15" i="1" s="1"/>
  <c r="HZ15" i="1" a="1"/>
  <c r="HZ15" i="1" s="1"/>
  <c r="ID15" i="1" a="1"/>
  <c r="ID15" i="1" s="1"/>
  <c r="HY15" i="1" a="1"/>
  <c r="HY15" i="1" s="1"/>
  <c r="HX15" i="1" a="1"/>
  <c r="HX15" i="1" s="1"/>
  <c r="XV15" i="1" a="1"/>
  <c r="XV15" i="1" s="1"/>
  <c r="IN15" i="1" a="1"/>
  <c r="IN15" i="1" s="1"/>
  <c r="C130" i="1"/>
  <c r="C129" i="1"/>
  <c r="AM318" i="4"/>
  <c r="AR318" i="4" s="1"/>
  <c r="AW318" i="4" s="1"/>
  <c r="BB318" i="4" s="1"/>
  <c r="BG318" i="4" s="1"/>
  <c r="AQ318" i="4"/>
  <c r="AV318" i="4" s="1"/>
  <c r="BA318" i="4" s="1"/>
  <c r="BF318" i="4" s="1"/>
  <c r="BK318" i="4" s="1"/>
  <c r="ABE15" i="1" a="1"/>
  <c r="ABE15" i="1" s="1"/>
  <c r="ZG15" i="1" a="1"/>
  <c r="ZG15" i="1" s="1"/>
  <c r="ABJ15" i="1" a="1"/>
  <c r="ABJ15" i="1" s="1"/>
  <c r="ABH15" i="1" a="1"/>
  <c r="ABH15" i="1" s="1"/>
  <c r="ABC15" i="1" a="1"/>
  <c r="ABC15" i="1" s="1"/>
  <c r="ABG15" i="1" a="1"/>
  <c r="ABG15" i="1" s="1"/>
  <c r="ABB15" i="1" a="1"/>
  <c r="ABB15" i="1" s="1"/>
  <c r="ABA15" i="1" a="1"/>
  <c r="ABA15" i="1" s="1"/>
  <c r="AAZ15" i="1" a="1"/>
  <c r="AAZ15" i="1" s="1"/>
  <c r="AAY15" i="1" a="1"/>
  <c r="AAY15" i="1" s="1"/>
  <c r="AAX15" i="1" a="1"/>
  <c r="AAX15" i="1" s="1"/>
  <c r="ABI15" i="1" a="1"/>
  <c r="ABI15" i="1" s="1"/>
  <c r="ABD15" i="1" a="1"/>
  <c r="ABD15" i="1" s="1"/>
  <c r="FL15" i="1" a="1"/>
  <c r="FL15" i="1" s="1"/>
  <c r="GE129" i="1"/>
  <c r="GF129" i="1"/>
  <c r="GG129" i="1"/>
  <c r="GH129" i="1"/>
  <c r="GD130" i="1"/>
  <c r="GF130" i="1"/>
  <c r="GG130" i="1"/>
  <c r="GC130" i="1"/>
  <c r="L132" i="1" a="1"/>
  <c r="L132" i="1" s="1"/>
  <c r="GI130" i="1"/>
  <c r="GH130" i="1"/>
  <c r="QD124" i="1"/>
  <c r="QD125" i="1"/>
  <c r="QD126" i="1"/>
  <c r="QD127" i="1"/>
  <c r="QD128" i="1"/>
  <c r="QD129" i="1"/>
  <c r="QD130" i="1"/>
  <c r="QD145" i="1"/>
  <c r="QD146" i="1"/>
  <c r="QD147" i="1"/>
  <c r="GE130" i="1"/>
  <c r="GJ130" i="1"/>
  <c r="GK130" i="1"/>
  <c r="GL130" i="1"/>
  <c r="D130" i="1"/>
  <c r="GM130" i="1"/>
  <c r="GO130" i="1"/>
  <c r="GC129" i="1"/>
  <c r="GD129" i="1"/>
  <c r="GL129" i="1"/>
  <c r="GI129" i="1"/>
  <c r="TA15" i="1" a="1"/>
  <c r="TA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PI15" i="1" a="1"/>
  <c r="PI15" i="1" s="1"/>
  <c r="RU15" i="1" a="1"/>
  <c r="RU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TQ15" i="1" a="1"/>
  <c r="TQ15" i="1" s="1"/>
  <c r="OC15" i="1" a="1"/>
  <c r="O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SK15" i="1" a="1"/>
  <c r="SK15" i="1" s="1"/>
  <c r="VM15" i="1" a="1"/>
  <c r="VM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QO15" i="1" a="1"/>
  <c r="QO15" i="1" s="1"/>
  <c r="OS15" i="1" a="1"/>
  <c r="OS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UG15" i="1" a="1"/>
  <c r="UG15" i="1" s="1"/>
  <c r="VO15" i="1" a="1"/>
  <c r="VO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OU15" i="1" a="1"/>
  <c r="OU15" i="1" s="1"/>
  <c r="OE15" i="1" a="1"/>
  <c r="OE15" i="1" s="1"/>
  <c r="NO15" i="1" a="1"/>
  <c r="NO15" i="1" s="1"/>
  <c r="MY15" i="1" a="1"/>
  <c r="MY15" i="1" s="1"/>
  <c r="MW15" i="1" a="1"/>
  <c r="MW15" i="1" s="1"/>
  <c r="PY15" i="1" a="1"/>
  <c r="PY15" i="1" s="1"/>
  <c r="VN15" i="1" a="1"/>
  <c r="VN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UW15" i="1" a="1"/>
  <c r="UW15" i="1" s="1"/>
  <c r="RE15" i="1" a="1"/>
  <c r="RE15" i="1" s="1"/>
  <c r="NM15" i="1" a="1"/>
  <c r="NM15" i="1" s="1"/>
  <c r="VL15" i="1" a="1"/>
  <c r="VL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VK15" i="1" a="1"/>
  <c r="VK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VJ15" i="1" a="1"/>
  <c r="VJ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PC15" i="1" a="1"/>
  <c r="PC15" i="1" s="1"/>
  <c r="OM15" i="1" a="1"/>
  <c r="OM15" i="1" s="1"/>
  <c r="NW15" i="1" a="1"/>
  <c r="NW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TY15" i="1" a="1"/>
  <c r="TY15" i="1" s="1"/>
  <c r="TI15" i="1" a="1"/>
  <c r="TI15" i="1" s="1"/>
  <c r="SS15" i="1" a="1"/>
  <c r="SS15" i="1" s="1"/>
  <c r="SC15" i="1" a="1"/>
  <c r="SC15" i="1" s="1"/>
  <c r="RM15" i="1" a="1"/>
  <c r="RM15" i="1" s="1"/>
  <c r="QW15" i="1" a="1"/>
  <c r="QW15" i="1" s="1"/>
  <c r="QG15" i="1" a="1"/>
  <c r="QG15" i="1" s="1"/>
  <c r="PQ15" i="1" a="1"/>
  <c r="PQ15" i="1" s="1"/>
  <c r="PA15" i="1" a="1"/>
  <c r="PA15" i="1" s="1"/>
  <c r="UO15" i="1" a="1"/>
  <c r="UO15" i="1" s="1"/>
  <c r="OK15" i="1" a="1"/>
  <c r="OK15" i="1" s="1"/>
  <c r="NU15" i="1" a="1"/>
  <c r="NU15" i="1" s="1"/>
  <c r="NE15" i="1" a="1"/>
  <c r="NE15" i="1" s="1"/>
  <c r="VE15" i="1" a="1"/>
  <c r="VE15" i="1" s="1"/>
  <c r="QF6" i="1"/>
  <c r="QE12" i="1"/>
  <c r="L131" i="1" a="1"/>
  <c r="L131" i="1" s="1"/>
  <c r="GM129" i="1"/>
  <c r="D129" i="1"/>
  <c r="GJ129" i="1"/>
  <c r="GK129" i="1"/>
  <c r="GO129" i="1"/>
  <c r="GN130" i="1"/>
  <c r="GN124" i="1"/>
  <c r="GN145" i="1"/>
  <c r="GN125" i="1"/>
  <c r="GN126" i="1"/>
  <c r="GN128" i="1"/>
  <c r="GN127" i="1"/>
  <c r="GN147" i="1"/>
  <c r="GN146" i="1"/>
  <c r="GN129" i="1"/>
  <c r="VP130" i="1"/>
  <c r="ZX15" i="1" a="1"/>
  <c r="ZX15" i="1" s="1"/>
  <c r="DG15" i="1" a="1"/>
  <c r="DG15" i="1" s="1"/>
  <c r="VP129" i="1"/>
  <c r="VP124" i="1"/>
  <c r="VP145" i="1"/>
  <c r="VP125" i="1"/>
  <c r="VP126" i="1"/>
  <c r="VP147" i="1"/>
  <c r="VP127" i="1"/>
  <c r="VP128" i="1"/>
  <c r="VP146" i="1"/>
  <c r="YB15" i="1" a="1"/>
  <c r="YB15" i="1" s="1"/>
  <c r="JI15" i="1" a="1"/>
  <c r="JI15" i="1" s="1"/>
  <c r="DH15" i="1" a="1"/>
  <c r="DH15" i="1" s="1"/>
  <c r="MQ15" i="1" a="1"/>
  <c r="MQ15" i="1" s="1"/>
  <c r="MA15" i="1" a="1"/>
  <c r="MA15" i="1" s="1"/>
  <c r="LG15" i="1" a="1"/>
  <c r="LG15" i="1" s="1"/>
  <c r="KM15" i="1" a="1"/>
  <c r="KM15" i="1" s="1"/>
  <c r="MP15" i="1" a="1"/>
  <c r="MP15" i="1" s="1"/>
  <c r="LZ15" i="1" a="1"/>
  <c r="LZ15" i="1" s="1"/>
  <c r="MO15" i="1" a="1"/>
  <c r="MO15" i="1" s="1"/>
  <c r="LY15" i="1" a="1"/>
  <c r="LY15" i="1" s="1"/>
  <c r="LE15" i="1" a="1"/>
  <c r="LE15" i="1" s="1"/>
  <c r="KK15" i="1" a="1"/>
  <c r="KK15" i="1" s="1"/>
  <c r="MN15" i="1" a="1"/>
  <c r="MN15" i="1" s="1"/>
  <c r="LX15" i="1" a="1"/>
  <c r="LX15" i="1" s="1"/>
  <c r="LT15" i="1" a="1"/>
  <c r="LT15" i="1" s="1"/>
  <c r="LD15" i="1" a="1"/>
  <c r="LD15" i="1" s="1"/>
  <c r="KJ15" i="1" a="1"/>
  <c r="KJ15" i="1" s="1"/>
  <c r="MM15" i="1" a="1"/>
  <c r="MM15" i="1" s="1"/>
  <c r="LW15" i="1" a="1"/>
  <c r="LW15" i="1" s="1"/>
  <c r="MD15" i="1" a="1"/>
  <c r="MD15" i="1" s="1"/>
  <c r="LQ15" i="1" a="1"/>
  <c r="LQ15" i="1" s="1"/>
  <c r="KW15" i="1" a="1"/>
  <c r="KW15" i="1" s="1"/>
  <c r="KP15" i="1" a="1"/>
  <c r="KP15" i="1" s="1"/>
  <c r="MC15" i="1" a="1"/>
  <c r="MC15" i="1" s="1"/>
  <c r="LP15" i="1" a="1"/>
  <c r="LP15" i="1" s="1"/>
  <c r="KO15" i="1" a="1"/>
  <c r="KO15" i="1" s="1"/>
  <c r="MB15" i="1" a="1"/>
  <c r="MB15" i="1" s="1"/>
  <c r="KN15" i="1" a="1"/>
  <c r="KN15" i="1" s="1"/>
  <c r="LO15" i="1" a="1"/>
  <c r="LO15" i="1" s="1"/>
  <c r="KL15" i="1" a="1"/>
  <c r="KL15" i="1" s="1"/>
  <c r="LV15" i="1" a="1"/>
  <c r="LV15" i="1" s="1"/>
  <c r="LN15" i="1" a="1"/>
  <c r="LN15" i="1" s="1"/>
  <c r="LU15" i="1" a="1"/>
  <c r="LU15" i="1" s="1"/>
  <c r="LM15" i="1" a="1"/>
  <c r="LM15" i="1" s="1"/>
  <c r="KI15" i="1" a="1"/>
  <c r="KI15" i="1" s="1"/>
  <c r="LL15" i="1" a="1"/>
  <c r="LL15" i="1" s="1"/>
  <c r="KH15" i="1" a="1"/>
  <c r="KH15" i="1" s="1"/>
  <c r="LK15" i="1" a="1"/>
  <c r="LK15" i="1" s="1"/>
  <c r="KG15" i="1" a="1"/>
  <c r="KG15" i="1" s="1"/>
  <c r="MR15" i="1" a="1"/>
  <c r="MR15" i="1" s="1"/>
  <c r="LJ15" i="1" a="1"/>
  <c r="LJ15" i="1" s="1"/>
  <c r="KF15" i="1" a="1"/>
  <c r="KF15" i="1" s="1"/>
  <c r="ML15" i="1" a="1"/>
  <c r="ML15" i="1" s="1"/>
  <c r="LI15" i="1" a="1"/>
  <c r="LI15" i="1" s="1"/>
  <c r="KE15" i="1" a="1"/>
  <c r="KE15" i="1" s="1"/>
  <c r="LH15" i="1" a="1"/>
  <c r="LH15" i="1" s="1"/>
  <c r="MK15" i="1" a="1"/>
  <c r="MK15" i="1" s="1"/>
  <c r="LF15" i="1" a="1"/>
  <c r="LF15" i="1" s="1"/>
  <c r="KD15" i="1" a="1"/>
  <c r="KD15" i="1" s="1"/>
  <c r="MJ15" i="1" a="1"/>
  <c r="MJ15" i="1" s="1"/>
  <c r="KV15" i="1" a="1"/>
  <c r="KV15" i="1" s="1"/>
  <c r="KC15" i="1" a="1"/>
  <c r="KC15" i="1" s="1"/>
  <c r="LC15" i="1" a="1"/>
  <c r="LC15" i="1" s="1"/>
  <c r="MI15" i="1" a="1"/>
  <c r="MI15" i="1" s="1"/>
  <c r="LB15" i="1" a="1"/>
  <c r="LB15" i="1" s="1"/>
  <c r="KU15" i="1" a="1"/>
  <c r="KU15" i="1" s="1"/>
  <c r="KB15" i="1" a="1"/>
  <c r="KB15" i="1" s="1"/>
  <c r="MH15" i="1" a="1"/>
  <c r="MH15" i="1" s="1"/>
  <c r="LA15" i="1" a="1"/>
  <c r="LA15" i="1" s="1"/>
  <c r="KT15" i="1" a="1"/>
  <c r="KT15" i="1" s="1"/>
  <c r="KA15" i="1" a="1"/>
  <c r="KA15" i="1" s="1"/>
  <c r="MG15" i="1" a="1"/>
  <c r="MG15" i="1" s="1"/>
  <c r="KZ15" i="1" a="1"/>
  <c r="KZ15" i="1" s="1"/>
  <c r="KS15" i="1" a="1"/>
  <c r="KS15" i="1" s="1"/>
  <c r="JZ15" i="1" a="1"/>
  <c r="JZ15" i="1" s="1"/>
  <c r="MF15" i="1" a="1"/>
  <c r="MF15" i="1" s="1"/>
  <c r="KY15" i="1" a="1"/>
  <c r="KY15" i="1" s="1"/>
  <c r="KR15" i="1" a="1"/>
  <c r="KR15" i="1" s="1"/>
  <c r="JY15" i="1" a="1"/>
  <c r="JY15" i="1" s="1"/>
  <c r="ME15" i="1" a="1"/>
  <c r="ME15" i="1" s="1"/>
  <c r="LR15" i="1" a="1"/>
  <c r="LR15" i="1" s="1"/>
  <c r="KX15" i="1" a="1"/>
  <c r="KX15" i="1" s="1"/>
  <c r="KQ15" i="1" a="1"/>
  <c r="KQ15" i="1" s="1"/>
  <c r="LS15" i="1" a="1"/>
  <c r="LS15" i="1" s="1"/>
  <c r="AEV15" i="1" a="1"/>
  <c r="AEV15" i="1" s="1"/>
  <c r="ADO15" i="1" a="1"/>
  <c r="ADO15" i="1" s="1"/>
  <c r="ADM15" i="1" a="1"/>
  <c r="ADM15" i="1" s="1"/>
  <c r="AEE15" i="1" a="1"/>
  <c r="AEE15" i="1" s="1"/>
  <c r="ACX15" i="1" a="1"/>
  <c r="ACX15" i="1" s="1"/>
  <c r="AEU15" i="1" a="1"/>
  <c r="AEU15" i="1" s="1"/>
  <c r="ADN15" i="1" a="1"/>
  <c r="ADN15" i="1" s="1"/>
  <c r="AET15" i="1" a="1"/>
  <c r="AET15" i="1" s="1"/>
  <c r="AED15" i="1" a="1"/>
  <c r="AED15" i="1" s="1"/>
  <c r="ACW15" i="1" a="1"/>
  <c r="ACW15" i="1" s="1"/>
  <c r="AEC15" i="1" a="1"/>
  <c r="AEC15" i="1" s="1"/>
  <c r="ACV15" i="1" a="1"/>
  <c r="ACV15" i="1" s="1"/>
  <c r="AES15" i="1" a="1"/>
  <c r="AES15" i="1" s="1"/>
  <c r="ADL15" i="1" a="1"/>
  <c r="ADL15" i="1" s="1"/>
  <c r="ACR15" i="1" a="1"/>
  <c r="ACR15" i="1" s="1"/>
  <c r="AEB15" i="1" a="1"/>
  <c r="AEB15" i="1" s="1"/>
  <c r="ACU15" i="1" a="1"/>
  <c r="ACU15" i="1" s="1"/>
  <c r="AER15" i="1" a="1"/>
  <c r="AER15" i="1" s="1"/>
  <c r="ADK15" i="1" a="1"/>
  <c r="ADK15" i="1" s="1"/>
  <c r="AEA15" i="1" a="1"/>
  <c r="AEA15" i="1" s="1"/>
  <c r="ACT15" i="1" a="1"/>
  <c r="ACT15" i="1" s="1"/>
  <c r="AEQ15" i="1" a="1"/>
  <c r="AEQ15" i="1" s="1"/>
  <c r="ADJ15" i="1" a="1"/>
  <c r="ADJ15" i="1" s="1"/>
  <c r="ADZ15" i="1" a="1"/>
  <c r="ADZ15" i="1" s="1"/>
  <c r="ACS15" i="1" a="1"/>
  <c r="ACS15" i="1" s="1"/>
  <c r="AEP15" i="1" a="1"/>
  <c r="AEP15" i="1" s="1"/>
  <c r="ADI15" i="1" a="1"/>
  <c r="ADI15" i="1" s="1"/>
  <c r="ADY15" i="1" a="1"/>
  <c r="ADY15" i="1" s="1"/>
  <c r="AEO15" i="1" a="1"/>
  <c r="AEO15" i="1" s="1"/>
  <c r="ADH15" i="1" a="1"/>
  <c r="ADH15" i="1" s="1"/>
  <c r="ADX15" i="1" a="1"/>
  <c r="ADX15" i="1" s="1"/>
  <c r="AEN15" i="1" a="1"/>
  <c r="AEN15" i="1" s="1"/>
  <c r="ADG15" i="1" a="1"/>
  <c r="ADG15" i="1" s="1"/>
  <c r="ADW15" i="1" a="1"/>
  <c r="ADW15" i="1" s="1"/>
  <c r="AEM15" i="1" a="1"/>
  <c r="AEM15" i="1" s="1"/>
  <c r="ADF15" i="1" a="1"/>
  <c r="ADF15" i="1" s="1"/>
  <c r="AEL15" i="1" a="1"/>
  <c r="AEL15" i="1" s="1"/>
  <c r="ADE15" i="1" a="1"/>
  <c r="ADE15" i="1" s="1"/>
  <c r="ADU15" i="1" a="1"/>
  <c r="ADU15" i="1" s="1"/>
  <c r="AEK15" i="1" a="1"/>
  <c r="AEK15" i="1" s="1"/>
  <c r="ADD15" i="1" a="1"/>
  <c r="ADD15" i="1" s="1"/>
  <c r="ADT15" i="1" a="1"/>
  <c r="ADT15" i="1" s="1"/>
  <c r="AEJ15" i="1" a="1"/>
  <c r="AEJ15" i="1" s="1"/>
  <c r="ADC15" i="1" a="1"/>
  <c r="ADC15" i="1" s="1"/>
  <c r="ADS15" i="1" a="1"/>
  <c r="ADS15" i="1" s="1"/>
  <c r="AEI15" i="1" a="1"/>
  <c r="AEI15" i="1" s="1"/>
  <c r="ADB15" i="1" a="1"/>
  <c r="ADB15" i="1" s="1"/>
  <c r="ADR15" i="1" a="1"/>
  <c r="ADR15" i="1" s="1"/>
  <c r="ADA15" i="1" a="1"/>
  <c r="ADA15" i="1" s="1"/>
  <c r="AEH15" i="1" a="1"/>
  <c r="AEH15" i="1" s="1"/>
  <c r="ADQ15" i="1" a="1"/>
  <c r="ADQ15" i="1" s="1"/>
  <c r="AEG15" i="1" a="1"/>
  <c r="AEG15" i="1" s="1"/>
  <c r="ACZ15" i="1" a="1"/>
  <c r="ACZ15" i="1" s="1"/>
  <c r="ACY15" i="1" a="1"/>
  <c r="ACY15" i="1" s="1"/>
  <c r="AEW15" i="1" a="1"/>
  <c r="AEW15" i="1" s="1"/>
  <c r="AEF15" i="1" a="1"/>
  <c r="AEF15" i="1" s="1"/>
  <c r="ADV15" i="1" a="1"/>
  <c r="ADV15" i="1" s="1"/>
  <c r="ADP15" i="1" a="1"/>
  <c r="ADP15" i="1" s="1"/>
  <c r="CZ15" i="1" a="1"/>
  <c r="CZ15" i="1" s="1"/>
  <c r="ACM15" i="1" a="1"/>
  <c r="ACM15" i="1" s="1"/>
  <c r="ABT15" i="1" a="1"/>
  <c r="ABT15" i="1" s="1"/>
  <c r="ACL15" i="1" a="1"/>
  <c r="ACL15" i="1" s="1"/>
  <c r="ABS15" i="1" a="1"/>
  <c r="ABS15" i="1" s="1"/>
  <c r="ACK15" i="1" a="1"/>
  <c r="ACK15" i="1" s="1"/>
  <c r="ABR15" i="1" a="1"/>
  <c r="ABR15" i="1" s="1"/>
  <c r="ABQ15" i="1" a="1"/>
  <c r="ABQ15" i="1" s="1"/>
  <c r="ACJ15" i="1" a="1"/>
  <c r="ACJ15" i="1" s="1"/>
  <c r="ABP15" i="1" a="1"/>
  <c r="ABP15" i="1" s="1"/>
  <c r="ACI15" i="1" a="1"/>
  <c r="ACI15" i="1" s="1"/>
  <c r="ABO15" i="1" a="1"/>
  <c r="ABO15" i="1" s="1"/>
  <c r="ACH15" i="1" a="1"/>
  <c r="ACH15" i="1" s="1"/>
  <c r="ACG15" i="1" a="1"/>
  <c r="ACG15" i="1" s="1"/>
  <c r="ABN15" i="1" a="1"/>
  <c r="ABN15" i="1" s="1"/>
  <c r="ACF15" i="1" a="1"/>
  <c r="ACF15" i="1" s="1"/>
  <c r="ACE15" i="1" a="1"/>
  <c r="ACE15" i="1" s="1"/>
  <c r="ACD15" i="1" a="1"/>
  <c r="ACD15" i="1" s="1"/>
  <c r="ACC15" i="1" a="1"/>
  <c r="ACC15" i="1" s="1"/>
  <c r="ACB15" i="1" a="1"/>
  <c r="ACB15" i="1" s="1"/>
  <c r="ACA15" i="1" a="1"/>
  <c r="ACA15" i="1" s="1"/>
  <c r="ABZ15" i="1" a="1"/>
  <c r="ABZ15" i="1" s="1"/>
  <c r="ABY15" i="1" a="1"/>
  <c r="ABY15" i="1" s="1"/>
  <c r="ABX15" i="1" a="1"/>
  <c r="ABX15" i="1" s="1"/>
  <c r="ABW15" i="1" a="1"/>
  <c r="ABW15" i="1" s="1"/>
  <c r="ACO15" i="1" a="1"/>
  <c r="ACO15" i="1" s="1"/>
  <c r="ACN15" i="1" a="1"/>
  <c r="ACN15" i="1" s="1"/>
  <c r="ABV15" i="1" a="1"/>
  <c r="ABV15" i="1" s="1"/>
  <c r="ABU15" i="1" a="1"/>
  <c r="ABU15" i="1" s="1"/>
  <c r="I82" i="4"/>
  <c r="AAD15" i="1" a="1"/>
  <c r="AAD15" i="1" s="1"/>
  <c r="GV15" i="1" a="1"/>
  <c r="GV15" i="1" s="1"/>
  <c r="CD15" i="1" a="1"/>
  <c r="CD15" i="1" s="1"/>
  <c r="GW15" i="1" a="1"/>
  <c r="GW15" i="1" s="1"/>
  <c r="YZ15" i="1" a="1"/>
  <c r="YZ15" i="1" s="1"/>
  <c r="GU15" i="1" a="1"/>
  <c r="GU15" i="1" s="1"/>
  <c r="ZC15" i="1" a="1"/>
  <c r="ZC15" i="1" s="1"/>
  <c r="ZB15" i="1" a="1"/>
  <c r="ZB15" i="1" s="1"/>
  <c r="ZA15" i="1" a="1"/>
  <c r="ZA15" i="1" s="1"/>
  <c r="YY15" i="1" a="1"/>
  <c r="YY15" i="1" s="1"/>
  <c r="XL15" i="1" a="1"/>
  <c r="XL15" i="1" s="1"/>
  <c r="XC15" i="1" a="1"/>
  <c r="XC15" i="1" s="1"/>
  <c r="XD15" i="1" a="1"/>
  <c r="XD15" i="1" s="1"/>
  <c r="XJ15" i="1" a="1"/>
  <c r="XJ15" i="1" s="1"/>
  <c r="IW15" i="1" a="1"/>
  <c r="IW15" i="1" s="1"/>
  <c r="AAE15" i="1" a="1"/>
  <c r="AAE15" i="1" s="1"/>
  <c r="HU15" i="1" a="1"/>
  <c r="HU15" i="1" s="1"/>
  <c r="YX15" i="1" a="1"/>
  <c r="YX15" i="1" s="1"/>
  <c r="GC15" i="1" a="1"/>
  <c r="GC15" i="1" s="1"/>
  <c r="YM15" i="1" a="1"/>
  <c r="YM15" i="1" s="1"/>
  <c r="WN15" i="1" a="1"/>
  <c r="WN15" i="1" s="1"/>
  <c r="AAC15" i="1" a="1"/>
  <c r="AAC15" i="1" s="1"/>
  <c r="XK15" i="1" a="1"/>
  <c r="XK15" i="1" s="1"/>
  <c r="YL15" i="1" a="1"/>
  <c r="YL15" i="1" s="1"/>
  <c r="XI15" i="1" a="1"/>
  <c r="XI15" i="1" s="1"/>
  <c r="IV15" i="1" a="1"/>
  <c r="IV15" i="1" s="1"/>
  <c r="HT15" i="1" a="1"/>
  <c r="HT15" i="1" s="1"/>
  <c r="GA15" i="1" a="1"/>
  <c r="GA15" i="1" s="1"/>
  <c r="DP15" i="1" a="1"/>
  <c r="DP15" i="1" s="1"/>
  <c r="CJ15" i="1" a="1"/>
  <c r="CJ15" i="1" s="1"/>
  <c r="XA15" i="1" a="1"/>
  <c r="XA15" i="1" s="1"/>
  <c r="WM15" i="1" a="1"/>
  <c r="WM15" i="1" s="1"/>
  <c r="VT15" i="1" a="1"/>
  <c r="VT15" i="1" s="1"/>
  <c r="IU15" i="1" a="1"/>
  <c r="IU15" i="1" s="1"/>
  <c r="DO15" i="1" a="1"/>
  <c r="DO15" i="1" s="1"/>
  <c r="CI15" i="1" a="1"/>
  <c r="CI15" i="1" s="1"/>
  <c r="YK15" i="1" a="1"/>
  <c r="YK15" i="1" s="1"/>
  <c r="XH15" i="1" a="1"/>
  <c r="XH15" i="1" s="1"/>
  <c r="HS15" i="1" a="1"/>
  <c r="HS15" i="1" s="1"/>
  <c r="DN15" i="1" a="1"/>
  <c r="DN15" i="1" s="1"/>
  <c r="BH15" i="1" a="1"/>
  <c r="BH15" i="1" s="1"/>
  <c r="WL15" i="1" a="1"/>
  <c r="WL15" i="1" s="1"/>
  <c r="VS15" i="1" a="1"/>
  <c r="VS15" i="1" s="1"/>
  <c r="IT15" i="1" a="1"/>
  <c r="IT15" i="1" s="1"/>
  <c r="HR15" i="1" a="1"/>
  <c r="HR15" i="1" s="1"/>
  <c r="CG15" i="1" a="1"/>
  <c r="CG15" i="1" s="1"/>
  <c r="AAF15" i="1" a="1"/>
  <c r="AAF15" i="1" s="1"/>
  <c r="AEX15" i="1" a="1"/>
  <c r="AEX15" i="1" s="1"/>
  <c r="XG15" i="1" a="1"/>
  <c r="XG15" i="1" s="1"/>
  <c r="IS15" i="1" a="1"/>
  <c r="IS15" i="1" s="1"/>
  <c r="HQ15" i="1" a="1"/>
  <c r="HQ15" i="1" s="1"/>
  <c r="FV15" i="1" a="1"/>
  <c r="FV15" i="1" s="1"/>
  <c r="DM15" i="1" a="1"/>
  <c r="DM15" i="1" s="1"/>
  <c r="CC15" i="1" a="1"/>
  <c r="CC15" i="1" s="1"/>
  <c r="WK15" i="1" a="1"/>
  <c r="WK15" i="1" s="1"/>
  <c r="VR15" i="1" a="1"/>
  <c r="VR15" i="1" s="1"/>
  <c r="IR15" i="1" a="1"/>
  <c r="IR15" i="1" s="1"/>
  <c r="FU15" i="1" a="1"/>
  <c r="FU15" i="1" s="1"/>
  <c r="CB15" i="1" a="1"/>
  <c r="CB15" i="1" s="1"/>
  <c r="ACQ15" i="1" a="1"/>
  <c r="ACQ15" i="1" s="1"/>
  <c r="XF15" i="1" a="1"/>
  <c r="XF15" i="1" s="1"/>
  <c r="HP15" i="1" a="1"/>
  <c r="HP15" i="1" s="1"/>
  <c r="FT15" i="1" a="1"/>
  <c r="FT15" i="1" s="1"/>
  <c r="YN15" i="1" a="1"/>
  <c r="YN15" i="1" s="1"/>
  <c r="WJ15" i="1" a="1"/>
  <c r="WJ15" i="1" s="1"/>
  <c r="HO15" i="1" a="1"/>
  <c r="HO15" i="1" s="1"/>
  <c r="DK15" i="1" a="1"/>
  <c r="DK15" i="1" s="1"/>
  <c r="ABM15" i="1" a="1"/>
  <c r="ABM15" i="1" s="1"/>
  <c r="XE15" i="1" a="1"/>
  <c r="XE15" i="1" s="1"/>
  <c r="WI15" i="1" a="1"/>
  <c r="WI15" i="1" s="1"/>
  <c r="IP15" i="1" a="1"/>
  <c r="IP15" i="1" s="1"/>
  <c r="XB15" i="1" a="1"/>
  <c r="XB15" i="1" s="1"/>
  <c r="WO15" i="1" a="1"/>
  <c r="WO15" i="1" s="1"/>
  <c r="WH15" i="1" a="1"/>
  <c r="WH15" i="1" s="1"/>
  <c r="IO15" i="1" a="1"/>
  <c r="IO15" i="1" s="1"/>
  <c r="BI15" i="1" a="1"/>
  <c r="BI15" i="1" s="1"/>
  <c r="WG15" i="1" a="1"/>
  <c r="WG15" i="1" s="1"/>
  <c r="JG15" i="1" a="1"/>
  <c r="JG15" i="1" s="1"/>
  <c r="IM15" i="1" a="1"/>
  <c r="IM15" i="1" s="1"/>
  <c r="BG15" i="1" a="1"/>
  <c r="BG15" i="1" s="1"/>
  <c r="YW15" i="1" a="1"/>
  <c r="YW15" i="1" s="1"/>
  <c r="WZ15" i="1" a="1"/>
  <c r="WZ15" i="1" s="1"/>
  <c r="JF15" i="1" a="1"/>
  <c r="JF15" i="1" s="1"/>
  <c r="IL15" i="1" a="1"/>
  <c r="IL15" i="1" s="1"/>
  <c r="FK15" i="1" a="1"/>
  <c r="FK15" i="1" s="1"/>
  <c r="DA15" i="1" a="1"/>
  <c r="DA15" i="1" s="1"/>
  <c r="JE15" i="1" a="1"/>
  <c r="JE15" i="1" s="1"/>
  <c r="IK15" i="1" a="1"/>
  <c r="IK15" i="1" s="1"/>
  <c r="FJ15" i="1" a="1"/>
  <c r="FJ15" i="1" s="1"/>
  <c r="CY15" i="1" a="1"/>
  <c r="CY15" i="1" s="1"/>
  <c r="YV15" i="1" a="1"/>
  <c r="YV15" i="1" s="1"/>
  <c r="YE15" i="1" a="1"/>
  <c r="YE15" i="1" s="1"/>
  <c r="WY15" i="1" a="1"/>
  <c r="WY15" i="1" s="1"/>
  <c r="WE15" i="1" a="1"/>
  <c r="WE15" i="1" s="1"/>
  <c r="JD15" i="1" a="1"/>
  <c r="JD15" i="1" s="1"/>
  <c r="FI15" i="1" a="1"/>
  <c r="FI15" i="1" s="1"/>
  <c r="IJ15" i="1" a="1"/>
  <c r="IJ15" i="1" s="1"/>
  <c r="YU15" i="1" a="1"/>
  <c r="YU15" i="1" s="1"/>
  <c r="YD15" i="1" a="1"/>
  <c r="YD15" i="1" s="1"/>
  <c r="WX15" i="1" a="1"/>
  <c r="WX15" i="1" s="1"/>
  <c r="WC15" i="1" a="1"/>
  <c r="WC15" i="1" s="1"/>
  <c r="JC15" i="1" a="1"/>
  <c r="JC15" i="1" s="1"/>
  <c r="II15" i="1" a="1"/>
  <c r="II15" i="1" s="1"/>
  <c r="HF15" i="1" a="1"/>
  <c r="HF15" i="1" s="1"/>
  <c r="FH15" i="1" a="1"/>
  <c r="FH15" i="1" s="1"/>
  <c r="CV15" i="1" a="1"/>
  <c r="CV15" i="1" s="1"/>
  <c r="WW15" i="1" a="1"/>
  <c r="WW15" i="1" s="1"/>
  <c r="IH15" i="1" a="1"/>
  <c r="IH15" i="1" s="1"/>
  <c r="HE15" i="1" a="1"/>
  <c r="HE15" i="1" s="1"/>
  <c r="HV15" i="1" a="1"/>
  <c r="HV15" i="1" s="1"/>
  <c r="YC15" i="1" a="1"/>
  <c r="YC15" i="1" s="1"/>
  <c r="WA15" i="1" a="1"/>
  <c r="WA15" i="1" s="1"/>
  <c r="JB15" i="1" a="1"/>
  <c r="JB15" i="1" s="1"/>
  <c r="IG15" i="1" a="1"/>
  <c r="IG15" i="1" s="1"/>
  <c r="HD15" i="1" a="1"/>
  <c r="HD15" i="1" s="1"/>
  <c r="FE15" i="1" a="1"/>
  <c r="FE15" i="1" s="1"/>
  <c r="YA15" i="1" a="1"/>
  <c r="YA15" i="1" s="1"/>
  <c r="WV15" i="1" a="1"/>
  <c r="WV15" i="1" s="1"/>
  <c r="HC15" i="1" a="1"/>
  <c r="HC15" i="1" s="1"/>
  <c r="FD15" i="1" a="1"/>
  <c r="FD15" i="1" s="1"/>
  <c r="JA15" i="1" a="1"/>
  <c r="JA15" i="1" s="1"/>
  <c r="IE15" i="1" a="1"/>
  <c r="IE15" i="1" s="1"/>
  <c r="HB15" i="1" a="1"/>
  <c r="HB15" i="1" s="1"/>
  <c r="CS15" i="1" a="1"/>
  <c r="CS15" i="1" s="1"/>
  <c r="IC15" i="1" a="1"/>
  <c r="IC15" i="1" s="1"/>
  <c r="IZ15" i="1" a="1"/>
  <c r="IZ15" i="1" s="1"/>
  <c r="WR15" i="1" a="1"/>
  <c r="WR15" i="1" s="1"/>
  <c r="VX15" i="1" a="1"/>
  <c r="VX15" i="1" s="1"/>
  <c r="AAI15" i="1" a="1"/>
  <c r="AAI15" i="1" s="1"/>
  <c r="IB15" i="1" a="1"/>
  <c r="IB15" i="1" s="1"/>
  <c r="GY15" i="1" a="1"/>
  <c r="GY15" i="1" s="1"/>
  <c r="DW15" i="1" a="1"/>
  <c r="DW15" i="1" s="1"/>
  <c r="WQ15" i="1" a="1"/>
  <c r="WQ15" i="1" s="1"/>
  <c r="IY15" i="1" a="1"/>
  <c r="IY15" i="1" s="1"/>
  <c r="GF15" i="1" a="1"/>
  <c r="GF15" i="1" s="1"/>
  <c r="DV15" i="1" a="1"/>
  <c r="DV15" i="1" s="1"/>
  <c r="CP15" i="1" a="1"/>
  <c r="CP15" i="1" s="1"/>
  <c r="YO15" i="1" a="1"/>
  <c r="YO15" i="1" s="1"/>
  <c r="XM15" i="1" a="1"/>
  <c r="XM15" i="1" s="1"/>
  <c r="WP15" i="1" a="1"/>
  <c r="WP15" i="1" s="1"/>
  <c r="AAH15" i="1" a="1"/>
  <c r="AAH15" i="1" s="1"/>
  <c r="IA15" i="1" a="1"/>
  <c r="IA15" i="1" s="1"/>
  <c r="GE15" i="1" a="1"/>
  <c r="GE15" i="1" s="1"/>
  <c r="CO15" i="1" a="1"/>
  <c r="CO15" i="1" s="1"/>
  <c r="IX15" i="1" a="1"/>
  <c r="IX15" i="1" s="1"/>
  <c r="AAG15" i="1" a="1"/>
  <c r="AAG15" i="1" s="1"/>
  <c r="HW15" i="1" a="1"/>
  <c r="HW15" i="1" s="1"/>
  <c r="GD15" i="1" a="1"/>
  <c r="GD15" i="1" s="1"/>
  <c r="GN52" i="1"/>
  <c r="GN50" i="1"/>
  <c r="GN54" i="1"/>
  <c r="GN49" i="1"/>
  <c r="B49" i="1"/>
  <c r="GP49" i="1" s="1" a="1"/>
  <c r="GP49" i="1" s="1"/>
  <c r="GH17" i="1"/>
  <c r="GH15" i="1"/>
  <c r="GN17" i="1"/>
  <c r="GN15" i="1"/>
  <c r="GO17" i="1"/>
  <c r="GO15" i="1"/>
  <c r="VQ8" i="1"/>
  <c r="VV10" i="1"/>
  <c r="VW10" i="1" s="1"/>
  <c r="VX10" i="1" s="1"/>
  <c r="VY10" i="1" s="1"/>
  <c r="VZ10" i="1" s="1"/>
  <c r="WA10" i="1" s="1"/>
  <c r="WD14" i="1"/>
  <c r="WD15" i="1" s="1" a="1"/>
  <c r="WD15" i="1" s="1"/>
  <c r="WF14" i="1"/>
  <c r="WF15" i="1" s="1" a="1"/>
  <c r="WF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W14" i="1"/>
  <c r="VW17" i="1" s="1"/>
  <c r="VY14" i="1"/>
  <c r="VY17" i="1" s="1"/>
  <c r="VZ14" i="1"/>
  <c r="VZ17" i="1" s="1"/>
  <c r="VQ14" i="1"/>
  <c r="VQ17" i="1" s="1"/>
  <c r="VU14" i="1"/>
  <c r="VU17" i="1" s="1"/>
  <c r="VV14" i="1"/>
  <c r="VV17" i="1" s="1"/>
  <c r="WB14" i="1"/>
  <c r="WB15" i="1" s="1" a="1"/>
  <c r="WB15" i="1" s="1"/>
  <c r="VP14" i="1"/>
  <c r="VP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U14" i="1"/>
  <c r="WU17" i="1" s="1"/>
  <c r="EZ14" i="1"/>
  <c r="EZ15" i="1" s="1" a="1"/>
  <c r="EZ15" i="1" s="1"/>
  <c r="FA14" i="1"/>
  <c r="YL17" i="1"/>
  <c r="EP14" i="1"/>
  <c r="ED14" i="1"/>
  <c r="EE14" i="1"/>
  <c r="EF14" i="1"/>
  <c r="EG14" i="1"/>
  <c r="BO149" i="1"/>
  <c r="BO14" i="1"/>
  <c r="BO17" i="1" s="1"/>
  <c r="BT149" i="1"/>
  <c r="BT14" i="1"/>
  <c r="BT17" i="1" s="1"/>
  <c r="BU14" i="1"/>
  <c r="BU17" i="1" s="1"/>
  <c r="XQ125" i="1" l="1" a="1"/>
  <c r="XQ125" i="1" s="1"/>
  <c r="XQ126" i="1" a="1"/>
  <c r="XQ126" i="1" s="1"/>
  <c r="XQ128" i="1" s="1" a="1"/>
  <c r="XQ128" i="1" s="1"/>
  <c r="XQ130" i="1" s="1" a="1"/>
  <c r="XQ130" i="1" s="1"/>
  <c r="XQ132" i="1" s="1" a="1"/>
  <c r="XQ132" i="1" s="1"/>
  <c r="XQ134" i="1" s="1" a="1"/>
  <c r="XQ134" i="1" s="1"/>
  <c r="XQ136" i="1" s="1" a="1"/>
  <c r="XQ136" i="1" s="1"/>
  <c r="XQ138" i="1" s="1" a="1"/>
  <c r="XQ138" i="1" s="1"/>
  <c r="XQ140" i="1" s="1" a="1"/>
  <c r="XQ140" i="1" s="1"/>
  <c r="XQ142" i="1" s="1" a="1"/>
  <c r="XQ142" i="1" s="1"/>
  <c r="XQ144" i="1" s="1" a="1"/>
  <c r="XQ144" i="1" s="1"/>
  <c r="GP50" i="1" a="1"/>
  <c r="GP50" i="1" s="1"/>
  <c r="GP51" i="1" s="1" a="1"/>
  <c r="GP51" i="1" s="1"/>
  <c r="GP54" i="1" a="1"/>
  <c r="GP54" i="1" s="1"/>
  <c r="GP55" i="1" s="1" a="1"/>
  <c r="GP55" i="1" s="1"/>
  <c r="GP52" i="1" a="1"/>
  <c r="GP52" i="1" s="1"/>
  <c r="GP53" i="1" s="1" a="1"/>
  <c r="GP53" i="1" s="1"/>
  <c r="XZ126" i="1" a="1"/>
  <c r="XZ126" i="1" s="1"/>
  <c r="XZ147" i="1" s="1" a="1"/>
  <c r="XZ147" i="1" s="1"/>
  <c r="GP128" i="1" a="1"/>
  <c r="GP128" i="1" s="1"/>
  <c r="GP130" i="1" s="1" a="1"/>
  <c r="GP130" i="1" s="1"/>
  <c r="GP132" i="1" s="1" a="1"/>
  <c r="GP132" i="1" s="1"/>
  <c r="GP134" i="1" s="1" a="1"/>
  <c r="GP134" i="1" s="1"/>
  <c r="GP136" i="1" s="1" a="1"/>
  <c r="GP136" i="1" s="1"/>
  <c r="GP138" i="1" s="1" a="1"/>
  <c r="GP138" i="1" s="1"/>
  <c r="GP140" i="1" s="1" a="1"/>
  <c r="GP140" i="1" s="1"/>
  <c r="GP142" i="1" s="1" a="1"/>
  <c r="GP142" i="1" s="1"/>
  <c r="GP144" i="1" s="1" a="1"/>
  <c r="GP144" i="1" s="1"/>
  <c r="GP147" i="1" a="1"/>
  <c r="GP147" i="1" s="1"/>
  <c r="GP146" i="1" a="1"/>
  <c r="GP146" i="1" s="1"/>
  <c r="GP127" i="1" a="1"/>
  <c r="GP127" i="1" s="1"/>
  <c r="GP129" i="1" s="1" a="1"/>
  <c r="GP129" i="1" s="1"/>
  <c r="GP131" i="1" s="1" a="1"/>
  <c r="GP131" i="1" s="1"/>
  <c r="GP133" i="1" s="1" a="1"/>
  <c r="GP133" i="1" s="1"/>
  <c r="GP135" i="1" s="1" a="1"/>
  <c r="GP135" i="1" s="1"/>
  <c r="GP137" i="1" s="1" a="1"/>
  <c r="GP137" i="1" s="1"/>
  <c r="GP139" i="1" s="1" a="1"/>
  <c r="GP139" i="1" s="1"/>
  <c r="GP141" i="1" s="1" a="1"/>
  <c r="GP141" i="1" s="1"/>
  <c r="GP143" i="1" s="1" a="1"/>
  <c r="GP143" i="1" s="1"/>
  <c r="GT132" i="1" a="1"/>
  <c r="GT132" i="1" s="1"/>
  <c r="GT131" i="1" a="1"/>
  <c r="GT131" i="1" s="1"/>
  <c r="EA49" i="1" a="1"/>
  <c r="EA49" i="1" s="1"/>
  <c r="EB49" i="1" a="1"/>
  <c r="EB49" i="1" s="1"/>
  <c r="XY49" i="1" a="1"/>
  <c r="XY49" i="1" s="1"/>
  <c r="XY52" i="1" s="1" a="1"/>
  <c r="XY52" i="1" s="1"/>
  <c r="XY53" i="1" s="1" a="1"/>
  <c r="XY53" i="1" s="1"/>
  <c r="XZ49" i="1" a="1"/>
  <c r="XZ49" i="1" s="1"/>
  <c r="XZ146" i="1" a="1"/>
  <c r="XZ146" i="1" s="1"/>
  <c r="XZ127" i="1" a="1"/>
  <c r="XZ127" i="1" s="1"/>
  <c r="XZ129" i="1" s="1" a="1"/>
  <c r="XZ129" i="1" s="1"/>
  <c r="XZ131" i="1" s="1" a="1"/>
  <c r="XZ131" i="1" s="1"/>
  <c r="XZ133" i="1" s="1" a="1"/>
  <c r="XZ133" i="1" s="1"/>
  <c r="XZ135" i="1" s="1" a="1"/>
  <c r="XZ135" i="1" s="1"/>
  <c r="XZ137" i="1" s="1" a="1"/>
  <c r="XZ137" i="1" s="1"/>
  <c r="XZ139" i="1" s="1" a="1"/>
  <c r="XZ139" i="1" s="1"/>
  <c r="XZ141" i="1" s="1" a="1"/>
  <c r="XZ141" i="1" s="1"/>
  <c r="XZ143" i="1" s="1" a="1"/>
  <c r="XZ143" i="1" s="1"/>
  <c r="XZ128" i="1" a="1"/>
  <c r="XZ128" i="1" s="1"/>
  <c r="XZ130" i="1" s="1" a="1"/>
  <c r="XZ130" i="1" s="1"/>
  <c r="XZ132" i="1" s="1" a="1"/>
  <c r="XZ132" i="1" s="1"/>
  <c r="XZ134" i="1" s="1" a="1"/>
  <c r="XZ134" i="1" s="1"/>
  <c r="XZ136" i="1" s="1" a="1"/>
  <c r="XZ136" i="1" s="1"/>
  <c r="XZ138" i="1" s="1" a="1"/>
  <c r="XZ138" i="1" s="1"/>
  <c r="XZ140" i="1" s="1" a="1"/>
  <c r="XZ140" i="1" s="1"/>
  <c r="XZ142" i="1" s="1" a="1"/>
  <c r="XZ142" i="1" s="1"/>
  <c r="XZ144" i="1" s="1" a="1"/>
  <c r="XZ144" i="1" s="1"/>
  <c r="XY145" i="1" a="1"/>
  <c r="XY145" i="1" s="1"/>
  <c r="XY126" i="1" a="1"/>
  <c r="XY126" i="1" s="1"/>
  <c r="XY125" i="1" a="1"/>
  <c r="XY125" i="1" s="1"/>
  <c r="XW49" i="1" a="1"/>
  <c r="XW49" i="1" s="1"/>
  <c r="XX49" i="1" a="1"/>
  <c r="XX49" i="1" s="1"/>
  <c r="XP125" i="1" a="1"/>
  <c r="XP125" i="1" s="1"/>
  <c r="XP146" i="1" s="1" a="1"/>
  <c r="XP146" i="1" s="1"/>
  <c r="XQ49" i="1" a="1"/>
  <c r="XQ49" i="1" s="1"/>
  <c r="XQ52" i="1" s="1" a="1"/>
  <c r="XQ52" i="1" s="1"/>
  <c r="XQ53" i="1" s="1" a="1"/>
  <c r="XQ53" i="1" s="1"/>
  <c r="XR49" i="1" a="1"/>
  <c r="XR49" i="1" s="1"/>
  <c r="XS49" i="1" a="1"/>
  <c r="XS49" i="1" s="1"/>
  <c r="XT49" i="1" a="1"/>
  <c r="XT49" i="1" s="1"/>
  <c r="XP126" i="1" a="1"/>
  <c r="XP126" i="1" s="1"/>
  <c r="XP128" i="1" s="1" a="1"/>
  <c r="XP128" i="1" s="1"/>
  <c r="XP130" i="1" s="1" a="1"/>
  <c r="XP130" i="1" s="1"/>
  <c r="XP132" i="1" s="1" a="1"/>
  <c r="XP132" i="1" s="1"/>
  <c r="XP134" i="1" s="1" a="1"/>
  <c r="XP134" i="1" s="1"/>
  <c r="XP136" i="1" s="1" a="1"/>
  <c r="XP136" i="1" s="1"/>
  <c r="XP138" i="1" s="1" a="1"/>
  <c r="XP138" i="1" s="1"/>
  <c r="XP140" i="1" s="1" a="1"/>
  <c r="XP140" i="1" s="1"/>
  <c r="XP142" i="1" s="1" a="1"/>
  <c r="XP142" i="1" s="1"/>
  <c r="XP144" i="1" s="1" a="1"/>
  <c r="XP144" i="1" s="1"/>
  <c r="XT145" i="1" a="1"/>
  <c r="XT145" i="1" s="1"/>
  <c r="XT125" i="1" a="1"/>
  <c r="XT125" i="1" s="1"/>
  <c r="XT126" i="1" a="1"/>
  <c r="XT126" i="1" s="1"/>
  <c r="XS145" i="1" a="1"/>
  <c r="XS145" i="1" s="1"/>
  <c r="XS125" i="1" a="1"/>
  <c r="XS125" i="1" s="1"/>
  <c r="XS126" i="1" a="1"/>
  <c r="XS126" i="1" s="1"/>
  <c r="XR145" i="1" a="1"/>
  <c r="XR145" i="1" s="1"/>
  <c r="XR125" i="1" a="1"/>
  <c r="XR125" i="1" s="1"/>
  <c r="XR126" i="1" a="1"/>
  <c r="XR126" i="1" s="1"/>
  <c r="XQ146" i="1" a="1"/>
  <c r="XQ146" i="1" s="1"/>
  <c r="XQ127" i="1" a="1"/>
  <c r="XQ127" i="1" s="1"/>
  <c r="XQ129" i="1" s="1" a="1"/>
  <c r="XQ129" i="1" s="1"/>
  <c r="XQ131" i="1" s="1" a="1"/>
  <c r="XQ131" i="1" s="1"/>
  <c r="XQ133" i="1" s="1" a="1"/>
  <c r="XQ133" i="1" s="1"/>
  <c r="XQ135" i="1" s="1" a="1"/>
  <c r="XQ135" i="1" s="1"/>
  <c r="XQ137" i="1" s="1" a="1"/>
  <c r="XQ137" i="1" s="1"/>
  <c r="XQ139" i="1" s="1" a="1"/>
  <c r="XQ139" i="1" s="1"/>
  <c r="XQ141" i="1" s="1" a="1"/>
  <c r="XQ141" i="1" s="1"/>
  <c r="XQ143" i="1" s="1" a="1"/>
  <c r="XQ143" i="1" s="1"/>
  <c r="XP49" i="1" a="1"/>
  <c r="XP49" i="1" s="1"/>
  <c r="XP50" i="1" s="1" a="1"/>
  <c r="XP50" i="1" s="1"/>
  <c r="XP51" i="1" s="1" a="1"/>
  <c r="XP51" i="1" s="1"/>
  <c r="XU49" i="1" a="1"/>
  <c r="XU49" i="1" s="1"/>
  <c r="XU145" i="1" a="1"/>
  <c r="XU145" i="1" s="1"/>
  <c r="XU126" i="1" a="1"/>
  <c r="XU126" i="1" s="1"/>
  <c r="XU125" i="1" a="1"/>
  <c r="XU125" i="1" s="1"/>
  <c r="AD134" i="1" a="1"/>
  <c r="AD134" i="1" s="1"/>
  <c r="QE134" i="1" s="1"/>
  <c r="KE132" i="1"/>
  <c r="LH132" i="1"/>
  <c r="MC132" i="1"/>
  <c r="KI132" i="1"/>
  <c r="MS132" i="1"/>
  <c r="MT132" i="1"/>
  <c r="ABZ132" i="1"/>
  <c r="MA132" i="1"/>
  <c r="ABU132" i="1"/>
  <c r="KA132" i="1"/>
  <c r="JY132" i="1"/>
  <c r="ABT132" i="1"/>
  <c r="JZ132" i="1"/>
  <c r="LM132" i="1"/>
  <c r="LY132" i="1"/>
  <c r="ABQ132" i="1"/>
  <c r="MQ132" i="1"/>
  <c r="ACK132" i="1"/>
  <c r="LA132" i="1"/>
  <c r="NG132" i="1"/>
  <c r="LU132" i="1"/>
  <c r="KZ132" i="1"/>
  <c r="NA132" i="1"/>
  <c r="MZ132" i="1"/>
  <c r="LQ132" i="1"/>
  <c r="MU132" i="1"/>
  <c r="AB132" i="1"/>
  <c r="AA132" i="1" s="1"/>
  <c r="KX132" i="1"/>
  <c r="LG132" i="1"/>
  <c r="KS132" i="1"/>
  <c r="LP132" i="1"/>
  <c r="NH132" i="1"/>
  <c r="ACJ132" i="1"/>
  <c r="ABY132" i="1"/>
  <c r="KB132" i="1"/>
  <c r="LZ132" i="1"/>
  <c r="MJ132" i="1"/>
  <c r="NM132" i="1"/>
  <c r="LB132" i="1"/>
  <c r="LS132" i="1"/>
  <c r="KD132" i="1"/>
  <c r="LF132" i="1"/>
  <c r="MB132" i="1"/>
  <c r="KH132" i="1"/>
  <c r="NC132" i="1"/>
  <c r="ACI132" i="1"/>
  <c r="ABX132" i="1"/>
  <c r="MX132" i="1"/>
  <c r="KQ132" i="1"/>
  <c r="MW132" i="1"/>
  <c r="KP132" i="1"/>
  <c r="ACL132" i="1"/>
  <c r="MR132" i="1"/>
  <c r="KO132" i="1"/>
  <c r="ABP132" i="1"/>
  <c r="ABM132" i="1"/>
  <c r="LT132" i="1"/>
  <c r="NF132" i="1"/>
  <c r="KV132" i="1"/>
  <c r="NB132" i="1"/>
  <c r="LK132" i="1"/>
  <c r="KW132" i="1"/>
  <c r="LE132" i="1"/>
  <c r="KR132" i="1"/>
  <c r="LO132" i="1"/>
  <c r="MY132" i="1"/>
  <c r="ABW132" i="1"/>
  <c r="KC132" i="1"/>
  <c r="LD132" i="1"/>
  <c r="ABV132" i="1"/>
  <c r="MK132" i="1"/>
  <c r="LN132" i="1"/>
  <c r="LC132" i="1"/>
  <c r="ABR132" i="1"/>
  <c r="MI132" i="1"/>
  <c r="LX132" i="1"/>
  <c r="NJ132" i="1"/>
  <c r="ACF132" i="1"/>
  <c r="ACE132" i="1"/>
  <c r="MM132" i="1"/>
  <c r="KJ132" i="1"/>
  <c r="KG132" i="1"/>
  <c r="NL132" i="1"/>
  <c r="ABN132" i="1"/>
  <c r="ND132" i="1"/>
  <c r="KF132" i="1"/>
  <c r="LL132" i="1"/>
  <c r="LV132" i="1"/>
  <c r="MV132" i="1"/>
  <c r="NK132" i="1"/>
  <c r="ACH132" i="1"/>
  <c r="ACG132" i="1"/>
  <c r="LJ132" i="1"/>
  <c r="KT132" i="1"/>
  <c r="KM132" i="1"/>
  <c r="NE132" i="1"/>
  <c r="KK132" i="1"/>
  <c r="ACA132" i="1"/>
  <c r="ABO132" i="1"/>
  <c r="MF132" i="1"/>
  <c r="ABS132" i="1"/>
  <c r="ACC132" i="1"/>
  <c r="LR132" i="1"/>
  <c r="ACB132" i="1"/>
  <c r="KY132" i="1"/>
  <c r="MH132" i="1"/>
  <c r="KN132" i="1"/>
  <c r="NI132" i="1"/>
  <c r="ABL132" i="1"/>
  <c r="KL132" i="1"/>
  <c r="KU132" i="1"/>
  <c r="MD132" i="1"/>
  <c r="MN132" i="1"/>
  <c r="MG132" i="1"/>
  <c r="LW132" i="1"/>
  <c r="ME132" i="1"/>
  <c r="ACD132" i="1"/>
  <c r="ML132" i="1"/>
  <c r="LI132" i="1"/>
  <c r="ACN132" i="1"/>
  <c r="ACO132" i="1"/>
  <c r="NN132" i="1"/>
  <c r="ACM132" i="1"/>
  <c r="ACR132" i="1"/>
  <c r="NO132" i="1"/>
  <c r="ACQ132" i="1"/>
  <c r="ACP132" i="1"/>
  <c r="ACU132" i="1"/>
  <c r="ACS132" i="1"/>
  <c r="NP132" i="1"/>
  <c r="ACT132" i="1"/>
  <c r="ACW132" i="1"/>
  <c r="ADA132" i="1"/>
  <c r="NQ132" i="1"/>
  <c r="ACV132" i="1"/>
  <c r="ACX132" i="1"/>
  <c r="ACZ132" i="1"/>
  <c r="ADD132" i="1"/>
  <c r="NR132" i="1"/>
  <c r="ACY132" i="1"/>
  <c r="ADC132" i="1"/>
  <c r="NS132" i="1"/>
  <c r="ADB132" i="1"/>
  <c r="ADG132" i="1"/>
  <c r="ADJ132" i="1"/>
  <c r="ADE132" i="1"/>
  <c r="ADF132" i="1"/>
  <c r="NT132" i="1"/>
  <c r="ADH132" i="1"/>
  <c r="ADM132" i="1"/>
  <c r="ADK132" i="1"/>
  <c r="ADI132" i="1"/>
  <c r="NU132" i="1"/>
  <c r="ADQ132" i="1"/>
  <c r="ADL132" i="1"/>
  <c r="NV132" i="1"/>
  <c r="ADP132" i="1"/>
  <c r="ADN132" i="1"/>
  <c r="ADS132" i="1"/>
  <c r="ADO132" i="1"/>
  <c r="NW132" i="1"/>
  <c r="ADT132" i="1"/>
  <c r="ADW132" i="1"/>
  <c r="NX132" i="1"/>
  <c r="ADR132" i="1"/>
  <c r="ADV132" i="1"/>
  <c r="ADY132" i="1"/>
  <c r="ADZ132" i="1"/>
  <c r="ADU132" i="1"/>
  <c r="NY132" i="1"/>
  <c r="AEB132" i="1"/>
  <c r="NZ132" i="1"/>
  <c r="AEC132" i="1"/>
  <c r="ADX132" i="1"/>
  <c r="OA132" i="1"/>
  <c r="AEA132" i="1"/>
  <c r="AEE132" i="1"/>
  <c r="AEF132" i="1"/>
  <c r="AEG132" i="1"/>
  <c r="AED132" i="1"/>
  <c r="AEI132" i="1"/>
  <c r="AEH132" i="1"/>
  <c r="OB132" i="1"/>
  <c r="AEK132" i="1"/>
  <c r="AEL132" i="1"/>
  <c r="AEJ132" i="1"/>
  <c r="OC132" i="1"/>
  <c r="OD132" i="1"/>
  <c r="AEM132" i="1"/>
  <c r="AEN132" i="1"/>
  <c r="AEO132" i="1"/>
  <c r="AEQ132" i="1"/>
  <c r="AER132" i="1"/>
  <c r="OE132" i="1"/>
  <c r="AEP132" i="1"/>
  <c r="AET132" i="1"/>
  <c r="OF132" i="1"/>
  <c r="AEU132" i="1"/>
  <c r="AES132" i="1"/>
  <c r="AEW132" i="1"/>
  <c r="OG132" i="1"/>
  <c r="AEV132" i="1"/>
  <c r="OH132" i="1"/>
  <c r="OI132" i="1"/>
  <c r="OJ132" i="1"/>
  <c r="OK132" i="1"/>
  <c r="OL132" i="1"/>
  <c r="OM132" i="1"/>
  <c r="ON132" i="1"/>
  <c r="OO132" i="1"/>
  <c r="OP132" i="1"/>
  <c r="OQ132" i="1"/>
  <c r="OR132" i="1"/>
  <c r="OS132" i="1"/>
  <c r="OT132" i="1"/>
  <c r="OU132" i="1"/>
  <c r="OV132" i="1"/>
  <c r="OW132" i="1"/>
  <c r="OX132" i="1"/>
  <c r="OY132" i="1"/>
  <c r="OZ132" i="1"/>
  <c r="PA132" i="1"/>
  <c r="PB132" i="1"/>
  <c r="PC132" i="1"/>
  <c r="PD132" i="1"/>
  <c r="PE132" i="1"/>
  <c r="PF132" i="1"/>
  <c r="PG132" i="1"/>
  <c r="PH132" i="1"/>
  <c r="PI132" i="1"/>
  <c r="PJ132" i="1"/>
  <c r="PK132" i="1"/>
  <c r="PL132" i="1"/>
  <c r="PM132" i="1"/>
  <c r="PN132" i="1"/>
  <c r="PO132" i="1"/>
  <c r="PP132" i="1"/>
  <c r="PQ132" i="1"/>
  <c r="PR132" i="1"/>
  <c r="PS132" i="1"/>
  <c r="PT132" i="1"/>
  <c r="PU132" i="1"/>
  <c r="PV132" i="1"/>
  <c r="PW132" i="1"/>
  <c r="PX132" i="1"/>
  <c r="PY132" i="1"/>
  <c r="PZ132" i="1"/>
  <c r="QA132" i="1"/>
  <c r="QB132" i="1"/>
  <c r="QC132" i="1"/>
  <c r="AD133" i="1" a="1"/>
  <c r="AD133" i="1" s="1"/>
  <c r="QE133" i="1" s="1"/>
  <c r="ME131" i="1"/>
  <c r="KJ131" i="1"/>
  <c r="MQ131" i="1"/>
  <c r="JZ131" i="1"/>
  <c r="NL131" i="1"/>
  <c r="ABR131" i="1"/>
  <c r="ABP131" i="1"/>
  <c r="ABM131" i="1"/>
  <c r="NI131" i="1"/>
  <c r="LA131" i="1"/>
  <c r="NG131" i="1"/>
  <c r="KZ131" i="1"/>
  <c r="ABV131" i="1"/>
  <c r="ABT131" i="1"/>
  <c r="MY131" i="1"/>
  <c r="KC131" i="1"/>
  <c r="AB131" i="1"/>
  <c r="AA131" i="1" s="1"/>
  <c r="LK131" i="1"/>
  <c r="LW131" i="1"/>
  <c r="JY131" i="1"/>
  <c r="MV131" i="1"/>
  <c r="ABQ131" i="1"/>
  <c r="ABO131" i="1"/>
  <c r="KP131" i="1"/>
  <c r="ML131" i="1"/>
  <c r="NK131" i="1"/>
  <c r="MK131" i="1"/>
  <c r="NJ131" i="1"/>
  <c r="LI131" i="1"/>
  <c r="MJ131" i="1"/>
  <c r="ABZ131" i="1"/>
  <c r="MB131" i="1"/>
  <c r="NF131" i="1"/>
  <c r="ABW131" i="1"/>
  <c r="NA131" i="1"/>
  <c r="ACE131" i="1"/>
  <c r="KR131" i="1"/>
  <c r="KQ131" i="1"/>
  <c r="LC131" i="1"/>
  <c r="LT131" i="1"/>
  <c r="MU131" i="1"/>
  <c r="ABN131" i="1"/>
  <c r="LB131" i="1"/>
  <c r="LQ131" i="1"/>
  <c r="KH131" i="1"/>
  <c r="LP131" i="1"/>
  <c r="ABL131" i="1"/>
  <c r="LU131" i="1"/>
  <c r="LO131" i="1"/>
  <c r="ACA131" i="1"/>
  <c r="KO131" i="1"/>
  <c r="LN131" i="1"/>
  <c r="MH131" i="1"/>
  <c r="MF131" i="1"/>
  <c r="KB131" i="1"/>
  <c r="LD131" i="1"/>
  <c r="MD131" i="1"/>
  <c r="KI131" i="1"/>
  <c r="MN131" i="1"/>
  <c r="LS131" i="1"/>
  <c r="MT131" i="1"/>
  <c r="ACD131" i="1"/>
  <c r="LJ131" i="1"/>
  <c r="LV131" i="1"/>
  <c r="MM131" i="1"/>
  <c r="LR131" i="1"/>
  <c r="ACC131" i="1"/>
  <c r="MC131" i="1"/>
  <c r="ACB131" i="1"/>
  <c r="MI131" i="1"/>
  <c r="ACI131" i="1"/>
  <c r="KD131" i="1"/>
  <c r="MS131" i="1"/>
  <c r="ACH131" i="1"/>
  <c r="ABU131" i="1"/>
  <c r="MX131" i="1"/>
  <c r="ABY131" i="1"/>
  <c r="LH131" i="1"/>
  <c r="ABX131" i="1"/>
  <c r="KK131" i="1"/>
  <c r="NE131" i="1"/>
  <c r="NH131" i="1"/>
  <c r="MG131" i="1"/>
  <c r="LE131" i="1"/>
  <c r="ACG131" i="1"/>
  <c r="ABS131" i="1"/>
  <c r="KA131" i="1"/>
  <c r="KG131" i="1"/>
  <c r="LZ131" i="1"/>
  <c r="KL131" i="1"/>
  <c r="KW131" i="1"/>
  <c r="KN131" i="1"/>
  <c r="KF131" i="1"/>
  <c r="LY131" i="1"/>
  <c r="ND131" i="1"/>
  <c r="KT131" i="1"/>
  <c r="MZ131" i="1"/>
  <c r="MW131" i="1"/>
  <c r="MA131" i="1"/>
  <c r="KY131" i="1"/>
  <c r="KV131" i="1"/>
  <c r="NC131" i="1"/>
  <c r="ACF131" i="1"/>
  <c r="KS131" i="1"/>
  <c r="LL131" i="1"/>
  <c r="MR131" i="1"/>
  <c r="LG131" i="1"/>
  <c r="KE131" i="1"/>
  <c r="KU131" i="1"/>
  <c r="NB131" i="1"/>
  <c r="KM131" i="1"/>
  <c r="KX131" i="1"/>
  <c r="LF131" i="1"/>
  <c r="LX131" i="1"/>
  <c r="LM131" i="1"/>
  <c r="ACL131" i="1"/>
  <c r="ACK131" i="1"/>
  <c r="ACJ131" i="1"/>
  <c r="NM131" i="1"/>
  <c r="NN131" i="1"/>
  <c r="ACN131" i="1"/>
  <c r="ACM131" i="1"/>
  <c r="ACO131" i="1"/>
  <c r="ACR131" i="1"/>
  <c r="NO131" i="1"/>
  <c r="ACQ131" i="1"/>
  <c r="ACP131" i="1"/>
  <c r="NP131" i="1"/>
  <c r="ACU131" i="1"/>
  <c r="ACS131" i="1"/>
  <c r="ACT131" i="1"/>
  <c r="ACX131" i="1"/>
  <c r="ACW131" i="1"/>
  <c r="NQ131" i="1"/>
  <c r="ACV131" i="1"/>
  <c r="ADA131" i="1"/>
  <c r="ACZ131" i="1"/>
  <c r="NR131" i="1"/>
  <c r="ACY131" i="1"/>
  <c r="ADD131" i="1"/>
  <c r="ADG131" i="1"/>
  <c r="ADB131" i="1"/>
  <c r="ADC131" i="1"/>
  <c r="NS131" i="1"/>
  <c r="ADE131" i="1"/>
  <c r="NT131" i="1"/>
  <c r="ADF131" i="1"/>
  <c r="ADJ131" i="1"/>
  <c r="ADH131" i="1"/>
  <c r="ADM131" i="1"/>
  <c r="NU131" i="1"/>
  <c r="ADK131" i="1"/>
  <c r="ADI131" i="1"/>
  <c r="ADL131" i="1"/>
  <c r="NV131" i="1"/>
  <c r="ADN131" i="1"/>
  <c r="ADP131" i="1"/>
  <c r="ADQ131" i="1"/>
  <c r="ADO131" i="1"/>
  <c r="ADT131" i="1"/>
  <c r="NW131" i="1"/>
  <c r="ADS131" i="1"/>
  <c r="NX131" i="1"/>
  <c r="ADW131" i="1"/>
  <c r="ADR131" i="1"/>
  <c r="ADV131" i="1"/>
  <c r="ADZ131" i="1"/>
  <c r="ADY131" i="1"/>
  <c r="ADU131" i="1"/>
  <c r="NY131" i="1"/>
  <c r="NZ131" i="1"/>
  <c r="AEC131" i="1"/>
  <c r="AEB131" i="1"/>
  <c r="ADX131" i="1"/>
  <c r="OA131" i="1"/>
  <c r="AEE131" i="1"/>
  <c r="AEA131" i="1"/>
  <c r="AEF131" i="1"/>
  <c r="AEG131" i="1"/>
  <c r="AED131" i="1"/>
  <c r="AEI131" i="1"/>
  <c r="AEH131" i="1"/>
  <c r="OB131" i="1"/>
  <c r="AEL131" i="1"/>
  <c r="AEK131" i="1"/>
  <c r="OC131" i="1"/>
  <c r="AEJ131" i="1"/>
  <c r="AEM131" i="1"/>
  <c r="AEN131" i="1"/>
  <c r="AEO131" i="1"/>
  <c r="OD131" i="1"/>
  <c r="AEQ131" i="1"/>
  <c r="AER131" i="1"/>
  <c r="AEP131" i="1"/>
  <c r="OE131" i="1"/>
  <c r="AET131" i="1"/>
  <c r="AEU131" i="1"/>
  <c r="AES131" i="1"/>
  <c r="OF131" i="1"/>
  <c r="OG131" i="1"/>
  <c r="AEW131" i="1"/>
  <c r="AEV131" i="1"/>
  <c r="OH131" i="1"/>
  <c r="OI131" i="1"/>
  <c r="OJ131" i="1"/>
  <c r="OK131" i="1"/>
  <c r="OL131" i="1"/>
  <c r="OM131" i="1"/>
  <c r="ON131" i="1"/>
  <c r="OO131" i="1"/>
  <c r="OP131" i="1"/>
  <c r="OQ131" i="1"/>
  <c r="OR131" i="1"/>
  <c r="OS131" i="1"/>
  <c r="OT131" i="1"/>
  <c r="OU131" i="1"/>
  <c r="OV131" i="1"/>
  <c r="OW131" i="1"/>
  <c r="OX131" i="1"/>
  <c r="OY131" i="1"/>
  <c r="OZ131" i="1"/>
  <c r="PA131" i="1"/>
  <c r="PB131" i="1"/>
  <c r="PC131" i="1"/>
  <c r="PD131" i="1"/>
  <c r="PE131" i="1"/>
  <c r="PF131" i="1"/>
  <c r="PG131" i="1"/>
  <c r="PH131" i="1"/>
  <c r="PI131" i="1"/>
  <c r="PJ131" i="1"/>
  <c r="PK131" i="1"/>
  <c r="PL131" i="1"/>
  <c r="PM131" i="1"/>
  <c r="PN131" i="1"/>
  <c r="PO131" i="1"/>
  <c r="PP131" i="1"/>
  <c r="PQ131" i="1"/>
  <c r="PR131" i="1"/>
  <c r="PS131" i="1"/>
  <c r="PT131" i="1"/>
  <c r="PU131" i="1"/>
  <c r="PV131" i="1"/>
  <c r="PW131" i="1"/>
  <c r="PX131" i="1"/>
  <c r="PY131" i="1"/>
  <c r="PZ131" i="1"/>
  <c r="QA131" i="1"/>
  <c r="QB131" i="1"/>
  <c r="QC131" i="1"/>
  <c r="ABF49" i="1" a="1"/>
  <c r="ABF49" i="1" s="1"/>
  <c r="ABF52" i="1" s="1" a="1"/>
  <c r="ABF52" i="1" s="1"/>
  <c r="ABF53" i="1" s="1" a="1"/>
  <c r="ABF53" i="1" s="1"/>
  <c r="Z49" i="1" a="1"/>
  <c r="Z49" i="1" s="1"/>
  <c r="AA49" i="1" s="1"/>
  <c r="FC124" i="1" a="1"/>
  <c r="FC124" i="1" s="1"/>
  <c r="FC145" i="1" s="1" a="1"/>
  <c r="FC145" i="1" s="1"/>
  <c r="FF49" i="1" a="1"/>
  <c r="FF49" i="1" s="1"/>
  <c r="FF52" i="1" s="1" a="1"/>
  <c r="FF52" i="1" s="1"/>
  <c r="FF53" i="1" s="1" a="1"/>
  <c r="FF53" i="1" s="1"/>
  <c r="FC49" i="1" a="1"/>
  <c r="FC49" i="1" s="1"/>
  <c r="ET49" i="1" a="1"/>
  <c r="ET49" i="1" s="1"/>
  <c r="ET52" i="1" s="1" a="1"/>
  <c r="ET52" i="1" s="1"/>
  <c r="ET53" i="1" s="1" a="1"/>
  <c r="ET53" i="1" s="1"/>
  <c r="DB49" i="1" a="1"/>
  <c r="DB49" i="1" s="1"/>
  <c r="DB124" i="1" a="1"/>
  <c r="DB124" i="1" s="1"/>
  <c r="ZU49" i="1" a="1"/>
  <c r="ZU49" i="1" s="1"/>
  <c r="ZW49" i="1" a="1"/>
  <c r="ZW49" i="1" s="1"/>
  <c r="ZV49" i="1" a="1"/>
  <c r="ZV49" i="1" s="1"/>
  <c r="ES49" i="1" a="1"/>
  <c r="ES49" i="1" s="1"/>
  <c r="ID124" i="1" a="1"/>
  <c r="ID124" i="1" s="1"/>
  <c r="ID145" i="1" s="1" a="1"/>
  <c r="ID145" i="1" s="1"/>
  <c r="EL49" i="1" a="1"/>
  <c r="EL49" i="1" s="1"/>
  <c r="EK49" i="1" a="1"/>
  <c r="EK49" i="1" s="1"/>
  <c r="EO49" i="1" a="1"/>
  <c r="EO49" i="1" s="1"/>
  <c r="EN49" i="1" a="1"/>
  <c r="EN49" i="1" s="1"/>
  <c r="EM49" i="1" a="1"/>
  <c r="EM49" i="1" s="1"/>
  <c r="EJ49" i="1" a="1"/>
  <c r="EJ49" i="1" s="1"/>
  <c r="HZ124" i="1" a="1"/>
  <c r="HZ124" i="1" s="1"/>
  <c r="HZ145" i="1" s="1" a="1"/>
  <c r="HZ145" i="1" s="1"/>
  <c r="ZE132" i="1"/>
  <c r="ZE131" i="1"/>
  <c r="YJ49" i="1" a="1"/>
  <c r="YJ49" i="1" s="1"/>
  <c r="YJ124" i="1" a="1"/>
  <c r="YJ124" i="1" s="1"/>
  <c r="YI49" i="1" a="1"/>
  <c r="YI49" i="1" s="1"/>
  <c r="YI124" i="1" a="1"/>
  <c r="YI124" i="1" s="1"/>
  <c r="YF49" i="1" a="1"/>
  <c r="YF49" i="1" s="1"/>
  <c r="YF124" i="1" a="1"/>
  <c r="YF124" i="1" s="1"/>
  <c r="YH49" i="1" a="1"/>
  <c r="YH49" i="1" s="1"/>
  <c r="YH124" i="1" a="1"/>
  <c r="YH124" i="1" s="1"/>
  <c r="YG49" i="1" a="1"/>
  <c r="YG49" i="1" s="1"/>
  <c r="YG124" i="1" a="1"/>
  <c r="YG124" i="1" s="1"/>
  <c r="HZ49" i="1" a="1"/>
  <c r="HZ49" i="1" s="1"/>
  <c r="HZ54" i="1" s="1" a="1"/>
  <c r="HZ54" i="1" s="1"/>
  <c r="HZ55" i="1" s="1" a="1"/>
  <c r="HZ55" i="1" s="1"/>
  <c r="HX49" i="1" a="1"/>
  <c r="HX49" i="1" s="1"/>
  <c r="HY49" i="1" a="1"/>
  <c r="HY49" i="1" s="1"/>
  <c r="HX124" i="1" a="1"/>
  <c r="HX124" i="1" s="1"/>
  <c r="HY124" i="1" a="1"/>
  <c r="HY124" i="1" s="1"/>
  <c r="IN49" i="1" a="1"/>
  <c r="IN49" i="1" s="1"/>
  <c r="IN54" i="1" s="1" a="1"/>
  <c r="IN54" i="1" s="1"/>
  <c r="IN55" i="1" s="1" a="1"/>
  <c r="IN55" i="1" s="1"/>
  <c r="ID49" i="1" a="1"/>
  <c r="ID49" i="1" s="1"/>
  <c r="IN124" i="1" a="1"/>
  <c r="IN124" i="1" s="1"/>
  <c r="EI49" i="1" a="1"/>
  <c r="EI49" i="1" s="1"/>
  <c r="EH49" i="1" a="1"/>
  <c r="EH49" i="1" s="1"/>
  <c r="XV49" i="1" a="1"/>
  <c r="XV49" i="1" s="1"/>
  <c r="XV52" i="1" s="1" a="1"/>
  <c r="XV52" i="1" s="1"/>
  <c r="XV53" i="1" s="1" a="1"/>
  <c r="XV53" i="1" s="1"/>
  <c r="M49" i="1" a="1"/>
  <c r="M49" i="1" s="1"/>
  <c r="C132" i="1"/>
  <c r="C131" i="1"/>
  <c r="ABD49" i="1" a="1"/>
  <c r="ABD49" i="1" s="1"/>
  <c r="ABC49" i="1" a="1"/>
  <c r="ABC49" i="1" s="1"/>
  <c r="ABB49" i="1" a="1"/>
  <c r="ABB49" i="1" s="1"/>
  <c r="ZG49" i="1" a="1"/>
  <c r="ZG49" i="1" s="1"/>
  <c r="AAY49" i="1" a="1"/>
  <c r="AAY49" i="1" s="1"/>
  <c r="AAX49" i="1" a="1"/>
  <c r="AAX49" i="1" s="1"/>
  <c r="ABI49" i="1" a="1"/>
  <c r="ABI49" i="1" s="1"/>
  <c r="ABH49" i="1" a="1"/>
  <c r="ABH49" i="1" s="1"/>
  <c r="ABG49" i="1" a="1"/>
  <c r="ABG49" i="1" s="1"/>
  <c r="ABJ49" i="1" a="1"/>
  <c r="ABJ49" i="1" s="1"/>
  <c r="ABE49" i="1" a="1"/>
  <c r="ABE49" i="1" s="1"/>
  <c r="ABA49" i="1" a="1"/>
  <c r="ABA49" i="1" s="1"/>
  <c r="AAZ49" i="1" a="1"/>
  <c r="AAZ49" i="1" s="1"/>
  <c r="GE132" i="1"/>
  <c r="GF132" i="1"/>
  <c r="GG132" i="1"/>
  <c r="GC132" i="1"/>
  <c r="GD132" i="1"/>
  <c r="L134" i="1" a="1"/>
  <c r="L134" i="1" s="1"/>
  <c r="VP132" i="1"/>
  <c r="GH132" i="1"/>
  <c r="GI132" i="1"/>
  <c r="GJ132" i="1"/>
  <c r="GK132" i="1"/>
  <c r="GL132" i="1"/>
  <c r="GM132" i="1"/>
  <c r="GN132" i="1"/>
  <c r="GO132" i="1"/>
  <c r="D132" i="1"/>
  <c r="QE124" i="1"/>
  <c r="QE125" i="1"/>
  <c r="QE126" i="1"/>
  <c r="QE127" i="1"/>
  <c r="QE128" i="1"/>
  <c r="QE129" i="1"/>
  <c r="QE130" i="1"/>
  <c r="QE131" i="1"/>
  <c r="QE132" i="1"/>
  <c r="QE145" i="1"/>
  <c r="QE146" i="1"/>
  <c r="QE147" i="1"/>
  <c r="GJ131" i="1"/>
  <c r="GN131" i="1"/>
  <c r="VP131" i="1"/>
  <c r="GO131" i="1"/>
  <c r="D131" i="1"/>
  <c r="GH131" i="1"/>
  <c r="GI131" i="1"/>
  <c r="GK131" i="1"/>
  <c r="L133" i="1" a="1"/>
  <c r="L133" i="1" s="1"/>
  <c r="GM131" i="1"/>
  <c r="GL131" i="1"/>
  <c r="GF131" i="1"/>
  <c r="GG131" i="1"/>
  <c r="GE131" i="1"/>
  <c r="GD131" i="1"/>
  <c r="GC131" i="1"/>
  <c r="VC49" i="1" a="1"/>
  <c r="VC49" i="1" s="1"/>
  <c r="UM49" i="1" a="1"/>
  <c r="UM49" i="1" s="1"/>
  <c r="TW49" i="1" a="1"/>
  <c r="TW49" i="1" s="1"/>
  <c r="TG49" i="1" a="1"/>
  <c r="TG49" i="1" s="1"/>
  <c r="SQ49" i="1" a="1"/>
  <c r="SQ49" i="1" s="1"/>
  <c r="SA49" i="1" a="1"/>
  <c r="SA49" i="1" s="1"/>
  <c r="RK49" i="1" a="1"/>
  <c r="RK49" i="1" s="1"/>
  <c r="QU49" i="1" a="1"/>
  <c r="QU49" i="1" s="1"/>
  <c r="QE49" i="1" a="1"/>
  <c r="QE49" i="1" s="1"/>
  <c r="PO49" i="1" a="1"/>
  <c r="PO49" i="1" s="1"/>
  <c r="OY49" i="1" a="1"/>
  <c r="OY49" i="1" s="1"/>
  <c r="OI49" i="1" a="1"/>
  <c r="OI49" i="1" s="1"/>
  <c r="NS49" i="1" a="1"/>
  <c r="NS49" i="1" s="1"/>
  <c r="NC49" i="1" a="1"/>
  <c r="NC49" i="1" s="1"/>
  <c r="VA49" i="1" a="1"/>
  <c r="VA49" i="1" s="1"/>
  <c r="UK49" i="1" a="1"/>
  <c r="UK49" i="1" s="1"/>
  <c r="TU49" i="1" a="1"/>
  <c r="TU49" i="1" s="1"/>
  <c r="TE49" i="1" a="1"/>
  <c r="TE49" i="1" s="1"/>
  <c r="SO49" i="1" a="1"/>
  <c r="SO49" i="1" s="1"/>
  <c r="RY49" i="1" a="1"/>
  <c r="RY49" i="1" s="1"/>
  <c r="RI49" i="1" a="1"/>
  <c r="RI49" i="1" s="1"/>
  <c r="QS49" i="1" a="1"/>
  <c r="QS49" i="1" s="1"/>
  <c r="QC49" i="1" a="1"/>
  <c r="QC49" i="1" s="1"/>
  <c r="PM49" i="1" a="1"/>
  <c r="PM49" i="1" s="1"/>
  <c r="OW49" i="1" a="1"/>
  <c r="OW49" i="1" s="1"/>
  <c r="OG49" i="1" a="1"/>
  <c r="OG49" i="1" s="1"/>
  <c r="NQ49" i="1" a="1"/>
  <c r="NQ49" i="1" s="1"/>
  <c r="NA49" i="1" a="1"/>
  <c r="NA49" i="1" s="1"/>
  <c r="VD49" i="1" a="1"/>
  <c r="VD49" i="1" s="1"/>
  <c r="TR49" i="1" a="1"/>
  <c r="TR49" i="1" s="1"/>
  <c r="SZ49" i="1" a="1"/>
  <c r="SZ49" i="1" s="1"/>
  <c r="SH49" i="1" a="1"/>
  <c r="SH49" i="1" s="1"/>
  <c r="RP49" i="1" a="1"/>
  <c r="RP49" i="1" s="1"/>
  <c r="QX49" i="1" a="1"/>
  <c r="QX49" i="1" s="1"/>
  <c r="QF49" i="1" a="1"/>
  <c r="QF49" i="1" s="1"/>
  <c r="OT49" i="1" a="1"/>
  <c r="OT49" i="1" s="1"/>
  <c r="OB49" i="1" a="1"/>
  <c r="OB49" i="1" s="1"/>
  <c r="NJ49" i="1" a="1"/>
  <c r="NJ49" i="1" s="1"/>
  <c r="UJ49" i="1" a="1"/>
  <c r="UJ49" i="1" s="1"/>
  <c r="PL49" i="1" a="1"/>
  <c r="PL49" i="1" s="1"/>
  <c r="UI49" i="1" a="1"/>
  <c r="UI49" i="1" s="1"/>
  <c r="TQ49" i="1" a="1"/>
  <c r="TQ49" i="1" s="1"/>
  <c r="SY49" i="1" a="1"/>
  <c r="SY49" i="1" s="1"/>
  <c r="SG49" i="1" a="1"/>
  <c r="SG49" i="1" s="1"/>
  <c r="RO49" i="1" a="1"/>
  <c r="RO49" i="1" s="1"/>
  <c r="QW49" i="1" a="1"/>
  <c r="QW49" i="1" s="1"/>
  <c r="PK49" i="1" a="1"/>
  <c r="PK49" i="1" s="1"/>
  <c r="OS49" i="1" a="1"/>
  <c r="OS49" i="1" s="1"/>
  <c r="OA49" i="1" a="1"/>
  <c r="OA49" i="1" s="1"/>
  <c r="NI49" i="1" a="1"/>
  <c r="NI49" i="1" s="1"/>
  <c r="VB49" i="1" a="1"/>
  <c r="VB49" i="1" s="1"/>
  <c r="QD49" i="1" a="1"/>
  <c r="QD49" i="1" s="1"/>
  <c r="UH49" i="1" a="1"/>
  <c r="UH49" i="1" s="1"/>
  <c r="TP49" i="1" a="1"/>
  <c r="TP49" i="1" s="1"/>
  <c r="SX49" i="1" a="1"/>
  <c r="SX49" i="1" s="1"/>
  <c r="SF49" i="1" a="1"/>
  <c r="SF49" i="1" s="1"/>
  <c r="RN49" i="1" a="1"/>
  <c r="RN49" i="1" s="1"/>
  <c r="QV49" i="1" a="1"/>
  <c r="QV49" i="1" s="1"/>
  <c r="PJ49" i="1" a="1"/>
  <c r="PJ49" i="1" s="1"/>
  <c r="OR49" i="1" a="1"/>
  <c r="OR49" i="1" s="1"/>
  <c r="NZ49" i="1" a="1"/>
  <c r="NZ49" i="1" s="1"/>
  <c r="NH49" i="1" a="1"/>
  <c r="NH49" i="1" s="1"/>
  <c r="UZ49" i="1" a="1"/>
  <c r="UZ49" i="1" s="1"/>
  <c r="QB49" i="1" a="1"/>
  <c r="QB49" i="1" s="1"/>
  <c r="UY49" i="1" a="1"/>
  <c r="UY49" i="1" s="1"/>
  <c r="UG49" i="1" a="1"/>
  <c r="UG49" i="1" s="1"/>
  <c r="TO49" i="1" a="1"/>
  <c r="TO49" i="1" s="1"/>
  <c r="SW49" i="1" a="1"/>
  <c r="SW49" i="1" s="1"/>
  <c r="SE49" i="1" a="1"/>
  <c r="SE49" i="1" s="1"/>
  <c r="RM49" i="1" a="1"/>
  <c r="RM49" i="1" s="1"/>
  <c r="QA49" i="1" a="1"/>
  <c r="QA49" i="1" s="1"/>
  <c r="PI49" i="1" a="1"/>
  <c r="PI49" i="1" s="1"/>
  <c r="OQ49" i="1" a="1"/>
  <c r="OQ49" i="1" s="1"/>
  <c r="NY49" i="1" a="1"/>
  <c r="NY49" i="1" s="1"/>
  <c r="NG49" i="1" a="1"/>
  <c r="NG49" i="1" s="1"/>
  <c r="QT49" i="1" a="1"/>
  <c r="QT49" i="1" s="1"/>
  <c r="UX49" i="1" a="1"/>
  <c r="UX49" i="1" s="1"/>
  <c r="UF49" i="1" a="1"/>
  <c r="UF49" i="1" s="1"/>
  <c r="TN49" i="1" a="1"/>
  <c r="TN49" i="1" s="1"/>
  <c r="SV49" i="1" a="1"/>
  <c r="SV49" i="1" s="1"/>
  <c r="SD49" i="1" a="1"/>
  <c r="SD49" i="1" s="1"/>
  <c r="RL49" i="1" a="1"/>
  <c r="RL49" i="1" s="1"/>
  <c r="PZ49" i="1" a="1"/>
  <c r="PZ49" i="1" s="1"/>
  <c r="PH49" i="1" a="1"/>
  <c r="PH49" i="1" s="1"/>
  <c r="OP49" i="1" a="1"/>
  <c r="OP49" i="1" s="1"/>
  <c r="NX49" i="1" a="1"/>
  <c r="NX49" i="1" s="1"/>
  <c r="NF49" i="1" a="1"/>
  <c r="NF49" i="1" s="1"/>
  <c r="QR49" i="1" a="1"/>
  <c r="QR49" i="1" s="1"/>
  <c r="VO49" i="1" a="1"/>
  <c r="VO49" i="1" s="1"/>
  <c r="UW49" i="1" a="1"/>
  <c r="UW49" i="1" s="1"/>
  <c r="UE49" i="1" a="1"/>
  <c r="UE49" i="1" s="1"/>
  <c r="TM49" i="1" a="1"/>
  <c r="TM49" i="1" s="1"/>
  <c r="SU49" i="1" a="1"/>
  <c r="SU49" i="1" s="1"/>
  <c r="SC49" i="1" a="1"/>
  <c r="SC49" i="1" s="1"/>
  <c r="QQ49" i="1" a="1"/>
  <c r="QQ49" i="1" s="1"/>
  <c r="PY49" i="1" a="1"/>
  <c r="PY49" i="1" s="1"/>
  <c r="PG49" i="1" a="1"/>
  <c r="PG49" i="1" s="1"/>
  <c r="OO49" i="1" a="1"/>
  <c r="OO49" i="1" s="1"/>
  <c r="NW49" i="1" a="1"/>
  <c r="NW49" i="1" s="1"/>
  <c r="NE49" i="1" a="1"/>
  <c r="NE49" i="1" s="1"/>
  <c r="RJ49" i="1" a="1"/>
  <c r="RJ49" i="1" s="1"/>
  <c r="VN49" i="1" a="1"/>
  <c r="VN49" i="1" s="1"/>
  <c r="UV49" i="1" a="1"/>
  <c r="UV49" i="1" s="1"/>
  <c r="UD49" i="1" a="1"/>
  <c r="UD49" i="1" s="1"/>
  <c r="TL49" i="1" a="1"/>
  <c r="TL49" i="1" s="1"/>
  <c r="ST49" i="1" a="1"/>
  <c r="ST49" i="1" s="1"/>
  <c r="SB49" i="1" a="1"/>
  <c r="SB49" i="1" s="1"/>
  <c r="QP49" i="1" a="1"/>
  <c r="QP49" i="1" s="1"/>
  <c r="PX49" i="1" a="1"/>
  <c r="PX49" i="1" s="1"/>
  <c r="PF49" i="1" a="1"/>
  <c r="PF49" i="1" s="1"/>
  <c r="ON49" i="1" a="1"/>
  <c r="ON49" i="1" s="1"/>
  <c r="NV49" i="1" a="1"/>
  <c r="NV49" i="1" s="1"/>
  <c r="ND49" i="1" a="1"/>
  <c r="ND49" i="1" s="1"/>
  <c r="RH49" i="1" a="1"/>
  <c r="RH49" i="1" s="1"/>
  <c r="VM49" i="1" a="1"/>
  <c r="VM49" i="1" s="1"/>
  <c r="UU49" i="1" a="1"/>
  <c r="UU49" i="1" s="1"/>
  <c r="UC49" i="1" a="1"/>
  <c r="UC49" i="1" s="1"/>
  <c r="TK49" i="1" a="1"/>
  <c r="TK49" i="1" s="1"/>
  <c r="SS49" i="1" a="1"/>
  <c r="SS49" i="1" s="1"/>
  <c r="RG49" i="1" a="1"/>
  <c r="RG49" i="1" s="1"/>
  <c r="QO49" i="1" a="1"/>
  <c r="QO49" i="1" s="1"/>
  <c r="RZ49" i="1" a="1"/>
  <c r="RZ49" i="1" s="1"/>
  <c r="VL49" i="1" a="1"/>
  <c r="VL49" i="1" s="1"/>
  <c r="UT49" i="1" a="1"/>
  <c r="UT49" i="1" s="1"/>
  <c r="UB49" i="1" a="1"/>
  <c r="UB49" i="1" s="1"/>
  <c r="TJ49" i="1" a="1"/>
  <c r="TJ49" i="1" s="1"/>
  <c r="SR49" i="1" a="1"/>
  <c r="SR49" i="1" s="1"/>
  <c r="RX49" i="1" a="1"/>
  <c r="RX49" i="1" s="1"/>
  <c r="VK49" i="1" a="1"/>
  <c r="VK49" i="1" s="1"/>
  <c r="US49" i="1" a="1"/>
  <c r="US49" i="1" s="1"/>
  <c r="UA49" i="1" a="1"/>
  <c r="UA49" i="1" s="1"/>
  <c r="TI49" i="1" a="1"/>
  <c r="TI49" i="1" s="1"/>
  <c r="RW49" i="1" a="1"/>
  <c r="RW49" i="1" s="1"/>
  <c r="RE49" i="1" a="1"/>
  <c r="RE49" i="1" s="1"/>
  <c r="SP49" i="1" a="1"/>
  <c r="SP49" i="1" s="1"/>
  <c r="VJ49" i="1" a="1"/>
  <c r="VJ49" i="1" s="1"/>
  <c r="UR49" i="1" a="1"/>
  <c r="UR49" i="1" s="1"/>
  <c r="TZ49" i="1" a="1"/>
  <c r="TZ49" i="1" s="1"/>
  <c r="TH49" i="1" a="1"/>
  <c r="TH49" i="1" s="1"/>
  <c r="RV49" i="1" a="1"/>
  <c r="RV49" i="1" s="1"/>
  <c r="RD49" i="1" a="1"/>
  <c r="RD49" i="1" s="1"/>
  <c r="SN49" i="1" a="1"/>
  <c r="SN49" i="1" s="1"/>
  <c r="VI49" i="1" a="1"/>
  <c r="VI49" i="1" s="1"/>
  <c r="UQ49" i="1" a="1"/>
  <c r="UQ49" i="1" s="1"/>
  <c r="TY49" i="1" a="1"/>
  <c r="TY49" i="1" s="1"/>
  <c r="SM49" i="1" a="1"/>
  <c r="SM49" i="1" s="1"/>
  <c r="RU49" i="1" a="1"/>
  <c r="RU49" i="1" s="1"/>
  <c r="RC49" i="1" a="1"/>
  <c r="RC49" i="1" s="1"/>
  <c r="TF49" i="1" a="1"/>
  <c r="TF49" i="1" s="1"/>
  <c r="VH49" i="1" a="1"/>
  <c r="VH49" i="1" s="1"/>
  <c r="UP49" i="1" a="1"/>
  <c r="UP49" i="1" s="1"/>
  <c r="TX49" i="1" a="1"/>
  <c r="TX49" i="1" s="1"/>
  <c r="SL49" i="1" a="1"/>
  <c r="SL49" i="1" s="1"/>
  <c r="RT49" i="1" a="1"/>
  <c r="RT49" i="1" s="1"/>
  <c r="RB49" i="1" a="1"/>
  <c r="RB49" i="1" s="1"/>
  <c r="TD49" i="1" a="1"/>
  <c r="TD49" i="1" s="1"/>
  <c r="VG49" i="1" a="1"/>
  <c r="VG49" i="1" s="1"/>
  <c r="UO49" i="1" a="1"/>
  <c r="UO49" i="1" s="1"/>
  <c r="TC49" i="1" a="1"/>
  <c r="TC49" i="1" s="1"/>
  <c r="SK49" i="1" a="1"/>
  <c r="SK49" i="1" s="1"/>
  <c r="RS49" i="1" a="1"/>
  <c r="RS49" i="1" s="1"/>
  <c r="RA49" i="1" a="1"/>
  <c r="RA49" i="1" s="1"/>
  <c r="TV49" i="1" a="1"/>
  <c r="TV49" i="1" s="1"/>
  <c r="VF49" i="1" a="1"/>
  <c r="VF49" i="1" s="1"/>
  <c r="UN49" i="1" a="1"/>
  <c r="UN49" i="1" s="1"/>
  <c r="TB49" i="1" a="1"/>
  <c r="TB49" i="1" s="1"/>
  <c r="SJ49" i="1" a="1"/>
  <c r="SJ49" i="1" s="1"/>
  <c r="RR49" i="1" a="1"/>
  <c r="RR49" i="1" s="1"/>
  <c r="QZ49" i="1" a="1"/>
  <c r="QZ49" i="1" s="1"/>
  <c r="TT49" i="1" a="1"/>
  <c r="TT49" i="1" s="1"/>
  <c r="PV49" i="1" a="1"/>
  <c r="PV49" i="1" s="1"/>
  <c r="OU49" i="1" a="1"/>
  <c r="OU49" i="1" s="1"/>
  <c r="NM49" i="1" a="1"/>
  <c r="NM49" i="1" s="1"/>
  <c r="VE49" i="1" a="1"/>
  <c r="VE49" i="1" s="1"/>
  <c r="PU49" i="1" a="1"/>
  <c r="PU49" i="1" s="1"/>
  <c r="OM49" i="1" a="1"/>
  <c r="OM49" i="1" s="1"/>
  <c r="NL49" i="1" a="1"/>
  <c r="NL49" i="1" s="1"/>
  <c r="PT49" i="1" a="1"/>
  <c r="PT49" i="1" s="1"/>
  <c r="OL49" i="1" a="1"/>
  <c r="OL49" i="1" s="1"/>
  <c r="NK49" i="1" a="1"/>
  <c r="NK49" i="1" s="1"/>
  <c r="UL49" i="1" a="1"/>
  <c r="UL49" i="1" s="1"/>
  <c r="TS49" i="1" a="1"/>
  <c r="TS49" i="1" s="1"/>
  <c r="PS49" i="1" a="1"/>
  <c r="PS49" i="1" s="1"/>
  <c r="OK49" i="1" a="1"/>
  <c r="OK49" i="1" s="1"/>
  <c r="NB49" i="1" a="1"/>
  <c r="NB49" i="1" s="1"/>
  <c r="TA49" i="1" a="1"/>
  <c r="TA49" i="1" s="1"/>
  <c r="PR49" i="1" a="1"/>
  <c r="PR49" i="1" s="1"/>
  <c r="OJ49" i="1" a="1"/>
  <c r="OJ49" i="1" s="1"/>
  <c r="MZ49" i="1" a="1"/>
  <c r="MZ49" i="1" s="1"/>
  <c r="SI49" i="1" a="1"/>
  <c r="SI49" i="1" s="1"/>
  <c r="PQ49" i="1" a="1"/>
  <c r="PQ49" i="1" s="1"/>
  <c r="MY49" i="1" a="1"/>
  <c r="MY49" i="1" s="1"/>
  <c r="OH49" i="1" a="1"/>
  <c r="OH49" i="1" s="1"/>
  <c r="RQ49" i="1" a="1"/>
  <c r="RQ49" i="1" s="1"/>
  <c r="PP49" i="1" a="1"/>
  <c r="PP49" i="1" s="1"/>
  <c r="MX49" i="1" a="1"/>
  <c r="MX49" i="1" s="1"/>
  <c r="OF49" i="1" a="1"/>
  <c r="OF49" i="1" s="1"/>
  <c r="RF49" i="1" a="1"/>
  <c r="RF49" i="1" s="1"/>
  <c r="OE49" i="1" a="1"/>
  <c r="OE49" i="1" s="1"/>
  <c r="MW49" i="1" a="1"/>
  <c r="MW49" i="1" s="1"/>
  <c r="QY49" i="1" a="1"/>
  <c r="QY49" i="1" s="1"/>
  <c r="PN49" i="1" a="1"/>
  <c r="PN49" i="1" s="1"/>
  <c r="PE49" i="1" a="1"/>
  <c r="PE49" i="1" s="1"/>
  <c r="OD49" i="1" a="1"/>
  <c r="OD49" i="1" s="1"/>
  <c r="MV49" i="1" a="1"/>
  <c r="MV49" i="1" s="1"/>
  <c r="QN49" i="1" a="1"/>
  <c r="QN49" i="1" s="1"/>
  <c r="QM49" i="1" a="1"/>
  <c r="QM49" i="1" s="1"/>
  <c r="PD49" i="1" a="1"/>
  <c r="PD49" i="1" s="1"/>
  <c r="OC49" i="1" a="1"/>
  <c r="OC49" i="1" s="1"/>
  <c r="MU49" i="1" a="1"/>
  <c r="MU49" i="1" s="1"/>
  <c r="QL49" i="1" a="1"/>
  <c r="QL49" i="1" s="1"/>
  <c r="PC49" i="1" a="1"/>
  <c r="PC49" i="1" s="1"/>
  <c r="NU49" i="1" a="1"/>
  <c r="NU49" i="1" s="1"/>
  <c r="QK49" i="1" a="1"/>
  <c r="QK49" i="1" s="1"/>
  <c r="QJ49" i="1" a="1"/>
  <c r="QJ49" i="1" s="1"/>
  <c r="PB49" i="1" a="1"/>
  <c r="PB49" i="1" s="1"/>
  <c r="NT49" i="1" a="1"/>
  <c r="NT49" i="1" s="1"/>
  <c r="QI49" i="1" a="1"/>
  <c r="QI49" i="1" s="1"/>
  <c r="PA49" i="1" a="1"/>
  <c r="PA49" i="1" s="1"/>
  <c r="NR49" i="1" a="1"/>
  <c r="NR49" i="1" s="1"/>
  <c r="QH49" i="1" a="1"/>
  <c r="QH49" i="1" s="1"/>
  <c r="OZ49" i="1" a="1"/>
  <c r="OZ49" i="1" s="1"/>
  <c r="NP49" i="1" a="1"/>
  <c r="NP49" i="1" s="1"/>
  <c r="QG49" i="1" a="1"/>
  <c r="QG49" i="1" s="1"/>
  <c r="NO49" i="1" a="1"/>
  <c r="NO49" i="1" s="1"/>
  <c r="OX49" i="1" a="1"/>
  <c r="OX49" i="1" s="1"/>
  <c r="PW49" i="1" a="1"/>
  <c r="PW49" i="1" s="1"/>
  <c r="NN49" i="1" a="1"/>
  <c r="NN49" i="1" s="1"/>
  <c r="OV49" i="1" a="1"/>
  <c r="OV49" i="1" s="1"/>
  <c r="QF12" i="1"/>
  <c r="QG6" i="1"/>
  <c r="JF124" i="1" a="1"/>
  <c r="JF124" i="1" s="1"/>
  <c r="JF145" i="1" s="1" a="1"/>
  <c r="JF145" i="1" s="1"/>
  <c r="YM124" i="1" a="1"/>
  <c r="YM124" i="1" s="1"/>
  <c r="YM145" i="1" s="1" a="1"/>
  <c r="YM145" i="1" s="1"/>
  <c r="WZ124" i="1" a="1"/>
  <c r="WZ124" i="1" s="1"/>
  <c r="WZ125" i="1" s="1" a="1"/>
  <c r="WZ125" i="1" s="1"/>
  <c r="HQ124" i="1" a="1"/>
  <c r="HQ124" i="1" s="1"/>
  <c r="HQ145" i="1" s="1" a="1"/>
  <c r="HQ145" i="1" s="1"/>
  <c r="IS124" i="1" a="1"/>
  <c r="IS124" i="1" s="1"/>
  <c r="IS145" i="1" s="1" a="1"/>
  <c r="IS145" i="1" s="1"/>
  <c r="YX124" i="1" a="1"/>
  <c r="YX124" i="1" s="1"/>
  <c r="YX145" i="1" s="1" a="1"/>
  <c r="YX145" i="1" s="1"/>
  <c r="YW124" i="1" a="1"/>
  <c r="YW124" i="1" s="1"/>
  <c r="YW145" i="1" s="1" a="1"/>
  <c r="YW145" i="1" s="1"/>
  <c r="XG124" i="1" a="1"/>
  <c r="XG124" i="1" s="1"/>
  <c r="XG125" i="1" s="1" a="1"/>
  <c r="XG125" i="1" s="1"/>
  <c r="HU124" i="1" a="1"/>
  <c r="HU124" i="1" s="1"/>
  <c r="HU145" i="1" s="1" a="1"/>
  <c r="HU145" i="1" s="1"/>
  <c r="AEX124" i="1" a="1"/>
  <c r="AEX124" i="1" s="1"/>
  <c r="AEX145" i="1" s="1" a="1"/>
  <c r="AEX145" i="1" s="1"/>
  <c r="AAE124" i="1" a="1"/>
  <c r="AAE124" i="1" s="1"/>
  <c r="AAE145" i="1" s="1" a="1"/>
  <c r="AAE145" i="1" s="1"/>
  <c r="AAF124" i="1" a="1"/>
  <c r="AAF124" i="1" s="1"/>
  <c r="AAF145" i="1" s="1" a="1"/>
  <c r="AAF145" i="1" s="1"/>
  <c r="IW124" i="1" a="1"/>
  <c r="IW124" i="1" s="1"/>
  <c r="IW145" i="1" s="1" a="1"/>
  <c r="IW145" i="1" s="1"/>
  <c r="HE124" i="1" a="1"/>
  <c r="HE124" i="1" s="1"/>
  <c r="HE145" i="1" s="1" a="1"/>
  <c r="HE145" i="1" s="1"/>
  <c r="XD124" i="1" a="1"/>
  <c r="XD124" i="1" s="1"/>
  <c r="XD145" i="1" s="1" a="1"/>
  <c r="XD145" i="1" s="1"/>
  <c r="BI145" i="1" a="1"/>
  <c r="BI145" i="1" s="1"/>
  <c r="JI124" i="1" a="1"/>
  <c r="JI124" i="1" s="1"/>
  <c r="JI145" i="1" s="1" a="1"/>
  <c r="JI145" i="1" s="1"/>
  <c r="XL124" i="1" a="1"/>
  <c r="XL124" i="1" s="1"/>
  <c r="XL145" i="1" s="1" a="1"/>
  <c r="XL145" i="1" s="1"/>
  <c r="IB124" i="1" a="1"/>
  <c r="IB124" i="1" s="1"/>
  <c r="IB145" i="1" s="1" a="1"/>
  <c r="IB145" i="1" s="1"/>
  <c r="XM124" i="1" a="1"/>
  <c r="XM124" i="1" s="1"/>
  <c r="XM145" i="1" s="1" a="1"/>
  <c r="XM145" i="1" s="1"/>
  <c r="ZB124" i="1" a="1"/>
  <c r="ZB124" i="1" s="1"/>
  <c r="ZB145" i="1" s="1" a="1"/>
  <c r="ZB145" i="1" s="1"/>
  <c r="GW124" i="1" a="1"/>
  <c r="GW124" i="1" s="1"/>
  <c r="GW125" i="1" s="1" a="1"/>
  <c r="GW125" i="1" s="1"/>
  <c r="BG145" i="1" a="1"/>
  <c r="BG145" i="1" s="1"/>
  <c r="WR124" i="1" a="1"/>
  <c r="WR124" i="1" s="1"/>
  <c r="WR145" i="1" s="1" a="1"/>
  <c r="WR145" i="1" s="1"/>
  <c r="YU124" i="1" a="1"/>
  <c r="YU124" i="1" s="1"/>
  <c r="YU145" i="1" s="1" a="1"/>
  <c r="YU145" i="1" s="1"/>
  <c r="CD145" i="1" a="1"/>
  <c r="CD145" i="1" s="1"/>
  <c r="DH145" i="1" s="1" a="1"/>
  <c r="DH145" i="1" s="1"/>
  <c r="ZX124" i="1" a="1"/>
  <c r="ZX124" i="1" s="1"/>
  <c r="HD124" i="1" a="1"/>
  <c r="HD124" i="1" s="1"/>
  <c r="HD145" i="1" s="1" a="1"/>
  <c r="HD145" i="1" s="1"/>
  <c r="YO124" i="1" a="1"/>
  <c r="YO124" i="1" s="1"/>
  <c r="YO126" i="1" s="1" a="1"/>
  <c r="YO126" i="1" s="1"/>
  <c r="WW124" i="1" a="1"/>
  <c r="WW124" i="1" s="1"/>
  <c r="WW145" i="1" s="1" a="1"/>
  <c r="WW145" i="1" s="1"/>
  <c r="ZA124" i="1" a="1"/>
  <c r="ZA124" i="1" s="1"/>
  <c r="ZA145" i="1" s="1" a="1"/>
  <c r="ZA145" i="1" s="1"/>
  <c r="HS124" i="1" a="1"/>
  <c r="HS124" i="1" s="1"/>
  <c r="HS145" i="1" s="1" a="1"/>
  <c r="HS145" i="1" s="1"/>
  <c r="XH124" i="1" a="1"/>
  <c r="XH124" i="1" s="1"/>
  <c r="XH126" i="1" s="1" a="1"/>
  <c r="XH126" i="1" s="1"/>
  <c r="YK124" i="1" a="1"/>
  <c r="YK124" i="1" s="1"/>
  <c r="YK145" i="1" s="1" a="1"/>
  <c r="YK145" i="1" s="1"/>
  <c r="XW124" i="1" a="1"/>
  <c r="XW124" i="1" s="1"/>
  <c r="XW145" i="1" s="1" a="1"/>
  <c r="XW145" i="1" s="1"/>
  <c r="HO124" i="1" a="1"/>
  <c r="HO124" i="1" s="1"/>
  <c r="HO145" i="1" s="1" a="1"/>
  <c r="HO145" i="1" s="1"/>
  <c r="IU124" i="1" a="1"/>
  <c r="IU124" i="1" s="1"/>
  <c r="IU145" i="1" s="1" a="1"/>
  <c r="IU145" i="1" s="1"/>
  <c r="GV124" i="1" a="1"/>
  <c r="GV124" i="1" s="1"/>
  <c r="GV126" i="1" s="1" a="1"/>
  <c r="GV126" i="1" s="1"/>
  <c r="AAH124" i="1" a="1"/>
  <c r="AAH124" i="1" s="1"/>
  <c r="AAH145" i="1" s="1" a="1"/>
  <c r="AAH145" i="1" s="1"/>
  <c r="GY124" i="1" a="1"/>
  <c r="GY124" i="1" s="1"/>
  <c r="GY145" i="1" s="1" a="1"/>
  <c r="GY145" i="1" s="1"/>
  <c r="GU124" i="1" a="1"/>
  <c r="GU124" i="1" s="1"/>
  <c r="GU145" i="1" s="1" a="1"/>
  <c r="GU145" i="1" s="1"/>
  <c r="WX124" i="1" a="1"/>
  <c r="WX124" i="1" s="1"/>
  <c r="WX145" i="1" s="1" a="1"/>
  <c r="WX145" i="1" s="1"/>
  <c r="IZ124" i="1" a="1"/>
  <c r="IZ124" i="1" s="1"/>
  <c r="IZ145" i="1" s="1" a="1"/>
  <c r="IZ145" i="1" s="1"/>
  <c r="HF124" i="1" a="1"/>
  <c r="HF124" i="1" s="1"/>
  <c r="HF125" i="1" s="1" a="1"/>
  <c r="HF125" i="1" s="1"/>
  <c r="IP124" i="1" a="1"/>
  <c r="IP124" i="1" s="1"/>
  <c r="IP145" i="1" s="1" a="1"/>
  <c r="IP145" i="1" s="1"/>
  <c r="IC124" i="1" a="1"/>
  <c r="IC124" i="1" s="1"/>
  <c r="IC145" i="1" s="1" a="1"/>
  <c r="IC145" i="1" s="1"/>
  <c r="JD124" i="1" a="1"/>
  <c r="JD124" i="1" s="1"/>
  <c r="JD145" i="1" s="1" a="1"/>
  <c r="JD145" i="1" s="1"/>
  <c r="YN124" i="1" a="1"/>
  <c r="YN124" i="1" s="1"/>
  <c r="YN145" i="1" s="1" a="1"/>
  <c r="YN145" i="1" s="1"/>
  <c r="AAD124" i="1" a="1"/>
  <c r="AAD124" i="1" s="1"/>
  <c r="AAD145" i="1" s="1" a="1"/>
  <c r="AAD145" i="1" s="1"/>
  <c r="XJ124" i="1" a="1"/>
  <c r="XJ124" i="1" s="1"/>
  <c r="XJ145" i="1" s="1" a="1"/>
  <c r="XJ145" i="1" s="1"/>
  <c r="BH145" i="1" a="1"/>
  <c r="BH145" i="1" s="1"/>
  <c r="ZC124" i="1" a="1"/>
  <c r="ZC124" i="1" s="1"/>
  <c r="ZC145" i="1" s="1" a="1"/>
  <c r="ZC145" i="1" s="1"/>
  <c r="XX124" i="1" a="1"/>
  <c r="XX124" i="1" s="1"/>
  <c r="XX145" i="1" s="1" a="1"/>
  <c r="XX145" i="1" s="1"/>
  <c r="XA124" i="1" a="1"/>
  <c r="XA124" i="1" s="1"/>
  <c r="XA145" i="1" s="1" a="1"/>
  <c r="XA145" i="1" s="1"/>
  <c r="JG124" i="1" a="1"/>
  <c r="JG124" i="1" s="1"/>
  <c r="JG126" i="1" s="1" a="1"/>
  <c r="JG126" i="1" s="1"/>
  <c r="AAI124" i="1" a="1"/>
  <c r="AAI124" i="1" s="1"/>
  <c r="AAI145" i="1" s="1" a="1"/>
  <c r="AAI145" i="1" s="1"/>
  <c r="WY124" i="1" a="1"/>
  <c r="WY124" i="1" s="1"/>
  <c r="WY145" i="1" s="1" a="1"/>
  <c r="WY145" i="1" s="1"/>
  <c r="HP124" i="1" a="1"/>
  <c r="HP124" i="1" s="1"/>
  <c r="HP145" i="1" s="1" a="1"/>
  <c r="HP145" i="1" s="1"/>
  <c r="XB124" i="1" a="1"/>
  <c r="XB124" i="1" s="1"/>
  <c r="XB145" i="1" s="1" a="1"/>
  <c r="XB145" i="1" s="1"/>
  <c r="YZ124" i="1" a="1"/>
  <c r="YZ124" i="1" s="1"/>
  <c r="YZ145" i="1" s="1" a="1"/>
  <c r="YZ145" i="1" s="1"/>
  <c r="ZX49" i="1" a="1"/>
  <c r="ZX49" i="1" s="1"/>
  <c r="ZX52" i="1" s="1" a="1"/>
  <c r="ZX52" i="1" s="1"/>
  <c r="ZX53" i="1" s="1" a="1"/>
  <c r="ZX53" i="1" s="1"/>
  <c r="JX49" i="1" a="1"/>
  <c r="JX49" i="1" s="1"/>
  <c r="JW49" i="1" a="1"/>
  <c r="JW49" i="1" s="1"/>
  <c r="JV49" i="1" a="1"/>
  <c r="JV49" i="1" s="1"/>
  <c r="JU49" i="1" a="1"/>
  <c r="JU49" i="1" s="1"/>
  <c r="JT49" i="1" a="1"/>
  <c r="JT49" i="1" s="1"/>
  <c r="JS49" i="1" a="1"/>
  <c r="JS49" i="1" s="1"/>
  <c r="JR49" i="1" a="1"/>
  <c r="JR49" i="1" s="1"/>
  <c r="JQ49" i="1" a="1"/>
  <c r="JQ49" i="1" s="1"/>
  <c r="JP49" i="1" a="1"/>
  <c r="JP49" i="1" s="1"/>
  <c r="JO49" i="1" a="1"/>
  <c r="JO49" i="1" s="1"/>
  <c r="JN49" i="1" a="1"/>
  <c r="JN49" i="1" s="1"/>
  <c r="JM49" i="1" a="1"/>
  <c r="JM49" i="1" s="1"/>
  <c r="JL49" i="1" a="1"/>
  <c r="JL49" i="1" s="1"/>
  <c r="JK49" i="1" a="1"/>
  <c r="JK49" i="1" s="1"/>
  <c r="JJ49" i="1" a="1"/>
  <c r="JJ49" i="1" s="1"/>
  <c r="XF124" i="1" a="1"/>
  <c r="XF124" i="1" s="1"/>
  <c r="XF145" i="1" s="1" a="1"/>
  <c r="XF145" i="1" s="1"/>
  <c r="JB124" i="1" a="1"/>
  <c r="JB124" i="1" s="1"/>
  <c r="JB145" i="1" s="1" a="1"/>
  <c r="JB145" i="1" s="1"/>
  <c r="HV124" i="1" a="1"/>
  <c r="HV124" i="1" s="1"/>
  <c r="HV125" i="1" s="1" a="1"/>
  <c r="HV125" i="1" s="1"/>
  <c r="YV124" i="1" a="1"/>
  <c r="YV124" i="1" s="1"/>
  <c r="YC124" i="1" a="1"/>
  <c r="YC124" i="1" s="1"/>
  <c r="YC145" i="1" s="1" a="1"/>
  <c r="YC145" i="1" s="1"/>
  <c r="HR124" i="1" a="1"/>
  <c r="HR124" i="1" s="1"/>
  <c r="HR126" i="1" s="1" a="1"/>
  <c r="HR126" i="1" s="1"/>
  <c r="IO124" i="1" a="1"/>
  <c r="IO124" i="1" s="1"/>
  <c r="IO145" i="1" s="1" a="1"/>
  <c r="IO145" i="1" s="1"/>
  <c r="IY124" i="1" a="1"/>
  <c r="IY124" i="1" s="1"/>
  <c r="IY145" i="1" s="1" a="1"/>
  <c r="IY145" i="1" s="1"/>
  <c r="XE124" i="1" a="1"/>
  <c r="XE124" i="1" s="1"/>
  <c r="XE125" i="1" s="1" a="1"/>
  <c r="XE125" i="1" s="1"/>
  <c r="JA124" i="1" a="1"/>
  <c r="JA124" i="1" s="1"/>
  <c r="JA145" i="1" s="1" a="1"/>
  <c r="JA145" i="1" s="1"/>
  <c r="CB124" i="1" a="1"/>
  <c r="CB124" i="1" s="1"/>
  <c r="CB145" i="1" s="1" a="1"/>
  <c r="CB145" i="1" s="1"/>
  <c r="HT124" i="1" a="1"/>
  <c r="HT124" i="1" s="1"/>
  <c r="HT145" i="1" s="1" a="1"/>
  <c r="HT145" i="1" s="1"/>
  <c r="IX124" i="1" a="1"/>
  <c r="IX124" i="1" s="1"/>
  <c r="IX125" i="1" s="1" a="1"/>
  <c r="IX125" i="1" s="1"/>
  <c r="JC124" i="1" a="1"/>
  <c r="JC124" i="1" s="1"/>
  <c r="JC145" i="1" s="1" a="1"/>
  <c r="JC145" i="1" s="1"/>
  <c r="IV124" i="1" a="1"/>
  <c r="IV124" i="1" s="1"/>
  <c r="IV145" i="1" s="1" a="1"/>
  <c r="IV145" i="1" s="1"/>
  <c r="HC124" i="1" a="1"/>
  <c r="HC124" i="1" s="1"/>
  <c r="HC145" i="1" s="1" a="1"/>
  <c r="HC145" i="1" s="1"/>
  <c r="IR124" i="1" a="1"/>
  <c r="IR124" i="1" s="1"/>
  <c r="IR126" i="1" s="1" a="1"/>
  <c r="IR126" i="1" s="1"/>
  <c r="XI124" i="1" a="1"/>
  <c r="XI124" i="1" s="1"/>
  <c r="XI145" i="1" s="1" a="1"/>
  <c r="XI145" i="1" s="1"/>
  <c r="XC124" i="1" a="1"/>
  <c r="XC124" i="1" s="1"/>
  <c r="XC145" i="1" s="1" a="1"/>
  <c r="XC145" i="1" s="1"/>
  <c r="YY124" i="1" a="1"/>
  <c r="YY124" i="1" s="1"/>
  <c r="YY145" i="1" s="1" a="1"/>
  <c r="YY145" i="1" s="1"/>
  <c r="YL124" i="1" a="1"/>
  <c r="YL124" i="1" s="1"/>
  <c r="YL145" i="1" s="1" a="1"/>
  <c r="YL145" i="1" s="1"/>
  <c r="IM124" i="1" a="1"/>
  <c r="IM124" i="1" s="1"/>
  <c r="IM145" i="1" s="1" a="1"/>
  <c r="IM145" i="1" s="1"/>
  <c r="IT124" i="1" a="1"/>
  <c r="IT124" i="1" s="1"/>
  <c r="IT126" i="1" s="1" a="1"/>
  <c r="IT126" i="1" s="1"/>
  <c r="JE124" i="1" a="1"/>
  <c r="JE124" i="1" s="1"/>
  <c r="JE126" i="1" s="1" a="1"/>
  <c r="JE126" i="1" s="1"/>
  <c r="HW124" i="1" a="1"/>
  <c r="HW124" i="1" s="1"/>
  <c r="HW126" i="1" s="1" a="1"/>
  <c r="HW126" i="1" s="1"/>
  <c r="YA124" i="1" a="1"/>
  <c r="YA124" i="1" s="1"/>
  <c r="YA145" i="1" s="1" a="1"/>
  <c r="YA145" i="1" s="1"/>
  <c r="DA124" i="1" a="1"/>
  <c r="DA124" i="1" s="1"/>
  <c r="DA125" i="1" s="1" a="1"/>
  <c r="DA125" i="1" s="1"/>
  <c r="XK124" i="1" a="1"/>
  <c r="XK124" i="1" s="1"/>
  <c r="XK145" i="1" s="1" a="1"/>
  <c r="XK145" i="1" s="1"/>
  <c r="CG124" i="1" a="1"/>
  <c r="CG124" i="1" s="1"/>
  <c r="CG145" i="1" s="1" a="1"/>
  <c r="CG145" i="1" s="1"/>
  <c r="AAG124" i="1" a="1"/>
  <c r="AAG124" i="1" s="1"/>
  <c r="AAG145" i="1" s="1" a="1"/>
  <c r="AAG145" i="1" s="1"/>
  <c r="CC124" i="1" a="1"/>
  <c r="CC124" i="1" s="1"/>
  <c r="CC145" i="1" s="1" a="1"/>
  <c r="CC145" i="1" s="1"/>
  <c r="AAC124" i="1" a="1"/>
  <c r="AAC124" i="1" s="1"/>
  <c r="AAC145" i="1" s="1" a="1"/>
  <c r="AAC145" i="1" s="1"/>
  <c r="VQ131" i="1"/>
  <c r="VQ132" i="1"/>
  <c r="VQ124" i="1"/>
  <c r="VQ145" i="1"/>
  <c r="VQ125" i="1"/>
  <c r="VQ126" i="1"/>
  <c r="VQ127" i="1"/>
  <c r="VQ128" i="1"/>
  <c r="VQ146" i="1"/>
  <c r="VQ147" i="1"/>
  <c r="VQ129" i="1"/>
  <c r="VQ130" i="1"/>
  <c r="YB49" i="1" a="1"/>
  <c r="YB49" i="1" s="1"/>
  <c r="YB50" i="1" s="1" a="1"/>
  <c r="YB50" i="1" s="1"/>
  <c r="YB51" i="1" s="1" a="1"/>
  <c r="YB51" i="1" s="1"/>
  <c r="D49" i="1" a="1"/>
  <c r="D49" i="1" s="1"/>
  <c r="IH49" i="1" a="1"/>
  <c r="IH49" i="1" s="1"/>
  <c r="WG49" i="1" a="1"/>
  <c r="WG49" i="1" s="1"/>
  <c r="DV49" i="1" a="1"/>
  <c r="DV49" i="1" s="1"/>
  <c r="WB49" i="1" a="1"/>
  <c r="WB49" i="1" s="1"/>
  <c r="GF49" i="1" a="1"/>
  <c r="GF49" i="1" s="1"/>
  <c r="DW49" i="1" a="1"/>
  <c r="DW49" i="1" s="1"/>
  <c r="WF49" i="1" a="1"/>
  <c r="WF49" i="1" s="1"/>
  <c r="WD49" i="1" a="1"/>
  <c r="WD49" i="1" s="1"/>
  <c r="WD52" i="1" s="1" a="1"/>
  <c r="WD52" i="1" s="1"/>
  <c r="WD53" i="1" s="1" a="1"/>
  <c r="WD53" i="1" s="1"/>
  <c r="MC49" i="1" a="1"/>
  <c r="MC49" i="1" s="1"/>
  <c r="LI49" i="1" a="1"/>
  <c r="LI49" i="1" s="1"/>
  <c r="KO49" i="1" a="1"/>
  <c r="KO49" i="1" s="1"/>
  <c r="JY49" i="1" a="1"/>
  <c r="JY49" i="1" s="1"/>
  <c r="MR49" i="1" a="1"/>
  <c r="MR49" i="1" s="1"/>
  <c r="MB49" i="1" a="1"/>
  <c r="MB49" i="1" s="1"/>
  <c r="LH49" i="1" a="1"/>
  <c r="LH49" i="1" s="1"/>
  <c r="KN49" i="1" a="1"/>
  <c r="KN49" i="1" s="1"/>
  <c r="MQ49" i="1" a="1"/>
  <c r="MQ49" i="1" s="1"/>
  <c r="MA49" i="1" a="1"/>
  <c r="MA49" i="1" s="1"/>
  <c r="LG49" i="1" a="1"/>
  <c r="LG49" i="1" s="1"/>
  <c r="KM49" i="1" a="1"/>
  <c r="KM49" i="1" s="1"/>
  <c r="MP49" i="1" a="1"/>
  <c r="MP49" i="1" s="1"/>
  <c r="LZ49" i="1" a="1"/>
  <c r="LZ49" i="1" s="1"/>
  <c r="LF49" i="1" a="1"/>
  <c r="LF49" i="1" s="1"/>
  <c r="KL49" i="1" a="1"/>
  <c r="KL49" i="1" s="1"/>
  <c r="MO49" i="1" a="1"/>
  <c r="MO49" i="1" s="1"/>
  <c r="LY49" i="1" a="1"/>
  <c r="LY49" i="1" s="1"/>
  <c r="LE49" i="1" a="1"/>
  <c r="LE49" i="1" s="1"/>
  <c r="KK49" i="1" a="1"/>
  <c r="KK49" i="1" s="1"/>
  <c r="MN49" i="1" a="1"/>
  <c r="MN49" i="1" s="1"/>
  <c r="LX49" i="1" a="1"/>
  <c r="LX49" i="1" s="1"/>
  <c r="LT49" i="1" a="1"/>
  <c r="LT49" i="1" s="1"/>
  <c r="LD49" i="1" a="1"/>
  <c r="LD49" i="1" s="1"/>
  <c r="KJ49" i="1" a="1"/>
  <c r="KJ49" i="1" s="1"/>
  <c r="MM49" i="1" a="1"/>
  <c r="MM49" i="1" s="1"/>
  <c r="LW49" i="1" a="1"/>
  <c r="LW49" i="1" s="1"/>
  <c r="LS49" i="1" a="1"/>
  <c r="LS49" i="1" s="1"/>
  <c r="LC49" i="1" a="1"/>
  <c r="LC49" i="1" s="1"/>
  <c r="KI49" i="1" a="1"/>
  <c r="KI49" i="1" s="1"/>
  <c r="MD49" i="1" a="1"/>
  <c r="MD49" i="1" s="1"/>
  <c r="LJ49" i="1" a="1"/>
  <c r="LJ49" i="1" s="1"/>
  <c r="KP49" i="1" a="1"/>
  <c r="KP49" i="1" s="1"/>
  <c r="JZ49" i="1" a="1"/>
  <c r="JZ49" i="1" s="1"/>
  <c r="LV49" i="1" a="1"/>
  <c r="LV49" i="1" s="1"/>
  <c r="LK49" i="1" a="1"/>
  <c r="LK49" i="1" s="1"/>
  <c r="KS49" i="1" a="1"/>
  <c r="KS49" i="1" s="1"/>
  <c r="LU49" i="1" a="1"/>
  <c r="LU49" i="1" s="1"/>
  <c r="KR49" i="1" a="1"/>
  <c r="KR49" i="1" s="1"/>
  <c r="LB49" i="1" a="1"/>
  <c r="LB49" i="1" s="1"/>
  <c r="KQ49" i="1" a="1"/>
  <c r="KQ49" i="1" s="1"/>
  <c r="LA49" i="1" a="1"/>
  <c r="LA49" i="1" s="1"/>
  <c r="KZ49" i="1" a="1"/>
  <c r="KZ49" i="1" s="1"/>
  <c r="KH49" i="1" a="1"/>
  <c r="KH49" i="1" s="1"/>
  <c r="KY49" i="1" a="1"/>
  <c r="KY49" i="1" s="1"/>
  <c r="KG49" i="1" a="1"/>
  <c r="KG49" i="1" s="1"/>
  <c r="MH49" i="1" a="1"/>
  <c r="MH49" i="1" s="1"/>
  <c r="MG49" i="1" a="1"/>
  <c r="MG49" i="1" s="1"/>
  <c r="MF49" i="1" a="1"/>
  <c r="MF49" i="1" s="1"/>
  <c r="ME49" i="1" a="1"/>
  <c r="ME49" i="1" s="1"/>
  <c r="KV49" i="1" a="1"/>
  <c r="KV49" i="1" s="1"/>
  <c r="KU49" i="1" a="1"/>
  <c r="KU49" i="1" s="1"/>
  <c r="KT49" i="1" a="1"/>
  <c r="KT49" i="1" s="1"/>
  <c r="KF49" i="1" a="1"/>
  <c r="KF49" i="1" s="1"/>
  <c r="KE49" i="1" a="1"/>
  <c r="KE49" i="1" s="1"/>
  <c r="LR49" i="1" a="1"/>
  <c r="LR49" i="1" s="1"/>
  <c r="KD49" i="1" a="1"/>
  <c r="KD49" i="1" s="1"/>
  <c r="LQ49" i="1" a="1"/>
  <c r="LQ49" i="1" s="1"/>
  <c r="KC49" i="1" a="1"/>
  <c r="KC49" i="1" s="1"/>
  <c r="LP49" i="1" a="1"/>
  <c r="LP49" i="1" s="1"/>
  <c r="KB49" i="1" a="1"/>
  <c r="KB49" i="1" s="1"/>
  <c r="LO49" i="1" a="1"/>
  <c r="LO49" i="1" s="1"/>
  <c r="KA49" i="1" a="1"/>
  <c r="KA49" i="1" s="1"/>
  <c r="LN49" i="1" a="1"/>
  <c r="LN49" i="1" s="1"/>
  <c r="LM49" i="1" a="1"/>
  <c r="LM49" i="1" s="1"/>
  <c r="LL49" i="1" a="1"/>
  <c r="LL49" i="1" s="1"/>
  <c r="ML49" i="1" a="1"/>
  <c r="ML49" i="1" s="1"/>
  <c r="KX49" i="1" a="1"/>
  <c r="KX49" i="1" s="1"/>
  <c r="MK49" i="1" a="1"/>
  <c r="MK49" i="1" s="1"/>
  <c r="KW49" i="1" a="1"/>
  <c r="KW49" i="1" s="1"/>
  <c r="MJ49" i="1" a="1"/>
  <c r="MJ49" i="1" s="1"/>
  <c r="MI49" i="1" a="1"/>
  <c r="MI49" i="1" s="1"/>
  <c r="WP49" i="1" a="1"/>
  <c r="WP49" i="1" s="1"/>
  <c r="VS49" i="1" a="1"/>
  <c r="VS49" i="1" s="1"/>
  <c r="WQ49" i="1" a="1"/>
  <c r="WQ49" i="1" s="1"/>
  <c r="II49" i="1" a="1"/>
  <c r="II49" i="1" s="1"/>
  <c r="VX49" i="1" a="1"/>
  <c r="VX49" i="1" s="1"/>
  <c r="WH49" i="1" a="1"/>
  <c r="WH49" i="1" s="1"/>
  <c r="WH52" i="1" s="1" a="1"/>
  <c r="WH52" i="1" s="1"/>
  <c r="WH53" i="1" s="1" a="1"/>
  <c r="WH53" i="1" s="1"/>
  <c r="WL49" i="1" a="1"/>
  <c r="WL49" i="1" s="1"/>
  <c r="WL52" i="1" s="1" a="1"/>
  <c r="WL52" i="1" s="1"/>
  <c r="WL53" i="1" s="1" a="1"/>
  <c r="WL53" i="1" s="1"/>
  <c r="WO49" i="1" a="1"/>
  <c r="WO49" i="1" s="1"/>
  <c r="WO52" i="1" s="1" a="1"/>
  <c r="WO52" i="1" s="1"/>
  <c r="WO53" i="1" s="1" a="1"/>
  <c r="WO53" i="1" s="1"/>
  <c r="DN49" i="1" a="1"/>
  <c r="DN49" i="1" s="1"/>
  <c r="WC49" i="1" a="1"/>
  <c r="WC49" i="1" s="1"/>
  <c r="IJ49" i="1" a="1"/>
  <c r="IJ49" i="1" s="1"/>
  <c r="E46" i="7"/>
  <c r="W46" i="7" s="1"/>
  <c r="DK49" i="1" a="1"/>
  <c r="DK49" i="1" s="1"/>
  <c r="WI49" i="1" a="1"/>
  <c r="WI49" i="1" s="1"/>
  <c r="YD49" i="1" a="1"/>
  <c r="YD49" i="1" s="1"/>
  <c r="ABM49" i="1" a="1"/>
  <c r="ABM49" i="1" s="1"/>
  <c r="DO49" i="1" a="1"/>
  <c r="DO49" i="1" s="1"/>
  <c r="WJ49" i="1" a="1"/>
  <c r="WJ49" i="1" s="1"/>
  <c r="VT49" i="1" a="1"/>
  <c r="VT49" i="1" s="1"/>
  <c r="AEV49" i="1" a="1"/>
  <c r="AEV49" i="1" s="1"/>
  <c r="AEF49" i="1" a="1"/>
  <c r="AEF49" i="1" s="1"/>
  <c r="ADP49" i="1" a="1"/>
  <c r="ADP49" i="1" s="1"/>
  <c r="ACZ49" i="1" a="1"/>
  <c r="ACZ49" i="1" s="1"/>
  <c r="AEU49" i="1" a="1"/>
  <c r="AEU49" i="1" s="1"/>
  <c r="AEE49" i="1" a="1"/>
  <c r="AEE49" i="1" s="1"/>
  <c r="ADO49" i="1" a="1"/>
  <c r="ADO49" i="1" s="1"/>
  <c r="ACY49" i="1" a="1"/>
  <c r="ACY49" i="1" s="1"/>
  <c r="AET49" i="1" a="1"/>
  <c r="AET49" i="1" s="1"/>
  <c r="AED49" i="1" a="1"/>
  <c r="AED49" i="1" s="1"/>
  <c r="ADN49" i="1" a="1"/>
  <c r="ADN49" i="1" s="1"/>
  <c r="ACX49" i="1" a="1"/>
  <c r="ACX49" i="1" s="1"/>
  <c r="AES49" i="1" a="1"/>
  <c r="AES49" i="1" s="1"/>
  <c r="AEC49" i="1" a="1"/>
  <c r="AEC49" i="1" s="1"/>
  <c r="ADM49" i="1" a="1"/>
  <c r="ADM49" i="1" s="1"/>
  <c r="ACW49" i="1" a="1"/>
  <c r="ACW49" i="1" s="1"/>
  <c r="AEH49" i="1" a="1"/>
  <c r="AEH49" i="1" s="1"/>
  <c r="ADG49" i="1" a="1"/>
  <c r="ADG49" i="1" s="1"/>
  <c r="AEA49" i="1" a="1"/>
  <c r="AEA49" i="1" s="1"/>
  <c r="ADE49" i="1" a="1"/>
  <c r="ADE49" i="1" s="1"/>
  <c r="ADC49" i="1" a="1"/>
  <c r="ADC49" i="1" s="1"/>
  <c r="ADA49" i="1" a="1"/>
  <c r="ADA49" i="1" s="1"/>
  <c r="AEK49" i="1" a="1"/>
  <c r="AEK49" i="1" s="1"/>
  <c r="ADI49" i="1" a="1"/>
  <c r="ADI49" i="1" s="1"/>
  <c r="AEJ49" i="1" a="1"/>
  <c r="AEJ49" i="1" s="1"/>
  <c r="AEI49" i="1" a="1"/>
  <c r="AEI49" i="1" s="1"/>
  <c r="ADD49" i="1" a="1"/>
  <c r="ADD49" i="1" s="1"/>
  <c r="AEG49" i="1" a="1"/>
  <c r="AEG49" i="1" s="1"/>
  <c r="ADB49" i="1" a="1"/>
  <c r="ADB49" i="1" s="1"/>
  <c r="AEB49" i="1" a="1"/>
  <c r="AEB49" i="1" s="1"/>
  <c r="ACV49" i="1" a="1"/>
  <c r="ACV49" i="1" s="1"/>
  <c r="ACU49" i="1" a="1"/>
  <c r="ACU49" i="1" s="1"/>
  <c r="ADZ49" i="1" a="1"/>
  <c r="ADZ49" i="1" s="1"/>
  <c r="ADY49" i="1" a="1"/>
  <c r="ADY49" i="1" s="1"/>
  <c r="ACT49" i="1" a="1"/>
  <c r="ACT49" i="1" s="1"/>
  <c r="ADX49" i="1" a="1"/>
  <c r="ADX49" i="1" s="1"/>
  <c r="ACS49" i="1" a="1"/>
  <c r="ACS49" i="1" s="1"/>
  <c r="ADW49" i="1" a="1"/>
  <c r="ADW49" i="1" s="1"/>
  <c r="ACR49" i="1" a="1"/>
  <c r="ACR49" i="1" s="1"/>
  <c r="ADV49" i="1" a="1"/>
  <c r="ADV49" i="1" s="1"/>
  <c r="ADU49" i="1" a="1"/>
  <c r="ADU49" i="1" s="1"/>
  <c r="AEW49" i="1" a="1"/>
  <c r="AEW49" i="1" s="1"/>
  <c r="ADT49" i="1" a="1"/>
  <c r="ADT49" i="1" s="1"/>
  <c r="AER49" i="1" a="1"/>
  <c r="AER49" i="1" s="1"/>
  <c r="ADS49" i="1" a="1"/>
  <c r="ADS49" i="1" s="1"/>
  <c r="ADR49" i="1" a="1"/>
  <c r="ADR49" i="1" s="1"/>
  <c r="AEQ49" i="1" a="1"/>
  <c r="AEQ49" i="1" s="1"/>
  <c r="ADQ49" i="1" a="1"/>
  <c r="ADQ49" i="1" s="1"/>
  <c r="ADL49" i="1" a="1"/>
  <c r="ADL49" i="1" s="1"/>
  <c r="AEP49" i="1" a="1"/>
  <c r="AEP49" i="1" s="1"/>
  <c r="ADK49" i="1" a="1"/>
  <c r="ADK49" i="1" s="1"/>
  <c r="AEO49" i="1" a="1"/>
  <c r="AEO49" i="1" s="1"/>
  <c r="ADJ49" i="1" a="1"/>
  <c r="ADJ49" i="1" s="1"/>
  <c r="AEN49" i="1" a="1"/>
  <c r="AEN49" i="1" s="1"/>
  <c r="AEL49" i="1" a="1"/>
  <c r="AEL49" i="1" s="1"/>
  <c r="ADF49" i="1" a="1"/>
  <c r="ADF49" i="1" s="1"/>
  <c r="AEM49" i="1" a="1"/>
  <c r="AEM49" i="1" s="1"/>
  <c r="ADH49" i="1" a="1"/>
  <c r="ADH49" i="1" s="1"/>
  <c r="ACE49" i="1" a="1"/>
  <c r="ACE49" i="1" s="1"/>
  <c r="ABO49" i="1" a="1"/>
  <c r="ABO49" i="1" s="1"/>
  <c r="ACD49" i="1" a="1"/>
  <c r="ACD49" i="1" s="1"/>
  <c r="ABN49" i="1" a="1"/>
  <c r="ABN49" i="1" s="1"/>
  <c r="ACL49" i="1" a="1"/>
  <c r="ACL49" i="1" s="1"/>
  <c r="ABV49" i="1" a="1"/>
  <c r="ABV49" i="1" s="1"/>
  <c r="ACK49" i="1" a="1"/>
  <c r="ACK49" i="1" s="1"/>
  <c r="ABU49" i="1" a="1"/>
  <c r="ABU49" i="1" s="1"/>
  <c r="ACJ49" i="1" a="1"/>
  <c r="ACJ49" i="1" s="1"/>
  <c r="ABT49" i="1" a="1"/>
  <c r="ABT49" i="1" s="1"/>
  <c r="ACI49" i="1" a="1"/>
  <c r="ACI49" i="1" s="1"/>
  <c r="ABS49" i="1" a="1"/>
  <c r="ABS49" i="1" s="1"/>
  <c r="ABQ49" i="1" a="1"/>
  <c r="ABQ49" i="1" s="1"/>
  <c r="ABP49" i="1" a="1"/>
  <c r="ABP49" i="1" s="1"/>
  <c r="ACO49" i="1" a="1"/>
  <c r="ACO49" i="1" s="1"/>
  <c r="ACN49" i="1" a="1"/>
  <c r="ACN49" i="1" s="1"/>
  <c r="ACM49" i="1" a="1"/>
  <c r="ACM49" i="1" s="1"/>
  <c r="ACH49" i="1" a="1"/>
  <c r="ACH49" i="1" s="1"/>
  <c r="ACG49" i="1" a="1"/>
  <c r="ACG49" i="1" s="1"/>
  <c r="ACF49" i="1" a="1"/>
  <c r="ACF49" i="1" s="1"/>
  <c r="ACC49" i="1" a="1"/>
  <c r="ACC49" i="1" s="1"/>
  <c r="ACB49" i="1" a="1"/>
  <c r="ACB49" i="1" s="1"/>
  <c r="ACA49" i="1" a="1"/>
  <c r="ACA49" i="1" s="1"/>
  <c r="ABZ49" i="1" a="1"/>
  <c r="ABZ49" i="1" s="1"/>
  <c r="ABY49" i="1" a="1"/>
  <c r="ABY49" i="1" s="1"/>
  <c r="ABX49" i="1" a="1"/>
  <c r="ABX49" i="1" s="1"/>
  <c r="ABW49" i="1" a="1"/>
  <c r="ABW49" i="1" s="1"/>
  <c r="ABR49" i="1" a="1"/>
  <c r="ABR49" i="1" s="1"/>
  <c r="WM49" i="1" a="1"/>
  <c r="WM49" i="1" s="1"/>
  <c r="WE49" i="1" a="1"/>
  <c r="WE49" i="1" s="1"/>
  <c r="DP49" i="1" a="1"/>
  <c r="DP49" i="1" s="1"/>
  <c r="IE49" i="1" a="1"/>
  <c r="IE49" i="1" s="1"/>
  <c r="GA49" i="1" a="1"/>
  <c r="GA49" i="1" s="1"/>
  <c r="ACQ49" i="1" a="1"/>
  <c r="ACQ49" i="1" s="1"/>
  <c r="FD49" i="1" a="1"/>
  <c r="FD49" i="1" s="1"/>
  <c r="VR49" i="1" a="1"/>
  <c r="VR49" i="1" s="1"/>
  <c r="YE49" i="1" a="1"/>
  <c r="YE49" i="1" s="1"/>
  <c r="YE50" i="1" s="1" a="1"/>
  <c r="YE50" i="1" s="1"/>
  <c r="YE51" i="1" s="1" a="1"/>
  <c r="YE51" i="1" s="1"/>
  <c r="WV49" i="1" a="1"/>
  <c r="WV49" i="1" s="1"/>
  <c r="WK49" i="1" a="1"/>
  <c r="WK49" i="1" s="1"/>
  <c r="GD49" i="1" a="1"/>
  <c r="GD49" i="1" s="1"/>
  <c r="GD50" i="1" s="1" a="1"/>
  <c r="GD50" i="1" s="1"/>
  <c r="GD51" i="1" s="1" a="1"/>
  <c r="GD51" i="1" s="1"/>
  <c r="FE49" i="1" a="1"/>
  <c r="FE49" i="1" s="1"/>
  <c r="IL49" i="1" a="1"/>
  <c r="IL49" i="1" s="1"/>
  <c r="DM49" i="1" a="1"/>
  <c r="DM49" i="1" s="1"/>
  <c r="WN49" i="1" a="1"/>
  <c r="WN49" i="1" s="1"/>
  <c r="IK49" i="1" a="1"/>
  <c r="IK49" i="1" s="1"/>
  <c r="IG49" i="1" a="1"/>
  <c r="IG49" i="1" s="1"/>
  <c r="HB49" i="1" a="1"/>
  <c r="HB49" i="1" s="1"/>
  <c r="GE49" i="1" a="1"/>
  <c r="GE49" i="1" s="1"/>
  <c r="GC49" i="1" a="1"/>
  <c r="GC49" i="1" s="1"/>
  <c r="EC49" i="1" a="1"/>
  <c r="EC49" i="1" s="1"/>
  <c r="GG49" i="1" a="1"/>
  <c r="GG49" i="1" s="1"/>
  <c r="AAR49" i="1" a="1"/>
  <c r="AAR49" i="1" s="1"/>
  <c r="AAL49" i="1" a="1"/>
  <c r="AAL49" i="1" s="1"/>
  <c r="AN49" i="1" a="1"/>
  <c r="AN49" i="1" s="1"/>
  <c r="DQ49" i="1" a="1"/>
  <c r="DQ49" i="1" s="1"/>
  <c r="DJ49" i="1" a="1"/>
  <c r="DJ49" i="1" s="1"/>
  <c r="DI49" i="1" a="1"/>
  <c r="DI49" i="1" s="1"/>
  <c r="BY49" i="1" a="1"/>
  <c r="BY49" i="1" s="1"/>
  <c r="DG49" i="1" a="1"/>
  <c r="DG49" i="1" s="1"/>
  <c r="CE49" i="1" a="1"/>
  <c r="CE49" i="1" s="1"/>
  <c r="CA49" i="1" a="1"/>
  <c r="CA49" i="1" s="1"/>
  <c r="BX49" i="1" a="1"/>
  <c r="BX49" i="1" s="1"/>
  <c r="BW49" i="1" a="1"/>
  <c r="BW49" i="1" s="1"/>
  <c r="EG49" i="1" a="1"/>
  <c r="EG49" i="1" s="1"/>
  <c r="BV49" i="1" a="1"/>
  <c r="BV49" i="1" s="1"/>
  <c r="BU49" i="1" a="1"/>
  <c r="BU49" i="1" s="1"/>
  <c r="BT49" i="1" a="1"/>
  <c r="BT49" i="1" s="1"/>
  <c r="EF49" i="1" a="1"/>
  <c r="EF49" i="1" s="1"/>
  <c r="BS49" i="1" a="1"/>
  <c r="BS49" i="1" s="1"/>
  <c r="BR49" i="1" a="1"/>
  <c r="BR49" i="1" s="1"/>
  <c r="BQ49" i="1" a="1"/>
  <c r="BQ49" i="1" s="1"/>
  <c r="YT49" i="1" a="1"/>
  <c r="YT49" i="1" s="1"/>
  <c r="BP49" i="1" a="1"/>
  <c r="BP49" i="1" s="1"/>
  <c r="YS49" i="1" a="1"/>
  <c r="YS49" i="1" s="1"/>
  <c r="BO49" i="1" a="1"/>
  <c r="BO49" i="1" s="1"/>
  <c r="YR49" i="1" a="1"/>
  <c r="YR49" i="1" s="1"/>
  <c r="YQ49" i="1" a="1"/>
  <c r="YQ49" i="1" s="1"/>
  <c r="AP49" i="1" a="1"/>
  <c r="AP49" i="1" s="1"/>
  <c r="AO49" i="1" a="1"/>
  <c r="AO49" i="1" s="1"/>
  <c r="EE49" i="1" a="1"/>
  <c r="EE49" i="1" s="1"/>
  <c r="ED49" i="1" a="1"/>
  <c r="ED49" i="1" s="1"/>
  <c r="IA49" i="1" a="1"/>
  <c r="IA49" i="1" s="1"/>
  <c r="WA49" i="1" a="1"/>
  <c r="WA49" i="1" s="1"/>
  <c r="AAE49" i="1" a="1"/>
  <c r="AAE49" i="1" s="1"/>
  <c r="XJ49" i="1" a="1"/>
  <c r="XJ49" i="1" s="1"/>
  <c r="XD49" i="1" a="1"/>
  <c r="XD49" i="1" s="1"/>
  <c r="YC49" i="1" a="1"/>
  <c r="YC49" i="1" s="1"/>
  <c r="XC49" i="1" a="1"/>
  <c r="XC49" i="1" s="1"/>
  <c r="XL49" i="1" a="1"/>
  <c r="XL49" i="1" s="1"/>
  <c r="XL54" i="1" s="1" a="1"/>
  <c r="XL54" i="1" s="1"/>
  <c r="XL55" i="1" s="1" a="1"/>
  <c r="XL55" i="1" s="1"/>
  <c r="YY49" i="1" a="1"/>
  <c r="YY49" i="1" s="1"/>
  <c r="ZA49" i="1" a="1"/>
  <c r="ZA49" i="1" s="1"/>
  <c r="HV49" i="1" a="1"/>
  <c r="HV49" i="1" s="1"/>
  <c r="ZB49" i="1" a="1"/>
  <c r="ZB49" i="1" s="1"/>
  <c r="HS49" i="1" a="1"/>
  <c r="HS49" i="1" s="1"/>
  <c r="ZC49" i="1" a="1"/>
  <c r="ZC49" i="1" s="1"/>
  <c r="HE49" i="1" a="1"/>
  <c r="HE49" i="1" s="1"/>
  <c r="XH49" i="1" a="1"/>
  <c r="XH49" i="1" s="1"/>
  <c r="GU49" i="1" a="1"/>
  <c r="GU49" i="1" s="1"/>
  <c r="XE49" i="1" a="1"/>
  <c r="XE49" i="1" s="1"/>
  <c r="YK49" i="1" a="1"/>
  <c r="YK49" i="1" s="1"/>
  <c r="YZ49" i="1" a="1"/>
  <c r="YZ49" i="1" s="1"/>
  <c r="YZ50" i="1" s="1" a="1"/>
  <c r="YZ50" i="1" s="1"/>
  <c r="YZ51" i="1" s="1" a="1"/>
  <c r="YZ51" i="1" s="1"/>
  <c r="AAF49" i="1" a="1"/>
  <c r="AAF49" i="1" s="1"/>
  <c r="GW49" i="1" a="1"/>
  <c r="GW49" i="1" s="1"/>
  <c r="EZ49" i="1" a="1"/>
  <c r="EZ49" i="1" s="1"/>
  <c r="CD49" i="1" a="1"/>
  <c r="CD49" i="1" s="1"/>
  <c r="GV49" i="1" a="1"/>
  <c r="GV49" i="1" s="1"/>
  <c r="GV50" i="1" s="1" a="1"/>
  <c r="GV50" i="1" s="1"/>
  <c r="GV51" i="1" s="1" a="1"/>
  <c r="GV51" i="1" s="1"/>
  <c r="IC49" i="1" a="1"/>
  <c r="IC49" i="1" s="1"/>
  <c r="YN49" i="1" a="1"/>
  <c r="YN49" i="1" s="1"/>
  <c r="XB49" i="1" a="1"/>
  <c r="XB49" i="1" s="1"/>
  <c r="WX49" i="1" a="1"/>
  <c r="WX49" i="1" s="1"/>
  <c r="XA49" i="1" a="1"/>
  <c r="XA49" i="1" s="1"/>
  <c r="AAD49" i="1" a="1"/>
  <c r="AAD49" i="1" s="1"/>
  <c r="AAD54" i="1" s="1" a="1"/>
  <c r="AAD54" i="1" s="1"/>
  <c r="AAD55" i="1" s="1" a="1"/>
  <c r="AAD55" i="1" s="1"/>
  <c r="WY49" i="1" a="1"/>
  <c r="WY49" i="1" s="1"/>
  <c r="HP49" i="1" a="1"/>
  <c r="HP49" i="1" s="1"/>
  <c r="XG49" i="1" a="1"/>
  <c r="XG49" i="1" s="1"/>
  <c r="XF49" i="1" a="1"/>
  <c r="XF49" i="1" s="1"/>
  <c r="YV49" i="1" a="1"/>
  <c r="YV49" i="1" s="1"/>
  <c r="HR49" i="1" a="1"/>
  <c r="HR49" i="1" s="1"/>
  <c r="AAI49" i="1" a="1"/>
  <c r="AAI49" i="1" s="1"/>
  <c r="CB49" i="1" a="1"/>
  <c r="CB49" i="1" s="1"/>
  <c r="HT49" i="1" a="1"/>
  <c r="HT49" i="1" s="1"/>
  <c r="XM49" i="1" a="1"/>
  <c r="XM49" i="1" s="1"/>
  <c r="IB49" i="1" a="1"/>
  <c r="IB49" i="1" s="1"/>
  <c r="YU49" i="1" a="1"/>
  <c r="YU49" i="1" s="1"/>
  <c r="WW49" i="1" a="1"/>
  <c r="WW49" i="1" s="1"/>
  <c r="WR49" i="1" a="1"/>
  <c r="WR49" i="1" s="1"/>
  <c r="HC49" i="1" a="1"/>
  <c r="HC49" i="1" s="1"/>
  <c r="XI49" i="1" a="1"/>
  <c r="XI49" i="1" s="1"/>
  <c r="IM49" i="1" a="1"/>
  <c r="IM49" i="1" s="1"/>
  <c r="IO49" i="1" a="1"/>
  <c r="IO49" i="1" s="1"/>
  <c r="HO49" i="1" a="1"/>
  <c r="HO49" i="1" s="1"/>
  <c r="YL49" i="1" a="1"/>
  <c r="YL49" i="1" s="1"/>
  <c r="HU49" i="1" a="1"/>
  <c r="HU49" i="1" s="1"/>
  <c r="HW49" i="1" a="1"/>
  <c r="HW49" i="1" s="1"/>
  <c r="YA49" i="1" a="1"/>
  <c r="YA49" i="1" s="1"/>
  <c r="DA49" i="1" a="1"/>
  <c r="DA49" i="1" s="1"/>
  <c r="DA54" i="1" s="1" a="1"/>
  <c r="DA54" i="1" s="1"/>
  <c r="DA55" i="1" s="1" a="1"/>
  <c r="DA55" i="1" s="1"/>
  <c r="XK49" i="1" a="1"/>
  <c r="XK49" i="1" s="1"/>
  <c r="AAH49" i="1" a="1"/>
  <c r="AAH49" i="1" s="1"/>
  <c r="YO49" i="1" a="1"/>
  <c r="YO49" i="1" s="1"/>
  <c r="IP49" i="1" a="1"/>
  <c r="IP49" i="1" s="1"/>
  <c r="AAG49" i="1" a="1"/>
  <c r="AAG49" i="1" s="1"/>
  <c r="CC49" i="1" a="1"/>
  <c r="CC49" i="1" s="1"/>
  <c r="AAC49" i="1" a="1"/>
  <c r="AAC49" i="1" s="1"/>
  <c r="AEX49" i="1" a="1"/>
  <c r="AEX49" i="1" s="1"/>
  <c r="HD49" i="1" a="1"/>
  <c r="HD49" i="1" s="1"/>
  <c r="YW49" i="1" a="1"/>
  <c r="YW49" i="1" s="1"/>
  <c r="HF49" i="1" a="1"/>
  <c r="HF49" i="1" s="1"/>
  <c r="YM49" i="1" a="1"/>
  <c r="YM49" i="1" s="1"/>
  <c r="GY49" i="1" a="1"/>
  <c r="GY49" i="1" s="1"/>
  <c r="WZ49" i="1" a="1"/>
  <c r="WZ49" i="1" s="1"/>
  <c r="HQ49" i="1" a="1"/>
  <c r="HQ49" i="1" s="1"/>
  <c r="YX49" i="1" a="1"/>
  <c r="YX49" i="1" s="1"/>
  <c r="WU15" i="1" a="1"/>
  <c r="WU15" i="1" s="1"/>
  <c r="VU15" i="1" a="1"/>
  <c r="VU15" i="1" s="1"/>
  <c r="VY15" i="1" a="1"/>
  <c r="VY15" i="1" s="1"/>
  <c r="VY49" i="1" s="1" a="1"/>
  <c r="VY49" i="1" s="1"/>
  <c r="VW15" i="1" a="1"/>
  <c r="VW15" i="1" s="1"/>
  <c r="VW49" i="1" s="1" a="1"/>
  <c r="VW49" i="1" s="1"/>
  <c r="VP15" i="1" a="1"/>
  <c r="VP15" i="1" s="1"/>
  <c r="VP49" i="1" s="1" a="1"/>
  <c r="VP49" i="1" s="1"/>
  <c r="VZ15" i="1" a="1"/>
  <c r="VZ15" i="1" s="1"/>
  <c r="VZ49" i="1" s="1" a="1"/>
  <c r="VZ49" i="1" s="1"/>
  <c r="VV15" i="1" a="1"/>
  <c r="VV15" i="1" s="1"/>
  <c r="VV49" i="1" s="1" a="1"/>
  <c r="VV49" i="1" s="1"/>
  <c r="VQ15" i="1" a="1"/>
  <c r="VQ15" i="1" s="1"/>
  <c r="VQ49" i="1" s="1" a="1"/>
  <c r="VQ49"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R8" i="1"/>
  <c r="E46" i="6"/>
  <c r="W46" i="6" s="1"/>
  <c r="D46" i="8"/>
  <c r="V46" i="8" s="1"/>
  <c r="C46" i="8"/>
  <c r="U46" i="8" s="1"/>
  <c r="WL7" i="1"/>
  <c r="WQ7" i="1" s="1"/>
  <c r="D46" i="7"/>
  <c r="V46" i="7" s="1"/>
  <c r="C46" i="7"/>
  <c r="U46" i="7" s="1"/>
  <c r="D46" i="6"/>
  <c r="V46" i="6" s="1"/>
  <c r="C46" i="6"/>
  <c r="U46" i="6" s="1"/>
  <c r="E46" i="8"/>
  <c r="W46" i="8" s="1"/>
  <c r="BA49" i="8"/>
  <c r="AP49" i="8" s="1"/>
  <c r="BE49" i="6"/>
  <c r="AT49" i="6" s="1"/>
  <c r="AZ49" i="8"/>
  <c r="AO49" i="8" s="1"/>
  <c r="BD49" i="6"/>
  <c r="AS49" i="6" s="1"/>
  <c r="BC49" i="6"/>
  <c r="AR49" i="6" s="1"/>
  <c r="AY49" i="6"/>
  <c r="AN49" i="6" s="1"/>
  <c r="WF17" i="1"/>
  <c r="WD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WB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Z17" i="1"/>
  <c r="FA17" i="1" s="1" a="1"/>
  <c r="FA17" i="1" s="1"/>
  <c r="XQ147" i="1" l="1" a="1"/>
  <c r="XQ147" i="1" s="1"/>
  <c r="XY50" i="1" a="1"/>
  <c r="XY50" i="1" s="1"/>
  <c r="XY51" i="1" s="1" a="1"/>
  <c r="XY51" i="1" s="1"/>
  <c r="XY54" i="1" a="1"/>
  <c r="XY54" i="1" s="1"/>
  <c r="XY55" i="1" s="1" a="1"/>
  <c r="XY55" i="1" s="1"/>
  <c r="GT134" i="1" a="1"/>
  <c r="GT134" i="1" s="1"/>
  <c r="GT133" i="1" a="1"/>
  <c r="GT133" i="1" s="1"/>
  <c r="XP54" i="1" a="1"/>
  <c r="XP54" i="1" s="1"/>
  <c r="XP55" i="1" s="1" a="1"/>
  <c r="XP55" i="1" s="1"/>
  <c r="EB52" i="1" a="1"/>
  <c r="EB52" i="1" s="1"/>
  <c r="EB53" i="1" s="1" a="1"/>
  <c r="EB53" i="1" s="1"/>
  <c r="EB50" i="1" a="1"/>
  <c r="EB50" i="1" s="1"/>
  <c r="EB51" i="1" s="1" a="1"/>
  <c r="EB51" i="1" s="1"/>
  <c r="EB54" i="1" a="1"/>
  <c r="EB54" i="1" s="1"/>
  <c r="EB55" i="1" s="1" a="1"/>
  <c r="EB55" i="1" s="1"/>
  <c r="XP52" i="1" a="1"/>
  <c r="XP52" i="1" s="1"/>
  <c r="XP53" i="1" s="1" a="1"/>
  <c r="XP53" i="1" s="1"/>
  <c r="EA52" i="1" a="1"/>
  <c r="EA52" i="1" s="1"/>
  <c r="EA53" i="1" s="1" a="1"/>
  <c r="EA53" i="1" s="1"/>
  <c r="EA54" i="1" a="1"/>
  <c r="EA54" i="1" s="1"/>
  <c r="EA55" i="1" s="1" a="1"/>
  <c r="EA55" i="1" s="1"/>
  <c r="EA50" i="1" a="1"/>
  <c r="EA50" i="1" s="1"/>
  <c r="EA51" i="1" s="1" a="1"/>
  <c r="EA51" i="1" s="1"/>
  <c r="XP127" i="1" a="1"/>
  <c r="XP127" i="1" s="1"/>
  <c r="XP129" i="1" s="1" a="1"/>
  <c r="XP129" i="1" s="1"/>
  <c r="XP131" i="1" s="1" a="1"/>
  <c r="XP131" i="1" s="1"/>
  <c r="XP133" i="1" s="1" a="1"/>
  <c r="XP133" i="1" s="1"/>
  <c r="XP135" i="1" s="1" a="1"/>
  <c r="XP135" i="1" s="1"/>
  <c r="XP137" i="1" s="1" a="1"/>
  <c r="XP137" i="1" s="1"/>
  <c r="XP139" i="1" s="1" a="1"/>
  <c r="XP139" i="1" s="1"/>
  <c r="XP141" i="1" s="1" a="1"/>
  <c r="XP141" i="1" s="1"/>
  <c r="XP143" i="1" s="1" a="1"/>
  <c r="XP143" i="1" s="1"/>
  <c r="XZ50" i="1" a="1"/>
  <c r="XZ50" i="1" s="1"/>
  <c r="XZ51" i="1" s="1" a="1"/>
  <c r="XZ51" i="1" s="1"/>
  <c r="XZ52" i="1" a="1"/>
  <c r="XZ52" i="1" s="1"/>
  <c r="XZ53" i="1" s="1" a="1"/>
  <c r="XZ53" i="1" s="1"/>
  <c r="XZ54" i="1" a="1"/>
  <c r="XZ54" i="1" s="1"/>
  <c r="XZ55" i="1" s="1" a="1"/>
  <c r="XZ55" i="1" s="1"/>
  <c r="XX52" i="1" a="1"/>
  <c r="XX52" i="1" s="1"/>
  <c r="XX53" i="1" s="1" a="1"/>
  <c r="XX53" i="1" s="1"/>
  <c r="XX54" i="1" a="1"/>
  <c r="XX54" i="1" s="1"/>
  <c r="XX55" i="1" s="1" a="1"/>
  <c r="XX55" i="1" s="1"/>
  <c r="XX50" i="1" a="1"/>
  <c r="XX50" i="1" s="1"/>
  <c r="XX51" i="1" s="1" a="1"/>
  <c r="XX51" i="1" s="1"/>
  <c r="XW52" i="1" a="1"/>
  <c r="XW52" i="1" s="1"/>
  <c r="XW53" i="1" s="1" a="1"/>
  <c r="XW53" i="1" s="1"/>
  <c r="XW50" i="1" a="1"/>
  <c r="XW50" i="1" s="1"/>
  <c r="XW51" i="1" s="1" a="1"/>
  <c r="XW51" i="1" s="1"/>
  <c r="XW54" i="1" a="1"/>
  <c r="XW54" i="1" s="1"/>
  <c r="XW55" i="1" s="1" a="1"/>
  <c r="XW55" i="1" s="1"/>
  <c r="XQ50" i="1" a="1"/>
  <c r="XQ50" i="1" s="1"/>
  <c r="XQ51" i="1" s="1" a="1"/>
  <c r="XQ51" i="1" s="1"/>
  <c r="XY146" i="1" a="1"/>
  <c r="XY146" i="1" s="1"/>
  <c r="XY127" i="1" a="1"/>
  <c r="XY127" i="1" s="1"/>
  <c r="XY129" i="1" s="1" a="1"/>
  <c r="XY129" i="1" s="1"/>
  <c r="XY131" i="1" s="1" a="1"/>
  <c r="XY131" i="1" s="1"/>
  <c r="XY133" i="1" s="1" a="1"/>
  <c r="XY133" i="1" s="1"/>
  <c r="XY135" i="1" s="1" a="1"/>
  <c r="XY135" i="1" s="1"/>
  <c r="XY137" i="1" s="1" a="1"/>
  <c r="XY137" i="1" s="1"/>
  <c r="XY139" i="1" s="1" a="1"/>
  <c r="XY139" i="1" s="1"/>
  <c r="XY141" i="1" s="1" a="1"/>
  <c r="XY141" i="1" s="1"/>
  <c r="XY143" i="1" s="1" a="1"/>
  <c r="XY143" i="1" s="1"/>
  <c r="XQ54" i="1" a="1"/>
  <c r="XQ54" i="1" s="1"/>
  <c r="XQ55" i="1" s="1" a="1"/>
  <c r="XQ55" i="1" s="1"/>
  <c r="XY128" i="1" a="1"/>
  <c r="XY128" i="1" s="1"/>
  <c r="XY130" i="1" s="1" a="1"/>
  <c r="XY130" i="1" s="1"/>
  <c r="XY132" i="1" s="1" a="1"/>
  <c r="XY132" i="1" s="1"/>
  <c r="XY134" i="1" s="1" a="1"/>
  <c r="XY134" i="1" s="1"/>
  <c r="XY136" i="1" s="1" a="1"/>
  <c r="XY136" i="1" s="1"/>
  <c r="XY138" i="1" s="1" a="1"/>
  <c r="XY138" i="1" s="1"/>
  <c r="XY140" i="1" s="1" a="1"/>
  <c r="XY140" i="1" s="1"/>
  <c r="XY142" i="1" s="1" a="1"/>
  <c r="XY142" i="1" s="1"/>
  <c r="XY144" i="1" s="1" a="1"/>
  <c r="XY144" i="1" s="1"/>
  <c r="XY147" i="1" a="1"/>
  <c r="XY147" i="1" s="1"/>
  <c r="XP147" i="1" a="1"/>
  <c r="XP147" i="1" s="1"/>
  <c r="XR147" i="1" a="1"/>
  <c r="XR147" i="1" s="1"/>
  <c r="XR128" i="1" a="1"/>
  <c r="XR128" i="1" s="1"/>
  <c r="XR130" i="1" s="1" a="1"/>
  <c r="XR130" i="1" s="1"/>
  <c r="XR132" i="1" s="1" a="1"/>
  <c r="XR132" i="1" s="1"/>
  <c r="XR134" i="1" s="1" a="1"/>
  <c r="XR134" i="1" s="1"/>
  <c r="XR136" i="1" s="1" a="1"/>
  <c r="XR136" i="1" s="1"/>
  <c r="XR138" i="1" s="1" a="1"/>
  <c r="XR138" i="1" s="1"/>
  <c r="XR140" i="1" s="1" a="1"/>
  <c r="XR140" i="1" s="1"/>
  <c r="XR142" i="1" s="1" a="1"/>
  <c r="XR142" i="1" s="1"/>
  <c r="XR144" i="1" s="1" a="1"/>
  <c r="XR144" i="1" s="1"/>
  <c r="XR146" i="1" a="1"/>
  <c r="XR146" i="1" s="1"/>
  <c r="XR127" i="1" a="1"/>
  <c r="XR127" i="1" s="1"/>
  <c r="XR129" i="1" s="1" a="1"/>
  <c r="XR129" i="1" s="1"/>
  <c r="XR131" i="1" s="1" a="1"/>
  <c r="XR131" i="1" s="1"/>
  <c r="XR133" i="1" s="1" a="1"/>
  <c r="XR133" i="1" s="1"/>
  <c r="XR135" i="1" s="1" a="1"/>
  <c r="XR135" i="1" s="1"/>
  <c r="XR137" i="1" s="1" a="1"/>
  <c r="XR137" i="1" s="1"/>
  <c r="XR139" i="1" s="1" a="1"/>
  <c r="XR139" i="1" s="1"/>
  <c r="XR141" i="1" s="1" a="1"/>
  <c r="XR141" i="1" s="1"/>
  <c r="XR143" i="1" s="1" a="1"/>
  <c r="XR143" i="1" s="1"/>
  <c r="XS147" i="1" a="1"/>
  <c r="XS147" i="1" s="1"/>
  <c r="XS128" i="1" a="1"/>
  <c r="XS128" i="1" s="1"/>
  <c r="XS130" i="1" s="1" a="1"/>
  <c r="XS130" i="1" s="1"/>
  <c r="XS132" i="1" s="1" a="1"/>
  <c r="XS132" i="1" s="1"/>
  <c r="XS134" i="1" s="1" a="1"/>
  <c r="XS134" i="1" s="1"/>
  <c r="XS136" i="1" s="1" a="1"/>
  <c r="XS136" i="1" s="1"/>
  <c r="XS138" i="1" s="1" a="1"/>
  <c r="XS138" i="1" s="1"/>
  <c r="XS140" i="1" s="1" a="1"/>
  <c r="XS140" i="1" s="1"/>
  <c r="XS142" i="1" s="1" a="1"/>
  <c r="XS142" i="1" s="1"/>
  <c r="XS144" i="1" s="1" a="1"/>
  <c r="XS144" i="1" s="1"/>
  <c r="XS146" i="1" a="1"/>
  <c r="XS146" i="1" s="1"/>
  <c r="XS127" i="1" a="1"/>
  <c r="XS127" i="1" s="1"/>
  <c r="XS129" i="1" s="1" a="1"/>
  <c r="XS129" i="1" s="1"/>
  <c r="XS131" i="1" s="1" a="1"/>
  <c r="XS131" i="1" s="1"/>
  <c r="XS133" i="1" s="1" a="1"/>
  <c r="XS133" i="1" s="1"/>
  <c r="XS135" i="1" s="1" a="1"/>
  <c r="XS135" i="1" s="1"/>
  <c r="XS137" i="1" s="1" a="1"/>
  <c r="XS137" i="1" s="1"/>
  <c r="XS139" i="1" s="1" a="1"/>
  <c r="XS139" i="1" s="1"/>
  <c r="XS141" i="1" s="1" a="1"/>
  <c r="XS141" i="1" s="1"/>
  <c r="XS143" i="1" s="1" a="1"/>
  <c r="XS143" i="1" s="1"/>
  <c r="XT147" i="1" a="1"/>
  <c r="XT147" i="1" s="1"/>
  <c r="XT128" i="1" a="1"/>
  <c r="XT128" i="1" s="1"/>
  <c r="XT130" i="1" s="1" a="1"/>
  <c r="XT130" i="1" s="1"/>
  <c r="XT132" i="1" s="1" a="1"/>
  <c r="XT132" i="1" s="1"/>
  <c r="XT134" i="1" s="1" a="1"/>
  <c r="XT134" i="1" s="1"/>
  <c r="XT136" i="1" s="1" a="1"/>
  <c r="XT136" i="1" s="1"/>
  <c r="XT138" i="1" s="1" a="1"/>
  <c r="XT138" i="1" s="1"/>
  <c r="XT140" i="1" s="1" a="1"/>
  <c r="XT140" i="1" s="1"/>
  <c r="XT142" i="1" s="1" a="1"/>
  <c r="XT142" i="1" s="1"/>
  <c r="XT144" i="1" s="1" a="1"/>
  <c r="XT144" i="1" s="1"/>
  <c r="XT146" i="1" a="1"/>
  <c r="XT146" i="1" s="1"/>
  <c r="XT127" i="1" a="1"/>
  <c r="XT127" i="1" s="1"/>
  <c r="XT129" i="1" s="1" a="1"/>
  <c r="XT129" i="1" s="1"/>
  <c r="XT131" i="1" s="1" a="1"/>
  <c r="XT131" i="1" s="1"/>
  <c r="XT133" i="1" s="1" a="1"/>
  <c r="XT133" i="1" s="1"/>
  <c r="XT135" i="1" s="1" a="1"/>
  <c r="XT135" i="1" s="1"/>
  <c r="XT137" i="1" s="1" a="1"/>
  <c r="XT137" i="1" s="1"/>
  <c r="XT139" i="1" s="1" a="1"/>
  <c r="XT139" i="1" s="1"/>
  <c r="XT141" i="1" s="1" a="1"/>
  <c r="XT141" i="1" s="1"/>
  <c r="XT143" i="1" s="1" a="1"/>
  <c r="XT143" i="1" s="1"/>
  <c r="XT50" i="1" a="1"/>
  <c r="XT50" i="1" s="1"/>
  <c r="XT51" i="1" s="1" a="1"/>
  <c r="XT51" i="1" s="1"/>
  <c r="XT52" i="1" a="1"/>
  <c r="XT52" i="1" s="1"/>
  <c r="XT53" i="1" s="1" a="1"/>
  <c r="XT53" i="1" s="1"/>
  <c r="XT54" i="1" a="1"/>
  <c r="XT54" i="1" s="1"/>
  <c r="XT55" i="1" s="1" a="1"/>
  <c r="XT55" i="1" s="1"/>
  <c r="XS50" i="1" a="1"/>
  <c r="XS50" i="1" s="1"/>
  <c r="XS51" i="1" s="1" a="1"/>
  <c r="XS51" i="1" s="1"/>
  <c r="XS52" i="1" a="1"/>
  <c r="XS52" i="1" s="1"/>
  <c r="XS53" i="1" s="1" a="1"/>
  <c r="XS53" i="1" s="1"/>
  <c r="XS54" i="1" a="1"/>
  <c r="XS54" i="1" s="1"/>
  <c r="XS55" i="1" s="1" a="1"/>
  <c r="XS55" i="1" s="1"/>
  <c r="XR52" i="1" a="1"/>
  <c r="XR52" i="1" s="1"/>
  <c r="XR53" i="1" s="1" a="1"/>
  <c r="XR53" i="1" s="1"/>
  <c r="XR50" i="1" a="1"/>
  <c r="XR50" i="1" s="1"/>
  <c r="XR51" i="1" s="1" a="1"/>
  <c r="XR51" i="1" s="1"/>
  <c r="XR54" i="1" a="1"/>
  <c r="XR54" i="1" s="1"/>
  <c r="XR55" i="1" s="1" a="1"/>
  <c r="XR55" i="1" s="1"/>
  <c r="XU146" i="1" a="1"/>
  <c r="XU146" i="1" s="1"/>
  <c r="XU127" i="1" a="1"/>
  <c r="XU127" i="1" s="1"/>
  <c r="XU129" i="1" s="1" a="1"/>
  <c r="XU129" i="1" s="1"/>
  <c r="XU131" i="1" s="1" a="1"/>
  <c r="XU131" i="1" s="1"/>
  <c r="XU133" i="1" s="1" a="1"/>
  <c r="XU133" i="1" s="1"/>
  <c r="XU135" i="1" s="1" a="1"/>
  <c r="XU135" i="1" s="1"/>
  <c r="XU137" i="1" s="1" a="1"/>
  <c r="XU137" i="1" s="1"/>
  <c r="XU139" i="1" s="1" a="1"/>
  <c r="XU139" i="1" s="1"/>
  <c r="XU141" i="1" s="1" a="1"/>
  <c r="XU141" i="1" s="1"/>
  <c r="XU143" i="1" s="1" a="1"/>
  <c r="XU143" i="1" s="1"/>
  <c r="XU128" i="1" a="1"/>
  <c r="XU128" i="1" s="1"/>
  <c r="XU130" i="1" s="1" a="1"/>
  <c r="XU130" i="1" s="1"/>
  <c r="XU132" i="1" s="1" a="1"/>
  <c r="XU132" i="1" s="1"/>
  <c r="XU134" i="1" s="1" a="1"/>
  <c r="XU134" i="1" s="1"/>
  <c r="XU136" i="1" s="1" a="1"/>
  <c r="XU136" i="1" s="1"/>
  <c r="XU138" i="1" s="1" a="1"/>
  <c r="XU138" i="1" s="1"/>
  <c r="XU140" i="1" s="1" a="1"/>
  <c r="XU140" i="1" s="1"/>
  <c r="XU142" i="1" s="1" a="1"/>
  <c r="XU142" i="1" s="1"/>
  <c r="XU144" i="1" s="1" a="1"/>
  <c r="XU144" i="1" s="1"/>
  <c r="XU147" i="1" a="1"/>
  <c r="XU147" i="1" s="1"/>
  <c r="XU54" i="1" a="1"/>
  <c r="XU54" i="1" s="1"/>
  <c r="XU55" i="1" s="1" a="1"/>
  <c r="XU55" i="1" s="1"/>
  <c r="XU50" i="1" a="1"/>
  <c r="XU50" i="1" s="1"/>
  <c r="XU51" i="1" s="1" a="1"/>
  <c r="XU51" i="1" s="1"/>
  <c r="XU52" i="1" a="1"/>
  <c r="XU52" i="1" s="1"/>
  <c r="XU53" i="1" s="1" a="1"/>
  <c r="XU53" i="1" s="1"/>
  <c r="FA49" i="1" a="1"/>
  <c r="FA49" i="1" s="1"/>
  <c r="AD135" i="1" a="1"/>
  <c r="AD135" i="1" s="1"/>
  <c r="QF135" i="1" s="1"/>
  <c r="MM133" i="1"/>
  <c r="KQ133" i="1"/>
  <c r="LD133" i="1"/>
  <c r="KJ133" i="1"/>
  <c r="MX133" i="1"/>
  <c r="ACI133" i="1"/>
  <c r="ABP133" i="1"/>
  <c r="MK133" i="1"/>
  <c r="LI133" i="1"/>
  <c r="NI133" i="1"/>
  <c r="NC133" i="1"/>
  <c r="KR133" i="1"/>
  <c r="LM133" i="1"/>
  <c r="LE133" i="1"/>
  <c r="AB133" i="1"/>
  <c r="AA133" i="1" s="1"/>
  <c r="LS133" i="1"/>
  <c r="MD133" i="1"/>
  <c r="LC133" i="1"/>
  <c r="KI133" i="1"/>
  <c r="MW133" i="1"/>
  <c r="ACH133" i="1"/>
  <c r="ABO133" i="1"/>
  <c r="ABN133" i="1"/>
  <c r="KF133" i="1"/>
  <c r="LQ133" i="1"/>
  <c r="KE133" i="1"/>
  <c r="NK133" i="1"/>
  <c r="KO133" i="1"/>
  <c r="NH133" i="1"/>
  <c r="JY133" i="1"/>
  <c r="MZ133" i="1"/>
  <c r="ML133" i="1"/>
  <c r="LJ133" i="1"/>
  <c r="LB133" i="1"/>
  <c r="KH133" i="1"/>
  <c r="NM133" i="1"/>
  <c r="MV133" i="1"/>
  <c r="KA133" i="1"/>
  <c r="ABL133" i="1"/>
  <c r="KD133" i="1"/>
  <c r="NF133" i="1"/>
  <c r="ACM133" i="1"/>
  <c r="ABR133" i="1"/>
  <c r="LR133" i="1"/>
  <c r="KP133" i="1"/>
  <c r="LA133" i="1"/>
  <c r="KG133" i="1"/>
  <c r="NJ133" i="1"/>
  <c r="MU133" i="1"/>
  <c r="MC133" i="1"/>
  <c r="KZ133" i="1"/>
  <c r="NE133" i="1"/>
  <c r="KY133" i="1"/>
  <c r="KX133" i="1"/>
  <c r="NG133" i="1"/>
  <c r="ND133" i="1"/>
  <c r="ABV133" i="1"/>
  <c r="ABU133" i="1"/>
  <c r="NB133" i="1"/>
  <c r="ABM133" i="1"/>
  <c r="ACO133" i="1"/>
  <c r="KC133" i="1"/>
  <c r="ACB133" i="1"/>
  <c r="ACF133" i="1"/>
  <c r="LL133" i="1"/>
  <c r="LU133" i="1"/>
  <c r="KK133" i="1"/>
  <c r="MJ133" i="1"/>
  <c r="ACJ133" i="1"/>
  <c r="MQ133" i="1"/>
  <c r="ACD133" i="1"/>
  <c r="LP133" i="1"/>
  <c r="MB133" i="1"/>
  <c r="KW133" i="1"/>
  <c r="ACN133" i="1"/>
  <c r="ACG133" i="1"/>
  <c r="ABS133" i="1"/>
  <c r="ME133" i="1"/>
  <c r="ABQ133" i="1"/>
  <c r="KV133" i="1"/>
  <c r="LH133" i="1"/>
  <c r="MR133" i="1"/>
  <c r="MI133" i="1"/>
  <c r="KN133" i="1"/>
  <c r="KB133" i="1"/>
  <c r="LO133" i="1"/>
  <c r="MA133" i="1"/>
  <c r="ABZ133" i="1"/>
  <c r="KU133" i="1"/>
  <c r="LG133" i="1"/>
  <c r="MS133" i="1"/>
  <c r="ACL133" i="1"/>
  <c r="ABY133" i="1"/>
  <c r="MY133" i="1"/>
  <c r="MH133" i="1"/>
  <c r="KM133" i="1"/>
  <c r="MG133" i="1"/>
  <c r="MT133" i="1"/>
  <c r="ACK133" i="1"/>
  <c r="ABX133" i="1"/>
  <c r="ACA133" i="1"/>
  <c r="LN133" i="1"/>
  <c r="LZ133" i="1"/>
  <c r="LY133" i="1"/>
  <c r="NN133" i="1"/>
  <c r="ABW133" i="1"/>
  <c r="LV133" i="1"/>
  <c r="KT133" i="1"/>
  <c r="LF133" i="1"/>
  <c r="LX133" i="1"/>
  <c r="NL133" i="1"/>
  <c r="JZ133" i="1"/>
  <c r="MF133" i="1"/>
  <c r="KL133" i="1"/>
  <c r="LW133" i="1"/>
  <c r="ACE133" i="1"/>
  <c r="KS133" i="1"/>
  <c r="NA133" i="1"/>
  <c r="ACC133" i="1"/>
  <c r="LT133" i="1"/>
  <c r="ABT133" i="1"/>
  <c r="MN133" i="1"/>
  <c r="LK133" i="1"/>
  <c r="NO133" i="1"/>
  <c r="ACR133" i="1"/>
  <c r="ACQ133" i="1"/>
  <c r="ACP133" i="1"/>
  <c r="NP133" i="1"/>
  <c r="ACT133" i="1"/>
  <c r="ACU133" i="1"/>
  <c r="ACS133" i="1"/>
  <c r="ADA133" i="1"/>
  <c r="ACW133" i="1"/>
  <c r="NQ133" i="1"/>
  <c r="ACX133" i="1"/>
  <c r="ACV133" i="1"/>
  <c r="ADD133" i="1"/>
  <c r="ACZ133" i="1"/>
  <c r="NR133" i="1"/>
  <c r="ACY133" i="1"/>
  <c r="ADB133" i="1"/>
  <c r="NS133" i="1"/>
  <c r="ADC133" i="1"/>
  <c r="ADG133" i="1"/>
  <c r="ADE133" i="1"/>
  <c r="ADF133" i="1"/>
  <c r="NT133" i="1"/>
  <c r="ADJ133" i="1"/>
  <c r="ADH133" i="1"/>
  <c r="ADK133" i="1"/>
  <c r="ADM133" i="1"/>
  <c r="ADI133" i="1"/>
  <c r="NU133" i="1"/>
  <c r="ADQ133" i="1"/>
  <c r="NV133" i="1"/>
  <c r="ADN133" i="1"/>
  <c r="ADL133" i="1"/>
  <c r="ADP133" i="1"/>
  <c r="ADS133" i="1"/>
  <c r="NW133" i="1"/>
  <c r="ADT133" i="1"/>
  <c r="ADO133" i="1"/>
  <c r="ADV133" i="1"/>
  <c r="NX133" i="1"/>
  <c r="ADR133" i="1"/>
  <c r="ADW133" i="1"/>
  <c r="ADU133" i="1"/>
  <c r="ADY133" i="1"/>
  <c r="ADZ133" i="1"/>
  <c r="NY133" i="1"/>
  <c r="NZ133" i="1"/>
  <c r="AEB133" i="1"/>
  <c r="ADX133" i="1"/>
  <c r="AEC133" i="1"/>
  <c r="AEE133" i="1"/>
  <c r="AEA133" i="1"/>
  <c r="OA133" i="1"/>
  <c r="AEF133" i="1"/>
  <c r="AED133" i="1"/>
  <c r="AEG133" i="1"/>
  <c r="AEH133" i="1"/>
  <c r="AEI133" i="1"/>
  <c r="OB133" i="1"/>
  <c r="OC133" i="1"/>
  <c r="AEK133" i="1"/>
  <c r="AEJ133" i="1"/>
  <c r="AEL133" i="1"/>
  <c r="AEN133" i="1"/>
  <c r="AEO133" i="1"/>
  <c r="OD133" i="1"/>
  <c r="AEM133" i="1"/>
  <c r="AEQ133" i="1"/>
  <c r="AER133" i="1"/>
  <c r="AEP133" i="1"/>
  <c r="OE133" i="1"/>
  <c r="AES133" i="1"/>
  <c r="AET133" i="1"/>
  <c r="OF133" i="1"/>
  <c r="AEU133" i="1"/>
  <c r="AEV133" i="1"/>
  <c r="OG133" i="1"/>
  <c r="AEW133" i="1"/>
  <c r="OH133" i="1"/>
  <c r="OI133" i="1"/>
  <c r="OJ133" i="1"/>
  <c r="OK133" i="1"/>
  <c r="OL133" i="1"/>
  <c r="OM133" i="1"/>
  <c r="ON133" i="1"/>
  <c r="OO133" i="1"/>
  <c r="OP133" i="1"/>
  <c r="OQ133" i="1"/>
  <c r="OR133" i="1"/>
  <c r="OS133" i="1"/>
  <c r="OT133" i="1"/>
  <c r="OU133" i="1"/>
  <c r="OV133" i="1"/>
  <c r="OW133" i="1"/>
  <c r="OX133" i="1"/>
  <c r="OY133" i="1"/>
  <c r="OZ133" i="1"/>
  <c r="PA133" i="1"/>
  <c r="PB133" i="1"/>
  <c r="PC133" i="1"/>
  <c r="PD133" i="1"/>
  <c r="PE133" i="1"/>
  <c r="PF133" i="1"/>
  <c r="PG133" i="1"/>
  <c r="PH133" i="1"/>
  <c r="PI133" i="1"/>
  <c r="PJ133" i="1"/>
  <c r="PK133" i="1"/>
  <c r="PL133" i="1"/>
  <c r="PM133" i="1"/>
  <c r="PN133" i="1"/>
  <c r="PO133" i="1"/>
  <c r="PP133" i="1"/>
  <c r="PQ133" i="1"/>
  <c r="PR133" i="1"/>
  <c r="PS133" i="1"/>
  <c r="PT133" i="1"/>
  <c r="PU133" i="1"/>
  <c r="PV133" i="1"/>
  <c r="PW133" i="1"/>
  <c r="PX133" i="1"/>
  <c r="PY133" i="1"/>
  <c r="PZ133" i="1"/>
  <c r="QA133" i="1"/>
  <c r="QB133" i="1"/>
  <c r="QC133" i="1"/>
  <c r="QD133" i="1"/>
  <c r="AD136" i="1" a="1"/>
  <c r="AD136" i="1" s="1"/>
  <c r="QF136" i="1" s="1"/>
  <c r="MB134" i="1"/>
  <c r="KH134" i="1"/>
  <c r="LP134" i="1"/>
  <c r="MG134" i="1"/>
  <c r="MW134" i="1"/>
  <c r="ACK134" i="1"/>
  <c r="ABZ134" i="1"/>
  <c r="LL134" i="1"/>
  <c r="KS134" i="1"/>
  <c r="KY134" i="1"/>
  <c r="LI134" i="1"/>
  <c r="NI134" i="1"/>
  <c r="ABN134" i="1"/>
  <c r="ABM134" i="1"/>
  <c r="ACQ134" i="1"/>
  <c r="ACN134" i="1"/>
  <c r="LR134" i="1"/>
  <c r="ACC134" i="1"/>
  <c r="AB134" i="1"/>
  <c r="AA134" i="1" s="1"/>
  <c r="LH134" i="1"/>
  <c r="LU134" i="1"/>
  <c r="LO134" i="1"/>
  <c r="KU134" i="1"/>
  <c r="MV134" i="1"/>
  <c r="ACJ134" i="1"/>
  <c r="ABY134" i="1"/>
  <c r="LG134" i="1"/>
  <c r="MS134" i="1"/>
  <c r="ABX134" i="1"/>
  <c r="LK134" i="1"/>
  <c r="ABP134" i="1"/>
  <c r="KE134" i="1"/>
  <c r="MI134" i="1"/>
  <c r="ACM134" i="1"/>
  <c r="KN134" i="1"/>
  <c r="LA134" i="1"/>
  <c r="LN134" i="1"/>
  <c r="MF134" i="1"/>
  <c r="MU134" i="1"/>
  <c r="ABS134" i="1"/>
  <c r="ABW134" i="1"/>
  <c r="KZ134" i="1"/>
  <c r="ACH134" i="1"/>
  <c r="KF134" i="1"/>
  <c r="NO134" i="1"/>
  <c r="ABR134" i="1"/>
  <c r="LJ134" i="1"/>
  <c r="NM134" i="1"/>
  <c r="ABQ134" i="1"/>
  <c r="NL134" i="1"/>
  <c r="KL134" i="1"/>
  <c r="MH134" i="1"/>
  <c r="JY134" i="1"/>
  <c r="MA134" i="1"/>
  <c r="KG134" i="1"/>
  <c r="LM134" i="1"/>
  <c r="KT134" i="1"/>
  <c r="MT134" i="1"/>
  <c r="ACP134" i="1"/>
  <c r="ABU134" i="1"/>
  <c r="ME134" i="1"/>
  <c r="KM134" i="1"/>
  <c r="ABV134" i="1"/>
  <c r="LZ134" i="1"/>
  <c r="MD134" i="1"/>
  <c r="KR134" i="1"/>
  <c r="MC134" i="1"/>
  <c r="KD134" i="1"/>
  <c r="ACA134" i="1"/>
  <c r="ABT134" i="1"/>
  <c r="MR134" i="1"/>
  <c r="NJ134" i="1"/>
  <c r="NG134" i="1"/>
  <c r="ACD134" i="1"/>
  <c r="MZ134" i="1"/>
  <c r="ACB134" i="1"/>
  <c r="KQ134" i="1"/>
  <c r="ACE134" i="1"/>
  <c r="KI134" i="1"/>
  <c r="LF134" i="1"/>
  <c r="ABO134" i="1"/>
  <c r="MQ134" i="1"/>
  <c r="ACF134" i="1"/>
  <c r="KX134" i="1"/>
  <c r="NK134" i="1"/>
  <c r="LY134" i="1"/>
  <c r="MJ134" i="1"/>
  <c r="LE134" i="1"/>
  <c r="KW134" i="1"/>
  <c r="KP134" i="1"/>
  <c r="KK134" i="1"/>
  <c r="KC134" i="1"/>
  <c r="KO134" i="1"/>
  <c r="NF134" i="1"/>
  <c r="NH134" i="1"/>
  <c r="ACR134" i="1"/>
  <c r="ABL134" i="1"/>
  <c r="ACI134" i="1"/>
  <c r="LX134" i="1"/>
  <c r="KB134" i="1"/>
  <c r="MN134" i="1"/>
  <c r="NN134" i="1"/>
  <c r="NE134" i="1"/>
  <c r="ACG134" i="1"/>
  <c r="ACO134" i="1"/>
  <c r="LC134" i="1"/>
  <c r="MX134" i="1"/>
  <c r="LD134" i="1"/>
  <c r="KA134" i="1"/>
  <c r="MM134" i="1"/>
  <c r="ND134" i="1"/>
  <c r="LS134" i="1"/>
  <c r="KJ134" i="1"/>
  <c r="JZ134" i="1"/>
  <c r="ML134" i="1"/>
  <c r="NC134" i="1"/>
  <c r="LQ134" i="1"/>
  <c r="KV134" i="1"/>
  <c r="LW134" i="1"/>
  <c r="LT134" i="1"/>
  <c r="MK134" i="1"/>
  <c r="NB134" i="1"/>
  <c r="LV134" i="1"/>
  <c r="LB134" i="1"/>
  <c r="NA134" i="1"/>
  <c r="MY134" i="1"/>
  <c r="ACL134" i="1"/>
  <c r="ACU134" i="1"/>
  <c r="ACT134" i="1"/>
  <c r="NP134" i="1"/>
  <c r="ACS134" i="1"/>
  <c r="NQ134" i="1"/>
  <c r="ACW134" i="1"/>
  <c r="ACV134" i="1"/>
  <c r="ACX134" i="1"/>
  <c r="ADD134" i="1"/>
  <c r="ADA134" i="1"/>
  <c r="ACZ134" i="1"/>
  <c r="NR134" i="1"/>
  <c r="ACY134" i="1"/>
  <c r="NS134" i="1"/>
  <c r="ADC134" i="1"/>
  <c r="ADE134" i="1"/>
  <c r="ADB134" i="1"/>
  <c r="ADG134" i="1"/>
  <c r="ADF134" i="1"/>
  <c r="NT134" i="1"/>
  <c r="ADJ134" i="1"/>
  <c r="ADH134" i="1"/>
  <c r="ADI134" i="1"/>
  <c r="ADM134" i="1"/>
  <c r="NU134" i="1"/>
  <c r="ADK134" i="1"/>
  <c r="ADL134" i="1"/>
  <c r="ADP134" i="1"/>
  <c r="ADQ134" i="1"/>
  <c r="NV134" i="1"/>
  <c r="ADN134" i="1"/>
  <c r="ADS134" i="1"/>
  <c r="NW134" i="1"/>
  <c r="ADT134" i="1"/>
  <c r="ADO134" i="1"/>
  <c r="ADV134" i="1"/>
  <c r="NX134" i="1"/>
  <c r="ADW134" i="1"/>
  <c r="ADR134" i="1"/>
  <c r="ADU134" i="1"/>
  <c r="ADY134" i="1"/>
  <c r="ADZ134" i="1"/>
  <c r="NY134" i="1"/>
  <c r="ADX134" i="1"/>
  <c r="NZ134" i="1"/>
  <c r="AEC134" i="1"/>
  <c r="AEB134" i="1"/>
  <c r="AEE134" i="1"/>
  <c r="AEA134" i="1"/>
  <c r="OA134" i="1"/>
  <c r="AEF134" i="1"/>
  <c r="AEI134" i="1"/>
  <c r="AEH134" i="1"/>
  <c r="AED134" i="1"/>
  <c r="AEG134" i="1"/>
  <c r="OB134" i="1"/>
  <c r="AEJ134" i="1"/>
  <c r="AEL134" i="1"/>
  <c r="OC134" i="1"/>
  <c r="AEK134" i="1"/>
  <c r="OD134" i="1"/>
  <c r="AEM134" i="1"/>
  <c r="AEN134" i="1"/>
  <c r="AEO134" i="1"/>
  <c r="AEP134" i="1"/>
  <c r="OE134" i="1"/>
  <c r="AEQ134" i="1"/>
  <c r="AER134" i="1"/>
  <c r="AEU134" i="1"/>
  <c r="AES134" i="1"/>
  <c r="AET134" i="1"/>
  <c r="OF134" i="1"/>
  <c r="AEV134" i="1"/>
  <c r="OG134" i="1"/>
  <c r="AEW134" i="1"/>
  <c r="OH134" i="1"/>
  <c r="OI134" i="1"/>
  <c r="OJ134" i="1"/>
  <c r="OK134" i="1"/>
  <c r="OL134" i="1"/>
  <c r="OM134" i="1"/>
  <c r="ON134" i="1"/>
  <c r="OO134" i="1"/>
  <c r="OP134" i="1"/>
  <c r="OQ134" i="1"/>
  <c r="OR134" i="1"/>
  <c r="OS134" i="1"/>
  <c r="OT134" i="1"/>
  <c r="OU134" i="1"/>
  <c r="OV134" i="1"/>
  <c r="OW134" i="1"/>
  <c r="OX134" i="1"/>
  <c r="OY134" i="1"/>
  <c r="OZ134" i="1"/>
  <c r="PA134" i="1"/>
  <c r="PB134" i="1"/>
  <c r="PC134" i="1"/>
  <c r="PD134" i="1"/>
  <c r="PE134" i="1"/>
  <c r="PF134" i="1"/>
  <c r="PG134" i="1"/>
  <c r="PH134" i="1"/>
  <c r="PI134" i="1"/>
  <c r="PJ134" i="1"/>
  <c r="PK134" i="1"/>
  <c r="PL134" i="1"/>
  <c r="PM134" i="1"/>
  <c r="PN134" i="1"/>
  <c r="PO134" i="1"/>
  <c r="PP134" i="1"/>
  <c r="PQ134" i="1"/>
  <c r="PR134" i="1"/>
  <c r="PS134" i="1"/>
  <c r="PT134" i="1"/>
  <c r="PU134" i="1"/>
  <c r="PV134" i="1"/>
  <c r="PW134" i="1"/>
  <c r="PX134" i="1"/>
  <c r="PY134" i="1"/>
  <c r="PZ134" i="1"/>
  <c r="QA134" i="1"/>
  <c r="QB134" i="1"/>
  <c r="QC134" i="1"/>
  <c r="QD134" i="1"/>
  <c r="DH49" i="1" a="1"/>
  <c r="DH49" i="1" s="1"/>
  <c r="FC125" i="1" a="1"/>
  <c r="FC125" i="1" s="1"/>
  <c r="FC146" i="1" s="1" a="1"/>
  <c r="FC146" i="1" s="1"/>
  <c r="FC126" i="1" a="1"/>
  <c r="FC126" i="1" s="1"/>
  <c r="FC128" i="1" s="1" a="1"/>
  <c r="FC128" i="1" s="1"/>
  <c r="FC130" i="1" s="1" a="1"/>
  <c r="FC130" i="1" s="1"/>
  <c r="FC132" i="1" s="1" a="1"/>
  <c r="FC132" i="1" s="1"/>
  <c r="FC134" i="1" s="1" a="1"/>
  <c r="FC134" i="1" s="1"/>
  <c r="FC136" i="1" s="1" a="1"/>
  <c r="FC136" i="1" s="1"/>
  <c r="FC138" i="1" s="1" a="1"/>
  <c r="FC138" i="1" s="1"/>
  <c r="FC140" i="1" s="1" a="1"/>
  <c r="FC140" i="1" s="1"/>
  <c r="FC142" i="1" s="1" a="1"/>
  <c r="FC142" i="1" s="1"/>
  <c r="FC144" i="1" s="1" a="1"/>
  <c r="FC144" i="1" s="1"/>
  <c r="ABF54" i="1" a="1"/>
  <c r="ABF54" i="1" s="1"/>
  <c r="ABF55" i="1" s="1" a="1"/>
  <c r="ABF55" i="1" s="1"/>
  <c r="ABF50" i="1" a="1"/>
  <c r="ABF50" i="1" s="1"/>
  <c r="ABF51" i="1" s="1" a="1"/>
  <c r="ABF51" i="1" s="1"/>
  <c r="Z54" i="1" a="1"/>
  <c r="Z54" i="1" s="1"/>
  <c r="AA54" i="1" s="1"/>
  <c r="Z52" i="1" a="1"/>
  <c r="Z52" i="1" s="1"/>
  <c r="AA52" i="1" s="1"/>
  <c r="Z50" i="1" a="1"/>
  <c r="Z50" i="1" s="1"/>
  <c r="AA50" i="1" s="1"/>
  <c r="FF54" i="1" a="1"/>
  <c r="FF54" i="1" s="1"/>
  <c r="FF55" i="1" s="1" a="1"/>
  <c r="FF55" i="1" s="1"/>
  <c r="FF50" i="1" a="1"/>
  <c r="FF50" i="1" s="1"/>
  <c r="FF51" i="1" s="1" a="1"/>
  <c r="FF51" i="1" s="1"/>
  <c r="FC50" i="1" a="1"/>
  <c r="FC50" i="1" s="1"/>
  <c r="FC51" i="1" s="1" a="1"/>
  <c r="FC51" i="1" s="1"/>
  <c r="FC52" i="1" a="1"/>
  <c r="FC52" i="1" s="1"/>
  <c r="FC53" i="1" s="1" a="1"/>
  <c r="FC53" i="1" s="1"/>
  <c r="FC54" i="1" a="1"/>
  <c r="FC54" i="1" s="1"/>
  <c r="FC55" i="1" s="1" a="1"/>
  <c r="FC55" i="1" s="1"/>
  <c r="ET54" i="1" a="1"/>
  <c r="ET54" i="1" s="1"/>
  <c r="ET55" i="1" s="1" a="1"/>
  <c r="ET55" i="1" s="1"/>
  <c r="ET50" i="1" a="1"/>
  <c r="ET50" i="1" s="1"/>
  <c r="ET51" i="1" s="1" a="1"/>
  <c r="ET51" i="1" s="1"/>
  <c r="DB145" i="1" a="1"/>
  <c r="DB145" i="1" s="1"/>
  <c r="DB126" i="1" a="1"/>
  <c r="DB126" i="1" s="1"/>
  <c r="DB125" i="1" a="1"/>
  <c r="DB125" i="1" s="1"/>
  <c r="DB52" i="1" a="1"/>
  <c r="DB52" i="1" s="1"/>
  <c r="DB53" i="1" s="1" a="1"/>
  <c r="DB53" i="1" s="1"/>
  <c r="DB50" i="1" a="1"/>
  <c r="DB50" i="1" s="1"/>
  <c r="DB51" i="1" s="1" a="1"/>
  <c r="DB51" i="1" s="1"/>
  <c r="DB54" i="1" a="1"/>
  <c r="DB54" i="1" s="1"/>
  <c r="DB55" i="1" s="1" a="1"/>
  <c r="DB55" i="1" s="1"/>
  <c r="ZV52" i="1" a="1"/>
  <c r="ZV52" i="1" s="1"/>
  <c r="ZV53" i="1" s="1" a="1"/>
  <c r="ZV53" i="1" s="1"/>
  <c r="ZV50" i="1" a="1"/>
  <c r="ZV50" i="1" s="1"/>
  <c r="ZV51" i="1" s="1" a="1"/>
  <c r="ZV51" i="1" s="1"/>
  <c r="ZV54" i="1" a="1"/>
  <c r="ZV54" i="1" s="1"/>
  <c r="ZV55" i="1" s="1" a="1"/>
  <c r="ZV55" i="1" s="1"/>
  <c r="ZW52" i="1" a="1"/>
  <c r="ZW52" i="1" s="1"/>
  <c r="ZW53" i="1" s="1" a="1"/>
  <c r="ZW53" i="1" s="1"/>
  <c r="ZW50" i="1" a="1"/>
  <c r="ZW50" i="1" s="1"/>
  <c r="ZW51" i="1" s="1" a="1"/>
  <c r="ZW51" i="1" s="1"/>
  <c r="ZW54" i="1" a="1"/>
  <c r="ZW54" i="1" s="1"/>
  <c r="ZW55" i="1" s="1" a="1"/>
  <c r="ZW55" i="1" s="1"/>
  <c r="ZU52" i="1" a="1"/>
  <c r="ZU52" i="1" s="1"/>
  <c r="ZU53" i="1" s="1" a="1"/>
  <c r="ZU53" i="1" s="1"/>
  <c r="ZU50" i="1" a="1"/>
  <c r="ZU50" i="1" s="1"/>
  <c r="ZU51" i="1" s="1" a="1"/>
  <c r="ZU51" i="1" s="1"/>
  <c r="ZU54" i="1" a="1"/>
  <c r="ZU54" i="1" s="1"/>
  <c r="ZU55" i="1" s="1" a="1"/>
  <c r="ZU55" i="1" s="1"/>
  <c r="ES54" i="1" a="1"/>
  <c r="ES54" i="1" s="1"/>
  <c r="ES55" i="1" s="1" a="1"/>
  <c r="ES55" i="1" s="1"/>
  <c r="ES52" i="1" a="1"/>
  <c r="ES52" i="1" s="1"/>
  <c r="ES53" i="1" s="1" a="1"/>
  <c r="ES53" i="1" s="1"/>
  <c r="ES50" i="1" a="1"/>
  <c r="ES50" i="1" s="1"/>
  <c r="ES51" i="1" s="1" a="1"/>
  <c r="ES51" i="1" s="1"/>
  <c r="ID125" i="1" a="1"/>
  <c r="ID125" i="1" s="1"/>
  <c r="ID146" i="1" s="1" a="1"/>
  <c r="ID146" i="1" s="1"/>
  <c r="ID126" i="1" a="1"/>
  <c r="ID126" i="1" s="1"/>
  <c r="ID128" i="1" s="1" a="1"/>
  <c r="ID128" i="1" s="1"/>
  <c r="ID130" i="1" s="1" a="1"/>
  <c r="ID130" i="1" s="1"/>
  <c r="ID132" i="1" s="1" a="1"/>
  <c r="ID132" i="1" s="1"/>
  <c r="ID134" i="1" s="1" a="1"/>
  <c r="ID134" i="1" s="1"/>
  <c r="ID136" i="1" s="1" a="1"/>
  <c r="ID136" i="1" s="1"/>
  <c r="ID138" i="1" s="1" a="1"/>
  <c r="ID138" i="1" s="1"/>
  <c r="ID140" i="1" s="1" a="1"/>
  <c r="ID140" i="1" s="1"/>
  <c r="ID142" i="1" s="1" a="1"/>
  <c r="ID142" i="1" s="1"/>
  <c r="ID144" i="1" s="1" a="1"/>
  <c r="ID144" i="1" s="1"/>
  <c r="HZ126" i="1" a="1"/>
  <c r="HZ126" i="1" s="1"/>
  <c r="HZ128" i="1" s="1" a="1"/>
  <c r="HZ128" i="1" s="1"/>
  <c r="HZ130" i="1" s="1" a="1"/>
  <c r="HZ130" i="1" s="1"/>
  <c r="HZ132" i="1" s="1" a="1"/>
  <c r="HZ132" i="1" s="1"/>
  <c r="HZ134" i="1" s="1" a="1"/>
  <c r="HZ134" i="1" s="1"/>
  <c r="HZ136" i="1" s="1" a="1"/>
  <c r="HZ136" i="1" s="1"/>
  <c r="HZ138" i="1" s="1" a="1"/>
  <c r="HZ138" i="1" s="1"/>
  <c r="HZ140" i="1" s="1" a="1"/>
  <c r="HZ140" i="1" s="1"/>
  <c r="HZ142" i="1" s="1" a="1"/>
  <c r="HZ142" i="1" s="1"/>
  <c r="HZ144" i="1" s="1" a="1"/>
  <c r="HZ144" i="1" s="1"/>
  <c r="EJ54" i="1" a="1"/>
  <c r="EJ54" i="1" s="1"/>
  <c r="EJ55" i="1" s="1" a="1"/>
  <c r="EJ55" i="1" s="1"/>
  <c r="EJ52" i="1" a="1"/>
  <c r="EJ52" i="1" s="1"/>
  <c r="EJ53" i="1" s="1" a="1"/>
  <c r="EJ53" i="1" s="1"/>
  <c r="EJ50" i="1" a="1"/>
  <c r="EJ50" i="1" s="1"/>
  <c r="EJ51" i="1" s="1" a="1"/>
  <c r="EJ51" i="1" s="1"/>
  <c r="EM54" i="1" a="1"/>
  <c r="EM54" i="1" s="1"/>
  <c r="EM55" i="1" s="1" a="1"/>
  <c r="EM55" i="1" s="1"/>
  <c r="EM52" i="1" a="1"/>
  <c r="EM52" i="1" s="1"/>
  <c r="EM53" i="1" s="1" a="1"/>
  <c r="EM53" i="1" s="1"/>
  <c r="EM50" i="1" a="1"/>
  <c r="EM50" i="1" s="1"/>
  <c r="EM51" i="1" s="1" a="1"/>
  <c r="EM51" i="1" s="1"/>
  <c r="EN54" i="1" a="1"/>
  <c r="EN54" i="1" s="1"/>
  <c r="EN55" i="1" s="1" a="1"/>
  <c r="EN55" i="1" s="1"/>
  <c r="EN52" i="1" a="1"/>
  <c r="EN52" i="1" s="1"/>
  <c r="EN53" i="1" s="1" a="1"/>
  <c r="EN53" i="1" s="1"/>
  <c r="EN50" i="1" a="1"/>
  <c r="EN50" i="1" s="1"/>
  <c r="EN51" i="1" s="1" a="1"/>
  <c r="EN51" i="1" s="1"/>
  <c r="EO54" i="1" a="1"/>
  <c r="EO54" i="1" s="1"/>
  <c r="EO55" i="1" s="1" a="1"/>
  <c r="EO55" i="1" s="1"/>
  <c r="EO52" i="1" a="1"/>
  <c r="EO52" i="1" s="1"/>
  <c r="EO53" i="1" s="1" a="1"/>
  <c r="EO53" i="1" s="1"/>
  <c r="EO50" i="1" a="1"/>
  <c r="EO50" i="1" s="1"/>
  <c r="EO51" i="1" s="1" a="1"/>
  <c r="EO51" i="1" s="1"/>
  <c r="EK54" i="1" a="1"/>
  <c r="EK54" i="1" s="1"/>
  <c r="EK55" i="1" s="1" a="1"/>
  <c r="EK55" i="1" s="1"/>
  <c r="EK52" i="1" a="1"/>
  <c r="EK52" i="1" s="1"/>
  <c r="EK53" i="1" s="1" a="1"/>
  <c r="EK53" i="1" s="1"/>
  <c r="EK50" i="1" a="1"/>
  <c r="EK50" i="1" s="1"/>
  <c r="EK51" i="1" s="1" a="1"/>
  <c r="EK51" i="1" s="1"/>
  <c r="EL54" i="1" a="1"/>
  <c r="EL54" i="1" s="1"/>
  <c r="EL55" i="1" s="1" a="1"/>
  <c r="EL55" i="1" s="1"/>
  <c r="EL52" i="1" a="1"/>
  <c r="EL52" i="1" s="1"/>
  <c r="EL53" i="1" s="1" a="1"/>
  <c r="EL53" i="1" s="1"/>
  <c r="EL50" i="1" a="1"/>
  <c r="EL50" i="1" s="1"/>
  <c r="EL51" i="1" s="1" a="1"/>
  <c r="EL51" i="1" s="1"/>
  <c r="HZ125" i="1" a="1"/>
  <c r="HZ125" i="1" s="1"/>
  <c r="HZ146" i="1" s="1" a="1"/>
  <c r="HZ146" i="1" s="1"/>
  <c r="HZ50" i="1" a="1"/>
  <c r="HZ50" i="1" s="1"/>
  <c r="HZ51" i="1" s="1" a="1"/>
  <c r="HZ51" i="1" s="1"/>
  <c r="HZ52" i="1" a="1"/>
  <c r="HZ52" i="1" s="1"/>
  <c r="HZ53" i="1" s="1" a="1"/>
  <c r="HZ53" i="1" s="1"/>
  <c r="ZE133" i="1"/>
  <c r="ZE134" i="1"/>
  <c r="YI54" i="1" a="1"/>
  <c r="YI54" i="1" s="1"/>
  <c r="YI55" i="1" s="1" a="1"/>
  <c r="YI55" i="1" s="1"/>
  <c r="YI52" i="1" a="1"/>
  <c r="YI52" i="1" s="1"/>
  <c r="YI53" i="1" s="1" a="1"/>
  <c r="YI53" i="1" s="1"/>
  <c r="YI50" i="1" a="1"/>
  <c r="YI50" i="1" s="1"/>
  <c r="YI51" i="1" s="1" a="1"/>
  <c r="YI51" i="1" s="1"/>
  <c r="YG54" i="1" a="1"/>
  <c r="YG54" i="1" s="1"/>
  <c r="YG55" i="1" s="1" a="1"/>
  <c r="YG55" i="1" s="1"/>
  <c r="YG52" i="1" a="1"/>
  <c r="YG52" i="1" s="1"/>
  <c r="YG53" i="1" s="1" a="1"/>
  <c r="YG53" i="1" s="1"/>
  <c r="YG50" i="1" a="1"/>
  <c r="YG50" i="1" s="1"/>
  <c r="YG51" i="1" s="1" a="1"/>
  <c r="YG51" i="1" s="1"/>
  <c r="YJ145" i="1" a="1"/>
  <c r="YJ145" i="1" s="1"/>
  <c r="YJ125" i="1" a="1"/>
  <c r="YJ125" i="1" s="1"/>
  <c r="YJ126" i="1" a="1"/>
  <c r="YJ126" i="1" s="1"/>
  <c r="YH145" i="1" a="1"/>
  <c r="YH145" i="1" s="1"/>
  <c r="YH126" i="1" a="1"/>
  <c r="YH126" i="1" s="1"/>
  <c r="YH125" i="1" a="1"/>
  <c r="YH125" i="1" s="1"/>
  <c r="YJ54" i="1" a="1"/>
  <c r="YJ54" i="1" s="1"/>
  <c r="YJ55" i="1" s="1" a="1"/>
  <c r="YJ55" i="1" s="1"/>
  <c r="YJ52" i="1" a="1"/>
  <c r="YJ52" i="1" s="1"/>
  <c r="YJ53" i="1" s="1" a="1"/>
  <c r="YJ53" i="1" s="1"/>
  <c r="YJ50" i="1" a="1"/>
  <c r="YJ50" i="1" s="1"/>
  <c r="YJ51" i="1" s="1" a="1"/>
  <c r="YJ51" i="1" s="1"/>
  <c r="YH54" i="1" a="1"/>
  <c r="YH54" i="1" s="1"/>
  <c r="YH55" i="1" s="1" a="1"/>
  <c r="YH55" i="1" s="1"/>
  <c r="YH52" i="1" a="1"/>
  <c r="YH52" i="1" s="1"/>
  <c r="YH53" i="1" s="1" a="1"/>
  <c r="YH53" i="1" s="1"/>
  <c r="YH50" i="1" a="1"/>
  <c r="YH50" i="1" s="1"/>
  <c r="YH51" i="1" s="1" a="1"/>
  <c r="YH51" i="1" s="1"/>
  <c r="YF145" i="1" a="1"/>
  <c r="YF145" i="1" s="1"/>
  <c r="YF126" i="1" a="1"/>
  <c r="YF126" i="1" s="1"/>
  <c r="YF125" i="1" a="1"/>
  <c r="YF125" i="1" s="1"/>
  <c r="YF54" i="1" a="1"/>
  <c r="YF54" i="1" s="1"/>
  <c r="YF55" i="1" s="1" a="1"/>
  <c r="YF55" i="1" s="1"/>
  <c r="YF52" i="1" a="1"/>
  <c r="YF52" i="1" s="1"/>
  <c r="YF53" i="1" s="1" a="1"/>
  <c r="YF53" i="1" s="1"/>
  <c r="YF50" i="1" a="1"/>
  <c r="YF50" i="1" s="1"/>
  <c r="YF51" i="1" s="1" a="1"/>
  <c r="YF51" i="1" s="1"/>
  <c r="YI145" i="1" a="1"/>
  <c r="YI145" i="1" s="1"/>
  <c r="YI126" i="1" a="1"/>
  <c r="YI126" i="1" s="1"/>
  <c r="YI125" i="1" a="1"/>
  <c r="YI125" i="1" s="1"/>
  <c r="YG145" i="1" a="1"/>
  <c r="YG145" i="1" s="1"/>
  <c r="YG125" i="1" a="1"/>
  <c r="YG125" i="1" s="1"/>
  <c r="YG126" i="1" a="1"/>
  <c r="YG126" i="1" s="1"/>
  <c r="AY56" i="7"/>
  <c r="AN56" i="7" s="1"/>
  <c r="HY145" i="1" a="1"/>
  <c r="HY145" i="1" s="1"/>
  <c r="HY125" i="1" a="1"/>
  <c r="HY125" i="1" s="1"/>
  <c r="HY126" i="1" a="1"/>
  <c r="HY126" i="1" s="1"/>
  <c r="IN50" i="1" a="1"/>
  <c r="IN50" i="1" s="1"/>
  <c r="IN51" i="1" s="1" a="1"/>
  <c r="IN51" i="1" s="1"/>
  <c r="HX145" i="1" a="1"/>
  <c r="HX145" i="1" s="1"/>
  <c r="HX125" i="1" a="1"/>
  <c r="HX125" i="1" s="1"/>
  <c r="HX126" i="1" a="1"/>
  <c r="HX126" i="1" s="1"/>
  <c r="IN52" i="1" a="1"/>
  <c r="IN52" i="1" s="1"/>
  <c r="IN53" i="1" s="1" a="1"/>
  <c r="IN53" i="1" s="1"/>
  <c r="HY50" i="1" a="1"/>
  <c r="HY50" i="1" s="1"/>
  <c r="HY51" i="1" s="1" a="1"/>
  <c r="HY51" i="1" s="1"/>
  <c r="HY54" i="1" a="1"/>
  <c r="HY54" i="1" s="1"/>
  <c r="HY55" i="1" s="1" a="1"/>
  <c r="HY55" i="1" s="1"/>
  <c r="HY52" i="1" a="1"/>
  <c r="HY52" i="1" s="1"/>
  <c r="HY53" i="1" s="1" a="1"/>
  <c r="HY53" i="1" s="1"/>
  <c r="HX50" i="1" a="1"/>
  <c r="HX50" i="1" s="1"/>
  <c r="HX51" i="1" s="1" a="1"/>
  <c r="HX51" i="1" s="1"/>
  <c r="HX54" i="1" a="1"/>
  <c r="HX54" i="1" s="1"/>
  <c r="HX55" i="1" s="1" a="1"/>
  <c r="HX55" i="1" s="1"/>
  <c r="HX52" i="1" a="1"/>
  <c r="HX52" i="1" s="1"/>
  <c r="HX53" i="1" s="1" a="1"/>
  <c r="HX53" i="1" s="1"/>
  <c r="ID54" i="1" a="1"/>
  <c r="ID54" i="1" s="1"/>
  <c r="ID55" i="1" s="1" a="1"/>
  <c r="ID55" i="1" s="1"/>
  <c r="ID50" i="1" a="1"/>
  <c r="ID50" i="1" s="1"/>
  <c r="ID51" i="1" s="1" a="1"/>
  <c r="ID51" i="1" s="1"/>
  <c r="ID52" i="1" a="1"/>
  <c r="ID52" i="1" s="1"/>
  <c r="ID53" i="1" s="1" a="1"/>
  <c r="ID53" i="1" s="1"/>
  <c r="IN145" i="1" a="1"/>
  <c r="IN145" i="1" s="1"/>
  <c r="IN126" i="1" a="1"/>
  <c r="IN126" i="1" s="1"/>
  <c r="IN125" i="1" a="1"/>
  <c r="IN125" i="1" s="1"/>
  <c r="EH54" i="1" a="1"/>
  <c r="EH54" i="1" s="1"/>
  <c r="EH55" i="1" s="1" a="1"/>
  <c r="EH55" i="1" s="1"/>
  <c r="EH52" i="1" a="1"/>
  <c r="EH52" i="1" s="1"/>
  <c r="EH53" i="1" s="1" a="1"/>
  <c r="EH53" i="1" s="1"/>
  <c r="EH50" i="1" a="1"/>
  <c r="EH50" i="1" s="1"/>
  <c r="EH51" i="1" s="1" a="1"/>
  <c r="EH51" i="1" s="1"/>
  <c r="EI54" i="1" a="1"/>
  <c r="EI54" i="1" s="1"/>
  <c r="EI55" i="1" s="1" a="1"/>
  <c r="EI55" i="1" s="1"/>
  <c r="EI52" i="1" a="1"/>
  <c r="EI52" i="1" s="1"/>
  <c r="EI53" i="1" s="1" a="1"/>
  <c r="EI53" i="1" s="1"/>
  <c r="EI50" i="1" a="1"/>
  <c r="EI50" i="1" s="1"/>
  <c r="EI51" i="1" s="1" a="1"/>
  <c r="EI51" i="1" s="1"/>
  <c r="XV50" i="1" a="1"/>
  <c r="XV50" i="1" s="1"/>
  <c r="XV51" i="1" s="1" a="1"/>
  <c r="XV51" i="1" s="1"/>
  <c r="XV54" i="1" a="1"/>
  <c r="XV54" i="1" s="1"/>
  <c r="XV55" i="1" s="1" a="1"/>
  <c r="XV55" i="1" s="1"/>
  <c r="M54" i="1" a="1"/>
  <c r="M54" i="1" s="1"/>
  <c r="M55" i="1" s="1" a="1"/>
  <c r="M55" i="1" s="1"/>
  <c r="M52" i="1" a="1"/>
  <c r="M52" i="1" s="1"/>
  <c r="M53" i="1" s="1" a="1"/>
  <c r="M53" i="1" s="1"/>
  <c r="M50" i="1" a="1"/>
  <c r="M50" i="1" s="1"/>
  <c r="M51" i="1" s="1" a="1"/>
  <c r="M51" i="1" s="1"/>
  <c r="C133" i="1"/>
  <c r="C134" i="1"/>
  <c r="ABI54" i="1" a="1"/>
  <c r="ABI54" i="1" s="1"/>
  <c r="ABI55" i="1" s="1" a="1"/>
  <c r="ABI55" i="1" s="1"/>
  <c r="ABI52" i="1" a="1"/>
  <c r="ABI52" i="1" s="1"/>
  <c r="ABI53" i="1" s="1" a="1"/>
  <c r="ABI53" i="1" s="1"/>
  <c r="ABI50" i="1" a="1"/>
  <c r="ABI50" i="1" s="1"/>
  <c r="ABI51" i="1" s="1" a="1"/>
  <c r="ABI51" i="1" s="1"/>
  <c r="YV145" i="1" a="1"/>
  <c r="YV145" i="1" s="1"/>
  <c r="AAX54" i="1" a="1"/>
  <c r="AAX54" i="1" s="1"/>
  <c r="AAX55" i="1" s="1" a="1"/>
  <c r="AAX55" i="1" s="1"/>
  <c r="AAX52" i="1" a="1"/>
  <c r="AAX52" i="1" s="1"/>
  <c r="AAX53" i="1" s="1" a="1"/>
  <c r="AAX53" i="1" s="1"/>
  <c r="AAX50" i="1" a="1"/>
  <c r="AAX50" i="1" s="1"/>
  <c r="AAX51" i="1" s="1" a="1"/>
  <c r="AAX51" i="1" s="1"/>
  <c r="AAY54" i="1" a="1"/>
  <c r="AAY54" i="1" s="1"/>
  <c r="AAY55" i="1" s="1" a="1"/>
  <c r="AAY55" i="1" s="1"/>
  <c r="AAY52" i="1" a="1"/>
  <c r="AAY52" i="1" s="1"/>
  <c r="AAY53" i="1" s="1" a="1"/>
  <c r="AAY53" i="1" s="1"/>
  <c r="AAY50" i="1" a="1"/>
  <c r="AAY50" i="1" s="1"/>
  <c r="AAY51" i="1" s="1" a="1"/>
  <c r="AAY51" i="1" s="1"/>
  <c r="ZG50" i="1" a="1"/>
  <c r="ZG50" i="1" s="1"/>
  <c r="ZG51" i="1" s="1" a="1"/>
  <c r="ZG51" i="1" s="1"/>
  <c r="ZG52" i="1" a="1"/>
  <c r="ZG52" i="1" s="1"/>
  <c r="ZG53" i="1" s="1" a="1"/>
  <c r="ZG53" i="1" s="1"/>
  <c r="ZG54" i="1" a="1"/>
  <c r="ZG54" i="1" s="1"/>
  <c r="ZG55" i="1" s="1" a="1"/>
  <c r="ZG55" i="1" s="1"/>
  <c r="ABB50" i="1" a="1"/>
  <c r="ABB50" i="1" s="1"/>
  <c r="ABB51" i="1" s="1" a="1"/>
  <c r="ABB51" i="1" s="1"/>
  <c r="ABB54" i="1" a="1"/>
  <c r="ABB54" i="1" s="1"/>
  <c r="ABB55" i="1" s="1" a="1"/>
  <c r="ABB55" i="1" s="1"/>
  <c r="ABB52" i="1" a="1"/>
  <c r="ABB52" i="1" s="1"/>
  <c r="ABB53" i="1" s="1" a="1"/>
  <c r="ABB53" i="1" s="1"/>
  <c r="ABC52" i="1" a="1"/>
  <c r="ABC52" i="1" s="1"/>
  <c r="ABC53" i="1" s="1" a="1"/>
  <c r="ABC53" i="1" s="1"/>
  <c r="ABC50" i="1" a="1"/>
  <c r="ABC50" i="1" s="1"/>
  <c r="ABC51" i="1" s="1" a="1"/>
  <c r="ABC51" i="1" s="1"/>
  <c r="ABC54" i="1" a="1"/>
  <c r="ABC54" i="1" s="1"/>
  <c r="ABC55" i="1" s="1" a="1"/>
  <c r="ABC55" i="1" s="1"/>
  <c r="ABD50" i="1" a="1"/>
  <c r="ABD50" i="1" s="1"/>
  <c r="ABD51" i="1" s="1" a="1"/>
  <c r="ABD51" i="1" s="1"/>
  <c r="ABD54" i="1" a="1"/>
  <c r="ABD54" i="1" s="1"/>
  <c r="ABD55" i="1" s="1" a="1"/>
  <c r="ABD55" i="1" s="1"/>
  <c r="ABD52" i="1" a="1"/>
  <c r="ABD52" i="1" s="1"/>
  <c r="ABD53" i="1" s="1" a="1"/>
  <c r="ABD53" i="1" s="1"/>
  <c r="AAZ54" i="1" a="1"/>
  <c r="AAZ54" i="1" s="1"/>
  <c r="AAZ55" i="1" s="1" a="1"/>
  <c r="AAZ55" i="1" s="1"/>
  <c r="AAZ52" i="1" a="1"/>
  <c r="AAZ52" i="1" s="1"/>
  <c r="AAZ53" i="1" s="1" a="1"/>
  <c r="AAZ53" i="1" s="1"/>
  <c r="AAZ50" i="1" a="1"/>
  <c r="AAZ50" i="1" s="1"/>
  <c r="AAZ51" i="1" s="1" a="1"/>
  <c r="AAZ51" i="1" s="1"/>
  <c r="ABA50" i="1" a="1"/>
  <c r="ABA50" i="1" s="1"/>
  <c r="ABA51" i="1" s="1" a="1"/>
  <c r="ABA51" i="1" s="1"/>
  <c r="ABA52" i="1" a="1"/>
  <c r="ABA52" i="1" s="1"/>
  <c r="ABA53" i="1" s="1" a="1"/>
  <c r="ABA53" i="1" s="1"/>
  <c r="ABA54" i="1" a="1"/>
  <c r="ABA54" i="1" s="1"/>
  <c r="ABA55" i="1" s="1" a="1"/>
  <c r="ABA55" i="1" s="1"/>
  <c r="ABE50" i="1" a="1"/>
  <c r="ABE50" i="1" s="1"/>
  <c r="ABE51" i="1" s="1" a="1"/>
  <c r="ABE51" i="1" s="1"/>
  <c r="ABE52" i="1" a="1"/>
  <c r="ABE52" i="1" s="1"/>
  <c r="ABE53" i="1" s="1" a="1"/>
  <c r="ABE53" i="1" s="1"/>
  <c r="ABE54" i="1" a="1"/>
  <c r="ABE54" i="1" s="1"/>
  <c r="ABE55" i="1" s="1" a="1"/>
  <c r="ABE55" i="1" s="1"/>
  <c r="ABJ54" i="1" a="1"/>
  <c r="ABJ54" i="1" s="1"/>
  <c r="ABJ55" i="1" s="1" a="1"/>
  <c r="ABJ55" i="1" s="1"/>
  <c r="ABJ50" i="1" a="1"/>
  <c r="ABJ50" i="1" s="1"/>
  <c r="ABJ51" i="1" s="1" a="1"/>
  <c r="ABJ51" i="1" s="1"/>
  <c r="ABJ52" i="1" a="1"/>
  <c r="ABJ52" i="1" s="1"/>
  <c r="ABJ53" i="1" s="1" a="1"/>
  <c r="ABJ53" i="1" s="1"/>
  <c r="ABG54" i="1" a="1"/>
  <c r="ABG54" i="1" s="1"/>
  <c r="ABG55" i="1" s="1" a="1"/>
  <c r="ABG55" i="1" s="1"/>
  <c r="ABG52" i="1" a="1"/>
  <c r="ABG52" i="1" s="1"/>
  <c r="ABG53" i="1" s="1" a="1"/>
  <c r="ABG53" i="1" s="1"/>
  <c r="ABG50" i="1" a="1"/>
  <c r="ABG50" i="1" s="1"/>
  <c r="ABG51" i="1" s="1" a="1"/>
  <c r="ABG51" i="1" s="1"/>
  <c r="ABH54" i="1" a="1"/>
  <c r="ABH54" i="1" s="1"/>
  <c r="ABH55" i="1" s="1" a="1"/>
  <c r="ABH55" i="1" s="1"/>
  <c r="ABH52" i="1" a="1"/>
  <c r="ABH52" i="1" s="1"/>
  <c r="ABH53" i="1" s="1" a="1"/>
  <c r="ABH53" i="1" s="1"/>
  <c r="ABH50" i="1" a="1"/>
  <c r="ABH50" i="1" s="1"/>
  <c r="ABH51" i="1" s="1" a="1"/>
  <c r="ABH51" i="1" s="1"/>
  <c r="E51" i="7"/>
  <c r="W51" i="7" s="1"/>
  <c r="CD125" i="1" a="1"/>
  <c r="CD125" i="1" s="1"/>
  <c r="ZN125" i="1" s="1" a="1"/>
  <c r="ZN125" i="1" s="1"/>
  <c r="BC53" i="7"/>
  <c r="AR53" i="7" s="1"/>
  <c r="BD53" i="7"/>
  <c r="AS53" i="7" s="1"/>
  <c r="BE53" i="7"/>
  <c r="AT53" i="7" s="1"/>
  <c r="BF53" i="7"/>
  <c r="AU53" i="7" s="1"/>
  <c r="AY53" i="7"/>
  <c r="AN53" i="7" s="1"/>
  <c r="AZ53" i="7"/>
  <c r="AO53" i="7" s="1"/>
  <c r="BA53" i="7"/>
  <c r="AP53" i="7" s="1"/>
  <c r="BB53" i="7"/>
  <c r="AQ53" i="7" s="1"/>
  <c r="CD126" i="1" a="1"/>
  <c r="CD126" i="1" s="1"/>
  <c r="GE134" i="1"/>
  <c r="GF134" i="1"/>
  <c r="GC134" i="1"/>
  <c r="GD134" i="1"/>
  <c r="GG134" i="1"/>
  <c r="GK134" i="1"/>
  <c r="HF126" i="1" a="1"/>
  <c r="HF126" i="1" s="1"/>
  <c r="HF128" i="1" s="1" a="1"/>
  <c r="HF128" i="1" s="1"/>
  <c r="HF130" i="1" s="1" a="1"/>
  <c r="HF130" i="1" s="1"/>
  <c r="HF132" i="1" s="1" a="1"/>
  <c r="HF132" i="1" s="1"/>
  <c r="HF134" i="1" s="1" a="1"/>
  <c r="HF134" i="1" s="1"/>
  <c r="HF136" i="1" s="1" a="1"/>
  <c r="HF136" i="1" s="1"/>
  <c r="HF138" i="1" s="1" a="1"/>
  <c r="HF138" i="1" s="1"/>
  <c r="HF140" i="1" s="1" a="1"/>
  <c r="HF140" i="1" s="1"/>
  <c r="HF142" i="1" s="1" a="1"/>
  <c r="HF142" i="1" s="1"/>
  <c r="HF144" i="1" s="1" a="1"/>
  <c r="HF144" i="1" s="1"/>
  <c r="L136" i="1" a="1"/>
  <c r="L136" i="1" s="1"/>
  <c r="GI134" i="1"/>
  <c r="GJ134" i="1"/>
  <c r="GL134" i="1"/>
  <c r="GM134" i="1"/>
  <c r="GN134" i="1"/>
  <c r="GO134" i="1"/>
  <c r="VP134" i="1"/>
  <c r="VQ134" i="1"/>
  <c r="D134" i="1"/>
  <c r="GH134" i="1"/>
  <c r="IZ126" i="1" a="1"/>
  <c r="IZ126" i="1" s="1"/>
  <c r="IZ128" i="1" s="1" a="1"/>
  <c r="IZ128" i="1" s="1"/>
  <c r="IZ130" i="1" s="1" a="1"/>
  <c r="IZ130" i="1" s="1"/>
  <c r="IZ132" i="1" s="1" a="1"/>
  <c r="IZ132" i="1" s="1"/>
  <c r="IZ134" i="1" s="1" a="1"/>
  <c r="IZ134" i="1" s="1"/>
  <c r="IZ136" i="1" s="1" a="1"/>
  <c r="IZ136" i="1" s="1"/>
  <c r="IZ138" i="1" s="1" a="1"/>
  <c r="IZ138" i="1" s="1"/>
  <c r="IZ140" i="1" s="1" a="1"/>
  <c r="IZ140" i="1" s="1"/>
  <c r="IZ142" i="1" s="1" a="1"/>
  <c r="IZ142" i="1" s="1"/>
  <c r="IZ144" i="1" s="1" a="1"/>
  <c r="IZ144" i="1" s="1"/>
  <c r="IZ125" i="1" a="1"/>
  <c r="IZ125" i="1" s="1"/>
  <c r="IZ146" i="1" s="1" a="1"/>
  <c r="IZ146" i="1" s="1"/>
  <c r="XL126" i="1" a="1"/>
  <c r="XL126" i="1" s="1"/>
  <c r="XL128" i="1" s="1" a="1"/>
  <c r="XL128" i="1" s="1"/>
  <c r="XL130" i="1" s="1" a="1"/>
  <c r="XL130" i="1" s="1"/>
  <c r="XL132" i="1" s="1" a="1"/>
  <c r="XL132" i="1" s="1"/>
  <c r="XL134" i="1" s="1" a="1"/>
  <c r="XL134" i="1" s="1"/>
  <c r="XL136" i="1" s="1" a="1"/>
  <c r="XL136" i="1" s="1"/>
  <c r="XL138" i="1" s="1" a="1"/>
  <c r="XL138" i="1" s="1"/>
  <c r="XL140" i="1" s="1" a="1"/>
  <c r="XL140" i="1" s="1"/>
  <c r="XL142" i="1" s="1" a="1"/>
  <c r="XL142" i="1" s="1"/>
  <c r="XL144" i="1" s="1" a="1"/>
  <c r="XL144" i="1" s="1"/>
  <c r="YK126" i="1" a="1"/>
  <c r="YK126" i="1" s="1"/>
  <c r="YK128" i="1" s="1" a="1"/>
  <c r="YK128" i="1" s="1"/>
  <c r="YK130" i="1" s="1" a="1"/>
  <c r="YK130" i="1" s="1"/>
  <c r="YK132" i="1" s="1" a="1"/>
  <c r="YK132" i="1" s="1"/>
  <c r="YK134" i="1" s="1" a="1"/>
  <c r="YK134" i="1" s="1"/>
  <c r="YK136" i="1" s="1" a="1"/>
  <c r="YK136" i="1" s="1"/>
  <c r="YK138" i="1" s="1" a="1"/>
  <c r="YK138" i="1" s="1"/>
  <c r="YK140" i="1" s="1" a="1"/>
  <c r="YK140" i="1" s="1"/>
  <c r="YK142" i="1" s="1" a="1"/>
  <c r="YK142" i="1" s="1"/>
  <c r="YK144" i="1" s="1" a="1"/>
  <c r="YK144" i="1" s="1"/>
  <c r="XL125" i="1" a="1"/>
  <c r="XL125" i="1" s="1"/>
  <c r="XL146" i="1" s="1" a="1"/>
  <c r="XL146" i="1" s="1"/>
  <c r="D133" i="1"/>
  <c r="GD133" i="1"/>
  <c r="HQ125" i="1" a="1"/>
  <c r="HQ125" i="1" s="1"/>
  <c r="HQ146" i="1" s="1" a="1"/>
  <c r="HQ146" i="1" s="1"/>
  <c r="HQ126" i="1" a="1"/>
  <c r="HQ126" i="1" s="1"/>
  <c r="HQ128" i="1" s="1" a="1"/>
  <c r="HQ128" i="1" s="1"/>
  <c r="HQ130" i="1" s="1" a="1"/>
  <c r="HQ130" i="1" s="1"/>
  <c r="HQ132" i="1" s="1" a="1"/>
  <c r="HQ132" i="1" s="1"/>
  <c r="HQ134" i="1" s="1" a="1"/>
  <c r="HQ134" i="1" s="1"/>
  <c r="HQ136" i="1" s="1" a="1"/>
  <c r="HQ136" i="1" s="1"/>
  <c r="HQ138" i="1" s="1" a="1"/>
  <c r="HQ138" i="1" s="1"/>
  <c r="HQ140" i="1" s="1" a="1"/>
  <c r="HQ140" i="1" s="1"/>
  <c r="HQ142" i="1" s="1" a="1"/>
  <c r="HQ142" i="1" s="1"/>
  <c r="HQ144" i="1" s="1" a="1"/>
  <c r="HQ144" i="1" s="1"/>
  <c r="IX126" i="1" a="1"/>
  <c r="IX126" i="1" s="1"/>
  <c r="IX128" i="1" s="1" a="1"/>
  <c r="IX128" i="1" s="1"/>
  <c r="IX130" i="1" s="1" a="1"/>
  <c r="IX130" i="1" s="1"/>
  <c r="IX132" i="1" s="1" a="1"/>
  <c r="IX132" i="1" s="1"/>
  <c r="IX134" i="1" s="1" a="1"/>
  <c r="IX134" i="1" s="1"/>
  <c r="IX136" i="1" s="1" a="1"/>
  <c r="IX136" i="1" s="1"/>
  <c r="IX138" i="1" s="1" a="1"/>
  <c r="IX138" i="1" s="1"/>
  <c r="IX140" i="1" s="1" a="1"/>
  <c r="IX140" i="1" s="1"/>
  <c r="IX142" i="1" s="1" a="1"/>
  <c r="IX142" i="1" s="1"/>
  <c r="IX144" i="1" s="1" a="1"/>
  <c r="IX144" i="1" s="1"/>
  <c r="IX145" i="1" a="1"/>
  <c r="IX145" i="1" s="1"/>
  <c r="HF145" i="1" a="1"/>
  <c r="HF145" i="1" s="1"/>
  <c r="HR125" i="1" a="1"/>
  <c r="HR125" i="1" s="1"/>
  <c r="HR146" i="1" s="1" a="1"/>
  <c r="HR146" i="1" s="1"/>
  <c r="HR145" i="1" a="1"/>
  <c r="HR145" i="1" s="1"/>
  <c r="AAE125" i="1" a="1"/>
  <c r="AAE125" i="1" s="1"/>
  <c r="AAE146" i="1" s="1" a="1"/>
  <c r="AAE146" i="1" s="1"/>
  <c r="AAE126" i="1" a="1"/>
  <c r="AAE126" i="1" s="1"/>
  <c r="AAE147" i="1" s="1" a="1"/>
  <c r="AAE147" i="1" s="1"/>
  <c r="YU126" i="1" a="1"/>
  <c r="YU126" i="1" s="1"/>
  <c r="YU128" i="1" s="1" a="1"/>
  <c r="YU128" i="1" s="1"/>
  <c r="YU130" i="1" s="1" a="1"/>
  <c r="YU130" i="1" s="1"/>
  <c r="YU132" i="1" s="1" a="1"/>
  <c r="YU132" i="1" s="1"/>
  <c r="YU134" i="1" s="1" a="1"/>
  <c r="YU134" i="1" s="1"/>
  <c r="YU136" i="1" s="1" a="1"/>
  <c r="YU136" i="1" s="1"/>
  <c r="YU138" i="1" s="1" a="1"/>
  <c r="YU138" i="1" s="1"/>
  <c r="YU140" i="1" s="1" a="1"/>
  <c r="YU140" i="1" s="1"/>
  <c r="YU142" i="1" s="1" a="1"/>
  <c r="YU142" i="1" s="1"/>
  <c r="YU144" i="1" s="1" a="1"/>
  <c r="YU144" i="1" s="1"/>
  <c r="YU125" i="1" a="1"/>
  <c r="YU125" i="1" s="1"/>
  <c r="YU146" i="1" s="1" a="1"/>
  <c r="YU146" i="1" s="1"/>
  <c r="HU125" i="1" a="1"/>
  <c r="HU125" i="1" s="1"/>
  <c r="HU146" i="1" s="1" a="1"/>
  <c r="HU146" i="1" s="1"/>
  <c r="HU126" i="1" a="1"/>
  <c r="HU126" i="1" s="1"/>
  <c r="HU128" i="1" s="1" a="1"/>
  <c r="HU128" i="1" s="1"/>
  <c r="HU130" i="1" s="1" a="1"/>
  <c r="HU130" i="1" s="1"/>
  <c r="HU132" i="1" s="1" a="1"/>
  <c r="HU132" i="1" s="1"/>
  <c r="HU134" i="1" s="1" a="1"/>
  <c r="HU134" i="1" s="1"/>
  <c r="HU136" i="1" s="1" a="1"/>
  <c r="HU136" i="1" s="1"/>
  <c r="HU138" i="1" s="1" a="1"/>
  <c r="HU138" i="1" s="1"/>
  <c r="HU140" i="1" s="1" a="1"/>
  <c r="HU140" i="1" s="1"/>
  <c r="HU142" i="1" s="1" a="1"/>
  <c r="HU142" i="1" s="1"/>
  <c r="HU144" i="1" s="1" a="1"/>
  <c r="HU144" i="1" s="1"/>
  <c r="DA145" i="1" a="1"/>
  <c r="DA145" i="1" s="1"/>
  <c r="WY125" i="1" a="1"/>
  <c r="WY125" i="1" s="1"/>
  <c r="WY146" i="1" s="1" a="1"/>
  <c r="WY146" i="1" s="1"/>
  <c r="WY126" i="1" a="1"/>
  <c r="WY126" i="1" s="1"/>
  <c r="WY128" i="1" s="1" a="1"/>
  <c r="WY128" i="1" s="1"/>
  <c r="WY130" i="1" s="1" a="1"/>
  <c r="WY130" i="1" s="1"/>
  <c r="WY132" i="1" s="1" a="1"/>
  <c r="WY132" i="1" s="1"/>
  <c r="WY134" i="1" s="1" a="1"/>
  <c r="WY134" i="1" s="1"/>
  <c r="WY136" i="1" s="1" a="1"/>
  <c r="WY136" i="1" s="1"/>
  <c r="WY138" i="1" s="1" a="1"/>
  <c r="WY138" i="1" s="1"/>
  <c r="WY140" i="1" s="1" a="1"/>
  <c r="WY140" i="1" s="1"/>
  <c r="WY142" i="1" s="1" a="1"/>
  <c r="WY142" i="1" s="1"/>
  <c r="WY144" i="1" s="1" a="1"/>
  <c r="WY144" i="1" s="1"/>
  <c r="YO145" i="1" a="1"/>
  <c r="YO145" i="1" s="1"/>
  <c r="YZ125" i="1" a="1"/>
  <c r="YZ125" i="1" s="1"/>
  <c r="YZ127" i="1" s="1" a="1"/>
  <c r="YZ127" i="1" s="1"/>
  <c r="YZ129" i="1" s="1" a="1"/>
  <c r="YZ129" i="1" s="1"/>
  <c r="YZ131" i="1" s="1" a="1"/>
  <c r="YZ131" i="1" s="1"/>
  <c r="YZ133" i="1" s="1" a="1"/>
  <c r="YZ133" i="1" s="1"/>
  <c r="YZ135" i="1" s="1" a="1"/>
  <c r="YZ135" i="1" s="1"/>
  <c r="YZ137" i="1" s="1" a="1"/>
  <c r="YZ137" i="1" s="1"/>
  <c r="YZ139" i="1" s="1" a="1"/>
  <c r="YZ139" i="1" s="1"/>
  <c r="YZ141" i="1" s="1" a="1"/>
  <c r="YZ141" i="1" s="1"/>
  <c r="YZ143" i="1" s="1" a="1"/>
  <c r="YZ143" i="1" s="1"/>
  <c r="AEX126" i="1" a="1"/>
  <c r="AEX126" i="1" s="1"/>
  <c r="AEX128" i="1" s="1" a="1"/>
  <c r="AEX128" i="1" s="1"/>
  <c r="AEX130" i="1" s="1" a="1"/>
  <c r="AEX130" i="1" s="1"/>
  <c r="AEX132" i="1" s="1" a="1"/>
  <c r="AEX132" i="1" s="1"/>
  <c r="AEX134" i="1" s="1" a="1"/>
  <c r="AEX134" i="1" s="1"/>
  <c r="AEX136" i="1" s="1" a="1"/>
  <c r="AEX136" i="1" s="1"/>
  <c r="AEX138" i="1" s="1" a="1"/>
  <c r="AEX138" i="1" s="1"/>
  <c r="AEX140" i="1" s="1" a="1"/>
  <c r="AEX140" i="1" s="1"/>
  <c r="AEX142" i="1" s="1" a="1"/>
  <c r="AEX142" i="1" s="1"/>
  <c r="AEX144" i="1" s="1" a="1"/>
  <c r="AEX144" i="1" s="1"/>
  <c r="YZ126" i="1" a="1"/>
  <c r="YZ126" i="1" s="1"/>
  <c r="YZ147" i="1" s="1" a="1"/>
  <c r="YZ147" i="1" s="1"/>
  <c r="AEX125" i="1" a="1"/>
  <c r="AEX125" i="1" s="1"/>
  <c r="AEX146" i="1" s="1" a="1"/>
  <c r="AEX146" i="1" s="1"/>
  <c r="DA126" i="1" a="1"/>
  <c r="DA126" i="1" s="1"/>
  <c r="DA147" i="1" s="1" a="1"/>
  <c r="DA147" i="1" s="1"/>
  <c r="JE145" i="1" a="1"/>
  <c r="JE145" i="1" s="1"/>
  <c r="YA125" i="1" a="1"/>
  <c r="YA125" i="1" s="1"/>
  <c r="YA146" i="1" s="1" a="1"/>
  <c r="YA146" i="1" s="1"/>
  <c r="GI133" i="1"/>
  <c r="GG133" i="1"/>
  <c r="GM133" i="1"/>
  <c r="GF133" i="1"/>
  <c r="GC133" i="1"/>
  <c r="L135" i="1" a="1"/>
  <c r="L135" i="1" s="1"/>
  <c r="GH133" i="1"/>
  <c r="GJ133" i="1"/>
  <c r="VP133" i="1"/>
  <c r="GK133" i="1"/>
  <c r="VQ133" i="1"/>
  <c r="GE133" i="1"/>
  <c r="GL133" i="1"/>
  <c r="GN133" i="1"/>
  <c r="GO133" i="1"/>
  <c r="XK125" i="1" a="1"/>
  <c r="XK125" i="1" s="1"/>
  <c r="XK146" i="1" s="1" a="1"/>
  <c r="XK146" i="1" s="1"/>
  <c r="XK126" i="1" a="1"/>
  <c r="XK126" i="1" s="1"/>
  <c r="XK128" i="1" s="1" a="1"/>
  <c r="XK128" i="1" s="1"/>
  <c r="XK130" i="1" s="1" a="1"/>
  <c r="XK130" i="1" s="1"/>
  <c r="XK132" i="1" s="1" a="1"/>
  <c r="XK132" i="1" s="1"/>
  <c r="XK134" i="1" s="1" a="1"/>
  <c r="XK134" i="1" s="1"/>
  <c r="XK136" i="1" s="1" a="1"/>
  <c r="XK136" i="1" s="1"/>
  <c r="XK138" i="1" s="1" a="1"/>
  <c r="XK138" i="1" s="1"/>
  <c r="XK140" i="1" s="1" a="1"/>
  <c r="XK140" i="1" s="1"/>
  <c r="XK142" i="1" s="1" a="1"/>
  <c r="XK142" i="1" s="1"/>
  <c r="XK144" i="1" s="1" a="1"/>
  <c r="XK144" i="1" s="1"/>
  <c r="HW125" i="1" a="1"/>
  <c r="HW125" i="1" s="1"/>
  <c r="HW146" i="1" s="1" a="1"/>
  <c r="HW146" i="1" s="1"/>
  <c r="YC126" i="1" a="1"/>
  <c r="YC126" i="1" s="1"/>
  <c r="YC147" i="1" s="1" a="1"/>
  <c r="YC147" i="1" s="1"/>
  <c r="YC125" i="1" a="1"/>
  <c r="YC125" i="1" s="1"/>
  <c r="YC146" i="1" s="1" a="1"/>
  <c r="YC146" i="1" s="1"/>
  <c r="JD126" i="1" a="1"/>
  <c r="JD126" i="1" s="1"/>
  <c r="JD147" i="1" s="1" a="1"/>
  <c r="JD147" i="1" s="1"/>
  <c r="ZX54" i="1" a="1"/>
  <c r="ZX54" i="1" s="1"/>
  <c r="ZX55" i="1" s="1" a="1"/>
  <c r="ZX55" i="1" s="1"/>
  <c r="JD125" i="1" a="1"/>
  <c r="JD125" i="1" s="1"/>
  <c r="JD127" i="1" s="1" a="1"/>
  <c r="JD127" i="1" s="1"/>
  <c r="JD129" i="1" s="1" a="1"/>
  <c r="JD129" i="1" s="1"/>
  <c r="JD131" i="1" s="1" a="1"/>
  <c r="JD131" i="1" s="1"/>
  <c r="JD133" i="1" s="1" a="1"/>
  <c r="JD133" i="1" s="1"/>
  <c r="JD135" i="1" s="1" a="1"/>
  <c r="JD135" i="1" s="1"/>
  <c r="JD137" i="1" s="1" a="1"/>
  <c r="JD137" i="1" s="1"/>
  <c r="JD139" i="1" s="1" a="1"/>
  <c r="JD139" i="1" s="1"/>
  <c r="JD141" i="1" s="1" a="1"/>
  <c r="JD141" i="1" s="1"/>
  <c r="JD143" i="1" s="1" a="1"/>
  <c r="JD143" i="1" s="1"/>
  <c r="ZX50" i="1" a="1"/>
  <c r="ZX50" i="1" s="1"/>
  <c r="ZX51" i="1" s="1" a="1"/>
  <c r="ZX51" i="1" s="1"/>
  <c r="IY126" i="1" a="1"/>
  <c r="IY126" i="1" s="1"/>
  <c r="IY147" i="1" s="1" a="1"/>
  <c r="IY147" i="1" s="1"/>
  <c r="IY125" i="1" a="1"/>
  <c r="IY125" i="1" s="1"/>
  <c r="IY146" i="1" s="1" a="1"/>
  <c r="IY146" i="1" s="1"/>
  <c r="HE125" i="1" a="1"/>
  <c r="HE125" i="1" s="1"/>
  <c r="HE146" i="1" s="1" a="1"/>
  <c r="HE146" i="1" s="1"/>
  <c r="HE126" i="1" a="1"/>
  <c r="HE126" i="1" s="1"/>
  <c r="HE147" i="1" s="1" a="1"/>
  <c r="HE147" i="1" s="1"/>
  <c r="YN125" i="1" a="1"/>
  <c r="YN125" i="1" s="1"/>
  <c r="YN146" i="1" s="1" a="1"/>
  <c r="YN146" i="1" s="1"/>
  <c r="YN126" i="1" a="1"/>
  <c r="YN126" i="1" s="1"/>
  <c r="YN147" i="1" s="1" a="1"/>
  <c r="YN147" i="1" s="1"/>
  <c r="YO125" i="1" a="1"/>
  <c r="YO125" i="1" s="1"/>
  <c r="YO146" i="1" s="1" a="1"/>
  <c r="YO146" i="1" s="1"/>
  <c r="JE125" i="1" a="1"/>
  <c r="JE125" i="1" s="1"/>
  <c r="JE146" i="1" s="1" a="1"/>
  <c r="JE146" i="1" s="1"/>
  <c r="YA126" i="1" a="1"/>
  <c r="YA126" i="1" s="1"/>
  <c r="YA147" i="1" s="1" a="1"/>
  <c r="YA147" i="1" s="1"/>
  <c r="QF124" i="1"/>
  <c r="QF125" i="1"/>
  <c r="QF126" i="1"/>
  <c r="QF127" i="1"/>
  <c r="QF128" i="1"/>
  <c r="QF129" i="1"/>
  <c r="QF130" i="1"/>
  <c r="QF131" i="1"/>
  <c r="QF132" i="1"/>
  <c r="QF133" i="1"/>
  <c r="QF134" i="1"/>
  <c r="QF145" i="1"/>
  <c r="QF146" i="1"/>
  <c r="QF147" i="1"/>
  <c r="JC126" i="1" a="1"/>
  <c r="JC126" i="1" s="1"/>
  <c r="JC128" i="1" s="1" a="1"/>
  <c r="JC128" i="1" s="1"/>
  <c r="JC130" i="1" s="1" a="1"/>
  <c r="JC130" i="1" s="1"/>
  <c r="JC132" i="1" s="1" a="1"/>
  <c r="JC132" i="1" s="1"/>
  <c r="JC134" i="1" s="1" a="1"/>
  <c r="JC134" i="1" s="1"/>
  <c r="JC136" i="1" s="1" a="1"/>
  <c r="JC136" i="1" s="1"/>
  <c r="JC138" i="1" s="1" a="1"/>
  <c r="JC138" i="1" s="1"/>
  <c r="JC140" i="1" s="1" a="1"/>
  <c r="JC140" i="1" s="1"/>
  <c r="JC142" i="1" s="1" a="1"/>
  <c r="JC142" i="1" s="1"/>
  <c r="JC144" i="1" s="1" a="1"/>
  <c r="JC144" i="1" s="1"/>
  <c r="CB125" i="1" a="1"/>
  <c r="CB125" i="1" s="1"/>
  <c r="CB146" i="1" s="1" a="1"/>
  <c r="CB146" i="1" s="1"/>
  <c r="WZ145" i="1" a="1"/>
  <c r="WZ145" i="1" s="1"/>
  <c r="HW145" i="1" a="1"/>
  <c r="HW145" i="1" s="1"/>
  <c r="XE145" i="1" a="1"/>
  <c r="XE145" i="1" s="1"/>
  <c r="JC125" i="1" a="1"/>
  <c r="JC125" i="1" s="1"/>
  <c r="JC146" i="1" s="1" a="1"/>
  <c r="JC146" i="1" s="1"/>
  <c r="CB126" i="1" a="1"/>
  <c r="CB126" i="1" s="1"/>
  <c r="CB128" i="1" s="1" a="1"/>
  <c r="CB128" i="1" s="1"/>
  <c r="CB130" i="1" s="1" a="1"/>
  <c r="CB130" i="1" s="1"/>
  <c r="CB132" i="1" s="1" a="1"/>
  <c r="CB132" i="1" s="1"/>
  <c r="CB134" i="1" s="1" a="1"/>
  <c r="CB134" i="1" s="1"/>
  <c r="CB136" i="1" s="1" a="1"/>
  <c r="CB136" i="1" s="1"/>
  <c r="CB138" i="1" s="1" a="1"/>
  <c r="CB138" i="1" s="1"/>
  <c r="CB140" i="1" s="1" a="1"/>
  <c r="CB140" i="1" s="1"/>
  <c r="CB142" i="1" s="1" a="1"/>
  <c r="CB142" i="1" s="1"/>
  <c r="CB144" i="1" s="1" a="1"/>
  <c r="CB144" i="1" s="1"/>
  <c r="IP125" i="1" a="1"/>
  <c r="IP125" i="1" s="1"/>
  <c r="IP146" i="1" s="1" a="1"/>
  <c r="IP146" i="1" s="1"/>
  <c r="YV126" i="1" a="1"/>
  <c r="YV126" i="1" s="1"/>
  <c r="YV128" i="1" s="1" a="1"/>
  <c r="YV128" i="1" s="1"/>
  <c r="YV130" i="1" s="1" a="1"/>
  <c r="YV130" i="1" s="1"/>
  <c r="YV132" i="1" s="1" a="1"/>
  <c r="YV132" i="1" s="1"/>
  <c r="YV134" i="1" s="1" a="1"/>
  <c r="YV134" i="1" s="1"/>
  <c r="YV136" i="1" s="1" a="1"/>
  <c r="YV136" i="1" s="1"/>
  <c r="YV138" i="1" s="1" a="1"/>
  <c r="YV138" i="1" s="1"/>
  <c r="YV140" i="1" s="1" a="1"/>
  <c r="YV140" i="1" s="1"/>
  <c r="YV142" i="1" s="1" a="1"/>
  <c r="YV142" i="1" s="1"/>
  <c r="YV144" i="1" s="1" a="1"/>
  <c r="YV144" i="1" s="1"/>
  <c r="HS126" i="1" a="1"/>
  <c r="HS126" i="1" s="1"/>
  <c r="HS147" i="1" s="1" a="1"/>
  <c r="HS147" i="1" s="1"/>
  <c r="IP126" i="1" a="1"/>
  <c r="IP126" i="1" s="1"/>
  <c r="IP147" i="1" s="1" a="1"/>
  <c r="IP147" i="1" s="1"/>
  <c r="YV125" i="1" a="1"/>
  <c r="YV125" i="1" s="1"/>
  <c r="HS125" i="1" a="1"/>
  <c r="HS125" i="1" s="1"/>
  <c r="HS146" i="1" s="1" a="1"/>
  <c r="HS146" i="1" s="1"/>
  <c r="JI125" i="1" a="1"/>
  <c r="JI125" i="1" s="1"/>
  <c r="JI146" i="1" s="1" a="1"/>
  <c r="JI146" i="1" s="1"/>
  <c r="IC126" i="1" a="1"/>
  <c r="IC126" i="1" s="1"/>
  <c r="IC128" i="1" s="1" a="1"/>
  <c r="IC128" i="1" s="1"/>
  <c r="IC130" i="1" s="1" a="1"/>
  <c r="IC130" i="1" s="1"/>
  <c r="IC132" i="1" s="1" a="1"/>
  <c r="IC132" i="1" s="1"/>
  <c r="IC134" i="1" s="1" a="1"/>
  <c r="IC134" i="1" s="1"/>
  <c r="IC136" i="1" s="1" a="1"/>
  <c r="IC136" i="1" s="1"/>
  <c r="IC138" i="1" s="1" a="1"/>
  <c r="IC138" i="1" s="1"/>
  <c r="IC140" i="1" s="1" a="1"/>
  <c r="IC140" i="1" s="1"/>
  <c r="IC142" i="1" s="1" a="1"/>
  <c r="IC142" i="1" s="1"/>
  <c r="IC144" i="1" s="1" a="1"/>
  <c r="IC144" i="1" s="1"/>
  <c r="JI126" i="1" a="1"/>
  <c r="JI126" i="1" s="1"/>
  <c r="JI128" i="1" s="1" a="1"/>
  <c r="JI128" i="1" s="1"/>
  <c r="JI130" i="1" s="1" a="1"/>
  <c r="JI130" i="1" s="1"/>
  <c r="JI132" i="1" s="1" a="1"/>
  <c r="JI132" i="1" s="1"/>
  <c r="JI134" i="1" s="1" a="1"/>
  <c r="JI134" i="1" s="1"/>
  <c r="JI136" i="1" s="1" a="1"/>
  <c r="JI136" i="1" s="1"/>
  <c r="JI138" i="1" s="1" a="1"/>
  <c r="JI138" i="1" s="1"/>
  <c r="JI140" i="1" s="1" a="1"/>
  <c r="JI140" i="1" s="1"/>
  <c r="JI142" i="1" s="1" a="1"/>
  <c r="JI142" i="1" s="1"/>
  <c r="JI144" i="1" s="1" a="1"/>
  <c r="JI144" i="1" s="1"/>
  <c r="IC125" i="1" a="1"/>
  <c r="IC125" i="1" s="1"/>
  <c r="IC146" i="1" s="1" a="1"/>
  <c r="IC146" i="1" s="1"/>
  <c r="YM126" i="1" a="1"/>
  <c r="YM126" i="1" s="1"/>
  <c r="YM147" i="1" s="1" a="1"/>
  <c r="YM147" i="1" s="1"/>
  <c r="IV125" i="1" a="1"/>
  <c r="IV125" i="1" s="1"/>
  <c r="IV146" i="1" s="1" a="1"/>
  <c r="IV146" i="1" s="1"/>
  <c r="YK125" i="1" a="1"/>
  <c r="YK125" i="1" s="1"/>
  <c r="YK146" i="1" s="1" a="1"/>
  <c r="YK146" i="1" s="1"/>
  <c r="YM125" i="1" a="1"/>
  <c r="YM125" i="1" s="1"/>
  <c r="YM146" i="1" s="1" a="1"/>
  <c r="YM146" i="1" s="1"/>
  <c r="BI126" i="1" a="1"/>
  <c r="BI126" i="1" s="1"/>
  <c r="BI128" i="1" s="1" a="1"/>
  <c r="BI128" i="1" s="1"/>
  <c r="BI130" i="1" s="1" a="1"/>
  <c r="BI130" i="1" s="1"/>
  <c r="BI132" i="1" s="1" a="1"/>
  <c r="BI132" i="1" s="1"/>
  <c r="BI134" i="1" s="1" a="1"/>
  <c r="BI134" i="1" s="1"/>
  <c r="BI136" i="1" s="1" a="1"/>
  <c r="BI136" i="1" s="1"/>
  <c r="BI138" i="1" s="1" a="1"/>
  <c r="BI138" i="1" s="1"/>
  <c r="BI140" i="1" s="1" a="1"/>
  <c r="BI140" i="1" s="1"/>
  <c r="BI142" i="1" s="1" a="1"/>
  <c r="BI142" i="1" s="1"/>
  <c r="BI144" i="1" s="1" a="1"/>
  <c r="BI144" i="1" s="1"/>
  <c r="IB126" i="1" a="1"/>
  <c r="IB126" i="1" s="1"/>
  <c r="IB128" i="1" s="1" a="1"/>
  <c r="IB128" i="1" s="1"/>
  <c r="IB130" i="1" s="1" a="1"/>
  <c r="IB130" i="1" s="1"/>
  <c r="IB132" i="1" s="1" a="1"/>
  <c r="IB132" i="1" s="1"/>
  <c r="IB134" i="1" s="1" a="1"/>
  <c r="IB134" i="1" s="1"/>
  <c r="IB136" i="1" s="1" a="1"/>
  <c r="IB136" i="1" s="1"/>
  <c r="IB138" i="1" s="1" a="1"/>
  <c r="IB138" i="1" s="1"/>
  <c r="IB140" i="1" s="1" a="1"/>
  <c r="IB140" i="1" s="1"/>
  <c r="IB142" i="1" s="1" a="1"/>
  <c r="IB142" i="1" s="1"/>
  <c r="IB144" i="1" s="1" a="1"/>
  <c r="IB144" i="1" s="1"/>
  <c r="IV126" i="1" a="1"/>
  <c r="IV126" i="1" s="1"/>
  <c r="IV128" i="1" s="1" a="1"/>
  <c r="IV128" i="1" s="1"/>
  <c r="IV130" i="1" s="1" a="1"/>
  <c r="IV130" i="1" s="1"/>
  <c r="IV132" i="1" s="1" a="1"/>
  <c r="IV132" i="1" s="1"/>
  <c r="IV134" i="1" s="1" a="1"/>
  <c r="IV134" i="1" s="1"/>
  <c r="IV136" i="1" s="1" a="1"/>
  <c r="IV136" i="1" s="1"/>
  <c r="IV138" i="1" s="1" a="1"/>
  <c r="IV138" i="1" s="1"/>
  <c r="IV140" i="1" s="1" a="1"/>
  <c r="IV140" i="1" s="1"/>
  <c r="IV142" i="1" s="1" a="1"/>
  <c r="IV142" i="1" s="1"/>
  <c r="IV144" i="1" s="1" a="1"/>
  <c r="IV144" i="1" s="1"/>
  <c r="BI125" i="1" a="1"/>
  <c r="BI125" i="1" s="1"/>
  <c r="BI146" i="1" s="1" a="1"/>
  <c r="BI146" i="1" s="1"/>
  <c r="XJ126" i="1" a="1"/>
  <c r="XJ126" i="1" s="1"/>
  <c r="XJ128" i="1" s="1" a="1"/>
  <c r="XJ128" i="1" s="1"/>
  <c r="XJ130" i="1" s="1" a="1"/>
  <c r="XJ130" i="1" s="1"/>
  <c r="XJ132" i="1" s="1" a="1"/>
  <c r="XJ132" i="1" s="1"/>
  <c r="XJ134" i="1" s="1" a="1"/>
  <c r="XJ134" i="1" s="1"/>
  <c r="XJ136" i="1" s="1" a="1"/>
  <c r="XJ136" i="1" s="1"/>
  <c r="XJ138" i="1" s="1" a="1"/>
  <c r="XJ138" i="1" s="1"/>
  <c r="XJ140" i="1" s="1" a="1"/>
  <c r="XJ140" i="1" s="1"/>
  <c r="XJ142" i="1" s="1" a="1"/>
  <c r="XJ142" i="1" s="1"/>
  <c r="XJ144" i="1" s="1" a="1"/>
  <c r="XJ144" i="1" s="1"/>
  <c r="IB125" i="1" a="1"/>
  <c r="IB125" i="1" s="1"/>
  <c r="IB146" i="1" s="1" a="1"/>
  <c r="IB146" i="1" s="1"/>
  <c r="JF125" i="1" a="1"/>
  <c r="JF125" i="1" s="1"/>
  <c r="JF146" i="1" s="1" a="1"/>
  <c r="JF146" i="1" s="1"/>
  <c r="XJ125" i="1" a="1"/>
  <c r="XJ125" i="1" s="1"/>
  <c r="XJ146" i="1" s="1" a="1"/>
  <c r="XJ146" i="1" s="1"/>
  <c r="JF126" i="1" a="1"/>
  <c r="JF126" i="1" s="1"/>
  <c r="JF147" i="1" s="1" a="1"/>
  <c r="JF147" i="1" s="1"/>
  <c r="WW125" i="1" a="1"/>
  <c r="WW125" i="1" s="1"/>
  <c r="WW146" i="1" s="1" a="1"/>
  <c r="WW146" i="1" s="1"/>
  <c r="WZ126" i="1" a="1"/>
  <c r="WZ126" i="1" s="1"/>
  <c r="WZ128" i="1" s="1" a="1"/>
  <c r="WZ128" i="1" s="1"/>
  <c r="WZ130" i="1" s="1" a="1"/>
  <c r="WZ130" i="1" s="1"/>
  <c r="WZ132" i="1" s="1" a="1"/>
  <c r="WZ132" i="1" s="1"/>
  <c r="WZ134" i="1" s="1" a="1"/>
  <c r="WZ134" i="1" s="1"/>
  <c r="WZ136" i="1" s="1" a="1"/>
  <c r="WZ136" i="1" s="1"/>
  <c r="WZ138" i="1" s="1" a="1"/>
  <c r="WZ138" i="1" s="1"/>
  <c r="WZ140" i="1" s="1" a="1"/>
  <c r="WZ140" i="1" s="1"/>
  <c r="WZ142" i="1" s="1" a="1"/>
  <c r="WZ142" i="1" s="1"/>
  <c r="WZ144" i="1" s="1" a="1"/>
  <c r="WZ144" i="1" s="1"/>
  <c r="WW126" i="1" a="1"/>
  <c r="WW126" i="1" s="1"/>
  <c r="WW128" i="1" s="1" a="1"/>
  <c r="WW128" i="1" s="1"/>
  <c r="WW130" i="1" s="1" a="1"/>
  <c r="WW130" i="1" s="1"/>
  <c r="WW132" i="1" s="1" a="1"/>
  <c r="WW132" i="1" s="1"/>
  <c r="WW134" i="1" s="1" a="1"/>
  <c r="WW134" i="1" s="1"/>
  <c r="WW136" i="1" s="1" a="1"/>
  <c r="WW136" i="1" s="1"/>
  <c r="WW138" i="1" s="1" a="1"/>
  <c r="WW138" i="1" s="1"/>
  <c r="WW140" i="1" s="1" a="1"/>
  <c r="WW140" i="1" s="1"/>
  <c r="WW142" i="1" s="1" a="1"/>
  <c r="WW142" i="1" s="1"/>
  <c r="WW144" i="1" s="1" a="1"/>
  <c r="WW144" i="1" s="1"/>
  <c r="XE126" i="1" a="1"/>
  <c r="XE126" i="1" s="1"/>
  <c r="XE128" i="1" s="1" a="1"/>
  <c r="XE128" i="1" s="1"/>
  <c r="XE130" i="1" s="1" a="1"/>
  <c r="XE130" i="1" s="1"/>
  <c r="XE132" i="1" s="1" a="1"/>
  <c r="XE132" i="1" s="1"/>
  <c r="XE134" i="1" s="1" a="1"/>
  <c r="XE134" i="1" s="1"/>
  <c r="XE136" i="1" s="1" a="1"/>
  <c r="XE136" i="1" s="1"/>
  <c r="XE138" i="1" s="1" a="1"/>
  <c r="XE138" i="1" s="1"/>
  <c r="XE140" i="1" s="1" a="1"/>
  <c r="XE140" i="1" s="1"/>
  <c r="XE142" i="1" s="1" a="1"/>
  <c r="XE142" i="1" s="1"/>
  <c r="XE144" i="1" s="1" a="1"/>
  <c r="XE144" i="1" s="1"/>
  <c r="XD126" i="1" a="1"/>
  <c r="XD126" i="1" s="1"/>
  <c r="XD128" i="1" s="1" a="1"/>
  <c r="XD128" i="1" s="1"/>
  <c r="XD130" i="1" s="1" a="1"/>
  <c r="XD130" i="1" s="1"/>
  <c r="XD132" i="1" s="1" a="1"/>
  <c r="XD132" i="1" s="1"/>
  <c r="XD134" i="1" s="1" a="1"/>
  <c r="XD134" i="1" s="1"/>
  <c r="XD136" i="1" s="1" a="1"/>
  <c r="XD136" i="1" s="1"/>
  <c r="XD138" i="1" s="1" a="1"/>
  <c r="XD138" i="1" s="1"/>
  <c r="XD140" i="1" s="1" a="1"/>
  <c r="XD140" i="1" s="1"/>
  <c r="XD142" i="1" s="1" a="1"/>
  <c r="XD142" i="1" s="1"/>
  <c r="XD144" i="1" s="1" a="1"/>
  <c r="XD144" i="1" s="1"/>
  <c r="XD125" i="1" a="1"/>
  <c r="XD125" i="1" s="1"/>
  <c r="XD127" i="1" s="1" a="1"/>
  <c r="XD127" i="1" s="1"/>
  <c r="XD129" i="1" s="1" a="1"/>
  <c r="XD129" i="1" s="1"/>
  <c r="XD131" i="1" s="1" a="1"/>
  <c r="XD131" i="1" s="1"/>
  <c r="XD133" i="1" s="1" a="1"/>
  <c r="XD133" i="1" s="1"/>
  <c r="XD135" i="1" s="1" a="1"/>
  <c r="XD135" i="1" s="1"/>
  <c r="XD137" i="1" s="1" a="1"/>
  <c r="XD137" i="1" s="1"/>
  <c r="XD139" i="1" s="1" a="1"/>
  <c r="XD139" i="1" s="1"/>
  <c r="XD141" i="1" s="1" a="1"/>
  <c r="XD141" i="1" s="1"/>
  <c r="XD143" i="1" s="1" a="1"/>
  <c r="XD143" i="1" s="1"/>
  <c r="XH125" i="1" a="1"/>
  <c r="XH125" i="1" s="1"/>
  <c r="XH146" i="1" s="1" a="1"/>
  <c r="XH146" i="1" s="1"/>
  <c r="XH145" i="1" a="1"/>
  <c r="XH145" i="1" s="1"/>
  <c r="NP52" i="1" a="1"/>
  <c r="NP52" i="1" s="1"/>
  <c r="NP53" i="1" s="1" a="1"/>
  <c r="NP53" i="1" s="1"/>
  <c r="NP54" i="1" a="1"/>
  <c r="NP54" i="1" s="1"/>
  <c r="NP55" i="1" s="1" a="1"/>
  <c r="NP55" i="1" s="1"/>
  <c r="NP50" i="1" a="1"/>
  <c r="NP50" i="1" s="1"/>
  <c r="NP51" i="1" s="1" a="1"/>
  <c r="NP51" i="1" s="1"/>
  <c r="PQ54" i="1" a="1"/>
  <c r="PQ54" i="1" s="1"/>
  <c r="PQ55" i="1" s="1" a="1"/>
  <c r="PQ55" i="1" s="1"/>
  <c r="PQ52" i="1" a="1"/>
  <c r="PQ52" i="1" s="1"/>
  <c r="PQ53" i="1" s="1" a="1"/>
  <c r="PQ53" i="1" s="1"/>
  <c r="PQ50" i="1" a="1"/>
  <c r="PQ50" i="1" s="1"/>
  <c r="PQ51" i="1" s="1" a="1"/>
  <c r="PQ51" i="1" s="1"/>
  <c r="TC54" i="1" a="1"/>
  <c r="TC54" i="1" s="1"/>
  <c r="TC55" i="1" s="1" a="1"/>
  <c r="TC55" i="1" s="1"/>
  <c r="TC52" i="1" a="1"/>
  <c r="TC52" i="1" s="1"/>
  <c r="TC53" i="1" s="1" a="1"/>
  <c r="TC53" i="1" s="1"/>
  <c r="TC50" i="1" a="1"/>
  <c r="TC50" i="1" s="1"/>
  <c r="TC51" i="1" s="1" a="1"/>
  <c r="TC51" i="1" s="1"/>
  <c r="SR54" i="1" a="1"/>
  <c r="SR54" i="1" s="1"/>
  <c r="SR55" i="1" s="1" a="1"/>
  <c r="SR55" i="1" s="1"/>
  <c r="SR50" i="1" a="1"/>
  <c r="SR50" i="1" s="1"/>
  <c r="SR51" i="1" s="1" a="1"/>
  <c r="SR51" i="1" s="1"/>
  <c r="SR52" i="1" a="1"/>
  <c r="SR52" i="1" s="1"/>
  <c r="SR53" i="1" s="1" a="1"/>
  <c r="SR53" i="1" s="1"/>
  <c r="QQ54" i="1" a="1"/>
  <c r="QQ54" i="1" s="1"/>
  <c r="QQ55" i="1" s="1" a="1"/>
  <c r="QQ55" i="1" s="1"/>
  <c r="QQ52" i="1" a="1"/>
  <c r="QQ52" i="1" s="1"/>
  <c r="QQ53" i="1" s="1" a="1"/>
  <c r="QQ53" i="1" s="1"/>
  <c r="QQ50" i="1" a="1"/>
  <c r="QQ50" i="1" s="1"/>
  <c r="QQ51" i="1" s="1" a="1"/>
  <c r="QQ51" i="1" s="1"/>
  <c r="UZ50" i="1" a="1"/>
  <c r="UZ50" i="1" s="1"/>
  <c r="UZ51" i="1" s="1" a="1"/>
  <c r="UZ51" i="1" s="1"/>
  <c r="UZ52" i="1" a="1"/>
  <c r="UZ52" i="1" s="1"/>
  <c r="UZ53" i="1" s="1" a="1"/>
  <c r="UZ53" i="1" s="1"/>
  <c r="UZ54" i="1" a="1"/>
  <c r="UZ54" i="1" s="1"/>
  <c r="UZ55" i="1" s="1" a="1"/>
  <c r="UZ55" i="1" s="1"/>
  <c r="SZ52" i="1" a="1"/>
  <c r="SZ52" i="1" s="1"/>
  <c r="SZ53" i="1" s="1" a="1"/>
  <c r="SZ53" i="1" s="1"/>
  <c r="SZ54" i="1" a="1"/>
  <c r="SZ54" i="1" s="1"/>
  <c r="SZ55" i="1" s="1" a="1"/>
  <c r="SZ55" i="1" s="1"/>
  <c r="SZ50" i="1" a="1"/>
  <c r="SZ50" i="1" s="1"/>
  <c r="SZ51" i="1" s="1" a="1"/>
  <c r="SZ51" i="1" s="1"/>
  <c r="OZ52" i="1" a="1"/>
  <c r="OZ52" i="1" s="1"/>
  <c r="OZ53" i="1" s="1" a="1"/>
  <c r="OZ53" i="1" s="1"/>
  <c r="OZ50" i="1" a="1"/>
  <c r="OZ50" i="1" s="1"/>
  <c r="OZ51" i="1" s="1" a="1"/>
  <c r="OZ51" i="1" s="1"/>
  <c r="OZ54" i="1" a="1"/>
  <c r="OZ54" i="1" s="1"/>
  <c r="OZ55" i="1" s="1" a="1"/>
  <c r="OZ55" i="1" s="1"/>
  <c r="SI54" i="1" a="1"/>
  <c r="SI54" i="1" s="1"/>
  <c r="SI55" i="1" s="1" a="1"/>
  <c r="SI55" i="1" s="1"/>
  <c r="SI50" i="1" a="1"/>
  <c r="SI50" i="1" s="1"/>
  <c r="SI51" i="1" s="1" a="1"/>
  <c r="SI51" i="1" s="1"/>
  <c r="SI52" i="1" a="1"/>
  <c r="SI52" i="1" s="1"/>
  <c r="SI53" i="1" s="1" a="1"/>
  <c r="SI53" i="1" s="1"/>
  <c r="UO52" i="1" a="1"/>
  <c r="UO52" i="1" s="1"/>
  <c r="UO53" i="1" s="1" a="1"/>
  <c r="UO53" i="1" s="1"/>
  <c r="UO54" i="1" a="1"/>
  <c r="UO54" i="1" s="1"/>
  <c r="UO55" i="1" s="1" a="1"/>
  <c r="UO55" i="1" s="1"/>
  <c r="UO50" i="1" a="1"/>
  <c r="UO50" i="1" s="1"/>
  <c r="UO51" i="1" s="1" a="1"/>
  <c r="UO51" i="1" s="1"/>
  <c r="TJ54" i="1" a="1"/>
  <c r="TJ54" i="1" s="1"/>
  <c r="TJ55" i="1" s="1" a="1"/>
  <c r="TJ55" i="1" s="1"/>
  <c r="TJ52" i="1" a="1"/>
  <c r="TJ52" i="1" s="1"/>
  <c r="TJ53" i="1" s="1" a="1"/>
  <c r="TJ53" i="1" s="1"/>
  <c r="TJ50" i="1" a="1"/>
  <c r="TJ50" i="1" s="1"/>
  <c r="TJ51" i="1" s="1" a="1"/>
  <c r="TJ51" i="1" s="1"/>
  <c r="SC52" i="1" a="1"/>
  <c r="SC52" i="1" s="1"/>
  <c r="SC53" i="1" s="1" a="1"/>
  <c r="SC53" i="1" s="1"/>
  <c r="SC54" i="1" a="1"/>
  <c r="SC54" i="1" s="1"/>
  <c r="SC55" i="1" s="1" a="1"/>
  <c r="SC55" i="1" s="1"/>
  <c r="SC50" i="1" a="1"/>
  <c r="SC50" i="1" s="1"/>
  <c r="SC51" i="1" s="1" a="1"/>
  <c r="SC51" i="1" s="1"/>
  <c r="NH52" i="1" a="1"/>
  <c r="NH52" i="1" s="1"/>
  <c r="NH53" i="1" s="1" a="1"/>
  <c r="NH53" i="1" s="1"/>
  <c r="NH54" i="1" a="1"/>
  <c r="NH54" i="1" s="1"/>
  <c r="NH55" i="1" s="1" a="1"/>
  <c r="NH55" i="1" s="1"/>
  <c r="NH50" i="1" a="1"/>
  <c r="NH50" i="1" s="1"/>
  <c r="NH51" i="1" s="1" a="1"/>
  <c r="NH51" i="1" s="1"/>
  <c r="TR50" i="1" a="1"/>
  <c r="TR50" i="1" s="1"/>
  <c r="TR51" i="1" s="1" a="1"/>
  <c r="TR51" i="1" s="1"/>
  <c r="TR54" i="1" a="1"/>
  <c r="TR54" i="1" s="1"/>
  <c r="TR55" i="1" s="1" a="1"/>
  <c r="TR55" i="1" s="1"/>
  <c r="TR52" i="1" a="1"/>
  <c r="TR52" i="1" s="1"/>
  <c r="TR53" i="1" s="1" a="1"/>
  <c r="TR53" i="1" s="1"/>
  <c r="MY50" i="1" a="1"/>
  <c r="MY50" i="1" s="1"/>
  <c r="MY51" i="1" s="1" a="1"/>
  <c r="MY51" i="1" s="1"/>
  <c r="MY54" i="1" a="1"/>
  <c r="MY54" i="1" s="1"/>
  <c r="MY55" i="1" s="1" a="1"/>
  <c r="MY55" i="1" s="1"/>
  <c r="MY52" i="1" a="1"/>
  <c r="MY52" i="1" s="1"/>
  <c r="MY53" i="1" s="1" a="1"/>
  <c r="MY53" i="1" s="1"/>
  <c r="QH50" i="1" a="1"/>
  <c r="QH50" i="1" s="1"/>
  <c r="QH51" i="1" s="1" a="1"/>
  <c r="QH51" i="1" s="1"/>
  <c r="QH52" i="1" a="1"/>
  <c r="QH52" i="1" s="1"/>
  <c r="QH53" i="1" s="1" a="1"/>
  <c r="QH53" i="1" s="1"/>
  <c r="QH54" i="1" a="1"/>
  <c r="QH54" i="1" s="1"/>
  <c r="QH55" i="1" s="1" a="1"/>
  <c r="QH55" i="1" s="1"/>
  <c r="MZ52" i="1" a="1"/>
  <c r="MZ52" i="1" s="1"/>
  <c r="MZ53" i="1" s="1" a="1"/>
  <c r="MZ53" i="1" s="1"/>
  <c r="MZ50" i="1" a="1"/>
  <c r="MZ50" i="1" s="1"/>
  <c r="MZ51" i="1" s="1" a="1"/>
  <c r="MZ51" i="1" s="1"/>
  <c r="MZ54" i="1" a="1"/>
  <c r="MZ54" i="1" s="1"/>
  <c r="MZ55" i="1" s="1" a="1"/>
  <c r="MZ55" i="1" s="1"/>
  <c r="VG54" i="1" a="1"/>
  <c r="VG54" i="1" s="1"/>
  <c r="VG55" i="1" s="1" a="1"/>
  <c r="VG55" i="1" s="1"/>
  <c r="VG50" i="1" a="1"/>
  <c r="VG50" i="1" s="1"/>
  <c r="VG51" i="1" s="1" a="1"/>
  <c r="VG51" i="1" s="1"/>
  <c r="VG52" i="1" a="1"/>
  <c r="VG52" i="1" s="1"/>
  <c r="VG53" i="1" s="1" a="1"/>
  <c r="VG53" i="1" s="1"/>
  <c r="UB54" i="1" a="1"/>
  <c r="UB54" i="1" s="1"/>
  <c r="UB55" i="1" s="1" a="1"/>
  <c r="UB55" i="1" s="1"/>
  <c r="UB52" i="1" a="1"/>
  <c r="UB52" i="1" s="1"/>
  <c r="UB53" i="1" s="1" a="1"/>
  <c r="UB53" i="1" s="1"/>
  <c r="UB50" i="1" a="1"/>
  <c r="UB50" i="1" s="1"/>
  <c r="UB51" i="1" s="1" a="1"/>
  <c r="UB51" i="1" s="1"/>
  <c r="SU54" i="1" a="1"/>
  <c r="SU54" i="1" s="1"/>
  <c r="SU55" i="1" s="1" a="1"/>
  <c r="SU55" i="1" s="1"/>
  <c r="SU50" i="1" a="1"/>
  <c r="SU50" i="1" s="1"/>
  <c r="SU51" i="1" s="1" a="1"/>
  <c r="SU51" i="1" s="1"/>
  <c r="SU52" i="1" a="1"/>
  <c r="SU52" i="1" s="1"/>
  <c r="SU53" i="1" s="1" a="1"/>
  <c r="SU53" i="1" s="1"/>
  <c r="NZ52" i="1" a="1"/>
  <c r="NZ52" i="1" s="1"/>
  <c r="NZ53" i="1" s="1" a="1"/>
  <c r="NZ53" i="1" s="1"/>
  <c r="NZ50" i="1" a="1"/>
  <c r="NZ50" i="1" s="1"/>
  <c r="NZ51" i="1" s="1" a="1"/>
  <c r="NZ51" i="1" s="1"/>
  <c r="NZ54" i="1" a="1"/>
  <c r="NZ54" i="1" s="1"/>
  <c r="NZ55" i="1" s="1" a="1"/>
  <c r="NZ55" i="1" s="1"/>
  <c r="VD54" i="1" a="1"/>
  <c r="VD54" i="1" s="1"/>
  <c r="VD55" i="1" s="1" a="1"/>
  <c r="VD55" i="1" s="1"/>
  <c r="VD50" i="1" a="1"/>
  <c r="VD50" i="1" s="1"/>
  <c r="VD51" i="1" s="1" a="1"/>
  <c r="VD51" i="1" s="1"/>
  <c r="VD52" i="1" a="1"/>
  <c r="VD52" i="1" s="1"/>
  <c r="VD53" i="1" s="1" a="1"/>
  <c r="VD53" i="1" s="1"/>
  <c r="SK52" i="1" a="1"/>
  <c r="SK52" i="1" s="1"/>
  <c r="SK53" i="1" s="1" a="1"/>
  <c r="SK53" i="1" s="1"/>
  <c r="SK54" i="1" a="1"/>
  <c r="SK54" i="1" s="1"/>
  <c r="SK55" i="1" s="1" a="1"/>
  <c r="SK55" i="1" s="1"/>
  <c r="SK50" i="1" a="1"/>
  <c r="SK50" i="1" s="1"/>
  <c r="SK51" i="1" s="1" a="1"/>
  <c r="SK51" i="1" s="1"/>
  <c r="IO126" i="1" a="1"/>
  <c r="IO126" i="1" s="1"/>
  <c r="IO128" i="1" s="1" a="1"/>
  <c r="IO128" i="1" s="1"/>
  <c r="IO130" i="1" s="1" a="1"/>
  <c r="IO130" i="1" s="1"/>
  <c r="IO132" i="1" s="1" a="1"/>
  <c r="IO132" i="1" s="1"/>
  <c r="IO134" i="1" s="1" a="1"/>
  <c r="IO134" i="1" s="1"/>
  <c r="IO136" i="1" s="1" a="1"/>
  <c r="IO136" i="1" s="1"/>
  <c r="IO138" i="1" s="1" a="1"/>
  <c r="IO138" i="1" s="1"/>
  <c r="IO140" i="1" s="1" a="1"/>
  <c r="IO140" i="1" s="1"/>
  <c r="IO142" i="1" s="1" a="1"/>
  <c r="IO142" i="1" s="1"/>
  <c r="IO144" i="1" s="1" a="1"/>
  <c r="IO144" i="1" s="1"/>
  <c r="NR54" i="1" a="1"/>
  <c r="NR54" i="1" s="1"/>
  <c r="NR55" i="1" s="1" a="1"/>
  <c r="NR55" i="1" s="1"/>
  <c r="NR50" i="1" a="1"/>
  <c r="NR50" i="1" s="1"/>
  <c r="NR51" i="1" s="1" a="1"/>
  <c r="NR51" i="1" s="1"/>
  <c r="NR52" i="1" a="1"/>
  <c r="NR52" i="1" s="1"/>
  <c r="NR53" i="1" s="1" a="1"/>
  <c r="NR53" i="1" s="1"/>
  <c r="OJ52" i="1" a="1"/>
  <c r="OJ52" i="1" s="1"/>
  <c r="OJ53" i="1" s="1" a="1"/>
  <c r="OJ53" i="1" s="1"/>
  <c r="OJ50" i="1" a="1"/>
  <c r="OJ50" i="1" s="1"/>
  <c r="OJ51" i="1" s="1" a="1"/>
  <c r="OJ51" i="1" s="1"/>
  <c r="OJ54" i="1" a="1"/>
  <c r="OJ54" i="1" s="1"/>
  <c r="OJ55" i="1" s="1" a="1"/>
  <c r="OJ55" i="1" s="1"/>
  <c r="TD50" i="1" a="1"/>
  <c r="TD50" i="1" s="1"/>
  <c r="TD51" i="1" s="1" a="1"/>
  <c r="TD51" i="1" s="1"/>
  <c r="TD52" i="1" a="1"/>
  <c r="TD52" i="1" s="1"/>
  <c r="TD53" i="1" s="1" a="1"/>
  <c r="TD53" i="1" s="1"/>
  <c r="TD54" i="1" a="1"/>
  <c r="TD54" i="1" s="1"/>
  <c r="TD55" i="1" s="1" a="1"/>
  <c r="TD55" i="1" s="1"/>
  <c r="UT52" i="1" a="1"/>
  <c r="UT52" i="1" s="1"/>
  <c r="UT53" i="1" s="1" a="1"/>
  <c r="UT53" i="1" s="1"/>
  <c r="UT50" i="1" a="1"/>
  <c r="UT50" i="1" s="1"/>
  <c r="UT51" i="1" s="1" a="1"/>
  <c r="UT51" i="1" s="1"/>
  <c r="UT54" i="1" a="1"/>
  <c r="UT54" i="1" s="1"/>
  <c r="UT55" i="1" s="1" a="1"/>
  <c r="UT55" i="1" s="1"/>
  <c r="TM50" i="1" a="1"/>
  <c r="TM50" i="1" s="1"/>
  <c r="TM51" i="1" s="1" a="1"/>
  <c r="TM51" i="1" s="1"/>
  <c r="TM54" i="1" a="1"/>
  <c r="TM54" i="1" s="1"/>
  <c r="TM55" i="1" s="1" a="1"/>
  <c r="TM55" i="1" s="1"/>
  <c r="TM52" i="1" a="1"/>
  <c r="TM52" i="1" s="1"/>
  <c r="TM53" i="1" s="1" a="1"/>
  <c r="TM53" i="1" s="1"/>
  <c r="OR52" i="1" a="1"/>
  <c r="OR52" i="1" s="1"/>
  <c r="OR53" i="1" s="1" a="1"/>
  <c r="OR53" i="1" s="1"/>
  <c r="OR50" i="1" a="1"/>
  <c r="OR50" i="1" s="1"/>
  <c r="OR51" i="1" s="1" a="1"/>
  <c r="OR51" i="1" s="1"/>
  <c r="OR54" i="1" a="1"/>
  <c r="OR54" i="1" s="1"/>
  <c r="OR55" i="1" s="1" a="1"/>
  <c r="OR55" i="1" s="1"/>
  <c r="NA52" i="1" a="1"/>
  <c r="NA52" i="1" s="1"/>
  <c r="NA53" i="1" s="1" a="1"/>
  <c r="NA53" i="1" s="1"/>
  <c r="NA50" i="1" a="1"/>
  <c r="NA50" i="1" s="1"/>
  <c r="NA51" i="1" s="1" a="1"/>
  <c r="NA51" i="1" s="1"/>
  <c r="NA54" i="1" a="1"/>
  <c r="NA54" i="1" s="1"/>
  <c r="NA55" i="1" s="1" a="1"/>
  <c r="NA55" i="1" s="1"/>
  <c r="IO125" i="1" a="1"/>
  <c r="IO125" i="1" s="1"/>
  <c r="IO146" i="1" s="1" a="1"/>
  <c r="IO146" i="1" s="1"/>
  <c r="PA50" i="1" a="1"/>
  <c r="PA50" i="1" s="1"/>
  <c r="PA51" i="1" s="1" a="1"/>
  <c r="PA51" i="1" s="1"/>
  <c r="PA54" i="1" a="1"/>
  <c r="PA54" i="1" s="1"/>
  <c r="PA55" i="1" s="1" a="1"/>
  <c r="PA55" i="1" s="1"/>
  <c r="PA52" i="1" a="1"/>
  <c r="PA52" i="1" s="1"/>
  <c r="PA53" i="1" s="1" a="1"/>
  <c r="PA53" i="1" s="1"/>
  <c r="PR52" i="1" a="1"/>
  <c r="PR52" i="1" s="1"/>
  <c r="PR53" i="1" s="1" a="1"/>
  <c r="PR53" i="1" s="1"/>
  <c r="PR54" i="1" a="1"/>
  <c r="PR54" i="1" s="1"/>
  <c r="PR55" i="1" s="1" a="1"/>
  <c r="PR55" i="1" s="1"/>
  <c r="PR50" i="1" a="1"/>
  <c r="PR50" i="1" s="1"/>
  <c r="PR51" i="1" s="1" a="1"/>
  <c r="PR51" i="1" s="1"/>
  <c r="RB52" i="1" a="1"/>
  <c r="RB52" i="1" s="1"/>
  <c r="RB53" i="1" s="1" a="1"/>
  <c r="RB53" i="1" s="1"/>
  <c r="RB50" i="1" a="1"/>
  <c r="RB50" i="1" s="1"/>
  <c r="RB51" i="1" s="1" a="1"/>
  <c r="RB51" i="1" s="1"/>
  <c r="RB54" i="1" a="1"/>
  <c r="RB54" i="1" s="1"/>
  <c r="RB55" i="1" s="1" a="1"/>
  <c r="RB55" i="1" s="1"/>
  <c r="VL54" i="1" a="1"/>
  <c r="VL54" i="1" s="1"/>
  <c r="VL55" i="1" s="1" a="1"/>
  <c r="VL55" i="1" s="1"/>
  <c r="VL52" i="1" a="1"/>
  <c r="VL52" i="1" s="1"/>
  <c r="VL53" i="1" s="1" a="1"/>
  <c r="VL53" i="1" s="1"/>
  <c r="VL50" i="1" a="1"/>
  <c r="VL50" i="1" s="1"/>
  <c r="VL51" i="1" s="1" a="1"/>
  <c r="VL51" i="1" s="1"/>
  <c r="UE54" i="1" a="1"/>
  <c r="UE54" i="1" s="1"/>
  <c r="UE55" i="1" s="1" a="1"/>
  <c r="UE55" i="1" s="1"/>
  <c r="UE52" i="1" a="1"/>
  <c r="UE52" i="1" s="1"/>
  <c r="UE53" i="1" s="1" a="1"/>
  <c r="UE53" i="1" s="1"/>
  <c r="UE50" i="1" a="1"/>
  <c r="UE50" i="1" s="1"/>
  <c r="UE51" i="1" s="1" a="1"/>
  <c r="UE51" i="1" s="1"/>
  <c r="PJ50" i="1" a="1"/>
  <c r="PJ50" i="1" s="1"/>
  <c r="PJ51" i="1" s="1" a="1"/>
  <c r="PJ51" i="1" s="1"/>
  <c r="PJ52" i="1" a="1"/>
  <c r="PJ52" i="1" s="1"/>
  <c r="PJ53" i="1" s="1" a="1"/>
  <c r="PJ53" i="1" s="1"/>
  <c r="PJ54" i="1" a="1"/>
  <c r="PJ54" i="1" s="1"/>
  <c r="PJ55" i="1" s="1" a="1"/>
  <c r="PJ55" i="1" s="1"/>
  <c r="NQ50" i="1" a="1"/>
  <c r="NQ50" i="1" s="1"/>
  <c r="NQ51" i="1" s="1" a="1"/>
  <c r="NQ51" i="1" s="1"/>
  <c r="NQ52" i="1" a="1"/>
  <c r="NQ52" i="1" s="1"/>
  <c r="NQ53" i="1" s="1" a="1"/>
  <c r="NQ53" i="1" s="1"/>
  <c r="NQ54" i="1" a="1"/>
  <c r="NQ54" i="1" s="1"/>
  <c r="NQ55" i="1" s="1" a="1"/>
  <c r="NQ55" i="1" s="1"/>
  <c r="QI54" i="1" a="1"/>
  <c r="QI54" i="1" s="1"/>
  <c r="QI55" i="1" s="1" a="1"/>
  <c r="QI55" i="1" s="1"/>
  <c r="QI52" i="1" a="1"/>
  <c r="QI52" i="1" s="1"/>
  <c r="QI53" i="1" s="1" a="1"/>
  <c r="QI53" i="1" s="1"/>
  <c r="QI50" i="1" a="1"/>
  <c r="QI50" i="1" s="1"/>
  <c r="QI51" i="1" s="1" a="1"/>
  <c r="QI51" i="1" s="1"/>
  <c r="TA50" i="1" a="1"/>
  <c r="TA50" i="1" s="1"/>
  <c r="TA51" i="1" s="1" a="1"/>
  <c r="TA51" i="1" s="1"/>
  <c r="TA52" i="1" a="1"/>
  <c r="TA52" i="1" s="1"/>
  <c r="TA53" i="1" s="1" a="1"/>
  <c r="TA53" i="1" s="1"/>
  <c r="TA54" i="1" a="1"/>
  <c r="TA54" i="1" s="1"/>
  <c r="TA55" i="1" s="1" a="1"/>
  <c r="TA55" i="1" s="1"/>
  <c r="RT54" i="1" a="1"/>
  <c r="RT54" i="1" s="1"/>
  <c r="RT55" i="1" s="1" a="1"/>
  <c r="RT55" i="1" s="1"/>
  <c r="RT52" i="1" a="1"/>
  <c r="RT52" i="1" s="1"/>
  <c r="RT53" i="1" s="1" a="1"/>
  <c r="RT53" i="1" s="1"/>
  <c r="RT50" i="1" a="1"/>
  <c r="RT50" i="1" s="1"/>
  <c r="RT51" i="1" s="1" a="1"/>
  <c r="RT51" i="1" s="1"/>
  <c r="RZ52" i="1" a="1"/>
  <c r="RZ52" i="1" s="1"/>
  <c r="RZ53" i="1" s="1" a="1"/>
  <c r="RZ53" i="1" s="1"/>
  <c r="RZ54" i="1" a="1"/>
  <c r="RZ54" i="1" s="1"/>
  <c r="RZ55" i="1" s="1" a="1"/>
  <c r="RZ55" i="1" s="1"/>
  <c r="RZ50" i="1" a="1"/>
  <c r="RZ50" i="1" s="1"/>
  <c r="RZ51" i="1" s="1" a="1"/>
  <c r="RZ51" i="1" s="1"/>
  <c r="UW50" i="1" a="1"/>
  <c r="UW50" i="1" s="1"/>
  <c r="UW51" i="1" s="1" a="1"/>
  <c r="UW51" i="1" s="1"/>
  <c r="UW52" i="1" a="1"/>
  <c r="UW52" i="1" s="1"/>
  <c r="UW53" i="1" s="1" a="1"/>
  <c r="UW53" i="1" s="1"/>
  <c r="UW54" i="1" a="1"/>
  <c r="UW54" i="1" s="1"/>
  <c r="UW55" i="1" s="1" a="1"/>
  <c r="UW55" i="1" s="1"/>
  <c r="QV52" i="1" a="1"/>
  <c r="QV52" i="1" s="1"/>
  <c r="QV53" i="1" s="1" a="1"/>
  <c r="QV53" i="1" s="1"/>
  <c r="QV50" i="1" a="1"/>
  <c r="QV50" i="1" s="1"/>
  <c r="QV51" i="1" s="1" a="1"/>
  <c r="QV51" i="1" s="1"/>
  <c r="QV54" i="1" a="1"/>
  <c r="QV54" i="1" s="1"/>
  <c r="QV55" i="1" s="1" a="1"/>
  <c r="QV55" i="1" s="1"/>
  <c r="OG54" i="1" a="1"/>
  <c r="OG54" i="1" s="1"/>
  <c r="OG55" i="1" s="1" a="1"/>
  <c r="OG55" i="1" s="1"/>
  <c r="OG52" i="1" a="1"/>
  <c r="OG52" i="1" s="1"/>
  <c r="OG53" i="1" s="1" a="1"/>
  <c r="OG53" i="1" s="1"/>
  <c r="OG50" i="1" a="1"/>
  <c r="OG50" i="1" s="1"/>
  <c r="OG51" i="1" s="1" a="1"/>
  <c r="OG51" i="1" s="1"/>
  <c r="RX54" i="1" a="1"/>
  <c r="RX54" i="1" s="1"/>
  <c r="RX55" i="1" s="1" a="1"/>
  <c r="RX55" i="1" s="1"/>
  <c r="RX52" i="1" a="1"/>
  <c r="RX52" i="1" s="1"/>
  <c r="RX53" i="1" s="1" a="1"/>
  <c r="RX53" i="1" s="1"/>
  <c r="RX50" i="1" a="1"/>
  <c r="RX50" i="1" s="1"/>
  <c r="RX51" i="1" s="1" a="1"/>
  <c r="RX51" i="1" s="1"/>
  <c r="NT50" i="1" a="1"/>
  <c r="NT50" i="1" s="1"/>
  <c r="NT51" i="1" s="1" a="1"/>
  <c r="NT51" i="1" s="1"/>
  <c r="NT54" i="1" a="1"/>
  <c r="NT54" i="1" s="1"/>
  <c r="NT55" i="1" s="1" a="1"/>
  <c r="NT55" i="1" s="1"/>
  <c r="NT52" i="1" a="1"/>
  <c r="NT52" i="1" s="1"/>
  <c r="NT53" i="1" s="1" a="1"/>
  <c r="NT53" i="1" s="1"/>
  <c r="NB54" i="1" a="1"/>
  <c r="NB54" i="1" s="1"/>
  <c r="NB55" i="1" s="1" a="1"/>
  <c r="NB55" i="1" s="1"/>
  <c r="NB50" i="1" a="1"/>
  <c r="NB50" i="1" s="1"/>
  <c r="NB51" i="1" s="1" a="1"/>
  <c r="NB51" i="1" s="1"/>
  <c r="NB52" i="1" a="1"/>
  <c r="NB52" i="1" s="1"/>
  <c r="NB53" i="1" s="1" a="1"/>
  <c r="NB53" i="1" s="1"/>
  <c r="SL50" i="1" a="1"/>
  <c r="SL50" i="1" s="1"/>
  <c r="SL51" i="1" s="1" a="1"/>
  <c r="SL51" i="1" s="1"/>
  <c r="SL52" i="1" a="1"/>
  <c r="SL52" i="1" s="1"/>
  <c r="SL53" i="1" s="1" a="1"/>
  <c r="SL53" i="1" s="1"/>
  <c r="SL54" i="1" a="1"/>
  <c r="SL54" i="1" s="1"/>
  <c r="SL55" i="1" s="1" a="1"/>
  <c r="SL55" i="1" s="1"/>
  <c r="QO50" i="1" a="1"/>
  <c r="QO50" i="1" s="1"/>
  <c r="QO51" i="1" s="1" a="1"/>
  <c r="QO51" i="1" s="1"/>
  <c r="QO52" i="1" a="1"/>
  <c r="QO52" i="1" s="1"/>
  <c r="QO53" i="1" s="1" a="1"/>
  <c r="QO53" i="1" s="1"/>
  <c r="QO54" i="1" a="1"/>
  <c r="QO54" i="1" s="1"/>
  <c r="QO55" i="1" s="1" a="1"/>
  <c r="QO55" i="1" s="1"/>
  <c r="VO54" i="1" a="1"/>
  <c r="VO54" i="1" s="1"/>
  <c r="VO55" i="1" s="1" a="1"/>
  <c r="VO55" i="1" s="1"/>
  <c r="VO50" i="1" a="1"/>
  <c r="VO50" i="1" s="1"/>
  <c r="VO51" i="1" s="1" a="1"/>
  <c r="VO51" i="1" s="1"/>
  <c r="VO52" i="1" a="1"/>
  <c r="VO52" i="1" s="1"/>
  <c r="VO53" i="1" s="1" a="1"/>
  <c r="VO53" i="1" s="1"/>
  <c r="RN54" i="1" a="1"/>
  <c r="RN54" i="1" s="1"/>
  <c r="RN55" i="1" s="1" a="1"/>
  <c r="RN55" i="1" s="1"/>
  <c r="RN52" i="1" a="1"/>
  <c r="RN52" i="1" s="1"/>
  <c r="RN53" i="1" s="1" a="1"/>
  <c r="RN53" i="1" s="1"/>
  <c r="RN50" i="1" a="1"/>
  <c r="RN50" i="1" s="1"/>
  <c r="RN51" i="1" s="1" a="1"/>
  <c r="RN51" i="1" s="1"/>
  <c r="OW52" i="1" a="1"/>
  <c r="OW52" i="1" s="1"/>
  <c r="OW53" i="1" s="1" a="1"/>
  <c r="OW53" i="1" s="1"/>
  <c r="OW54" i="1" a="1"/>
  <c r="OW54" i="1" s="1"/>
  <c r="OW55" i="1" s="1" a="1"/>
  <c r="OW55" i="1" s="1"/>
  <c r="OW50" i="1" a="1"/>
  <c r="OW50" i="1" s="1"/>
  <c r="OW51" i="1" s="1" a="1"/>
  <c r="OW51" i="1" s="1"/>
  <c r="PB52" i="1" a="1"/>
  <c r="PB52" i="1" s="1"/>
  <c r="PB53" i="1" s="1" a="1"/>
  <c r="PB53" i="1" s="1"/>
  <c r="PB54" i="1" a="1"/>
  <c r="PB54" i="1" s="1"/>
  <c r="PB55" i="1" s="1" a="1"/>
  <c r="PB55" i="1" s="1"/>
  <c r="PB50" i="1" a="1"/>
  <c r="PB50" i="1" s="1"/>
  <c r="PB51" i="1" s="1" a="1"/>
  <c r="PB51" i="1" s="1"/>
  <c r="OK50" i="1" a="1"/>
  <c r="OK50" i="1" s="1"/>
  <c r="OK51" i="1" s="1" a="1"/>
  <c r="OK51" i="1" s="1"/>
  <c r="OK54" i="1" a="1"/>
  <c r="OK54" i="1" s="1"/>
  <c r="OK55" i="1" s="1" a="1"/>
  <c r="OK55" i="1" s="1"/>
  <c r="OK52" i="1" a="1"/>
  <c r="OK52" i="1" s="1"/>
  <c r="OK53" i="1" s="1" a="1"/>
  <c r="OK53" i="1" s="1"/>
  <c r="TX50" i="1" a="1"/>
  <c r="TX50" i="1" s="1"/>
  <c r="TX51" i="1" s="1" a="1"/>
  <c r="TX51" i="1" s="1"/>
  <c r="TX54" i="1" a="1"/>
  <c r="TX54" i="1" s="1"/>
  <c r="TX55" i="1" s="1" a="1"/>
  <c r="TX55" i="1" s="1"/>
  <c r="TX52" i="1" a="1"/>
  <c r="TX52" i="1" s="1"/>
  <c r="TX53" i="1" s="1" a="1"/>
  <c r="TX53" i="1" s="1"/>
  <c r="RG50" i="1" a="1"/>
  <c r="RG50" i="1" s="1"/>
  <c r="RG51" i="1" s="1" a="1"/>
  <c r="RG51" i="1" s="1"/>
  <c r="RG54" i="1" a="1"/>
  <c r="RG54" i="1" s="1"/>
  <c r="RG55" i="1" s="1" a="1"/>
  <c r="RG55" i="1" s="1"/>
  <c r="RG52" i="1" a="1"/>
  <c r="RG52" i="1" s="1"/>
  <c r="RG53" i="1" s="1" a="1"/>
  <c r="RG53" i="1" s="1"/>
  <c r="QR54" i="1" a="1"/>
  <c r="QR54" i="1" s="1"/>
  <c r="QR55" i="1" s="1" a="1"/>
  <c r="QR55" i="1" s="1"/>
  <c r="QR50" i="1" a="1"/>
  <c r="QR50" i="1" s="1"/>
  <c r="QR51" i="1" s="1" a="1"/>
  <c r="QR51" i="1" s="1"/>
  <c r="QR52" i="1" a="1"/>
  <c r="QR52" i="1" s="1"/>
  <c r="QR53" i="1" s="1" a="1"/>
  <c r="QR53" i="1" s="1"/>
  <c r="SF52" i="1" a="1"/>
  <c r="SF52" i="1" s="1"/>
  <c r="SF53" i="1" s="1" a="1"/>
  <c r="SF53" i="1" s="1"/>
  <c r="SF50" i="1" a="1"/>
  <c r="SF50" i="1" s="1"/>
  <c r="SF51" i="1" s="1" a="1"/>
  <c r="SF51" i="1" s="1"/>
  <c r="SF54" i="1" a="1"/>
  <c r="SF54" i="1" s="1"/>
  <c r="SF55" i="1" s="1" a="1"/>
  <c r="SF55" i="1" s="1"/>
  <c r="PM54" i="1" a="1"/>
  <c r="PM54" i="1" s="1"/>
  <c r="PM55" i="1" s="1" a="1"/>
  <c r="PM55" i="1" s="1"/>
  <c r="PM52" i="1" a="1"/>
  <c r="PM52" i="1" s="1"/>
  <c r="PM53" i="1" s="1" a="1"/>
  <c r="PM53" i="1" s="1"/>
  <c r="PM50" i="1" a="1"/>
  <c r="PM50" i="1" s="1"/>
  <c r="PM51" i="1" s="1" a="1"/>
  <c r="PM51" i="1" s="1"/>
  <c r="QJ52" i="1" a="1"/>
  <c r="QJ52" i="1" s="1"/>
  <c r="QJ53" i="1" s="1" a="1"/>
  <c r="QJ53" i="1" s="1"/>
  <c r="QJ50" i="1" a="1"/>
  <c r="QJ50" i="1" s="1"/>
  <c r="QJ51" i="1" s="1" a="1"/>
  <c r="QJ51" i="1" s="1"/>
  <c r="QJ54" i="1" a="1"/>
  <c r="QJ54" i="1" s="1"/>
  <c r="QJ55" i="1" s="1" a="1"/>
  <c r="QJ55" i="1" s="1"/>
  <c r="PS50" i="1" a="1"/>
  <c r="PS50" i="1" s="1"/>
  <c r="PS51" i="1" s="1" a="1"/>
  <c r="PS51" i="1" s="1"/>
  <c r="PS54" i="1" a="1"/>
  <c r="PS54" i="1" s="1"/>
  <c r="PS55" i="1" s="1" a="1"/>
  <c r="PS55" i="1" s="1"/>
  <c r="PS52" i="1" a="1"/>
  <c r="PS52" i="1" s="1"/>
  <c r="PS53" i="1" s="1" a="1"/>
  <c r="PS53" i="1" s="1"/>
  <c r="UP50" i="1" a="1"/>
  <c r="UP50" i="1" s="1"/>
  <c r="UP51" i="1" s="1" a="1"/>
  <c r="UP51" i="1" s="1"/>
  <c r="UP54" i="1" a="1"/>
  <c r="UP54" i="1" s="1"/>
  <c r="UP55" i="1" s="1" a="1"/>
  <c r="UP55" i="1" s="1"/>
  <c r="UP52" i="1" a="1"/>
  <c r="UP52" i="1" s="1"/>
  <c r="UP53" i="1" s="1" a="1"/>
  <c r="UP53" i="1" s="1"/>
  <c r="SS50" i="1" a="1"/>
  <c r="SS50" i="1" s="1"/>
  <c r="SS51" i="1" s="1" a="1"/>
  <c r="SS51" i="1" s="1"/>
  <c r="SS54" i="1" a="1"/>
  <c r="SS54" i="1" s="1"/>
  <c r="SS55" i="1" s="1" a="1"/>
  <c r="SS55" i="1" s="1"/>
  <c r="SS52" i="1" a="1"/>
  <c r="SS52" i="1" s="1"/>
  <c r="SS53" i="1" s="1" a="1"/>
  <c r="SS53" i="1" s="1"/>
  <c r="NF52" i="1" a="1"/>
  <c r="NF52" i="1" s="1"/>
  <c r="NF53" i="1" s="1" a="1"/>
  <c r="NF53" i="1" s="1"/>
  <c r="NF50" i="1" a="1"/>
  <c r="NF50" i="1" s="1"/>
  <c r="NF51" i="1" s="1" a="1"/>
  <c r="NF51" i="1" s="1"/>
  <c r="NF54" i="1" a="1"/>
  <c r="NF54" i="1" s="1"/>
  <c r="NF55" i="1" s="1" a="1"/>
  <c r="NF55" i="1" s="1"/>
  <c r="SX52" i="1" a="1"/>
  <c r="SX52" i="1" s="1"/>
  <c r="SX53" i="1" s="1" a="1"/>
  <c r="SX53" i="1" s="1"/>
  <c r="SX50" i="1" a="1"/>
  <c r="SX50" i="1" s="1"/>
  <c r="SX51" i="1" s="1" a="1"/>
  <c r="SX51" i="1" s="1"/>
  <c r="SX54" i="1" a="1"/>
  <c r="SX54" i="1" s="1"/>
  <c r="SX55" i="1" s="1" a="1"/>
  <c r="SX55" i="1" s="1"/>
  <c r="QC54" i="1" a="1"/>
  <c r="QC54" i="1" s="1"/>
  <c r="QC55" i="1" s="1" a="1"/>
  <c r="QC55" i="1" s="1"/>
  <c r="QC50" i="1" a="1"/>
  <c r="QC50" i="1" s="1"/>
  <c r="QC51" i="1" s="1" a="1"/>
  <c r="QC51" i="1" s="1"/>
  <c r="QC52" i="1" a="1"/>
  <c r="QC52" i="1" s="1"/>
  <c r="QC53" i="1" s="1" a="1"/>
  <c r="QC53" i="1" s="1"/>
  <c r="QK54" i="1" a="1"/>
  <c r="QK54" i="1" s="1"/>
  <c r="QK55" i="1" s="1" a="1"/>
  <c r="QK55" i="1" s="1"/>
  <c r="QK52" i="1" a="1"/>
  <c r="QK52" i="1" s="1"/>
  <c r="QK53" i="1" s="1" a="1"/>
  <c r="QK53" i="1" s="1"/>
  <c r="QK50" i="1" a="1"/>
  <c r="QK50" i="1" s="1"/>
  <c r="QK51" i="1" s="1" a="1"/>
  <c r="QK51" i="1" s="1"/>
  <c r="TS50" i="1" a="1"/>
  <c r="TS50" i="1" s="1"/>
  <c r="TS51" i="1" s="1" a="1"/>
  <c r="TS51" i="1" s="1"/>
  <c r="TS52" i="1" a="1"/>
  <c r="TS52" i="1" s="1"/>
  <c r="TS53" i="1" s="1" a="1"/>
  <c r="TS53" i="1" s="1"/>
  <c r="TS54" i="1" a="1"/>
  <c r="TS54" i="1" s="1"/>
  <c r="TS55" i="1" s="1" a="1"/>
  <c r="TS55" i="1" s="1"/>
  <c r="VH52" i="1" a="1"/>
  <c r="VH52" i="1" s="1"/>
  <c r="VH53" i="1" s="1" a="1"/>
  <c r="VH53" i="1" s="1"/>
  <c r="VH50" i="1" a="1"/>
  <c r="VH50" i="1" s="1"/>
  <c r="VH51" i="1" s="1" a="1"/>
  <c r="VH51" i="1" s="1"/>
  <c r="VH54" i="1" a="1"/>
  <c r="VH54" i="1" s="1"/>
  <c r="VH55" i="1" s="1" a="1"/>
  <c r="VH55" i="1" s="1"/>
  <c r="TK54" i="1" a="1"/>
  <c r="TK54" i="1" s="1"/>
  <c r="TK55" i="1" s="1" a="1"/>
  <c r="TK55" i="1" s="1"/>
  <c r="TK50" i="1" a="1"/>
  <c r="TK50" i="1" s="1"/>
  <c r="TK51" i="1" s="1" a="1"/>
  <c r="TK51" i="1" s="1"/>
  <c r="TK52" i="1" a="1"/>
  <c r="TK52" i="1" s="1"/>
  <c r="TK53" i="1" s="1" a="1"/>
  <c r="TK53" i="1" s="1"/>
  <c r="NX52" i="1" a="1"/>
  <c r="NX52" i="1" s="1"/>
  <c r="NX53" i="1" s="1" a="1"/>
  <c r="NX53" i="1" s="1"/>
  <c r="NX50" i="1" a="1"/>
  <c r="NX50" i="1" s="1"/>
  <c r="NX51" i="1" s="1" a="1"/>
  <c r="NX51" i="1" s="1"/>
  <c r="NX54" i="1" a="1"/>
  <c r="NX54" i="1" s="1"/>
  <c r="NX55" i="1" s="1" a="1"/>
  <c r="NX55" i="1" s="1"/>
  <c r="TP52" i="1" a="1"/>
  <c r="TP52" i="1" s="1"/>
  <c r="TP53" i="1" s="1" a="1"/>
  <c r="TP53" i="1" s="1"/>
  <c r="TP50" i="1" a="1"/>
  <c r="TP50" i="1" s="1"/>
  <c r="TP51" i="1" s="1" a="1"/>
  <c r="TP51" i="1" s="1"/>
  <c r="TP54" i="1" a="1"/>
  <c r="TP54" i="1" s="1"/>
  <c r="TP55" i="1" s="1" a="1"/>
  <c r="TP55" i="1" s="1"/>
  <c r="QS50" i="1" a="1"/>
  <c r="QS50" i="1" s="1"/>
  <c r="QS51" i="1" s="1" a="1"/>
  <c r="QS51" i="1" s="1"/>
  <c r="QS54" i="1" a="1"/>
  <c r="QS54" i="1" s="1"/>
  <c r="QS55" i="1" s="1" a="1"/>
  <c r="QS55" i="1" s="1"/>
  <c r="QS52" i="1" a="1"/>
  <c r="QS52" i="1" s="1"/>
  <c r="QS53" i="1" s="1" a="1"/>
  <c r="QS53" i="1" s="1"/>
  <c r="QB50" i="1" a="1"/>
  <c r="QB50" i="1" s="1"/>
  <c r="QB51" i="1" s="1" a="1"/>
  <c r="QB51" i="1" s="1"/>
  <c r="QB52" i="1" a="1"/>
  <c r="QB52" i="1" s="1"/>
  <c r="QB53" i="1" s="1" a="1"/>
  <c r="QB53" i="1" s="1"/>
  <c r="QB54" i="1" a="1"/>
  <c r="QB54" i="1" s="1"/>
  <c r="QB55" i="1" s="1" a="1"/>
  <c r="QB55" i="1" s="1"/>
  <c r="NU52" i="1" a="1"/>
  <c r="NU52" i="1" s="1"/>
  <c r="NU53" i="1" s="1" a="1"/>
  <c r="NU53" i="1" s="1"/>
  <c r="NU54" i="1" a="1"/>
  <c r="NU54" i="1" s="1"/>
  <c r="NU55" i="1" s="1" a="1"/>
  <c r="NU55" i="1" s="1"/>
  <c r="NU50" i="1" a="1"/>
  <c r="NU50" i="1" s="1"/>
  <c r="NU51" i="1" s="1" a="1"/>
  <c r="NU51" i="1" s="1"/>
  <c r="UL54" i="1" a="1"/>
  <c r="UL54" i="1" s="1"/>
  <c r="UL55" i="1" s="1" a="1"/>
  <c r="UL55" i="1" s="1"/>
  <c r="UL50" i="1" a="1"/>
  <c r="UL50" i="1" s="1"/>
  <c r="UL51" i="1" s="1" a="1"/>
  <c r="UL51" i="1" s="1"/>
  <c r="UL52" i="1" a="1"/>
  <c r="UL52" i="1" s="1"/>
  <c r="UL53" i="1" s="1" a="1"/>
  <c r="UL53" i="1" s="1"/>
  <c r="TF52" i="1" a="1"/>
  <c r="TF52" i="1" s="1"/>
  <c r="TF53" i="1" s="1" a="1"/>
  <c r="TF53" i="1" s="1"/>
  <c r="TF50" i="1" a="1"/>
  <c r="TF50" i="1" s="1"/>
  <c r="TF51" i="1" s="1" a="1"/>
  <c r="TF51" i="1" s="1"/>
  <c r="TF54" i="1" a="1"/>
  <c r="TF54" i="1" s="1"/>
  <c r="TF55" i="1" s="1" a="1"/>
  <c r="TF55" i="1" s="1"/>
  <c r="UC52" i="1" a="1"/>
  <c r="UC52" i="1" s="1"/>
  <c r="UC53" i="1" s="1" a="1"/>
  <c r="UC53" i="1" s="1"/>
  <c r="UC50" i="1" a="1"/>
  <c r="UC50" i="1" s="1"/>
  <c r="UC51" i="1" s="1" a="1"/>
  <c r="UC51" i="1" s="1"/>
  <c r="UC54" i="1" a="1"/>
  <c r="UC54" i="1" s="1"/>
  <c r="UC55" i="1" s="1" a="1"/>
  <c r="UC55" i="1" s="1"/>
  <c r="OP52" i="1" a="1"/>
  <c r="OP52" i="1" s="1"/>
  <c r="OP53" i="1" s="1" a="1"/>
  <c r="OP53" i="1" s="1"/>
  <c r="OP54" i="1" a="1"/>
  <c r="OP54" i="1" s="1"/>
  <c r="OP55" i="1" s="1" a="1"/>
  <c r="OP55" i="1" s="1"/>
  <c r="OP50" i="1" a="1"/>
  <c r="OP50" i="1" s="1"/>
  <c r="OP51" i="1" s="1" a="1"/>
  <c r="OP51" i="1" s="1"/>
  <c r="UH50" i="1" a="1"/>
  <c r="UH50" i="1" s="1"/>
  <c r="UH51" i="1" s="1" a="1"/>
  <c r="UH51" i="1" s="1"/>
  <c r="UH54" i="1" a="1"/>
  <c r="UH54" i="1" s="1"/>
  <c r="UH55" i="1" s="1" a="1"/>
  <c r="UH55" i="1" s="1"/>
  <c r="UH52" i="1" a="1"/>
  <c r="UH52" i="1" s="1"/>
  <c r="UH53" i="1" s="1" a="1"/>
  <c r="UH53" i="1" s="1"/>
  <c r="RI52" i="1" a="1"/>
  <c r="RI52" i="1" s="1"/>
  <c r="RI53" i="1" s="1" a="1"/>
  <c r="RI53" i="1" s="1"/>
  <c r="RI50" i="1" a="1"/>
  <c r="RI50" i="1" s="1"/>
  <c r="RI51" i="1" s="1" a="1"/>
  <c r="RI51" i="1" s="1"/>
  <c r="RI54" i="1" a="1"/>
  <c r="RI54" i="1" s="1"/>
  <c r="RI55" i="1" s="1" a="1"/>
  <c r="RI55" i="1" s="1"/>
  <c r="PC54" i="1" a="1"/>
  <c r="PC54" i="1" s="1"/>
  <c r="PC55" i="1" s="1" a="1"/>
  <c r="PC55" i="1" s="1"/>
  <c r="PC50" i="1" a="1"/>
  <c r="PC50" i="1" s="1"/>
  <c r="PC51" i="1" s="1" a="1"/>
  <c r="PC51" i="1" s="1"/>
  <c r="PC52" i="1" a="1"/>
  <c r="PC52" i="1" s="1"/>
  <c r="PC53" i="1" s="1" a="1"/>
  <c r="PC53" i="1" s="1"/>
  <c r="NK52" i="1" a="1"/>
  <c r="NK52" i="1" s="1"/>
  <c r="NK53" i="1" s="1" a="1"/>
  <c r="NK53" i="1" s="1"/>
  <c r="NK54" i="1" a="1"/>
  <c r="NK54" i="1" s="1"/>
  <c r="NK55" i="1" s="1" a="1"/>
  <c r="NK55" i="1" s="1"/>
  <c r="NK50" i="1" a="1"/>
  <c r="NK50" i="1" s="1"/>
  <c r="NK51" i="1" s="1" a="1"/>
  <c r="NK51" i="1" s="1"/>
  <c r="RC50" i="1" a="1"/>
  <c r="RC50" i="1" s="1"/>
  <c r="RC51" i="1" s="1" a="1"/>
  <c r="RC51" i="1" s="1"/>
  <c r="RC54" i="1" a="1"/>
  <c r="RC54" i="1" s="1"/>
  <c r="RC55" i="1" s="1" a="1"/>
  <c r="RC55" i="1" s="1"/>
  <c r="RC52" i="1" a="1"/>
  <c r="RC52" i="1" s="1"/>
  <c r="RC53" i="1" s="1" a="1"/>
  <c r="RC53" i="1" s="1"/>
  <c r="UU52" i="1" a="1"/>
  <c r="UU52" i="1" s="1"/>
  <c r="UU53" i="1" s="1" a="1"/>
  <c r="UU53" i="1" s="1"/>
  <c r="UU54" i="1" a="1"/>
  <c r="UU54" i="1" s="1"/>
  <c r="UU55" i="1" s="1" a="1"/>
  <c r="UU55" i="1" s="1"/>
  <c r="UU50" i="1" a="1"/>
  <c r="UU50" i="1" s="1"/>
  <c r="UU51" i="1" s="1" a="1"/>
  <c r="UU51" i="1" s="1"/>
  <c r="PH52" i="1" a="1"/>
  <c r="PH52" i="1" s="1"/>
  <c r="PH53" i="1" s="1" a="1"/>
  <c r="PH53" i="1" s="1"/>
  <c r="PH50" i="1" a="1"/>
  <c r="PH50" i="1" s="1"/>
  <c r="PH51" i="1" s="1" a="1"/>
  <c r="PH51" i="1" s="1"/>
  <c r="PH54" i="1" a="1"/>
  <c r="PH54" i="1" s="1"/>
  <c r="PH55" i="1" s="1" a="1"/>
  <c r="PH55" i="1" s="1"/>
  <c r="QD54" i="1" a="1"/>
  <c r="QD54" i="1" s="1"/>
  <c r="QD55" i="1" s="1" a="1"/>
  <c r="QD55" i="1" s="1"/>
  <c r="QD52" i="1" a="1"/>
  <c r="QD52" i="1" s="1"/>
  <c r="QD53" i="1" s="1" a="1"/>
  <c r="QD53" i="1" s="1"/>
  <c r="QD50" i="1" a="1"/>
  <c r="QD50" i="1" s="1"/>
  <c r="QD51" i="1" s="1" a="1"/>
  <c r="QD51" i="1" s="1"/>
  <c r="RY50" i="1" a="1"/>
  <c r="RY50" i="1" s="1"/>
  <c r="RY51" i="1" s="1" a="1"/>
  <c r="RY51" i="1" s="1"/>
  <c r="RY54" i="1" a="1"/>
  <c r="RY54" i="1" s="1"/>
  <c r="RY55" i="1" s="1" a="1"/>
  <c r="RY55" i="1" s="1"/>
  <c r="RY52" i="1" a="1"/>
  <c r="RY52" i="1" s="1"/>
  <c r="RY53" i="1" s="1" a="1"/>
  <c r="RY53" i="1" s="1"/>
  <c r="QG50" i="1" a="1"/>
  <c r="QG50" i="1" s="1"/>
  <c r="QG51" i="1" s="1" a="1"/>
  <c r="QG51" i="1" s="1"/>
  <c r="QG52" i="1" a="1"/>
  <c r="QG52" i="1" s="1"/>
  <c r="QG53" i="1" s="1" a="1"/>
  <c r="QG53" i="1" s="1"/>
  <c r="QG54" i="1" a="1"/>
  <c r="QG54" i="1" s="1"/>
  <c r="QG55" i="1" s="1" a="1"/>
  <c r="QG55" i="1" s="1"/>
  <c r="QL52" i="1" a="1"/>
  <c r="QL52" i="1" s="1"/>
  <c r="QL53" i="1" s="1" a="1"/>
  <c r="QL53" i="1" s="1"/>
  <c r="QL50" i="1" a="1"/>
  <c r="QL50" i="1" s="1"/>
  <c r="QL51" i="1" s="1" a="1"/>
  <c r="QL51" i="1" s="1"/>
  <c r="QL54" i="1" a="1"/>
  <c r="QL54" i="1" s="1"/>
  <c r="QL55" i="1" s="1" a="1"/>
  <c r="QL55" i="1" s="1"/>
  <c r="OL50" i="1" a="1"/>
  <c r="OL50" i="1" s="1"/>
  <c r="OL51" i="1" s="1" a="1"/>
  <c r="OL51" i="1" s="1"/>
  <c r="OL52" i="1" a="1"/>
  <c r="OL52" i="1" s="1"/>
  <c r="OL53" i="1" s="1" a="1"/>
  <c r="OL53" i="1" s="1"/>
  <c r="OL54" i="1" a="1"/>
  <c r="OL54" i="1" s="1"/>
  <c r="OL55" i="1" s="1" a="1"/>
  <c r="OL55" i="1" s="1"/>
  <c r="RU52" i="1" a="1"/>
  <c r="RU52" i="1" s="1"/>
  <c r="RU53" i="1" s="1" a="1"/>
  <c r="RU53" i="1" s="1"/>
  <c r="RU54" i="1" a="1"/>
  <c r="RU54" i="1" s="1"/>
  <c r="RU55" i="1" s="1" a="1"/>
  <c r="RU55" i="1" s="1"/>
  <c r="RU50" i="1" a="1"/>
  <c r="RU50" i="1" s="1"/>
  <c r="RU51" i="1" s="1" a="1"/>
  <c r="RU51" i="1" s="1"/>
  <c r="VM54" i="1" a="1"/>
  <c r="VM54" i="1" s="1"/>
  <c r="VM55" i="1" s="1" a="1"/>
  <c r="VM55" i="1" s="1"/>
  <c r="VM52" i="1" a="1"/>
  <c r="VM52" i="1" s="1"/>
  <c r="VM53" i="1" s="1" a="1"/>
  <c r="VM53" i="1" s="1"/>
  <c r="VM50" i="1" a="1"/>
  <c r="VM50" i="1" s="1"/>
  <c r="VM51" i="1" s="1" a="1"/>
  <c r="VM51" i="1" s="1"/>
  <c r="PZ50" i="1" a="1"/>
  <c r="PZ50" i="1" s="1"/>
  <c r="PZ51" i="1" s="1" a="1"/>
  <c r="PZ51" i="1" s="1"/>
  <c r="PZ54" i="1" a="1"/>
  <c r="PZ54" i="1" s="1"/>
  <c r="PZ55" i="1" s="1" a="1"/>
  <c r="PZ55" i="1" s="1"/>
  <c r="PZ52" i="1" a="1"/>
  <c r="PZ52" i="1" s="1"/>
  <c r="PZ53" i="1" s="1" a="1"/>
  <c r="PZ53" i="1" s="1"/>
  <c r="VB52" i="1" a="1"/>
  <c r="VB52" i="1" s="1"/>
  <c r="VB53" i="1" s="1" a="1"/>
  <c r="VB53" i="1" s="1"/>
  <c r="VB54" i="1" a="1"/>
  <c r="VB54" i="1" s="1"/>
  <c r="VB55" i="1" s="1" a="1"/>
  <c r="VB55" i="1" s="1"/>
  <c r="VB50" i="1" a="1"/>
  <c r="VB50" i="1" s="1"/>
  <c r="VB51" i="1" s="1" a="1"/>
  <c r="VB51" i="1" s="1"/>
  <c r="SO54" i="1" a="1"/>
  <c r="SO54" i="1" s="1"/>
  <c r="SO55" i="1" s="1" a="1"/>
  <c r="SO55" i="1" s="1"/>
  <c r="SO52" i="1" a="1"/>
  <c r="SO52" i="1" s="1"/>
  <c r="SO53" i="1" s="1" a="1"/>
  <c r="SO53" i="1" s="1"/>
  <c r="SO50" i="1" a="1"/>
  <c r="SO50" i="1" s="1"/>
  <c r="SO51" i="1" s="1" a="1"/>
  <c r="SO51" i="1" s="1"/>
  <c r="MU52" i="1" a="1"/>
  <c r="MU52" i="1" s="1"/>
  <c r="MU53" i="1" s="1" a="1"/>
  <c r="MU53" i="1" s="1"/>
  <c r="MU54" i="1" a="1"/>
  <c r="MU54" i="1" s="1"/>
  <c r="MU55" i="1" s="1" a="1"/>
  <c r="MU55" i="1" s="1"/>
  <c r="MU50" i="1" a="1"/>
  <c r="MU50" i="1" s="1"/>
  <c r="MU51" i="1" s="1" a="1"/>
  <c r="MU51" i="1" s="1"/>
  <c r="PT52" i="1" a="1"/>
  <c r="PT52" i="1" s="1"/>
  <c r="PT53" i="1" s="1" a="1"/>
  <c r="PT53" i="1" s="1"/>
  <c r="PT50" i="1" a="1"/>
  <c r="PT50" i="1" s="1"/>
  <c r="PT51" i="1" s="1" a="1"/>
  <c r="PT51" i="1" s="1"/>
  <c r="PT54" i="1" a="1"/>
  <c r="PT54" i="1" s="1"/>
  <c r="PT55" i="1" s="1" a="1"/>
  <c r="PT55" i="1" s="1"/>
  <c r="SM54" i="1" a="1"/>
  <c r="SM54" i="1" s="1"/>
  <c r="SM55" i="1" s="1" a="1"/>
  <c r="SM55" i="1" s="1"/>
  <c r="SM50" i="1" a="1"/>
  <c r="SM50" i="1" s="1"/>
  <c r="SM51" i="1" s="1" a="1"/>
  <c r="SM51" i="1" s="1"/>
  <c r="SM52" i="1" a="1"/>
  <c r="SM52" i="1" s="1"/>
  <c r="SM53" i="1" s="1" a="1"/>
  <c r="SM53" i="1" s="1"/>
  <c r="RH54" i="1" a="1"/>
  <c r="RH54" i="1" s="1"/>
  <c r="RH55" i="1" s="1" a="1"/>
  <c r="RH55" i="1" s="1"/>
  <c r="RH50" i="1" a="1"/>
  <c r="RH50" i="1" s="1"/>
  <c r="RH51" i="1" s="1" a="1"/>
  <c r="RH51" i="1" s="1"/>
  <c r="RH52" i="1" a="1"/>
  <c r="RH52" i="1" s="1"/>
  <c r="RH53" i="1" s="1" a="1"/>
  <c r="RH53" i="1" s="1"/>
  <c r="RL52" i="1" a="1"/>
  <c r="RL52" i="1" s="1"/>
  <c r="RL53" i="1" s="1" a="1"/>
  <c r="RL53" i="1" s="1"/>
  <c r="RL50" i="1" a="1"/>
  <c r="RL50" i="1" s="1"/>
  <c r="RL51" i="1" s="1" a="1"/>
  <c r="RL51" i="1" s="1"/>
  <c r="RL54" i="1" a="1"/>
  <c r="RL54" i="1" s="1"/>
  <c r="RL55" i="1" s="1" a="1"/>
  <c r="RL55" i="1" s="1"/>
  <c r="NI52" i="1" a="1"/>
  <c r="NI52" i="1" s="1"/>
  <c r="NI53" i="1" s="1" a="1"/>
  <c r="NI53" i="1" s="1"/>
  <c r="NI50" i="1" a="1"/>
  <c r="NI50" i="1" s="1"/>
  <c r="NI51" i="1" s="1" a="1"/>
  <c r="NI51" i="1" s="1"/>
  <c r="NI54" i="1" a="1"/>
  <c r="NI54" i="1" s="1"/>
  <c r="NI55" i="1" s="1" a="1"/>
  <c r="NI55" i="1" s="1"/>
  <c r="TE52" i="1" a="1"/>
  <c r="TE52" i="1" s="1"/>
  <c r="TE53" i="1" s="1" a="1"/>
  <c r="TE53" i="1" s="1"/>
  <c r="TE54" i="1" a="1"/>
  <c r="TE54" i="1" s="1"/>
  <c r="TE55" i="1" s="1" a="1"/>
  <c r="TE55" i="1" s="1"/>
  <c r="TE50" i="1" a="1"/>
  <c r="TE50" i="1" s="1"/>
  <c r="TE51" i="1" s="1" a="1"/>
  <c r="TE51" i="1" s="1"/>
  <c r="OC50" i="1" a="1"/>
  <c r="OC50" i="1" s="1"/>
  <c r="OC51" i="1" s="1" a="1"/>
  <c r="OC51" i="1" s="1"/>
  <c r="OC54" i="1" a="1"/>
  <c r="OC54" i="1" s="1"/>
  <c r="OC55" i="1" s="1" a="1"/>
  <c r="OC55" i="1" s="1"/>
  <c r="OC52" i="1" a="1"/>
  <c r="OC52" i="1" s="1"/>
  <c r="OC53" i="1" s="1" a="1"/>
  <c r="OC53" i="1" s="1"/>
  <c r="NL52" i="1" a="1"/>
  <c r="NL52" i="1" s="1"/>
  <c r="NL53" i="1" s="1" a="1"/>
  <c r="NL53" i="1" s="1"/>
  <c r="NL54" i="1" a="1"/>
  <c r="NL54" i="1" s="1"/>
  <c r="NL55" i="1" s="1" a="1"/>
  <c r="NL55" i="1" s="1"/>
  <c r="NL50" i="1" a="1"/>
  <c r="NL50" i="1" s="1"/>
  <c r="NL51" i="1" s="1" a="1"/>
  <c r="NL51" i="1" s="1"/>
  <c r="TY52" i="1" a="1"/>
  <c r="TY52" i="1" s="1"/>
  <c r="TY53" i="1" s="1" a="1"/>
  <c r="TY53" i="1" s="1"/>
  <c r="TY54" i="1" a="1"/>
  <c r="TY54" i="1" s="1"/>
  <c r="TY55" i="1" s="1" a="1"/>
  <c r="TY55" i="1" s="1"/>
  <c r="TY50" i="1" a="1"/>
  <c r="TY50" i="1" s="1"/>
  <c r="TY51" i="1" s="1" a="1"/>
  <c r="TY51" i="1" s="1"/>
  <c r="ND54" i="1" a="1"/>
  <c r="ND54" i="1" s="1"/>
  <c r="ND55" i="1" s="1" a="1"/>
  <c r="ND55" i="1" s="1"/>
  <c r="ND50" i="1" a="1"/>
  <c r="ND50" i="1" s="1"/>
  <c r="ND51" i="1" s="1" a="1"/>
  <c r="ND51" i="1" s="1"/>
  <c r="ND52" i="1" a="1"/>
  <c r="ND52" i="1" s="1"/>
  <c r="ND53" i="1" s="1" a="1"/>
  <c r="ND53" i="1" s="1"/>
  <c r="SD50" i="1" a="1"/>
  <c r="SD50" i="1" s="1"/>
  <c r="SD51" i="1" s="1" a="1"/>
  <c r="SD51" i="1" s="1"/>
  <c r="SD54" i="1" a="1"/>
  <c r="SD54" i="1" s="1"/>
  <c r="SD55" i="1" s="1" a="1"/>
  <c r="SD55" i="1" s="1"/>
  <c r="SD52" i="1" a="1"/>
  <c r="SD52" i="1" s="1"/>
  <c r="SD53" i="1" s="1" a="1"/>
  <c r="SD53" i="1" s="1"/>
  <c r="OA52" i="1" a="1"/>
  <c r="OA52" i="1" s="1"/>
  <c r="OA53" i="1" s="1" a="1"/>
  <c r="OA53" i="1" s="1"/>
  <c r="OA50" i="1" a="1"/>
  <c r="OA50" i="1" s="1"/>
  <c r="OA51" i="1" s="1" a="1"/>
  <c r="OA51" i="1" s="1"/>
  <c r="OA54" i="1" a="1"/>
  <c r="OA54" i="1" s="1"/>
  <c r="OA55" i="1" s="1" a="1"/>
  <c r="OA55" i="1" s="1"/>
  <c r="TU54" i="1" a="1"/>
  <c r="TU54" i="1" s="1"/>
  <c r="TU55" i="1" s="1" a="1"/>
  <c r="TU55" i="1" s="1"/>
  <c r="TU50" i="1" a="1"/>
  <c r="TU50" i="1" s="1"/>
  <c r="TU51" i="1" s="1" a="1"/>
  <c r="TU51" i="1" s="1"/>
  <c r="TU52" i="1" a="1"/>
  <c r="TU52" i="1" s="1"/>
  <c r="TU53" i="1" s="1" a="1"/>
  <c r="TU53" i="1" s="1"/>
  <c r="PD52" i="1" a="1"/>
  <c r="PD52" i="1" s="1"/>
  <c r="PD53" i="1" s="1" a="1"/>
  <c r="PD53" i="1" s="1"/>
  <c r="PD50" i="1" a="1"/>
  <c r="PD50" i="1" s="1"/>
  <c r="PD51" i="1" s="1" a="1"/>
  <c r="PD51" i="1" s="1"/>
  <c r="PD54" i="1" a="1"/>
  <c r="PD54" i="1" s="1"/>
  <c r="PD55" i="1" s="1" a="1"/>
  <c r="PD55" i="1" s="1"/>
  <c r="OM52" i="1" a="1"/>
  <c r="OM52" i="1" s="1"/>
  <c r="OM53" i="1" s="1" a="1"/>
  <c r="OM53" i="1" s="1"/>
  <c r="OM50" i="1" a="1"/>
  <c r="OM50" i="1" s="1"/>
  <c r="OM51" i="1" s="1" a="1"/>
  <c r="OM51" i="1" s="1"/>
  <c r="OM54" i="1" a="1"/>
  <c r="OM54" i="1" s="1"/>
  <c r="OM55" i="1" s="1" a="1"/>
  <c r="OM55" i="1" s="1"/>
  <c r="UQ54" i="1" a="1"/>
  <c r="UQ54" i="1" s="1"/>
  <c r="UQ55" i="1" s="1" a="1"/>
  <c r="UQ55" i="1" s="1"/>
  <c r="UQ52" i="1" a="1"/>
  <c r="UQ52" i="1" s="1"/>
  <c r="UQ53" i="1" s="1" a="1"/>
  <c r="UQ53" i="1" s="1"/>
  <c r="UQ50" i="1" a="1"/>
  <c r="UQ50" i="1" s="1"/>
  <c r="UQ51" i="1" s="1" a="1"/>
  <c r="UQ51" i="1" s="1"/>
  <c r="NV50" i="1" a="1"/>
  <c r="NV50" i="1" s="1"/>
  <c r="NV51" i="1" s="1" a="1"/>
  <c r="NV51" i="1" s="1"/>
  <c r="NV54" i="1" a="1"/>
  <c r="NV54" i="1" s="1"/>
  <c r="NV55" i="1" s="1" a="1"/>
  <c r="NV55" i="1" s="1"/>
  <c r="NV52" i="1" a="1"/>
  <c r="NV52" i="1" s="1"/>
  <c r="NV53" i="1" s="1" a="1"/>
  <c r="NV53" i="1" s="1"/>
  <c r="SV50" i="1" a="1"/>
  <c r="SV50" i="1" s="1"/>
  <c r="SV51" i="1" s="1" a="1"/>
  <c r="SV51" i="1" s="1"/>
  <c r="SV52" i="1" a="1"/>
  <c r="SV52" i="1" s="1"/>
  <c r="SV53" i="1" s="1" a="1"/>
  <c r="SV53" i="1" s="1"/>
  <c r="SV54" i="1" a="1"/>
  <c r="SV54" i="1" s="1"/>
  <c r="SV55" i="1" s="1" a="1"/>
  <c r="SV55" i="1" s="1"/>
  <c r="OS52" i="1" a="1"/>
  <c r="OS52" i="1" s="1"/>
  <c r="OS53" i="1" s="1" a="1"/>
  <c r="OS53" i="1" s="1"/>
  <c r="OS54" i="1" a="1"/>
  <c r="OS54" i="1" s="1"/>
  <c r="OS55" i="1" s="1" a="1"/>
  <c r="OS55" i="1" s="1"/>
  <c r="OS50" i="1" a="1"/>
  <c r="OS50" i="1" s="1"/>
  <c r="OS51" i="1" s="1" a="1"/>
  <c r="OS51" i="1" s="1"/>
  <c r="UK52" i="1" a="1"/>
  <c r="UK52" i="1" s="1"/>
  <c r="UK53" i="1" s="1" a="1"/>
  <c r="UK53" i="1" s="1"/>
  <c r="UK50" i="1" a="1"/>
  <c r="UK50" i="1" s="1"/>
  <c r="UK51" i="1" s="1" a="1"/>
  <c r="UK51" i="1" s="1"/>
  <c r="UK54" i="1" a="1"/>
  <c r="UK54" i="1" s="1"/>
  <c r="UK55" i="1" s="1" a="1"/>
  <c r="UK55" i="1" s="1"/>
  <c r="QM52" i="1" a="1"/>
  <c r="QM52" i="1" s="1"/>
  <c r="QM53" i="1" s="1" a="1"/>
  <c r="QM53" i="1" s="1"/>
  <c r="QM54" i="1" a="1"/>
  <c r="QM54" i="1" s="1"/>
  <c r="QM55" i="1" s="1" a="1"/>
  <c r="QM55" i="1" s="1"/>
  <c r="QM50" i="1" a="1"/>
  <c r="QM50" i="1" s="1"/>
  <c r="QM51" i="1" s="1" a="1"/>
  <c r="QM51" i="1" s="1"/>
  <c r="PU50" i="1" a="1"/>
  <c r="PU50" i="1" s="1"/>
  <c r="PU51" i="1" s="1" a="1"/>
  <c r="PU51" i="1" s="1"/>
  <c r="PU52" i="1" a="1"/>
  <c r="PU52" i="1" s="1"/>
  <c r="PU53" i="1" s="1" a="1"/>
  <c r="PU53" i="1" s="1"/>
  <c r="PU54" i="1" a="1"/>
  <c r="PU54" i="1" s="1"/>
  <c r="PU55" i="1" s="1" a="1"/>
  <c r="PU55" i="1" s="1"/>
  <c r="VI54" i="1" a="1"/>
  <c r="VI54" i="1" s="1"/>
  <c r="VI55" i="1" s="1" a="1"/>
  <c r="VI55" i="1" s="1"/>
  <c r="VI52" i="1" a="1"/>
  <c r="VI52" i="1" s="1"/>
  <c r="VI53" i="1" s="1" a="1"/>
  <c r="VI53" i="1" s="1"/>
  <c r="VI50" i="1" a="1"/>
  <c r="VI50" i="1" s="1"/>
  <c r="VI51" i="1" s="1" a="1"/>
  <c r="VI51" i="1" s="1"/>
  <c r="ON50" i="1" a="1"/>
  <c r="ON50" i="1" s="1"/>
  <c r="ON51" i="1" s="1" a="1"/>
  <c r="ON51" i="1" s="1"/>
  <c r="ON54" i="1" a="1"/>
  <c r="ON54" i="1" s="1"/>
  <c r="ON55" i="1" s="1" a="1"/>
  <c r="ON55" i="1" s="1"/>
  <c r="ON52" i="1" a="1"/>
  <c r="ON52" i="1" s="1"/>
  <c r="ON53" i="1" s="1" a="1"/>
  <c r="ON53" i="1" s="1"/>
  <c r="TN52" i="1" a="1"/>
  <c r="TN52" i="1" s="1"/>
  <c r="TN53" i="1" s="1" a="1"/>
  <c r="TN53" i="1" s="1"/>
  <c r="TN50" i="1" a="1"/>
  <c r="TN50" i="1" s="1"/>
  <c r="TN51" i="1" s="1" a="1"/>
  <c r="TN51" i="1" s="1"/>
  <c r="TN54" i="1" a="1"/>
  <c r="TN54" i="1" s="1"/>
  <c r="TN55" i="1" s="1" a="1"/>
  <c r="TN55" i="1" s="1"/>
  <c r="PK50" i="1" a="1"/>
  <c r="PK50" i="1" s="1"/>
  <c r="PK51" i="1" s="1" a="1"/>
  <c r="PK51" i="1" s="1"/>
  <c r="PK52" i="1" a="1"/>
  <c r="PK52" i="1" s="1"/>
  <c r="PK53" i="1" s="1" a="1"/>
  <c r="PK53" i="1" s="1"/>
  <c r="PK54" i="1" a="1"/>
  <c r="PK54" i="1" s="1"/>
  <c r="PK55" i="1" s="1" a="1"/>
  <c r="PK55" i="1" s="1"/>
  <c r="VA54" i="1" a="1"/>
  <c r="VA54" i="1" s="1"/>
  <c r="VA55" i="1" s="1" a="1"/>
  <c r="VA55" i="1" s="1"/>
  <c r="VA50" i="1" a="1"/>
  <c r="VA50" i="1" s="1"/>
  <c r="VA51" i="1" s="1" a="1"/>
  <c r="VA51" i="1" s="1"/>
  <c r="VA52" i="1" a="1"/>
  <c r="VA52" i="1" s="1"/>
  <c r="VA53" i="1" s="1" a="1"/>
  <c r="VA53" i="1" s="1"/>
  <c r="IT145" i="1" a="1"/>
  <c r="IT145" i="1" s="1"/>
  <c r="HD126" i="1" a="1"/>
  <c r="HD126" i="1" s="1"/>
  <c r="HD128" i="1" s="1" a="1"/>
  <c r="HD128" i="1" s="1"/>
  <c r="HD130" i="1" s="1" a="1"/>
  <c r="HD130" i="1" s="1"/>
  <c r="HD132" i="1" s="1" a="1"/>
  <c r="HD132" i="1" s="1"/>
  <c r="HD134" i="1" s="1" a="1"/>
  <c r="HD134" i="1" s="1"/>
  <c r="HD136" i="1" s="1" a="1"/>
  <c r="HD136" i="1" s="1"/>
  <c r="HD138" i="1" s="1" a="1"/>
  <c r="HD138" i="1" s="1"/>
  <c r="HD140" i="1" s="1" a="1"/>
  <c r="HD140" i="1" s="1"/>
  <c r="HD142" i="1" s="1" a="1"/>
  <c r="HD142" i="1" s="1"/>
  <c r="HD144" i="1" s="1" a="1"/>
  <c r="HD144" i="1" s="1"/>
  <c r="YL125" i="1" a="1"/>
  <c r="YL125" i="1" s="1"/>
  <c r="YL146" i="1" s="1" a="1"/>
  <c r="YL146" i="1" s="1"/>
  <c r="QN50" i="1" a="1"/>
  <c r="QN50" i="1" s="1"/>
  <c r="QN51" i="1" s="1" a="1"/>
  <c r="QN51" i="1" s="1"/>
  <c r="QN52" i="1" a="1"/>
  <c r="QN52" i="1" s="1"/>
  <c r="QN53" i="1" s="1" a="1"/>
  <c r="QN53" i="1" s="1"/>
  <c r="QN54" i="1" a="1"/>
  <c r="QN54" i="1" s="1"/>
  <c r="QN55" i="1" s="1" a="1"/>
  <c r="QN55" i="1" s="1"/>
  <c r="VE52" i="1" a="1"/>
  <c r="VE52" i="1" s="1"/>
  <c r="VE53" i="1" s="1" a="1"/>
  <c r="VE53" i="1" s="1"/>
  <c r="VE50" i="1" a="1"/>
  <c r="VE50" i="1" s="1"/>
  <c r="VE51" i="1" s="1" a="1"/>
  <c r="VE51" i="1" s="1"/>
  <c r="VE54" i="1" a="1"/>
  <c r="VE54" i="1" s="1"/>
  <c r="VE55" i="1" s="1" a="1"/>
  <c r="VE55" i="1" s="1"/>
  <c r="SN52" i="1" a="1"/>
  <c r="SN52" i="1" s="1"/>
  <c r="SN53" i="1" s="1" a="1"/>
  <c r="SN53" i="1" s="1"/>
  <c r="SN50" i="1" a="1"/>
  <c r="SN50" i="1" s="1"/>
  <c r="SN51" i="1" s="1" a="1"/>
  <c r="SN51" i="1" s="1"/>
  <c r="SN54" i="1" a="1"/>
  <c r="SN54" i="1" s="1"/>
  <c r="SN55" i="1" s="1" a="1"/>
  <c r="SN55" i="1" s="1"/>
  <c r="PF50" i="1" a="1"/>
  <c r="PF50" i="1" s="1"/>
  <c r="PF51" i="1" s="1" a="1"/>
  <c r="PF51" i="1" s="1"/>
  <c r="PF54" i="1" a="1"/>
  <c r="PF54" i="1" s="1"/>
  <c r="PF55" i="1" s="1" a="1"/>
  <c r="PF55" i="1" s="1"/>
  <c r="PF52" i="1" a="1"/>
  <c r="PF52" i="1" s="1"/>
  <c r="PF53" i="1" s="1" a="1"/>
  <c r="PF53" i="1" s="1"/>
  <c r="UF54" i="1" a="1"/>
  <c r="UF54" i="1" s="1"/>
  <c r="UF55" i="1" s="1" a="1"/>
  <c r="UF55" i="1" s="1"/>
  <c r="UF52" i="1" a="1"/>
  <c r="UF52" i="1" s="1"/>
  <c r="UF53" i="1" s="1" a="1"/>
  <c r="UF53" i="1" s="1"/>
  <c r="UF50" i="1" a="1"/>
  <c r="UF50" i="1" s="1"/>
  <c r="UF51" i="1" s="1" a="1"/>
  <c r="UF51" i="1" s="1"/>
  <c r="QW52" i="1" a="1"/>
  <c r="QW52" i="1" s="1"/>
  <c r="QW53" i="1" s="1" a="1"/>
  <c r="QW53" i="1" s="1"/>
  <c r="QW50" i="1" a="1"/>
  <c r="QW50" i="1" s="1"/>
  <c r="QW51" i="1" s="1" a="1"/>
  <c r="QW51" i="1" s="1"/>
  <c r="QW54" i="1" a="1"/>
  <c r="QW54" i="1" s="1"/>
  <c r="QW55" i="1" s="1" a="1"/>
  <c r="QW55" i="1" s="1"/>
  <c r="NC54" i="1" a="1"/>
  <c r="NC54" i="1" s="1"/>
  <c r="NC55" i="1" s="1" a="1"/>
  <c r="NC55" i="1" s="1"/>
  <c r="NC50" i="1" a="1"/>
  <c r="NC50" i="1" s="1"/>
  <c r="NC51" i="1" s="1" a="1"/>
  <c r="NC51" i="1" s="1"/>
  <c r="NC52" i="1" a="1"/>
  <c r="NC52" i="1" s="1"/>
  <c r="NC53" i="1" s="1" a="1"/>
  <c r="NC53" i="1" s="1"/>
  <c r="IW126" i="1" a="1"/>
  <c r="IW126" i="1" s="1"/>
  <c r="IW128" i="1" s="1" a="1"/>
  <c r="IW128" i="1" s="1"/>
  <c r="IW130" i="1" s="1" a="1"/>
  <c r="IW130" i="1" s="1"/>
  <c r="IW132" i="1" s="1" a="1"/>
  <c r="IW132" i="1" s="1"/>
  <c r="IW134" i="1" s="1" a="1"/>
  <c r="IW134" i="1" s="1"/>
  <c r="IW136" i="1" s="1" a="1"/>
  <c r="IW136" i="1" s="1"/>
  <c r="IW138" i="1" s="1" a="1"/>
  <c r="IW138" i="1" s="1"/>
  <c r="IW140" i="1" s="1" a="1"/>
  <c r="IW140" i="1" s="1"/>
  <c r="IW142" i="1" s="1" a="1"/>
  <c r="IW142" i="1" s="1"/>
  <c r="IW144" i="1" s="1" a="1"/>
  <c r="IW144" i="1" s="1"/>
  <c r="HD125" i="1" a="1"/>
  <c r="HD125" i="1" s="1"/>
  <c r="HD146" i="1" s="1" a="1"/>
  <c r="HD146" i="1" s="1"/>
  <c r="YL126" i="1" a="1"/>
  <c r="YL126" i="1" s="1"/>
  <c r="YL128" i="1" s="1" a="1"/>
  <c r="YL128" i="1" s="1"/>
  <c r="YL130" i="1" s="1" a="1"/>
  <c r="YL130" i="1" s="1"/>
  <c r="YL132" i="1" s="1" a="1"/>
  <c r="YL132" i="1" s="1"/>
  <c r="YL134" i="1" s="1" a="1"/>
  <c r="YL134" i="1" s="1"/>
  <c r="YL136" i="1" s="1" a="1"/>
  <c r="YL136" i="1" s="1"/>
  <c r="YL138" i="1" s="1" a="1"/>
  <c r="YL138" i="1" s="1"/>
  <c r="YL140" i="1" s="1" a="1"/>
  <c r="YL140" i="1" s="1"/>
  <c r="YL142" i="1" s="1" a="1"/>
  <c r="YL142" i="1" s="1"/>
  <c r="YL144" i="1" s="1" a="1"/>
  <c r="YL144" i="1" s="1"/>
  <c r="XB125" i="1" a="1"/>
  <c r="XB125" i="1" s="1"/>
  <c r="XB127" i="1" s="1" a="1"/>
  <c r="XB127" i="1" s="1"/>
  <c r="XB129" i="1" s="1" a="1"/>
  <c r="XB129" i="1" s="1"/>
  <c r="XB131" i="1" s="1" a="1"/>
  <c r="XB131" i="1" s="1"/>
  <c r="XB133" i="1" s="1" a="1"/>
  <c r="XB133" i="1" s="1"/>
  <c r="XB135" i="1" s="1" a="1"/>
  <c r="XB135" i="1" s="1"/>
  <c r="XB137" i="1" s="1" a="1"/>
  <c r="XB137" i="1" s="1"/>
  <c r="XB139" i="1" s="1" a="1"/>
  <c r="XB139" i="1" s="1"/>
  <c r="XB141" i="1" s="1" a="1"/>
  <c r="XB141" i="1" s="1"/>
  <c r="XB143" i="1" s="1" a="1"/>
  <c r="XB143" i="1" s="1"/>
  <c r="MV52" i="1" a="1"/>
  <c r="MV52" i="1" s="1"/>
  <c r="MV53" i="1" s="1" a="1"/>
  <c r="MV53" i="1" s="1"/>
  <c r="MV54" i="1" a="1"/>
  <c r="MV54" i="1" s="1"/>
  <c r="MV55" i="1" s="1" a="1"/>
  <c r="MV55" i="1" s="1"/>
  <c r="MV50" i="1" a="1"/>
  <c r="MV50" i="1" s="1"/>
  <c r="MV51" i="1" s="1" a="1"/>
  <c r="MV51" i="1" s="1"/>
  <c r="NM52" i="1" a="1"/>
  <c r="NM52" i="1" s="1"/>
  <c r="NM53" i="1" s="1" a="1"/>
  <c r="NM53" i="1" s="1"/>
  <c r="NM50" i="1" a="1"/>
  <c r="NM50" i="1" s="1"/>
  <c r="NM51" i="1" s="1" a="1"/>
  <c r="NM51" i="1" s="1"/>
  <c r="NM54" i="1" a="1"/>
  <c r="NM54" i="1" s="1"/>
  <c r="NM55" i="1" s="1" a="1"/>
  <c r="NM55" i="1" s="1"/>
  <c r="RD54" i="1" a="1"/>
  <c r="RD54" i="1" s="1"/>
  <c r="RD55" i="1" s="1" a="1"/>
  <c r="RD55" i="1" s="1"/>
  <c r="RD52" i="1" a="1"/>
  <c r="RD52" i="1" s="1"/>
  <c r="RD53" i="1" s="1" a="1"/>
  <c r="RD53" i="1" s="1"/>
  <c r="RD50" i="1" a="1"/>
  <c r="RD50" i="1" s="1"/>
  <c r="RD51" i="1" s="1" a="1"/>
  <c r="RD51" i="1" s="1"/>
  <c r="PX54" i="1" a="1"/>
  <c r="PX54" i="1" s="1"/>
  <c r="PX55" i="1" s="1" a="1"/>
  <c r="PX55" i="1" s="1"/>
  <c r="PX52" i="1" a="1"/>
  <c r="PX52" i="1" s="1"/>
  <c r="PX53" i="1" s="1" a="1"/>
  <c r="PX53" i="1" s="1"/>
  <c r="PX50" i="1" a="1"/>
  <c r="PX50" i="1" s="1"/>
  <c r="PX51" i="1" s="1" a="1"/>
  <c r="PX51" i="1" s="1"/>
  <c r="UX50" i="1" a="1"/>
  <c r="UX50" i="1" s="1"/>
  <c r="UX51" i="1" s="1" a="1"/>
  <c r="UX51" i="1" s="1"/>
  <c r="UX54" i="1" a="1"/>
  <c r="UX54" i="1" s="1"/>
  <c r="UX55" i="1" s="1" a="1"/>
  <c r="UX55" i="1" s="1"/>
  <c r="UX52" i="1" a="1"/>
  <c r="UX52" i="1" s="1"/>
  <c r="UX53" i="1" s="1" a="1"/>
  <c r="UX53" i="1" s="1"/>
  <c r="RO52" i="1" a="1"/>
  <c r="RO52" i="1" s="1"/>
  <c r="RO53" i="1" s="1" a="1"/>
  <c r="RO53" i="1" s="1"/>
  <c r="RO54" i="1" a="1"/>
  <c r="RO54" i="1" s="1"/>
  <c r="RO55" i="1" s="1" a="1"/>
  <c r="RO55" i="1" s="1"/>
  <c r="RO50" i="1" a="1"/>
  <c r="RO50" i="1" s="1"/>
  <c r="RO51" i="1" s="1" a="1"/>
  <c r="RO51" i="1" s="1"/>
  <c r="NS52" i="1" a="1"/>
  <c r="NS52" i="1" s="1"/>
  <c r="NS53" i="1" s="1" a="1"/>
  <c r="NS53" i="1" s="1"/>
  <c r="NS50" i="1" a="1"/>
  <c r="NS50" i="1" s="1"/>
  <c r="NS51" i="1" s="1" a="1"/>
  <c r="NS51" i="1" s="1"/>
  <c r="NS54" i="1" a="1"/>
  <c r="NS54" i="1" s="1"/>
  <c r="NS55" i="1" s="1" a="1"/>
  <c r="NS55" i="1" s="1"/>
  <c r="IT125" i="1" a="1"/>
  <c r="IT125" i="1" s="1"/>
  <c r="IT146" i="1" s="1" a="1"/>
  <c r="IT146" i="1" s="1"/>
  <c r="IW125" i="1" a="1"/>
  <c r="IW125" i="1" s="1"/>
  <c r="IW127" i="1" s="1" a="1"/>
  <c r="IW127" i="1" s="1"/>
  <c r="IW129" i="1" s="1" a="1"/>
  <c r="IW129" i="1" s="1"/>
  <c r="IW131" i="1" s="1" a="1"/>
  <c r="IW131" i="1" s="1"/>
  <c r="IW133" i="1" s="1" a="1"/>
  <c r="IW133" i="1" s="1"/>
  <c r="IW135" i="1" s="1" a="1"/>
  <c r="IW135" i="1" s="1"/>
  <c r="IW137" i="1" s="1" a="1"/>
  <c r="IW137" i="1" s="1"/>
  <c r="IW139" i="1" s="1" a="1"/>
  <c r="IW139" i="1" s="1"/>
  <c r="IW141" i="1" s="1" a="1"/>
  <c r="IW141" i="1" s="1"/>
  <c r="IW143" i="1" s="1" a="1"/>
  <c r="IW143" i="1" s="1"/>
  <c r="XB126" i="1" a="1"/>
  <c r="XB126" i="1" s="1"/>
  <c r="XB147" i="1" s="1" a="1"/>
  <c r="XB147" i="1" s="1"/>
  <c r="OD52" i="1" a="1"/>
  <c r="OD52" i="1" s="1"/>
  <c r="OD53" i="1" s="1" a="1"/>
  <c r="OD53" i="1" s="1"/>
  <c r="OD50" i="1" a="1"/>
  <c r="OD50" i="1" s="1"/>
  <c r="OD51" i="1" s="1" a="1"/>
  <c r="OD51" i="1" s="1"/>
  <c r="OD54" i="1" a="1"/>
  <c r="OD54" i="1" s="1"/>
  <c r="OD55" i="1" s="1" a="1"/>
  <c r="OD55" i="1" s="1"/>
  <c r="OU54" i="1" a="1"/>
  <c r="OU54" i="1" s="1"/>
  <c r="OU55" i="1" s="1" a="1"/>
  <c r="OU55" i="1" s="1"/>
  <c r="OU50" i="1" a="1"/>
  <c r="OU50" i="1" s="1"/>
  <c r="OU51" i="1" s="1" a="1"/>
  <c r="OU51" i="1" s="1"/>
  <c r="OU52" i="1" a="1"/>
  <c r="OU52" i="1" s="1"/>
  <c r="OU53" i="1" s="1" a="1"/>
  <c r="OU53" i="1" s="1"/>
  <c r="RV50" i="1" a="1"/>
  <c r="RV50" i="1" s="1"/>
  <c r="RV51" i="1" s="1" a="1"/>
  <c r="RV51" i="1" s="1"/>
  <c r="RV54" i="1" a="1"/>
  <c r="RV54" i="1" s="1"/>
  <c r="RV55" i="1" s="1" a="1"/>
  <c r="RV55" i="1" s="1"/>
  <c r="RV52" i="1" a="1"/>
  <c r="RV52" i="1" s="1"/>
  <c r="RV53" i="1" s="1" a="1"/>
  <c r="RV53" i="1" s="1"/>
  <c r="QP50" i="1" a="1"/>
  <c r="QP50" i="1" s="1"/>
  <c r="QP51" i="1" s="1" a="1"/>
  <c r="QP51" i="1" s="1"/>
  <c r="QP54" i="1" a="1"/>
  <c r="QP54" i="1" s="1"/>
  <c r="QP55" i="1" s="1" a="1"/>
  <c r="QP55" i="1" s="1"/>
  <c r="QP52" i="1" a="1"/>
  <c r="QP52" i="1" s="1"/>
  <c r="QP53" i="1" s="1" a="1"/>
  <c r="QP53" i="1" s="1"/>
  <c r="QT50" i="1" a="1"/>
  <c r="QT50" i="1" s="1"/>
  <c r="QT51" i="1" s="1" a="1"/>
  <c r="QT51" i="1" s="1"/>
  <c r="QT52" i="1" a="1"/>
  <c r="QT52" i="1" s="1"/>
  <c r="QT53" i="1" s="1" a="1"/>
  <c r="QT53" i="1" s="1"/>
  <c r="QT54" i="1" a="1"/>
  <c r="QT54" i="1" s="1"/>
  <c r="QT55" i="1" s="1" a="1"/>
  <c r="QT55" i="1" s="1"/>
  <c r="SG52" i="1" a="1"/>
  <c r="SG52" i="1" s="1"/>
  <c r="SG53" i="1" s="1" a="1"/>
  <c r="SG53" i="1" s="1"/>
  <c r="SG50" i="1" a="1"/>
  <c r="SG50" i="1" s="1"/>
  <c r="SG51" i="1" s="1" a="1"/>
  <c r="SG51" i="1" s="1"/>
  <c r="SG54" i="1" a="1"/>
  <c r="SG54" i="1" s="1"/>
  <c r="SG55" i="1" s="1" a="1"/>
  <c r="SG55" i="1" s="1"/>
  <c r="OI50" i="1" a="1"/>
  <c r="OI50" i="1" s="1"/>
  <c r="OI51" i="1" s="1" a="1"/>
  <c r="OI51" i="1" s="1"/>
  <c r="OI52" i="1" a="1"/>
  <c r="OI52" i="1" s="1"/>
  <c r="OI53" i="1" s="1" a="1"/>
  <c r="OI53" i="1" s="1"/>
  <c r="OI54" i="1" a="1"/>
  <c r="OI54" i="1" s="1"/>
  <c r="OI55" i="1" s="1" a="1"/>
  <c r="OI55" i="1" s="1"/>
  <c r="IS126" i="1" a="1"/>
  <c r="IS126" i="1" s="1"/>
  <c r="IS128" i="1" s="1" a="1"/>
  <c r="IS128" i="1" s="1"/>
  <c r="IS130" i="1" s="1" a="1"/>
  <c r="IS130" i="1" s="1"/>
  <c r="IS132" i="1" s="1" a="1"/>
  <c r="IS132" i="1" s="1"/>
  <c r="IS134" i="1" s="1" a="1"/>
  <c r="IS134" i="1" s="1"/>
  <c r="IS136" i="1" s="1" a="1"/>
  <c r="IS136" i="1" s="1"/>
  <c r="IS138" i="1" s="1" a="1"/>
  <c r="IS138" i="1" s="1"/>
  <c r="IS140" i="1" s="1" a="1"/>
  <c r="IS140" i="1" s="1"/>
  <c r="IS142" i="1" s="1" a="1"/>
  <c r="IS142" i="1" s="1"/>
  <c r="IS144" i="1" s="1" a="1"/>
  <c r="IS144" i="1" s="1"/>
  <c r="AAI126" i="1" a="1"/>
  <c r="AAI126" i="1" s="1"/>
  <c r="AAI128" i="1" s="1" a="1"/>
  <c r="AAI128" i="1" s="1"/>
  <c r="AAI130" i="1" s="1" a="1"/>
  <c r="AAI130" i="1" s="1"/>
  <c r="AAI132" i="1" s="1" a="1"/>
  <c r="AAI132" i="1" s="1"/>
  <c r="AAI134" i="1" s="1" a="1"/>
  <c r="AAI134" i="1" s="1"/>
  <c r="AAI136" i="1" s="1" a="1"/>
  <c r="AAI136" i="1" s="1"/>
  <c r="AAI138" i="1" s="1" a="1"/>
  <c r="AAI138" i="1" s="1"/>
  <c r="AAI140" i="1" s="1" a="1"/>
  <c r="AAI140" i="1" s="1"/>
  <c r="AAI142" i="1" s="1" a="1"/>
  <c r="AAI142" i="1" s="1"/>
  <c r="AAI144" i="1" s="1" a="1"/>
  <c r="AAI144" i="1" s="1"/>
  <c r="PE52" i="1" a="1"/>
  <c r="PE52" i="1" s="1"/>
  <c r="PE53" i="1" s="1" a="1"/>
  <c r="PE53" i="1" s="1"/>
  <c r="PE50" i="1" a="1"/>
  <c r="PE50" i="1" s="1"/>
  <c r="PE51" i="1" s="1" a="1"/>
  <c r="PE51" i="1" s="1"/>
  <c r="PE54" i="1" a="1"/>
  <c r="PE54" i="1" s="1"/>
  <c r="PE55" i="1" s="1" a="1"/>
  <c r="PE55" i="1" s="1"/>
  <c r="PV52" i="1" a="1"/>
  <c r="PV52" i="1" s="1"/>
  <c r="PV53" i="1" s="1" a="1"/>
  <c r="PV53" i="1" s="1"/>
  <c r="PV50" i="1" a="1"/>
  <c r="PV50" i="1" s="1"/>
  <c r="PV51" i="1" s="1" a="1"/>
  <c r="PV51" i="1" s="1"/>
  <c r="PV54" i="1" a="1"/>
  <c r="PV54" i="1" s="1"/>
  <c r="PV55" i="1" s="1" a="1"/>
  <c r="PV55" i="1" s="1"/>
  <c r="TH52" i="1" a="1"/>
  <c r="TH52" i="1" s="1"/>
  <c r="TH53" i="1" s="1" a="1"/>
  <c r="TH53" i="1" s="1"/>
  <c r="TH50" i="1" a="1"/>
  <c r="TH50" i="1" s="1"/>
  <c r="TH51" i="1" s="1" a="1"/>
  <c r="TH51" i="1" s="1"/>
  <c r="TH54" i="1" a="1"/>
  <c r="TH54" i="1" s="1"/>
  <c r="TH55" i="1" s="1" a="1"/>
  <c r="TH55" i="1" s="1"/>
  <c r="SB50" i="1" a="1"/>
  <c r="SB50" i="1" s="1"/>
  <c r="SB51" i="1" s="1" a="1"/>
  <c r="SB51" i="1" s="1"/>
  <c r="SB52" i="1" a="1"/>
  <c r="SB52" i="1" s="1"/>
  <c r="SB53" i="1" s="1" a="1"/>
  <c r="SB53" i="1" s="1"/>
  <c r="SB54" i="1" a="1"/>
  <c r="SB54" i="1" s="1"/>
  <c r="SB55" i="1" s="1" a="1"/>
  <c r="SB55" i="1" s="1"/>
  <c r="NG50" i="1" a="1"/>
  <c r="NG50" i="1" s="1"/>
  <c r="NG51" i="1" s="1" a="1"/>
  <c r="NG51" i="1" s="1"/>
  <c r="NG54" i="1" a="1"/>
  <c r="NG54" i="1" s="1"/>
  <c r="NG55" i="1" s="1" a="1"/>
  <c r="NG55" i="1" s="1"/>
  <c r="NG52" i="1" a="1"/>
  <c r="NG52" i="1" s="1"/>
  <c r="NG53" i="1" s="1" a="1"/>
  <c r="NG53" i="1" s="1"/>
  <c r="SY52" i="1" a="1"/>
  <c r="SY52" i="1" s="1"/>
  <c r="SY53" i="1" s="1" a="1"/>
  <c r="SY53" i="1" s="1"/>
  <c r="SY54" i="1" a="1"/>
  <c r="SY54" i="1" s="1"/>
  <c r="SY55" i="1" s="1" a="1"/>
  <c r="SY55" i="1" s="1"/>
  <c r="SY50" i="1" a="1"/>
  <c r="SY50" i="1" s="1"/>
  <c r="SY51" i="1" s="1" a="1"/>
  <c r="SY51" i="1" s="1"/>
  <c r="OY54" i="1" a="1"/>
  <c r="OY54" i="1" s="1"/>
  <c r="OY55" i="1" s="1" a="1"/>
  <c r="OY55" i="1" s="1"/>
  <c r="OY52" i="1" a="1"/>
  <c r="OY52" i="1" s="1"/>
  <c r="OY53" i="1" s="1" a="1"/>
  <c r="OY53" i="1" s="1"/>
  <c r="OY50" i="1" a="1"/>
  <c r="OY50" i="1" s="1"/>
  <c r="OY51" i="1" s="1" a="1"/>
  <c r="OY51" i="1" s="1"/>
  <c r="AAF125" i="1" a="1"/>
  <c r="AAF125" i="1" s="1"/>
  <c r="AAF146" i="1" s="1" a="1"/>
  <c r="AAF146" i="1" s="1"/>
  <c r="IS125" i="1" a="1"/>
  <c r="IS125" i="1" s="1"/>
  <c r="IS127" i="1" s="1" a="1"/>
  <c r="IS127" i="1" s="1"/>
  <c r="IS129" i="1" s="1" a="1"/>
  <c r="IS129" i="1" s="1"/>
  <c r="IS131" i="1" s="1" a="1"/>
  <c r="IS131" i="1" s="1"/>
  <c r="IS133" i="1" s="1" a="1"/>
  <c r="IS133" i="1" s="1"/>
  <c r="IS135" i="1" s="1" a="1"/>
  <c r="IS135" i="1" s="1"/>
  <c r="IS137" i="1" s="1" a="1"/>
  <c r="IS137" i="1" s="1"/>
  <c r="IS139" i="1" s="1" a="1"/>
  <c r="IS139" i="1" s="1"/>
  <c r="IS141" i="1" s="1" a="1"/>
  <c r="IS141" i="1" s="1"/>
  <c r="IS143" i="1" s="1" a="1"/>
  <c r="IS143" i="1" s="1"/>
  <c r="AAI125" i="1" a="1"/>
  <c r="AAI125" i="1" s="1"/>
  <c r="AAI146" i="1" s="1" a="1"/>
  <c r="AAI146" i="1" s="1"/>
  <c r="WX126" i="1" a="1"/>
  <c r="WX126" i="1" s="1"/>
  <c r="WX147" i="1" s="1" a="1"/>
  <c r="WX147" i="1" s="1"/>
  <c r="PN54" i="1" a="1"/>
  <c r="PN54" i="1" s="1"/>
  <c r="PN55" i="1" s="1" a="1"/>
  <c r="PN55" i="1" s="1"/>
  <c r="PN52" i="1" a="1"/>
  <c r="PN52" i="1" s="1"/>
  <c r="PN53" i="1" s="1" a="1"/>
  <c r="PN53" i="1" s="1"/>
  <c r="PN50" i="1" a="1"/>
  <c r="PN50" i="1" s="1"/>
  <c r="PN51" i="1" s="1" a="1"/>
  <c r="PN51" i="1" s="1"/>
  <c r="TT52" i="1" a="1"/>
  <c r="TT52" i="1" s="1"/>
  <c r="TT53" i="1" s="1" a="1"/>
  <c r="TT53" i="1" s="1"/>
  <c r="TT54" i="1" a="1"/>
  <c r="TT54" i="1" s="1"/>
  <c r="TT55" i="1" s="1" a="1"/>
  <c r="TT55" i="1" s="1"/>
  <c r="TT50" i="1" a="1"/>
  <c r="TT50" i="1" s="1"/>
  <c r="TT51" i="1" s="1" a="1"/>
  <c r="TT51" i="1" s="1"/>
  <c r="TZ52" i="1" a="1"/>
  <c r="TZ52" i="1" s="1"/>
  <c r="TZ53" i="1" s="1" a="1"/>
  <c r="TZ53" i="1" s="1"/>
  <c r="TZ54" i="1" a="1"/>
  <c r="TZ54" i="1" s="1"/>
  <c r="TZ55" i="1" s="1" a="1"/>
  <c r="TZ55" i="1" s="1"/>
  <c r="TZ50" i="1" a="1"/>
  <c r="TZ50" i="1" s="1"/>
  <c r="TZ51" i="1" s="1" a="1"/>
  <c r="TZ51" i="1" s="1"/>
  <c r="ST50" i="1" a="1"/>
  <c r="ST50" i="1" s="1"/>
  <c r="ST51" i="1" s="1" a="1"/>
  <c r="ST51" i="1" s="1"/>
  <c r="ST52" i="1" a="1"/>
  <c r="ST52" i="1" s="1"/>
  <c r="ST53" i="1" s="1" a="1"/>
  <c r="ST53" i="1" s="1"/>
  <c r="ST54" i="1" a="1"/>
  <c r="ST54" i="1" s="1"/>
  <c r="ST55" i="1" s="1" a="1"/>
  <c r="ST55" i="1" s="1"/>
  <c r="NY50" i="1" a="1"/>
  <c r="NY50" i="1" s="1"/>
  <c r="NY51" i="1" s="1" a="1"/>
  <c r="NY51" i="1" s="1"/>
  <c r="NY54" i="1" a="1"/>
  <c r="NY54" i="1" s="1"/>
  <c r="NY55" i="1" s="1" a="1"/>
  <c r="NY55" i="1" s="1"/>
  <c r="NY52" i="1" a="1"/>
  <c r="NY52" i="1" s="1"/>
  <c r="NY53" i="1" s="1" a="1"/>
  <c r="NY53" i="1" s="1"/>
  <c r="TQ52" i="1" a="1"/>
  <c r="TQ52" i="1" s="1"/>
  <c r="TQ53" i="1" s="1" a="1"/>
  <c r="TQ53" i="1" s="1"/>
  <c r="TQ54" i="1" a="1"/>
  <c r="TQ54" i="1" s="1"/>
  <c r="TQ55" i="1" s="1" a="1"/>
  <c r="TQ55" i="1" s="1"/>
  <c r="TQ50" i="1" a="1"/>
  <c r="TQ50" i="1" s="1"/>
  <c r="TQ51" i="1" s="1" a="1"/>
  <c r="TQ51" i="1" s="1"/>
  <c r="PO54" i="1" a="1"/>
  <c r="PO54" i="1" s="1"/>
  <c r="PO55" i="1" s="1" a="1"/>
  <c r="PO55" i="1" s="1"/>
  <c r="PO50" i="1" a="1"/>
  <c r="PO50" i="1" s="1"/>
  <c r="PO51" i="1" s="1" a="1"/>
  <c r="PO51" i="1" s="1"/>
  <c r="PO52" i="1" a="1"/>
  <c r="PO52" i="1" s="1"/>
  <c r="PO53" i="1" s="1" a="1"/>
  <c r="PO53" i="1" s="1"/>
  <c r="AAF126" i="1" a="1"/>
  <c r="AAF126" i="1" s="1"/>
  <c r="AAF128" i="1" s="1" a="1"/>
  <c r="AAF128" i="1" s="1"/>
  <c r="AAF130" i="1" s="1" a="1"/>
  <c r="AAF130" i="1" s="1"/>
  <c r="AAF132" i="1" s="1" a="1"/>
  <c r="AAF132" i="1" s="1"/>
  <c r="AAF134" i="1" s="1" a="1"/>
  <c r="AAF134" i="1" s="1"/>
  <c r="AAF136" i="1" s="1" a="1"/>
  <c r="AAF136" i="1" s="1"/>
  <c r="AAF138" i="1" s="1" a="1"/>
  <c r="AAF138" i="1" s="1"/>
  <c r="AAF140" i="1" s="1" a="1"/>
  <c r="AAF140" i="1" s="1"/>
  <c r="AAF142" i="1" s="1" a="1"/>
  <c r="AAF142" i="1" s="1"/>
  <c r="AAF144" i="1" s="1" a="1"/>
  <c r="AAF144" i="1" s="1"/>
  <c r="WX125" i="1" a="1"/>
  <c r="WX125" i="1" s="1"/>
  <c r="WX146" i="1" s="1" a="1"/>
  <c r="WX146" i="1" s="1"/>
  <c r="QY54" i="1" a="1"/>
  <c r="QY54" i="1" s="1"/>
  <c r="QY55" i="1" s="1" a="1"/>
  <c r="QY55" i="1" s="1"/>
  <c r="QY50" i="1" a="1"/>
  <c r="QY50" i="1" s="1"/>
  <c r="QY51" i="1" s="1" a="1"/>
  <c r="QY51" i="1" s="1"/>
  <c r="QY52" i="1" a="1"/>
  <c r="QY52" i="1" s="1"/>
  <c r="QY53" i="1" s="1" a="1"/>
  <c r="QY53" i="1" s="1"/>
  <c r="QZ50" i="1" a="1"/>
  <c r="QZ50" i="1" s="1"/>
  <c r="QZ51" i="1" s="1" a="1"/>
  <c r="QZ51" i="1" s="1"/>
  <c r="QZ52" i="1" a="1"/>
  <c r="QZ52" i="1" s="1"/>
  <c r="QZ53" i="1" s="1" a="1"/>
  <c r="QZ53" i="1" s="1"/>
  <c r="QZ54" i="1" a="1"/>
  <c r="QZ54" i="1" s="1"/>
  <c r="QZ55" i="1" s="1" a="1"/>
  <c r="QZ55" i="1" s="1"/>
  <c r="UR52" i="1" a="1"/>
  <c r="UR52" i="1" s="1"/>
  <c r="UR53" i="1" s="1" a="1"/>
  <c r="UR53" i="1" s="1"/>
  <c r="UR54" i="1" a="1"/>
  <c r="UR54" i="1" s="1"/>
  <c r="UR55" i="1" s="1" a="1"/>
  <c r="UR55" i="1" s="1"/>
  <c r="UR50" i="1" a="1"/>
  <c r="UR50" i="1" s="1"/>
  <c r="UR51" i="1" s="1" a="1"/>
  <c r="UR51" i="1" s="1"/>
  <c r="TL50" i="1" a="1"/>
  <c r="TL50" i="1" s="1"/>
  <c r="TL51" i="1" s="1" a="1"/>
  <c r="TL51" i="1" s="1"/>
  <c r="TL54" i="1" a="1"/>
  <c r="TL54" i="1" s="1"/>
  <c r="TL55" i="1" s="1" a="1"/>
  <c r="TL55" i="1" s="1"/>
  <c r="TL52" i="1" a="1"/>
  <c r="TL52" i="1" s="1"/>
  <c r="TL53" i="1" s="1" a="1"/>
  <c r="TL53" i="1" s="1"/>
  <c r="OQ54" i="1" a="1"/>
  <c r="OQ54" i="1" s="1"/>
  <c r="OQ55" i="1" s="1" a="1"/>
  <c r="OQ55" i="1" s="1"/>
  <c r="OQ50" i="1" a="1"/>
  <c r="OQ50" i="1" s="1"/>
  <c r="OQ51" i="1" s="1" a="1"/>
  <c r="OQ51" i="1" s="1"/>
  <c r="OQ52" i="1" a="1"/>
  <c r="OQ52" i="1" s="1"/>
  <c r="OQ53" i="1" s="1" a="1"/>
  <c r="OQ53" i="1" s="1"/>
  <c r="UI52" i="1" a="1"/>
  <c r="UI52" i="1" s="1"/>
  <c r="UI53" i="1" s="1" a="1"/>
  <c r="UI53" i="1" s="1"/>
  <c r="UI54" i="1" a="1"/>
  <c r="UI54" i="1" s="1"/>
  <c r="UI55" i="1" s="1" a="1"/>
  <c r="UI55" i="1" s="1"/>
  <c r="UI50" i="1" a="1"/>
  <c r="UI50" i="1" s="1"/>
  <c r="UI51" i="1" s="1" a="1"/>
  <c r="UI51" i="1" s="1"/>
  <c r="QE52" i="1" a="1"/>
  <c r="QE52" i="1" s="1"/>
  <c r="QE53" i="1" s="1" a="1"/>
  <c r="QE53" i="1" s="1"/>
  <c r="QE54" i="1" a="1"/>
  <c r="QE54" i="1" s="1"/>
  <c r="QE55" i="1" s="1" a="1"/>
  <c r="QE55" i="1" s="1"/>
  <c r="QE50" i="1" a="1"/>
  <c r="QE50" i="1" s="1"/>
  <c r="QE51" i="1" s="1" a="1"/>
  <c r="QE51" i="1" s="1"/>
  <c r="YY125" i="1" a="1"/>
  <c r="YY125" i="1" s="1"/>
  <c r="YY146" i="1" s="1" a="1"/>
  <c r="YY146" i="1" s="1"/>
  <c r="HO125" i="1" a="1"/>
  <c r="HO125" i="1" s="1"/>
  <c r="HO127" i="1" s="1" a="1"/>
  <c r="HO127" i="1" s="1"/>
  <c r="HO129" i="1" s="1" a="1"/>
  <c r="HO129" i="1" s="1"/>
  <c r="HO131" i="1" s="1" a="1"/>
  <c r="HO131" i="1" s="1"/>
  <c r="HO133" i="1" s="1" a="1"/>
  <c r="HO133" i="1" s="1"/>
  <c r="HO135" i="1" s="1" a="1"/>
  <c r="HO135" i="1" s="1"/>
  <c r="HO137" i="1" s="1" a="1"/>
  <c r="HO137" i="1" s="1"/>
  <c r="HO139" i="1" s="1" a="1"/>
  <c r="HO139" i="1" s="1"/>
  <c r="HO141" i="1" s="1" a="1"/>
  <c r="HO141" i="1" s="1"/>
  <c r="HO143" i="1" s="1" a="1"/>
  <c r="HO143" i="1" s="1"/>
  <c r="QG12" i="1"/>
  <c r="QH6" i="1"/>
  <c r="MW54" i="1" a="1"/>
  <c r="MW54" i="1" s="1"/>
  <c r="MW55" i="1" s="1" a="1"/>
  <c r="MW55" i="1" s="1"/>
  <c r="MW52" i="1" a="1"/>
  <c r="MW52" i="1" s="1"/>
  <c r="MW53" i="1" s="1" a="1"/>
  <c r="MW53" i="1" s="1"/>
  <c r="MW50" i="1" a="1"/>
  <c r="MW50" i="1" s="1"/>
  <c r="MW51" i="1" s="1" a="1"/>
  <c r="MW51" i="1" s="1"/>
  <c r="RR50" i="1" a="1"/>
  <c r="RR50" i="1" s="1"/>
  <c r="RR51" i="1" s="1" a="1"/>
  <c r="RR51" i="1" s="1"/>
  <c r="RR52" i="1" a="1"/>
  <c r="RR52" i="1" s="1"/>
  <c r="RR53" i="1" s="1" a="1"/>
  <c r="RR53" i="1" s="1"/>
  <c r="RR54" i="1" a="1"/>
  <c r="RR54" i="1" s="1"/>
  <c r="RR55" i="1" s="1" a="1"/>
  <c r="RR55" i="1" s="1"/>
  <c r="VJ50" i="1" a="1"/>
  <c r="VJ50" i="1" s="1"/>
  <c r="VJ51" i="1" s="1" a="1"/>
  <c r="VJ51" i="1" s="1"/>
  <c r="VJ54" i="1" a="1"/>
  <c r="VJ54" i="1" s="1"/>
  <c r="VJ55" i="1" s="1" a="1"/>
  <c r="VJ55" i="1" s="1"/>
  <c r="VJ52" i="1" a="1"/>
  <c r="VJ52" i="1" s="1"/>
  <c r="VJ53" i="1" s="1" a="1"/>
  <c r="VJ53" i="1" s="1"/>
  <c r="UD50" i="1" a="1"/>
  <c r="UD50" i="1" s="1"/>
  <c r="UD51" i="1" s="1" a="1"/>
  <c r="UD51" i="1" s="1"/>
  <c r="UD52" i="1" a="1"/>
  <c r="UD52" i="1" s="1"/>
  <c r="UD53" i="1" s="1" a="1"/>
  <c r="UD53" i="1" s="1"/>
  <c r="UD54" i="1" a="1"/>
  <c r="UD54" i="1" s="1"/>
  <c r="UD55" i="1" s="1" a="1"/>
  <c r="UD55" i="1" s="1"/>
  <c r="PI54" i="1" a="1"/>
  <c r="PI54" i="1" s="1"/>
  <c r="PI55" i="1" s="1" a="1"/>
  <c r="PI55" i="1" s="1"/>
  <c r="PI50" i="1" a="1"/>
  <c r="PI50" i="1" s="1"/>
  <c r="PI51" i="1" s="1" a="1"/>
  <c r="PI51" i="1" s="1"/>
  <c r="PI52" i="1" a="1"/>
  <c r="PI52" i="1" s="1"/>
  <c r="PI53" i="1" s="1" a="1"/>
  <c r="PI53" i="1" s="1"/>
  <c r="PL54" i="1" a="1"/>
  <c r="PL54" i="1" s="1"/>
  <c r="PL55" i="1" s="1" a="1"/>
  <c r="PL55" i="1" s="1"/>
  <c r="PL52" i="1" a="1"/>
  <c r="PL52" i="1" s="1"/>
  <c r="PL53" i="1" s="1" a="1"/>
  <c r="PL53" i="1" s="1"/>
  <c r="PL50" i="1" a="1"/>
  <c r="PL50" i="1" s="1"/>
  <c r="PL51" i="1" s="1" a="1"/>
  <c r="PL51" i="1" s="1"/>
  <c r="QU50" i="1" a="1"/>
  <c r="QU50" i="1" s="1"/>
  <c r="QU51" i="1" s="1" a="1"/>
  <c r="QU51" i="1" s="1"/>
  <c r="QU52" i="1" a="1"/>
  <c r="QU52" i="1" s="1"/>
  <c r="QU53" i="1" s="1" a="1"/>
  <c r="QU53" i="1" s="1"/>
  <c r="QU54" i="1" a="1"/>
  <c r="QU54" i="1" s="1"/>
  <c r="QU55" i="1" s="1" a="1"/>
  <c r="QU55" i="1" s="1"/>
  <c r="PY52" i="1" a="1"/>
  <c r="PY52" i="1" s="1"/>
  <c r="PY53" i="1" s="1" a="1"/>
  <c r="PY53" i="1" s="1"/>
  <c r="PY50" i="1" a="1"/>
  <c r="PY50" i="1" s="1"/>
  <c r="PY51" i="1" s="1" a="1"/>
  <c r="PY51" i="1" s="1"/>
  <c r="PY54" i="1" a="1"/>
  <c r="PY54" i="1" s="1"/>
  <c r="PY55" i="1" s="1" a="1"/>
  <c r="PY55" i="1" s="1"/>
  <c r="YY126" i="1" a="1"/>
  <c r="YY126" i="1" s="1"/>
  <c r="YY147" i="1" s="1" a="1"/>
  <c r="YY147" i="1" s="1"/>
  <c r="IM125" i="1" a="1"/>
  <c r="IM125" i="1" s="1"/>
  <c r="IM146" i="1" s="1" a="1"/>
  <c r="IM146" i="1" s="1"/>
  <c r="HO126" i="1" a="1"/>
  <c r="HO126" i="1" s="1"/>
  <c r="HO147" i="1" s="1" a="1"/>
  <c r="HO147" i="1" s="1"/>
  <c r="OE54" i="1" a="1"/>
  <c r="OE54" i="1" s="1"/>
  <c r="OE55" i="1" s="1" a="1"/>
  <c r="OE55" i="1" s="1"/>
  <c r="OE50" i="1" a="1"/>
  <c r="OE50" i="1" s="1"/>
  <c r="OE51" i="1" s="1" a="1"/>
  <c r="OE51" i="1" s="1"/>
  <c r="OE52" i="1" a="1"/>
  <c r="OE52" i="1" s="1"/>
  <c r="OE53" i="1" s="1" a="1"/>
  <c r="OE53" i="1" s="1"/>
  <c r="SJ52" i="1" a="1"/>
  <c r="SJ52" i="1" s="1"/>
  <c r="SJ53" i="1" s="1" a="1"/>
  <c r="SJ53" i="1" s="1"/>
  <c r="SJ54" i="1" a="1"/>
  <c r="SJ54" i="1" s="1"/>
  <c r="SJ55" i="1" s="1" a="1"/>
  <c r="SJ55" i="1" s="1"/>
  <c r="SJ50" i="1" a="1"/>
  <c r="SJ50" i="1" s="1"/>
  <c r="SJ51" i="1" s="1" a="1"/>
  <c r="SJ51" i="1" s="1"/>
  <c r="SP50" i="1" a="1"/>
  <c r="SP50" i="1" s="1"/>
  <c r="SP51" i="1" s="1" a="1"/>
  <c r="SP51" i="1" s="1"/>
  <c r="SP52" i="1" a="1"/>
  <c r="SP52" i="1" s="1"/>
  <c r="SP53" i="1" s="1" a="1"/>
  <c r="SP53" i="1" s="1"/>
  <c r="SP54" i="1" a="1"/>
  <c r="SP54" i="1" s="1"/>
  <c r="SP55" i="1" s="1" a="1"/>
  <c r="SP55" i="1" s="1"/>
  <c r="UV54" i="1" a="1"/>
  <c r="UV54" i="1" s="1"/>
  <c r="UV55" i="1" s="1" a="1"/>
  <c r="UV55" i="1" s="1"/>
  <c r="UV50" i="1" a="1"/>
  <c r="UV50" i="1" s="1"/>
  <c r="UV51" i="1" s="1" a="1"/>
  <c r="UV51" i="1" s="1"/>
  <c r="UV52" i="1" a="1"/>
  <c r="UV52" i="1" s="1"/>
  <c r="UV53" i="1" s="1" a="1"/>
  <c r="UV53" i="1" s="1"/>
  <c r="QA54" i="1" a="1"/>
  <c r="QA54" i="1" s="1"/>
  <c r="QA55" i="1" s="1" a="1"/>
  <c r="QA55" i="1" s="1"/>
  <c r="QA50" i="1" a="1"/>
  <c r="QA50" i="1" s="1"/>
  <c r="QA51" i="1" s="1" a="1"/>
  <c r="QA51" i="1" s="1"/>
  <c r="QA52" i="1" a="1"/>
  <c r="QA52" i="1" s="1"/>
  <c r="QA53" i="1" s="1" a="1"/>
  <c r="QA53" i="1" s="1"/>
  <c r="UJ52" i="1" a="1"/>
  <c r="UJ52" i="1" s="1"/>
  <c r="UJ53" i="1" s="1" a="1"/>
  <c r="UJ53" i="1" s="1"/>
  <c r="UJ50" i="1" a="1"/>
  <c r="UJ50" i="1" s="1"/>
  <c r="UJ51" i="1" s="1" a="1"/>
  <c r="UJ51" i="1" s="1"/>
  <c r="UJ54" i="1" a="1"/>
  <c r="UJ54" i="1" s="1"/>
  <c r="UJ55" i="1" s="1" a="1"/>
  <c r="UJ55" i="1" s="1"/>
  <c r="RK54" i="1" a="1"/>
  <c r="RK54" i="1" s="1"/>
  <c r="RK55" i="1" s="1" a="1"/>
  <c r="RK55" i="1" s="1"/>
  <c r="RK50" i="1" a="1"/>
  <c r="RK50" i="1" s="1"/>
  <c r="RK51" i="1" s="1" a="1"/>
  <c r="RK51" i="1" s="1"/>
  <c r="RK52" i="1" a="1"/>
  <c r="RK52" i="1" s="1"/>
  <c r="RK53" i="1" s="1" a="1"/>
  <c r="RK53" i="1" s="1"/>
  <c r="IM126" i="1" a="1"/>
  <c r="IM126" i="1" s="1"/>
  <c r="IM128" i="1" s="1" a="1"/>
  <c r="IM128" i="1" s="1"/>
  <c r="IM130" i="1" s="1" a="1"/>
  <c r="IM130" i="1" s="1"/>
  <c r="IM132" i="1" s="1" a="1"/>
  <c r="IM132" i="1" s="1"/>
  <c r="IM134" i="1" s="1" a="1"/>
  <c r="IM134" i="1" s="1"/>
  <c r="IM136" i="1" s="1" a="1"/>
  <c r="IM136" i="1" s="1"/>
  <c r="IM138" i="1" s="1" a="1"/>
  <c r="IM138" i="1" s="1"/>
  <c r="IM140" i="1" s="1" a="1"/>
  <c r="IM140" i="1" s="1"/>
  <c r="IM142" i="1" s="1" a="1"/>
  <c r="IM142" i="1" s="1"/>
  <c r="IM144" i="1" s="1" a="1"/>
  <c r="IM144" i="1" s="1"/>
  <c r="RF50" i="1" a="1"/>
  <c r="RF50" i="1" s="1"/>
  <c r="RF51" i="1" s="1" a="1"/>
  <c r="RF51" i="1" s="1"/>
  <c r="RF54" i="1" a="1"/>
  <c r="RF54" i="1" s="1"/>
  <c r="RF55" i="1" s="1" a="1"/>
  <c r="RF55" i="1" s="1"/>
  <c r="RF52" i="1" a="1"/>
  <c r="RF52" i="1" s="1"/>
  <c r="RF53" i="1" s="1" a="1"/>
  <c r="RF53" i="1" s="1"/>
  <c r="TB50" i="1" a="1"/>
  <c r="TB50" i="1" s="1"/>
  <c r="TB51" i="1" s="1" a="1"/>
  <c r="TB51" i="1" s="1"/>
  <c r="TB54" i="1" a="1"/>
  <c r="TB54" i="1" s="1"/>
  <c r="TB55" i="1" s="1" a="1"/>
  <c r="TB55" i="1" s="1"/>
  <c r="TB52" i="1" a="1"/>
  <c r="TB52" i="1" s="1"/>
  <c r="TB53" i="1" s="1" a="1"/>
  <c r="TB53" i="1" s="1"/>
  <c r="RE52" i="1" a="1"/>
  <c r="RE52" i="1" s="1"/>
  <c r="RE53" i="1" s="1" a="1"/>
  <c r="RE53" i="1" s="1"/>
  <c r="RE50" i="1" a="1"/>
  <c r="RE50" i="1" s="1"/>
  <c r="RE51" i="1" s="1" a="1"/>
  <c r="RE51" i="1" s="1"/>
  <c r="RE54" i="1" a="1"/>
  <c r="RE54" i="1" s="1"/>
  <c r="RE55" i="1" s="1" a="1"/>
  <c r="RE55" i="1" s="1"/>
  <c r="VN50" i="1" a="1"/>
  <c r="VN50" i="1" s="1"/>
  <c r="VN51" i="1" s="1" a="1"/>
  <c r="VN51" i="1" s="1"/>
  <c r="VN52" i="1" a="1"/>
  <c r="VN52" i="1" s="1"/>
  <c r="VN53" i="1" s="1" a="1"/>
  <c r="VN53" i="1" s="1"/>
  <c r="VN54" i="1" a="1"/>
  <c r="VN54" i="1" s="1"/>
  <c r="VN55" i="1" s="1" a="1"/>
  <c r="VN55" i="1" s="1"/>
  <c r="RM54" i="1" a="1"/>
  <c r="RM54" i="1" s="1"/>
  <c r="RM55" i="1" s="1" a="1"/>
  <c r="RM55" i="1" s="1"/>
  <c r="RM52" i="1" a="1"/>
  <c r="RM52" i="1" s="1"/>
  <c r="RM53" i="1" s="1" a="1"/>
  <c r="RM53" i="1" s="1"/>
  <c r="RM50" i="1" a="1"/>
  <c r="RM50" i="1" s="1"/>
  <c r="RM51" i="1" s="1" a="1"/>
  <c r="RM51" i="1" s="1"/>
  <c r="NJ50" i="1" a="1"/>
  <c r="NJ50" i="1" s="1"/>
  <c r="NJ51" i="1" s="1" a="1"/>
  <c r="NJ51" i="1" s="1"/>
  <c r="NJ54" i="1" a="1"/>
  <c r="NJ54" i="1" s="1"/>
  <c r="NJ55" i="1" s="1" a="1"/>
  <c r="NJ55" i="1" s="1"/>
  <c r="NJ52" i="1" a="1"/>
  <c r="NJ52" i="1" s="1"/>
  <c r="NJ53" i="1" s="1" a="1"/>
  <c r="NJ53" i="1" s="1"/>
  <c r="SA50" i="1" a="1"/>
  <c r="SA50" i="1" s="1"/>
  <c r="SA51" i="1" s="1" a="1"/>
  <c r="SA51" i="1" s="1"/>
  <c r="SA54" i="1" a="1"/>
  <c r="SA54" i="1" s="1"/>
  <c r="SA55" i="1" s="1" a="1"/>
  <c r="SA55" i="1" s="1"/>
  <c r="SA52" i="1" a="1"/>
  <c r="SA52" i="1" s="1"/>
  <c r="SA53" i="1" s="1" a="1"/>
  <c r="SA53" i="1" s="1"/>
  <c r="JG125" i="1" a="1"/>
  <c r="JG125" i="1" s="1"/>
  <c r="JG146" i="1" s="1" a="1"/>
  <c r="JG146" i="1" s="1"/>
  <c r="CC126" i="1" a="1"/>
  <c r="CC126" i="1" s="1"/>
  <c r="CC147" i="1" s="1" a="1"/>
  <c r="CC147" i="1" s="1"/>
  <c r="OV52" i="1" a="1"/>
  <c r="OV52" i="1" s="1"/>
  <c r="OV53" i="1" s="1" a="1"/>
  <c r="OV53" i="1" s="1"/>
  <c r="OV50" i="1" a="1"/>
  <c r="OV50" i="1" s="1"/>
  <c r="OV51" i="1" s="1" a="1"/>
  <c r="OV51" i="1" s="1"/>
  <c r="OV54" i="1" a="1"/>
  <c r="OV54" i="1" s="1"/>
  <c r="OV55" i="1" s="1" a="1"/>
  <c r="OV55" i="1" s="1"/>
  <c r="OF54" i="1" a="1"/>
  <c r="OF54" i="1" s="1"/>
  <c r="OF55" i="1" s="1" a="1"/>
  <c r="OF55" i="1" s="1"/>
  <c r="OF52" i="1" a="1"/>
  <c r="OF52" i="1" s="1"/>
  <c r="OF53" i="1" s="1" a="1"/>
  <c r="OF53" i="1" s="1"/>
  <c r="OF50" i="1" a="1"/>
  <c r="OF50" i="1" s="1"/>
  <c r="OF51" i="1" s="1" a="1"/>
  <c r="OF51" i="1" s="1"/>
  <c r="UN50" i="1" a="1"/>
  <c r="UN50" i="1" s="1"/>
  <c r="UN51" i="1" s="1" a="1"/>
  <c r="UN51" i="1" s="1"/>
  <c r="UN52" i="1" a="1"/>
  <c r="UN52" i="1" s="1"/>
  <c r="UN53" i="1" s="1" a="1"/>
  <c r="UN53" i="1" s="1"/>
  <c r="UN54" i="1" a="1"/>
  <c r="UN54" i="1" s="1"/>
  <c r="UN55" i="1" s="1" a="1"/>
  <c r="UN55" i="1" s="1"/>
  <c r="RW54" i="1" a="1"/>
  <c r="RW54" i="1" s="1"/>
  <c r="RW55" i="1" s="1" a="1"/>
  <c r="RW55" i="1" s="1"/>
  <c r="RW52" i="1" a="1"/>
  <c r="RW52" i="1" s="1"/>
  <c r="RW53" i="1" s="1" a="1"/>
  <c r="RW53" i="1" s="1"/>
  <c r="RW50" i="1" a="1"/>
  <c r="RW50" i="1" s="1"/>
  <c r="RW51" i="1" s="1" a="1"/>
  <c r="RW51" i="1" s="1"/>
  <c r="RJ50" i="1" a="1"/>
  <c r="RJ50" i="1" s="1"/>
  <c r="RJ51" i="1" s="1" a="1"/>
  <c r="RJ51" i="1" s="1"/>
  <c r="RJ52" i="1" a="1"/>
  <c r="RJ52" i="1" s="1"/>
  <c r="RJ53" i="1" s="1" a="1"/>
  <c r="RJ53" i="1" s="1"/>
  <c r="RJ54" i="1" a="1"/>
  <c r="RJ54" i="1" s="1"/>
  <c r="RJ55" i="1" s="1" a="1"/>
  <c r="RJ55" i="1" s="1"/>
  <c r="SE54" i="1" a="1"/>
  <c r="SE54" i="1" s="1"/>
  <c r="SE55" i="1" s="1" a="1"/>
  <c r="SE55" i="1" s="1"/>
  <c r="SE52" i="1" a="1"/>
  <c r="SE52" i="1" s="1"/>
  <c r="SE53" i="1" s="1" a="1"/>
  <c r="SE53" i="1" s="1"/>
  <c r="SE50" i="1" a="1"/>
  <c r="SE50" i="1" s="1"/>
  <c r="SE51" i="1" s="1" a="1"/>
  <c r="SE51" i="1" s="1"/>
  <c r="OB54" i="1" a="1"/>
  <c r="OB54" i="1" s="1"/>
  <c r="OB55" i="1" s="1" a="1"/>
  <c r="OB55" i="1" s="1"/>
  <c r="OB50" i="1" a="1"/>
  <c r="OB50" i="1" s="1"/>
  <c r="OB51" i="1" s="1" a="1"/>
  <c r="OB51" i="1" s="1"/>
  <c r="OB52" i="1" a="1"/>
  <c r="OB52" i="1" s="1"/>
  <c r="OB53" i="1" s="1" a="1"/>
  <c r="OB53" i="1" s="1"/>
  <c r="SQ50" i="1" a="1"/>
  <c r="SQ50" i="1" s="1"/>
  <c r="SQ51" i="1" s="1" a="1"/>
  <c r="SQ51" i="1" s="1"/>
  <c r="SQ52" i="1" a="1"/>
  <c r="SQ52" i="1" s="1"/>
  <c r="SQ53" i="1" s="1" a="1"/>
  <c r="SQ53" i="1" s="1"/>
  <c r="SQ54" i="1" a="1"/>
  <c r="SQ54" i="1" s="1"/>
  <c r="SQ55" i="1" s="1" a="1"/>
  <c r="SQ55" i="1" s="1"/>
  <c r="JG145" i="1" a="1"/>
  <c r="JG145" i="1" s="1"/>
  <c r="HV126" i="1" a="1"/>
  <c r="HV126" i="1" s="1"/>
  <c r="HV147" i="1" s="1" a="1"/>
  <c r="HV147" i="1" s="1"/>
  <c r="CC125" i="1" a="1"/>
  <c r="CC125" i="1" s="1"/>
  <c r="CC146" i="1" s="1" a="1"/>
  <c r="CC146" i="1" s="1"/>
  <c r="GU126" i="1" a="1"/>
  <c r="GU126" i="1" s="1"/>
  <c r="GU147" i="1" s="1" a="1"/>
  <c r="GU147" i="1" s="1"/>
  <c r="NN50" i="1" a="1"/>
  <c r="NN50" i="1" s="1"/>
  <c r="NN51" i="1" s="1" a="1"/>
  <c r="NN51" i="1" s="1"/>
  <c r="NN54" i="1" a="1"/>
  <c r="NN54" i="1" s="1"/>
  <c r="NN55" i="1" s="1" a="1"/>
  <c r="NN55" i="1" s="1"/>
  <c r="NN52" i="1" a="1"/>
  <c r="NN52" i="1" s="1"/>
  <c r="NN53" i="1" s="1" a="1"/>
  <c r="NN53" i="1" s="1"/>
  <c r="MX52" i="1" a="1"/>
  <c r="MX52" i="1" s="1"/>
  <c r="MX53" i="1" s="1" a="1"/>
  <c r="MX53" i="1" s="1"/>
  <c r="MX54" i="1" a="1"/>
  <c r="MX54" i="1" s="1"/>
  <c r="MX55" i="1" s="1" a="1"/>
  <c r="MX55" i="1" s="1"/>
  <c r="MX50" i="1" a="1"/>
  <c r="MX50" i="1" s="1"/>
  <c r="MX51" i="1" s="1" a="1"/>
  <c r="MX51" i="1" s="1"/>
  <c r="VF50" i="1" a="1"/>
  <c r="VF50" i="1" s="1"/>
  <c r="VF51" i="1" s="1" a="1"/>
  <c r="VF51" i="1" s="1"/>
  <c r="VF54" i="1" a="1"/>
  <c r="VF54" i="1" s="1"/>
  <c r="VF55" i="1" s="1" a="1"/>
  <c r="VF55" i="1" s="1"/>
  <c r="VF52" i="1" a="1"/>
  <c r="VF52" i="1" s="1"/>
  <c r="VF53" i="1" s="1" a="1"/>
  <c r="VF53" i="1" s="1"/>
  <c r="TI50" i="1" a="1"/>
  <c r="TI50" i="1" s="1"/>
  <c r="TI51" i="1" s="1" a="1"/>
  <c r="TI51" i="1" s="1"/>
  <c r="TI52" i="1" a="1"/>
  <c r="TI52" i="1" s="1"/>
  <c r="TI53" i="1" s="1" a="1"/>
  <c r="TI53" i="1" s="1"/>
  <c r="TI54" i="1" a="1"/>
  <c r="TI54" i="1" s="1"/>
  <c r="TI55" i="1" s="1" a="1"/>
  <c r="TI55" i="1" s="1"/>
  <c r="NE54" i="1" a="1"/>
  <c r="NE54" i="1" s="1"/>
  <c r="NE55" i="1" s="1" a="1"/>
  <c r="NE55" i="1" s="1"/>
  <c r="NE52" i="1" a="1"/>
  <c r="NE52" i="1" s="1"/>
  <c r="NE53" i="1" s="1" a="1"/>
  <c r="NE53" i="1" s="1"/>
  <c r="NE50" i="1" a="1"/>
  <c r="NE50" i="1" s="1"/>
  <c r="NE51" i="1" s="1" a="1"/>
  <c r="NE51" i="1" s="1"/>
  <c r="SW52" i="1" a="1"/>
  <c r="SW52" i="1" s="1"/>
  <c r="SW53" i="1" s="1" a="1"/>
  <c r="SW53" i="1" s="1"/>
  <c r="SW54" i="1" a="1"/>
  <c r="SW54" i="1" s="1"/>
  <c r="SW55" i="1" s="1" a="1"/>
  <c r="SW55" i="1" s="1"/>
  <c r="SW50" i="1" a="1"/>
  <c r="SW50" i="1" s="1"/>
  <c r="SW51" i="1" s="1" a="1"/>
  <c r="SW51" i="1" s="1"/>
  <c r="OT50" i="1" a="1"/>
  <c r="OT50" i="1" s="1"/>
  <c r="OT51" i="1" s="1" a="1"/>
  <c r="OT51" i="1" s="1"/>
  <c r="OT52" i="1" a="1"/>
  <c r="OT52" i="1" s="1"/>
  <c r="OT53" i="1" s="1" a="1"/>
  <c r="OT53" i="1" s="1"/>
  <c r="OT54" i="1" a="1"/>
  <c r="OT54" i="1" s="1"/>
  <c r="OT55" i="1" s="1" a="1"/>
  <c r="OT55" i="1" s="1"/>
  <c r="TG52" i="1" a="1"/>
  <c r="TG52" i="1" s="1"/>
  <c r="TG53" i="1" s="1" a="1"/>
  <c r="TG53" i="1" s="1"/>
  <c r="TG50" i="1" a="1"/>
  <c r="TG50" i="1" s="1"/>
  <c r="TG51" i="1" s="1" a="1"/>
  <c r="TG51" i="1" s="1"/>
  <c r="TG54" i="1" a="1"/>
  <c r="TG54" i="1" s="1"/>
  <c r="TG55" i="1" s="1" a="1"/>
  <c r="TG55" i="1" s="1"/>
  <c r="XM125" i="1" a="1"/>
  <c r="XM125" i="1" s="1"/>
  <c r="XM146" i="1" s="1" a="1"/>
  <c r="XM146" i="1" s="1"/>
  <c r="HP125" i="1" a="1"/>
  <c r="HP125" i="1" s="1"/>
  <c r="HP146" i="1" s="1" a="1"/>
  <c r="HP146" i="1" s="1"/>
  <c r="GU125" i="1" a="1"/>
  <c r="GU125" i="1" s="1"/>
  <c r="GU146" i="1" s="1" a="1"/>
  <c r="GU146" i="1" s="1"/>
  <c r="PW54" i="1" a="1"/>
  <c r="PW54" i="1" s="1"/>
  <c r="PW55" i="1" s="1" a="1"/>
  <c r="PW55" i="1" s="1"/>
  <c r="PW52" i="1" a="1"/>
  <c r="PW52" i="1" s="1"/>
  <c r="PW53" i="1" s="1" a="1"/>
  <c r="PW53" i="1" s="1"/>
  <c r="PW50" i="1" a="1"/>
  <c r="PW50" i="1" s="1"/>
  <c r="PW51" i="1" s="1" a="1"/>
  <c r="PW51" i="1" s="1"/>
  <c r="PP52" i="1" a="1"/>
  <c r="PP52" i="1" s="1"/>
  <c r="PP53" i="1" s="1" a="1"/>
  <c r="PP53" i="1" s="1"/>
  <c r="PP50" i="1" a="1"/>
  <c r="PP50" i="1" s="1"/>
  <c r="PP51" i="1" s="1" a="1"/>
  <c r="PP51" i="1" s="1"/>
  <c r="PP54" i="1" a="1"/>
  <c r="PP54" i="1" s="1"/>
  <c r="PP55" i="1" s="1" a="1"/>
  <c r="PP55" i="1" s="1"/>
  <c r="TV54" i="1" a="1"/>
  <c r="TV54" i="1" s="1"/>
  <c r="TV55" i="1" s="1" a="1"/>
  <c r="TV55" i="1" s="1"/>
  <c r="TV50" i="1" a="1"/>
  <c r="TV50" i="1" s="1"/>
  <c r="TV51" i="1" s="1" a="1"/>
  <c r="TV51" i="1" s="1"/>
  <c r="TV52" i="1" a="1"/>
  <c r="TV52" i="1" s="1"/>
  <c r="TV53" i="1" s="1" a="1"/>
  <c r="TV53" i="1" s="1"/>
  <c r="UA50" i="1" a="1"/>
  <c r="UA50" i="1" s="1"/>
  <c r="UA51" i="1" s="1" a="1"/>
  <c r="UA51" i="1" s="1"/>
  <c r="UA54" i="1" a="1"/>
  <c r="UA54" i="1" s="1"/>
  <c r="UA55" i="1" s="1" a="1"/>
  <c r="UA55" i="1" s="1"/>
  <c r="UA52" i="1" a="1"/>
  <c r="UA52" i="1" s="1"/>
  <c r="UA53" i="1" s="1" a="1"/>
  <c r="UA53" i="1" s="1"/>
  <c r="NW52" i="1" a="1"/>
  <c r="NW52" i="1" s="1"/>
  <c r="NW53" i="1" s="1" a="1"/>
  <c r="NW53" i="1" s="1"/>
  <c r="NW54" i="1" a="1"/>
  <c r="NW54" i="1" s="1"/>
  <c r="NW55" i="1" s="1" a="1"/>
  <c r="NW55" i="1" s="1"/>
  <c r="NW50" i="1" a="1"/>
  <c r="NW50" i="1" s="1"/>
  <c r="NW51" i="1" s="1" a="1"/>
  <c r="NW51" i="1" s="1"/>
  <c r="TO50" i="1" a="1"/>
  <c r="TO50" i="1" s="1"/>
  <c r="TO51" i="1" s="1" a="1"/>
  <c r="TO51" i="1" s="1"/>
  <c r="TO52" i="1" a="1"/>
  <c r="TO52" i="1" s="1"/>
  <c r="TO53" i="1" s="1" a="1"/>
  <c r="TO53" i="1" s="1"/>
  <c r="TO54" i="1" a="1"/>
  <c r="TO54" i="1" s="1"/>
  <c r="TO55" i="1" s="1" a="1"/>
  <c r="TO55" i="1" s="1"/>
  <c r="QF52" i="1" a="1"/>
  <c r="QF52" i="1" s="1"/>
  <c r="QF53" i="1" s="1" a="1"/>
  <c r="QF53" i="1" s="1"/>
  <c r="QF54" i="1" a="1"/>
  <c r="QF54" i="1" s="1"/>
  <c r="QF55" i="1" s="1" a="1"/>
  <c r="QF55" i="1" s="1"/>
  <c r="QF50" i="1" a="1"/>
  <c r="QF50" i="1" s="1"/>
  <c r="QF51" i="1" s="1" a="1"/>
  <c r="QF51" i="1" s="1"/>
  <c r="TW52" i="1" a="1"/>
  <c r="TW52" i="1" s="1"/>
  <c r="TW53" i="1" s="1" a="1"/>
  <c r="TW53" i="1" s="1"/>
  <c r="TW50" i="1" a="1"/>
  <c r="TW50" i="1" s="1"/>
  <c r="TW51" i="1" s="1" a="1"/>
  <c r="TW51" i="1" s="1"/>
  <c r="TW54" i="1" a="1"/>
  <c r="TW54" i="1" s="1"/>
  <c r="TW55" i="1" s="1" a="1"/>
  <c r="TW55" i="1" s="1"/>
  <c r="XM126" i="1" a="1"/>
  <c r="XM126" i="1" s="1"/>
  <c r="XM128" i="1" s="1" a="1"/>
  <c r="XM128" i="1" s="1"/>
  <c r="XM130" i="1" s="1" a="1"/>
  <c r="XM130" i="1" s="1"/>
  <c r="XM132" i="1" s="1" a="1"/>
  <c r="XM132" i="1" s="1"/>
  <c r="XM134" i="1" s="1" a="1"/>
  <c r="XM134" i="1" s="1"/>
  <c r="XM136" i="1" s="1" a="1"/>
  <c r="XM136" i="1" s="1"/>
  <c r="XM138" i="1" s="1" a="1"/>
  <c r="XM138" i="1" s="1"/>
  <c r="XM140" i="1" s="1" a="1"/>
  <c r="XM140" i="1" s="1"/>
  <c r="XM142" i="1" s="1" a="1"/>
  <c r="XM142" i="1" s="1"/>
  <c r="XM144" i="1" s="1" a="1"/>
  <c r="XM144" i="1" s="1"/>
  <c r="HP126" i="1" a="1"/>
  <c r="HP126" i="1" s="1"/>
  <c r="HP147" i="1" s="1" a="1"/>
  <c r="HP147" i="1" s="1"/>
  <c r="OX50" i="1" a="1"/>
  <c r="OX50" i="1" s="1"/>
  <c r="OX51" i="1" s="1" a="1"/>
  <c r="OX51" i="1" s="1"/>
  <c r="OX54" i="1" a="1"/>
  <c r="OX54" i="1" s="1"/>
  <c r="OX55" i="1" s="1" a="1"/>
  <c r="OX55" i="1" s="1"/>
  <c r="OX52" i="1" a="1"/>
  <c r="OX52" i="1" s="1"/>
  <c r="OX53" i="1" s="1" a="1"/>
  <c r="OX53" i="1" s="1"/>
  <c r="RQ54" i="1" a="1"/>
  <c r="RQ54" i="1" s="1"/>
  <c r="RQ55" i="1" s="1" a="1"/>
  <c r="RQ55" i="1" s="1"/>
  <c r="RQ50" i="1" a="1"/>
  <c r="RQ50" i="1" s="1"/>
  <c r="RQ51" i="1" s="1" a="1"/>
  <c r="RQ51" i="1" s="1"/>
  <c r="RQ52" i="1" a="1"/>
  <c r="RQ52" i="1" s="1"/>
  <c r="RQ53" i="1" s="1" a="1"/>
  <c r="RQ53" i="1" s="1"/>
  <c r="RA54" i="1" a="1"/>
  <c r="RA54" i="1" s="1"/>
  <c r="RA55" i="1" s="1" a="1"/>
  <c r="RA55" i="1" s="1"/>
  <c r="RA52" i="1" a="1"/>
  <c r="RA52" i="1" s="1"/>
  <c r="RA53" i="1" s="1" a="1"/>
  <c r="RA53" i="1" s="1"/>
  <c r="RA50" i="1" a="1"/>
  <c r="RA50" i="1" s="1"/>
  <c r="RA51" i="1" s="1" a="1"/>
  <c r="RA51" i="1" s="1"/>
  <c r="US54" i="1" a="1"/>
  <c r="US54" i="1" s="1"/>
  <c r="US55" i="1" s="1" a="1"/>
  <c r="US55" i="1" s="1"/>
  <c r="US52" i="1" a="1"/>
  <c r="US52" i="1" s="1"/>
  <c r="US53" i="1" s="1" a="1"/>
  <c r="US53" i="1" s="1"/>
  <c r="US50" i="1" a="1"/>
  <c r="US50" i="1" s="1"/>
  <c r="US51" i="1" s="1" a="1"/>
  <c r="US51" i="1" s="1"/>
  <c r="OO54" i="1" a="1"/>
  <c r="OO54" i="1" s="1"/>
  <c r="OO55" i="1" s="1" a="1"/>
  <c r="OO55" i="1" s="1"/>
  <c r="OO52" i="1" a="1"/>
  <c r="OO52" i="1" s="1"/>
  <c r="OO53" i="1" s="1" a="1"/>
  <c r="OO53" i="1" s="1"/>
  <c r="OO50" i="1" a="1"/>
  <c r="OO50" i="1" s="1"/>
  <c r="OO51" i="1" s="1" a="1"/>
  <c r="OO51" i="1" s="1"/>
  <c r="UG52" i="1" a="1"/>
  <c r="UG52" i="1" s="1"/>
  <c r="UG53" i="1" s="1" a="1"/>
  <c r="UG53" i="1" s="1"/>
  <c r="UG50" i="1" a="1"/>
  <c r="UG50" i="1" s="1"/>
  <c r="UG51" i="1" s="1" a="1"/>
  <c r="UG51" i="1" s="1"/>
  <c r="UG54" i="1" a="1"/>
  <c r="UG54" i="1" s="1"/>
  <c r="UG55" i="1" s="1" a="1"/>
  <c r="UG55" i="1" s="1"/>
  <c r="QX52" i="1" a="1"/>
  <c r="QX52" i="1" s="1"/>
  <c r="QX53" i="1" s="1" a="1"/>
  <c r="QX53" i="1" s="1"/>
  <c r="QX54" i="1" a="1"/>
  <c r="QX54" i="1" s="1"/>
  <c r="QX55" i="1" s="1" a="1"/>
  <c r="QX55" i="1" s="1"/>
  <c r="QX50" i="1" a="1"/>
  <c r="QX50" i="1" s="1"/>
  <c r="QX51" i="1" s="1" a="1"/>
  <c r="QX51" i="1" s="1"/>
  <c r="UM54" i="1" a="1"/>
  <c r="UM54" i="1" s="1"/>
  <c r="UM55" i="1" s="1" a="1"/>
  <c r="UM55" i="1" s="1"/>
  <c r="UM50" i="1" a="1"/>
  <c r="UM50" i="1" s="1"/>
  <c r="UM51" i="1" s="1" a="1"/>
  <c r="UM51" i="1" s="1"/>
  <c r="UM52" i="1" a="1"/>
  <c r="UM52" i="1" s="1"/>
  <c r="UM53" i="1" s="1" a="1"/>
  <c r="UM53" i="1" s="1"/>
  <c r="SH52" i="1" a="1"/>
  <c r="SH52" i="1" s="1"/>
  <c r="SH53" i="1" s="1" a="1"/>
  <c r="SH53" i="1" s="1"/>
  <c r="SH50" i="1" a="1"/>
  <c r="SH50" i="1" s="1"/>
  <c r="SH51" i="1" s="1" a="1"/>
  <c r="SH51" i="1" s="1"/>
  <c r="SH54" i="1" a="1"/>
  <c r="SH54" i="1" s="1"/>
  <c r="SH55" i="1" s="1" a="1"/>
  <c r="SH55" i="1" s="1"/>
  <c r="NO54" i="1" a="1"/>
  <c r="NO54" i="1" s="1"/>
  <c r="NO55" i="1" s="1" a="1"/>
  <c r="NO55" i="1" s="1"/>
  <c r="NO52" i="1" a="1"/>
  <c r="NO52" i="1" s="1"/>
  <c r="NO53" i="1" s="1" a="1"/>
  <c r="NO53" i="1" s="1"/>
  <c r="NO50" i="1" a="1"/>
  <c r="NO50" i="1" s="1"/>
  <c r="NO51" i="1" s="1" a="1"/>
  <c r="NO51" i="1" s="1"/>
  <c r="OH50" i="1" a="1"/>
  <c r="OH50" i="1" s="1"/>
  <c r="OH51" i="1" s="1" a="1"/>
  <c r="OH51" i="1" s="1"/>
  <c r="OH54" i="1" a="1"/>
  <c r="OH54" i="1" s="1"/>
  <c r="OH55" i="1" s="1" a="1"/>
  <c r="OH55" i="1" s="1"/>
  <c r="OH52" i="1" a="1"/>
  <c r="OH52" i="1" s="1"/>
  <c r="OH53" i="1" s="1" a="1"/>
  <c r="OH53" i="1" s="1"/>
  <c r="RS52" i="1" a="1"/>
  <c r="RS52" i="1" s="1"/>
  <c r="RS53" i="1" s="1" a="1"/>
  <c r="RS53" i="1" s="1"/>
  <c r="RS54" i="1" a="1"/>
  <c r="RS54" i="1" s="1"/>
  <c r="RS55" i="1" s="1" a="1"/>
  <c r="RS55" i="1" s="1"/>
  <c r="RS50" i="1" a="1"/>
  <c r="RS50" i="1" s="1"/>
  <c r="RS51" i="1" s="1" a="1"/>
  <c r="RS51" i="1" s="1"/>
  <c r="VK50" i="1" a="1"/>
  <c r="VK50" i="1" s="1"/>
  <c r="VK51" i="1" s="1" a="1"/>
  <c r="VK51" i="1" s="1"/>
  <c r="VK52" i="1" a="1"/>
  <c r="VK52" i="1" s="1"/>
  <c r="VK53" i="1" s="1" a="1"/>
  <c r="VK53" i="1" s="1"/>
  <c r="VK54" i="1" a="1"/>
  <c r="VK54" i="1" s="1"/>
  <c r="VK55" i="1" s="1" a="1"/>
  <c r="VK55" i="1" s="1"/>
  <c r="PG52" i="1" a="1"/>
  <c r="PG52" i="1" s="1"/>
  <c r="PG53" i="1" s="1" a="1"/>
  <c r="PG53" i="1" s="1"/>
  <c r="PG54" i="1" a="1"/>
  <c r="PG54" i="1" s="1"/>
  <c r="PG55" i="1" s="1" a="1"/>
  <c r="PG55" i="1" s="1"/>
  <c r="PG50" i="1" a="1"/>
  <c r="PG50" i="1" s="1"/>
  <c r="PG51" i="1" s="1" a="1"/>
  <c r="PG51" i="1" s="1"/>
  <c r="UY54" i="1" a="1"/>
  <c r="UY54" i="1" s="1"/>
  <c r="UY55" i="1" s="1" a="1"/>
  <c r="UY55" i="1" s="1"/>
  <c r="UY52" i="1" a="1"/>
  <c r="UY52" i="1" s="1"/>
  <c r="UY53" i="1" s="1" a="1"/>
  <c r="UY53" i="1" s="1"/>
  <c r="UY50" i="1" a="1"/>
  <c r="UY50" i="1" s="1"/>
  <c r="UY51" i="1" s="1" a="1"/>
  <c r="UY51" i="1" s="1"/>
  <c r="RP54" i="1" a="1"/>
  <c r="RP54" i="1" s="1"/>
  <c r="RP55" i="1" s="1" a="1"/>
  <c r="RP55" i="1" s="1"/>
  <c r="RP52" i="1" a="1"/>
  <c r="RP52" i="1" s="1"/>
  <c r="RP53" i="1" s="1" a="1"/>
  <c r="RP53" i="1" s="1"/>
  <c r="RP50" i="1" a="1"/>
  <c r="RP50" i="1" s="1"/>
  <c r="RP51" i="1" s="1" a="1"/>
  <c r="RP51" i="1" s="1"/>
  <c r="VC52" i="1" a="1"/>
  <c r="VC52" i="1" s="1"/>
  <c r="VC53" i="1" s="1" a="1"/>
  <c r="VC53" i="1" s="1"/>
  <c r="VC50" i="1" a="1"/>
  <c r="VC50" i="1" s="1"/>
  <c r="VC51" i="1" s="1" a="1"/>
  <c r="VC51" i="1" s="1"/>
  <c r="VC54" i="1" a="1"/>
  <c r="VC54" i="1" s="1"/>
  <c r="VC55" i="1" s="1" a="1"/>
  <c r="VC55" i="1" s="1"/>
  <c r="GV125" i="1" a="1"/>
  <c r="GV125" i="1" s="1"/>
  <c r="GV146" i="1" s="1" a="1"/>
  <c r="GV146" i="1" s="1"/>
  <c r="GV145" i="1" a="1"/>
  <c r="GV145" i="1" s="1"/>
  <c r="XG145" i="1" a="1"/>
  <c r="XG145" i="1" s="1"/>
  <c r="YW126" i="1" a="1"/>
  <c r="YW126" i="1" s="1"/>
  <c r="YW147" i="1" s="1" a="1"/>
  <c r="YW147" i="1" s="1"/>
  <c r="IR125" i="1" a="1"/>
  <c r="IR125" i="1" s="1"/>
  <c r="IR146" i="1" s="1" a="1"/>
  <c r="IR146" i="1" s="1"/>
  <c r="XG126" i="1" a="1"/>
  <c r="XG126" i="1" s="1"/>
  <c r="XG128" i="1" s="1" a="1"/>
  <c r="XG128" i="1" s="1"/>
  <c r="XG130" i="1" s="1" a="1"/>
  <c r="XG130" i="1" s="1"/>
  <c r="XG132" i="1" s="1" a="1"/>
  <c r="XG132" i="1" s="1"/>
  <c r="XG134" i="1" s="1" a="1"/>
  <c r="XG134" i="1" s="1"/>
  <c r="XG136" i="1" s="1" a="1"/>
  <c r="XG136" i="1" s="1"/>
  <c r="XG138" i="1" s="1" a="1"/>
  <c r="XG138" i="1" s="1"/>
  <c r="XG140" i="1" s="1" a="1"/>
  <c r="XG140" i="1" s="1"/>
  <c r="XG142" i="1" s="1" a="1"/>
  <c r="XG142" i="1" s="1"/>
  <c r="XG144" i="1" s="1" a="1"/>
  <c r="XG144" i="1" s="1"/>
  <c r="YW125" i="1" a="1"/>
  <c r="YW125" i="1" s="1"/>
  <c r="YW146" i="1" s="1" a="1"/>
  <c r="YW146" i="1" s="1"/>
  <c r="JB125" i="1" a="1"/>
  <c r="JB125" i="1" s="1"/>
  <c r="JB146" i="1" s="1" a="1"/>
  <c r="JB146" i="1" s="1"/>
  <c r="AAH125" i="1" a="1"/>
  <c r="AAH125" i="1" s="1"/>
  <c r="AAH146" i="1" s="1" a="1"/>
  <c r="AAH146" i="1" s="1"/>
  <c r="JB126" i="1" a="1"/>
  <c r="JB126" i="1" s="1"/>
  <c r="JB147" i="1" s="1" a="1"/>
  <c r="JB147" i="1" s="1"/>
  <c r="GY125" i="1" a="1"/>
  <c r="GY125" i="1" s="1"/>
  <c r="GY146" i="1" s="1" a="1"/>
  <c r="GY146" i="1" s="1"/>
  <c r="XC126" i="1" a="1"/>
  <c r="XC126" i="1" s="1"/>
  <c r="XC128" i="1" s="1" a="1"/>
  <c r="XC128" i="1" s="1"/>
  <c r="XC130" i="1" s="1" a="1"/>
  <c r="XC130" i="1" s="1"/>
  <c r="XC132" i="1" s="1" a="1"/>
  <c r="XC132" i="1" s="1"/>
  <c r="XC134" i="1" s="1" a="1"/>
  <c r="XC134" i="1" s="1"/>
  <c r="XC136" i="1" s="1" a="1"/>
  <c r="XC136" i="1" s="1"/>
  <c r="XC138" i="1" s="1" a="1"/>
  <c r="XC138" i="1" s="1"/>
  <c r="XC140" i="1" s="1" a="1"/>
  <c r="XC140" i="1" s="1"/>
  <c r="XC142" i="1" s="1" a="1"/>
  <c r="XC142" i="1" s="1"/>
  <c r="XC144" i="1" s="1" a="1"/>
  <c r="XC144" i="1" s="1"/>
  <c r="XI126" i="1" a="1"/>
  <c r="XI126" i="1" s="1"/>
  <c r="XI147" i="1" s="1" a="1"/>
  <c r="XI147" i="1" s="1"/>
  <c r="AAH126" i="1" a="1"/>
  <c r="AAH126" i="1" s="1"/>
  <c r="AAH147" i="1" s="1" a="1"/>
  <c r="AAH147" i="1" s="1"/>
  <c r="GY126" i="1" a="1"/>
  <c r="GY126" i="1" s="1"/>
  <c r="GY128" i="1" s="1" a="1"/>
  <c r="GY128" i="1" s="1"/>
  <c r="GY130" i="1" s="1" a="1"/>
  <c r="GY130" i="1" s="1"/>
  <c r="GY132" i="1" s="1" a="1"/>
  <c r="GY132" i="1" s="1"/>
  <c r="GY134" i="1" s="1" a="1"/>
  <c r="GY134" i="1" s="1"/>
  <c r="GY136" i="1" s="1" a="1"/>
  <c r="GY136" i="1" s="1"/>
  <c r="GY138" i="1" s="1" a="1"/>
  <c r="GY138" i="1" s="1"/>
  <c r="GY140" i="1" s="1" a="1"/>
  <c r="GY140" i="1" s="1"/>
  <c r="GY142" i="1" s="1" a="1"/>
  <c r="GY142" i="1" s="1"/>
  <c r="GY144" i="1" s="1" a="1"/>
  <c r="GY144" i="1" s="1"/>
  <c r="HV145" i="1" a="1"/>
  <c r="HV145" i="1" s="1"/>
  <c r="XC125" i="1" a="1"/>
  <c r="XC125" i="1" s="1"/>
  <c r="XC146" i="1" s="1" a="1"/>
  <c r="XC146" i="1" s="1"/>
  <c r="XI125" i="1" a="1"/>
  <c r="XI125" i="1" s="1"/>
  <c r="XI146" i="1" s="1" a="1"/>
  <c r="XI146" i="1" s="1"/>
  <c r="XF125" i="1" a="1"/>
  <c r="XF125" i="1" s="1"/>
  <c r="XF146" i="1" s="1" a="1"/>
  <c r="XF146" i="1" s="1"/>
  <c r="XF126" i="1" a="1"/>
  <c r="XF126" i="1" s="1"/>
  <c r="XF147" i="1" s="1" a="1"/>
  <c r="XF147" i="1" s="1"/>
  <c r="AAC126" i="1" a="1"/>
  <c r="AAC126" i="1" s="1"/>
  <c r="AAC128" i="1" s="1" a="1"/>
  <c r="AAC128" i="1" s="1"/>
  <c r="AAC130" i="1" s="1" a="1"/>
  <c r="AAC130" i="1" s="1"/>
  <c r="AAC132" i="1" s="1" a="1"/>
  <c r="AAC132" i="1" s="1"/>
  <c r="AAC134" i="1" s="1" a="1"/>
  <c r="AAC134" i="1" s="1"/>
  <c r="AAC136" i="1" s="1" a="1"/>
  <c r="AAC136" i="1" s="1"/>
  <c r="AAC138" i="1" s="1" a="1"/>
  <c r="AAC138" i="1" s="1"/>
  <c r="AAC140" i="1" s="1" a="1"/>
  <c r="AAC140" i="1" s="1"/>
  <c r="AAC142" i="1" s="1" a="1"/>
  <c r="AAC142" i="1" s="1"/>
  <c r="AAC144" i="1" s="1" a="1"/>
  <c r="AAC144" i="1" s="1"/>
  <c r="AAC125" i="1" a="1"/>
  <c r="AAC125" i="1" s="1"/>
  <c r="AAC146" i="1" s="1" a="1"/>
  <c r="AAC146" i="1" s="1"/>
  <c r="XA125" i="1" a="1"/>
  <c r="XA125" i="1" s="1"/>
  <c r="XA146" i="1" s="1" a="1"/>
  <c r="XA146" i="1" s="1"/>
  <c r="XA126" i="1" a="1"/>
  <c r="XA126" i="1" s="1"/>
  <c r="XA147" i="1" s="1" a="1"/>
  <c r="XA147" i="1" s="1"/>
  <c r="GW145" i="1" a="1"/>
  <c r="GW145" i="1" s="1"/>
  <c r="ZB126" i="1" a="1"/>
  <c r="ZB126" i="1" s="1"/>
  <c r="ZB147" i="1" s="1" a="1"/>
  <c r="ZB147" i="1" s="1"/>
  <c r="WR126" i="1" a="1"/>
  <c r="WR126" i="1" s="1"/>
  <c r="WR128" i="1" s="1" a="1"/>
  <c r="WR128" i="1" s="1"/>
  <c r="WR130" i="1" s="1" a="1"/>
  <c r="WR130" i="1" s="1"/>
  <c r="WR132" i="1" s="1" a="1"/>
  <c r="WR132" i="1" s="1"/>
  <c r="WR134" i="1" s="1" a="1"/>
  <c r="WR134" i="1" s="1"/>
  <c r="WR136" i="1" s="1" a="1"/>
  <c r="WR136" i="1" s="1"/>
  <c r="WR138" i="1" s="1" a="1"/>
  <c r="WR138" i="1" s="1"/>
  <c r="WR140" i="1" s="1" a="1"/>
  <c r="WR140" i="1" s="1"/>
  <c r="WR142" i="1" s="1" a="1"/>
  <c r="WR142" i="1" s="1"/>
  <c r="WR144" i="1" s="1" a="1"/>
  <c r="WR144" i="1" s="1"/>
  <c r="ZB125" i="1" a="1"/>
  <c r="ZB125" i="1" s="1"/>
  <c r="ZB146" i="1" s="1" a="1"/>
  <c r="ZB146" i="1" s="1"/>
  <c r="WR125" i="1" a="1"/>
  <c r="WR125" i="1" s="1"/>
  <c r="WR146" i="1" s="1" a="1"/>
  <c r="WR146" i="1" s="1"/>
  <c r="IR145" i="1" a="1"/>
  <c r="IR145" i="1" s="1"/>
  <c r="AAG126" i="1" a="1"/>
  <c r="AAG126" i="1" s="1"/>
  <c r="AAG147" i="1" s="1" a="1"/>
  <c r="AAG147" i="1" s="1"/>
  <c r="ZA126" i="1" a="1"/>
  <c r="ZA126" i="1" s="1"/>
  <c r="ZA128" i="1" s="1" a="1"/>
  <c r="ZA128" i="1" s="1"/>
  <c r="ZA130" i="1" s="1" a="1"/>
  <c r="ZA130" i="1" s="1"/>
  <c r="ZA132" i="1" s="1" a="1"/>
  <c r="ZA132" i="1" s="1"/>
  <c r="ZA134" i="1" s="1" a="1"/>
  <c r="ZA134" i="1" s="1"/>
  <c r="ZA136" i="1" s="1" a="1"/>
  <c r="ZA136" i="1" s="1"/>
  <c r="ZA138" i="1" s="1" a="1"/>
  <c r="ZA138" i="1" s="1"/>
  <c r="ZA140" i="1" s="1" a="1"/>
  <c r="ZA140" i="1" s="1"/>
  <c r="ZA142" i="1" s="1" a="1"/>
  <c r="ZA142" i="1" s="1"/>
  <c r="ZA144" i="1" s="1" a="1"/>
  <c r="ZA144" i="1" s="1"/>
  <c r="GW126" i="1" a="1"/>
  <c r="GW126" i="1" s="1"/>
  <c r="GW147" i="1" s="1" a="1"/>
  <c r="GW147" i="1" s="1"/>
  <c r="ZC126" i="1" a="1"/>
  <c r="ZC126" i="1" s="1"/>
  <c r="ZC128" i="1" s="1" a="1"/>
  <c r="ZC128" i="1" s="1"/>
  <c r="ZC130" i="1" s="1" a="1"/>
  <c r="ZC130" i="1" s="1"/>
  <c r="ZC132" i="1" s="1" a="1"/>
  <c r="ZC132" i="1" s="1"/>
  <c r="ZC134" i="1" s="1" a="1"/>
  <c r="ZC134" i="1" s="1"/>
  <c r="ZC136" i="1" s="1" a="1"/>
  <c r="ZC136" i="1" s="1"/>
  <c r="ZC138" i="1" s="1" a="1"/>
  <c r="ZC138" i="1" s="1"/>
  <c r="ZC140" i="1" s="1" a="1"/>
  <c r="ZC140" i="1" s="1"/>
  <c r="ZC142" i="1" s="1" a="1"/>
  <c r="ZC142" i="1" s="1"/>
  <c r="ZC144" i="1" s="1" a="1"/>
  <c r="ZC144" i="1" s="1"/>
  <c r="AAG125" i="1" a="1"/>
  <c r="AAG125" i="1" s="1"/>
  <c r="AAG146" i="1" s="1" a="1"/>
  <c r="AAG146" i="1" s="1"/>
  <c r="JA125" i="1" a="1"/>
  <c r="JA125" i="1" s="1"/>
  <c r="JA146" i="1" s="1" a="1"/>
  <c r="JA146" i="1" s="1"/>
  <c r="ZA125" i="1" a="1"/>
  <c r="ZA125" i="1" s="1"/>
  <c r="ZA146" i="1" s="1" a="1"/>
  <c r="ZA146" i="1" s="1"/>
  <c r="ZC125" i="1" a="1"/>
  <c r="ZC125" i="1" s="1"/>
  <c r="ZC146" i="1" s="1" a="1"/>
  <c r="ZC146" i="1" s="1"/>
  <c r="JA126" i="1" a="1"/>
  <c r="JA126" i="1" s="1"/>
  <c r="JA128" i="1" s="1" a="1"/>
  <c r="JA128" i="1" s="1"/>
  <c r="JA130" i="1" s="1" a="1"/>
  <c r="JA130" i="1" s="1"/>
  <c r="JA132" i="1" s="1" a="1"/>
  <c r="JA132" i="1" s="1"/>
  <c r="JA134" i="1" s="1" a="1"/>
  <c r="JA134" i="1" s="1"/>
  <c r="JA136" i="1" s="1" a="1"/>
  <c r="JA136" i="1" s="1"/>
  <c r="JA138" i="1" s="1" a="1"/>
  <c r="JA138" i="1" s="1"/>
  <c r="JA140" i="1" s="1" a="1"/>
  <c r="JA140" i="1" s="1"/>
  <c r="JA142" i="1" s="1" a="1"/>
  <c r="JA142" i="1" s="1"/>
  <c r="JA144" i="1" s="1" a="1"/>
  <c r="JA144" i="1" s="1"/>
  <c r="BG126" i="1" a="1"/>
  <c r="BG126" i="1" s="1"/>
  <c r="BG128" i="1" s="1" a="1"/>
  <c r="BG128" i="1" s="1"/>
  <c r="BG130" i="1" s="1" a="1"/>
  <c r="BG130" i="1" s="1"/>
  <c r="BG132" i="1" s="1" a="1"/>
  <c r="BG132" i="1" s="1"/>
  <c r="BG134" i="1" s="1" a="1"/>
  <c r="BG134" i="1" s="1"/>
  <c r="BG136" i="1" s="1" a="1"/>
  <c r="BG136" i="1" s="1"/>
  <c r="BG138" i="1" s="1" a="1"/>
  <c r="BG138" i="1" s="1"/>
  <c r="BG140" i="1" s="1" a="1"/>
  <c r="BG140" i="1" s="1"/>
  <c r="BG142" i="1" s="1" a="1"/>
  <c r="BG142" i="1" s="1"/>
  <c r="BG144" i="1" s="1" a="1"/>
  <c r="BG144" i="1" s="1"/>
  <c r="BH125" i="1" a="1"/>
  <c r="BH125" i="1" s="1"/>
  <c r="BH146" i="1" s="1" a="1"/>
  <c r="BH146" i="1" s="1"/>
  <c r="BG125" i="1" a="1"/>
  <c r="BG125" i="1" s="1"/>
  <c r="BG146" i="1" s="1" a="1"/>
  <c r="BG146" i="1" s="1"/>
  <c r="YX126" i="1" a="1"/>
  <c r="YX126" i="1" s="1"/>
  <c r="YX128" i="1" s="1" a="1"/>
  <c r="YX128" i="1" s="1"/>
  <c r="YX130" i="1" s="1" a="1"/>
  <c r="YX130" i="1" s="1"/>
  <c r="YX132" i="1" s="1" a="1"/>
  <c r="YX132" i="1" s="1"/>
  <c r="YX134" i="1" s="1" a="1"/>
  <c r="YX134" i="1" s="1"/>
  <c r="YX136" i="1" s="1" a="1"/>
  <c r="YX136" i="1" s="1"/>
  <c r="YX138" i="1" s="1" a="1"/>
  <c r="YX138" i="1" s="1"/>
  <c r="YX140" i="1" s="1" a="1"/>
  <c r="YX140" i="1" s="1"/>
  <c r="YX142" i="1" s="1" a="1"/>
  <c r="YX142" i="1" s="1"/>
  <c r="YX144" i="1" s="1" a="1"/>
  <c r="YX144" i="1" s="1"/>
  <c r="XW126" i="1" a="1"/>
  <c r="XW126" i="1" s="1"/>
  <c r="XW128" i="1" s="1" a="1"/>
  <c r="XW128" i="1" s="1"/>
  <c r="XW130" i="1" s="1" a="1"/>
  <c r="XW130" i="1" s="1"/>
  <c r="XW132" i="1" s="1" a="1"/>
  <c r="XW132" i="1" s="1"/>
  <c r="XW134" i="1" s="1" a="1"/>
  <c r="XW134" i="1" s="1"/>
  <c r="XW136" i="1" s="1" a="1"/>
  <c r="XW136" i="1" s="1"/>
  <c r="XW138" i="1" s="1" a="1"/>
  <c r="XW138" i="1" s="1"/>
  <c r="XW140" i="1" s="1" a="1"/>
  <c r="XW140" i="1" s="1"/>
  <c r="XW142" i="1" s="1" a="1"/>
  <c r="XW142" i="1" s="1"/>
  <c r="XW144" i="1" s="1" a="1"/>
  <c r="XW144" i="1" s="1"/>
  <c r="BH126" i="1" a="1"/>
  <c r="BH126" i="1" s="1"/>
  <c r="BH128" i="1" s="1" a="1"/>
  <c r="BH128" i="1" s="1"/>
  <c r="BH130" i="1" s="1" a="1"/>
  <c r="BH130" i="1" s="1"/>
  <c r="BH132" i="1" s="1" a="1"/>
  <c r="BH132" i="1" s="1"/>
  <c r="BH134" i="1" s="1" a="1"/>
  <c r="BH134" i="1" s="1"/>
  <c r="BH136" i="1" s="1" a="1"/>
  <c r="BH136" i="1" s="1"/>
  <c r="BH138" i="1" s="1" a="1"/>
  <c r="BH138" i="1" s="1"/>
  <c r="BH140" i="1" s="1" a="1"/>
  <c r="BH140" i="1" s="1"/>
  <c r="BH142" i="1" s="1" a="1"/>
  <c r="BH142" i="1" s="1"/>
  <c r="BH144" i="1" s="1" a="1"/>
  <c r="BH144" i="1" s="1"/>
  <c r="YX125" i="1" a="1"/>
  <c r="YX125" i="1" s="1"/>
  <c r="YX146" i="1" s="1" a="1"/>
  <c r="YX146" i="1" s="1"/>
  <c r="XW125" i="1" a="1"/>
  <c r="XW125" i="1" s="1"/>
  <c r="XW127" i="1" s="1" a="1"/>
  <c r="XW127" i="1" s="1"/>
  <c r="XW129" i="1" s="1" a="1"/>
  <c r="XW129" i="1" s="1"/>
  <c r="XW131" i="1" s="1" a="1"/>
  <c r="XW131" i="1" s="1"/>
  <c r="XW133" i="1" s="1" a="1"/>
  <c r="XW133" i="1" s="1"/>
  <c r="XW135" i="1" s="1" a="1"/>
  <c r="XW135" i="1" s="1"/>
  <c r="XW137" i="1" s="1" a="1"/>
  <c r="XW137" i="1" s="1"/>
  <c r="XW139" i="1" s="1" a="1"/>
  <c r="XW139" i="1" s="1"/>
  <c r="XW141" i="1" s="1" a="1"/>
  <c r="XW141" i="1" s="1"/>
  <c r="XW143" i="1" s="1" a="1"/>
  <c r="XW143" i="1" s="1"/>
  <c r="HC126" i="1" a="1"/>
  <c r="HC126" i="1" s="1"/>
  <c r="HC128" i="1" s="1" a="1"/>
  <c r="HC128" i="1" s="1"/>
  <c r="HC130" i="1" s="1" a="1"/>
  <c r="HC130" i="1" s="1"/>
  <c r="HC132" i="1" s="1" a="1"/>
  <c r="HC132" i="1" s="1"/>
  <c r="HC134" i="1" s="1" a="1"/>
  <c r="HC134" i="1" s="1"/>
  <c r="HC136" i="1" s="1" a="1"/>
  <c r="HC136" i="1" s="1"/>
  <c r="HC138" i="1" s="1" a="1"/>
  <c r="HC138" i="1" s="1"/>
  <c r="HC140" i="1" s="1" a="1"/>
  <c r="HC140" i="1" s="1"/>
  <c r="HC142" i="1" s="1" a="1"/>
  <c r="HC142" i="1" s="1"/>
  <c r="HC144" i="1" s="1" a="1"/>
  <c r="HC144" i="1" s="1"/>
  <c r="AAD125" i="1" a="1"/>
  <c r="AAD125" i="1" s="1"/>
  <c r="AAD146" i="1" s="1" a="1"/>
  <c r="AAD146" i="1" s="1"/>
  <c r="HC125" i="1" a="1"/>
  <c r="HC125" i="1" s="1"/>
  <c r="HC127" i="1" s="1" a="1"/>
  <c r="HC127" i="1" s="1"/>
  <c r="HC129" i="1" s="1" a="1"/>
  <c r="HC129" i="1" s="1"/>
  <c r="HC131" i="1" s="1" a="1"/>
  <c r="HC131" i="1" s="1"/>
  <c r="HC133" i="1" s="1" a="1"/>
  <c r="HC133" i="1" s="1"/>
  <c r="HC135" i="1" s="1" a="1"/>
  <c r="HC135" i="1" s="1"/>
  <c r="HC137" i="1" s="1" a="1"/>
  <c r="HC137" i="1" s="1"/>
  <c r="HC139" i="1" s="1" a="1"/>
  <c r="HC139" i="1" s="1"/>
  <c r="HC141" i="1" s="1" a="1"/>
  <c r="HC141" i="1" s="1"/>
  <c r="HC143" i="1" s="1" a="1"/>
  <c r="HC143" i="1" s="1"/>
  <c r="AAD126" i="1" a="1"/>
  <c r="AAD126" i="1" s="1"/>
  <c r="AAD147" i="1" s="1" a="1"/>
  <c r="AAD147" i="1" s="1"/>
  <c r="XX126" i="1" a="1"/>
  <c r="XX126" i="1" s="1"/>
  <c r="XX128" i="1" s="1" a="1"/>
  <c r="XX128" i="1" s="1"/>
  <c r="XX130" i="1" s="1" a="1"/>
  <c r="XX130" i="1" s="1"/>
  <c r="XX132" i="1" s="1" a="1"/>
  <c r="XX132" i="1" s="1"/>
  <c r="XX134" i="1" s="1" a="1"/>
  <c r="XX134" i="1" s="1"/>
  <c r="XX136" i="1" s="1" a="1"/>
  <c r="XX136" i="1" s="1"/>
  <c r="XX138" i="1" s="1" a="1"/>
  <c r="XX138" i="1" s="1"/>
  <c r="XX140" i="1" s="1" a="1"/>
  <c r="XX140" i="1" s="1"/>
  <c r="XX142" i="1" s="1" a="1"/>
  <c r="XX142" i="1" s="1"/>
  <c r="XX144" i="1" s="1" a="1"/>
  <c r="XX144" i="1" s="1"/>
  <c r="IU125" i="1" a="1"/>
  <c r="IU125" i="1" s="1"/>
  <c r="IU146" i="1" s="1" a="1"/>
  <c r="IU146" i="1" s="1"/>
  <c r="CG126" i="1" a="1"/>
  <c r="CG126" i="1" s="1"/>
  <c r="CG128" i="1" s="1" a="1"/>
  <c r="CG128" i="1" s="1"/>
  <c r="CG130" i="1" s="1" a="1"/>
  <c r="CG130" i="1" s="1"/>
  <c r="CG132" i="1" s="1" a="1"/>
  <c r="CG132" i="1" s="1"/>
  <c r="CG134" i="1" s="1" a="1"/>
  <c r="CG134" i="1" s="1"/>
  <c r="CG136" i="1" s="1" a="1"/>
  <c r="CG136" i="1" s="1"/>
  <c r="CG138" i="1" s="1" a="1"/>
  <c r="CG138" i="1" s="1"/>
  <c r="CG140" i="1" s="1" a="1"/>
  <c r="CG140" i="1" s="1"/>
  <c r="CG142" i="1" s="1" a="1"/>
  <c r="CG142" i="1" s="1"/>
  <c r="CG144" i="1" s="1" a="1"/>
  <c r="CG144" i="1" s="1"/>
  <c r="HT125" i="1" a="1"/>
  <c r="HT125" i="1" s="1"/>
  <c r="HT146" i="1" s="1" a="1"/>
  <c r="HT146" i="1" s="1"/>
  <c r="XX125" i="1" a="1"/>
  <c r="XX125" i="1" s="1"/>
  <c r="XX146" i="1" s="1" a="1"/>
  <c r="XX146" i="1" s="1"/>
  <c r="IU126" i="1" a="1"/>
  <c r="IU126" i="1" s="1"/>
  <c r="IU128" i="1" s="1" a="1"/>
  <c r="IU128" i="1" s="1"/>
  <c r="IU130" i="1" s="1" a="1"/>
  <c r="IU130" i="1" s="1"/>
  <c r="IU132" i="1" s="1" a="1"/>
  <c r="IU132" i="1" s="1"/>
  <c r="IU134" i="1" s="1" a="1"/>
  <c r="IU134" i="1" s="1"/>
  <c r="IU136" i="1" s="1" a="1"/>
  <c r="IU136" i="1" s="1"/>
  <c r="IU138" i="1" s="1" a="1"/>
  <c r="IU138" i="1" s="1"/>
  <c r="IU140" i="1" s="1" a="1"/>
  <c r="IU140" i="1" s="1"/>
  <c r="IU142" i="1" s="1" a="1"/>
  <c r="IU142" i="1" s="1"/>
  <c r="IU144" i="1" s="1" a="1"/>
  <c r="IU144" i="1" s="1"/>
  <c r="CG125" i="1" a="1"/>
  <c r="CG125" i="1" s="1"/>
  <c r="CG127" i="1" s="1" a="1"/>
  <c r="CG127" i="1" s="1"/>
  <c r="CG129" i="1" s="1" a="1"/>
  <c r="CG129" i="1" s="1"/>
  <c r="CG131" i="1" s="1" a="1"/>
  <c r="CG131" i="1" s="1"/>
  <c r="CG133" i="1" s="1" a="1"/>
  <c r="CG133" i="1" s="1"/>
  <c r="CG135" i="1" s="1" a="1"/>
  <c r="CG135" i="1" s="1"/>
  <c r="CG137" i="1" s="1" a="1"/>
  <c r="CG137" i="1" s="1"/>
  <c r="CG139" i="1" s="1" a="1"/>
  <c r="CG139" i="1" s="1"/>
  <c r="CG141" i="1" s="1" a="1"/>
  <c r="CG141" i="1" s="1"/>
  <c r="CG143" i="1" s="1" a="1"/>
  <c r="CG143" i="1" s="1"/>
  <c r="HT126" i="1" a="1"/>
  <c r="HT126" i="1" s="1"/>
  <c r="HT128" i="1" s="1" a="1"/>
  <c r="HT128" i="1" s="1"/>
  <c r="HT130" i="1" s="1" a="1"/>
  <c r="HT130" i="1" s="1"/>
  <c r="HT132" i="1" s="1" a="1"/>
  <c r="HT132" i="1" s="1"/>
  <c r="HT134" i="1" s="1" a="1"/>
  <c r="HT134" i="1" s="1"/>
  <c r="HT136" i="1" s="1" a="1"/>
  <c r="HT136" i="1" s="1"/>
  <c r="HT138" i="1" s="1" a="1"/>
  <c r="HT138" i="1" s="1"/>
  <c r="HT140" i="1" s="1" a="1"/>
  <c r="HT140" i="1" s="1"/>
  <c r="HT142" i="1" s="1" a="1"/>
  <c r="HT142" i="1" s="1"/>
  <c r="HT144" i="1" s="1" a="1"/>
  <c r="HT144" i="1" s="1"/>
  <c r="D51" i="7"/>
  <c r="V51" i="7" s="1"/>
  <c r="JJ50" i="1" a="1"/>
  <c r="JJ50" i="1" s="1"/>
  <c r="JJ54" i="1" a="1"/>
  <c r="JJ54" i="1" s="1"/>
  <c r="JJ52" i="1" a="1"/>
  <c r="JJ52" i="1" s="1"/>
  <c r="JK50" i="1" a="1"/>
  <c r="JK50" i="1" s="1"/>
  <c r="JK51" i="1" s="1" a="1"/>
  <c r="JK51" i="1" s="1"/>
  <c r="JK54" i="1" a="1"/>
  <c r="JK54" i="1" s="1"/>
  <c r="JK55" i="1" s="1" a="1"/>
  <c r="JK55" i="1" s="1"/>
  <c r="JK52" i="1" a="1"/>
  <c r="JK52" i="1" s="1"/>
  <c r="JK53" i="1" s="1" a="1"/>
  <c r="JK53" i="1" s="1"/>
  <c r="JL54" i="1" a="1"/>
  <c r="JL54" i="1" s="1"/>
  <c r="JL55" i="1" s="1" a="1"/>
  <c r="JL55" i="1" s="1"/>
  <c r="JL52" i="1" a="1"/>
  <c r="JL52" i="1" s="1"/>
  <c r="JL53" i="1" s="1" a="1"/>
  <c r="JL53" i="1" s="1"/>
  <c r="JL50" i="1" a="1"/>
  <c r="JL50" i="1" s="1"/>
  <c r="JL51" i="1" s="1" a="1"/>
  <c r="JL51" i="1" s="1"/>
  <c r="JM50" i="1" a="1"/>
  <c r="JM50" i="1" s="1"/>
  <c r="JM51" i="1" s="1" a="1"/>
  <c r="JM51" i="1" s="1"/>
  <c r="JM54" i="1" a="1"/>
  <c r="JM54" i="1" s="1"/>
  <c r="JM55" i="1" s="1" a="1"/>
  <c r="JM55" i="1" s="1"/>
  <c r="JM52" i="1" a="1"/>
  <c r="JM52" i="1" s="1"/>
  <c r="JM53" i="1" s="1" a="1"/>
  <c r="JM53" i="1" s="1"/>
  <c r="JN50" i="1" a="1"/>
  <c r="JN50" i="1" s="1"/>
  <c r="JN51" i="1" s="1" a="1"/>
  <c r="JN51" i="1" s="1"/>
  <c r="JN54" i="1" a="1"/>
  <c r="JN54" i="1" s="1"/>
  <c r="JN55" i="1" s="1" a="1"/>
  <c r="JN55" i="1" s="1"/>
  <c r="JN52" i="1" a="1"/>
  <c r="JN52" i="1" s="1"/>
  <c r="JN53" i="1" s="1" a="1"/>
  <c r="JN53" i="1" s="1"/>
  <c r="JO50" i="1" a="1"/>
  <c r="JO50" i="1" s="1"/>
  <c r="JO51" i="1" s="1" a="1"/>
  <c r="JO51" i="1" s="1"/>
  <c r="JO54" i="1" a="1"/>
  <c r="JO54" i="1" s="1"/>
  <c r="JO55" i="1" s="1" a="1"/>
  <c r="JO55" i="1" s="1"/>
  <c r="JO52" i="1" a="1"/>
  <c r="JO52" i="1" s="1"/>
  <c r="JO53" i="1" s="1" a="1"/>
  <c r="JO53" i="1" s="1"/>
  <c r="JP50" i="1" a="1"/>
  <c r="JP50" i="1" s="1"/>
  <c r="JP51" i="1" s="1" a="1"/>
  <c r="JP51" i="1" s="1"/>
  <c r="JP54" i="1" a="1"/>
  <c r="JP54" i="1" s="1"/>
  <c r="JP55" i="1" s="1" a="1"/>
  <c r="JP55" i="1" s="1"/>
  <c r="JP52" i="1" a="1"/>
  <c r="JP52" i="1" s="1"/>
  <c r="JP53" i="1" s="1" a="1"/>
  <c r="JP53" i="1" s="1"/>
  <c r="JQ54" i="1" a="1"/>
  <c r="JQ54" i="1" s="1"/>
  <c r="JQ55" i="1" s="1" a="1"/>
  <c r="JQ55" i="1" s="1"/>
  <c r="JQ50" i="1" a="1"/>
  <c r="JQ50" i="1" s="1"/>
  <c r="JQ51" i="1" s="1" a="1"/>
  <c r="JQ51" i="1" s="1"/>
  <c r="JQ52" i="1" a="1"/>
  <c r="JQ52" i="1" s="1"/>
  <c r="JQ53" i="1" s="1" a="1"/>
  <c r="JQ53" i="1" s="1"/>
  <c r="JR54" i="1" a="1"/>
  <c r="JR54" i="1" s="1"/>
  <c r="JR55" i="1" s="1" a="1"/>
  <c r="JR55" i="1" s="1"/>
  <c r="JR52" i="1" a="1"/>
  <c r="JR52" i="1" s="1"/>
  <c r="JR53" i="1" s="1" a="1"/>
  <c r="JR53" i="1" s="1"/>
  <c r="JR50" i="1" a="1"/>
  <c r="JR50" i="1" s="1"/>
  <c r="JR51" i="1" s="1" a="1"/>
  <c r="JR51" i="1" s="1"/>
  <c r="JS54" i="1" a="1"/>
  <c r="JS54" i="1" s="1"/>
  <c r="JS55" i="1" s="1" a="1"/>
  <c r="JS55" i="1" s="1"/>
  <c r="JS52" i="1" a="1"/>
  <c r="JS52" i="1" s="1"/>
  <c r="JS53" i="1" s="1" a="1"/>
  <c r="JS53" i="1" s="1"/>
  <c r="JS50" i="1" a="1"/>
  <c r="JS50" i="1" s="1"/>
  <c r="JS51" i="1" s="1" a="1"/>
  <c r="JS51" i="1" s="1"/>
  <c r="JT50" i="1" a="1"/>
  <c r="JT50" i="1" s="1"/>
  <c r="JT51" i="1" s="1" a="1"/>
  <c r="JT51" i="1" s="1"/>
  <c r="JT54" i="1" a="1"/>
  <c r="JT54" i="1" s="1"/>
  <c r="JT55" i="1" s="1" a="1"/>
  <c r="JT55" i="1" s="1"/>
  <c r="JT52" i="1" a="1"/>
  <c r="JT52" i="1" s="1"/>
  <c r="JT53" i="1" s="1" a="1"/>
  <c r="JT53" i="1" s="1"/>
  <c r="JU50" i="1" a="1"/>
  <c r="JU50" i="1" s="1"/>
  <c r="JU51" i="1" s="1" a="1"/>
  <c r="JU51" i="1" s="1"/>
  <c r="JU54" i="1" a="1"/>
  <c r="JU54" i="1" s="1"/>
  <c r="JU55" i="1" s="1" a="1"/>
  <c r="JU55" i="1" s="1"/>
  <c r="JU52" i="1" a="1"/>
  <c r="JU52" i="1" s="1"/>
  <c r="JU53" i="1" s="1" a="1"/>
  <c r="JU53" i="1" s="1"/>
  <c r="JV54" i="1" a="1"/>
  <c r="JV54" i="1" s="1"/>
  <c r="JV55" i="1" s="1" a="1"/>
  <c r="JV55" i="1" s="1"/>
  <c r="JV50" i="1" a="1"/>
  <c r="JV50" i="1" s="1"/>
  <c r="JV51" i="1" s="1" a="1"/>
  <c r="JV51" i="1" s="1"/>
  <c r="JV52" i="1" a="1"/>
  <c r="JV52" i="1" s="1"/>
  <c r="JV53" i="1" s="1" a="1"/>
  <c r="JV53" i="1" s="1"/>
  <c r="JW50" i="1" a="1"/>
  <c r="JW50" i="1" s="1"/>
  <c r="JW51" i="1" s="1" a="1"/>
  <c r="JW51" i="1" s="1"/>
  <c r="JW54" i="1" a="1"/>
  <c r="JW54" i="1" s="1"/>
  <c r="JW55" i="1" s="1" a="1"/>
  <c r="JW55" i="1" s="1"/>
  <c r="JW52" i="1" a="1"/>
  <c r="JW52" i="1" s="1"/>
  <c r="JW53" i="1" s="1" a="1"/>
  <c r="JW53" i="1" s="1"/>
  <c r="JX50" i="1" a="1"/>
  <c r="JX50" i="1" s="1"/>
  <c r="JX51" i="1" s="1" a="1"/>
  <c r="JX51" i="1" s="1"/>
  <c r="JX54" i="1" a="1"/>
  <c r="JX54" i="1" s="1"/>
  <c r="JX55" i="1" s="1" a="1"/>
  <c r="JX55" i="1" s="1"/>
  <c r="JX52" i="1" a="1"/>
  <c r="JX52" i="1" s="1"/>
  <c r="JX53" i="1" s="1" a="1"/>
  <c r="JX53" i="1" s="1"/>
  <c r="ZX145" i="1" a="1"/>
  <c r="ZX145" i="1" s="1"/>
  <c r="ZX125" i="1" a="1"/>
  <c r="ZX125" i="1" s="1"/>
  <c r="ZX126" i="1" a="1"/>
  <c r="ZX126" i="1" s="1"/>
  <c r="WU124" i="1" a="1"/>
  <c r="WU124" i="1" s="1"/>
  <c r="WU145" i="1" s="1" a="1"/>
  <c r="WU145" i="1" s="1"/>
  <c r="YB54" i="1" a="1"/>
  <c r="YB54" i="1" s="1"/>
  <c r="YB55" i="1" s="1" a="1"/>
  <c r="YB55" i="1" s="1"/>
  <c r="DG145" i="1" a="1"/>
  <c r="DG145" i="1" s="1"/>
  <c r="DG125" i="1" a="1"/>
  <c r="DG125" i="1" s="1"/>
  <c r="DG126" i="1" a="1"/>
  <c r="DG126" i="1" s="1"/>
  <c r="YB52" i="1" a="1"/>
  <c r="YB52" i="1" s="1"/>
  <c r="YB53" i="1" s="1" a="1"/>
  <c r="YB53" i="1" s="1"/>
  <c r="VR134" i="1"/>
  <c r="IT147" i="1" a="1"/>
  <c r="IT147" i="1" s="1"/>
  <c r="IT128" i="1" a="1"/>
  <c r="IT128" i="1" s="1"/>
  <c r="IT130" i="1" s="1" a="1"/>
  <c r="IT130" i="1" s="1"/>
  <c r="IT132" i="1" s="1" a="1"/>
  <c r="IT132" i="1" s="1"/>
  <c r="IT134" i="1" s="1" a="1"/>
  <c r="IT134" i="1" s="1"/>
  <c r="IT136" i="1" s="1" a="1"/>
  <c r="IT136" i="1" s="1"/>
  <c r="IT138" i="1" s="1" a="1"/>
  <c r="IT138" i="1" s="1"/>
  <c r="IT140" i="1" s="1" a="1"/>
  <c r="IT140" i="1" s="1"/>
  <c r="IT142" i="1" s="1" a="1"/>
  <c r="IT142" i="1" s="1"/>
  <c r="IT144" i="1" s="1" a="1"/>
  <c r="IT144" i="1" s="1"/>
  <c r="HW128" i="1" a="1"/>
  <c r="HW128" i="1" s="1"/>
  <c r="HW130" i="1" s="1" a="1"/>
  <c r="HW130" i="1" s="1"/>
  <c r="HW132" i="1" s="1" a="1"/>
  <c r="HW132" i="1" s="1"/>
  <c r="HW134" i="1" s="1" a="1"/>
  <c r="HW134" i="1" s="1"/>
  <c r="HW136" i="1" s="1" a="1"/>
  <c r="HW136" i="1" s="1"/>
  <c r="HW138" i="1" s="1" a="1"/>
  <c r="HW138" i="1" s="1"/>
  <c r="HW140" i="1" s="1" a="1"/>
  <c r="HW140" i="1" s="1"/>
  <c r="HW142" i="1" s="1" a="1"/>
  <c r="HW142" i="1" s="1"/>
  <c r="HW144" i="1" s="1" a="1"/>
  <c r="HW144" i="1" s="1"/>
  <c r="HW147" i="1" a="1"/>
  <c r="HW147" i="1" s="1"/>
  <c r="GV147" i="1" a="1"/>
  <c r="GV147" i="1" s="1"/>
  <c r="GV128" i="1" a="1"/>
  <c r="GV128" i="1" s="1"/>
  <c r="GV130" i="1" s="1" a="1"/>
  <c r="GV130" i="1" s="1"/>
  <c r="GV132" i="1" s="1" a="1"/>
  <c r="GV132" i="1" s="1"/>
  <c r="GV134" i="1" s="1" a="1"/>
  <c r="GV134" i="1" s="1"/>
  <c r="GV136" i="1" s="1" a="1"/>
  <c r="GV136" i="1" s="1"/>
  <c r="GV138" i="1" s="1" a="1"/>
  <c r="GV138" i="1" s="1"/>
  <c r="GV140" i="1" s="1" a="1"/>
  <c r="GV140" i="1" s="1"/>
  <c r="GV142" i="1" s="1" a="1"/>
  <c r="GV142" i="1" s="1"/>
  <c r="GV144" i="1" s="1" a="1"/>
  <c r="GV144" i="1" s="1"/>
  <c r="GW146" i="1" a="1"/>
  <c r="GW146" i="1" s="1"/>
  <c r="GW127" i="1" a="1"/>
  <c r="GW127" i="1" s="1"/>
  <c r="GW129" i="1" s="1" a="1"/>
  <c r="GW129" i="1" s="1"/>
  <c r="GW131" i="1" s="1" a="1"/>
  <c r="GW131" i="1" s="1"/>
  <c r="GW133" i="1" s="1" a="1"/>
  <c r="GW133" i="1" s="1"/>
  <c r="GW135" i="1" s="1" a="1"/>
  <c r="GW135" i="1" s="1"/>
  <c r="GW137" i="1" s="1" a="1"/>
  <c r="GW137" i="1" s="1"/>
  <c r="GW139" i="1" s="1" a="1"/>
  <c r="GW139" i="1" s="1"/>
  <c r="GW141" i="1" s="1" a="1"/>
  <c r="GW141" i="1" s="1"/>
  <c r="GW143" i="1" s="1" a="1"/>
  <c r="GW143" i="1" s="1"/>
  <c r="XE146" i="1" a="1"/>
  <c r="XE146" i="1" s="1"/>
  <c r="XE127" i="1" a="1"/>
  <c r="XE127" i="1" s="1"/>
  <c r="XE129" i="1" s="1" a="1"/>
  <c r="XE129" i="1" s="1"/>
  <c r="XE131" i="1" s="1" a="1"/>
  <c r="XE131" i="1" s="1"/>
  <c r="XE133" i="1" s="1" a="1"/>
  <c r="XE133" i="1" s="1"/>
  <c r="XE135" i="1" s="1" a="1"/>
  <c r="XE135" i="1" s="1"/>
  <c r="XE137" i="1" s="1" a="1"/>
  <c r="XE137" i="1" s="1"/>
  <c r="XE139" i="1" s="1" a="1"/>
  <c r="XE139" i="1" s="1"/>
  <c r="XE141" i="1" s="1" a="1"/>
  <c r="XE141" i="1" s="1"/>
  <c r="XE143" i="1" s="1" a="1"/>
  <c r="XE143" i="1" s="1"/>
  <c r="JG128" i="1" a="1"/>
  <c r="JG128" i="1" s="1"/>
  <c r="JG130" i="1" s="1" a="1"/>
  <c r="JG130" i="1" s="1"/>
  <c r="JG132" i="1" s="1" a="1"/>
  <c r="JG132" i="1" s="1"/>
  <c r="JG134" i="1" s="1" a="1"/>
  <c r="JG134" i="1" s="1"/>
  <c r="JG136" i="1" s="1" a="1"/>
  <c r="JG136" i="1" s="1"/>
  <c r="JG138" i="1" s="1" a="1"/>
  <c r="JG138" i="1" s="1"/>
  <c r="JG140" i="1" s="1" a="1"/>
  <c r="JG140" i="1" s="1"/>
  <c r="JG142" i="1" s="1" a="1"/>
  <c r="JG142" i="1" s="1"/>
  <c r="JG144" i="1" s="1" a="1"/>
  <c r="JG144" i="1" s="1"/>
  <c r="JG147" i="1" a="1"/>
  <c r="JG147" i="1" s="1"/>
  <c r="VR133" i="1"/>
  <c r="HR147" i="1" a="1"/>
  <c r="HR147" i="1" s="1"/>
  <c r="HR128" i="1" a="1"/>
  <c r="HR128" i="1" s="1"/>
  <c r="HR130" i="1" s="1" a="1"/>
  <c r="HR130" i="1" s="1"/>
  <c r="HR132" i="1" s="1" a="1"/>
  <c r="HR132" i="1" s="1"/>
  <c r="HR134" i="1" s="1" a="1"/>
  <c r="HR134" i="1" s="1"/>
  <c r="HR136" i="1" s="1" a="1"/>
  <c r="HR136" i="1" s="1"/>
  <c r="HR138" i="1" s="1" a="1"/>
  <c r="HR138" i="1" s="1"/>
  <c r="HR140" i="1" s="1" a="1"/>
  <c r="HR140" i="1" s="1"/>
  <c r="HR142" i="1" s="1" a="1"/>
  <c r="HR142" i="1" s="1"/>
  <c r="HR144" i="1" s="1" a="1"/>
  <c r="HR144" i="1" s="1"/>
  <c r="YO147" i="1" a="1"/>
  <c r="YO147" i="1" s="1"/>
  <c r="YO128" i="1" a="1"/>
  <c r="YO128" i="1" s="1"/>
  <c r="YO130" i="1" s="1" a="1"/>
  <c r="YO130" i="1" s="1"/>
  <c r="YO132" i="1" s="1" a="1"/>
  <c r="YO132" i="1" s="1"/>
  <c r="YO134" i="1" s="1" a="1"/>
  <c r="YO134" i="1" s="1"/>
  <c r="YO136" i="1" s="1" a="1"/>
  <c r="YO136" i="1" s="1"/>
  <c r="YO138" i="1" s="1" a="1"/>
  <c r="YO138" i="1" s="1"/>
  <c r="YO140" i="1" s="1" a="1"/>
  <c r="YO140" i="1" s="1"/>
  <c r="YO142" i="1" s="1" a="1"/>
  <c r="YO142" i="1" s="1"/>
  <c r="YO144" i="1" s="1" a="1"/>
  <c r="YO144" i="1" s="1"/>
  <c r="IR128" i="1" a="1"/>
  <c r="IR128" i="1" s="1"/>
  <c r="IR130" i="1" s="1" a="1"/>
  <c r="IR130" i="1" s="1"/>
  <c r="IR132" i="1" s="1" a="1"/>
  <c r="IR132" i="1" s="1"/>
  <c r="IR134" i="1" s="1" a="1"/>
  <c r="IR134" i="1" s="1"/>
  <c r="IR136" i="1" s="1" a="1"/>
  <c r="IR136" i="1" s="1"/>
  <c r="IR138" i="1" s="1" a="1"/>
  <c r="IR138" i="1" s="1"/>
  <c r="IR140" i="1" s="1" a="1"/>
  <c r="IR140" i="1" s="1"/>
  <c r="IR142" i="1" s="1" a="1"/>
  <c r="IR142" i="1" s="1"/>
  <c r="IR144" i="1" s="1" a="1"/>
  <c r="IR144" i="1" s="1"/>
  <c r="IR147" i="1" a="1"/>
  <c r="IR147" i="1" s="1"/>
  <c r="XH128" i="1" a="1"/>
  <c r="XH128" i="1" s="1"/>
  <c r="XH130" i="1" s="1" a="1"/>
  <c r="XH130" i="1" s="1"/>
  <c r="XH132" i="1" s="1" a="1"/>
  <c r="XH132" i="1" s="1"/>
  <c r="XH134" i="1" s="1" a="1"/>
  <c r="XH134" i="1" s="1"/>
  <c r="XH136" i="1" s="1" a="1"/>
  <c r="XH136" i="1" s="1"/>
  <c r="XH138" i="1" s="1" a="1"/>
  <c r="XH138" i="1" s="1"/>
  <c r="XH140" i="1" s="1" a="1"/>
  <c r="XH140" i="1" s="1"/>
  <c r="XH142" i="1" s="1" a="1"/>
  <c r="XH142" i="1" s="1"/>
  <c r="XH144" i="1" s="1" a="1"/>
  <c r="XH144" i="1" s="1"/>
  <c r="XH147" i="1" a="1"/>
  <c r="XH147" i="1" s="1"/>
  <c r="JE128" i="1" a="1"/>
  <c r="JE128" i="1" s="1"/>
  <c r="JE130" i="1" s="1" a="1"/>
  <c r="JE130" i="1" s="1"/>
  <c r="JE132" i="1" s="1" a="1"/>
  <c r="JE132" i="1" s="1"/>
  <c r="JE134" i="1" s="1" a="1"/>
  <c r="JE134" i="1" s="1"/>
  <c r="JE136" i="1" s="1" a="1"/>
  <c r="JE136" i="1" s="1"/>
  <c r="JE138" i="1" s="1" a="1"/>
  <c r="JE138" i="1" s="1"/>
  <c r="JE140" i="1" s="1" a="1"/>
  <c r="JE140" i="1" s="1"/>
  <c r="JE142" i="1" s="1" a="1"/>
  <c r="JE142" i="1" s="1"/>
  <c r="JE144" i="1" s="1" a="1"/>
  <c r="JE144" i="1" s="1"/>
  <c r="JE147" i="1" a="1"/>
  <c r="JE147" i="1" s="1"/>
  <c r="DA146" i="1" a="1"/>
  <c r="DA146" i="1" s="1"/>
  <c r="DA127" i="1" a="1"/>
  <c r="DA127" i="1" s="1"/>
  <c r="DA129" i="1" s="1" a="1"/>
  <c r="DA129" i="1" s="1"/>
  <c r="DA131" i="1" s="1" a="1"/>
  <c r="DA131" i="1" s="1"/>
  <c r="DA133" i="1" s="1" a="1"/>
  <c r="DA133" i="1" s="1"/>
  <c r="DA135" i="1" s="1" a="1"/>
  <c r="DA135" i="1" s="1"/>
  <c r="DA137" i="1" s="1" a="1"/>
  <c r="DA137" i="1" s="1"/>
  <c r="DA139" i="1" s="1" a="1"/>
  <c r="DA139" i="1" s="1"/>
  <c r="DA141" i="1" s="1" a="1"/>
  <c r="DA141" i="1" s="1"/>
  <c r="DA143" i="1" s="1" a="1"/>
  <c r="DA143" i="1" s="1"/>
  <c r="XL50" i="1" a="1"/>
  <c r="XL50" i="1" s="1"/>
  <c r="XL51" i="1" s="1" a="1"/>
  <c r="XL51" i="1" s="1"/>
  <c r="IX146" i="1" a="1"/>
  <c r="IX146" i="1" s="1"/>
  <c r="IX127" i="1" a="1"/>
  <c r="IX127" i="1" s="1"/>
  <c r="IX129" i="1" s="1" a="1"/>
  <c r="IX129" i="1" s="1"/>
  <c r="IX131" i="1" s="1" a="1"/>
  <c r="IX131" i="1" s="1"/>
  <c r="IX133" i="1" s="1" a="1"/>
  <c r="IX133" i="1" s="1"/>
  <c r="IX135" i="1" s="1" a="1"/>
  <c r="IX135" i="1" s="1"/>
  <c r="IX137" i="1" s="1" a="1"/>
  <c r="IX137" i="1" s="1"/>
  <c r="IX139" i="1" s="1" a="1"/>
  <c r="IX139" i="1" s="1"/>
  <c r="IX141" i="1" s="1" a="1"/>
  <c r="IX141" i="1" s="1"/>
  <c r="IX143" i="1" s="1" a="1"/>
  <c r="IX143" i="1" s="1"/>
  <c r="HV146" i="1" a="1"/>
  <c r="HV146" i="1" s="1"/>
  <c r="HV127" i="1" a="1"/>
  <c r="HV127" i="1" s="1"/>
  <c r="HV129" i="1" s="1" a="1"/>
  <c r="HV129" i="1" s="1"/>
  <c r="HV131" i="1" s="1" a="1"/>
  <c r="HV131" i="1" s="1"/>
  <c r="HV133" i="1" s="1" a="1"/>
  <c r="HV133" i="1" s="1"/>
  <c r="HV135" i="1" s="1" a="1"/>
  <c r="HV135" i="1" s="1"/>
  <c r="HV137" i="1" s="1" a="1"/>
  <c r="HV137" i="1" s="1"/>
  <c r="HV139" i="1" s="1" a="1"/>
  <c r="HV139" i="1" s="1"/>
  <c r="HV141" i="1" s="1" a="1"/>
  <c r="HV141" i="1" s="1"/>
  <c r="HV143" i="1" s="1" a="1"/>
  <c r="HV143" i="1" s="1"/>
  <c r="XG146" i="1" a="1"/>
  <c r="XG146" i="1" s="1"/>
  <c r="XG127" i="1" a="1"/>
  <c r="XG127" i="1" s="1"/>
  <c r="XG129" i="1" s="1" a="1"/>
  <c r="XG129" i="1" s="1"/>
  <c r="XG131" i="1" s="1" a="1"/>
  <c r="XG131" i="1" s="1"/>
  <c r="XG133" i="1" s="1" a="1"/>
  <c r="XG133" i="1" s="1"/>
  <c r="XG135" i="1" s="1" a="1"/>
  <c r="XG135" i="1" s="1"/>
  <c r="XG137" i="1" s="1" a="1"/>
  <c r="XG137" i="1" s="1"/>
  <c r="XG139" i="1" s="1" a="1"/>
  <c r="XG139" i="1" s="1"/>
  <c r="XG141" i="1" s="1" a="1"/>
  <c r="XG141" i="1" s="1"/>
  <c r="XG143" i="1" s="1" a="1"/>
  <c r="XG143" i="1" s="1"/>
  <c r="WZ146" i="1" a="1"/>
  <c r="WZ146" i="1" s="1"/>
  <c r="WZ127" i="1" a="1"/>
  <c r="WZ127" i="1" s="1"/>
  <c r="WZ129" i="1" s="1" a="1"/>
  <c r="WZ129" i="1" s="1"/>
  <c r="WZ131" i="1" s="1" a="1"/>
  <c r="WZ131" i="1" s="1"/>
  <c r="WZ133" i="1" s="1" a="1"/>
  <c r="WZ133" i="1" s="1"/>
  <c r="WZ135" i="1" s="1" a="1"/>
  <c r="WZ135" i="1" s="1"/>
  <c r="WZ137" i="1" s="1" a="1"/>
  <c r="WZ137" i="1" s="1"/>
  <c r="WZ139" i="1" s="1" a="1"/>
  <c r="WZ139" i="1" s="1"/>
  <c r="WZ141" i="1" s="1" a="1"/>
  <c r="WZ141" i="1" s="1"/>
  <c r="WZ143" i="1" s="1" a="1"/>
  <c r="WZ143" i="1" s="1"/>
  <c r="HF146" i="1" a="1"/>
  <c r="HF146" i="1" s="1"/>
  <c r="HF127" i="1" a="1"/>
  <c r="HF127" i="1" s="1"/>
  <c r="HF129" i="1" s="1" a="1"/>
  <c r="HF129" i="1" s="1"/>
  <c r="HF131" i="1" s="1" a="1"/>
  <c r="HF131" i="1" s="1"/>
  <c r="HF133" i="1" s="1" a="1"/>
  <c r="HF133" i="1" s="1"/>
  <c r="HF135" i="1" s="1" a="1"/>
  <c r="HF135" i="1" s="1"/>
  <c r="HF137" i="1" s="1" a="1"/>
  <c r="HF137" i="1" s="1"/>
  <c r="HF139" i="1" s="1" a="1"/>
  <c r="HF139" i="1" s="1"/>
  <c r="HF141" i="1" s="1" a="1"/>
  <c r="HF141" i="1" s="1"/>
  <c r="HF143" i="1" s="1" a="1"/>
  <c r="HF143" i="1" s="1"/>
  <c r="VR124" i="1"/>
  <c r="VR145" i="1"/>
  <c r="VR126" i="1"/>
  <c r="VR125" i="1"/>
  <c r="VR146" i="1"/>
  <c r="VR127" i="1"/>
  <c r="VR128" i="1"/>
  <c r="VR147" i="1"/>
  <c r="VR129" i="1"/>
  <c r="VR130" i="1"/>
  <c r="VR131" i="1"/>
  <c r="VR132" i="1"/>
  <c r="D52" i="1" a="1"/>
  <c r="D52" i="1" s="1"/>
  <c r="D53" i="1" s="1" a="1"/>
  <c r="D53" i="1" s="1"/>
  <c r="D54" i="1" a="1"/>
  <c r="D54" i="1" s="1"/>
  <c r="D55" i="1" s="1" a="1"/>
  <c r="D55" i="1" s="1"/>
  <c r="D50" i="1" a="1"/>
  <c r="D50" i="1" s="1"/>
  <c r="D51" i="1" s="1" a="1"/>
  <c r="D51" i="1" s="1"/>
  <c r="KA50" i="1" a="1"/>
  <c r="KA50" i="1" s="1"/>
  <c r="KA51" i="1" s="1" a="1"/>
  <c r="KA51" i="1" s="1"/>
  <c r="KA52" i="1" a="1"/>
  <c r="KA52" i="1" s="1"/>
  <c r="KA53" i="1" s="1" a="1"/>
  <c r="KA53" i="1" s="1"/>
  <c r="KA54" i="1" a="1"/>
  <c r="KA54" i="1" s="1"/>
  <c r="KA55" i="1" s="1" a="1"/>
  <c r="KA55" i="1" s="1"/>
  <c r="KQ50" i="1" a="1"/>
  <c r="KQ50" i="1" s="1"/>
  <c r="KQ51" i="1" s="1" a="1"/>
  <c r="KQ51" i="1" s="1"/>
  <c r="KQ52" i="1" a="1"/>
  <c r="KQ52" i="1" s="1"/>
  <c r="KQ53" i="1" s="1" a="1"/>
  <c r="KQ53" i="1" s="1"/>
  <c r="KQ54" i="1" a="1"/>
  <c r="KQ54" i="1" s="1"/>
  <c r="KQ55" i="1" s="1" a="1"/>
  <c r="KQ55" i="1" s="1"/>
  <c r="KK54" i="1" a="1"/>
  <c r="KK54" i="1" s="1"/>
  <c r="KK55" i="1" s="1" a="1"/>
  <c r="KK55" i="1" s="1"/>
  <c r="KK50" i="1" a="1"/>
  <c r="KK50" i="1" s="1"/>
  <c r="KK51" i="1" s="1" a="1"/>
  <c r="KK51" i="1" s="1"/>
  <c r="KK52" i="1" a="1"/>
  <c r="KK52" i="1" s="1"/>
  <c r="KK53" i="1" s="1" a="1"/>
  <c r="KK53" i="1" s="1"/>
  <c r="KB50" i="1" a="1"/>
  <c r="KB50" i="1" s="1"/>
  <c r="KB51" i="1" s="1" a="1"/>
  <c r="KB51" i="1" s="1"/>
  <c r="KB52" i="1" a="1"/>
  <c r="KB52" i="1" s="1"/>
  <c r="KB53" i="1" s="1" a="1"/>
  <c r="KB53" i="1" s="1"/>
  <c r="KB54" i="1" a="1"/>
  <c r="KB54" i="1" s="1"/>
  <c r="KB55" i="1" s="1" a="1"/>
  <c r="KB55" i="1" s="1"/>
  <c r="LE54" i="1" a="1"/>
  <c r="LE54" i="1" s="1"/>
  <c r="LE55" i="1" s="1" a="1"/>
  <c r="LE55" i="1" s="1"/>
  <c r="LE50" i="1" a="1"/>
  <c r="LE50" i="1" s="1"/>
  <c r="LE51" i="1" s="1" a="1"/>
  <c r="LE51" i="1" s="1"/>
  <c r="LE52" i="1" a="1"/>
  <c r="LE52" i="1" s="1"/>
  <c r="LE53" i="1" s="1" a="1"/>
  <c r="LE53" i="1" s="1"/>
  <c r="LP50" i="1" a="1"/>
  <c r="LP50" i="1" s="1"/>
  <c r="LP51" i="1" s="1" a="1"/>
  <c r="LP51" i="1" s="1"/>
  <c r="LP52" i="1" a="1"/>
  <c r="LP52" i="1" s="1"/>
  <c r="LP53" i="1" s="1" a="1"/>
  <c r="LP53" i="1" s="1"/>
  <c r="LP54" i="1" a="1"/>
  <c r="LP54" i="1" s="1"/>
  <c r="LP55" i="1" s="1" a="1"/>
  <c r="LP55" i="1" s="1"/>
  <c r="KC50" i="1" a="1"/>
  <c r="KC50" i="1" s="1"/>
  <c r="KC51" i="1" s="1" a="1"/>
  <c r="KC51" i="1" s="1"/>
  <c r="KC52" i="1" a="1"/>
  <c r="KC52" i="1" s="1"/>
  <c r="KC53" i="1" s="1" a="1"/>
  <c r="KC53" i="1" s="1"/>
  <c r="KC54" i="1" a="1"/>
  <c r="KC54" i="1" s="1"/>
  <c r="KC55" i="1" s="1" a="1"/>
  <c r="KC55" i="1" s="1"/>
  <c r="KR54" i="1" a="1"/>
  <c r="KR54" i="1" s="1"/>
  <c r="KR55" i="1" s="1" a="1"/>
  <c r="KR55" i="1" s="1"/>
  <c r="KR52" i="1" a="1"/>
  <c r="KR52" i="1" s="1"/>
  <c r="KR53" i="1" s="1" a="1"/>
  <c r="KR53" i="1" s="1"/>
  <c r="KR50" i="1" a="1"/>
  <c r="KR50" i="1" s="1"/>
  <c r="KR51" i="1" s="1" a="1"/>
  <c r="KR51" i="1" s="1"/>
  <c r="LY52" i="1" a="1"/>
  <c r="LY52" i="1" s="1"/>
  <c r="LY53" i="1" s="1" a="1"/>
  <c r="LY53" i="1" s="1"/>
  <c r="LY50" i="1" a="1"/>
  <c r="LY50" i="1" s="1"/>
  <c r="LY51" i="1" s="1" a="1"/>
  <c r="LY51" i="1" s="1"/>
  <c r="LY54" i="1" a="1"/>
  <c r="LY54" i="1" s="1"/>
  <c r="LY55" i="1" s="1" a="1"/>
  <c r="LY55" i="1" s="1"/>
  <c r="LQ52" i="1" a="1"/>
  <c r="LQ52" i="1" s="1"/>
  <c r="LQ53" i="1" s="1" a="1"/>
  <c r="LQ53" i="1" s="1"/>
  <c r="LQ50" i="1" a="1"/>
  <c r="LQ50" i="1" s="1"/>
  <c r="LQ51" i="1" s="1" a="1"/>
  <c r="LQ51" i="1" s="1"/>
  <c r="LQ54" i="1" a="1"/>
  <c r="LQ54" i="1" s="1"/>
  <c r="LQ55" i="1" s="1" a="1"/>
  <c r="LQ55" i="1" s="1"/>
  <c r="LU54" i="1" a="1"/>
  <c r="LU54" i="1" s="1"/>
  <c r="LU55" i="1" s="1" a="1"/>
  <c r="LU55" i="1" s="1"/>
  <c r="LU52" i="1" a="1"/>
  <c r="LU52" i="1" s="1"/>
  <c r="LU53" i="1" s="1" a="1"/>
  <c r="LU53" i="1" s="1"/>
  <c r="LU50" i="1" a="1"/>
  <c r="LU50" i="1" s="1"/>
  <c r="LU51" i="1" s="1" a="1"/>
  <c r="LU51" i="1" s="1"/>
  <c r="MO50" i="1" a="1"/>
  <c r="MO50" i="1" s="1"/>
  <c r="MO51" i="1" s="1" a="1"/>
  <c r="MO51" i="1" s="1"/>
  <c r="MO52" i="1" a="1"/>
  <c r="MO52" i="1" s="1"/>
  <c r="MO53" i="1" s="1" a="1"/>
  <c r="MO53" i="1" s="1"/>
  <c r="MO54" i="1" a="1"/>
  <c r="MO54" i="1" s="1"/>
  <c r="MO55" i="1" s="1" a="1"/>
  <c r="MO55" i="1" s="1"/>
  <c r="KD52" i="1" a="1"/>
  <c r="KD52" i="1" s="1"/>
  <c r="KD53" i="1" s="1" a="1"/>
  <c r="KD53" i="1" s="1"/>
  <c r="KD54" i="1" a="1"/>
  <c r="KD54" i="1" s="1"/>
  <c r="KD55" i="1" s="1" a="1"/>
  <c r="KD55" i="1" s="1"/>
  <c r="KD50" i="1" a="1"/>
  <c r="KD50" i="1" s="1"/>
  <c r="KD51" i="1" s="1" a="1"/>
  <c r="KD51" i="1" s="1"/>
  <c r="KL50" i="1" a="1"/>
  <c r="KL50" i="1" s="1"/>
  <c r="KL51" i="1" s="1" a="1"/>
  <c r="KL51" i="1" s="1"/>
  <c r="KL54" i="1" a="1"/>
  <c r="KL54" i="1" s="1"/>
  <c r="KL55" i="1" s="1" a="1"/>
  <c r="KL55" i="1" s="1"/>
  <c r="KL52" i="1" a="1"/>
  <c r="KL52" i="1" s="1"/>
  <c r="KL53" i="1" s="1" a="1"/>
  <c r="KL53" i="1" s="1"/>
  <c r="LR50" i="1" a="1"/>
  <c r="LR50" i="1" s="1"/>
  <c r="LR51" i="1" s="1" a="1"/>
  <c r="LR51" i="1" s="1"/>
  <c r="LR52" i="1" a="1"/>
  <c r="LR52" i="1" s="1"/>
  <c r="LR53" i="1" s="1" a="1"/>
  <c r="LR53" i="1" s="1"/>
  <c r="LR54" i="1" a="1"/>
  <c r="LR54" i="1" s="1"/>
  <c r="LR55" i="1" s="1" a="1"/>
  <c r="LR55" i="1" s="1"/>
  <c r="KS52" i="1" a="1"/>
  <c r="KS52" i="1" s="1"/>
  <c r="KS53" i="1" s="1" a="1"/>
  <c r="KS53" i="1" s="1"/>
  <c r="KS50" i="1" a="1"/>
  <c r="KS50" i="1" s="1"/>
  <c r="KS51" i="1" s="1" a="1"/>
  <c r="KS51" i="1" s="1"/>
  <c r="KS54" i="1" a="1"/>
  <c r="KS54" i="1" s="1"/>
  <c r="KS55" i="1" s="1" a="1"/>
  <c r="KS55" i="1" s="1"/>
  <c r="LO52" i="1" a="1"/>
  <c r="LO52" i="1" s="1"/>
  <c r="LO53" i="1" s="1" a="1"/>
  <c r="LO53" i="1" s="1"/>
  <c r="LO50" i="1" a="1"/>
  <c r="LO50" i="1" s="1"/>
  <c r="LO51" i="1" s="1" a="1"/>
  <c r="LO51" i="1" s="1"/>
  <c r="LO54" i="1" a="1"/>
  <c r="LO54" i="1" s="1"/>
  <c r="LO55" i="1" s="1" a="1"/>
  <c r="LO55" i="1" s="1"/>
  <c r="KE52" i="1" a="1"/>
  <c r="KE52" i="1" s="1"/>
  <c r="KE53" i="1" s="1" a="1"/>
  <c r="KE53" i="1" s="1"/>
  <c r="KE50" i="1" a="1"/>
  <c r="KE50" i="1" s="1"/>
  <c r="KE51" i="1" s="1" a="1"/>
  <c r="KE51" i="1" s="1"/>
  <c r="KE54" i="1" a="1"/>
  <c r="KE54" i="1" s="1"/>
  <c r="KE55" i="1" s="1" a="1"/>
  <c r="KE55" i="1" s="1"/>
  <c r="LK52" i="1" a="1"/>
  <c r="LK52" i="1" s="1"/>
  <c r="LK53" i="1" s="1" a="1"/>
  <c r="LK53" i="1" s="1"/>
  <c r="LK54" i="1" a="1"/>
  <c r="LK54" i="1" s="1"/>
  <c r="LK55" i="1" s="1" a="1"/>
  <c r="LK55" i="1" s="1"/>
  <c r="LK50" i="1" a="1"/>
  <c r="LK50" i="1" s="1"/>
  <c r="LK51" i="1" s="1" a="1"/>
  <c r="LK51" i="1" s="1"/>
  <c r="LF52" i="1" a="1"/>
  <c r="LF52" i="1" s="1"/>
  <c r="LF53" i="1" s="1" a="1"/>
  <c r="LF53" i="1" s="1"/>
  <c r="LF50" i="1" a="1"/>
  <c r="LF50" i="1" s="1"/>
  <c r="LF51" i="1" s="1" a="1"/>
  <c r="LF51" i="1" s="1"/>
  <c r="LF54" i="1" a="1"/>
  <c r="LF54" i="1" s="1"/>
  <c r="LF55" i="1" s="1" a="1"/>
  <c r="LF55" i="1" s="1"/>
  <c r="KF50" i="1" a="1"/>
  <c r="KF50" i="1" s="1"/>
  <c r="KF51" i="1" s="1" a="1"/>
  <c r="KF51" i="1" s="1"/>
  <c r="KF52" i="1" a="1"/>
  <c r="KF52" i="1" s="1"/>
  <c r="KF53" i="1" s="1" a="1"/>
  <c r="KF53" i="1" s="1"/>
  <c r="KF54" i="1" a="1"/>
  <c r="KF54" i="1" s="1"/>
  <c r="KF55" i="1" s="1" a="1"/>
  <c r="KF55" i="1" s="1"/>
  <c r="LV52" i="1" a="1"/>
  <c r="LV52" i="1" s="1"/>
  <c r="LV53" i="1" s="1" a="1"/>
  <c r="LV53" i="1" s="1"/>
  <c r="LV50" i="1" a="1"/>
  <c r="LV50" i="1" s="1"/>
  <c r="LV51" i="1" s="1" a="1"/>
  <c r="LV51" i="1" s="1"/>
  <c r="LV54" i="1" a="1"/>
  <c r="LV54" i="1" s="1"/>
  <c r="LV55" i="1" s="1" a="1"/>
  <c r="LV55" i="1" s="1"/>
  <c r="LZ54" i="1" a="1"/>
  <c r="LZ54" i="1" s="1"/>
  <c r="LZ55" i="1" s="1" a="1"/>
  <c r="LZ55" i="1" s="1"/>
  <c r="LZ52" i="1" a="1"/>
  <c r="LZ52" i="1" s="1"/>
  <c r="LZ53" i="1" s="1" a="1"/>
  <c r="LZ53" i="1" s="1"/>
  <c r="LZ50" i="1" a="1"/>
  <c r="LZ50" i="1" s="1"/>
  <c r="LZ51" i="1" s="1" a="1"/>
  <c r="LZ51" i="1" s="1"/>
  <c r="KT54" i="1" a="1"/>
  <c r="KT54" i="1" s="1"/>
  <c r="KT55" i="1" s="1" a="1"/>
  <c r="KT55" i="1" s="1"/>
  <c r="KT52" i="1" a="1"/>
  <c r="KT52" i="1" s="1"/>
  <c r="KT53" i="1" s="1" a="1"/>
  <c r="KT53" i="1" s="1"/>
  <c r="KT50" i="1" a="1"/>
  <c r="KT50" i="1" s="1"/>
  <c r="KT51" i="1" s="1" a="1"/>
  <c r="KT51" i="1" s="1"/>
  <c r="JZ50" i="1" a="1"/>
  <c r="JZ50" i="1" s="1"/>
  <c r="JZ51" i="1" s="1" a="1"/>
  <c r="JZ51" i="1" s="1"/>
  <c r="JZ52" i="1" a="1"/>
  <c r="JZ52" i="1" s="1"/>
  <c r="JZ53" i="1" s="1" a="1"/>
  <c r="JZ53" i="1" s="1"/>
  <c r="JZ54" i="1" a="1"/>
  <c r="JZ54" i="1" s="1"/>
  <c r="JZ55" i="1" s="1" a="1"/>
  <c r="JZ55" i="1" s="1"/>
  <c r="MP50" i="1" a="1"/>
  <c r="MP50" i="1" s="1"/>
  <c r="MP51" i="1" s="1" a="1"/>
  <c r="MP51" i="1" s="1"/>
  <c r="MP52" i="1" a="1"/>
  <c r="MP52" i="1" s="1"/>
  <c r="MP53" i="1" s="1" a="1"/>
  <c r="MP53" i="1" s="1"/>
  <c r="MP54" i="1" a="1"/>
  <c r="MP54" i="1" s="1"/>
  <c r="MP55" i="1" s="1" a="1"/>
  <c r="MP55" i="1" s="1"/>
  <c r="KU52" i="1" a="1"/>
  <c r="KU52" i="1" s="1"/>
  <c r="KU53" i="1" s="1" a="1"/>
  <c r="KU53" i="1" s="1"/>
  <c r="KU50" i="1" a="1"/>
  <c r="KU50" i="1" s="1"/>
  <c r="KU51" i="1" s="1" a="1"/>
  <c r="KU51" i="1" s="1"/>
  <c r="KU54" i="1" a="1"/>
  <c r="KU54" i="1" s="1"/>
  <c r="KU55" i="1" s="1" a="1"/>
  <c r="KU55" i="1" s="1"/>
  <c r="KP52" i="1" a="1"/>
  <c r="KP52" i="1" s="1"/>
  <c r="KP53" i="1" s="1" a="1"/>
  <c r="KP53" i="1" s="1"/>
  <c r="KP50" i="1" a="1"/>
  <c r="KP50" i="1" s="1"/>
  <c r="KP51" i="1" s="1" a="1"/>
  <c r="KP51" i="1" s="1"/>
  <c r="KP54" i="1" a="1"/>
  <c r="KP54" i="1" s="1"/>
  <c r="KP55" i="1" s="1" a="1"/>
  <c r="KP55" i="1" s="1"/>
  <c r="KM52" i="1" a="1"/>
  <c r="KM52" i="1" s="1"/>
  <c r="KM53" i="1" s="1" a="1"/>
  <c r="KM53" i="1" s="1"/>
  <c r="KM54" i="1" a="1"/>
  <c r="KM54" i="1" s="1"/>
  <c r="KM55" i="1" s="1" a="1"/>
  <c r="KM55" i="1" s="1"/>
  <c r="KM50" i="1" a="1"/>
  <c r="KM50" i="1" s="1"/>
  <c r="KM51" i="1" s="1" a="1"/>
  <c r="KM51" i="1" s="1"/>
  <c r="LB54" i="1" a="1"/>
  <c r="LB54" i="1" s="1"/>
  <c r="LB55" i="1" s="1" a="1"/>
  <c r="LB55" i="1" s="1"/>
  <c r="LB52" i="1" a="1"/>
  <c r="LB52" i="1" s="1"/>
  <c r="LB53" i="1" s="1" a="1"/>
  <c r="LB53" i="1" s="1"/>
  <c r="LB50" i="1" a="1"/>
  <c r="LB50" i="1" s="1"/>
  <c r="LB51" i="1" s="1" a="1"/>
  <c r="LB51" i="1" s="1"/>
  <c r="KV50" i="1" a="1"/>
  <c r="KV50" i="1" s="1"/>
  <c r="KV51" i="1" s="1" a="1"/>
  <c r="KV51" i="1" s="1"/>
  <c r="KV54" i="1" a="1"/>
  <c r="KV54" i="1" s="1"/>
  <c r="KV55" i="1" s="1" a="1"/>
  <c r="KV55" i="1" s="1"/>
  <c r="KV52" i="1" a="1"/>
  <c r="KV52" i="1" s="1"/>
  <c r="KV53" i="1" s="1" a="1"/>
  <c r="KV53" i="1" s="1"/>
  <c r="LJ50" i="1" a="1"/>
  <c r="LJ50" i="1" s="1"/>
  <c r="LJ51" i="1" s="1" a="1"/>
  <c r="LJ51" i="1" s="1"/>
  <c r="LJ52" i="1" a="1"/>
  <c r="LJ52" i="1" s="1"/>
  <c r="LJ53" i="1" s="1" a="1"/>
  <c r="LJ53" i="1" s="1"/>
  <c r="LJ54" i="1" a="1"/>
  <c r="LJ54" i="1" s="1"/>
  <c r="LJ55" i="1" s="1" a="1"/>
  <c r="LJ55" i="1" s="1"/>
  <c r="LG50" i="1" a="1"/>
  <c r="LG50" i="1" s="1"/>
  <c r="LG51" i="1" s="1" a="1"/>
  <c r="LG51" i="1" s="1"/>
  <c r="LG52" i="1" a="1"/>
  <c r="LG52" i="1" s="1"/>
  <c r="LG53" i="1" s="1" a="1"/>
  <c r="LG53" i="1" s="1"/>
  <c r="LG54" i="1" a="1"/>
  <c r="LG54" i="1" s="1"/>
  <c r="LG55" i="1" s="1" a="1"/>
  <c r="LG55" i="1" s="1"/>
  <c r="ME50" i="1" a="1"/>
  <c r="ME50" i="1" s="1"/>
  <c r="ME51" i="1" s="1" a="1"/>
  <c r="ME51" i="1" s="1"/>
  <c r="ME54" i="1" a="1"/>
  <c r="ME54" i="1" s="1"/>
  <c r="ME55" i="1" s="1" a="1"/>
  <c r="ME55" i="1" s="1"/>
  <c r="ME52" i="1" a="1"/>
  <c r="ME52" i="1" s="1"/>
  <c r="ME53" i="1" s="1" a="1"/>
  <c r="ME53" i="1" s="1"/>
  <c r="MD50" i="1" a="1"/>
  <c r="MD50" i="1" s="1"/>
  <c r="MD51" i="1" s="1" a="1"/>
  <c r="MD51" i="1" s="1"/>
  <c r="MD54" i="1" a="1"/>
  <c r="MD54" i="1" s="1"/>
  <c r="MD55" i="1" s="1" a="1"/>
  <c r="MD55" i="1" s="1"/>
  <c r="MD52" i="1" a="1"/>
  <c r="MD52" i="1" s="1"/>
  <c r="MD53" i="1" s="1" a="1"/>
  <c r="MD53" i="1" s="1"/>
  <c r="MA50" i="1" a="1"/>
  <c r="MA50" i="1" s="1"/>
  <c r="MA51" i="1" s="1" a="1"/>
  <c r="MA51" i="1" s="1"/>
  <c r="MA52" i="1" a="1"/>
  <c r="MA52" i="1" s="1"/>
  <c r="MA53" i="1" s="1" a="1"/>
  <c r="MA53" i="1" s="1"/>
  <c r="MA54" i="1" a="1"/>
  <c r="MA54" i="1" s="1"/>
  <c r="MA55" i="1" s="1" a="1"/>
  <c r="MA55" i="1" s="1"/>
  <c r="MF54" i="1" a="1"/>
  <c r="MF54" i="1" s="1"/>
  <c r="MF55" i="1" s="1" a="1"/>
  <c r="MF55" i="1" s="1"/>
  <c r="MF50" i="1" a="1"/>
  <c r="MF50" i="1" s="1"/>
  <c r="MF51" i="1" s="1" a="1"/>
  <c r="MF51" i="1" s="1"/>
  <c r="MF52" i="1" a="1"/>
  <c r="MF52" i="1" s="1"/>
  <c r="MF53" i="1" s="1" a="1"/>
  <c r="MF53" i="1" s="1"/>
  <c r="MQ52" i="1" a="1"/>
  <c r="MQ52" i="1" s="1"/>
  <c r="MQ53" i="1" s="1" a="1"/>
  <c r="MQ53" i="1" s="1"/>
  <c r="MQ50" i="1" a="1"/>
  <c r="MQ50" i="1" s="1"/>
  <c r="MQ51" i="1" s="1" a="1"/>
  <c r="MQ51" i="1" s="1"/>
  <c r="MQ54" i="1" a="1"/>
  <c r="MQ54" i="1" s="1"/>
  <c r="MQ55" i="1" s="1" a="1"/>
  <c r="MQ55" i="1" s="1"/>
  <c r="KI50" i="1" a="1"/>
  <c r="KI50" i="1" s="1"/>
  <c r="KI51" i="1" s="1" a="1"/>
  <c r="KI51" i="1" s="1"/>
  <c r="KI54" i="1" a="1"/>
  <c r="KI54" i="1" s="1"/>
  <c r="KI55" i="1" s="1" a="1"/>
  <c r="KI55" i="1" s="1"/>
  <c r="KI52" i="1" a="1"/>
  <c r="KI52" i="1" s="1"/>
  <c r="KI53" i="1" s="1" a="1"/>
  <c r="KI53" i="1" s="1"/>
  <c r="KN50" i="1" a="1"/>
  <c r="KN50" i="1" s="1"/>
  <c r="KN51" i="1" s="1" a="1"/>
  <c r="KN51" i="1" s="1"/>
  <c r="KN52" i="1" a="1"/>
  <c r="KN52" i="1" s="1"/>
  <c r="KN53" i="1" s="1" a="1"/>
  <c r="KN53" i="1" s="1"/>
  <c r="KN54" i="1" a="1"/>
  <c r="KN54" i="1" s="1"/>
  <c r="KN55" i="1" s="1" a="1"/>
  <c r="KN55" i="1" s="1"/>
  <c r="DA52" i="1" a="1"/>
  <c r="DA52" i="1" s="1"/>
  <c r="DA53" i="1" s="1" a="1"/>
  <c r="DA53" i="1" s="1"/>
  <c r="MG54" i="1" a="1"/>
  <c r="MG54" i="1" s="1"/>
  <c r="MG55" i="1" s="1" a="1"/>
  <c r="MG55" i="1" s="1"/>
  <c r="MG50" i="1" a="1"/>
  <c r="MG50" i="1" s="1"/>
  <c r="MG51" i="1" s="1" a="1"/>
  <c r="MG51" i="1" s="1"/>
  <c r="MG52" i="1" a="1"/>
  <c r="MG52" i="1" s="1"/>
  <c r="MG53" i="1" s="1" a="1"/>
  <c r="MG53" i="1" s="1"/>
  <c r="MH50" i="1" a="1"/>
  <c r="MH50" i="1" s="1"/>
  <c r="MH51" i="1" s="1" a="1"/>
  <c r="MH51" i="1" s="1"/>
  <c r="MH54" i="1" a="1"/>
  <c r="MH54" i="1" s="1"/>
  <c r="MH55" i="1" s="1" a="1"/>
  <c r="MH55" i="1" s="1"/>
  <c r="MH52" i="1" a="1"/>
  <c r="MH52" i="1" s="1"/>
  <c r="MH53" i="1" s="1" a="1"/>
  <c r="MH53" i="1" s="1"/>
  <c r="LC54" i="1" a="1"/>
  <c r="LC54" i="1" s="1"/>
  <c r="LC55" i="1" s="1" a="1"/>
  <c r="LC55" i="1" s="1"/>
  <c r="LC50" i="1" a="1"/>
  <c r="LC50" i="1" s="1"/>
  <c r="LC51" i="1" s="1" a="1"/>
  <c r="LC51" i="1" s="1"/>
  <c r="LC52" i="1" a="1"/>
  <c r="LC52" i="1" s="1"/>
  <c r="LC53" i="1" s="1" a="1"/>
  <c r="LC53" i="1" s="1"/>
  <c r="LH52" i="1" a="1"/>
  <c r="LH52" i="1" s="1"/>
  <c r="LH53" i="1" s="1" a="1"/>
  <c r="LH53" i="1" s="1"/>
  <c r="LH54" i="1" a="1"/>
  <c r="LH54" i="1" s="1"/>
  <c r="LH55" i="1" s="1" a="1"/>
  <c r="LH55" i="1" s="1"/>
  <c r="LH50" i="1" a="1"/>
  <c r="LH50" i="1" s="1"/>
  <c r="LH51" i="1" s="1" a="1"/>
  <c r="LH51" i="1" s="1"/>
  <c r="MI50" i="1" a="1"/>
  <c r="MI50" i="1" s="1"/>
  <c r="MI51" i="1" s="1" a="1"/>
  <c r="MI51" i="1" s="1"/>
  <c r="MI54" i="1" a="1"/>
  <c r="MI54" i="1" s="1"/>
  <c r="MI55" i="1" s="1" a="1"/>
  <c r="MI55" i="1" s="1"/>
  <c r="MI52" i="1" a="1"/>
  <c r="MI52" i="1" s="1"/>
  <c r="MI53" i="1" s="1" a="1"/>
  <c r="MI53" i="1" s="1"/>
  <c r="KG50" i="1" a="1"/>
  <c r="KG50" i="1" s="1"/>
  <c r="KG51" i="1" s="1" a="1"/>
  <c r="KG51" i="1" s="1"/>
  <c r="KG54" i="1" a="1"/>
  <c r="KG54" i="1" s="1"/>
  <c r="KG55" i="1" s="1" a="1"/>
  <c r="KG55" i="1" s="1"/>
  <c r="KG52" i="1" a="1"/>
  <c r="KG52" i="1" s="1"/>
  <c r="KG53" i="1" s="1" a="1"/>
  <c r="KG53" i="1" s="1"/>
  <c r="LS50" i="1" a="1"/>
  <c r="LS50" i="1" s="1"/>
  <c r="LS51" i="1" s="1" a="1"/>
  <c r="LS51" i="1" s="1"/>
  <c r="LS52" i="1" a="1"/>
  <c r="LS52" i="1" s="1"/>
  <c r="LS53" i="1" s="1" a="1"/>
  <c r="LS53" i="1" s="1"/>
  <c r="LS54" i="1" a="1"/>
  <c r="LS54" i="1" s="1"/>
  <c r="LS55" i="1" s="1" a="1"/>
  <c r="LS55" i="1" s="1"/>
  <c r="MJ50" i="1" a="1"/>
  <c r="MJ50" i="1" s="1"/>
  <c r="MJ51" i="1" s="1" a="1"/>
  <c r="MJ51" i="1" s="1"/>
  <c r="MJ52" i="1" a="1"/>
  <c r="MJ52" i="1" s="1"/>
  <c r="MJ53" i="1" s="1" a="1"/>
  <c r="MJ53" i="1" s="1"/>
  <c r="MJ54" i="1" a="1"/>
  <c r="MJ54" i="1" s="1"/>
  <c r="MJ55" i="1" s="1" a="1"/>
  <c r="MJ55" i="1" s="1"/>
  <c r="KY52" i="1" a="1"/>
  <c r="KY52" i="1" s="1"/>
  <c r="KY53" i="1" s="1" a="1"/>
  <c r="KY53" i="1" s="1"/>
  <c r="KY54" i="1" a="1"/>
  <c r="KY54" i="1" s="1"/>
  <c r="KY55" i="1" s="1" a="1"/>
  <c r="KY55" i="1" s="1"/>
  <c r="KY50" i="1" a="1"/>
  <c r="KY50" i="1" s="1"/>
  <c r="KY51" i="1" s="1" a="1"/>
  <c r="KY51" i="1" s="1"/>
  <c r="LW50" i="1" a="1"/>
  <c r="LW50" i="1" s="1"/>
  <c r="LW51" i="1" s="1" a="1"/>
  <c r="LW51" i="1" s="1"/>
  <c r="LW52" i="1" a="1"/>
  <c r="LW52" i="1" s="1"/>
  <c r="LW53" i="1" s="1" a="1"/>
  <c r="LW53" i="1" s="1"/>
  <c r="LW54" i="1" a="1"/>
  <c r="LW54" i="1" s="1"/>
  <c r="LW55" i="1" s="1" a="1"/>
  <c r="LW55" i="1" s="1"/>
  <c r="MB54" i="1" a="1"/>
  <c r="MB54" i="1" s="1"/>
  <c r="MB55" i="1" s="1" a="1"/>
  <c r="MB55" i="1" s="1"/>
  <c r="MB52" i="1" a="1"/>
  <c r="MB52" i="1" s="1"/>
  <c r="MB53" i="1" s="1" a="1"/>
  <c r="MB53" i="1" s="1"/>
  <c r="MB50" i="1" a="1"/>
  <c r="MB50" i="1" s="1"/>
  <c r="MB51" i="1" s="1" a="1"/>
  <c r="MB51" i="1" s="1"/>
  <c r="KW52" i="1" a="1"/>
  <c r="KW52" i="1" s="1"/>
  <c r="KW53" i="1" s="1" a="1"/>
  <c r="KW53" i="1" s="1"/>
  <c r="KW50" i="1" a="1"/>
  <c r="KW50" i="1" s="1"/>
  <c r="KW51" i="1" s="1" a="1"/>
  <c r="KW51" i="1" s="1"/>
  <c r="KW54" i="1" a="1"/>
  <c r="KW54" i="1" s="1"/>
  <c r="KW55" i="1" s="1" a="1"/>
  <c r="KW55" i="1" s="1"/>
  <c r="MM54" i="1" a="1"/>
  <c r="MM54" i="1" s="1"/>
  <c r="MM55" i="1" s="1" a="1"/>
  <c r="MM55" i="1" s="1"/>
  <c r="MM52" i="1" a="1"/>
  <c r="MM52" i="1" s="1"/>
  <c r="MM53" i="1" s="1" a="1"/>
  <c r="MM53" i="1" s="1"/>
  <c r="MM50" i="1" a="1"/>
  <c r="MM50" i="1" s="1"/>
  <c r="MM51" i="1" s="1" a="1"/>
  <c r="MM51" i="1" s="1"/>
  <c r="MR52" i="1" a="1"/>
  <c r="MR52" i="1" s="1"/>
  <c r="MR53" i="1" s="1" a="1"/>
  <c r="MR53" i="1" s="1"/>
  <c r="MR54" i="1" a="1"/>
  <c r="MR54" i="1" s="1"/>
  <c r="MR55" i="1" s="1" a="1"/>
  <c r="MR55" i="1" s="1"/>
  <c r="MR50" i="1" a="1"/>
  <c r="MR50" i="1" s="1"/>
  <c r="MR51" i="1" s="1" a="1"/>
  <c r="MR51" i="1" s="1"/>
  <c r="MK50" i="1" a="1"/>
  <c r="MK50" i="1" s="1"/>
  <c r="MK51" i="1" s="1" a="1"/>
  <c r="MK51" i="1" s="1"/>
  <c r="MK54" i="1" a="1"/>
  <c r="MK54" i="1" s="1"/>
  <c r="MK55" i="1" s="1" a="1"/>
  <c r="MK55" i="1" s="1"/>
  <c r="MK52" i="1" a="1"/>
  <c r="MK52" i="1" s="1"/>
  <c r="MK53" i="1" s="1" a="1"/>
  <c r="MK53" i="1" s="1"/>
  <c r="JY54" i="1" a="1"/>
  <c r="JY54" i="1" s="1"/>
  <c r="JY55" i="1" s="1" a="1"/>
  <c r="JY55" i="1" s="1"/>
  <c r="JY50" i="1" a="1"/>
  <c r="JY50" i="1" s="1"/>
  <c r="JY51" i="1" s="1" a="1"/>
  <c r="JY51" i="1" s="1"/>
  <c r="JY52" i="1" a="1"/>
  <c r="JY52" i="1" s="1"/>
  <c r="JY53" i="1" s="1" a="1"/>
  <c r="JY53" i="1" s="1"/>
  <c r="KX50" i="1" a="1"/>
  <c r="KX50" i="1" s="1"/>
  <c r="KX51" i="1" s="1" a="1"/>
  <c r="KX51" i="1" s="1"/>
  <c r="KX54" i="1" a="1"/>
  <c r="KX54" i="1" s="1"/>
  <c r="KX55" i="1" s="1" a="1"/>
  <c r="KX55" i="1" s="1"/>
  <c r="KX52" i="1" a="1"/>
  <c r="KX52" i="1" s="1"/>
  <c r="KX53" i="1" s="1" a="1"/>
  <c r="KX53" i="1" s="1"/>
  <c r="KH52" i="1" a="1"/>
  <c r="KH52" i="1" s="1"/>
  <c r="KH53" i="1" s="1" a="1"/>
  <c r="KH53" i="1" s="1"/>
  <c r="KH54" i="1" a="1"/>
  <c r="KH54" i="1" s="1"/>
  <c r="KH55" i="1" s="1" a="1"/>
  <c r="KH55" i="1" s="1"/>
  <c r="KH50" i="1" a="1"/>
  <c r="KH50" i="1" s="1"/>
  <c r="KH51" i="1" s="1" a="1"/>
  <c r="KH51" i="1" s="1"/>
  <c r="KJ50" i="1" a="1"/>
  <c r="KJ50" i="1" s="1"/>
  <c r="KJ51" i="1" s="1" a="1"/>
  <c r="KJ51" i="1" s="1"/>
  <c r="KJ52" i="1" a="1"/>
  <c r="KJ52" i="1" s="1"/>
  <c r="KJ53" i="1" s="1" a="1"/>
  <c r="KJ53" i="1" s="1"/>
  <c r="KJ54" i="1" a="1"/>
  <c r="KJ54" i="1" s="1"/>
  <c r="KJ55" i="1" s="1" a="1"/>
  <c r="KJ55" i="1" s="1"/>
  <c r="KO54" i="1" a="1"/>
  <c r="KO54" i="1" s="1"/>
  <c r="KO55" i="1" s="1" a="1"/>
  <c r="KO55" i="1" s="1"/>
  <c r="KO52" i="1" a="1"/>
  <c r="KO52" i="1" s="1"/>
  <c r="KO53" i="1" s="1" a="1"/>
  <c r="KO53" i="1" s="1"/>
  <c r="KO50" i="1" a="1"/>
  <c r="KO50" i="1" s="1"/>
  <c r="KO51" i="1" s="1" a="1"/>
  <c r="KO51" i="1" s="1"/>
  <c r="ML54" i="1" a="1"/>
  <c r="ML54" i="1" s="1"/>
  <c r="ML55" i="1" s="1" a="1"/>
  <c r="ML55" i="1" s="1"/>
  <c r="ML50" i="1" a="1"/>
  <c r="ML50" i="1" s="1"/>
  <c r="ML51" i="1" s="1" a="1"/>
  <c r="ML51" i="1" s="1"/>
  <c r="ML52" i="1" a="1"/>
  <c r="ML52" i="1" s="1"/>
  <c r="ML53" i="1" s="1" a="1"/>
  <c r="ML53" i="1" s="1"/>
  <c r="KZ52" i="1" a="1"/>
  <c r="KZ52" i="1" s="1"/>
  <c r="KZ53" i="1" s="1" a="1"/>
  <c r="KZ53" i="1" s="1"/>
  <c r="KZ54" i="1" a="1"/>
  <c r="KZ54" i="1" s="1"/>
  <c r="KZ55" i="1" s="1" a="1"/>
  <c r="KZ55" i="1" s="1"/>
  <c r="KZ50" i="1" a="1"/>
  <c r="KZ50" i="1" s="1"/>
  <c r="KZ51" i="1" s="1" a="1"/>
  <c r="KZ51" i="1" s="1"/>
  <c r="DA50" i="1" a="1"/>
  <c r="DA50" i="1" s="1"/>
  <c r="DA51" i="1" s="1" a="1"/>
  <c r="DA51" i="1" s="1"/>
  <c r="LL52" i="1" a="1"/>
  <c r="LL52" i="1" s="1"/>
  <c r="LL53" i="1" s="1" a="1"/>
  <c r="LL53" i="1" s="1"/>
  <c r="LL54" i="1" a="1"/>
  <c r="LL54" i="1" s="1"/>
  <c r="LL55" i="1" s="1" a="1"/>
  <c r="LL55" i="1" s="1"/>
  <c r="LL50" i="1" a="1"/>
  <c r="LL50" i="1" s="1"/>
  <c r="LL51" i="1" s="1" a="1"/>
  <c r="LL51" i="1" s="1"/>
  <c r="LD52" i="1" a="1"/>
  <c r="LD52" i="1" s="1"/>
  <c r="LD53" i="1" s="1" a="1"/>
  <c r="LD53" i="1" s="1"/>
  <c r="LD54" i="1" a="1"/>
  <c r="LD54" i="1" s="1"/>
  <c r="LD55" i="1" s="1" a="1"/>
  <c r="LD55" i="1" s="1"/>
  <c r="LD50" i="1" a="1"/>
  <c r="LD50" i="1" s="1"/>
  <c r="LD51" i="1" s="1" a="1"/>
  <c r="LD51" i="1" s="1"/>
  <c r="LI50" i="1" a="1"/>
  <c r="LI50" i="1" s="1"/>
  <c r="LI51" i="1" s="1" a="1"/>
  <c r="LI51" i="1" s="1"/>
  <c r="LI52" i="1" a="1"/>
  <c r="LI52" i="1" s="1"/>
  <c r="LI53" i="1" s="1" a="1"/>
  <c r="LI53" i="1" s="1"/>
  <c r="LI54" i="1" a="1"/>
  <c r="LI54" i="1" s="1"/>
  <c r="LI55" i="1" s="1" a="1"/>
  <c r="LI55" i="1" s="1"/>
  <c r="LM54" i="1" a="1"/>
  <c r="LM54" i="1" s="1"/>
  <c r="LM55" i="1" s="1" a="1"/>
  <c r="LM55" i="1" s="1"/>
  <c r="LM52" i="1" a="1"/>
  <c r="LM52" i="1" s="1"/>
  <c r="LM53" i="1" s="1" a="1"/>
  <c r="LM53" i="1" s="1"/>
  <c r="LM50" i="1" a="1"/>
  <c r="LM50" i="1" s="1"/>
  <c r="LM51" i="1" s="1" a="1"/>
  <c r="LM51" i="1" s="1"/>
  <c r="LT52" i="1" a="1"/>
  <c r="LT52" i="1" s="1"/>
  <c r="LT53" i="1" s="1" a="1"/>
  <c r="LT53" i="1" s="1"/>
  <c r="LT50" i="1" a="1"/>
  <c r="LT50" i="1" s="1"/>
  <c r="LT51" i="1" s="1" a="1"/>
  <c r="LT51" i="1" s="1"/>
  <c r="LT54" i="1" a="1"/>
  <c r="LT54" i="1" s="1"/>
  <c r="LT55" i="1" s="1" a="1"/>
  <c r="LT55" i="1" s="1"/>
  <c r="LN52" i="1" a="1"/>
  <c r="LN52" i="1" s="1"/>
  <c r="LN53" i="1" s="1" a="1"/>
  <c r="LN53" i="1" s="1"/>
  <c r="LN50" i="1" a="1"/>
  <c r="LN50" i="1" s="1"/>
  <c r="LN51" i="1" s="1" a="1"/>
  <c r="LN51" i="1" s="1"/>
  <c r="LN54" i="1" a="1"/>
  <c r="LN54" i="1" s="1"/>
  <c r="LN55" i="1" s="1" a="1"/>
  <c r="LN55" i="1" s="1"/>
  <c r="LA54" i="1" a="1"/>
  <c r="LA54" i="1" s="1"/>
  <c r="LA55" i="1" s="1" a="1"/>
  <c r="LA55" i="1" s="1"/>
  <c r="LA52" i="1" a="1"/>
  <c r="LA52" i="1" s="1"/>
  <c r="LA53" i="1" s="1" a="1"/>
  <c r="LA53" i="1" s="1"/>
  <c r="LA50" i="1" a="1"/>
  <c r="LA50" i="1" s="1"/>
  <c r="LA51" i="1" s="1" a="1"/>
  <c r="LA51" i="1" s="1"/>
  <c r="LX52" i="1" a="1"/>
  <c r="LX52" i="1" s="1"/>
  <c r="LX53" i="1" s="1" a="1"/>
  <c r="LX53" i="1" s="1"/>
  <c r="LX50" i="1" a="1"/>
  <c r="LX50" i="1" s="1"/>
  <c r="LX51" i="1" s="1" a="1"/>
  <c r="LX51" i="1" s="1"/>
  <c r="LX54" i="1" a="1"/>
  <c r="LX54" i="1" s="1"/>
  <c r="LX55" i="1" s="1" a="1"/>
  <c r="LX55" i="1" s="1"/>
  <c r="MC54" i="1" a="1"/>
  <c r="MC54" i="1" s="1"/>
  <c r="MC55" i="1" s="1" a="1"/>
  <c r="MC55" i="1" s="1"/>
  <c r="MC52" i="1" a="1"/>
  <c r="MC52" i="1" s="1"/>
  <c r="MC53" i="1" s="1" a="1"/>
  <c r="MC53" i="1" s="1"/>
  <c r="MC50" i="1" a="1"/>
  <c r="MC50" i="1" s="1"/>
  <c r="MC51" i="1" s="1" a="1"/>
  <c r="MC51" i="1" s="1"/>
  <c r="MN54" i="1" a="1"/>
  <c r="MN54" i="1" s="1"/>
  <c r="MN55" i="1" s="1" a="1"/>
  <c r="MN55" i="1" s="1"/>
  <c r="MN50" i="1" a="1"/>
  <c r="MN50" i="1" s="1"/>
  <c r="MN51" i="1" s="1" a="1"/>
  <c r="MN51" i="1" s="1"/>
  <c r="MN52" i="1" a="1"/>
  <c r="MN52" i="1" s="1"/>
  <c r="MN53" i="1" s="1" a="1"/>
  <c r="MN53" i="1" s="1"/>
  <c r="C51" i="7"/>
  <c r="U51" i="7" s="1"/>
  <c r="ADH52" i="1" a="1"/>
  <c r="ADH52" i="1" s="1"/>
  <c r="ADH53" i="1" s="1" a="1"/>
  <c r="ADH53" i="1" s="1"/>
  <c r="ADH50" i="1" a="1"/>
  <c r="ADH50" i="1" s="1"/>
  <c r="ADH51" i="1" s="1" a="1"/>
  <c r="ADH51" i="1" s="1"/>
  <c r="ADH54" i="1" a="1"/>
  <c r="ADH54" i="1" s="1"/>
  <c r="ADH55" i="1" s="1" a="1"/>
  <c r="ADH55" i="1" s="1"/>
  <c r="AEI50" i="1" a="1"/>
  <c r="AEI50" i="1" s="1"/>
  <c r="AEI51" i="1" s="1" a="1"/>
  <c r="AEI51" i="1" s="1"/>
  <c r="AEI54" i="1" a="1"/>
  <c r="AEI54" i="1" s="1"/>
  <c r="AEI55" i="1" s="1" a="1"/>
  <c r="AEI55" i="1" s="1"/>
  <c r="AEI52" i="1" a="1"/>
  <c r="AEI52" i="1" s="1"/>
  <c r="AEI53" i="1" s="1" a="1"/>
  <c r="AEI53" i="1" s="1"/>
  <c r="AEM54" i="1" a="1"/>
  <c r="AEM54" i="1" s="1"/>
  <c r="AEM55" i="1" s="1" a="1"/>
  <c r="AEM55" i="1" s="1"/>
  <c r="AEM52" i="1" a="1"/>
  <c r="AEM52" i="1" s="1"/>
  <c r="AEM53" i="1" s="1" a="1"/>
  <c r="AEM53" i="1" s="1"/>
  <c r="AEM50" i="1" a="1"/>
  <c r="AEM50" i="1" s="1"/>
  <c r="AEM51" i="1" s="1" a="1"/>
  <c r="AEM51" i="1" s="1"/>
  <c r="AEJ50" i="1" a="1"/>
  <c r="AEJ50" i="1" s="1"/>
  <c r="AEJ51" i="1" s="1" a="1"/>
  <c r="AEJ51" i="1" s="1"/>
  <c r="AEJ54" i="1" a="1"/>
  <c r="AEJ54" i="1" s="1"/>
  <c r="AEJ55" i="1" s="1" a="1"/>
  <c r="AEJ55" i="1" s="1"/>
  <c r="AEJ52" i="1" a="1"/>
  <c r="AEJ52" i="1" s="1"/>
  <c r="AEJ53" i="1" s="1" a="1"/>
  <c r="AEJ53" i="1" s="1"/>
  <c r="ADF52" i="1" a="1"/>
  <c r="ADF52" i="1" s="1"/>
  <c r="ADF53" i="1" s="1" a="1"/>
  <c r="ADF53" i="1" s="1"/>
  <c r="ADF50" i="1" a="1"/>
  <c r="ADF50" i="1" s="1"/>
  <c r="ADF51" i="1" s="1" a="1"/>
  <c r="ADF51" i="1" s="1"/>
  <c r="ADF54" i="1" a="1"/>
  <c r="ADF54" i="1" s="1"/>
  <c r="ADF55" i="1" s="1" a="1"/>
  <c r="ADF55" i="1" s="1"/>
  <c r="ADI54" i="1" a="1"/>
  <c r="ADI54" i="1" s="1"/>
  <c r="ADI55" i="1" s="1" a="1"/>
  <c r="ADI55" i="1" s="1"/>
  <c r="ADI50" i="1" a="1"/>
  <c r="ADI50" i="1" s="1"/>
  <c r="ADI51" i="1" s="1" a="1"/>
  <c r="ADI51" i="1" s="1"/>
  <c r="ADI52" i="1" a="1"/>
  <c r="ADI52" i="1" s="1"/>
  <c r="ADI53" i="1" s="1" a="1"/>
  <c r="ADI53" i="1" s="1"/>
  <c r="AEL54" i="1" a="1"/>
  <c r="AEL54" i="1" s="1"/>
  <c r="AEL55" i="1" s="1" a="1"/>
  <c r="AEL55" i="1" s="1"/>
  <c r="AEL52" i="1" a="1"/>
  <c r="AEL52" i="1" s="1"/>
  <c r="AEL53" i="1" s="1" a="1"/>
  <c r="AEL53" i="1" s="1"/>
  <c r="AEL50" i="1" a="1"/>
  <c r="AEL50" i="1" s="1"/>
  <c r="AEL51" i="1" s="1" a="1"/>
  <c r="AEL51" i="1" s="1"/>
  <c r="AEK54" i="1" a="1"/>
  <c r="AEK54" i="1" s="1"/>
  <c r="AEK55" i="1" s="1" a="1"/>
  <c r="AEK55" i="1" s="1"/>
  <c r="AEK50" i="1" a="1"/>
  <c r="AEK50" i="1" s="1"/>
  <c r="AEK51" i="1" s="1" a="1"/>
  <c r="AEK51" i="1" s="1"/>
  <c r="AEK52" i="1" a="1"/>
  <c r="AEK52" i="1" s="1"/>
  <c r="AEK53" i="1" s="1" a="1"/>
  <c r="AEK53" i="1" s="1"/>
  <c r="AEN52" i="1" a="1"/>
  <c r="AEN52" i="1" s="1"/>
  <c r="AEN53" i="1" s="1" a="1"/>
  <c r="AEN53" i="1" s="1"/>
  <c r="AEN54" i="1" a="1"/>
  <c r="AEN54" i="1" s="1"/>
  <c r="AEN55" i="1" s="1" a="1"/>
  <c r="AEN55" i="1" s="1"/>
  <c r="AEN50" i="1" a="1"/>
  <c r="AEN50" i="1" s="1"/>
  <c r="AEN51" i="1" s="1" a="1"/>
  <c r="AEN51" i="1" s="1"/>
  <c r="ADA52" i="1" a="1"/>
  <c r="ADA52" i="1" s="1"/>
  <c r="ADA53" i="1" s="1" a="1"/>
  <c r="ADA53" i="1" s="1"/>
  <c r="ADA54" i="1" a="1"/>
  <c r="ADA54" i="1" s="1"/>
  <c r="ADA55" i="1" s="1" a="1"/>
  <c r="ADA55" i="1" s="1"/>
  <c r="ADA50" i="1" a="1"/>
  <c r="ADA50" i="1" s="1"/>
  <c r="ADA51" i="1" s="1" a="1"/>
  <c r="ADA51" i="1" s="1"/>
  <c r="ADJ52" i="1" a="1"/>
  <c r="ADJ52" i="1" s="1"/>
  <c r="ADJ53" i="1" s="1" a="1"/>
  <c r="ADJ53" i="1" s="1"/>
  <c r="ADJ50" i="1" a="1"/>
  <c r="ADJ50" i="1" s="1"/>
  <c r="ADJ51" i="1" s="1" a="1"/>
  <c r="ADJ51" i="1" s="1"/>
  <c r="ADJ54" i="1" a="1"/>
  <c r="ADJ54" i="1" s="1"/>
  <c r="ADJ55" i="1" s="1" a="1"/>
  <c r="ADJ55" i="1" s="1"/>
  <c r="ADC50" i="1" a="1"/>
  <c r="ADC50" i="1" s="1"/>
  <c r="ADC51" i="1" s="1" a="1"/>
  <c r="ADC51" i="1" s="1"/>
  <c r="ADC52" i="1" a="1"/>
  <c r="ADC52" i="1" s="1"/>
  <c r="ADC53" i="1" s="1" a="1"/>
  <c r="ADC53" i="1" s="1"/>
  <c r="ADC54" i="1" a="1"/>
  <c r="ADC54" i="1" s="1"/>
  <c r="ADC55" i="1" s="1" a="1"/>
  <c r="ADC55" i="1" s="1"/>
  <c r="AEO52" i="1" a="1"/>
  <c r="AEO52" i="1" s="1"/>
  <c r="AEO53" i="1" s="1" a="1"/>
  <c r="AEO53" i="1" s="1"/>
  <c r="AEO50" i="1" a="1"/>
  <c r="AEO50" i="1" s="1"/>
  <c r="AEO51" i="1" s="1" a="1"/>
  <c r="AEO51" i="1" s="1"/>
  <c r="AEO54" i="1" a="1"/>
  <c r="AEO54" i="1" s="1"/>
  <c r="AEO55" i="1" s="1" a="1"/>
  <c r="AEO55" i="1" s="1"/>
  <c r="ADE54" i="1" a="1"/>
  <c r="ADE54" i="1" s="1"/>
  <c r="ADE55" i="1" s="1" a="1"/>
  <c r="ADE55" i="1" s="1"/>
  <c r="ADE52" i="1" a="1"/>
  <c r="ADE52" i="1" s="1"/>
  <c r="ADE53" i="1" s="1" a="1"/>
  <c r="ADE53" i="1" s="1"/>
  <c r="ADE50" i="1" a="1"/>
  <c r="ADE50" i="1" s="1"/>
  <c r="ADE51" i="1" s="1" a="1"/>
  <c r="ADE51" i="1" s="1"/>
  <c r="ADK50" i="1" a="1"/>
  <c r="ADK50" i="1" s="1"/>
  <c r="ADK51" i="1" s="1" a="1"/>
  <c r="ADK51" i="1" s="1"/>
  <c r="ADK52" i="1" a="1"/>
  <c r="ADK52" i="1" s="1"/>
  <c r="ADK53" i="1" s="1" a="1"/>
  <c r="ADK53" i="1" s="1"/>
  <c r="ADK54" i="1" a="1"/>
  <c r="ADK54" i="1" s="1"/>
  <c r="ADK55" i="1" s="1" a="1"/>
  <c r="ADK55" i="1" s="1"/>
  <c r="AEA54" i="1" a="1"/>
  <c r="AEA54" i="1" s="1"/>
  <c r="AEA55" i="1" s="1" a="1"/>
  <c r="AEA55" i="1" s="1"/>
  <c r="AEA50" i="1" a="1"/>
  <c r="AEA50" i="1" s="1"/>
  <c r="AEA51" i="1" s="1" a="1"/>
  <c r="AEA51" i="1" s="1"/>
  <c r="AEA52" i="1" a="1"/>
  <c r="AEA52" i="1" s="1"/>
  <c r="AEA53" i="1" s="1" a="1"/>
  <c r="AEA53" i="1" s="1"/>
  <c r="AEP52" i="1" a="1"/>
  <c r="AEP52" i="1" s="1"/>
  <c r="AEP53" i="1" s="1" a="1"/>
  <c r="AEP53" i="1" s="1"/>
  <c r="AEP54" i="1" a="1"/>
  <c r="AEP54" i="1" s="1"/>
  <c r="AEP55" i="1" s="1" a="1"/>
  <c r="AEP55" i="1" s="1"/>
  <c r="AEP50" i="1" a="1"/>
  <c r="AEP50" i="1" s="1"/>
  <c r="AEP51" i="1" s="1" a="1"/>
  <c r="AEP51" i="1" s="1"/>
  <c r="ADG54" i="1" a="1"/>
  <c r="ADG54" i="1" s="1"/>
  <c r="ADG55" i="1" s="1" a="1"/>
  <c r="ADG55" i="1" s="1"/>
  <c r="ADG50" i="1" a="1"/>
  <c r="ADG50" i="1" s="1"/>
  <c r="ADG51" i="1" s="1" a="1"/>
  <c r="ADG51" i="1" s="1"/>
  <c r="ADG52" i="1" a="1"/>
  <c r="ADG52" i="1" s="1"/>
  <c r="ADG53" i="1" s="1" a="1"/>
  <c r="ADG53" i="1" s="1"/>
  <c r="ADL52" i="1" a="1"/>
  <c r="ADL52" i="1" s="1"/>
  <c r="ADL53" i="1" s="1" a="1"/>
  <c r="ADL53" i="1" s="1"/>
  <c r="ADL50" i="1" a="1"/>
  <c r="ADL50" i="1" s="1"/>
  <c r="ADL51" i="1" s="1" a="1"/>
  <c r="ADL51" i="1" s="1"/>
  <c r="ADL54" i="1" a="1"/>
  <c r="ADL54" i="1" s="1"/>
  <c r="ADL55" i="1" s="1" a="1"/>
  <c r="ADL55" i="1" s="1"/>
  <c r="AEH54" i="1" a="1"/>
  <c r="AEH54" i="1" s="1"/>
  <c r="AEH55" i="1" s="1" a="1"/>
  <c r="AEH55" i="1" s="1"/>
  <c r="AEH50" i="1" a="1"/>
  <c r="AEH50" i="1" s="1"/>
  <c r="AEH51" i="1" s="1" a="1"/>
  <c r="AEH51" i="1" s="1"/>
  <c r="AEH52" i="1" a="1"/>
  <c r="AEH52" i="1" s="1"/>
  <c r="AEH53" i="1" s="1" a="1"/>
  <c r="AEH53" i="1" s="1"/>
  <c r="ADQ50" i="1" a="1"/>
  <c r="ADQ50" i="1" s="1"/>
  <c r="ADQ51" i="1" s="1" a="1"/>
  <c r="ADQ51" i="1" s="1"/>
  <c r="ADQ54" i="1" a="1"/>
  <c r="ADQ54" i="1" s="1"/>
  <c r="ADQ55" i="1" s="1" a="1"/>
  <c r="ADQ55" i="1" s="1"/>
  <c r="ADQ52" i="1" a="1"/>
  <c r="ADQ52" i="1" s="1"/>
  <c r="ADQ53" i="1" s="1" a="1"/>
  <c r="ADQ53" i="1" s="1"/>
  <c r="ACW50" i="1" a="1"/>
  <c r="ACW50" i="1" s="1"/>
  <c r="ACW51" i="1" s="1" a="1"/>
  <c r="ACW51" i="1" s="1"/>
  <c r="ACW52" i="1" a="1"/>
  <c r="ACW52" i="1" s="1"/>
  <c r="ACW53" i="1" s="1" a="1"/>
  <c r="ACW53" i="1" s="1"/>
  <c r="ACW54" i="1" a="1"/>
  <c r="ACW54" i="1" s="1"/>
  <c r="ACW55" i="1" s="1" a="1"/>
  <c r="ACW55" i="1" s="1"/>
  <c r="AEQ52" i="1" a="1"/>
  <c r="AEQ52" i="1" s="1"/>
  <c r="AEQ53" i="1" s="1" a="1"/>
  <c r="AEQ53" i="1" s="1"/>
  <c r="AEQ50" i="1" a="1"/>
  <c r="AEQ50" i="1" s="1"/>
  <c r="AEQ51" i="1" s="1" a="1"/>
  <c r="AEQ51" i="1" s="1"/>
  <c r="AEQ54" i="1" a="1"/>
  <c r="AEQ54" i="1" s="1"/>
  <c r="AEQ55" i="1" s="1" a="1"/>
  <c r="AEQ55" i="1" s="1"/>
  <c r="ADM50" i="1" a="1"/>
  <c r="ADM50" i="1" s="1"/>
  <c r="ADM51" i="1" s="1" a="1"/>
  <c r="ADM51" i="1" s="1"/>
  <c r="ADM54" i="1" a="1"/>
  <c r="ADM54" i="1" s="1"/>
  <c r="ADM55" i="1" s="1" a="1"/>
  <c r="ADM55" i="1" s="1"/>
  <c r="ADM52" i="1" a="1"/>
  <c r="ADM52" i="1" s="1"/>
  <c r="ADM53" i="1" s="1" a="1"/>
  <c r="ADM53" i="1" s="1"/>
  <c r="ADR52" i="1" a="1"/>
  <c r="ADR52" i="1" s="1"/>
  <c r="ADR53" i="1" s="1" a="1"/>
  <c r="ADR53" i="1" s="1"/>
  <c r="ADR50" i="1" a="1"/>
  <c r="ADR50" i="1" s="1"/>
  <c r="ADR51" i="1" s="1" a="1"/>
  <c r="ADR51" i="1" s="1"/>
  <c r="ADR54" i="1" a="1"/>
  <c r="ADR54" i="1" s="1"/>
  <c r="ADR55" i="1" s="1" a="1"/>
  <c r="ADR55" i="1" s="1"/>
  <c r="AEC50" i="1" a="1"/>
  <c r="AEC50" i="1" s="1"/>
  <c r="AEC51" i="1" s="1" a="1"/>
  <c r="AEC51" i="1" s="1"/>
  <c r="AEC54" i="1" a="1"/>
  <c r="AEC54" i="1" s="1"/>
  <c r="AEC55" i="1" s="1" a="1"/>
  <c r="AEC55" i="1" s="1"/>
  <c r="AEC52" i="1" a="1"/>
  <c r="AEC52" i="1" s="1"/>
  <c r="AEC53" i="1" s="1" a="1"/>
  <c r="AEC53" i="1" s="1"/>
  <c r="ADS50" i="1" a="1"/>
  <c r="ADS50" i="1" s="1"/>
  <c r="ADS51" i="1" s="1" a="1"/>
  <c r="ADS51" i="1" s="1"/>
  <c r="ADS54" i="1" a="1"/>
  <c r="ADS54" i="1" s="1"/>
  <c r="ADS55" i="1" s="1" a="1"/>
  <c r="ADS55" i="1" s="1"/>
  <c r="ADS52" i="1" a="1"/>
  <c r="ADS52" i="1" s="1"/>
  <c r="ADS53" i="1" s="1" a="1"/>
  <c r="ADS53" i="1" s="1"/>
  <c r="AES50" i="1" a="1"/>
  <c r="AES50" i="1" s="1"/>
  <c r="AES51" i="1" s="1" a="1"/>
  <c r="AES51" i="1" s="1"/>
  <c r="AES54" i="1" a="1"/>
  <c r="AES54" i="1" s="1"/>
  <c r="AES55" i="1" s="1" a="1"/>
  <c r="AES55" i="1" s="1"/>
  <c r="AES52" i="1" a="1"/>
  <c r="AES52" i="1" s="1"/>
  <c r="AES53" i="1" s="1" a="1"/>
  <c r="AES53" i="1" s="1"/>
  <c r="AER50" i="1" a="1"/>
  <c r="AER50" i="1" s="1"/>
  <c r="AER51" i="1" s="1" a="1"/>
  <c r="AER51" i="1" s="1"/>
  <c r="AER54" i="1" a="1"/>
  <c r="AER54" i="1" s="1"/>
  <c r="AER55" i="1" s="1" a="1"/>
  <c r="AER55" i="1" s="1"/>
  <c r="AER52" i="1" a="1"/>
  <c r="AER52" i="1" s="1"/>
  <c r="AER53" i="1" s="1" a="1"/>
  <c r="AER53" i="1" s="1"/>
  <c r="ACX50" i="1" a="1"/>
  <c r="ACX50" i="1" s="1"/>
  <c r="ACX51" i="1" s="1" a="1"/>
  <c r="ACX51" i="1" s="1"/>
  <c r="ACX54" i="1" a="1"/>
  <c r="ACX54" i="1" s="1"/>
  <c r="ACX55" i="1" s="1" a="1"/>
  <c r="ACX55" i="1" s="1"/>
  <c r="ACX52" i="1" a="1"/>
  <c r="ACX52" i="1" s="1"/>
  <c r="ACX53" i="1" s="1" a="1"/>
  <c r="ACX53" i="1" s="1"/>
  <c r="ADT54" i="1" a="1"/>
  <c r="ADT54" i="1" s="1"/>
  <c r="ADT55" i="1" s="1" a="1"/>
  <c r="ADT55" i="1" s="1"/>
  <c r="ADT52" i="1" a="1"/>
  <c r="ADT52" i="1" s="1"/>
  <c r="ADT53" i="1" s="1" a="1"/>
  <c r="ADT53" i="1" s="1"/>
  <c r="ADT50" i="1" a="1"/>
  <c r="ADT50" i="1" s="1"/>
  <c r="ADT51" i="1" s="1" a="1"/>
  <c r="ADT51" i="1" s="1"/>
  <c r="ADN50" i="1" a="1"/>
  <c r="ADN50" i="1" s="1"/>
  <c r="ADN51" i="1" s="1" a="1"/>
  <c r="ADN51" i="1" s="1"/>
  <c r="ADN54" i="1" a="1"/>
  <c r="ADN54" i="1" s="1"/>
  <c r="ADN55" i="1" s="1" a="1"/>
  <c r="ADN55" i="1" s="1"/>
  <c r="ADN52" i="1" a="1"/>
  <c r="ADN52" i="1" s="1"/>
  <c r="ADN53" i="1" s="1" a="1"/>
  <c r="ADN53" i="1" s="1"/>
  <c r="AEW52" i="1" a="1"/>
  <c r="AEW52" i="1" s="1"/>
  <c r="AEW53" i="1" s="1" a="1"/>
  <c r="AEW53" i="1" s="1"/>
  <c r="AEW54" i="1" a="1"/>
  <c r="AEW54" i="1" s="1"/>
  <c r="AEW55" i="1" s="1" a="1"/>
  <c r="AEW55" i="1" s="1"/>
  <c r="AEW50" i="1" a="1"/>
  <c r="AEW50" i="1" s="1"/>
  <c r="AEW51" i="1" s="1" a="1"/>
  <c r="AEW51" i="1" s="1"/>
  <c r="AED54" i="1" a="1"/>
  <c r="AED54" i="1" s="1"/>
  <c r="AED55" i="1" s="1" a="1"/>
  <c r="AED55" i="1" s="1"/>
  <c r="AED50" i="1" a="1"/>
  <c r="AED50" i="1" s="1"/>
  <c r="AED51" i="1" s="1" a="1"/>
  <c r="AED51" i="1" s="1"/>
  <c r="AED52" i="1" a="1"/>
  <c r="AED52" i="1" s="1"/>
  <c r="AED53" i="1" s="1" a="1"/>
  <c r="AED53" i="1" s="1"/>
  <c r="ADU54" i="1" a="1"/>
  <c r="ADU54" i="1" s="1"/>
  <c r="ADU55" i="1" s="1" a="1"/>
  <c r="ADU55" i="1" s="1"/>
  <c r="ADU50" i="1" a="1"/>
  <c r="ADU50" i="1" s="1"/>
  <c r="ADU51" i="1" s="1" a="1"/>
  <c r="ADU51" i="1" s="1"/>
  <c r="ADU52" i="1" a="1"/>
  <c r="ADU52" i="1" s="1"/>
  <c r="ADU53" i="1" s="1" a="1"/>
  <c r="ADU53" i="1" s="1"/>
  <c r="AET54" i="1" a="1"/>
  <c r="AET54" i="1" s="1"/>
  <c r="AET55" i="1" s="1" a="1"/>
  <c r="AET55" i="1" s="1"/>
  <c r="AET50" i="1" a="1"/>
  <c r="AET50" i="1" s="1"/>
  <c r="AET51" i="1" s="1" a="1"/>
  <c r="AET51" i="1" s="1"/>
  <c r="AET52" i="1" a="1"/>
  <c r="AET52" i="1" s="1"/>
  <c r="AET53" i="1" s="1" a="1"/>
  <c r="AET53" i="1" s="1"/>
  <c r="ADV54" i="1" a="1"/>
  <c r="ADV54" i="1" s="1"/>
  <c r="ADV55" i="1" s="1" a="1"/>
  <c r="ADV55" i="1" s="1"/>
  <c r="ADV52" i="1" a="1"/>
  <c r="ADV52" i="1" s="1"/>
  <c r="ADV53" i="1" s="1" a="1"/>
  <c r="ADV53" i="1" s="1"/>
  <c r="ADV50" i="1" a="1"/>
  <c r="ADV50" i="1" s="1"/>
  <c r="ADV51" i="1" s="1" a="1"/>
  <c r="ADV51" i="1" s="1"/>
  <c r="ACY54" i="1" a="1"/>
  <c r="ACY54" i="1" s="1"/>
  <c r="ACY55" i="1" s="1" a="1"/>
  <c r="ACY55" i="1" s="1"/>
  <c r="ACY50" i="1" a="1"/>
  <c r="ACY50" i="1" s="1"/>
  <c r="ACY51" i="1" s="1" a="1"/>
  <c r="ACY51" i="1" s="1"/>
  <c r="ACY52" i="1" a="1"/>
  <c r="ACY52" i="1" s="1"/>
  <c r="ACY53" i="1" s="1" a="1"/>
  <c r="ACY53" i="1" s="1"/>
  <c r="ACR54" i="1" a="1"/>
  <c r="ACR54" i="1" s="1"/>
  <c r="ACR55" i="1" s="1" a="1"/>
  <c r="ACR55" i="1" s="1"/>
  <c r="ACR52" i="1" a="1"/>
  <c r="ACR52" i="1" s="1"/>
  <c r="ACR53" i="1" s="1" a="1"/>
  <c r="ACR53" i="1" s="1"/>
  <c r="ACR50" i="1" a="1"/>
  <c r="ACR50" i="1" s="1"/>
  <c r="ACR51" i="1" s="1" a="1"/>
  <c r="ACR51" i="1" s="1"/>
  <c r="ADO54" i="1" a="1"/>
  <c r="ADO54" i="1" s="1"/>
  <c r="ADO55" i="1" s="1" a="1"/>
  <c r="ADO55" i="1" s="1"/>
  <c r="ADO52" i="1" a="1"/>
  <c r="ADO52" i="1" s="1"/>
  <c r="ADO53" i="1" s="1" a="1"/>
  <c r="ADO53" i="1" s="1"/>
  <c r="ADO50" i="1" a="1"/>
  <c r="ADO50" i="1" s="1"/>
  <c r="ADO51" i="1" s="1" a="1"/>
  <c r="ADO51" i="1" s="1"/>
  <c r="ADW52" i="1" a="1"/>
  <c r="ADW52" i="1" s="1"/>
  <c r="ADW53" i="1" s="1" a="1"/>
  <c r="ADW53" i="1" s="1"/>
  <c r="ADW54" i="1" a="1"/>
  <c r="ADW54" i="1" s="1"/>
  <c r="ADW55" i="1" s="1" a="1"/>
  <c r="ADW55" i="1" s="1"/>
  <c r="ADW50" i="1" a="1"/>
  <c r="ADW50" i="1" s="1"/>
  <c r="ADW51" i="1" s="1" a="1"/>
  <c r="ADW51" i="1" s="1"/>
  <c r="AEE50" i="1" a="1"/>
  <c r="AEE50" i="1" s="1"/>
  <c r="AEE51" i="1" s="1" a="1"/>
  <c r="AEE51" i="1" s="1"/>
  <c r="AEE52" i="1" a="1"/>
  <c r="AEE52" i="1" s="1"/>
  <c r="AEE53" i="1" s="1" a="1"/>
  <c r="AEE53" i="1" s="1"/>
  <c r="AEE54" i="1" a="1"/>
  <c r="AEE54" i="1" s="1"/>
  <c r="AEE55" i="1" s="1" a="1"/>
  <c r="AEE55" i="1" s="1"/>
  <c r="ACS50" i="1" a="1"/>
  <c r="ACS50" i="1" s="1"/>
  <c r="ACS51" i="1" s="1" a="1"/>
  <c r="ACS51" i="1" s="1"/>
  <c r="ACS54" i="1" a="1"/>
  <c r="ACS54" i="1" s="1"/>
  <c r="ACS55" i="1" s="1" a="1"/>
  <c r="ACS55" i="1" s="1"/>
  <c r="ACS52" i="1" a="1"/>
  <c r="ACS52" i="1" s="1"/>
  <c r="ACS53" i="1" s="1" a="1"/>
  <c r="ACS53" i="1" s="1"/>
  <c r="AEU50" i="1" a="1"/>
  <c r="AEU50" i="1" s="1"/>
  <c r="AEU51" i="1" s="1" a="1"/>
  <c r="AEU51" i="1" s="1"/>
  <c r="AEU52" i="1" a="1"/>
  <c r="AEU52" i="1" s="1"/>
  <c r="AEU53" i="1" s="1" a="1"/>
  <c r="AEU53" i="1" s="1"/>
  <c r="AEU54" i="1" a="1"/>
  <c r="AEU54" i="1" s="1"/>
  <c r="AEU55" i="1" s="1" a="1"/>
  <c r="AEU55" i="1" s="1"/>
  <c r="ADX50" i="1" a="1"/>
  <c r="ADX50" i="1" s="1"/>
  <c r="ADX51" i="1" s="1" a="1"/>
  <c r="ADX51" i="1" s="1"/>
  <c r="ADX52" i="1" a="1"/>
  <c r="ADX52" i="1" s="1"/>
  <c r="ADX53" i="1" s="1" a="1"/>
  <c r="ADX53" i="1" s="1"/>
  <c r="ADX54" i="1" a="1"/>
  <c r="ADX54" i="1" s="1"/>
  <c r="ADX55" i="1" s="1" a="1"/>
  <c r="ADX55" i="1" s="1"/>
  <c r="ACZ50" i="1" a="1"/>
  <c r="ACZ50" i="1" s="1"/>
  <c r="ACZ51" i="1" s="1" a="1"/>
  <c r="ACZ51" i="1" s="1"/>
  <c r="ACZ52" i="1" a="1"/>
  <c r="ACZ52" i="1" s="1"/>
  <c r="ACZ53" i="1" s="1" a="1"/>
  <c r="ACZ53" i="1" s="1"/>
  <c r="ACZ54" i="1" a="1"/>
  <c r="ACZ54" i="1" s="1"/>
  <c r="ACZ55" i="1" s="1" a="1"/>
  <c r="ACZ55" i="1" s="1"/>
  <c r="ACT54" i="1" a="1"/>
  <c r="ACT54" i="1" s="1"/>
  <c r="ACT55" i="1" s="1" a="1"/>
  <c r="ACT55" i="1" s="1"/>
  <c r="ACT52" i="1" a="1"/>
  <c r="ACT52" i="1" s="1"/>
  <c r="ACT53" i="1" s="1" a="1"/>
  <c r="ACT53" i="1" s="1"/>
  <c r="ACT50" i="1" a="1"/>
  <c r="ACT50" i="1" s="1"/>
  <c r="ACT51" i="1" s="1" a="1"/>
  <c r="ACT51" i="1" s="1"/>
  <c r="ADP52" i="1" a="1"/>
  <c r="ADP52" i="1" s="1"/>
  <c r="ADP53" i="1" s="1" a="1"/>
  <c r="ADP53" i="1" s="1"/>
  <c r="ADP54" i="1" a="1"/>
  <c r="ADP54" i="1" s="1"/>
  <c r="ADP55" i="1" s="1" a="1"/>
  <c r="ADP55" i="1" s="1"/>
  <c r="ADP50" i="1" a="1"/>
  <c r="ADP50" i="1" s="1"/>
  <c r="ADP51" i="1" s="1" a="1"/>
  <c r="ADP51" i="1" s="1"/>
  <c r="ADY50" i="1" a="1"/>
  <c r="ADY50" i="1" s="1"/>
  <c r="ADY51" i="1" s="1" a="1"/>
  <c r="ADY51" i="1" s="1"/>
  <c r="ADY52" i="1" a="1"/>
  <c r="ADY52" i="1" s="1"/>
  <c r="ADY53" i="1" s="1" a="1"/>
  <c r="ADY53" i="1" s="1"/>
  <c r="ADY54" i="1" a="1"/>
  <c r="ADY54" i="1" s="1"/>
  <c r="ADY55" i="1" s="1" a="1"/>
  <c r="ADY55" i="1" s="1"/>
  <c r="AEF52" i="1" a="1"/>
  <c r="AEF52" i="1" s="1"/>
  <c r="AEF53" i="1" s="1" a="1"/>
  <c r="AEF53" i="1" s="1"/>
  <c r="AEF54" i="1" a="1"/>
  <c r="AEF54" i="1" s="1"/>
  <c r="AEF55" i="1" s="1" a="1"/>
  <c r="AEF55" i="1" s="1"/>
  <c r="AEF50" i="1" a="1"/>
  <c r="AEF50" i="1" s="1"/>
  <c r="AEF51" i="1" s="1" a="1"/>
  <c r="AEF51" i="1" s="1"/>
  <c r="ADZ54" i="1" a="1"/>
  <c r="ADZ54" i="1" s="1"/>
  <c r="ADZ55" i="1" s="1" a="1"/>
  <c r="ADZ55" i="1" s="1"/>
  <c r="ADZ52" i="1" a="1"/>
  <c r="ADZ52" i="1" s="1"/>
  <c r="ADZ53" i="1" s="1" a="1"/>
  <c r="ADZ53" i="1" s="1"/>
  <c r="ADZ50" i="1" a="1"/>
  <c r="ADZ50" i="1" s="1"/>
  <c r="ADZ51" i="1" s="1" a="1"/>
  <c r="ADZ51" i="1" s="1"/>
  <c r="AEV52" i="1" a="1"/>
  <c r="AEV52" i="1" s="1"/>
  <c r="AEV53" i="1" s="1" a="1"/>
  <c r="AEV53" i="1" s="1"/>
  <c r="AEV50" i="1" a="1"/>
  <c r="AEV50" i="1" s="1"/>
  <c r="AEV51" i="1" s="1" a="1"/>
  <c r="AEV51" i="1" s="1"/>
  <c r="AEV54" i="1" a="1"/>
  <c r="AEV54" i="1" s="1"/>
  <c r="AEV55" i="1" s="1" a="1"/>
  <c r="AEV55" i="1" s="1"/>
  <c r="ACU52" i="1" a="1"/>
  <c r="ACU52" i="1" s="1"/>
  <c r="ACU53" i="1" s="1" a="1"/>
  <c r="ACU53" i="1" s="1"/>
  <c r="ACU54" i="1" a="1"/>
  <c r="ACU54" i="1" s="1"/>
  <c r="ACU55" i="1" s="1" a="1"/>
  <c r="ACU55" i="1" s="1"/>
  <c r="ACU50" i="1" a="1"/>
  <c r="ACU50" i="1" s="1"/>
  <c r="ACU51" i="1" s="1" a="1"/>
  <c r="ACU51" i="1" s="1"/>
  <c r="ACV52" i="1" a="1"/>
  <c r="ACV52" i="1" s="1"/>
  <c r="ACV53" i="1" s="1" a="1"/>
  <c r="ACV53" i="1" s="1"/>
  <c r="ACV50" i="1" a="1"/>
  <c r="ACV50" i="1" s="1"/>
  <c r="ACV51" i="1" s="1" a="1"/>
  <c r="ACV51" i="1" s="1"/>
  <c r="ACV54" i="1" a="1"/>
  <c r="ACV54" i="1" s="1"/>
  <c r="ACV55" i="1" s="1" a="1"/>
  <c r="ACV55" i="1" s="1"/>
  <c r="AEB52" i="1" a="1"/>
  <c r="AEB52" i="1" s="1"/>
  <c r="AEB53" i="1" s="1" a="1"/>
  <c r="AEB53" i="1" s="1"/>
  <c r="AEB50" i="1" a="1"/>
  <c r="AEB50" i="1" s="1"/>
  <c r="AEB51" i="1" s="1" a="1"/>
  <c r="AEB51" i="1" s="1"/>
  <c r="AEB54" i="1" a="1"/>
  <c r="AEB54" i="1" s="1"/>
  <c r="AEB55" i="1" s="1" a="1"/>
  <c r="AEB55" i="1" s="1"/>
  <c r="ADB54" i="1" a="1"/>
  <c r="ADB54" i="1" s="1"/>
  <c r="ADB55" i="1" s="1" a="1"/>
  <c r="ADB55" i="1" s="1"/>
  <c r="ADB52" i="1" a="1"/>
  <c r="ADB52" i="1" s="1"/>
  <c r="ADB53" i="1" s="1" a="1"/>
  <c r="ADB53" i="1" s="1"/>
  <c r="ADB50" i="1" a="1"/>
  <c r="ADB50" i="1" s="1"/>
  <c r="ADB51" i="1" s="1" a="1"/>
  <c r="ADB51" i="1" s="1"/>
  <c r="AEG50" i="1" a="1"/>
  <c r="AEG50" i="1" s="1"/>
  <c r="AEG51" i="1" s="1" a="1"/>
  <c r="AEG51" i="1" s="1"/>
  <c r="AEG52" i="1" a="1"/>
  <c r="AEG52" i="1" s="1"/>
  <c r="AEG53" i="1" s="1" a="1"/>
  <c r="AEG53" i="1" s="1"/>
  <c r="AEG54" i="1" a="1"/>
  <c r="AEG54" i="1" s="1"/>
  <c r="AEG55" i="1" s="1" a="1"/>
  <c r="AEG55" i="1" s="1"/>
  <c r="ADD50" i="1" a="1"/>
  <c r="ADD50" i="1" s="1"/>
  <c r="ADD51" i="1" s="1" a="1"/>
  <c r="ADD51" i="1" s="1"/>
  <c r="ADD52" i="1" a="1"/>
  <c r="ADD52" i="1" s="1"/>
  <c r="ADD53" i="1" s="1" a="1"/>
  <c r="ADD53" i="1" s="1"/>
  <c r="ADD54" i="1" a="1"/>
  <c r="ADD54" i="1" s="1"/>
  <c r="ADD55" i="1" s="1" a="1"/>
  <c r="ADD55" i="1" s="1"/>
  <c r="ABR50" i="1" a="1"/>
  <c r="ABR50" i="1" s="1"/>
  <c r="ABR51" i="1" s="1" a="1"/>
  <c r="ABR51" i="1" s="1"/>
  <c r="ABR54" i="1" a="1"/>
  <c r="ABR54" i="1" s="1"/>
  <c r="ABR55" i="1" s="1" a="1"/>
  <c r="ABR55" i="1" s="1"/>
  <c r="ABR52" i="1" a="1"/>
  <c r="ABR52" i="1" s="1"/>
  <c r="ABR53" i="1" s="1" a="1"/>
  <c r="ABR53" i="1" s="1"/>
  <c r="ABW52" i="1" a="1"/>
  <c r="ABW52" i="1" s="1"/>
  <c r="ABW53" i="1" s="1" a="1"/>
  <c r="ABW53" i="1" s="1"/>
  <c r="ABW54" i="1" a="1"/>
  <c r="ABW54" i="1" s="1"/>
  <c r="ABW55" i="1" s="1" a="1"/>
  <c r="ABW55" i="1" s="1"/>
  <c r="ABW50" i="1" a="1"/>
  <c r="ABW50" i="1" s="1"/>
  <c r="ABW51" i="1" s="1" a="1"/>
  <c r="ABW51" i="1" s="1"/>
  <c r="ABX50" i="1" a="1"/>
  <c r="ABX50" i="1" s="1"/>
  <c r="ABX51" i="1" s="1" a="1"/>
  <c r="ABX51" i="1" s="1"/>
  <c r="ABX54" i="1" a="1"/>
  <c r="ABX54" i="1" s="1"/>
  <c r="ABX55" i="1" s="1" a="1"/>
  <c r="ABX55" i="1" s="1"/>
  <c r="ABX52" i="1" a="1"/>
  <c r="ABX52" i="1" s="1"/>
  <c r="ABX53" i="1" s="1" a="1"/>
  <c r="ABX53" i="1" s="1"/>
  <c r="ABY52" i="1" a="1"/>
  <c r="ABY52" i="1" s="1"/>
  <c r="ABY53" i="1" s="1" a="1"/>
  <c r="ABY53" i="1" s="1"/>
  <c r="ABY50" i="1" a="1"/>
  <c r="ABY50" i="1" s="1"/>
  <c r="ABY51" i="1" s="1" a="1"/>
  <c r="ABY51" i="1" s="1"/>
  <c r="ABY54" i="1" a="1"/>
  <c r="ABY54" i="1" s="1"/>
  <c r="ABY55" i="1" s="1" a="1"/>
  <c r="ABY55" i="1" s="1"/>
  <c r="ABZ52" i="1" a="1"/>
  <c r="ABZ52" i="1" s="1"/>
  <c r="ABZ53" i="1" s="1" a="1"/>
  <c r="ABZ53" i="1" s="1"/>
  <c r="ABZ50" i="1" a="1"/>
  <c r="ABZ50" i="1" s="1"/>
  <c r="ABZ51" i="1" s="1" a="1"/>
  <c r="ABZ51" i="1" s="1"/>
  <c r="ABZ54" i="1" a="1"/>
  <c r="ABZ54" i="1" s="1"/>
  <c r="ABZ55" i="1" s="1" a="1"/>
  <c r="ABZ55" i="1" s="1"/>
  <c r="ACA54" i="1" a="1"/>
  <c r="ACA54" i="1" s="1"/>
  <c r="ACA55" i="1" s="1" a="1"/>
  <c r="ACA55" i="1" s="1"/>
  <c r="ACA50" i="1" a="1"/>
  <c r="ACA50" i="1" s="1"/>
  <c r="ACA51" i="1" s="1" a="1"/>
  <c r="ACA51" i="1" s="1"/>
  <c r="ACA52" i="1" a="1"/>
  <c r="ACA52" i="1" s="1"/>
  <c r="ACA53" i="1" s="1" a="1"/>
  <c r="ACA53" i="1" s="1"/>
  <c r="ACB52" i="1" a="1"/>
  <c r="ACB52" i="1" s="1"/>
  <c r="ACB53" i="1" s="1" a="1"/>
  <c r="ACB53" i="1" s="1"/>
  <c r="ACB54" i="1" a="1"/>
  <c r="ACB54" i="1" s="1"/>
  <c r="ACB55" i="1" s="1" a="1"/>
  <c r="ACB55" i="1" s="1"/>
  <c r="ACB50" i="1" a="1"/>
  <c r="ACB50" i="1" s="1"/>
  <c r="ACB51" i="1" s="1" a="1"/>
  <c r="ACB51" i="1" s="1"/>
  <c r="ACC52" i="1" a="1"/>
  <c r="ACC52" i="1" s="1"/>
  <c r="ACC53" i="1" s="1" a="1"/>
  <c r="ACC53" i="1" s="1"/>
  <c r="ACC54" i="1" a="1"/>
  <c r="ACC54" i="1" s="1"/>
  <c r="ACC55" i="1" s="1" a="1"/>
  <c r="ACC55" i="1" s="1"/>
  <c r="ACC50" i="1" a="1"/>
  <c r="ACC50" i="1" s="1"/>
  <c r="ACC51" i="1" s="1" a="1"/>
  <c r="ACC51" i="1" s="1"/>
  <c r="ACF50" i="1" a="1"/>
  <c r="ACF50" i="1" s="1"/>
  <c r="ACF51" i="1" s="1" a="1"/>
  <c r="ACF51" i="1" s="1"/>
  <c r="ACF52" i="1" a="1"/>
  <c r="ACF52" i="1" s="1"/>
  <c r="ACF53" i="1" s="1" a="1"/>
  <c r="ACF53" i="1" s="1"/>
  <c r="ACF54" i="1" a="1"/>
  <c r="ACF54" i="1" s="1"/>
  <c r="ACF55" i="1" s="1" a="1"/>
  <c r="ACF55" i="1" s="1"/>
  <c r="ACG52" i="1" a="1"/>
  <c r="ACG52" i="1" s="1"/>
  <c r="ACG53" i="1" s="1" a="1"/>
  <c r="ACG53" i="1" s="1"/>
  <c r="ACG54" i="1" a="1"/>
  <c r="ACG54" i="1" s="1"/>
  <c r="ACG55" i="1" s="1" a="1"/>
  <c r="ACG55" i="1" s="1"/>
  <c r="ACG50" i="1" a="1"/>
  <c r="ACG50" i="1" s="1"/>
  <c r="ACG51" i="1" s="1" a="1"/>
  <c r="ACG51" i="1" s="1"/>
  <c r="ACH54" i="1" a="1"/>
  <c r="ACH54" i="1" s="1"/>
  <c r="ACH55" i="1" s="1" a="1"/>
  <c r="ACH55" i="1" s="1"/>
  <c r="ACH52" i="1" a="1"/>
  <c r="ACH52" i="1" s="1"/>
  <c r="ACH53" i="1" s="1" a="1"/>
  <c r="ACH53" i="1" s="1"/>
  <c r="ACH50" i="1" a="1"/>
  <c r="ACH50" i="1" s="1"/>
  <c r="ACH51" i="1" s="1" a="1"/>
  <c r="ACH51" i="1" s="1"/>
  <c r="ACM50" i="1" a="1"/>
  <c r="ACM50" i="1" s="1"/>
  <c r="ACM51" i="1" s="1" a="1"/>
  <c r="ACM51" i="1" s="1"/>
  <c r="ACM54" i="1" a="1"/>
  <c r="ACM54" i="1" s="1"/>
  <c r="ACM55" i="1" s="1" a="1"/>
  <c r="ACM55" i="1" s="1"/>
  <c r="ACM52" i="1" a="1"/>
  <c r="ACM52" i="1" s="1"/>
  <c r="ACM53" i="1" s="1" a="1"/>
  <c r="ACM53" i="1" s="1"/>
  <c r="ACN50" i="1" a="1"/>
  <c r="ACN50" i="1" s="1"/>
  <c r="ACN51" i="1" s="1" a="1"/>
  <c r="ACN51" i="1" s="1"/>
  <c r="ACN54" i="1" a="1"/>
  <c r="ACN54" i="1" s="1"/>
  <c r="ACN55" i="1" s="1" a="1"/>
  <c r="ACN55" i="1" s="1"/>
  <c r="ACN52" i="1" a="1"/>
  <c r="ACN52" i="1" s="1"/>
  <c r="ACN53" i="1" s="1" a="1"/>
  <c r="ACN53" i="1" s="1"/>
  <c r="ACO52" i="1" a="1"/>
  <c r="ACO52" i="1" s="1"/>
  <c r="ACO53" i="1" s="1" a="1"/>
  <c r="ACO53" i="1" s="1"/>
  <c r="ACO54" i="1" a="1"/>
  <c r="ACO54" i="1" s="1"/>
  <c r="ACO55" i="1" s="1" a="1"/>
  <c r="ACO55" i="1" s="1"/>
  <c r="ACO50" i="1" a="1"/>
  <c r="ACO50" i="1" s="1"/>
  <c r="ACO51" i="1" s="1" a="1"/>
  <c r="ACO51" i="1" s="1"/>
  <c r="ABP52" i="1" a="1"/>
  <c r="ABP52" i="1" s="1"/>
  <c r="ABP53" i="1" s="1" a="1"/>
  <c r="ABP53" i="1" s="1"/>
  <c r="ABP50" i="1" a="1"/>
  <c r="ABP50" i="1" s="1"/>
  <c r="ABP51" i="1" s="1" a="1"/>
  <c r="ABP51" i="1" s="1"/>
  <c r="ABP54" i="1" a="1"/>
  <c r="ABP54" i="1" s="1"/>
  <c r="ABP55" i="1" s="1" a="1"/>
  <c r="ABP55" i="1" s="1"/>
  <c r="ABQ52" i="1" a="1"/>
  <c r="ABQ52" i="1" s="1"/>
  <c r="ABQ53" i="1" s="1" a="1"/>
  <c r="ABQ53" i="1" s="1"/>
  <c r="ABQ50" i="1" a="1"/>
  <c r="ABQ50" i="1" s="1"/>
  <c r="ABQ51" i="1" s="1" a="1"/>
  <c r="ABQ51" i="1" s="1"/>
  <c r="ABQ54" i="1" a="1"/>
  <c r="ABQ54" i="1" s="1"/>
  <c r="ABQ55" i="1" s="1" a="1"/>
  <c r="ABQ55" i="1" s="1"/>
  <c r="ABS50" i="1" a="1"/>
  <c r="ABS50" i="1" s="1"/>
  <c r="ABS51" i="1" s="1" a="1"/>
  <c r="ABS51" i="1" s="1"/>
  <c r="ABS54" i="1" a="1"/>
  <c r="ABS54" i="1" s="1"/>
  <c r="ABS55" i="1" s="1" a="1"/>
  <c r="ABS55" i="1" s="1"/>
  <c r="ABS52" i="1" a="1"/>
  <c r="ABS52" i="1" s="1"/>
  <c r="ABS53" i="1" s="1" a="1"/>
  <c r="ABS53" i="1" s="1"/>
  <c r="ACI54" i="1" a="1"/>
  <c r="ACI54" i="1" s="1"/>
  <c r="ACI55" i="1" s="1" a="1"/>
  <c r="ACI55" i="1" s="1"/>
  <c r="ACI52" i="1" a="1"/>
  <c r="ACI52" i="1" s="1"/>
  <c r="ACI53" i="1" s="1" a="1"/>
  <c r="ACI53" i="1" s="1"/>
  <c r="ACI50" i="1" a="1"/>
  <c r="ACI50" i="1" s="1"/>
  <c r="ACI51" i="1" s="1" a="1"/>
  <c r="ACI51" i="1" s="1"/>
  <c r="ABT54" i="1" a="1"/>
  <c r="ABT54" i="1" s="1"/>
  <c r="ABT55" i="1" s="1" a="1"/>
  <c r="ABT55" i="1" s="1"/>
  <c r="ABT52" i="1" a="1"/>
  <c r="ABT52" i="1" s="1"/>
  <c r="ABT53" i="1" s="1" a="1"/>
  <c r="ABT53" i="1" s="1"/>
  <c r="ABT50" i="1" a="1"/>
  <c r="ABT50" i="1" s="1"/>
  <c r="ABT51" i="1" s="1" a="1"/>
  <c r="ABT51" i="1" s="1"/>
  <c r="ACJ54" i="1" a="1"/>
  <c r="ACJ54" i="1" s="1"/>
  <c r="ACJ55" i="1" s="1" a="1"/>
  <c r="ACJ55" i="1" s="1"/>
  <c r="ACJ52" i="1" a="1"/>
  <c r="ACJ52" i="1" s="1"/>
  <c r="ACJ53" i="1" s="1" a="1"/>
  <c r="ACJ53" i="1" s="1"/>
  <c r="ACJ50" i="1" a="1"/>
  <c r="ACJ50" i="1" s="1"/>
  <c r="ACJ51" i="1" s="1" a="1"/>
  <c r="ACJ51" i="1" s="1"/>
  <c r="ABU50" i="1" a="1"/>
  <c r="ABU50" i="1" s="1"/>
  <c r="ABU51" i="1" s="1" a="1"/>
  <c r="ABU51" i="1" s="1"/>
  <c r="ABU52" i="1" a="1"/>
  <c r="ABU52" i="1" s="1"/>
  <c r="ABU53" i="1" s="1" a="1"/>
  <c r="ABU53" i="1" s="1"/>
  <c r="ABU54" i="1" a="1"/>
  <c r="ABU54" i="1" s="1"/>
  <c r="ABU55" i="1" s="1" a="1"/>
  <c r="ABU55" i="1" s="1"/>
  <c r="ACK54" i="1" a="1"/>
  <c r="ACK54" i="1" s="1"/>
  <c r="ACK55" i="1" s="1" a="1"/>
  <c r="ACK55" i="1" s="1"/>
  <c r="ACK50" i="1" a="1"/>
  <c r="ACK50" i="1" s="1"/>
  <c r="ACK51" i="1" s="1" a="1"/>
  <c r="ACK51" i="1" s="1"/>
  <c r="ACK52" i="1" a="1"/>
  <c r="ACK52" i="1" s="1"/>
  <c r="ACK53" i="1" s="1" a="1"/>
  <c r="ACK53" i="1" s="1"/>
  <c r="ABV50" i="1" a="1"/>
  <c r="ABV50" i="1" s="1"/>
  <c r="ABV51" i="1" s="1" a="1"/>
  <c r="ABV51" i="1" s="1"/>
  <c r="ABV54" i="1" a="1"/>
  <c r="ABV54" i="1" s="1"/>
  <c r="ABV55" i="1" s="1" a="1"/>
  <c r="ABV55" i="1" s="1"/>
  <c r="ABV52" i="1" a="1"/>
  <c r="ABV52" i="1" s="1"/>
  <c r="ABV53" i="1" s="1" a="1"/>
  <c r="ABV53" i="1" s="1"/>
  <c r="ACL54" i="1" a="1"/>
  <c r="ACL54" i="1" s="1"/>
  <c r="ACL55" i="1" s="1" a="1"/>
  <c r="ACL55" i="1" s="1"/>
  <c r="ACL50" i="1" a="1"/>
  <c r="ACL50" i="1" s="1"/>
  <c r="ACL51" i="1" s="1" a="1"/>
  <c r="ACL51" i="1" s="1"/>
  <c r="ACL52" i="1" a="1"/>
  <c r="ACL52" i="1" s="1"/>
  <c r="ACL53" i="1" s="1" a="1"/>
  <c r="ACL53" i="1" s="1"/>
  <c r="ABN54" i="1" a="1"/>
  <c r="ABN54" i="1" s="1"/>
  <c r="ABN55" i="1" s="1" a="1"/>
  <c r="ABN55" i="1" s="1"/>
  <c r="ABN50" i="1" a="1"/>
  <c r="ABN50" i="1" s="1"/>
  <c r="ABN51" i="1" s="1" a="1"/>
  <c r="ABN51" i="1" s="1"/>
  <c r="ABN52" i="1" a="1"/>
  <c r="ABN52" i="1" s="1"/>
  <c r="ABN53" i="1" s="1" a="1"/>
  <c r="ABN53" i="1" s="1"/>
  <c r="ACD54" i="1" a="1"/>
  <c r="ACD54" i="1" s="1"/>
  <c r="ACD55" i="1" s="1" a="1"/>
  <c r="ACD55" i="1" s="1"/>
  <c r="ACD52" i="1" a="1"/>
  <c r="ACD52" i="1" s="1"/>
  <c r="ACD53" i="1" s="1" a="1"/>
  <c r="ACD53" i="1" s="1"/>
  <c r="ACD50" i="1" a="1"/>
  <c r="ACD50" i="1" s="1"/>
  <c r="ACD51" i="1" s="1" a="1"/>
  <c r="ACD51" i="1" s="1"/>
  <c r="ABO50" i="1" a="1"/>
  <c r="ABO50" i="1" s="1"/>
  <c r="ABO51" i="1" s="1" a="1"/>
  <c r="ABO51" i="1" s="1"/>
  <c r="ABO52" i="1" a="1"/>
  <c r="ABO52" i="1" s="1"/>
  <c r="ABO53" i="1" s="1" a="1"/>
  <c r="ABO53" i="1" s="1"/>
  <c r="ABO54" i="1" a="1"/>
  <c r="ABO54" i="1" s="1"/>
  <c r="ABO55" i="1" s="1" a="1"/>
  <c r="ABO55" i="1" s="1"/>
  <c r="ACE50" i="1" a="1"/>
  <c r="ACE50" i="1" s="1"/>
  <c r="ACE51" i="1" s="1" a="1"/>
  <c r="ACE51" i="1" s="1"/>
  <c r="ACE52" i="1" a="1"/>
  <c r="ACE52" i="1" s="1"/>
  <c r="ACE53" i="1" s="1" a="1"/>
  <c r="ACE53" i="1" s="1"/>
  <c r="ACE54" i="1" a="1"/>
  <c r="ACE54" i="1" s="1"/>
  <c r="ACE55" i="1" s="1" a="1"/>
  <c r="ACE55" i="1" s="1"/>
  <c r="VU49" i="1" a="1"/>
  <c r="VU49" i="1" s="1"/>
  <c r="VU54" i="1" s="1" a="1"/>
  <c r="VU54" i="1" s="1"/>
  <c r="VU55" i="1" s="1" a="1"/>
  <c r="VU55" i="1" s="1"/>
  <c r="WU49" i="1" a="1"/>
  <c r="WU49" i="1" s="1"/>
  <c r="WU50" i="1" s="1" a="1"/>
  <c r="WU50" i="1" s="1"/>
  <c r="WU51" i="1" s="1" a="1"/>
  <c r="WU51" i="1" s="1"/>
  <c r="AAD50" i="1" a="1"/>
  <c r="AAD50" i="1" s="1"/>
  <c r="AAD51" i="1" s="1" a="1"/>
  <c r="AAD51" i="1" s="1"/>
  <c r="AAD52" i="1" a="1"/>
  <c r="AAD52" i="1" s="1"/>
  <c r="AAD53" i="1" s="1" a="1"/>
  <c r="AAD53" i="1" s="1"/>
  <c r="XL52" i="1" a="1"/>
  <c r="XL52" i="1" s="1"/>
  <c r="XL53" i="1" s="1" a="1"/>
  <c r="XL53" i="1" s="1"/>
  <c r="GV52" i="1" a="1"/>
  <c r="GV52" i="1" s="1"/>
  <c r="GV53" i="1" s="1" a="1"/>
  <c r="GV53" i="1" s="1"/>
  <c r="GV54" i="1" a="1"/>
  <c r="GV54" i="1" s="1"/>
  <c r="GV55" i="1" s="1" a="1"/>
  <c r="GV55" i="1" s="1"/>
  <c r="CD54" i="1" a="1"/>
  <c r="CD54" i="1" s="1"/>
  <c r="CD55" i="1" s="1" a="1"/>
  <c r="CD55" i="1" s="1"/>
  <c r="CD52" i="1" a="1"/>
  <c r="CD52" i="1" s="1"/>
  <c r="CD53" i="1" s="1" a="1"/>
  <c r="CD53" i="1" s="1"/>
  <c r="CD50" i="1" a="1"/>
  <c r="CD50" i="1" s="1"/>
  <c r="CD51" i="1" s="1" a="1"/>
  <c r="CD51" i="1" s="1"/>
  <c r="GW54" i="1" a="1"/>
  <c r="GW54" i="1" s="1"/>
  <c r="GW55" i="1" s="1" a="1"/>
  <c r="GW55" i="1" s="1"/>
  <c r="GW50" i="1" a="1"/>
  <c r="GW50" i="1" s="1"/>
  <c r="GW51" i="1" s="1" a="1"/>
  <c r="GW51" i="1" s="1"/>
  <c r="GW52" i="1" a="1"/>
  <c r="GW52" i="1" s="1"/>
  <c r="GW53" i="1" s="1" a="1"/>
  <c r="GW53" i="1" s="1"/>
  <c r="YZ54" i="1" a="1"/>
  <c r="YZ54" i="1" s="1"/>
  <c r="YZ55" i="1" s="1" a="1"/>
  <c r="YZ55" i="1" s="1"/>
  <c r="YZ52" i="1" a="1"/>
  <c r="YZ52" i="1" s="1"/>
  <c r="YZ53" i="1" s="1" a="1"/>
  <c r="YZ53" i="1" s="1"/>
  <c r="GU50" i="1" a="1"/>
  <c r="GU50" i="1" s="1"/>
  <c r="GU51" i="1" s="1" a="1"/>
  <c r="GU51" i="1" s="1"/>
  <c r="GU54" i="1" a="1"/>
  <c r="GU54" i="1" s="1"/>
  <c r="GU55" i="1" s="1" a="1"/>
  <c r="GU55" i="1" s="1"/>
  <c r="GU52" i="1" a="1"/>
  <c r="GU52" i="1" s="1"/>
  <c r="GU53" i="1" s="1" a="1"/>
  <c r="GU53" i="1" s="1"/>
  <c r="YY52" i="1" a="1"/>
  <c r="YY52" i="1" s="1"/>
  <c r="YY53" i="1" s="1" a="1"/>
  <c r="YY53" i="1" s="1"/>
  <c r="YY50" i="1" a="1"/>
  <c r="YY50" i="1" s="1"/>
  <c r="YY51" i="1" s="1" a="1"/>
  <c r="YY51" i="1" s="1"/>
  <c r="YY54" i="1" a="1"/>
  <c r="YY54" i="1" s="1"/>
  <c r="YY55" i="1" s="1" a="1"/>
  <c r="YY55" i="1" s="1"/>
  <c r="ZA52" i="1" a="1"/>
  <c r="ZA52" i="1" s="1"/>
  <c r="ZA53" i="1" s="1" a="1"/>
  <c r="ZA53" i="1" s="1"/>
  <c r="ZA50" i="1" a="1"/>
  <c r="ZA50" i="1" s="1"/>
  <c r="ZA51" i="1" s="1" a="1"/>
  <c r="ZA51" i="1" s="1"/>
  <c r="ZA54" i="1" a="1"/>
  <c r="ZA54" i="1" s="1"/>
  <c r="ZA55" i="1" s="1" a="1"/>
  <c r="ZA55" i="1" s="1"/>
  <c r="ZC52" i="1" a="1"/>
  <c r="ZC52" i="1" s="1"/>
  <c r="ZC53" i="1" s="1" a="1"/>
  <c r="ZC53" i="1" s="1"/>
  <c r="ZC50" i="1" a="1"/>
  <c r="ZC50" i="1" s="1"/>
  <c r="ZC51" i="1" s="1" a="1"/>
  <c r="ZC51" i="1" s="1"/>
  <c r="ZC54" i="1" a="1"/>
  <c r="ZC54" i="1" s="1"/>
  <c r="ZC55" i="1" s="1" a="1"/>
  <c r="ZC55" i="1" s="1"/>
  <c r="ZB52" i="1" a="1"/>
  <c r="ZB52" i="1" s="1"/>
  <c r="ZB53" i="1" s="1" a="1"/>
  <c r="ZB53" i="1" s="1"/>
  <c r="ZB50" i="1" a="1"/>
  <c r="ZB50" i="1" s="1"/>
  <c r="ZB51" i="1" s="1" a="1"/>
  <c r="ZB51" i="1" s="1"/>
  <c r="ZB54" i="1" a="1"/>
  <c r="ZB54" i="1" s="1"/>
  <c r="ZB55" i="1" s="1" a="1"/>
  <c r="ZB55" i="1" s="1"/>
  <c r="YE52" i="1" a="1"/>
  <c r="YE52" i="1" s="1"/>
  <c r="YE53" i="1" s="1" a="1"/>
  <c r="YE53" i="1" s="1"/>
  <c r="WH54" i="1" a="1"/>
  <c r="WH54" i="1" s="1"/>
  <c r="WH55" i="1" s="1" a="1"/>
  <c r="WH55" i="1" s="1"/>
  <c r="WH50" i="1" a="1"/>
  <c r="WH50" i="1" s="1"/>
  <c r="WH51" i="1" s="1" a="1"/>
  <c r="WH51" i="1" s="1"/>
  <c r="YE54" i="1" a="1"/>
  <c r="YE54" i="1" s="1"/>
  <c r="YE55" i="1" s="1" a="1"/>
  <c r="YE55" i="1" s="1"/>
  <c r="WD50" i="1" a="1"/>
  <c r="WD50" i="1" s="1"/>
  <c r="WD51" i="1" s="1" a="1"/>
  <c r="WD51" i="1" s="1"/>
  <c r="WD54" i="1" a="1"/>
  <c r="WD54" i="1" s="1"/>
  <c r="WD55" i="1" s="1" a="1"/>
  <c r="WD55" i="1" s="1"/>
  <c r="WL54" i="1" a="1"/>
  <c r="WL54" i="1" s="1"/>
  <c r="WL55" i="1" s="1" a="1"/>
  <c r="WL55" i="1" s="1"/>
  <c r="WL50" i="1" a="1"/>
  <c r="WL50" i="1" s="1"/>
  <c r="WL51" i="1" s="1" a="1"/>
  <c r="WL51" i="1" s="1"/>
  <c r="WO50" i="1" a="1"/>
  <c r="WO50" i="1" s="1"/>
  <c r="WO51" i="1" s="1" a="1"/>
  <c r="WO51" i="1" s="1"/>
  <c r="WO54" i="1" a="1"/>
  <c r="WO54" i="1" s="1"/>
  <c r="WO55" i="1" s="1" a="1"/>
  <c r="WO55" i="1" s="1"/>
  <c r="BD57" i="7"/>
  <c r="AS57" i="7" s="1"/>
  <c r="AX57" i="7"/>
  <c r="AM57" i="7" s="1"/>
  <c r="XD54" i="1" a="1"/>
  <c r="XD54" i="1" s="1"/>
  <c r="XD55" i="1" s="1" a="1"/>
  <c r="XD55" i="1" s="1"/>
  <c r="XD52" i="1" a="1"/>
  <c r="XD52" i="1" s="1"/>
  <c r="XD53" i="1" s="1" a="1"/>
  <c r="XD53" i="1" s="1"/>
  <c r="XD50" i="1" a="1"/>
  <c r="XD50" i="1" s="1"/>
  <c r="XD51" i="1" s="1" a="1"/>
  <c r="XD51" i="1" s="1"/>
  <c r="XC54" i="1" a="1"/>
  <c r="XC54" i="1" s="1"/>
  <c r="XC55" i="1" s="1" a="1"/>
  <c r="XC55" i="1" s="1"/>
  <c r="XC52" i="1" a="1"/>
  <c r="XC52" i="1" s="1"/>
  <c r="XC53" i="1" s="1" a="1"/>
  <c r="XC53" i="1" s="1"/>
  <c r="XC50" i="1" a="1"/>
  <c r="XC50" i="1" s="1"/>
  <c r="XC51" i="1" s="1" a="1"/>
  <c r="XC51" i="1" s="1"/>
  <c r="GD54" i="1" a="1"/>
  <c r="GD54" i="1" s="1"/>
  <c r="GD55" i="1" s="1" a="1"/>
  <c r="GD55" i="1" s="1"/>
  <c r="GD52" i="1" a="1"/>
  <c r="GD52" i="1" s="1"/>
  <c r="GD53" i="1" s="1" a="1"/>
  <c r="GD53" i="1" s="1"/>
  <c r="XB50" i="1" a="1"/>
  <c r="XB50" i="1" s="1"/>
  <c r="XB51" i="1" s="1" a="1"/>
  <c r="XB51" i="1" s="1"/>
  <c r="XB54" i="1" a="1"/>
  <c r="XB54" i="1" s="1"/>
  <c r="XB55" i="1" s="1" a="1"/>
  <c r="XB55" i="1" s="1"/>
  <c r="XB52" i="1" a="1"/>
  <c r="XB52" i="1" s="1"/>
  <c r="XB53" i="1" s="1" a="1"/>
  <c r="XB53" i="1" s="1"/>
  <c r="YN50" i="1" a="1"/>
  <c r="YN50" i="1" s="1"/>
  <c r="YN51" i="1" s="1" a="1"/>
  <c r="YN51" i="1" s="1"/>
  <c r="YN52" i="1" a="1"/>
  <c r="YN52" i="1" s="1"/>
  <c r="YN53" i="1" s="1" a="1"/>
  <c r="YN53" i="1" s="1"/>
  <c r="YN54" i="1" a="1"/>
  <c r="YN54" i="1" s="1"/>
  <c r="YN55" i="1" s="1" a="1"/>
  <c r="YN55" i="1" s="1"/>
  <c r="BW50" i="1" a="1"/>
  <c r="BW50" i="1" s="1"/>
  <c r="BW51" i="1" s="1" a="1"/>
  <c r="BW51" i="1" s="1"/>
  <c r="BW54" i="1" a="1"/>
  <c r="BW54" i="1" s="1"/>
  <c r="BW55" i="1" s="1" a="1"/>
  <c r="BW55" i="1" s="1"/>
  <c r="BW52" i="1" a="1"/>
  <c r="BW52" i="1" s="1"/>
  <c r="BW53" i="1" s="1" a="1"/>
  <c r="BW53" i="1" s="1"/>
  <c r="BS54" i="1" a="1"/>
  <c r="BS54" i="1" s="1"/>
  <c r="BS55" i="1" s="1" a="1"/>
  <c r="BS55" i="1" s="1"/>
  <c r="BS52" i="1" a="1"/>
  <c r="BS52" i="1" s="1"/>
  <c r="BS53" i="1" s="1" a="1"/>
  <c r="BS53" i="1" s="1"/>
  <c r="BS50" i="1" a="1"/>
  <c r="BS50" i="1" s="1"/>
  <c r="BS51" i="1" s="1" a="1"/>
  <c r="BS51" i="1" s="1"/>
  <c r="IE54" i="1" a="1"/>
  <c r="IE54" i="1" s="1"/>
  <c r="IE55" i="1" s="1" a="1"/>
  <c r="IE55" i="1" s="1"/>
  <c r="IE50" i="1" a="1"/>
  <c r="IE50" i="1" s="1"/>
  <c r="IE51" i="1" s="1" a="1"/>
  <c r="IE51" i="1" s="1"/>
  <c r="IE52" i="1" a="1"/>
  <c r="IE52" i="1" s="1"/>
  <c r="IE53" i="1" s="1" a="1"/>
  <c r="IE53" i="1" s="1"/>
  <c r="YD54" i="1" a="1"/>
  <c r="YD54" i="1" s="1"/>
  <c r="YD55" i="1" s="1" a="1"/>
  <c r="YD55" i="1" s="1"/>
  <c r="YD52" i="1" a="1"/>
  <c r="YD52" i="1" s="1"/>
  <c r="YD53" i="1" s="1" a="1"/>
  <c r="YD53" i="1" s="1"/>
  <c r="YD50" i="1" a="1"/>
  <c r="YD50" i="1" s="1"/>
  <c r="YD51" i="1" s="1" a="1"/>
  <c r="YD51" i="1" s="1"/>
  <c r="WI54" i="1" a="1"/>
  <c r="WI54" i="1" s="1"/>
  <c r="WI55" i="1" s="1" a="1"/>
  <c r="WI55" i="1" s="1"/>
  <c r="WI52" i="1" a="1"/>
  <c r="WI52" i="1" s="1"/>
  <c r="WI53" i="1" s="1" a="1"/>
  <c r="WI53" i="1" s="1"/>
  <c r="WI50" i="1" a="1"/>
  <c r="WI50" i="1" s="1"/>
  <c r="WI51" i="1" s="1" a="1"/>
  <c r="WI51" i="1" s="1"/>
  <c r="WN52" i="1" a="1"/>
  <c r="WN52" i="1" s="1"/>
  <c r="WN53" i="1" s="1" a="1"/>
  <c r="WN53" i="1" s="1"/>
  <c r="WN50" i="1" a="1"/>
  <c r="WN50" i="1" s="1"/>
  <c r="WN51" i="1" s="1" a="1"/>
  <c r="WN51" i="1" s="1"/>
  <c r="WN54" i="1" a="1"/>
  <c r="WN54" i="1" s="1"/>
  <c r="WN55" i="1" s="1" a="1"/>
  <c r="WN55" i="1" s="1"/>
  <c r="AAI54" i="1" a="1"/>
  <c r="AAI54" i="1" s="1"/>
  <c r="AAI55" i="1" s="1" a="1"/>
  <c r="AAI55" i="1" s="1"/>
  <c r="AAI50" i="1" a="1"/>
  <c r="AAI50" i="1" s="1"/>
  <c r="AAI51" i="1" s="1" a="1"/>
  <c r="AAI51" i="1" s="1"/>
  <c r="AAI52" i="1" a="1"/>
  <c r="AAI52" i="1" s="1"/>
  <c r="AAI53" i="1" s="1" a="1"/>
  <c r="AAI53" i="1" s="1"/>
  <c r="YT54" i="1" a="1"/>
  <c r="YT54" i="1" s="1"/>
  <c r="YT55" i="1" s="1" a="1"/>
  <c r="YT55" i="1" s="1"/>
  <c r="YT52" i="1" a="1"/>
  <c r="YT52" i="1" s="1"/>
  <c r="YT53" i="1" s="1" a="1"/>
  <c r="YT53" i="1" s="1"/>
  <c r="YT50" i="1" a="1"/>
  <c r="YT50" i="1" s="1"/>
  <c r="YT51" i="1" s="1" a="1"/>
  <c r="YT51" i="1" s="1"/>
  <c r="YQ50" i="1" a="1"/>
  <c r="YQ50" i="1" s="1"/>
  <c r="YQ51" i="1" s="1" a="1"/>
  <c r="YQ51" i="1" s="1"/>
  <c r="YQ52" i="1" a="1"/>
  <c r="YQ52" i="1" s="1"/>
  <c r="YQ53" i="1" s="1" a="1"/>
  <c r="YQ53" i="1" s="1"/>
  <c r="YQ54" i="1" a="1"/>
  <c r="YQ54" i="1" s="1"/>
  <c r="YQ55" i="1" s="1" a="1"/>
  <c r="YQ55" i="1" s="1"/>
  <c r="WC54" i="1" a="1"/>
  <c r="WC54" i="1" s="1"/>
  <c r="WC55" i="1" s="1" a="1"/>
  <c r="WC55" i="1" s="1"/>
  <c r="WC52" i="1" a="1"/>
  <c r="WC52" i="1" s="1"/>
  <c r="WC53" i="1" s="1" a="1"/>
  <c r="WC53" i="1" s="1"/>
  <c r="WC50" i="1" a="1"/>
  <c r="WC50" i="1" s="1"/>
  <c r="WC51" i="1" s="1" a="1"/>
  <c r="WC51" i="1" s="1"/>
  <c r="IA52" i="1" a="1"/>
  <c r="IA52" i="1" s="1"/>
  <c r="IA53" i="1" s="1" a="1"/>
  <c r="IA53" i="1" s="1"/>
  <c r="IA50" i="1" a="1"/>
  <c r="IA50" i="1" s="1"/>
  <c r="IA51" i="1" s="1" a="1"/>
  <c r="IA51" i="1" s="1"/>
  <c r="IA54" i="1" a="1"/>
  <c r="IA54" i="1" s="1"/>
  <c r="IA55" i="1" s="1" a="1"/>
  <c r="IA55" i="1" s="1"/>
  <c r="WX52" i="1" a="1"/>
  <c r="WX52" i="1" s="1"/>
  <c r="WX53" i="1" s="1" a="1"/>
  <c r="WX53" i="1" s="1"/>
  <c r="WX54" i="1" a="1"/>
  <c r="WX54" i="1" s="1"/>
  <c r="WX55" i="1" s="1" a="1"/>
  <c r="WX55" i="1" s="1"/>
  <c r="WX50" i="1" a="1"/>
  <c r="WX50" i="1" s="1"/>
  <c r="WX51" i="1" s="1" a="1"/>
  <c r="WX51" i="1" s="1"/>
  <c r="AAF50" i="1" a="1"/>
  <c r="AAF50" i="1" s="1"/>
  <c r="AAF51" i="1" s="1" a="1"/>
  <c r="AAF51" i="1" s="1"/>
  <c r="AAF52" i="1" a="1"/>
  <c r="AAF52" i="1" s="1"/>
  <c r="AAF53" i="1" s="1" a="1"/>
  <c r="AAF53" i="1" s="1"/>
  <c r="AAF54" i="1" a="1"/>
  <c r="AAF54" i="1" s="1"/>
  <c r="AAF55" i="1" s="1" a="1"/>
  <c r="AAF55" i="1" s="1"/>
  <c r="BX52" i="1" a="1"/>
  <c r="BX52" i="1" s="1"/>
  <c r="BX53" i="1" s="1" a="1"/>
  <c r="BX53" i="1" s="1"/>
  <c r="BX54" i="1" a="1"/>
  <c r="BX54" i="1" s="1"/>
  <c r="BX55" i="1" s="1" a="1"/>
  <c r="BX55" i="1" s="1"/>
  <c r="BX50" i="1" a="1"/>
  <c r="BX50" i="1" s="1"/>
  <c r="BX51" i="1" s="1" a="1"/>
  <c r="BX51" i="1" s="1"/>
  <c r="YR50" i="1" a="1"/>
  <c r="YR50" i="1" s="1"/>
  <c r="YR51" i="1" s="1" a="1"/>
  <c r="YR51" i="1" s="1"/>
  <c r="YR52" i="1" a="1"/>
  <c r="YR52" i="1" s="1"/>
  <c r="YR53" i="1" s="1" a="1"/>
  <c r="YR53" i="1" s="1"/>
  <c r="YR54" i="1" a="1"/>
  <c r="YR54" i="1" s="1"/>
  <c r="YR55" i="1" s="1" a="1"/>
  <c r="YR55" i="1" s="1"/>
  <c r="BV52" i="1" a="1"/>
  <c r="BV52" i="1" s="1"/>
  <c r="BV53" i="1" s="1" a="1"/>
  <c r="BV53" i="1" s="1"/>
  <c r="BV54" i="1" a="1"/>
  <c r="BV54" i="1" s="1"/>
  <c r="BV55" i="1" s="1" a="1"/>
  <c r="BV55" i="1" s="1"/>
  <c r="BV50" i="1" a="1"/>
  <c r="BV50" i="1" s="1"/>
  <c r="BV51" i="1" s="1" a="1"/>
  <c r="BV51" i="1" s="1"/>
  <c r="AEX52" i="1" a="1"/>
  <c r="AEX52" i="1" s="1"/>
  <c r="AEX53" i="1" s="1" a="1"/>
  <c r="AEX53" i="1" s="1"/>
  <c r="AEX54" i="1" a="1"/>
  <c r="AEX54" i="1" s="1"/>
  <c r="AEX55" i="1" s="1" a="1"/>
  <c r="AEX55" i="1" s="1"/>
  <c r="AEX50" i="1" a="1"/>
  <c r="AEX50" i="1" s="1"/>
  <c r="AEX51" i="1" s="1" a="1"/>
  <c r="AEX51" i="1" s="1"/>
  <c r="WZ52" i="1" a="1"/>
  <c r="WZ52" i="1" s="1"/>
  <c r="WZ53" i="1" s="1" a="1"/>
  <c r="WZ53" i="1" s="1"/>
  <c r="WZ50" i="1" a="1"/>
  <c r="WZ50" i="1" s="1"/>
  <c r="WZ51" i="1" s="1" a="1"/>
  <c r="WZ51" i="1" s="1"/>
  <c r="WZ54" i="1" a="1"/>
  <c r="WZ54" i="1" s="1"/>
  <c r="WZ55" i="1" s="1" a="1"/>
  <c r="WZ55" i="1" s="1"/>
  <c r="BY50" i="1" a="1"/>
  <c r="BY50" i="1" s="1"/>
  <c r="BY51" i="1" s="1" a="1"/>
  <c r="BY51" i="1" s="1"/>
  <c r="BY52" i="1" a="1"/>
  <c r="BY52" i="1" s="1"/>
  <c r="BY53" i="1" s="1" a="1"/>
  <c r="BY53" i="1" s="1"/>
  <c r="BY54" i="1" a="1"/>
  <c r="BY54" i="1" s="1"/>
  <c r="BY55" i="1" s="1" a="1"/>
  <c r="BY55" i="1" s="1"/>
  <c r="BT54" i="1" a="1"/>
  <c r="BT54" i="1" s="1"/>
  <c r="BT55" i="1" s="1" a="1"/>
  <c r="BT55" i="1" s="1"/>
  <c r="BT52" i="1" a="1"/>
  <c r="BT52" i="1" s="1"/>
  <c r="BT53" i="1" s="1" a="1"/>
  <c r="BT53" i="1" s="1"/>
  <c r="BT50" i="1" a="1"/>
  <c r="BT50" i="1" s="1"/>
  <c r="BT51" i="1" s="1" a="1"/>
  <c r="BT51" i="1" s="1"/>
  <c r="VY54" i="1" a="1"/>
  <c r="VY54" i="1" s="1"/>
  <c r="VY55" i="1" s="1" a="1"/>
  <c r="VY55" i="1" s="1"/>
  <c r="VY52" i="1" a="1"/>
  <c r="VY52" i="1" s="1"/>
  <c r="VY53" i="1" s="1" a="1"/>
  <c r="VY53" i="1" s="1"/>
  <c r="VY50" i="1" a="1"/>
  <c r="VY50" i="1" s="1"/>
  <c r="VY51" i="1" s="1" a="1"/>
  <c r="VY51" i="1" s="1"/>
  <c r="AAH52" i="1" a="1"/>
  <c r="AAH52" i="1" s="1"/>
  <c r="AAH53" i="1" s="1" a="1"/>
  <c r="AAH53" i="1" s="1"/>
  <c r="AAH54" i="1" a="1"/>
  <c r="AAH54" i="1" s="1"/>
  <c r="AAH55" i="1" s="1" a="1"/>
  <c r="AAH55" i="1" s="1"/>
  <c r="AAH50" i="1" a="1"/>
  <c r="AAH50" i="1" s="1"/>
  <c r="AAH51" i="1" s="1" a="1"/>
  <c r="AAH51" i="1" s="1"/>
  <c r="VQ50" i="1" a="1"/>
  <c r="VQ50" i="1" s="1"/>
  <c r="VQ51" i="1" s="1" a="1"/>
  <c r="VQ51" i="1" s="1"/>
  <c r="VQ52" i="1" a="1"/>
  <c r="VQ52" i="1" s="1"/>
  <c r="VQ53" i="1" s="1" a="1"/>
  <c r="VQ53" i="1" s="1"/>
  <c r="VQ54" i="1" a="1"/>
  <c r="VQ54" i="1" s="1"/>
  <c r="VQ55" i="1" s="1" a="1"/>
  <c r="VQ55" i="1" s="1"/>
  <c r="YU52" i="1" a="1"/>
  <c r="YU52" i="1" s="1"/>
  <c r="YU53" i="1" s="1" a="1"/>
  <c r="YU53" i="1" s="1"/>
  <c r="YU54" i="1" a="1"/>
  <c r="YU54" i="1" s="1"/>
  <c r="YU55" i="1" s="1" a="1"/>
  <c r="YU55" i="1" s="1"/>
  <c r="YU50" i="1" a="1"/>
  <c r="YU50" i="1" s="1"/>
  <c r="YU51" i="1" s="1" a="1"/>
  <c r="YU51" i="1" s="1"/>
  <c r="YS52" i="1" a="1"/>
  <c r="YS52" i="1" s="1"/>
  <c r="YS53" i="1" s="1" a="1"/>
  <c r="YS53" i="1" s="1"/>
  <c r="YS54" i="1" a="1"/>
  <c r="YS54" i="1" s="1"/>
  <c r="YS55" i="1" s="1" a="1"/>
  <c r="YS55" i="1" s="1"/>
  <c r="YS50" i="1" a="1"/>
  <c r="YS50" i="1" s="1"/>
  <c r="YS51" i="1" s="1" a="1"/>
  <c r="YS51" i="1" s="1"/>
  <c r="WE52" i="1" a="1"/>
  <c r="WE52" i="1" s="1"/>
  <c r="WE53" i="1" s="1" a="1"/>
  <c r="WE53" i="1" s="1"/>
  <c r="WE50" i="1" a="1"/>
  <c r="WE50" i="1" s="1"/>
  <c r="WE51" i="1" s="1" a="1"/>
  <c r="WE51" i="1" s="1"/>
  <c r="WE54" i="1" a="1"/>
  <c r="WE54" i="1" s="1"/>
  <c r="WE55" i="1" s="1" a="1"/>
  <c r="WE55" i="1" s="1"/>
  <c r="HT50" i="1" a="1"/>
  <c r="HT50" i="1" s="1"/>
  <c r="HT51" i="1" s="1" a="1"/>
  <c r="HT51" i="1" s="1"/>
  <c r="HT54" i="1" a="1"/>
  <c r="HT54" i="1" s="1"/>
  <c r="HT55" i="1" s="1" a="1"/>
  <c r="HT55" i="1" s="1"/>
  <c r="HT52" i="1" a="1"/>
  <c r="HT52" i="1" s="1"/>
  <c r="HT53" i="1" s="1" a="1"/>
  <c r="HT53" i="1" s="1"/>
  <c r="XJ52" i="1" a="1"/>
  <c r="XJ52" i="1" s="1"/>
  <c r="XJ53" i="1" s="1" a="1"/>
  <c r="XJ53" i="1" s="1"/>
  <c r="XJ50" i="1" a="1"/>
  <c r="XJ50" i="1" s="1"/>
  <c r="XJ51" i="1" s="1" a="1"/>
  <c r="XJ51" i="1" s="1"/>
  <c r="XJ54" i="1" a="1"/>
  <c r="XJ54" i="1" s="1"/>
  <c r="XJ55" i="1" s="1" a="1"/>
  <c r="XJ55" i="1" s="1"/>
  <c r="BU52" i="1" a="1"/>
  <c r="BU52" i="1" s="1"/>
  <c r="BU53" i="1" s="1" a="1"/>
  <c r="BU53" i="1" s="1"/>
  <c r="BU50" i="1" a="1"/>
  <c r="BU50" i="1" s="1"/>
  <c r="BU51" i="1" s="1" a="1"/>
  <c r="BU51" i="1" s="1"/>
  <c r="BU54" i="1" a="1"/>
  <c r="BU54" i="1" s="1"/>
  <c r="BU55" i="1" s="1" a="1"/>
  <c r="BU55" i="1" s="1"/>
  <c r="WP52" i="1" a="1"/>
  <c r="WP52" i="1" s="1"/>
  <c r="WP53" i="1" s="1" a="1"/>
  <c r="WP53" i="1" s="1"/>
  <c r="WP54" i="1" a="1"/>
  <c r="WP54" i="1" s="1"/>
  <c r="WP55" i="1" s="1" a="1"/>
  <c r="WP55" i="1" s="1"/>
  <c r="WP50" i="1" a="1"/>
  <c r="WP50" i="1" s="1"/>
  <c r="WP51" i="1" s="1" a="1"/>
  <c r="WP51" i="1" s="1"/>
  <c r="YO50" i="1" a="1"/>
  <c r="YO50" i="1" s="1"/>
  <c r="YO51" i="1" s="1" a="1"/>
  <c r="YO51" i="1" s="1"/>
  <c r="YO52" i="1" a="1"/>
  <c r="YO52" i="1" s="1"/>
  <c r="YO53" i="1" s="1" a="1"/>
  <c r="YO53" i="1" s="1"/>
  <c r="YO54" i="1" a="1"/>
  <c r="YO54" i="1" s="1"/>
  <c r="YO55" i="1" s="1" a="1"/>
  <c r="YO55" i="1" s="1"/>
  <c r="XM52" i="1" a="1"/>
  <c r="XM52" i="1" s="1"/>
  <c r="XM53" i="1" s="1" a="1"/>
  <c r="XM53" i="1" s="1"/>
  <c r="XM50" i="1" a="1"/>
  <c r="XM50" i="1" s="1"/>
  <c r="XM51" i="1" s="1" a="1"/>
  <c r="XM51" i="1" s="1"/>
  <c r="XM54" i="1" a="1"/>
  <c r="XM54" i="1" s="1"/>
  <c r="XM55" i="1" s="1" a="1"/>
  <c r="XM55" i="1" s="1"/>
  <c r="CA52" i="1" a="1"/>
  <c r="CA52" i="1" s="1"/>
  <c r="CA53" i="1" s="1" a="1"/>
  <c r="CA53" i="1" s="1"/>
  <c r="CA54" i="1" a="1"/>
  <c r="CA54" i="1" s="1"/>
  <c r="CA55" i="1" s="1" a="1"/>
  <c r="CA55" i="1" s="1"/>
  <c r="CA50" i="1" a="1"/>
  <c r="CA50" i="1" s="1"/>
  <c r="CA51" i="1" s="1" a="1"/>
  <c r="CA51" i="1" s="1"/>
  <c r="HR50" i="1" a="1"/>
  <c r="HR50" i="1" s="1"/>
  <c r="HR51" i="1" s="1" a="1"/>
  <c r="HR51" i="1" s="1"/>
  <c r="HR54" i="1" a="1"/>
  <c r="HR54" i="1" s="1"/>
  <c r="HR55" i="1" s="1" a="1"/>
  <c r="HR55" i="1" s="1"/>
  <c r="HR52" i="1" a="1"/>
  <c r="HR52" i="1" s="1"/>
  <c r="HR53" i="1" s="1" a="1"/>
  <c r="HR53" i="1" s="1"/>
  <c r="CE50" i="1" a="1"/>
  <c r="CE50" i="1" s="1"/>
  <c r="CE51" i="1" s="1" a="1"/>
  <c r="CE51" i="1" s="1"/>
  <c r="CE52" i="1" a="1"/>
  <c r="CE52" i="1" s="1"/>
  <c r="CE53" i="1" s="1" a="1"/>
  <c r="CE53" i="1" s="1"/>
  <c r="CE54" i="1" a="1"/>
  <c r="CE54" i="1" s="1"/>
  <c r="CE55" i="1" s="1" a="1"/>
  <c r="CE55" i="1" s="1"/>
  <c r="ABM52" i="1" a="1"/>
  <c r="ABM52" i="1" s="1"/>
  <c r="ABM53" i="1" s="1" a="1"/>
  <c r="ABM53" i="1" s="1"/>
  <c r="ABM50" i="1" a="1"/>
  <c r="ABM50" i="1" s="1"/>
  <c r="ABM51" i="1" s="1" a="1"/>
  <c r="ABM51" i="1" s="1"/>
  <c r="ABM54" i="1" a="1"/>
  <c r="ABM54" i="1" s="1"/>
  <c r="ABM55" i="1" s="1" a="1"/>
  <c r="ABM55" i="1" s="1"/>
  <c r="YK54" i="1" a="1"/>
  <c r="YK54" i="1" s="1"/>
  <c r="YK55" i="1" s="1" a="1"/>
  <c r="YK55" i="1" s="1"/>
  <c r="YK52" i="1" a="1"/>
  <c r="YK52" i="1" s="1"/>
  <c r="YK53" i="1" s="1" a="1"/>
  <c r="YK53" i="1" s="1"/>
  <c r="YK50" i="1" a="1"/>
  <c r="YK50" i="1" s="1"/>
  <c r="YK51" i="1" s="1" a="1"/>
  <c r="YK51" i="1" s="1"/>
  <c r="XG52" i="1" a="1"/>
  <c r="XG52" i="1" s="1"/>
  <c r="XG53" i="1" s="1" a="1"/>
  <c r="XG53" i="1" s="1"/>
  <c r="XG50" i="1" a="1"/>
  <c r="XG50" i="1" s="1"/>
  <c r="XG51" i="1" s="1" a="1"/>
  <c r="XG51" i="1" s="1"/>
  <c r="XG54" i="1" a="1"/>
  <c r="XG54" i="1" s="1"/>
  <c r="XG55" i="1" s="1" a="1"/>
  <c r="XG55" i="1" s="1"/>
  <c r="CB52" i="1" a="1"/>
  <c r="CB52" i="1" s="1"/>
  <c r="CB53" i="1" s="1" a="1"/>
  <c r="CB53" i="1" s="1"/>
  <c r="CB54" i="1" a="1"/>
  <c r="CB54" i="1" s="1"/>
  <c r="CB55" i="1" s="1" a="1"/>
  <c r="CB55" i="1" s="1"/>
  <c r="CB50" i="1" a="1"/>
  <c r="CB50" i="1" s="1"/>
  <c r="CB51" i="1" s="1" a="1"/>
  <c r="CB51" i="1" s="1"/>
  <c r="WG54" i="1" a="1"/>
  <c r="WG54" i="1" s="1"/>
  <c r="WG55" i="1" s="1" a="1"/>
  <c r="WG55" i="1" s="1"/>
  <c r="WG52" i="1" a="1"/>
  <c r="WG52" i="1" s="1"/>
  <c r="WG53" i="1" s="1" a="1"/>
  <c r="WG53" i="1" s="1"/>
  <c r="WG50" i="1" a="1"/>
  <c r="WG50" i="1" s="1"/>
  <c r="WG51" i="1" s="1" a="1"/>
  <c r="WG51" i="1" s="1"/>
  <c r="VR50" i="1" a="1"/>
  <c r="VR50" i="1" s="1"/>
  <c r="VR51" i="1" s="1" a="1"/>
  <c r="VR51" i="1" s="1"/>
  <c r="VR54" i="1" a="1"/>
  <c r="VR54" i="1" s="1"/>
  <c r="VR55" i="1" s="1" a="1"/>
  <c r="VR55" i="1" s="1"/>
  <c r="VR52" i="1" a="1"/>
  <c r="VR52" i="1" s="1"/>
  <c r="VR53" i="1" s="1" a="1"/>
  <c r="VR53" i="1" s="1"/>
  <c r="WW52" i="1" a="1"/>
  <c r="WW52" i="1" s="1"/>
  <c r="WW53" i="1" s="1" a="1"/>
  <c r="WW53" i="1" s="1"/>
  <c r="WW50" i="1" a="1"/>
  <c r="WW50" i="1" s="1"/>
  <c r="WW51" i="1" s="1" a="1"/>
  <c r="WW51" i="1" s="1"/>
  <c r="WW54" i="1" a="1"/>
  <c r="WW54" i="1" s="1"/>
  <c r="WW55" i="1" s="1" a="1"/>
  <c r="WW55" i="1" s="1"/>
  <c r="DI54" i="1" a="1"/>
  <c r="DI54" i="1" s="1"/>
  <c r="DI55" i="1" s="1" a="1"/>
  <c r="DI55" i="1" s="1"/>
  <c r="DI52" i="1" a="1"/>
  <c r="DI52" i="1" s="1"/>
  <c r="DI53" i="1" s="1" a="1"/>
  <c r="DI53" i="1" s="1"/>
  <c r="DI50" i="1" a="1"/>
  <c r="DI50" i="1" s="1"/>
  <c r="DI51" i="1" s="1" a="1"/>
  <c r="DI51" i="1" s="1"/>
  <c r="DP52" i="1" a="1"/>
  <c r="DP52" i="1" s="1"/>
  <c r="DP53" i="1" s="1" a="1"/>
  <c r="DP53" i="1" s="1"/>
  <c r="DP50" i="1" a="1"/>
  <c r="DP50" i="1" s="1"/>
  <c r="DP51" i="1" s="1" a="1"/>
  <c r="DP51" i="1" s="1"/>
  <c r="DP54" i="1" a="1"/>
  <c r="DP54" i="1" s="1"/>
  <c r="DP55" i="1" s="1" a="1"/>
  <c r="DP55" i="1" s="1"/>
  <c r="WF54" i="1" a="1"/>
  <c r="WF54" i="1" s="1"/>
  <c r="WF55" i="1" s="1" a="1"/>
  <c r="WF55" i="1" s="1"/>
  <c r="WF52" i="1" a="1"/>
  <c r="WF52" i="1" s="1"/>
  <c r="WF53" i="1" s="1" a="1"/>
  <c r="WF53" i="1" s="1"/>
  <c r="WF50" i="1" a="1"/>
  <c r="WF50" i="1" s="1"/>
  <c r="WF51" i="1" s="1" a="1"/>
  <c r="WF51" i="1" s="1"/>
  <c r="HV52" i="1" a="1"/>
  <c r="HV52" i="1" s="1"/>
  <c r="HV53" i="1" s="1" a="1"/>
  <c r="HV53" i="1" s="1"/>
  <c r="HV50" i="1" a="1"/>
  <c r="HV50" i="1" s="1"/>
  <c r="HV51" i="1" s="1" a="1"/>
  <c r="HV51" i="1" s="1"/>
  <c r="HV54" i="1" a="1"/>
  <c r="HV54" i="1" s="1"/>
  <c r="HV55" i="1" s="1" a="1"/>
  <c r="HV55" i="1" s="1"/>
  <c r="WM54" i="1" a="1"/>
  <c r="WM54" i="1" s="1"/>
  <c r="WM55" i="1" s="1" a="1"/>
  <c r="WM55" i="1" s="1"/>
  <c r="WM52" i="1" a="1"/>
  <c r="WM52" i="1" s="1"/>
  <c r="WM53" i="1" s="1" a="1"/>
  <c r="WM53" i="1" s="1"/>
  <c r="WM50" i="1" a="1"/>
  <c r="WM50" i="1" s="1"/>
  <c r="WM51" i="1" s="1" a="1"/>
  <c r="WM51" i="1" s="1"/>
  <c r="HB54" i="1" a="1"/>
  <c r="HB54" i="1" s="1"/>
  <c r="HB55" i="1" s="1" a="1"/>
  <c r="HB55" i="1" s="1"/>
  <c r="HB50" i="1" a="1"/>
  <c r="HB50" i="1" s="1"/>
  <c r="HB51" i="1" s="1" a="1"/>
  <c r="HB51" i="1" s="1"/>
  <c r="HB52" i="1" a="1"/>
  <c r="HB52" i="1" s="1"/>
  <c r="HB53" i="1" s="1" a="1"/>
  <c r="HB53" i="1" s="1"/>
  <c r="DO50" i="1" a="1"/>
  <c r="DO50" i="1" s="1"/>
  <c r="DO51" i="1" s="1" a="1"/>
  <c r="DO51" i="1" s="1"/>
  <c r="DO52" i="1" a="1"/>
  <c r="DO52" i="1" s="1"/>
  <c r="DO53" i="1" s="1" a="1"/>
  <c r="DO53" i="1" s="1"/>
  <c r="DO54" i="1" a="1"/>
  <c r="DO54" i="1" s="1"/>
  <c r="DO55" i="1" s="1" a="1"/>
  <c r="DO55" i="1" s="1"/>
  <c r="IL54" i="1" a="1"/>
  <c r="IL54" i="1" s="1"/>
  <c r="IL55" i="1" s="1" a="1"/>
  <c r="IL55" i="1" s="1"/>
  <c r="IL52" i="1" a="1"/>
  <c r="IL52" i="1" s="1"/>
  <c r="IL53" i="1" s="1" a="1"/>
  <c r="IL53" i="1" s="1"/>
  <c r="IL50" i="1" a="1"/>
  <c r="IL50" i="1" s="1"/>
  <c r="IL51" i="1" s="1" a="1"/>
  <c r="IL51" i="1" s="1"/>
  <c r="II52" i="1" a="1"/>
  <c r="II52" i="1" s="1"/>
  <c r="II53" i="1" s="1" a="1"/>
  <c r="II53" i="1" s="1"/>
  <c r="II54" i="1" a="1"/>
  <c r="II54" i="1" s="1"/>
  <c r="II55" i="1" s="1" a="1"/>
  <c r="II55" i="1" s="1"/>
  <c r="II50" i="1" a="1"/>
  <c r="II50" i="1" s="1"/>
  <c r="II51" i="1" s="1" a="1"/>
  <c r="II51" i="1" s="1"/>
  <c r="DN50" i="1" a="1"/>
  <c r="DN50" i="1" s="1"/>
  <c r="DN51" i="1" s="1" a="1"/>
  <c r="DN51" i="1" s="1"/>
  <c r="DN52" i="1" a="1"/>
  <c r="DN52" i="1" s="1"/>
  <c r="DN53" i="1" s="1" a="1"/>
  <c r="DN53" i="1" s="1"/>
  <c r="DN54" i="1" a="1"/>
  <c r="DN54" i="1" s="1"/>
  <c r="DN55" i="1" s="1" a="1"/>
  <c r="DN55" i="1" s="1"/>
  <c r="ACQ52" i="1" a="1"/>
  <c r="ACQ52" i="1" s="1"/>
  <c r="ACQ53" i="1" s="1" a="1"/>
  <c r="ACQ53" i="1" s="1"/>
  <c r="ACQ50" i="1" a="1"/>
  <c r="ACQ50" i="1" s="1"/>
  <c r="ACQ51" i="1" s="1" a="1"/>
  <c r="ACQ51" i="1" s="1"/>
  <c r="ACQ54" i="1" a="1"/>
  <c r="ACQ54" i="1" s="1"/>
  <c r="ACQ55" i="1" s="1" a="1"/>
  <c r="ACQ55" i="1" s="1"/>
  <c r="DQ54" i="1" a="1"/>
  <c r="DQ54" i="1" s="1"/>
  <c r="DQ55" i="1" s="1" a="1"/>
  <c r="DQ55" i="1" s="1"/>
  <c r="DQ50" i="1" a="1"/>
  <c r="DQ50" i="1" s="1"/>
  <c r="DQ51" i="1" s="1" a="1"/>
  <c r="DQ51" i="1" s="1"/>
  <c r="DQ52" i="1" a="1"/>
  <c r="DQ52" i="1" s="1"/>
  <c r="DQ53" i="1" s="1" a="1"/>
  <c r="DQ53" i="1" s="1"/>
  <c r="AO54" i="1" a="1"/>
  <c r="AO54" i="1" s="1"/>
  <c r="AO55" i="1" s="1" a="1"/>
  <c r="AO55" i="1" s="1"/>
  <c r="AO50" i="1" a="1"/>
  <c r="AO50" i="1" s="1"/>
  <c r="AO51" i="1" s="1" a="1"/>
  <c r="AO51" i="1" s="1"/>
  <c r="AO52" i="1" a="1"/>
  <c r="AO52" i="1" s="1"/>
  <c r="AO53" i="1" s="1" a="1"/>
  <c r="AO53" i="1" s="1"/>
  <c r="VW52" i="1" a="1"/>
  <c r="VW52" i="1" s="1"/>
  <c r="VW53" i="1" s="1" a="1"/>
  <c r="VW53" i="1" s="1"/>
  <c r="VW54" i="1" a="1"/>
  <c r="VW54" i="1" s="1"/>
  <c r="VW55" i="1" s="1" a="1"/>
  <c r="VW55" i="1" s="1"/>
  <c r="VW50" i="1" a="1"/>
  <c r="VW50" i="1" s="1"/>
  <c r="VW51" i="1" s="1" a="1"/>
  <c r="VW51" i="1" s="1"/>
  <c r="WB50" i="1" a="1"/>
  <c r="WB50" i="1" s="1"/>
  <c r="WB51" i="1" s="1" a="1"/>
  <c r="WB51" i="1" s="1"/>
  <c r="WB54" i="1" a="1"/>
  <c r="WB54" i="1" s="1"/>
  <c r="WB55" i="1" s="1" a="1"/>
  <c r="WB55" i="1" s="1"/>
  <c r="WB52" i="1" a="1"/>
  <c r="WB52" i="1" s="1"/>
  <c r="WB53" i="1" s="1" a="1"/>
  <c r="WB53" i="1" s="1"/>
  <c r="EZ50" i="1" a="1"/>
  <c r="EZ50" i="1" s="1"/>
  <c r="EZ52" i="1" a="1"/>
  <c r="EZ52" i="1" s="1"/>
  <c r="EZ54" i="1" a="1"/>
  <c r="EZ54" i="1" s="1"/>
  <c r="IB50" i="1" a="1"/>
  <c r="IB50" i="1" s="1"/>
  <c r="IB51" i="1" s="1" a="1"/>
  <c r="IB51" i="1" s="1"/>
  <c r="IB52" i="1" a="1"/>
  <c r="IB52" i="1" s="1"/>
  <c r="IB53" i="1" s="1" a="1"/>
  <c r="IB53" i="1" s="1"/>
  <c r="IB54" i="1" a="1"/>
  <c r="IB54" i="1" s="1"/>
  <c r="IB55" i="1" s="1" a="1"/>
  <c r="IB55" i="1" s="1"/>
  <c r="IM52" i="1" a="1"/>
  <c r="IM52" i="1" s="1"/>
  <c r="IM53" i="1" s="1" a="1"/>
  <c r="IM53" i="1" s="1"/>
  <c r="IM50" i="1" a="1"/>
  <c r="IM50" i="1" s="1"/>
  <c r="IM51" i="1" s="1" a="1"/>
  <c r="IM51" i="1" s="1"/>
  <c r="IM54" i="1" a="1"/>
  <c r="IM54" i="1" s="1"/>
  <c r="IM55" i="1" s="1" a="1"/>
  <c r="IM55" i="1" s="1"/>
  <c r="AAR52" i="1" a="1"/>
  <c r="AAR52" i="1" s="1"/>
  <c r="AAR53" i="1" s="1" a="1"/>
  <c r="AAR53" i="1" s="1"/>
  <c r="AAR50" i="1" a="1"/>
  <c r="AAR50" i="1" s="1"/>
  <c r="AAR51" i="1" s="1" a="1"/>
  <c r="AAR51" i="1" s="1"/>
  <c r="AAR54" i="1" a="1"/>
  <c r="AAR54" i="1" s="1"/>
  <c r="AAR55" i="1" s="1" a="1"/>
  <c r="AAR55" i="1" s="1"/>
  <c r="FD52" i="1" a="1"/>
  <c r="FD52" i="1" s="1"/>
  <c r="FD53" i="1" s="1" a="1"/>
  <c r="FD53" i="1" s="1"/>
  <c r="FD54" i="1" a="1"/>
  <c r="FD54" i="1" s="1"/>
  <c r="FD55" i="1" s="1" a="1"/>
  <c r="FD55" i="1" s="1"/>
  <c r="FD50" i="1" a="1"/>
  <c r="FD50" i="1" s="1"/>
  <c r="FD51" i="1" s="1" a="1"/>
  <c r="FD51" i="1" s="1"/>
  <c r="XE50" i="1" a="1"/>
  <c r="XE50" i="1" s="1"/>
  <c r="XE51" i="1" s="1" a="1"/>
  <c r="XE51" i="1" s="1"/>
  <c r="XE52" i="1" a="1"/>
  <c r="XE52" i="1" s="1"/>
  <c r="XE53" i="1" s="1" a="1"/>
  <c r="XE53" i="1" s="1"/>
  <c r="XE54" i="1" a="1"/>
  <c r="XE54" i="1" s="1"/>
  <c r="XE55" i="1" s="1" a="1"/>
  <c r="XE55" i="1" s="1"/>
  <c r="VS52" i="1" a="1"/>
  <c r="VS52" i="1" s="1"/>
  <c r="VS53" i="1" s="1" a="1"/>
  <c r="VS53" i="1" s="1"/>
  <c r="VS50" i="1" a="1"/>
  <c r="VS50" i="1" s="1"/>
  <c r="VS51" i="1" s="1" a="1"/>
  <c r="VS51" i="1" s="1"/>
  <c r="VS54" i="1" a="1"/>
  <c r="VS54" i="1" s="1"/>
  <c r="VS55" i="1" s="1" a="1"/>
  <c r="VS55" i="1" s="1"/>
  <c r="XF50" i="1" a="1"/>
  <c r="XF50" i="1" s="1"/>
  <c r="XF51" i="1" s="1" a="1"/>
  <c r="XF51" i="1" s="1"/>
  <c r="XF52" i="1" a="1"/>
  <c r="XF52" i="1" s="1"/>
  <c r="XF53" i="1" s="1" a="1"/>
  <c r="XF53" i="1" s="1"/>
  <c r="XF54" i="1" a="1"/>
  <c r="XF54" i="1" s="1"/>
  <c r="XF55" i="1" s="1" a="1"/>
  <c r="XF55" i="1" s="1"/>
  <c r="HQ50" i="1" a="1"/>
  <c r="HQ50" i="1" s="1"/>
  <c r="HQ51" i="1" s="1" a="1"/>
  <c r="HQ51" i="1" s="1"/>
  <c r="HQ54" i="1" a="1"/>
  <c r="HQ54" i="1" s="1"/>
  <c r="HQ55" i="1" s="1" a="1"/>
  <c r="HQ55" i="1" s="1"/>
  <c r="HQ52" i="1" a="1"/>
  <c r="HQ52" i="1" s="1"/>
  <c r="HQ53" i="1" s="1" a="1"/>
  <c r="HQ53" i="1" s="1"/>
  <c r="AP54" i="1" a="1"/>
  <c r="AP54" i="1" s="1"/>
  <c r="AP55" i="1" s="1" a="1"/>
  <c r="AP55" i="1" s="1"/>
  <c r="AP50" i="1" a="1"/>
  <c r="AP50" i="1" s="1"/>
  <c r="AP51" i="1" s="1" a="1"/>
  <c r="AP51" i="1" s="1"/>
  <c r="AP52" i="1" a="1"/>
  <c r="AP52" i="1" s="1"/>
  <c r="AP53" i="1" s="1" a="1"/>
  <c r="AP53" i="1" s="1"/>
  <c r="GF52" i="1" a="1"/>
  <c r="GF52" i="1" s="1"/>
  <c r="GF53" i="1" s="1" a="1"/>
  <c r="GF53" i="1" s="1"/>
  <c r="GF54" i="1" a="1"/>
  <c r="GF54" i="1" s="1"/>
  <c r="GF55" i="1" s="1" a="1"/>
  <c r="GF55" i="1" s="1"/>
  <c r="GF50" i="1" a="1"/>
  <c r="GF50" i="1" s="1"/>
  <c r="GF51" i="1" s="1" a="1"/>
  <c r="GF51" i="1" s="1"/>
  <c r="HO54" i="1" a="1"/>
  <c r="HO54" i="1" s="1"/>
  <c r="HO55" i="1" s="1" a="1"/>
  <c r="HO55" i="1" s="1"/>
  <c r="HO52" i="1" a="1"/>
  <c r="HO52" i="1" s="1"/>
  <c r="HO53" i="1" s="1" a="1"/>
  <c r="HO53" i="1" s="1"/>
  <c r="HO50" i="1" a="1"/>
  <c r="HO50" i="1" s="1"/>
  <c r="HO51" i="1" s="1" a="1"/>
  <c r="HO51" i="1" s="1"/>
  <c r="WJ50" i="1" a="1"/>
  <c r="WJ50" i="1" s="1"/>
  <c r="WJ51" i="1" s="1" a="1"/>
  <c r="WJ51" i="1" s="1"/>
  <c r="WJ54" i="1" a="1"/>
  <c r="WJ54" i="1" s="1"/>
  <c r="WJ55" i="1" s="1" a="1"/>
  <c r="WJ55" i="1" s="1"/>
  <c r="WJ52" i="1" a="1"/>
  <c r="WJ52" i="1" s="1"/>
  <c r="WJ53" i="1" s="1" a="1"/>
  <c r="WJ53" i="1" s="1"/>
  <c r="HW54" i="1" a="1"/>
  <c r="HW54" i="1" s="1"/>
  <c r="HW55" i="1" s="1" a="1"/>
  <c r="HW55" i="1" s="1"/>
  <c r="HW52" i="1" a="1"/>
  <c r="HW52" i="1" s="1"/>
  <c r="HW53" i="1" s="1" a="1"/>
  <c r="HW53" i="1" s="1"/>
  <c r="HW50" i="1" a="1"/>
  <c r="HW50" i="1" s="1"/>
  <c r="HW51" i="1" s="1" a="1"/>
  <c r="HW51" i="1" s="1"/>
  <c r="YW54" i="1" a="1"/>
  <c r="YW54" i="1" s="1"/>
  <c r="YW55" i="1" s="1" a="1"/>
  <c r="YW55" i="1" s="1"/>
  <c r="YW52" i="1" a="1"/>
  <c r="YW52" i="1" s="1"/>
  <c r="YW53" i="1" s="1" a="1"/>
  <c r="YW53" i="1" s="1"/>
  <c r="YW50" i="1" a="1"/>
  <c r="YW50" i="1" s="1"/>
  <c r="YW51" i="1" s="1" a="1"/>
  <c r="YW51" i="1" s="1"/>
  <c r="EC50" i="1" a="1"/>
  <c r="EC50" i="1" s="1"/>
  <c r="EC51" i="1" s="1" a="1"/>
  <c r="EC51" i="1" s="1"/>
  <c r="EC52" i="1" a="1"/>
  <c r="EC52" i="1" s="1"/>
  <c r="EC53" i="1" s="1" a="1"/>
  <c r="EC53" i="1" s="1"/>
  <c r="EC54" i="1" a="1"/>
  <c r="EC54" i="1" s="1"/>
  <c r="EC55" i="1" s="1" a="1"/>
  <c r="EC55" i="1" s="1"/>
  <c r="VZ50" i="1" a="1"/>
  <c r="VZ50" i="1" s="1"/>
  <c r="VZ51" i="1" s="1" a="1"/>
  <c r="VZ51" i="1" s="1"/>
  <c r="VZ52" i="1" a="1"/>
  <c r="VZ52" i="1" s="1"/>
  <c r="VZ53" i="1" s="1" a="1"/>
  <c r="VZ53" i="1" s="1"/>
  <c r="VZ54" i="1" a="1"/>
  <c r="VZ54" i="1" s="1"/>
  <c r="VZ55" i="1" s="1" a="1"/>
  <c r="VZ55" i="1" s="1"/>
  <c r="AAE52" i="1" a="1"/>
  <c r="AAE52" i="1" s="1"/>
  <c r="AAE53" i="1" s="1" a="1"/>
  <c r="AAE53" i="1" s="1"/>
  <c r="AAE50" i="1" a="1"/>
  <c r="AAE50" i="1" s="1"/>
  <c r="AAE51" i="1" s="1" a="1"/>
  <c r="AAE51" i="1" s="1"/>
  <c r="AAE54" i="1" a="1"/>
  <c r="AAE54" i="1" s="1"/>
  <c r="AAE55" i="1" s="1" a="1"/>
  <c r="AAE55" i="1" s="1"/>
  <c r="IG52" i="1" a="1"/>
  <c r="IG52" i="1" s="1"/>
  <c r="IG53" i="1" s="1" a="1"/>
  <c r="IG53" i="1" s="1"/>
  <c r="IG50" i="1" a="1"/>
  <c r="IG50" i="1" s="1"/>
  <c r="IG51" i="1" s="1" a="1"/>
  <c r="IG51" i="1" s="1"/>
  <c r="IG54" i="1" a="1"/>
  <c r="IG54" i="1" s="1"/>
  <c r="IG55" i="1" s="1" a="1"/>
  <c r="IG55" i="1" s="1"/>
  <c r="YM52" i="1" a="1"/>
  <c r="YM52" i="1" s="1"/>
  <c r="YM53" i="1" s="1" a="1"/>
  <c r="YM53" i="1" s="1"/>
  <c r="YM54" i="1" a="1"/>
  <c r="YM54" i="1" s="1"/>
  <c r="YM55" i="1" s="1" a="1"/>
  <c r="YM55" i="1" s="1"/>
  <c r="YM50" i="1" a="1"/>
  <c r="YM50" i="1" s="1"/>
  <c r="YM51" i="1" s="1" a="1"/>
  <c r="YM51" i="1" s="1"/>
  <c r="YA52" i="1" a="1"/>
  <c r="YA52" i="1" s="1"/>
  <c r="YA53" i="1" s="1" a="1"/>
  <c r="YA53" i="1" s="1"/>
  <c r="YA50" i="1" a="1"/>
  <c r="YA50" i="1" s="1"/>
  <c r="YA51" i="1" s="1" a="1"/>
  <c r="YA51" i="1" s="1"/>
  <c r="YA54" i="1" a="1"/>
  <c r="YA54" i="1" s="1"/>
  <c r="YA55" i="1" s="1" a="1"/>
  <c r="YA55" i="1" s="1"/>
  <c r="DK52" i="1" a="1"/>
  <c r="DK52" i="1" s="1"/>
  <c r="DK53" i="1" s="1" a="1"/>
  <c r="DK53" i="1" s="1"/>
  <c r="DK50" i="1" a="1"/>
  <c r="DK50" i="1" s="1"/>
  <c r="DK51" i="1" s="1" a="1"/>
  <c r="DK51" i="1" s="1"/>
  <c r="DK54" i="1" a="1"/>
  <c r="DK54" i="1" s="1"/>
  <c r="DK55" i="1" s="1" a="1"/>
  <c r="DK55" i="1" s="1"/>
  <c r="GG52" i="1" a="1"/>
  <c r="GG52" i="1" s="1"/>
  <c r="GG53" i="1" s="1" a="1"/>
  <c r="GG53" i="1" s="1"/>
  <c r="GG54" i="1" a="1"/>
  <c r="GG54" i="1" s="1"/>
  <c r="GG55" i="1" s="1" a="1"/>
  <c r="GG55" i="1" s="1"/>
  <c r="GG50" i="1" a="1"/>
  <c r="GG50" i="1" s="1"/>
  <c r="GG51" i="1" s="1" a="1"/>
  <c r="GG51" i="1" s="1"/>
  <c r="WA54" i="1" a="1"/>
  <c r="WA54" i="1" s="1"/>
  <c r="WA55" i="1" s="1" a="1"/>
  <c r="WA55" i="1" s="1"/>
  <c r="WA52" i="1" a="1"/>
  <c r="WA52" i="1" s="1"/>
  <c r="WA53" i="1" s="1" a="1"/>
  <c r="WA53" i="1" s="1"/>
  <c r="WA50" i="1" a="1"/>
  <c r="WA50" i="1" s="1"/>
  <c r="WA51" i="1" s="1" a="1"/>
  <c r="WA51" i="1" s="1"/>
  <c r="XI52" i="1" a="1"/>
  <c r="XI52" i="1" s="1"/>
  <c r="XI53" i="1" s="1" a="1"/>
  <c r="XI53" i="1" s="1"/>
  <c r="XI50" i="1" a="1"/>
  <c r="XI50" i="1" s="1"/>
  <c r="XI51" i="1" s="1" a="1"/>
  <c r="XI51" i="1" s="1"/>
  <c r="XI54" i="1" a="1"/>
  <c r="XI54" i="1" s="1"/>
  <c r="XI55" i="1" s="1" a="1"/>
  <c r="XI55" i="1" s="1"/>
  <c r="XA52" i="1" a="1"/>
  <c r="XA52" i="1" s="1"/>
  <c r="XA53" i="1" s="1" a="1"/>
  <c r="XA53" i="1" s="1"/>
  <c r="XA50" i="1" a="1"/>
  <c r="XA50" i="1" s="1"/>
  <c r="XA51" i="1" s="1" a="1"/>
  <c r="XA51" i="1" s="1"/>
  <c r="XA54" i="1" a="1"/>
  <c r="XA54" i="1" s="1"/>
  <c r="XA55" i="1" s="1" a="1"/>
  <c r="XA55" i="1" s="1"/>
  <c r="HU50" i="1" a="1"/>
  <c r="HU50" i="1" s="1"/>
  <c r="HU51" i="1" s="1" a="1"/>
  <c r="HU51" i="1" s="1"/>
  <c r="HU52" i="1" a="1"/>
  <c r="HU52" i="1" s="1"/>
  <c r="HU53" i="1" s="1" a="1"/>
  <c r="HU53" i="1" s="1"/>
  <c r="HU54" i="1" a="1"/>
  <c r="HU54" i="1" s="1"/>
  <c r="HU55" i="1" s="1" a="1"/>
  <c r="HU55" i="1" s="1"/>
  <c r="FE52" i="1" a="1"/>
  <c r="FE52" i="1" s="1"/>
  <c r="FE53" i="1" s="1" a="1"/>
  <c r="FE53" i="1" s="1"/>
  <c r="FE54" i="1" a="1"/>
  <c r="FE54" i="1" s="1"/>
  <c r="FE55" i="1" s="1" a="1"/>
  <c r="FE55" i="1" s="1"/>
  <c r="FE50" i="1" a="1"/>
  <c r="FE50" i="1" s="1"/>
  <c r="FE51" i="1" s="1" a="1"/>
  <c r="FE51" i="1" s="1"/>
  <c r="HP54" i="1" a="1"/>
  <c r="HP54" i="1" s="1"/>
  <c r="HP55" i="1" s="1" a="1"/>
  <c r="HP55" i="1" s="1"/>
  <c r="HP52" i="1" a="1"/>
  <c r="HP52" i="1" s="1"/>
  <c r="HP53" i="1" s="1" a="1"/>
  <c r="HP53" i="1" s="1"/>
  <c r="HP50" i="1" a="1"/>
  <c r="HP50" i="1" s="1"/>
  <c r="HP51" i="1" s="1" a="1"/>
  <c r="HP51" i="1" s="1"/>
  <c r="GY52" i="1" a="1"/>
  <c r="GY52" i="1" s="1"/>
  <c r="GY53" i="1" s="1" a="1"/>
  <c r="GY53" i="1" s="1"/>
  <c r="GY50" i="1" a="1"/>
  <c r="GY50" i="1" s="1"/>
  <c r="GY51" i="1" s="1" a="1"/>
  <c r="GY51" i="1" s="1"/>
  <c r="GY54" i="1" a="1"/>
  <c r="GY54" i="1" s="1"/>
  <c r="GY55" i="1" s="1" a="1"/>
  <c r="GY55" i="1" s="1"/>
  <c r="HD52" i="1" a="1"/>
  <c r="HD52" i="1" s="1"/>
  <c r="HD53" i="1" s="1" a="1"/>
  <c r="HD53" i="1" s="1"/>
  <c r="HD54" i="1" a="1"/>
  <c r="HD54" i="1" s="1"/>
  <c r="HD55" i="1" s="1" a="1"/>
  <c r="HD55" i="1" s="1"/>
  <c r="HD50" i="1" a="1"/>
  <c r="HD50" i="1" s="1"/>
  <c r="HD51" i="1" s="1" a="1"/>
  <c r="HD51" i="1" s="1"/>
  <c r="AAG54" i="1" a="1"/>
  <c r="AAG54" i="1" s="1"/>
  <c r="AAG55" i="1" s="1" a="1"/>
  <c r="AAG55" i="1" s="1"/>
  <c r="AAG52" i="1" a="1"/>
  <c r="AAG52" i="1" s="1"/>
  <c r="AAG53" i="1" s="1" a="1"/>
  <c r="AAG53" i="1" s="1"/>
  <c r="AAG50" i="1" a="1"/>
  <c r="AAG50" i="1" s="1"/>
  <c r="AAG51" i="1" s="1" a="1"/>
  <c r="AAG51" i="1" s="1"/>
  <c r="BO52" i="1" a="1"/>
  <c r="BO52" i="1" s="1"/>
  <c r="BO53" i="1" s="1" a="1"/>
  <c r="BO53" i="1" s="1"/>
  <c r="BO50" i="1" a="1"/>
  <c r="BO50" i="1" s="1"/>
  <c r="BO51" i="1" s="1" a="1"/>
  <c r="BO51" i="1" s="1"/>
  <c r="BO54" i="1" a="1"/>
  <c r="BO54" i="1" s="1"/>
  <c r="BO55" i="1" s="1" a="1"/>
  <c r="BO55" i="1" s="1"/>
  <c r="IP52" i="1" a="1"/>
  <c r="IP52" i="1" s="1"/>
  <c r="IP53" i="1" s="1" a="1"/>
  <c r="IP53" i="1" s="1"/>
  <c r="IP54" i="1" a="1"/>
  <c r="IP54" i="1" s="1"/>
  <c r="IP55" i="1" s="1" a="1"/>
  <c r="IP55" i="1" s="1"/>
  <c r="IP50" i="1" a="1"/>
  <c r="IP50" i="1" s="1"/>
  <c r="IP51" i="1" s="1" a="1"/>
  <c r="IP51" i="1" s="1"/>
  <c r="XK50" i="1" a="1"/>
  <c r="XK50" i="1" s="1"/>
  <c r="XK51" i="1" s="1" a="1"/>
  <c r="XK51" i="1" s="1"/>
  <c r="XK52" i="1" a="1"/>
  <c r="XK52" i="1" s="1"/>
  <c r="XK53" i="1" s="1" a="1"/>
  <c r="XK53" i="1" s="1"/>
  <c r="XK54" i="1" a="1"/>
  <c r="XK54" i="1" s="1"/>
  <c r="XK55" i="1" s="1" a="1"/>
  <c r="XK55" i="1" s="1"/>
  <c r="YL52" i="1" a="1"/>
  <c r="YL52" i="1" s="1"/>
  <c r="YL53" i="1" s="1" a="1"/>
  <c r="YL53" i="1" s="1"/>
  <c r="YL54" i="1" a="1"/>
  <c r="YL54" i="1" s="1"/>
  <c r="YL55" i="1" s="1" a="1"/>
  <c r="YL55" i="1" s="1"/>
  <c r="YL50" i="1" a="1"/>
  <c r="YL50" i="1" s="1"/>
  <c r="YL51" i="1" s="1" a="1"/>
  <c r="YL51" i="1" s="1"/>
  <c r="ED50" i="1" a="1"/>
  <c r="ED50" i="1" s="1"/>
  <c r="ED51" i="1" s="1" a="1"/>
  <c r="ED51" i="1" s="1"/>
  <c r="ED52" i="1" a="1"/>
  <c r="ED52" i="1" s="1"/>
  <c r="ED53" i="1" s="1" a="1"/>
  <c r="ED53" i="1" s="1"/>
  <c r="ED54" i="1" a="1"/>
  <c r="ED54" i="1" s="1"/>
  <c r="ED55" i="1" s="1" a="1"/>
  <c r="ED55" i="1" s="1"/>
  <c r="VX52" i="1" a="1"/>
  <c r="VX52" i="1" s="1"/>
  <c r="VX53" i="1" s="1" a="1"/>
  <c r="VX53" i="1" s="1"/>
  <c r="VX50" i="1" a="1"/>
  <c r="VX50" i="1" s="1"/>
  <c r="VX51" i="1" s="1" a="1"/>
  <c r="VX51" i="1" s="1"/>
  <c r="VX54" i="1" a="1"/>
  <c r="VX54" i="1" s="1"/>
  <c r="VX55" i="1" s="1" a="1"/>
  <c r="VX55" i="1" s="1"/>
  <c r="IK52" i="1" a="1"/>
  <c r="IK52" i="1" s="1"/>
  <c r="IK53" i="1" s="1" a="1"/>
  <c r="IK53" i="1" s="1"/>
  <c r="IK54" i="1" a="1"/>
  <c r="IK54" i="1" s="1"/>
  <c r="IK55" i="1" s="1" a="1"/>
  <c r="IK55" i="1" s="1"/>
  <c r="IK50" i="1" a="1"/>
  <c r="IK50" i="1" s="1"/>
  <c r="IK51" i="1" s="1" a="1"/>
  <c r="IK51" i="1" s="1"/>
  <c r="DJ54" i="1" a="1"/>
  <c r="DJ54" i="1" s="1"/>
  <c r="DJ55" i="1" s="1" a="1"/>
  <c r="DJ55" i="1" s="1"/>
  <c r="DJ52" i="1" a="1"/>
  <c r="DJ52" i="1" s="1"/>
  <c r="DJ53" i="1" s="1" a="1"/>
  <c r="DJ53" i="1" s="1"/>
  <c r="DJ50" i="1" a="1"/>
  <c r="DJ50" i="1" s="1"/>
  <c r="DJ51" i="1" s="1" a="1"/>
  <c r="DJ51" i="1" s="1"/>
  <c r="AAL52" i="1" a="1"/>
  <c r="AAL52" i="1" s="1"/>
  <c r="AAL53" i="1" s="1" a="1"/>
  <c r="AAL53" i="1" s="1"/>
  <c r="AAL50" i="1" a="1"/>
  <c r="AAL50" i="1" s="1"/>
  <c r="AAL51" i="1" s="1" a="1"/>
  <c r="AAL51" i="1" s="1"/>
  <c r="AAL54" i="1" a="1"/>
  <c r="AAL54" i="1" s="1"/>
  <c r="AAL55" i="1" s="1" a="1"/>
  <c r="AAL55" i="1" s="1"/>
  <c r="CC52" i="1" a="1"/>
  <c r="CC52" i="1" s="1"/>
  <c r="CC53" i="1" s="1" a="1"/>
  <c r="CC53" i="1" s="1"/>
  <c r="CC54" i="1" a="1"/>
  <c r="CC54" i="1" s="1"/>
  <c r="CC55" i="1" s="1" a="1"/>
  <c r="CC55" i="1" s="1"/>
  <c r="CC50" i="1" a="1"/>
  <c r="CC50" i="1" s="1"/>
  <c r="CC51" i="1" s="1" a="1"/>
  <c r="CC51" i="1" s="1"/>
  <c r="BP50" i="1" a="1"/>
  <c r="BP50" i="1" s="1"/>
  <c r="BP51" i="1" s="1" a="1"/>
  <c r="BP51" i="1" s="1"/>
  <c r="BP52" i="1" a="1"/>
  <c r="BP52" i="1" s="1"/>
  <c r="BP53" i="1" s="1" a="1"/>
  <c r="BP53" i="1" s="1"/>
  <c r="BP54" i="1" a="1"/>
  <c r="BP54" i="1" s="1"/>
  <c r="BP55" i="1" s="1" a="1"/>
  <c r="BP55" i="1" s="1"/>
  <c r="IH50" i="1" a="1"/>
  <c r="IH50" i="1" s="1"/>
  <c r="IH51" i="1" s="1" a="1"/>
  <c r="IH51" i="1" s="1"/>
  <c r="IH52" i="1" a="1"/>
  <c r="IH52" i="1" s="1"/>
  <c r="IH53" i="1" s="1" a="1"/>
  <c r="IH53" i="1" s="1"/>
  <c r="IH54" i="1" a="1"/>
  <c r="IH54" i="1" s="1"/>
  <c r="IH55" i="1" s="1" a="1"/>
  <c r="IH55" i="1" s="1"/>
  <c r="GC50" i="1" a="1"/>
  <c r="GC50" i="1" s="1"/>
  <c r="GC51" i="1" s="1" a="1"/>
  <c r="GC51" i="1" s="1"/>
  <c r="GC52" i="1" a="1"/>
  <c r="GC52" i="1" s="1"/>
  <c r="GC53" i="1" s="1" a="1"/>
  <c r="GC53" i="1" s="1"/>
  <c r="GC54" i="1" a="1"/>
  <c r="GC54" i="1" s="1"/>
  <c r="GC55" i="1" s="1" a="1"/>
  <c r="GC55" i="1" s="1"/>
  <c r="WY50" i="1" a="1"/>
  <c r="WY50" i="1" s="1"/>
  <c r="WY51" i="1" s="1" a="1"/>
  <c r="WY51" i="1" s="1"/>
  <c r="WY54" i="1" a="1"/>
  <c r="WY54" i="1" s="1"/>
  <c r="WY55" i="1" s="1" a="1"/>
  <c r="WY55" i="1" s="1"/>
  <c r="WY52" i="1" a="1"/>
  <c r="WY52" i="1" s="1"/>
  <c r="WY53" i="1" s="1" a="1"/>
  <c r="WY53" i="1" s="1"/>
  <c r="IC50" i="1" a="1"/>
  <c r="IC50" i="1" s="1"/>
  <c r="IC51" i="1" s="1" a="1"/>
  <c r="IC51" i="1" s="1"/>
  <c r="IC52" i="1" a="1"/>
  <c r="IC52" i="1" s="1"/>
  <c r="IC53" i="1" s="1" a="1"/>
  <c r="IC53" i="1" s="1"/>
  <c r="IC54" i="1" a="1"/>
  <c r="IC54" i="1" s="1"/>
  <c r="IC55" i="1" s="1" a="1"/>
  <c r="IC55" i="1" s="1"/>
  <c r="WR54" i="1" a="1"/>
  <c r="WR54" i="1" s="1"/>
  <c r="WR55" i="1" s="1" a="1"/>
  <c r="WR55" i="1" s="1"/>
  <c r="WR50" i="1" a="1"/>
  <c r="WR50" i="1" s="1"/>
  <c r="WR51" i="1" s="1" a="1"/>
  <c r="WR51" i="1" s="1"/>
  <c r="WR52" i="1" a="1"/>
  <c r="WR52" i="1" s="1"/>
  <c r="WR53" i="1" s="1" a="1"/>
  <c r="WR53" i="1" s="1"/>
  <c r="EE50" i="1" a="1"/>
  <c r="EE50" i="1" s="1"/>
  <c r="EE51" i="1" s="1" a="1"/>
  <c r="EE51" i="1" s="1"/>
  <c r="EE52" i="1" a="1"/>
  <c r="EE52" i="1" s="1"/>
  <c r="EE53" i="1" s="1" a="1"/>
  <c r="EE53" i="1" s="1"/>
  <c r="EE54" i="1" a="1"/>
  <c r="EE54" i="1" s="1"/>
  <c r="EE55" i="1" s="1" a="1"/>
  <c r="EE55" i="1" s="1"/>
  <c r="DM54" i="1" a="1"/>
  <c r="DM54" i="1" s="1"/>
  <c r="DM55" i="1" s="1" a="1"/>
  <c r="DM55" i="1" s="1"/>
  <c r="DM52" i="1" a="1"/>
  <c r="DM52" i="1" s="1"/>
  <c r="DM53" i="1" s="1" a="1"/>
  <c r="DM53" i="1" s="1"/>
  <c r="DM50" i="1" a="1"/>
  <c r="DM50" i="1" s="1"/>
  <c r="DM51" i="1" s="1" a="1"/>
  <c r="DM51" i="1" s="1"/>
  <c r="WK54" i="1" a="1"/>
  <c r="WK54" i="1" s="1"/>
  <c r="WK55" i="1" s="1" a="1"/>
  <c r="WK55" i="1" s="1"/>
  <c r="WK52" i="1" a="1"/>
  <c r="WK52" i="1" s="1"/>
  <c r="WK53" i="1" s="1" a="1"/>
  <c r="WK53" i="1" s="1"/>
  <c r="WK50" i="1" a="1"/>
  <c r="WK50" i="1" s="1"/>
  <c r="WK51" i="1" s="1" a="1"/>
  <c r="WK51" i="1" s="1"/>
  <c r="XH52" i="1" a="1"/>
  <c r="XH52" i="1" s="1"/>
  <c r="XH53" i="1" s="1" a="1"/>
  <c r="XH53" i="1" s="1"/>
  <c r="XH50" i="1" a="1"/>
  <c r="XH50" i="1" s="1"/>
  <c r="XH51" i="1" s="1" a="1"/>
  <c r="XH51" i="1" s="1"/>
  <c r="XH54" i="1" a="1"/>
  <c r="XH54" i="1" s="1"/>
  <c r="XH55" i="1" s="1" a="1"/>
  <c r="XH55" i="1" s="1"/>
  <c r="BQ54" i="1" a="1"/>
  <c r="BQ54" i="1" s="1"/>
  <c r="BQ55" i="1" s="1" a="1"/>
  <c r="BQ55" i="1" s="1"/>
  <c r="BQ52" i="1" a="1"/>
  <c r="BQ52" i="1" s="1"/>
  <c r="BQ53" i="1" s="1" a="1"/>
  <c r="BQ53" i="1" s="1"/>
  <c r="BQ50" i="1" a="1"/>
  <c r="BQ50" i="1" s="1"/>
  <c r="BQ51" i="1" s="1" a="1"/>
  <c r="BQ51" i="1" s="1"/>
  <c r="GA50" i="1" a="1"/>
  <c r="GA50" i="1" s="1"/>
  <c r="GA51" i="1" s="1" a="1"/>
  <c r="GA51" i="1" s="1"/>
  <c r="GA54" i="1" a="1"/>
  <c r="GA54" i="1" s="1"/>
  <c r="GA55" i="1" s="1" a="1"/>
  <c r="GA55" i="1" s="1"/>
  <c r="GA52" i="1" a="1"/>
  <c r="GA52" i="1" s="1"/>
  <c r="GA53" i="1" s="1" a="1"/>
  <c r="GA53" i="1" s="1"/>
  <c r="DV54" i="1" a="1"/>
  <c r="DV54" i="1" s="1"/>
  <c r="DV55" i="1" s="1" a="1"/>
  <c r="DV55" i="1" s="1"/>
  <c r="DV50" i="1" a="1"/>
  <c r="DV50" i="1" s="1"/>
  <c r="DV51" i="1" s="1" a="1"/>
  <c r="DV51" i="1" s="1"/>
  <c r="DV52" i="1" a="1"/>
  <c r="DV52" i="1" s="1"/>
  <c r="DV53" i="1" s="1" a="1"/>
  <c r="DV53" i="1" s="1"/>
  <c r="GE54" i="1" a="1"/>
  <c r="GE54" i="1" s="1"/>
  <c r="GE55" i="1" s="1" a="1"/>
  <c r="GE55" i="1" s="1"/>
  <c r="GE52" i="1" a="1"/>
  <c r="GE52" i="1" s="1"/>
  <c r="GE53" i="1" s="1" a="1"/>
  <c r="GE53" i="1" s="1"/>
  <c r="GE50" i="1" a="1"/>
  <c r="GE50" i="1" s="1"/>
  <c r="GE51" i="1" s="1" a="1"/>
  <c r="GE51" i="1" s="1"/>
  <c r="HF54" i="1" a="1"/>
  <c r="HF54" i="1" s="1"/>
  <c r="HF55" i="1" s="1" a="1"/>
  <c r="HF55" i="1" s="1"/>
  <c r="HF52" i="1" a="1"/>
  <c r="HF52" i="1" s="1"/>
  <c r="HF53" i="1" s="1" a="1"/>
  <c r="HF53" i="1" s="1"/>
  <c r="HF50" i="1" a="1"/>
  <c r="HF50" i="1" s="1"/>
  <c r="HF51" i="1" s="1" a="1"/>
  <c r="HF51" i="1" s="1"/>
  <c r="AN54" i="1" a="1"/>
  <c r="AN54" i="1" s="1"/>
  <c r="AN55" i="1" s="1" a="1"/>
  <c r="AN55" i="1" s="1"/>
  <c r="AN50" i="1" a="1"/>
  <c r="AN50" i="1" s="1"/>
  <c r="AN51" i="1" s="1" a="1"/>
  <c r="AN51" i="1" s="1"/>
  <c r="AN52" i="1" a="1"/>
  <c r="AN52" i="1" s="1"/>
  <c r="AN53" i="1" s="1" a="1"/>
  <c r="AN53" i="1" s="1"/>
  <c r="HS52" i="1" a="1"/>
  <c r="HS52" i="1" s="1"/>
  <c r="HS53" i="1" s="1" a="1"/>
  <c r="HS53" i="1" s="1"/>
  <c r="HS50" i="1" a="1"/>
  <c r="HS50" i="1" s="1"/>
  <c r="HS51" i="1" s="1" a="1"/>
  <c r="HS51" i="1" s="1"/>
  <c r="HS54" i="1" a="1"/>
  <c r="HS54" i="1" s="1"/>
  <c r="HS55" i="1" s="1" a="1"/>
  <c r="HS55" i="1" s="1"/>
  <c r="IO52" i="1" a="1"/>
  <c r="IO52" i="1" s="1"/>
  <c r="IO53" i="1" s="1" a="1"/>
  <c r="IO53" i="1" s="1"/>
  <c r="IO50" i="1" a="1"/>
  <c r="IO50" i="1" s="1"/>
  <c r="IO51" i="1" s="1" a="1"/>
  <c r="IO51" i="1" s="1"/>
  <c r="IO54" i="1" a="1"/>
  <c r="IO54" i="1" s="1"/>
  <c r="IO55" i="1" s="1" a="1"/>
  <c r="IO55" i="1" s="1"/>
  <c r="HC50" i="1" a="1"/>
  <c r="HC50" i="1" s="1"/>
  <c r="HC51" i="1" s="1" a="1"/>
  <c r="HC51" i="1" s="1"/>
  <c r="HC52" i="1" a="1"/>
  <c r="HC52" i="1" s="1"/>
  <c r="HC53" i="1" s="1" a="1"/>
  <c r="HC53" i="1" s="1"/>
  <c r="HC54" i="1" a="1"/>
  <c r="HC54" i="1" s="1"/>
  <c r="HC55" i="1" s="1" a="1"/>
  <c r="HC55" i="1" s="1"/>
  <c r="HE50" i="1" a="1"/>
  <c r="HE50" i="1" s="1"/>
  <c r="HE51" i="1" s="1" a="1"/>
  <c r="HE51" i="1" s="1"/>
  <c r="HE52" i="1" a="1"/>
  <c r="HE52" i="1" s="1"/>
  <c r="HE53" i="1" s="1" a="1"/>
  <c r="HE53" i="1" s="1"/>
  <c r="HE54" i="1" a="1"/>
  <c r="HE54" i="1" s="1"/>
  <c r="HE55" i="1" s="1" a="1"/>
  <c r="HE55" i="1" s="1"/>
  <c r="EF54" i="1" a="1"/>
  <c r="EF54" i="1" s="1"/>
  <c r="EF55" i="1" s="1" a="1"/>
  <c r="EF55" i="1" s="1"/>
  <c r="EF52" i="1" a="1"/>
  <c r="EF52" i="1" s="1"/>
  <c r="EF53" i="1" s="1" a="1"/>
  <c r="EF53" i="1" s="1"/>
  <c r="EF50" i="1" a="1"/>
  <c r="EF50" i="1" s="1"/>
  <c r="EF51" i="1" s="1" a="1"/>
  <c r="EF51" i="1" s="1"/>
  <c r="VV50" i="1" a="1"/>
  <c r="VV50" i="1" s="1"/>
  <c r="VV51" i="1" s="1" a="1"/>
  <c r="VV51" i="1" s="1"/>
  <c r="VV52" i="1" a="1"/>
  <c r="VV52" i="1" s="1"/>
  <c r="VV53" i="1" s="1" a="1"/>
  <c r="VV53" i="1" s="1"/>
  <c r="VV54" i="1" a="1"/>
  <c r="VV54" i="1" s="1"/>
  <c r="VV55" i="1" s="1" a="1"/>
  <c r="VV55" i="1" s="1"/>
  <c r="VP50" i="1" a="1"/>
  <c r="VP50" i="1" s="1"/>
  <c r="VP51" i="1" s="1" a="1"/>
  <c r="VP51" i="1" s="1"/>
  <c r="VP52" i="1" a="1"/>
  <c r="VP52" i="1" s="1"/>
  <c r="VP53" i="1" s="1" a="1"/>
  <c r="VP53" i="1" s="1"/>
  <c r="VP54" i="1" a="1"/>
  <c r="VP54" i="1" s="1"/>
  <c r="VP55" i="1" s="1" a="1"/>
  <c r="VP55" i="1" s="1"/>
  <c r="AAC50" i="1" a="1"/>
  <c r="AAC50" i="1" s="1"/>
  <c r="AAC51" i="1" s="1" a="1"/>
  <c r="AAC51" i="1" s="1"/>
  <c r="AAC52" i="1" a="1"/>
  <c r="AAC52" i="1" s="1"/>
  <c r="AAC53" i="1" s="1" a="1"/>
  <c r="AAC53" i="1" s="1"/>
  <c r="AAC54" i="1" a="1"/>
  <c r="AAC54" i="1" s="1"/>
  <c r="AAC55" i="1" s="1" a="1"/>
  <c r="AAC55" i="1" s="1"/>
  <c r="YC54" i="1" a="1"/>
  <c r="YC54" i="1" s="1"/>
  <c r="YC55" i="1" s="1" a="1"/>
  <c r="YC55" i="1" s="1"/>
  <c r="YC52" i="1" a="1"/>
  <c r="YC52" i="1" s="1"/>
  <c r="YC53" i="1" s="1" a="1"/>
  <c r="YC53" i="1" s="1"/>
  <c r="YC50" i="1" a="1"/>
  <c r="YC50" i="1" s="1"/>
  <c r="YC51" i="1" s="1" a="1"/>
  <c r="YC51" i="1" s="1"/>
  <c r="YX50" i="1" a="1"/>
  <c r="YX50" i="1" s="1"/>
  <c r="YX51" i="1" s="1" a="1"/>
  <c r="YX51" i="1" s="1"/>
  <c r="YX54" i="1" a="1"/>
  <c r="YX54" i="1" s="1"/>
  <c r="YX55" i="1" s="1" a="1"/>
  <c r="YX55" i="1" s="1"/>
  <c r="YX52" i="1" a="1"/>
  <c r="YX52" i="1" s="1"/>
  <c r="YX53" i="1" s="1" a="1"/>
  <c r="YX53" i="1" s="1"/>
  <c r="BR52" i="1" a="1"/>
  <c r="BR52" i="1" s="1"/>
  <c r="BR53" i="1" s="1" a="1"/>
  <c r="BR53" i="1" s="1"/>
  <c r="BR54" i="1" a="1"/>
  <c r="BR54" i="1" s="1"/>
  <c r="BR55" i="1" s="1" a="1"/>
  <c r="BR55" i="1" s="1"/>
  <c r="BR50" i="1" a="1"/>
  <c r="BR50" i="1" s="1"/>
  <c r="BR51" i="1" s="1" a="1"/>
  <c r="BR51" i="1" s="1"/>
  <c r="WV52" i="1" a="1"/>
  <c r="WV52" i="1" s="1"/>
  <c r="WV53" i="1" s="1" a="1"/>
  <c r="WV53" i="1" s="1"/>
  <c r="WV50" i="1" a="1"/>
  <c r="WV50" i="1" s="1"/>
  <c r="WV51" i="1" s="1" a="1"/>
  <c r="WV51" i="1" s="1"/>
  <c r="WV54" i="1" a="1"/>
  <c r="WV54" i="1" s="1"/>
  <c r="WV55" i="1" s="1" a="1"/>
  <c r="WV55" i="1" s="1"/>
  <c r="IJ52" i="1" a="1"/>
  <c r="IJ52" i="1" s="1"/>
  <c r="IJ53" i="1" s="1" a="1"/>
  <c r="IJ53" i="1" s="1"/>
  <c r="IJ54" i="1" a="1"/>
  <c r="IJ54" i="1" s="1"/>
  <c r="IJ55" i="1" s="1" a="1"/>
  <c r="IJ55" i="1" s="1"/>
  <c r="IJ50" i="1" a="1"/>
  <c r="IJ50" i="1" s="1"/>
  <c r="IJ51" i="1" s="1" a="1"/>
  <c r="IJ51" i="1" s="1"/>
  <c r="YV50" i="1" a="1"/>
  <c r="YV50" i="1" s="1"/>
  <c r="YV51" i="1" s="1" a="1"/>
  <c r="YV51" i="1" s="1"/>
  <c r="YV52" i="1" a="1"/>
  <c r="YV52" i="1" s="1"/>
  <c r="YV53" i="1" s="1" a="1"/>
  <c r="YV53" i="1" s="1"/>
  <c r="YV54" i="1" a="1"/>
  <c r="YV54" i="1" s="1"/>
  <c r="YV55" i="1" s="1" a="1"/>
  <c r="YV55" i="1" s="1"/>
  <c r="EG54" i="1" a="1"/>
  <c r="EG54" i="1" s="1"/>
  <c r="EG55" i="1" s="1" a="1"/>
  <c r="EG55" i="1" s="1"/>
  <c r="EG50" i="1" a="1"/>
  <c r="EG50" i="1" s="1"/>
  <c r="EG51" i="1" s="1" a="1"/>
  <c r="EG51" i="1" s="1"/>
  <c r="EG52" i="1" a="1"/>
  <c r="EG52" i="1" s="1"/>
  <c r="EG53" i="1" s="1" a="1"/>
  <c r="EG53" i="1" s="1"/>
  <c r="DW52" i="1" a="1"/>
  <c r="DW52" i="1" s="1"/>
  <c r="DW53" i="1" s="1" a="1"/>
  <c r="DW53" i="1" s="1"/>
  <c r="DW50" i="1" a="1"/>
  <c r="DW50" i="1" s="1"/>
  <c r="DW51" i="1" s="1" a="1"/>
  <c r="DW51" i="1" s="1"/>
  <c r="DW54" i="1" a="1"/>
  <c r="DW54" i="1" s="1"/>
  <c r="DW55" i="1" s="1" a="1"/>
  <c r="DW55" i="1" s="1"/>
  <c r="WQ50" i="1" a="1"/>
  <c r="WQ50" i="1" s="1"/>
  <c r="WQ51" i="1" s="1" a="1"/>
  <c r="WQ51" i="1" s="1"/>
  <c r="WQ52" i="1" a="1"/>
  <c r="WQ52" i="1" s="1"/>
  <c r="WQ53" i="1" s="1" a="1"/>
  <c r="WQ53" i="1" s="1"/>
  <c r="WQ54" i="1" a="1"/>
  <c r="WQ54" i="1" s="1"/>
  <c r="WQ55" i="1" s="1" a="1"/>
  <c r="WQ55" i="1" s="1"/>
  <c r="VT54" i="1" a="1"/>
  <c r="VT54" i="1" s="1"/>
  <c r="VT55" i="1" s="1" a="1"/>
  <c r="VT55" i="1" s="1"/>
  <c r="VT50" i="1" a="1"/>
  <c r="VT50" i="1" s="1"/>
  <c r="VT51" i="1" s="1" a="1"/>
  <c r="VT51" i="1" s="1"/>
  <c r="VT52" i="1" a="1"/>
  <c r="VT52" i="1" s="1"/>
  <c r="VT53" i="1" s="1" a="1"/>
  <c r="VT53"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S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GT135" i="1" l="1" a="1"/>
  <c r="GT135" i="1" s="1"/>
  <c r="GT136" i="1" a="1"/>
  <c r="GT136" i="1" s="1"/>
  <c r="AD138" i="1" a="1"/>
  <c r="AD138" i="1" s="1"/>
  <c r="KQ136" i="1"/>
  <c r="LD136" i="1"/>
  <c r="KC136" i="1"/>
  <c r="NF136" i="1"/>
  <c r="ABM136" i="1"/>
  <c r="LP136" i="1"/>
  <c r="ACI136" i="1"/>
  <c r="MZ136" i="1"/>
  <c r="ACS136" i="1"/>
  <c r="LR136" i="1"/>
  <c r="ACE136" i="1"/>
  <c r="ABV136" i="1"/>
  <c r="ABQ136" i="1"/>
  <c r="ABW136" i="1"/>
  <c r="KR136" i="1"/>
  <c r="MD136" i="1"/>
  <c r="KJ136" i="1"/>
  <c r="KB136" i="1"/>
  <c r="NE136" i="1"/>
  <c r="ACM136" i="1"/>
  <c r="ABL136" i="1"/>
  <c r="KI136" i="1"/>
  <c r="LV136" i="1"/>
  <c r="KO136" i="1"/>
  <c r="ACG136" i="1"/>
  <c r="MB136" i="1"/>
  <c r="ACR136" i="1"/>
  <c r="NA136" i="1"/>
  <c r="ACK136" i="1"/>
  <c r="ACO136" i="1"/>
  <c r="LJ136" i="1"/>
  <c r="LW136" i="1"/>
  <c r="KA136" i="1"/>
  <c r="ND136" i="1"/>
  <c r="ACL136" i="1"/>
  <c r="JY136" i="1"/>
  <c r="NQ136" i="1"/>
  <c r="ACU136" i="1"/>
  <c r="LI136" i="1"/>
  <c r="KH136" i="1"/>
  <c r="ACP136" i="1"/>
  <c r="ABZ136" i="1"/>
  <c r="ABU136" i="1"/>
  <c r="LX136" i="1"/>
  <c r="MJ136" i="1"/>
  <c r="KP136" i="1"/>
  <c r="LC136" i="1"/>
  <c r="JZ136" i="1"/>
  <c r="NC136" i="1"/>
  <c r="ACJ136" i="1"/>
  <c r="ACX136" i="1"/>
  <c r="MC136" i="1"/>
  <c r="LT136" i="1"/>
  <c r="ACH136" i="1"/>
  <c r="ACT136" i="1"/>
  <c r="LS136" i="1"/>
  <c r="ACF136" i="1"/>
  <c r="ACC136" i="1"/>
  <c r="ACQ136" i="1"/>
  <c r="ACW136" i="1"/>
  <c r="MX136" i="1"/>
  <c r="ABR136" i="1"/>
  <c r="NH136" i="1"/>
  <c r="KV136" i="1"/>
  <c r="NB136" i="1"/>
  <c r="MW136" i="1"/>
  <c r="MV136" i="1"/>
  <c r="ABP136" i="1"/>
  <c r="ME136" i="1"/>
  <c r="MI136" i="1"/>
  <c r="LB136" i="1"/>
  <c r="MU136" i="1"/>
  <c r="LL136" i="1"/>
  <c r="AB136" i="1"/>
  <c r="AA136" i="1" s="1"/>
  <c r="LO136" i="1"/>
  <c r="MY136" i="1"/>
  <c r="MT136" i="1"/>
  <c r="ACN136" i="1"/>
  <c r="KU136" i="1"/>
  <c r="LH136" i="1"/>
  <c r="LQ136" i="1"/>
  <c r="ABX136" i="1"/>
  <c r="MH136" i="1"/>
  <c r="KN136" i="1"/>
  <c r="LA136" i="1"/>
  <c r="LY136" i="1"/>
  <c r="KK136" i="1"/>
  <c r="LK136" i="1"/>
  <c r="LN136" i="1"/>
  <c r="MA136" i="1"/>
  <c r="MN136" i="1"/>
  <c r="KZ136" i="1"/>
  <c r="NP136" i="1"/>
  <c r="KT136" i="1"/>
  <c r="LG136" i="1"/>
  <c r="MM136" i="1"/>
  <c r="KY136" i="1"/>
  <c r="NO136" i="1"/>
  <c r="MS136" i="1"/>
  <c r="ACB136" i="1"/>
  <c r="ACA136" i="1"/>
  <c r="MQ136" i="1"/>
  <c r="ABN136" i="1"/>
  <c r="MG136" i="1"/>
  <c r="KM136" i="1"/>
  <c r="ML136" i="1"/>
  <c r="KX136" i="1"/>
  <c r="NN136" i="1"/>
  <c r="ABY136" i="1"/>
  <c r="ACD136" i="1"/>
  <c r="ACV136" i="1"/>
  <c r="LE136" i="1"/>
  <c r="ABO136" i="1"/>
  <c r="LM136" i="1"/>
  <c r="LZ136" i="1"/>
  <c r="MK136" i="1"/>
  <c r="KW136" i="1"/>
  <c r="NM136" i="1"/>
  <c r="ABT136" i="1"/>
  <c r="NJ136" i="1"/>
  <c r="KS136" i="1"/>
  <c r="LF136" i="1"/>
  <c r="LU136" i="1"/>
  <c r="MR136" i="1"/>
  <c r="NL136" i="1"/>
  <c r="ABS136" i="1"/>
  <c r="KE136" i="1"/>
  <c r="KD136" i="1"/>
  <c r="MF136" i="1"/>
  <c r="KL136" i="1"/>
  <c r="KG136" i="1"/>
  <c r="NK136" i="1"/>
  <c r="NI136" i="1"/>
  <c r="KF136" i="1"/>
  <c r="NG136" i="1"/>
  <c r="NR136" i="1"/>
  <c r="ADD136" i="1"/>
  <c r="ACZ136" i="1"/>
  <c r="ADA136" i="1"/>
  <c r="ACY136" i="1"/>
  <c r="ADB136" i="1"/>
  <c r="NS136" i="1"/>
  <c r="ADC136" i="1"/>
  <c r="ADG136" i="1"/>
  <c r="ADJ136" i="1"/>
  <c r="ADE136" i="1"/>
  <c r="ADF136" i="1"/>
  <c r="NT136" i="1"/>
  <c r="ADH136" i="1"/>
  <c r="ADI136" i="1"/>
  <c r="ADM136" i="1"/>
  <c r="NU136" i="1"/>
  <c r="ADK136" i="1"/>
  <c r="ADP136" i="1"/>
  <c r="ADQ136" i="1"/>
  <c r="NV136" i="1"/>
  <c r="ADL136" i="1"/>
  <c r="ADN136" i="1"/>
  <c r="ADO136" i="1"/>
  <c r="NW136" i="1"/>
  <c r="ADS136" i="1"/>
  <c r="ADT136" i="1"/>
  <c r="ADV136" i="1"/>
  <c r="ADW136" i="1"/>
  <c r="ADR136" i="1"/>
  <c r="NX136" i="1"/>
  <c r="NY136" i="1"/>
  <c r="ADU136" i="1"/>
  <c r="ADY136" i="1"/>
  <c r="ADZ136" i="1"/>
  <c r="AEB136" i="1"/>
  <c r="AEC136" i="1"/>
  <c r="NZ136" i="1"/>
  <c r="ADX136" i="1"/>
  <c r="AEA136" i="1"/>
  <c r="AEF136" i="1"/>
  <c r="OA136" i="1"/>
  <c r="AEE136" i="1"/>
  <c r="AED136" i="1"/>
  <c r="AEH136" i="1"/>
  <c r="AEI136" i="1"/>
  <c r="AEG136" i="1"/>
  <c r="OB136" i="1"/>
  <c r="AEK136" i="1"/>
  <c r="AEL136" i="1"/>
  <c r="AEJ136" i="1"/>
  <c r="OC136" i="1"/>
  <c r="AEM136" i="1"/>
  <c r="OD136" i="1"/>
  <c r="AEO136" i="1"/>
  <c r="AEN136" i="1"/>
  <c r="OE136" i="1"/>
  <c r="AEQ136" i="1"/>
  <c r="AEP136" i="1"/>
  <c r="AER136" i="1"/>
  <c r="OF136" i="1"/>
  <c r="AEU136" i="1"/>
  <c r="AES136" i="1"/>
  <c r="AET136" i="1"/>
  <c r="OG136" i="1"/>
  <c r="AEW136" i="1"/>
  <c r="AEV136" i="1"/>
  <c r="OH136" i="1"/>
  <c r="OI136" i="1"/>
  <c r="OJ136" i="1"/>
  <c r="OK136" i="1"/>
  <c r="OL136" i="1"/>
  <c r="OM136" i="1"/>
  <c r="ON136" i="1"/>
  <c r="OO136" i="1"/>
  <c r="OP136" i="1"/>
  <c r="OQ136" i="1"/>
  <c r="OR136" i="1"/>
  <c r="OS136" i="1"/>
  <c r="OT136" i="1"/>
  <c r="OU136" i="1"/>
  <c r="OV136" i="1"/>
  <c r="OW136" i="1"/>
  <c r="OX136" i="1"/>
  <c r="OY136" i="1"/>
  <c r="OZ136" i="1"/>
  <c r="PA136" i="1"/>
  <c r="PB136" i="1"/>
  <c r="PC136" i="1"/>
  <c r="PD136" i="1"/>
  <c r="PE136" i="1"/>
  <c r="PF136" i="1"/>
  <c r="PG136" i="1"/>
  <c r="PH136" i="1"/>
  <c r="PI136" i="1"/>
  <c r="PJ136" i="1"/>
  <c r="PK136" i="1"/>
  <c r="PL136" i="1"/>
  <c r="PM136" i="1"/>
  <c r="PN136" i="1"/>
  <c r="PO136" i="1"/>
  <c r="PP136" i="1"/>
  <c r="PQ136" i="1"/>
  <c r="PR136" i="1"/>
  <c r="PS136" i="1"/>
  <c r="PT136" i="1"/>
  <c r="PU136" i="1"/>
  <c r="PV136" i="1"/>
  <c r="PW136" i="1"/>
  <c r="PX136" i="1"/>
  <c r="PY136" i="1"/>
  <c r="PZ136" i="1"/>
  <c r="QA136" i="1"/>
  <c r="QB136" i="1"/>
  <c r="QC136" i="1"/>
  <c r="QD136" i="1"/>
  <c r="QE136" i="1"/>
  <c r="AD137" i="1" a="1"/>
  <c r="AD137" i="1" s="1"/>
  <c r="QG137" i="1" s="1"/>
  <c r="LR135" i="1"/>
  <c r="LV135" i="1"/>
  <c r="LE135" i="1"/>
  <c r="MT135" i="1"/>
  <c r="ABO135" i="1"/>
  <c r="ACO135" i="1"/>
  <c r="ABP135" i="1"/>
  <c r="LP135" i="1"/>
  <c r="KY135" i="1"/>
  <c r="ACR135" i="1"/>
  <c r="LO135" i="1"/>
  <c r="NH135" i="1"/>
  <c r="MF135" i="1"/>
  <c r="ABM135" i="1"/>
  <c r="MX135" i="1"/>
  <c r="LW135" i="1"/>
  <c r="ABX135" i="1"/>
  <c r="MK135" i="1"/>
  <c r="KJ135" i="1"/>
  <c r="LD135" i="1"/>
  <c r="NA135" i="1"/>
  <c r="ACJ135" i="1"/>
  <c r="ACK135" i="1"/>
  <c r="ABV135" i="1"/>
  <c r="ABN135" i="1"/>
  <c r="KH135" i="1"/>
  <c r="KV135" i="1"/>
  <c r="NJ135" i="1"/>
  <c r="ACN135" i="1"/>
  <c r="KW135" i="1"/>
  <c r="ACD135" i="1"/>
  <c r="KQ135" i="1"/>
  <c r="MA135" i="1"/>
  <c r="ABW135" i="1"/>
  <c r="LQ135" i="1"/>
  <c r="LU135" i="1"/>
  <c r="LC135" i="1"/>
  <c r="NM135" i="1"/>
  <c r="ACG135" i="1"/>
  <c r="ACF135" i="1"/>
  <c r="ACB135" i="1"/>
  <c r="KF135" i="1"/>
  <c r="MG135" i="1"/>
  <c r="ACQ135" i="1"/>
  <c r="KD135" i="1"/>
  <c r="ABY135" i="1"/>
  <c r="MU135" i="1"/>
  <c r="MJ135" i="1"/>
  <c r="KI135" i="1"/>
  <c r="LB135" i="1"/>
  <c r="NL135" i="1"/>
  <c r="LA135" i="1"/>
  <c r="NK135" i="1"/>
  <c r="ACE135" i="1"/>
  <c r="KG135" i="1"/>
  <c r="MI135" i="1"/>
  <c r="NI135" i="1"/>
  <c r="LM135" i="1"/>
  <c r="NE135" i="1"/>
  <c r="KO135" i="1"/>
  <c r="ABU135" i="1"/>
  <c r="ABS135" i="1"/>
  <c r="ABL135" i="1"/>
  <c r="KP135" i="1"/>
  <c r="ACU135" i="1"/>
  <c r="KZ135" i="1"/>
  <c r="KE135" i="1"/>
  <c r="NF135" i="1"/>
  <c r="KL135" i="1"/>
  <c r="ACA135" i="1"/>
  <c r="NG135" i="1"/>
  <c r="ABT135" i="1"/>
  <c r="ACT135" i="1"/>
  <c r="KB135" i="1"/>
  <c r="ACM135" i="1"/>
  <c r="AB135" i="1"/>
  <c r="AA135" i="1" s="1"/>
  <c r="KA135" i="1"/>
  <c r="KU135" i="1"/>
  <c r="KX135" i="1"/>
  <c r="ACP135" i="1"/>
  <c r="LL135" i="1"/>
  <c r="JZ135" i="1"/>
  <c r="MH135" i="1"/>
  <c r="ACC135" i="1"/>
  <c r="ABZ135" i="1"/>
  <c r="MB135" i="1"/>
  <c r="JY135" i="1"/>
  <c r="LN135" i="1"/>
  <c r="ND135" i="1"/>
  <c r="MW135" i="1"/>
  <c r="ML135" i="1"/>
  <c r="MR135" i="1"/>
  <c r="KT135" i="1"/>
  <c r="KC135" i="1"/>
  <c r="ME135" i="1"/>
  <c r="MY135" i="1"/>
  <c r="NC135" i="1"/>
  <c r="ABR135" i="1"/>
  <c r="ACL135" i="1"/>
  <c r="ABQ135" i="1"/>
  <c r="ACI135" i="1"/>
  <c r="ACH135" i="1"/>
  <c r="LS135" i="1"/>
  <c r="KK135" i="1"/>
  <c r="MQ135" i="1"/>
  <c r="LZ135" i="1"/>
  <c r="LK135" i="1"/>
  <c r="KS135" i="1"/>
  <c r="MS135" i="1"/>
  <c r="NB135" i="1"/>
  <c r="KN135" i="1"/>
  <c r="LJ135" i="1"/>
  <c r="MD135" i="1"/>
  <c r="NP135" i="1"/>
  <c r="MZ135" i="1"/>
  <c r="LY135" i="1"/>
  <c r="LI135" i="1"/>
  <c r="KR135" i="1"/>
  <c r="NO135" i="1"/>
  <c r="MM135" i="1"/>
  <c r="ACS135" i="1"/>
  <c r="MN135" i="1"/>
  <c r="KM135" i="1"/>
  <c r="LH135" i="1"/>
  <c r="MC135" i="1"/>
  <c r="NN135" i="1"/>
  <c r="LG135" i="1"/>
  <c r="MV135" i="1"/>
  <c r="LT135" i="1"/>
  <c r="LX135" i="1"/>
  <c r="LF135" i="1"/>
  <c r="NQ135" i="1"/>
  <c r="ACW135" i="1"/>
  <c r="ACX135" i="1"/>
  <c r="ACV135" i="1"/>
  <c r="ADD135" i="1"/>
  <c r="ACZ135" i="1"/>
  <c r="ADA135" i="1"/>
  <c r="ACY135" i="1"/>
  <c r="NR135" i="1"/>
  <c r="ADC135" i="1"/>
  <c r="NS135" i="1"/>
  <c r="ADG135" i="1"/>
  <c r="ADB135" i="1"/>
  <c r="ADJ135" i="1"/>
  <c r="ADE135" i="1"/>
  <c r="ADF135" i="1"/>
  <c r="NT135" i="1"/>
  <c r="ADH135" i="1"/>
  <c r="ADM135" i="1"/>
  <c r="ADI135" i="1"/>
  <c r="ADK135" i="1"/>
  <c r="NU135" i="1"/>
  <c r="ADP135" i="1"/>
  <c r="ADQ135" i="1"/>
  <c r="NV135" i="1"/>
  <c r="ADN135" i="1"/>
  <c r="ADL135" i="1"/>
  <c r="ADS135" i="1"/>
  <c r="NW135" i="1"/>
  <c r="ADT135" i="1"/>
  <c r="ADO135" i="1"/>
  <c r="ADV135" i="1"/>
  <c r="ADR135" i="1"/>
  <c r="NX135" i="1"/>
  <c r="ADW135" i="1"/>
  <c r="NY135" i="1"/>
  <c r="ADZ135" i="1"/>
  <c r="ADU135" i="1"/>
  <c r="ADY135" i="1"/>
  <c r="NZ135" i="1"/>
  <c r="AEB135" i="1"/>
  <c r="ADX135" i="1"/>
  <c r="AEC135" i="1"/>
  <c r="OA135" i="1"/>
  <c r="AEA135" i="1"/>
  <c r="AEF135" i="1"/>
  <c r="AEE135" i="1"/>
  <c r="AEH135" i="1"/>
  <c r="AED135" i="1"/>
  <c r="OB135" i="1"/>
  <c r="AEI135" i="1"/>
  <c r="AEG135" i="1"/>
  <c r="AEL135" i="1"/>
  <c r="AEK135" i="1"/>
  <c r="AEJ135" i="1"/>
  <c r="OC135" i="1"/>
  <c r="OD135" i="1"/>
  <c r="AEN135" i="1"/>
  <c r="AEM135" i="1"/>
  <c r="AEO135" i="1"/>
  <c r="OE135" i="1"/>
  <c r="AEQ135" i="1"/>
  <c r="AEP135" i="1"/>
  <c r="AER135" i="1"/>
  <c r="OF135" i="1"/>
  <c r="AET135" i="1"/>
  <c r="AES135" i="1"/>
  <c r="AEU135" i="1"/>
  <c r="OG135" i="1"/>
  <c r="AEW135" i="1"/>
  <c r="AEV135" i="1"/>
  <c r="OH135" i="1"/>
  <c r="OI135" i="1"/>
  <c r="OJ135" i="1"/>
  <c r="OK135" i="1"/>
  <c r="OL135" i="1"/>
  <c r="OM135" i="1"/>
  <c r="ON135" i="1"/>
  <c r="OO135" i="1"/>
  <c r="OP135" i="1"/>
  <c r="OQ135" i="1"/>
  <c r="OR135" i="1"/>
  <c r="OS135" i="1"/>
  <c r="OT135" i="1"/>
  <c r="OU135" i="1"/>
  <c r="OV135" i="1"/>
  <c r="OW135" i="1"/>
  <c r="OX135" i="1"/>
  <c r="OY135" i="1"/>
  <c r="OZ135" i="1"/>
  <c r="PA135" i="1"/>
  <c r="PB135" i="1"/>
  <c r="PC135" i="1"/>
  <c r="PD135" i="1"/>
  <c r="PE135" i="1"/>
  <c r="PF135" i="1"/>
  <c r="PG135" i="1"/>
  <c r="PH135" i="1"/>
  <c r="PI135" i="1"/>
  <c r="PJ135" i="1"/>
  <c r="PK135" i="1"/>
  <c r="PL135" i="1"/>
  <c r="PM135" i="1"/>
  <c r="PN135" i="1"/>
  <c r="PO135" i="1"/>
  <c r="PP135" i="1"/>
  <c r="PQ135" i="1"/>
  <c r="PR135" i="1"/>
  <c r="PS135" i="1"/>
  <c r="PT135" i="1"/>
  <c r="PU135" i="1"/>
  <c r="PV135" i="1"/>
  <c r="PW135" i="1"/>
  <c r="PX135" i="1"/>
  <c r="PY135" i="1"/>
  <c r="PZ135" i="1"/>
  <c r="QA135" i="1"/>
  <c r="QB135" i="1"/>
  <c r="QC135" i="1"/>
  <c r="QD135" i="1"/>
  <c r="QE135" i="1"/>
  <c r="EZ55" i="1" a="1"/>
  <c r="EZ55" i="1" s="1"/>
  <c r="FA54" i="1" a="1"/>
  <c r="FA54" i="1" s="1"/>
  <c r="EZ53" i="1" a="1"/>
  <c r="EZ53" i="1" s="1"/>
  <c r="FA52" i="1" a="1"/>
  <c r="FA52" i="1" s="1"/>
  <c r="EZ51" i="1" a="1"/>
  <c r="EZ51" i="1" s="1"/>
  <c r="FA50" i="1" a="1"/>
  <c r="FA50" i="1" s="1"/>
  <c r="FC127" i="1" a="1"/>
  <c r="FC127" i="1" s="1"/>
  <c r="FC129" i="1" s="1" a="1"/>
  <c r="FC129" i="1" s="1"/>
  <c r="FC131" i="1" s="1" a="1"/>
  <c r="FC131" i="1" s="1"/>
  <c r="FC133" i="1" s="1" a="1"/>
  <c r="FC133" i="1" s="1"/>
  <c r="FC135" i="1" s="1" a="1"/>
  <c r="FC135" i="1" s="1"/>
  <c r="FC137" i="1" s="1" a="1"/>
  <c r="FC137" i="1" s="1"/>
  <c r="FC139" i="1" s="1" a="1"/>
  <c r="FC139" i="1" s="1"/>
  <c r="FC141" i="1" s="1" a="1"/>
  <c r="FC141" i="1" s="1"/>
  <c r="FC143" i="1" s="1" a="1"/>
  <c r="FC143" i="1" s="1"/>
  <c r="FC147" i="1" a="1"/>
  <c r="FC147" i="1" s="1"/>
  <c r="ZM126" i="1" a="1"/>
  <c r="ZM126" i="1" s="1"/>
  <c r="DH126" i="1" a="1"/>
  <c r="DH126" i="1" s="1"/>
  <c r="DH125" i="1" a="1"/>
  <c r="DH125" i="1" s="1"/>
  <c r="Z51" i="1" a="1"/>
  <c r="Z51" i="1" s="1"/>
  <c r="Z53" i="1" a="1"/>
  <c r="Z53" i="1" s="1"/>
  <c r="Z55" i="1" a="1"/>
  <c r="Z55" i="1" s="1"/>
  <c r="ID127" i="1" a="1"/>
  <c r="ID127" i="1" s="1"/>
  <c r="ID129" i="1" s="1" a="1"/>
  <c r="ID129" i="1" s="1"/>
  <c r="ID131" i="1" s="1" a="1"/>
  <c r="ID131" i="1" s="1"/>
  <c r="ID133" i="1" s="1" a="1"/>
  <c r="ID133" i="1" s="1"/>
  <c r="ID135" i="1" s="1" a="1"/>
  <c r="ID135" i="1" s="1"/>
  <c r="ID137" i="1" s="1" a="1"/>
  <c r="ID137" i="1" s="1"/>
  <c r="ID139" i="1" s="1" a="1"/>
  <c r="ID139" i="1" s="1"/>
  <c r="ID141" i="1" s="1" a="1"/>
  <c r="ID141" i="1" s="1"/>
  <c r="ID143" i="1" s="1" a="1"/>
  <c r="ID143" i="1" s="1"/>
  <c r="DB146" i="1" a="1"/>
  <c r="DB146" i="1" s="1"/>
  <c r="DB127" i="1" a="1"/>
  <c r="DB127" i="1" s="1"/>
  <c r="DB129" i="1" s="1" a="1"/>
  <c r="DB129" i="1" s="1"/>
  <c r="DB131" i="1" s="1" a="1"/>
  <c r="DB131" i="1" s="1"/>
  <c r="DB133" i="1" s="1" a="1"/>
  <c r="DB133" i="1" s="1"/>
  <c r="DB135" i="1" s="1" a="1"/>
  <c r="DB135" i="1" s="1"/>
  <c r="DB137" i="1" s="1" a="1"/>
  <c r="DB137" i="1" s="1"/>
  <c r="DB139" i="1" s="1" a="1"/>
  <c r="DB139" i="1" s="1"/>
  <c r="DB141" i="1" s="1" a="1"/>
  <c r="DB141" i="1" s="1"/>
  <c r="DB143" i="1" s="1" a="1"/>
  <c r="DB143" i="1" s="1"/>
  <c r="DB128" i="1" a="1"/>
  <c r="DB128" i="1" s="1"/>
  <c r="DB130" i="1" s="1" a="1"/>
  <c r="DB130" i="1" s="1"/>
  <c r="DB132" i="1" s="1" a="1"/>
  <c r="DB132" i="1" s="1"/>
  <c r="DB134" i="1" s="1" a="1"/>
  <c r="DB134" i="1" s="1"/>
  <c r="DB136" i="1" s="1" a="1"/>
  <c r="DB136" i="1" s="1"/>
  <c r="DB138" i="1" s="1" a="1"/>
  <c r="DB138" i="1" s="1"/>
  <c r="DB140" i="1" s="1" a="1"/>
  <c r="DB140" i="1" s="1"/>
  <c r="DB142" i="1" s="1" a="1"/>
  <c r="DB142" i="1" s="1"/>
  <c r="DB144" i="1" s="1" a="1"/>
  <c r="DB144" i="1" s="1"/>
  <c r="DB147" i="1" a="1"/>
  <c r="DB147" i="1" s="1"/>
  <c r="CD146" i="1" a="1"/>
  <c r="CD146" i="1" s="1"/>
  <c r="ZN146" i="1" s="1" a="1"/>
  <c r="ZN146" i="1" s="1"/>
  <c r="CD147" i="1" a="1"/>
  <c r="CD147" i="1" s="1"/>
  <c r="ID147" i="1" a="1"/>
  <c r="ID147" i="1" s="1"/>
  <c r="HZ147" i="1" a="1"/>
  <c r="HZ147" i="1" s="1"/>
  <c r="HZ127" i="1" a="1"/>
  <c r="HZ127" i="1" s="1"/>
  <c r="HZ129" i="1" s="1" a="1"/>
  <c r="HZ129" i="1" s="1"/>
  <c r="HZ131" i="1" s="1" a="1"/>
  <c r="HZ131" i="1" s="1"/>
  <c r="HZ133" i="1" s="1" a="1"/>
  <c r="HZ133" i="1" s="1"/>
  <c r="HZ135" i="1" s="1" a="1"/>
  <c r="HZ135" i="1" s="1"/>
  <c r="HZ137" i="1" s="1" a="1"/>
  <c r="HZ137" i="1" s="1"/>
  <c r="HZ139" i="1" s="1" a="1"/>
  <c r="HZ139" i="1" s="1"/>
  <c r="HZ141" i="1" s="1" a="1"/>
  <c r="HZ141" i="1" s="1"/>
  <c r="HZ143" i="1" s="1" a="1"/>
  <c r="HZ143" i="1" s="1"/>
  <c r="ZE136" i="1"/>
  <c r="ZE135" i="1"/>
  <c r="YF146" i="1" a="1"/>
  <c r="YF146" i="1" s="1"/>
  <c r="YF127" i="1" a="1"/>
  <c r="YF127" i="1" s="1"/>
  <c r="YF129" i="1" s="1" a="1"/>
  <c r="YF129" i="1" s="1"/>
  <c r="YF131" i="1" s="1" a="1"/>
  <c r="YF131" i="1" s="1"/>
  <c r="YF133" i="1" s="1" a="1"/>
  <c r="YF133" i="1" s="1"/>
  <c r="YF135" i="1" s="1" a="1"/>
  <c r="YF135" i="1" s="1"/>
  <c r="YF137" i="1" s="1" a="1"/>
  <c r="YF137" i="1" s="1"/>
  <c r="YF139" i="1" s="1" a="1"/>
  <c r="YF139" i="1" s="1"/>
  <c r="YF141" i="1" s="1" a="1"/>
  <c r="YF141" i="1" s="1"/>
  <c r="YF143" i="1" s="1" a="1"/>
  <c r="YF143" i="1" s="1"/>
  <c r="YF128" i="1" a="1"/>
  <c r="YF128" i="1" s="1"/>
  <c r="YF130" i="1" s="1" a="1"/>
  <c r="YF130" i="1" s="1"/>
  <c r="YF132" i="1" s="1" a="1"/>
  <c r="YF132" i="1" s="1"/>
  <c r="YF134" i="1" s="1" a="1"/>
  <c r="YF134" i="1" s="1"/>
  <c r="YF136" i="1" s="1" a="1"/>
  <c r="YF136" i="1" s="1"/>
  <c r="YF138" i="1" s="1" a="1"/>
  <c r="YF138" i="1" s="1"/>
  <c r="YF140" i="1" s="1" a="1"/>
  <c r="YF140" i="1" s="1"/>
  <c r="YF142" i="1" s="1" a="1"/>
  <c r="YF142" i="1" s="1"/>
  <c r="YF144" i="1" s="1" a="1"/>
  <c r="YF144" i="1" s="1"/>
  <c r="YF147" i="1" a="1"/>
  <c r="YF147" i="1" s="1"/>
  <c r="YJ128" i="1" a="1"/>
  <c r="YJ128" i="1" s="1"/>
  <c r="YJ130" i="1" s="1" a="1"/>
  <c r="YJ130" i="1" s="1"/>
  <c r="YJ132" i="1" s="1" a="1"/>
  <c r="YJ132" i="1" s="1"/>
  <c r="YJ134" i="1" s="1" a="1"/>
  <c r="YJ134" i="1" s="1"/>
  <c r="YJ136" i="1" s="1" a="1"/>
  <c r="YJ136" i="1" s="1"/>
  <c r="YJ138" i="1" s="1" a="1"/>
  <c r="YJ138" i="1" s="1"/>
  <c r="YJ140" i="1" s="1" a="1"/>
  <c r="YJ140" i="1" s="1"/>
  <c r="YJ142" i="1" s="1" a="1"/>
  <c r="YJ142" i="1" s="1"/>
  <c r="YJ144" i="1" s="1" a="1"/>
  <c r="YJ144" i="1" s="1"/>
  <c r="YJ147" i="1" a="1"/>
  <c r="YJ147" i="1" s="1"/>
  <c r="YJ146" i="1" a="1"/>
  <c r="YJ146" i="1" s="1"/>
  <c r="YJ127" i="1" a="1"/>
  <c r="YJ127" i="1" s="1"/>
  <c r="YJ129" i="1" s="1" a="1"/>
  <c r="YJ129" i="1" s="1"/>
  <c r="YJ131" i="1" s="1" a="1"/>
  <c r="YJ131" i="1" s="1"/>
  <c r="YJ133" i="1" s="1" a="1"/>
  <c r="YJ133" i="1" s="1"/>
  <c r="YJ135" i="1" s="1" a="1"/>
  <c r="YJ135" i="1" s="1"/>
  <c r="YJ137" i="1" s="1" a="1"/>
  <c r="YJ137" i="1" s="1"/>
  <c r="YJ139" i="1" s="1" a="1"/>
  <c r="YJ139" i="1" s="1"/>
  <c r="YJ141" i="1" s="1" a="1"/>
  <c r="YJ141" i="1" s="1"/>
  <c r="YJ143" i="1" s="1" a="1"/>
  <c r="YJ143" i="1" s="1"/>
  <c r="YH146" i="1" a="1"/>
  <c r="YH146" i="1" s="1"/>
  <c r="YH127" i="1" a="1"/>
  <c r="YH127" i="1" s="1"/>
  <c r="YH129" i="1" s="1" a="1"/>
  <c r="YH129" i="1" s="1"/>
  <c r="YH131" i="1" s="1" a="1"/>
  <c r="YH131" i="1" s="1"/>
  <c r="YH133" i="1" s="1" a="1"/>
  <c r="YH133" i="1" s="1"/>
  <c r="YH135" i="1" s="1" a="1"/>
  <c r="YH135" i="1" s="1"/>
  <c r="YH137" i="1" s="1" a="1"/>
  <c r="YH137" i="1" s="1"/>
  <c r="YH139" i="1" s="1" a="1"/>
  <c r="YH139" i="1" s="1"/>
  <c r="YH141" i="1" s="1" a="1"/>
  <c r="YH141" i="1" s="1"/>
  <c r="YH143" i="1" s="1" a="1"/>
  <c r="YH143" i="1" s="1"/>
  <c r="YH128" i="1" a="1"/>
  <c r="YH128" i="1" s="1"/>
  <c r="YH130" i="1" s="1" a="1"/>
  <c r="YH130" i="1" s="1"/>
  <c r="YH132" i="1" s="1" a="1"/>
  <c r="YH132" i="1" s="1"/>
  <c r="YH134" i="1" s="1" a="1"/>
  <c r="YH134" i="1" s="1"/>
  <c r="YH136" i="1" s="1" a="1"/>
  <c r="YH136" i="1" s="1"/>
  <c r="YH138" i="1" s="1" a="1"/>
  <c r="YH138" i="1" s="1"/>
  <c r="YH140" i="1" s="1" a="1"/>
  <c r="YH140" i="1" s="1"/>
  <c r="YH142" i="1" s="1" a="1"/>
  <c r="YH142" i="1" s="1"/>
  <c r="YH144" i="1" s="1" a="1"/>
  <c r="YH144" i="1" s="1"/>
  <c r="YH147" i="1" a="1"/>
  <c r="YH147" i="1" s="1"/>
  <c r="YI146" i="1" a="1"/>
  <c r="YI146" i="1" s="1"/>
  <c r="YI127" i="1" a="1"/>
  <c r="YI127" i="1" s="1"/>
  <c r="YI129" i="1" s="1" a="1"/>
  <c r="YI129" i="1" s="1"/>
  <c r="YI131" i="1" s="1" a="1"/>
  <c r="YI131" i="1" s="1"/>
  <c r="YI133" i="1" s="1" a="1"/>
  <c r="YI133" i="1" s="1"/>
  <c r="YI135" i="1" s="1" a="1"/>
  <c r="YI135" i="1" s="1"/>
  <c r="YI137" i="1" s="1" a="1"/>
  <c r="YI137" i="1" s="1"/>
  <c r="YI139" i="1" s="1" a="1"/>
  <c r="YI139" i="1" s="1"/>
  <c r="YI141" i="1" s="1" a="1"/>
  <c r="YI141" i="1" s="1"/>
  <c r="YI143" i="1" s="1" a="1"/>
  <c r="YI143" i="1" s="1"/>
  <c r="YI128" i="1" a="1"/>
  <c r="YI128" i="1" s="1"/>
  <c r="YI130" i="1" s="1" a="1"/>
  <c r="YI130" i="1" s="1"/>
  <c r="YI132" i="1" s="1" a="1"/>
  <c r="YI132" i="1" s="1"/>
  <c r="YI134" i="1" s="1" a="1"/>
  <c r="YI134" i="1" s="1"/>
  <c r="YI136" i="1" s="1" a="1"/>
  <c r="YI136" i="1" s="1"/>
  <c r="YI138" i="1" s="1" a="1"/>
  <c r="YI138" i="1" s="1"/>
  <c r="YI140" i="1" s="1" a="1"/>
  <c r="YI140" i="1" s="1"/>
  <c r="YI142" i="1" s="1" a="1"/>
  <c r="YI142" i="1" s="1"/>
  <c r="YI144" i="1" s="1" a="1"/>
  <c r="YI144" i="1" s="1"/>
  <c r="YI147" i="1" a="1"/>
  <c r="YI147" i="1" s="1"/>
  <c r="YG128" i="1" a="1"/>
  <c r="YG128" i="1" s="1"/>
  <c r="YG130" i="1" s="1" a="1"/>
  <c r="YG130" i="1" s="1"/>
  <c r="YG132" i="1" s="1" a="1"/>
  <c r="YG132" i="1" s="1"/>
  <c r="YG134" i="1" s="1" a="1"/>
  <c r="YG134" i="1" s="1"/>
  <c r="YG136" i="1" s="1" a="1"/>
  <c r="YG136" i="1" s="1"/>
  <c r="YG138" i="1" s="1" a="1"/>
  <c r="YG138" i="1" s="1"/>
  <c r="YG140" i="1" s="1" a="1"/>
  <c r="YG140" i="1" s="1"/>
  <c r="YG142" i="1" s="1" a="1"/>
  <c r="YG142" i="1" s="1"/>
  <c r="YG144" i="1" s="1" a="1"/>
  <c r="YG144" i="1" s="1"/>
  <c r="YG147" i="1" a="1"/>
  <c r="YG147" i="1" s="1"/>
  <c r="YG146" i="1" a="1"/>
  <c r="YG146" i="1" s="1"/>
  <c r="YG127" i="1" a="1"/>
  <c r="YG127" i="1" s="1"/>
  <c r="YG129" i="1" s="1" a="1"/>
  <c r="YG129" i="1" s="1"/>
  <c r="YG131" i="1" s="1" a="1"/>
  <c r="YG131" i="1" s="1"/>
  <c r="YG133" i="1" s="1" a="1"/>
  <c r="YG133" i="1" s="1"/>
  <c r="YG135" i="1" s="1" a="1"/>
  <c r="YG135" i="1" s="1"/>
  <c r="YG137" i="1" s="1" a="1"/>
  <c r="YG137" i="1" s="1"/>
  <c r="YG139" i="1" s="1" a="1"/>
  <c r="YG139" i="1" s="1"/>
  <c r="YG141" i="1" s="1" a="1"/>
  <c r="YG141" i="1" s="1"/>
  <c r="YG143" i="1" s="1" a="1"/>
  <c r="YG143" i="1" s="1"/>
  <c r="JJ55" i="1" a="1"/>
  <c r="JJ55" i="1" s="1"/>
  <c r="JJ53" i="1" a="1"/>
  <c r="JJ53" i="1" s="1"/>
  <c r="JJ51" i="1" a="1"/>
  <c r="JJ51" i="1" s="1"/>
  <c r="HX147" i="1" a="1"/>
  <c r="HX147" i="1" s="1"/>
  <c r="HX128" i="1" a="1"/>
  <c r="HX128" i="1" s="1"/>
  <c r="HX130" i="1" s="1" a="1"/>
  <c r="HX130" i="1" s="1"/>
  <c r="HX132" i="1" s="1" a="1"/>
  <c r="HX132" i="1" s="1"/>
  <c r="HX134" i="1" s="1" a="1"/>
  <c r="HX134" i="1" s="1"/>
  <c r="HX136" i="1" s="1" a="1"/>
  <c r="HX136" i="1" s="1"/>
  <c r="HX138" i="1" s="1" a="1"/>
  <c r="HX138" i="1" s="1"/>
  <c r="HX140" i="1" s="1" a="1"/>
  <c r="HX140" i="1" s="1"/>
  <c r="HX142" i="1" s="1" a="1"/>
  <c r="HX142" i="1" s="1"/>
  <c r="HX144" i="1" s="1" a="1"/>
  <c r="HX144" i="1" s="1"/>
  <c r="HX146" i="1" a="1"/>
  <c r="HX146" i="1" s="1"/>
  <c r="HX127" i="1" a="1"/>
  <c r="HX127" i="1" s="1"/>
  <c r="HX129" i="1" s="1" a="1"/>
  <c r="HX129" i="1" s="1"/>
  <c r="HX131" i="1" s="1" a="1"/>
  <c r="HX131" i="1" s="1"/>
  <c r="HX133" i="1" s="1" a="1"/>
  <c r="HX133" i="1" s="1"/>
  <c r="HX135" i="1" s="1" a="1"/>
  <c r="HX135" i="1" s="1"/>
  <c r="HX137" i="1" s="1" a="1"/>
  <c r="HX137" i="1" s="1"/>
  <c r="HX139" i="1" s="1" a="1"/>
  <c r="HX139" i="1" s="1"/>
  <c r="HX141" i="1" s="1" a="1"/>
  <c r="HX141" i="1" s="1"/>
  <c r="HX143" i="1" s="1" a="1"/>
  <c r="HX143" i="1" s="1"/>
  <c r="HY147" i="1" a="1"/>
  <c r="HY147" i="1" s="1"/>
  <c r="HY128" i="1" a="1"/>
  <c r="HY128" i="1" s="1"/>
  <c r="HY130" i="1" s="1" a="1"/>
  <c r="HY130" i="1" s="1"/>
  <c r="HY132" i="1" s="1" a="1"/>
  <c r="HY132" i="1" s="1"/>
  <c r="HY134" i="1" s="1" a="1"/>
  <c r="HY134" i="1" s="1"/>
  <c r="HY136" i="1" s="1" a="1"/>
  <c r="HY136" i="1" s="1"/>
  <c r="HY138" i="1" s="1" a="1"/>
  <c r="HY138" i="1" s="1"/>
  <c r="HY140" i="1" s="1" a="1"/>
  <c r="HY140" i="1" s="1"/>
  <c r="HY142" i="1" s="1" a="1"/>
  <c r="HY142" i="1" s="1"/>
  <c r="HY144" i="1" s="1" a="1"/>
  <c r="HY144" i="1" s="1"/>
  <c r="HY146" i="1" a="1"/>
  <c r="HY146" i="1" s="1"/>
  <c r="HY127" i="1" a="1"/>
  <c r="HY127" i="1" s="1"/>
  <c r="HY129" i="1" s="1" a="1"/>
  <c r="HY129" i="1" s="1"/>
  <c r="HY131" i="1" s="1" a="1"/>
  <c r="HY131" i="1" s="1"/>
  <c r="HY133" i="1" s="1" a="1"/>
  <c r="HY133" i="1" s="1"/>
  <c r="HY135" i="1" s="1" a="1"/>
  <c r="HY135" i="1" s="1"/>
  <c r="HY137" i="1" s="1" a="1"/>
  <c r="HY137" i="1" s="1"/>
  <c r="HY139" i="1" s="1" a="1"/>
  <c r="HY139" i="1" s="1"/>
  <c r="HY141" i="1" s="1" a="1"/>
  <c r="HY141" i="1" s="1"/>
  <c r="HY143" i="1" s="1" a="1"/>
  <c r="HY143" i="1" s="1"/>
  <c r="IN146" i="1" a="1"/>
  <c r="IN146" i="1" s="1"/>
  <c r="IN127" i="1" a="1"/>
  <c r="IN127" i="1" s="1"/>
  <c r="IN129" i="1" s="1" a="1"/>
  <c r="IN129" i="1" s="1"/>
  <c r="IN131" i="1" s="1" a="1"/>
  <c r="IN131" i="1" s="1"/>
  <c r="IN133" i="1" s="1" a="1"/>
  <c r="IN133" i="1" s="1"/>
  <c r="IN135" i="1" s="1" a="1"/>
  <c r="IN135" i="1" s="1"/>
  <c r="IN137" i="1" s="1" a="1"/>
  <c r="IN137" i="1" s="1"/>
  <c r="IN139" i="1" s="1" a="1"/>
  <c r="IN139" i="1" s="1"/>
  <c r="IN141" i="1" s="1" a="1"/>
  <c r="IN141" i="1" s="1"/>
  <c r="IN143" i="1" s="1" a="1"/>
  <c r="IN143" i="1" s="1"/>
  <c r="IN128" i="1" a="1"/>
  <c r="IN128" i="1" s="1"/>
  <c r="IN130" i="1" s="1" a="1"/>
  <c r="IN130" i="1" s="1"/>
  <c r="IN132" i="1" s="1" a="1"/>
  <c r="IN132" i="1" s="1"/>
  <c r="IN134" i="1" s="1" a="1"/>
  <c r="IN134" i="1" s="1"/>
  <c r="IN136" i="1" s="1" a="1"/>
  <c r="IN136" i="1" s="1"/>
  <c r="IN138" i="1" s="1" a="1"/>
  <c r="IN138" i="1" s="1"/>
  <c r="IN140" i="1" s="1" a="1"/>
  <c r="IN140" i="1" s="1"/>
  <c r="IN142" i="1" s="1" a="1"/>
  <c r="IN142" i="1" s="1"/>
  <c r="IN144" i="1" s="1" a="1"/>
  <c r="IN144" i="1" s="1"/>
  <c r="IN147" i="1" a="1"/>
  <c r="IN147" i="1" s="1"/>
  <c r="C136" i="1"/>
  <c r="C135" i="1"/>
  <c r="YV146" i="1" a="1"/>
  <c r="YV146" i="1" s="1"/>
  <c r="CD127" i="1" a="1"/>
  <c r="CD127" i="1" s="1"/>
  <c r="ZN127" i="1" s="1" a="1"/>
  <c r="ZN127" i="1" s="1"/>
  <c r="CD128" i="1" a="1"/>
  <c r="CD128" i="1" s="1"/>
  <c r="YV147" i="1" a="1"/>
  <c r="YV147" i="1" s="1"/>
  <c r="YV127" i="1" a="1"/>
  <c r="YV127" i="1" s="1"/>
  <c r="YV129" i="1" s="1" a="1"/>
  <c r="YV129" i="1" s="1"/>
  <c r="YV131" i="1" s="1" a="1"/>
  <c r="YV131" i="1" s="1"/>
  <c r="YV133" i="1" s="1" a="1"/>
  <c r="YV133" i="1" s="1"/>
  <c r="YV135" i="1" s="1" a="1"/>
  <c r="YV135" i="1" s="1"/>
  <c r="YV137" i="1" s="1" a="1"/>
  <c r="YV137" i="1" s="1"/>
  <c r="YV139" i="1" s="1" a="1"/>
  <c r="YV139" i="1" s="1"/>
  <c r="YV141" i="1" s="1" a="1"/>
  <c r="YV141" i="1" s="1"/>
  <c r="YV143" i="1" s="1" a="1"/>
  <c r="YV143" i="1" s="1"/>
  <c r="XE147" i="1" a="1"/>
  <c r="XE147" i="1" s="1"/>
  <c r="IP127" i="1" a="1"/>
  <c r="IP127" i="1" s="1"/>
  <c r="IP129" i="1" s="1" a="1"/>
  <c r="IP129" i="1" s="1"/>
  <c r="IP131" i="1" s="1" a="1"/>
  <c r="IP131" i="1" s="1"/>
  <c r="IP133" i="1" s="1" a="1"/>
  <c r="IP133" i="1" s="1"/>
  <c r="IP135" i="1" s="1" a="1"/>
  <c r="IP135" i="1" s="1"/>
  <c r="IP137" i="1" s="1" a="1"/>
  <c r="IP137" i="1" s="1"/>
  <c r="IP139" i="1" s="1" a="1"/>
  <c r="IP139" i="1" s="1"/>
  <c r="IP141" i="1" s="1" a="1"/>
  <c r="IP141" i="1" s="1"/>
  <c r="IP143" i="1" s="1" a="1"/>
  <c r="IP143" i="1" s="1"/>
  <c r="YC127" i="1" a="1"/>
  <c r="YC127" i="1" s="1"/>
  <c r="YC129" i="1" s="1" a="1"/>
  <c r="YC129" i="1" s="1"/>
  <c r="YC131" i="1" s="1" a="1"/>
  <c r="YC131" i="1" s="1"/>
  <c r="YC133" i="1" s="1" a="1"/>
  <c r="YC133" i="1" s="1"/>
  <c r="YC135" i="1" s="1" a="1"/>
  <c r="YC135" i="1" s="1"/>
  <c r="YC137" i="1" s="1" a="1"/>
  <c r="YC137" i="1" s="1"/>
  <c r="YC139" i="1" s="1" a="1"/>
  <c r="YC139" i="1" s="1"/>
  <c r="YC141" i="1" s="1" a="1"/>
  <c r="YC141" i="1" s="1"/>
  <c r="YC143" i="1" s="1" a="1"/>
  <c r="YC143" i="1" s="1"/>
  <c r="JF127" i="1" a="1"/>
  <c r="JF127" i="1" s="1"/>
  <c r="JF129" i="1" s="1" a="1"/>
  <c r="JF129" i="1" s="1"/>
  <c r="JF131" i="1" s="1" a="1"/>
  <c r="JF131" i="1" s="1"/>
  <c r="JF133" i="1" s="1" a="1"/>
  <c r="JF133" i="1" s="1"/>
  <c r="JF135" i="1" s="1" a="1"/>
  <c r="JF135" i="1" s="1"/>
  <c r="JF137" i="1" s="1" a="1"/>
  <c r="JF137" i="1" s="1"/>
  <c r="JF139" i="1" s="1" a="1"/>
  <c r="JF139" i="1" s="1"/>
  <c r="JF141" i="1" s="1" a="1"/>
  <c r="JF141" i="1" s="1"/>
  <c r="JF143" i="1" s="1" a="1"/>
  <c r="JF143" i="1" s="1"/>
  <c r="HF147" i="1" a="1"/>
  <c r="HF147" i="1" s="1"/>
  <c r="BI147" i="1" a="1"/>
  <c r="BI147" i="1" s="1"/>
  <c r="JC147" i="1" a="1"/>
  <c r="JC147" i="1" s="1"/>
  <c r="GD136" i="1"/>
  <c r="GG136" i="1"/>
  <c r="GC136" i="1"/>
  <c r="JI127" i="1" a="1"/>
  <c r="JI127" i="1" s="1"/>
  <c r="JI129" i="1" s="1" a="1"/>
  <c r="JI129" i="1" s="1"/>
  <c r="JI131" i="1" s="1" a="1"/>
  <c r="JI131" i="1" s="1"/>
  <c r="JI133" i="1" s="1" a="1"/>
  <c r="JI133" i="1" s="1"/>
  <c r="JI135" i="1" s="1" a="1"/>
  <c r="JI135" i="1" s="1"/>
  <c r="JI137" i="1" s="1" a="1"/>
  <c r="JI137" i="1" s="1"/>
  <c r="JI139" i="1" s="1" a="1"/>
  <c r="JI139" i="1" s="1"/>
  <c r="JI141" i="1" s="1" a="1"/>
  <c r="JI141" i="1" s="1"/>
  <c r="JI143" i="1" s="1" a="1"/>
  <c r="JI143" i="1" s="1"/>
  <c r="L138" i="1" a="1"/>
  <c r="L138" i="1" s="1"/>
  <c r="D136" i="1"/>
  <c r="VQ136" i="1"/>
  <c r="GO136" i="1"/>
  <c r="GH136" i="1"/>
  <c r="GI136" i="1"/>
  <c r="GJ136" i="1"/>
  <c r="GK136" i="1"/>
  <c r="GL136" i="1"/>
  <c r="GM136" i="1"/>
  <c r="GN136" i="1"/>
  <c r="VR136" i="1"/>
  <c r="VP136" i="1"/>
  <c r="GE136" i="1"/>
  <c r="GF136" i="1"/>
  <c r="IZ127" i="1" a="1"/>
  <c r="IZ127" i="1" s="1"/>
  <c r="IZ129" i="1" s="1" a="1"/>
  <c r="IZ129" i="1" s="1"/>
  <c r="IZ131" i="1" s="1" a="1"/>
  <c r="IZ131" i="1" s="1"/>
  <c r="IZ133" i="1" s="1" a="1"/>
  <c r="IZ133" i="1" s="1"/>
  <c r="IZ135" i="1" s="1" a="1"/>
  <c r="IZ135" i="1" s="1"/>
  <c r="IZ137" i="1" s="1" a="1"/>
  <c r="IZ137" i="1" s="1"/>
  <c r="IZ139" i="1" s="1" a="1"/>
  <c r="IZ139" i="1" s="1"/>
  <c r="IZ141" i="1" s="1" a="1"/>
  <c r="IZ141" i="1" s="1"/>
  <c r="IZ143" i="1" s="1" a="1"/>
  <c r="IZ143" i="1" s="1"/>
  <c r="IX147" i="1" a="1"/>
  <c r="IX147" i="1" s="1"/>
  <c r="HE128" i="1" a="1"/>
  <c r="HE128" i="1" s="1"/>
  <c r="HE130" i="1" s="1" a="1"/>
  <c r="HE130" i="1" s="1"/>
  <c r="HE132" i="1" s="1" a="1"/>
  <c r="HE132" i="1" s="1"/>
  <c r="HE134" i="1" s="1" a="1"/>
  <c r="HE134" i="1" s="1"/>
  <c r="HE136" i="1" s="1" a="1"/>
  <c r="HE136" i="1" s="1"/>
  <c r="HE138" i="1" s="1" a="1"/>
  <c r="HE138" i="1" s="1"/>
  <c r="HE140" i="1" s="1" a="1"/>
  <c r="HE140" i="1" s="1"/>
  <c r="HE142" i="1" s="1" a="1"/>
  <c r="HE142" i="1" s="1"/>
  <c r="HE144" i="1" s="1" a="1"/>
  <c r="HE144" i="1" s="1"/>
  <c r="IZ147" i="1" a="1"/>
  <c r="IZ147" i="1" s="1"/>
  <c r="HQ127" i="1" a="1"/>
  <c r="HQ127" i="1" s="1"/>
  <c r="HQ129" i="1" s="1" a="1"/>
  <c r="HQ129" i="1" s="1"/>
  <c r="HQ131" i="1" s="1" a="1"/>
  <c r="HQ131" i="1" s="1"/>
  <c r="HQ133" i="1" s="1" a="1"/>
  <c r="HQ133" i="1" s="1"/>
  <c r="HQ135" i="1" s="1" a="1"/>
  <c r="HQ135" i="1" s="1"/>
  <c r="HQ137" i="1" s="1" a="1"/>
  <c r="HQ137" i="1" s="1"/>
  <c r="HQ139" i="1" s="1" a="1"/>
  <c r="HQ139" i="1" s="1"/>
  <c r="HQ141" i="1" s="1" a="1"/>
  <c r="HQ141" i="1" s="1"/>
  <c r="HQ143" i="1" s="1" a="1"/>
  <c r="HQ143" i="1" s="1"/>
  <c r="JE127" i="1" a="1"/>
  <c r="JE127" i="1" s="1"/>
  <c r="JE129" i="1" s="1" a="1"/>
  <c r="JE129" i="1" s="1"/>
  <c r="JE131" i="1" s="1" a="1"/>
  <c r="JE131" i="1" s="1"/>
  <c r="JE133" i="1" s="1" a="1"/>
  <c r="JE133" i="1" s="1"/>
  <c r="JE135" i="1" s="1" a="1"/>
  <c r="JE135" i="1" s="1"/>
  <c r="JE137" i="1" s="1" a="1"/>
  <c r="JE137" i="1" s="1"/>
  <c r="JE139" i="1" s="1" a="1"/>
  <c r="JE139" i="1" s="1"/>
  <c r="JE141" i="1" s="1" a="1"/>
  <c r="JE141" i="1" s="1"/>
  <c r="JE143" i="1" s="1" a="1"/>
  <c r="JE143" i="1" s="1"/>
  <c r="YK147" i="1" a="1"/>
  <c r="YK147" i="1" s="1"/>
  <c r="XL127" i="1" a="1"/>
  <c r="XL127" i="1" s="1"/>
  <c r="XL129" i="1" s="1" a="1"/>
  <c r="XL129" i="1" s="1"/>
  <c r="XL131" i="1" s="1" a="1"/>
  <c r="XL131" i="1" s="1"/>
  <c r="XL133" i="1" s="1" a="1"/>
  <c r="XL133" i="1" s="1"/>
  <c r="XL135" i="1" s="1" a="1"/>
  <c r="XL135" i="1" s="1"/>
  <c r="XL137" i="1" s="1" a="1"/>
  <c r="XL137" i="1" s="1"/>
  <c r="XL139" i="1" s="1" a="1"/>
  <c r="XL139" i="1" s="1"/>
  <c r="XL141" i="1" s="1" a="1"/>
  <c r="XL141" i="1" s="1"/>
  <c r="XL143" i="1" s="1" a="1"/>
  <c r="XL143" i="1" s="1"/>
  <c r="AAD128" i="1" a="1"/>
  <c r="AAD128" i="1" s="1"/>
  <c r="AAD130" i="1" s="1" a="1"/>
  <c r="AAD130" i="1" s="1"/>
  <c r="AAD132" i="1" s="1" a="1"/>
  <c r="AAD132" i="1" s="1"/>
  <c r="AAD134" i="1" s="1" a="1"/>
  <c r="AAD134" i="1" s="1"/>
  <c r="AAD136" i="1" s="1" a="1"/>
  <c r="AAD136" i="1" s="1"/>
  <c r="AAD138" i="1" s="1" a="1"/>
  <c r="AAD138" i="1" s="1"/>
  <c r="AAD140" i="1" s="1" a="1"/>
  <c r="AAD140" i="1" s="1"/>
  <c r="AAD142" i="1" s="1" a="1"/>
  <c r="AAD142" i="1" s="1"/>
  <c r="AAD144" i="1" s="1" a="1"/>
  <c r="AAD144" i="1" s="1"/>
  <c r="YO127" i="1" a="1"/>
  <c r="YO127" i="1" s="1"/>
  <c r="YO129" i="1" s="1" a="1"/>
  <c r="YO129" i="1" s="1"/>
  <c r="YO131" i="1" s="1" a="1"/>
  <c r="YO131" i="1" s="1"/>
  <c r="YO133" i="1" s="1" a="1"/>
  <c r="YO133" i="1" s="1"/>
  <c r="YO135" i="1" s="1" a="1"/>
  <c r="YO135" i="1" s="1"/>
  <c r="YO137" i="1" s="1" a="1"/>
  <c r="YO137" i="1" s="1"/>
  <c r="YO139" i="1" s="1" a="1"/>
  <c r="YO139" i="1" s="1"/>
  <c r="YO141" i="1" s="1" a="1"/>
  <c r="YO141" i="1" s="1"/>
  <c r="YO143" i="1" s="1" a="1"/>
  <c r="YO143" i="1" s="1"/>
  <c r="XL147" i="1" a="1"/>
  <c r="XL147" i="1" s="1"/>
  <c r="HQ147" i="1" a="1"/>
  <c r="HQ147" i="1" s="1"/>
  <c r="YA127" i="1" a="1"/>
  <c r="YA127" i="1" s="1"/>
  <c r="YA129" i="1" s="1" a="1"/>
  <c r="YA129" i="1" s="1"/>
  <c r="YA131" i="1" s="1" a="1"/>
  <c r="YA131" i="1" s="1"/>
  <c r="YA133" i="1" s="1" a="1"/>
  <c r="YA133" i="1" s="1"/>
  <c r="YA135" i="1" s="1" a="1"/>
  <c r="YA135" i="1" s="1"/>
  <c r="YA137" i="1" s="1" a="1"/>
  <c r="YA137" i="1" s="1"/>
  <c r="YA139" i="1" s="1" a="1"/>
  <c r="YA139" i="1" s="1"/>
  <c r="YA141" i="1" s="1" a="1"/>
  <c r="YA141" i="1" s="1"/>
  <c r="YA143" i="1" s="1" a="1"/>
  <c r="YA143" i="1" s="1"/>
  <c r="YA128" i="1" a="1"/>
  <c r="YA128" i="1" s="1"/>
  <c r="YA130" i="1" s="1" a="1"/>
  <c r="YA130" i="1" s="1"/>
  <c r="YA132" i="1" s="1" a="1"/>
  <c r="YA132" i="1" s="1"/>
  <c r="YA134" i="1" s="1" a="1"/>
  <c r="YA134" i="1" s="1"/>
  <c r="YA136" i="1" s="1" a="1"/>
  <c r="YA136" i="1" s="1"/>
  <c r="YA138" i="1" s="1" a="1"/>
  <c r="YA138" i="1" s="1"/>
  <c r="YA140" i="1" s="1" a="1"/>
  <c r="YA140" i="1" s="1"/>
  <c r="YA142" i="1" s="1" a="1"/>
  <c r="YA142" i="1" s="1"/>
  <c r="YA144" i="1" s="1" a="1"/>
  <c r="YA144" i="1" s="1"/>
  <c r="GU127" i="1" a="1"/>
  <c r="GU127" i="1" s="1"/>
  <c r="GU129" i="1" s="1" a="1"/>
  <c r="GU129" i="1" s="1"/>
  <c r="GU131" i="1" s="1" a="1"/>
  <c r="GU131" i="1" s="1"/>
  <c r="GU133" i="1" s="1" a="1"/>
  <c r="GU133" i="1" s="1"/>
  <c r="GU135" i="1" s="1" a="1"/>
  <c r="GU135" i="1" s="1"/>
  <c r="GU137" i="1" s="1" a="1"/>
  <c r="GU137" i="1" s="1"/>
  <c r="GU139" i="1" s="1" a="1"/>
  <c r="GU139" i="1" s="1"/>
  <c r="GU141" i="1" s="1" a="1"/>
  <c r="GU141" i="1" s="1"/>
  <c r="GU143" i="1" s="1" a="1"/>
  <c r="GU143" i="1" s="1"/>
  <c r="HC146" i="1" a="1"/>
  <c r="HC146" i="1" s="1"/>
  <c r="HD127" i="1" a="1"/>
  <c r="HD127" i="1" s="1"/>
  <c r="HD129" i="1" s="1" a="1"/>
  <c r="HD129" i="1" s="1"/>
  <c r="HD131" i="1" s="1" a="1"/>
  <c r="HD131" i="1" s="1"/>
  <c r="HD133" i="1" s="1" a="1"/>
  <c r="HD133" i="1" s="1"/>
  <c r="HD135" i="1" s="1" a="1"/>
  <c r="HD135" i="1" s="1"/>
  <c r="HD137" i="1" s="1" a="1"/>
  <c r="HD137" i="1" s="1"/>
  <c r="HD139" i="1" s="1" a="1"/>
  <c r="HD139" i="1" s="1"/>
  <c r="HD141" i="1" s="1" a="1"/>
  <c r="HD141" i="1" s="1"/>
  <c r="HD143" i="1" s="1" a="1"/>
  <c r="HD143" i="1" s="1"/>
  <c r="GO135" i="1"/>
  <c r="GH135" i="1"/>
  <c r="GI135" i="1"/>
  <c r="D135" i="1"/>
  <c r="GJ135" i="1"/>
  <c r="GK135" i="1"/>
  <c r="VP135" i="1"/>
  <c r="VR135" i="1"/>
  <c r="JF128" i="1" a="1"/>
  <c r="JF128" i="1" s="1"/>
  <c r="JF130" i="1" s="1" a="1"/>
  <c r="JF130" i="1" s="1"/>
  <c r="JF132" i="1" s="1" a="1"/>
  <c r="JF132" i="1" s="1"/>
  <c r="JF134" i="1" s="1" a="1"/>
  <c r="JF134" i="1" s="1"/>
  <c r="JF136" i="1" s="1" a="1"/>
  <c r="JF136" i="1" s="1"/>
  <c r="JF138" i="1" s="1" a="1"/>
  <c r="JF138" i="1" s="1"/>
  <c r="JF140" i="1" s="1" a="1"/>
  <c r="JF140" i="1" s="1"/>
  <c r="JF142" i="1" s="1" a="1"/>
  <c r="JF142" i="1" s="1"/>
  <c r="JF144" i="1" s="1" a="1"/>
  <c r="JF144" i="1" s="1"/>
  <c r="AEX127" i="1" a="1"/>
  <c r="AEX127" i="1" s="1"/>
  <c r="AEX129" i="1" s="1" a="1"/>
  <c r="AEX129" i="1" s="1"/>
  <c r="AEX131" i="1" s="1" a="1"/>
  <c r="AEX131" i="1" s="1"/>
  <c r="AEX133" i="1" s="1" a="1"/>
  <c r="AEX133" i="1" s="1"/>
  <c r="AEX135" i="1" s="1" a="1"/>
  <c r="AEX135" i="1" s="1"/>
  <c r="AEX137" i="1" s="1" a="1"/>
  <c r="AEX137" i="1" s="1"/>
  <c r="AEX139" i="1" s="1" a="1"/>
  <c r="AEX139" i="1" s="1"/>
  <c r="AEX141" i="1" s="1" a="1"/>
  <c r="AEX141" i="1" s="1"/>
  <c r="AEX143" i="1" s="1" a="1"/>
  <c r="AEX143" i="1" s="1"/>
  <c r="WZ147" i="1" a="1"/>
  <c r="WZ147" i="1" s="1"/>
  <c r="YZ146" i="1" a="1"/>
  <c r="YZ146" i="1" s="1"/>
  <c r="AEX147" i="1" a="1"/>
  <c r="AEX147" i="1" s="1"/>
  <c r="HS128" i="1" a="1"/>
  <c r="HS128" i="1" s="1"/>
  <c r="HS130" i="1" s="1" a="1"/>
  <c r="HS130" i="1" s="1"/>
  <c r="HS132" i="1" s="1" a="1"/>
  <c r="HS132" i="1" s="1"/>
  <c r="HS134" i="1" s="1" a="1"/>
  <c r="HS134" i="1" s="1"/>
  <c r="HS136" i="1" s="1" a="1"/>
  <c r="HS136" i="1" s="1"/>
  <c r="HS138" i="1" s="1" a="1"/>
  <c r="HS138" i="1" s="1"/>
  <c r="HS140" i="1" s="1" a="1"/>
  <c r="HS140" i="1" s="1"/>
  <c r="HS142" i="1" s="1" a="1"/>
  <c r="HS142" i="1" s="1"/>
  <c r="HS144" i="1" s="1" a="1"/>
  <c r="HS144" i="1" s="1"/>
  <c r="IS147" i="1" a="1"/>
  <c r="IS147" i="1" s="1"/>
  <c r="AAE127" i="1" a="1"/>
  <c r="AAE127" i="1" s="1"/>
  <c r="AAE129" i="1" s="1" a="1"/>
  <c r="AAE129" i="1" s="1"/>
  <c r="AAE131" i="1" s="1" a="1"/>
  <c r="AAE131" i="1" s="1"/>
  <c r="AAE133" i="1" s="1" a="1"/>
  <c r="AAE133" i="1" s="1"/>
  <c r="AAE135" i="1" s="1" a="1"/>
  <c r="AAE135" i="1" s="1"/>
  <c r="AAE137" i="1" s="1" a="1"/>
  <c r="AAE137" i="1" s="1"/>
  <c r="AAE139" i="1" s="1" a="1"/>
  <c r="AAE139" i="1" s="1"/>
  <c r="AAE141" i="1" s="1" a="1"/>
  <c r="AAE141" i="1" s="1"/>
  <c r="AAE143" i="1" s="1" a="1"/>
  <c r="AAE143" i="1" s="1"/>
  <c r="JD128" i="1" a="1"/>
  <c r="JD128" i="1" s="1"/>
  <c r="JD130" i="1" s="1" a="1"/>
  <c r="JD130" i="1" s="1"/>
  <c r="JD132" i="1" s="1" a="1"/>
  <c r="JD132" i="1" s="1"/>
  <c r="JD134" i="1" s="1" a="1"/>
  <c r="JD134" i="1" s="1"/>
  <c r="JD136" i="1" s="1" a="1"/>
  <c r="JD136" i="1" s="1"/>
  <c r="JD138" i="1" s="1" a="1"/>
  <c r="JD138" i="1" s="1"/>
  <c r="JD140" i="1" s="1" a="1"/>
  <c r="JD140" i="1" s="1"/>
  <c r="JD142" i="1" s="1" a="1"/>
  <c r="JD142" i="1" s="1"/>
  <c r="JD144" i="1" s="1" a="1"/>
  <c r="JD144" i="1" s="1"/>
  <c r="XJ127" i="1" a="1"/>
  <c r="XJ127" i="1" s="1"/>
  <c r="XJ129" i="1" s="1" a="1"/>
  <c r="XJ129" i="1" s="1"/>
  <c r="XJ131" i="1" s="1" a="1"/>
  <c r="XJ131" i="1" s="1"/>
  <c r="XJ133" i="1" s="1" a="1"/>
  <c r="XJ133" i="1" s="1"/>
  <c r="XJ135" i="1" s="1" a="1"/>
  <c r="XJ135" i="1" s="1"/>
  <c r="XJ137" i="1" s="1" a="1"/>
  <c r="XJ137" i="1" s="1"/>
  <c r="XJ139" i="1" s="1" a="1"/>
  <c r="XJ139" i="1" s="1"/>
  <c r="XJ141" i="1" s="1" a="1"/>
  <c r="XJ141" i="1" s="1"/>
  <c r="XJ143" i="1" s="1" a="1"/>
  <c r="XJ143" i="1" s="1"/>
  <c r="AAH127" i="1" a="1"/>
  <c r="AAH127" i="1" s="1"/>
  <c r="AAH129" i="1" s="1" a="1"/>
  <c r="AAH129" i="1" s="1"/>
  <c r="AAH131" i="1" s="1" a="1"/>
  <c r="AAH131" i="1" s="1"/>
  <c r="AAH133" i="1" s="1" a="1"/>
  <c r="AAH133" i="1" s="1"/>
  <c r="AAH135" i="1" s="1" a="1"/>
  <c r="AAH135" i="1" s="1"/>
  <c r="AAH137" i="1" s="1" a="1"/>
  <c r="AAH137" i="1" s="1"/>
  <c r="AAH139" i="1" s="1" a="1"/>
  <c r="AAH139" i="1" s="1"/>
  <c r="AAH141" i="1" s="1" a="1"/>
  <c r="AAH141" i="1" s="1"/>
  <c r="AAH143" i="1" s="1" a="1"/>
  <c r="AAH143" i="1" s="1"/>
  <c r="IP128" i="1" a="1"/>
  <c r="IP128" i="1" s="1"/>
  <c r="IP130" i="1" s="1" a="1"/>
  <c r="IP130" i="1" s="1"/>
  <c r="IP132" i="1" s="1" a="1"/>
  <c r="IP132" i="1" s="1"/>
  <c r="IP134" i="1" s="1" a="1"/>
  <c r="IP134" i="1" s="1"/>
  <c r="IP136" i="1" s="1" a="1"/>
  <c r="IP136" i="1" s="1"/>
  <c r="IP138" i="1" s="1" a="1"/>
  <c r="IP138" i="1" s="1"/>
  <c r="IP140" i="1" s="1" a="1"/>
  <c r="IP140" i="1" s="1"/>
  <c r="IP142" i="1" s="1" a="1"/>
  <c r="IP142" i="1" s="1"/>
  <c r="IP144" i="1" s="1" a="1"/>
  <c r="IP144" i="1" s="1"/>
  <c r="HS127" i="1" a="1"/>
  <c r="HS127" i="1" s="1"/>
  <c r="HS129" i="1" s="1" a="1"/>
  <c r="HS129" i="1" s="1"/>
  <c r="HS131" i="1" s="1" a="1"/>
  <c r="HS131" i="1" s="1"/>
  <c r="HS133" i="1" s="1" a="1"/>
  <c r="HS133" i="1" s="1"/>
  <c r="HS135" i="1" s="1" a="1"/>
  <c r="HS135" i="1" s="1"/>
  <c r="HS137" i="1" s="1" a="1"/>
  <c r="HS137" i="1" s="1"/>
  <c r="HS139" i="1" s="1" a="1"/>
  <c r="HS139" i="1" s="1"/>
  <c r="HS141" i="1" s="1" a="1"/>
  <c r="HS141" i="1" s="1"/>
  <c r="HS143" i="1" s="1" a="1"/>
  <c r="HS143" i="1" s="1"/>
  <c r="JD146" i="1" a="1"/>
  <c r="JD146" i="1" s="1"/>
  <c r="AAI147" i="1" a="1"/>
  <c r="AAI147" i="1" s="1"/>
  <c r="IY128" i="1" a="1"/>
  <c r="IY128" i="1" s="1"/>
  <c r="IY130" i="1" s="1" a="1"/>
  <c r="IY130" i="1" s="1"/>
  <c r="IY132" i="1" s="1" a="1"/>
  <c r="IY132" i="1" s="1"/>
  <c r="IY134" i="1" s="1" a="1"/>
  <c r="IY134" i="1" s="1"/>
  <c r="IY136" i="1" s="1" a="1"/>
  <c r="IY136" i="1" s="1"/>
  <c r="IY138" i="1" s="1" a="1"/>
  <c r="IY138" i="1" s="1"/>
  <c r="IY140" i="1" s="1" a="1"/>
  <c r="IY140" i="1" s="1"/>
  <c r="IY142" i="1" s="1" a="1"/>
  <c r="IY142" i="1" s="1"/>
  <c r="IY144" i="1" s="1" a="1"/>
  <c r="IY144" i="1" s="1"/>
  <c r="BH127" i="1" a="1"/>
  <c r="BH127" i="1" s="1"/>
  <c r="BH129" i="1" s="1" a="1"/>
  <c r="BH129" i="1" s="1"/>
  <c r="BH131" i="1" s="1" a="1"/>
  <c r="BH131" i="1" s="1"/>
  <c r="BH133" i="1" s="1" a="1"/>
  <c r="BH133" i="1" s="1"/>
  <c r="BH135" i="1" s="1" a="1"/>
  <c r="BH135" i="1" s="1"/>
  <c r="BH137" i="1" s="1" a="1"/>
  <c r="BH137" i="1" s="1"/>
  <c r="BH139" i="1" s="1" a="1"/>
  <c r="BH139" i="1" s="1"/>
  <c r="BH141" i="1" s="1" a="1"/>
  <c r="BH141" i="1" s="1"/>
  <c r="BH143" i="1" s="1" a="1"/>
  <c r="BH143" i="1" s="1"/>
  <c r="DA128" i="1" a="1"/>
  <c r="DA128" i="1" s="1"/>
  <c r="DA130" i="1" s="1" a="1"/>
  <c r="DA130" i="1" s="1"/>
  <c r="DA132" i="1" s="1" a="1"/>
  <c r="DA132" i="1" s="1"/>
  <c r="DA134" i="1" s="1" a="1"/>
  <c r="DA134" i="1" s="1"/>
  <c r="DA136" i="1" s="1" a="1"/>
  <c r="DA136" i="1" s="1"/>
  <c r="DA138" i="1" s="1" a="1"/>
  <c r="DA138" i="1" s="1"/>
  <c r="DA140" i="1" s="1" a="1"/>
  <c r="DA140" i="1" s="1"/>
  <c r="DA142" i="1" s="1" a="1"/>
  <c r="DA142" i="1" s="1"/>
  <c r="DA144" i="1" s="1" a="1"/>
  <c r="DA144" i="1" s="1"/>
  <c r="WW147" i="1" a="1"/>
  <c r="WW147" i="1" s="1"/>
  <c r="YZ128" i="1" a="1"/>
  <c r="YZ128" i="1" s="1"/>
  <c r="YZ130" i="1" s="1" a="1"/>
  <c r="YZ130" i="1" s="1"/>
  <c r="YZ132" i="1" s="1" a="1"/>
  <c r="YZ132" i="1" s="1"/>
  <c r="YZ134" i="1" s="1" a="1"/>
  <c r="YZ134" i="1" s="1"/>
  <c r="YZ136" i="1" s="1" a="1"/>
  <c r="YZ136" i="1" s="1"/>
  <c r="YZ138" i="1" s="1" a="1"/>
  <c r="YZ138" i="1" s="1"/>
  <c r="YZ140" i="1" s="1" a="1"/>
  <c r="YZ140" i="1" s="1"/>
  <c r="YZ142" i="1" s="1" a="1"/>
  <c r="YZ142" i="1" s="1"/>
  <c r="YZ144" i="1" s="1" a="1"/>
  <c r="YZ144" i="1" s="1"/>
  <c r="WW127" i="1" a="1"/>
  <c r="WW127" i="1" s="1"/>
  <c r="WW129" i="1" s="1" a="1"/>
  <c r="WW129" i="1" s="1"/>
  <c r="WW131" i="1" s="1" a="1"/>
  <c r="WW131" i="1" s="1"/>
  <c r="WW133" i="1" s="1" a="1"/>
  <c r="WW133" i="1" s="1"/>
  <c r="WW135" i="1" s="1" a="1"/>
  <c r="WW135" i="1" s="1"/>
  <c r="WW137" i="1" s="1" a="1"/>
  <c r="WW137" i="1" s="1"/>
  <c r="WW139" i="1" s="1" a="1"/>
  <c r="WW139" i="1" s="1"/>
  <c r="WW141" i="1" s="1" a="1"/>
  <c r="WW141" i="1" s="1"/>
  <c r="WW143" i="1" s="1" a="1"/>
  <c r="WW143" i="1" s="1"/>
  <c r="AAE128" i="1" a="1"/>
  <c r="AAE128" i="1" s="1"/>
  <c r="AAE130" i="1" s="1" a="1"/>
  <c r="AAE130" i="1" s="1"/>
  <c r="AAE132" i="1" s="1" a="1"/>
  <c r="AAE132" i="1" s="1"/>
  <c r="AAE134" i="1" s="1" a="1"/>
  <c r="AAE134" i="1" s="1"/>
  <c r="AAE136" i="1" s="1" a="1"/>
  <c r="AAE136" i="1" s="1"/>
  <c r="AAE138" i="1" s="1" a="1"/>
  <c r="AAE138" i="1" s="1"/>
  <c r="AAE140" i="1" s="1" a="1"/>
  <c r="AAE140" i="1" s="1"/>
  <c r="AAE142" i="1" s="1" a="1"/>
  <c r="AAE142" i="1" s="1"/>
  <c r="AAE144" i="1" s="1" a="1"/>
  <c r="AAE144" i="1" s="1"/>
  <c r="XB128" i="1" a="1"/>
  <c r="XB128" i="1" s="1"/>
  <c r="XB130" i="1" s="1" a="1"/>
  <c r="XB130" i="1" s="1"/>
  <c r="XB132" i="1" s="1" a="1"/>
  <c r="XB132" i="1" s="1"/>
  <c r="XB134" i="1" s="1" a="1"/>
  <c r="XB134" i="1" s="1"/>
  <c r="XB136" i="1" s="1" a="1"/>
  <c r="XB136" i="1" s="1"/>
  <c r="XB138" i="1" s="1" a="1"/>
  <c r="XB138" i="1" s="1"/>
  <c r="XB140" i="1" s="1" a="1"/>
  <c r="XB140" i="1" s="1"/>
  <c r="XB142" i="1" s="1" a="1"/>
  <c r="XB142" i="1" s="1"/>
  <c r="XB144" i="1" s="1" a="1"/>
  <c r="XB144" i="1" s="1"/>
  <c r="XM127" i="1" a="1"/>
  <c r="XM127" i="1" s="1"/>
  <c r="XM129" i="1" s="1" a="1"/>
  <c r="XM129" i="1" s="1"/>
  <c r="XM131" i="1" s="1" a="1"/>
  <c r="XM131" i="1" s="1"/>
  <c r="XM133" i="1" s="1" a="1"/>
  <c r="XM133" i="1" s="1"/>
  <c r="XM135" i="1" s="1" a="1"/>
  <c r="XM135" i="1" s="1"/>
  <c r="XM137" i="1" s="1" a="1"/>
  <c r="XM137" i="1" s="1"/>
  <c r="XM139" i="1" s="1" a="1"/>
  <c r="XM139" i="1" s="1"/>
  <c r="XM141" i="1" s="1" a="1"/>
  <c r="XM141" i="1" s="1"/>
  <c r="XM143" i="1" s="1" a="1"/>
  <c r="XM143" i="1" s="1"/>
  <c r="HC147" i="1" a="1"/>
  <c r="HC147" i="1" s="1"/>
  <c r="HR127" i="1" a="1"/>
  <c r="HR127" i="1" s="1"/>
  <c r="HR129" i="1" s="1" a="1"/>
  <c r="HR129" i="1" s="1"/>
  <c r="HR131" i="1" s="1" a="1"/>
  <c r="HR131" i="1" s="1"/>
  <c r="HR133" i="1" s="1" a="1"/>
  <c r="HR133" i="1" s="1"/>
  <c r="HR135" i="1" s="1" a="1"/>
  <c r="HR135" i="1" s="1"/>
  <c r="HR137" i="1" s="1" a="1"/>
  <c r="HR137" i="1" s="1"/>
  <c r="HR139" i="1" s="1" a="1"/>
  <c r="HR139" i="1" s="1"/>
  <c r="HR141" i="1" s="1" a="1"/>
  <c r="HR141" i="1" s="1"/>
  <c r="HR143" i="1" s="1" a="1"/>
  <c r="HR143" i="1" s="1"/>
  <c r="XX147" i="1" a="1"/>
  <c r="XX147" i="1" s="1"/>
  <c r="HU127" i="1" a="1"/>
  <c r="HU127" i="1" s="1"/>
  <c r="HU129" i="1" s="1" a="1"/>
  <c r="HU129" i="1" s="1"/>
  <c r="HU131" i="1" s="1" a="1"/>
  <c r="HU131" i="1" s="1"/>
  <c r="HU133" i="1" s="1" a="1"/>
  <c r="HU133" i="1" s="1"/>
  <c r="HU135" i="1" s="1" a="1"/>
  <c r="HU135" i="1" s="1"/>
  <c r="HU137" i="1" s="1" a="1"/>
  <c r="HU137" i="1" s="1"/>
  <c r="HU139" i="1" s="1" a="1"/>
  <c r="HU139" i="1" s="1"/>
  <c r="HU141" i="1" s="1" a="1"/>
  <c r="HU141" i="1" s="1"/>
  <c r="HU143" i="1" s="1" a="1"/>
  <c r="HU143" i="1" s="1"/>
  <c r="YU127" i="1" a="1"/>
  <c r="YU127" i="1" s="1"/>
  <c r="YU129" i="1" s="1" a="1"/>
  <c r="YU129" i="1" s="1"/>
  <c r="YU131" i="1" s="1" a="1"/>
  <c r="YU131" i="1" s="1"/>
  <c r="YU133" i="1" s="1" a="1"/>
  <c r="YU133" i="1" s="1"/>
  <c r="YU135" i="1" s="1" a="1"/>
  <c r="YU135" i="1" s="1"/>
  <c r="YU137" i="1" s="1" a="1"/>
  <c r="YU137" i="1" s="1"/>
  <c r="YU139" i="1" s="1" a="1"/>
  <c r="YU139" i="1" s="1"/>
  <c r="YU141" i="1" s="1" a="1"/>
  <c r="YU141" i="1" s="1"/>
  <c r="YU143" i="1" s="1" a="1"/>
  <c r="YU143" i="1" s="1"/>
  <c r="IS146" i="1" a="1"/>
  <c r="IS146" i="1" s="1"/>
  <c r="XF128" i="1" a="1"/>
  <c r="XF128" i="1" s="1"/>
  <c r="XF130" i="1" s="1" a="1"/>
  <c r="XF130" i="1" s="1"/>
  <c r="XF132" i="1" s="1" a="1"/>
  <c r="XF132" i="1" s="1"/>
  <c r="XF134" i="1" s="1" a="1"/>
  <c r="XF134" i="1" s="1"/>
  <c r="XF136" i="1" s="1" a="1"/>
  <c r="XF136" i="1" s="1"/>
  <c r="XF138" i="1" s="1" a="1"/>
  <c r="XF138" i="1" s="1"/>
  <c r="XF140" i="1" s="1" a="1"/>
  <c r="XF140" i="1" s="1"/>
  <c r="XF142" i="1" s="1" a="1"/>
  <c r="XF142" i="1" s="1"/>
  <c r="XF144" i="1" s="1" a="1"/>
  <c r="XF144" i="1" s="1"/>
  <c r="WY147" i="1" a="1"/>
  <c r="WY147" i="1" s="1"/>
  <c r="IW147" i="1" a="1"/>
  <c r="IW147" i="1" s="1"/>
  <c r="GC135" i="1"/>
  <c r="YU147" i="1" a="1"/>
  <c r="YU147" i="1" s="1"/>
  <c r="GE135" i="1"/>
  <c r="CB127" i="1" a="1"/>
  <c r="CB127" i="1" s="1"/>
  <c r="CB129" i="1" s="1" a="1"/>
  <c r="CB129" i="1" s="1"/>
  <c r="CB131" i="1" s="1" a="1"/>
  <c r="CB131" i="1" s="1"/>
  <c r="CB133" i="1" s="1" a="1"/>
  <c r="CB133" i="1" s="1"/>
  <c r="CB135" i="1" s="1" a="1"/>
  <c r="CB135" i="1" s="1"/>
  <c r="CB137" i="1" s="1" a="1"/>
  <c r="CB137" i="1" s="1"/>
  <c r="CB139" i="1" s="1" a="1"/>
  <c r="CB139" i="1" s="1"/>
  <c r="CB141" i="1" s="1" a="1"/>
  <c r="CB141" i="1" s="1"/>
  <c r="CB143" i="1" s="1" a="1"/>
  <c r="CB143" i="1" s="1"/>
  <c r="IV127" i="1" a="1"/>
  <c r="IV127" i="1" s="1"/>
  <c r="IV129" i="1" s="1" a="1"/>
  <c r="IV129" i="1" s="1"/>
  <c r="IV131" i="1" s="1" a="1"/>
  <c r="IV131" i="1" s="1"/>
  <c r="IV133" i="1" s="1" a="1"/>
  <c r="IV133" i="1" s="1"/>
  <c r="IV135" i="1" s="1" a="1"/>
  <c r="IV135" i="1" s="1"/>
  <c r="IV137" i="1" s="1" a="1"/>
  <c r="IV137" i="1" s="1"/>
  <c r="IV139" i="1" s="1" a="1"/>
  <c r="IV139" i="1" s="1"/>
  <c r="IV141" i="1" s="1" a="1"/>
  <c r="IV141" i="1" s="1"/>
  <c r="IV143" i="1" s="1" a="1"/>
  <c r="IV143" i="1" s="1"/>
  <c r="GF135" i="1"/>
  <c r="XD146" i="1" a="1"/>
  <c r="XD146" i="1" s="1"/>
  <c r="AAF147" i="1" a="1"/>
  <c r="AAF147" i="1" s="1"/>
  <c r="GD135" i="1"/>
  <c r="GG135" i="1"/>
  <c r="XD147" i="1" a="1"/>
  <c r="XD147" i="1" s="1"/>
  <c r="YM128" i="1" a="1"/>
  <c r="YM128" i="1" s="1"/>
  <c r="YM130" i="1" s="1" a="1"/>
  <c r="YM130" i="1" s="1"/>
  <c r="YM132" i="1" s="1" a="1"/>
  <c r="YM132" i="1" s="1"/>
  <c r="YM134" i="1" s="1" a="1"/>
  <c r="YM134" i="1" s="1"/>
  <c r="YM136" i="1" s="1" a="1"/>
  <c r="YM136" i="1" s="1"/>
  <c r="YM138" i="1" s="1" a="1"/>
  <c r="YM138" i="1" s="1"/>
  <c r="YM140" i="1" s="1" a="1"/>
  <c r="YM140" i="1" s="1"/>
  <c r="YM142" i="1" s="1" a="1"/>
  <c r="YM142" i="1" s="1"/>
  <c r="YM144" i="1" s="1" a="1"/>
  <c r="YM144" i="1" s="1"/>
  <c r="YL127" i="1" a="1"/>
  <c r="YL127" i="1" s="1"/>
  <c r="YL129" i="1" s="1" a="1"/>
  <c r="YL129" i="1" s="1"/>
  <c r="YL131" i="1" s="1" a="1"/>
  <c r="YL131" i="1" s="1"/>
  <c r="YL133" i="1" s="1" a="1"/>
  <c r="YL133" i="1" s="1"/>
  <c r="YL135" i="1" s="1" a="1"/>
  <c r="YL135" i="1" s="1"/>
  <c r="YL137" i="1" s="1" a="1"/>
  <c r="YL137" i="1" s="1"/>
  <c r="YL139" i="1" s="1" a="1"/>
  <c r="YL139" i="1" s="1"/>
  <c r="YL141" i="1" s="1" a="1"/>
  <c r="YL141" i="1" s="1"/>
  <c r="YL143" i="1" s="1" a="1"/>
  <c r="YL143" i="1" s="1"/>
  <c r="L137" i="1" a="1"/>
  <c r="L137" i="1" s="1"/>
  <c r="GN135" i="1"/>
  <c r="VQ135" i="1"/>
  <c r="HU147" i="1" a="1"/>
  <c r="HU147" i="1" s="1"/>
  <c r="HW127" i="1" a="1"/>
  <c r="HW127" i="1" s="1"/>
  <c r="HW129" i="1" s="1" a="1"/>
  <c r="HW129" i="1" s="1"/>
  <c r="HW131" i="1" s="1" a="1"/>
  <c r="HW131" i="1" s="1"/>
  <c r="HW133" i="1" s="1" a="1"/>
  <c r="HW133" i="1" s="1"/>
  <c r="HW135" i="1" s="1" a="1"/>
  <c r="HW135" i="1" s="1"/>
  <c r="HW137" i="1" s="1" a="1"/>
  <c r="HW137" i="1" s="1"/>
  <c r="HW139" i="1" s="1" a="1"/>
  <c r="HW139" i="1" s="1"/>
  <c r="HW141" i="1" s="1" a="1"/>
  <c r="HW141" i="1" s="1"/>
  <c r="HW143" i="1" s="1" a="1"/>
  <c r="HW143" i="1" s="1"/>
  <c r="JC127" i="1" a="1"/>
  <c r="JC127" i="1" s="1"/>
  <c r="JC129" i="1" s="1" a="1"/>
  <c r="JC129" i="1" s="1"/>
  <c r="JC131" i="1" s="1" a="1"/>
  <c r="JC131" i="1" s="1"/>
  <c r="JC133" i="1" s="1" a="1"/>
  <c r="JC133" i="1" s="1"/>
  <c r="JC135" i="1" s="1" a="1"/>
  <c r="JC135" i="1" s="1"/>
  <c r="JC137" i="1" s="1" a="1"/>
  <c r="JC137" i="1" s="1"/>
  <c r="JC139" i="1" s="1" a="1"/>
  <c r="JC139" i="1" s="1"/>
  <c r="JC141" i="1" s="1" a="1"/>
  <c r="JC141" i="1" s="1"/>
  <c r="JC143" i="1" s="1" a="1"/>
  <c r="JC143" i="1" s="1"/>
  <c r="XJ147" i="1" a="1"/>
  <c r="XJ147" i="1" s="1"/>
  <c r="WR147" i="1" a="1"/>
  <c r="WR147" i="1" s="1"/>
  <c r="IC127" i="1" a="1"/>
  <c r="IC127" i="1" s="1"/>
  <c r="IC129" i="1" s="1" a="1"/>
  <c r="IC129" i="1" s="1"/>
  <c r="IC131" i="1" s="1" a="1"/>
  <c r="IC131" i="1" s="1"/>
  <c r="IC133" i="1" s="1" a="1"/>
  <c r="IC133" i="1" s="1"/>
  <c r="IC135" i="1" s="1" a="1"/>
  <c r="IC135" i="1" s="1"/>
  <c r="IC137" i="1" s="1" a="1"/>
  <c r="IC137" i="1" s="1"/>
  <c r="IC139" i="1" s="1" a="1"/>
  <c r="IC139" i="1" s="1"/>
  <c r="IC141" i="1" s="1" a="1"/>
  <c r="IC141" i="1" s="1"/>
  <c r="IC143" i="1" s="1" a="1"/>
  <c r="IC143" i="1" s="1"/>
  <c r="GL135" i="1"/>
  <c r="CC128" i="1" a="1"/>
  <c r="CC128" i="1" s="1"/>
  <c r="CC130" i="1" s="1" a="1"/>
  <c r="CC130" i="1" s="1"/>
  <c r="CC132" i="1" s="1" a="1"/>
  <c r="CC132" i="1" s="1"/>
  <c r="CC134" i="1" s="1" a="1"/>
  <c r="CC134" i="1" s="1"/>
  <c r="CC136" i="1" s="1" a="1"/>
  <c r="CC136" i="1" s="1"/>
  <c r="CC138" i="1" s="1" a="1"/>
  <c r="CC138" i="1" s="1"/>
  <c r="CC140" i="1" s="1" a="1"/>
  <c r="CC140" i="1" s="1"/>
  <c r="CC142" i="1" s="1" a="1"/>
  <c r="CC142" i="1" s="1"/>
  <c r="CC144" i="1" s="1" a="1"/>
  <c r="CC144" i="1" s="1"/>
  <c r="XF127" i="1" a="1"/>
  <c r="XF127" i="1" s="1"/>
  <c r="XF129" i="1" s="1" a="1"/>
  <c r="XF129" i="1" s="1"/>
  <c r="XF131" i="1" s="1" a="1"/>
  <c r="XF131" i="1" s="1"/>
  <c r="XF133" i="1" s="1" a="1"/>
  <c r="XF133" i="1" s="1"/>
  <c r="XF135" i="1" s="1" a="1"/>
  <c r="XF135" i="1" s="1"/>
  <c r="XF137" i="1" s="1" a="1"/>
  <c r="XF137" i="1" s="1"/>
  <c r="XF139" i="1" s="1" a="1"/>
  <c r="XF139" i="1" s="1"/>
  <c r="XF141" i="1" s="1" a="1"/>
  <c r="XF141" i="1" s="1"/>
  <c r="XF143" i="1" s="1" a="1"/>
  <c r="XF143" i="1" s="1"/>
  <c r="GM135" i="1"/>
  <c r="XI127" i="1" a="1"/>
  <c r="XI127" i="1" s="1"/>
  <c r="XI129" i="1" s="1" a="1"/>
  <c r="XI129" i="1" s="1"/>
  <c r="XI131" i="1" s="1" a="1"/>
  <c r="XI131" i="1" s="1"/>
  <c r="XI133" i="1" s="1" a="1"/>
  <c r="XI133" i="1" s="1"/>
  <c r="XI135" i="1" s="1" a="1"/>
  <c r="XI135" i="1" s="1"/>
  <c r="XI137" i="1" s="1" a="1"/>
  <c r="XI137" i="1" s="1"/>
  <c r="XI139" i="1" s="1" a="1"/>
  <c r="XI139" i="1" s="1"/>
  <c r="XI141" i="1" s="1" a="1"/>
  <c r="XI141" i="1" s="1"/>
  <c r="XI143" i="1" s="1" a="1"/>
  <c r="XI143" i="1" s="1"/>
  <c r="YK127" i="1" a="1"/>
  <c r="YK127" i="1" s="1"/>
  <c r="YK129" i="1" s="1" a="1"/>
  <c r="YK129" i="1" s="1"/>
  <c r="YK131" i="1" s="1" a="1"/>
  <c r="YK131" i="1" s="1"/>
  <c r="YK133" i="1" s="1" a="1"/>
  <c r="YK133" i="1" s="1"/>
  <c r="YK135" i="1" s="1" a="1"/>
  <c r="YK135" i="1" s="1"/>
  <c r="YK137" i="1" s="1" a="1"/>
  <c r="YK137" i="1" s="1"/>
  <c r="YK139" i="1" s="1" a="1"/>
  <c r="YK139" i="1" s="1"/>
  <c r="YK141" i="1" s="1" a="1"/>
  <c r="YK141" i="1" s="1"/>
  <c r="YK143" i="1" s="1" a="1"/>
  <c r="YK143" i="1" s="1"/>
  <c r="XK127" i="1" a="1"/>
  <c r="XK127" i="1" s="1"/>
  <c r="XK129" i="1" s="1" a="1"/>
  <c r="XK129" i="1" s="1"/>
  <c r="XK131" i="1" s="1" a="1"/>
  <c r="XK131" i="1" s="1"/>
  <c r="XK133" i="1" s="1" a="1"/>
  <c r="XK133" i="1" s="1"/>
  <c r="XK135" i="1" s="1" a="1"/>
  <c r="XK135" i="1" s="1"/>
  <c r="XK137" i="1" s="1" a="1"/>
  <c r="XK137" i="1" s="1"/>
  <c r="XK139" i="1" s="1" a="1"/>
  <c r="XK139" i="1" s="1"/>
  <c r="XK141" i="1" s="1" a="1"/>
  <c r="XK141" i="1" s="1"/>
  <c r="XK143" i="1" s="1" a="1"/>
  <c r="XK143" i="1" s="1"/>
  <c r="IV147" i="1" a="1"/>
  <c r="IV147" i="1" s="1"/>
  <c r="IO127" i="1" a="1"/>
  <c r="IO127" i="1" s="1"/>
  <c r="IO129" i="1" s="1" a="1"/>
  <c r="IO129" i="1" s="1"/>
  <c r="IO131" i="1" s="1" a="1"/>
  <c r="IO131" i="1" s="1"/>
  <c r="IO133" i="1" s="1" a="1"/>
  <c r="IO133" i="1" s="1"/>
  <c r="IO135" i="1" s="1" a="1"/>
  <c r="IO135" i="1" s="1"/>
  <c r="IO137" i="1" s="1" a="1"/>
  <c r="IO137" i="1" s="1"/>
  <c r="IO139" i="1" s="1" a="1"/>
  <c r="IO139" i="1" s="1"/>
  <c r="IO141" i="1" s="1" a="1"/>
  <c r="IO141" i="1" s="1"/>
  <c r="IO143" i="1" s="1" a="1"/>
  <c r="IO143" i="1" s="1"/>
  <c r="WY127" i="1" a="1"/>
  <c r="WY127" i="1" s="1"/>
  <c r="WY129" i="1" s="1" a="1"/>
  <c r="WY129" i="1" s="1"/>
  <c r="WY131" i="1" s="1" a="1"/>
  <c r="WY131" i="1" s="1"/>
  <c r="WY133" i="1" s="1" a="1"/>
  <c r="WY133" i="1" s="1"/>
  <c r="WY135" i="1" s="1" a="1"/>
  <c r="WY135" i="1" s="1"/>
  <c r="WY137" i="1" s="1" a="1"/>
  <c r="WY137" i="1" s="1"/>
  <c r="WY139" i="1" s="1" a="1"/>
  <c r="WY139" i="1" s="1"/>
  <c r="WY141" i="1" s="1" a="1"/>
  <c r="WY141" i="1" s="1"/>
  <c r="WY143" i="1" s="1" a="1"/>
  <c r="WY143" i="1" s="1"/>
  <c r="BI127" i="1" a="1"/>
  <c r="BI127" i="1" s="1"/>
  <c r="BI129" i="1" s="1" a="1"/>
  <c r="BI129" i="1" s="1"/>
  <c r="BI131" i="1" s="1" a="1"/>
  <c r="BI131" i="1" s="1"/>
  <c r="BI133" i="1" s="1" a="1"/>
  <c r="BI133" i="1" s="1"/>
  <c r="BI135" i="1" s="1" a="1"/>
  <c r="BI135" i="1" s="1"/>
  <c r="BI137" i="1" s="1" a="1"/>
  <c r="BI137" i="1" s="1"/>
  <c r="BI139" i="1" s="1" a="1"/>
  <c r="BI139" i="1" s="1"/>
  <c r="BI141" i="1" s="1" a="1"/>
  <c r="BI141" i="1" s="1"/>
  <c r="BI143" i="1" s="1" a="1"/>
  <c r="BI143" i="1" s="1"/>
  <c r="YC128" i="1" a="1"/>
  <c r="YC128" i="1" s="1"/>
  <c r="YC130" i="1" s="1" a="1"/>
  <c r="YC130" i="1" s="1"/>
  <c r="YC132" i="1" s="1" a="1"/>
  <c r="YC132" i="1" s="1"/>
  <c r="YC134" i="1" s="1" a="1"/>
  <c r="YC134" i="1" s="1"/>
  <c r="YC136" i="1" s="1" a="1"/>
  <c r="YC136" i="1" s="1"/>
  <c r="YC138" i="1" s="1" a="1"/>
  <c r="YC138" i="1" s="1"/>
  <c r="YC140" i="1" s="1" a="1"/>
  <c r="YC140" i="1" s="1"/>
  <c r="YC142" i="1" s="1" a="1"/>
  <c r="YC142" i="1" s="1"/>
  <c r="YC144" i="1" s="1" a="1"/>
  <c r="YC144" i="1" s="1"/>
  <c r="CB147" i="1" a="1"/>
  <c r="CB147" i="1" s="1"/>
  <c r="IB127" i="1" a="1"/>
  <c r="IB127" i="1" s="1"/>
  <c r="IB129" i="1" s="1" a="1"/>
  <c r="IB129" i="1" s="1"/>
  <c r="IB131" i="1" s="1" a="1"/>
  <c r="IB131" i="1" s="1"/>
  <c r="IB133" i="1" s="1" a="1"/>
  <c r="IB133" i="1" s="1"/>
  <c r="IB135" i="1" s="1" a="1"/>
  <c r="IB135" i="1" s="1"/>
  <c r="IB137" i="1" s="1" a="1"/>
  <c r="IB137" i="1" s="1"/>
  <c r="IB139" i="1" s="1" a="1"/>
  <c r="IB139" i="1" s="1"/>
  <c r="IB141" i="1" s="1" a="1"/>
  <c r="IB141" i="1" s="1"/>
  <c r="IB143" i="1" s="1" a="1"/>
  <c r="IB143" i="1" s="1"/>
  <c r="YN127" i="1" a="1"/>
  <c r="YN127" i="1" s="1"/>
  <c r="YN129" i="1" s="1" a="1"/>
  <c r="YN129" i="1" s="1"/>
  <c r="YN131" i="1" s="1" a="1"/>
  <c r="YN131" i="1" s="1"/>
  <c r="YN133" i="1" s="1" a="1"/>
  <c r="YN133" i="1" s="1"/>
  <c r="YN135" i="1" s="1" a="1"/>
  <c r="YN135" i="1" s="1"/>
  <c r="YN137" i="1" s="1" a="1"/>
  <c r="YN137" i="1" s="1"/>
  <c r="YN139" i="1" s="1" a="1"/>
  <c r="YN139" i="1" s="1"/>
  <c r="YN141" i="1" s="1" a="1"/>
  <c r="YN141" i="1" s="1"/>
  <c r="YN143" i="1" s="1" a="1"/>
  <c r="YN143" i="1" s="1"/>
  <c r="HO146" i="1" a="1"/>
  <c r="HO146" i="1" s="1"/>
  <c r="IT127" i="1" a="1"/>
  <c r="IT127" i="1" s="1"/>
  <c r="IT129" i="1" s="1" a="1"/>
  <c r="IT129" i="1" s="1"/>
  <c r="IT131" i="1" s="1" a="1"/>
  <c r="IT131" i="1" s="1"/>
  <c r="IT133" i="1" s="1" a="1"/>
  <c r="IT133" i="1" s="1"/>
  <c r="IT135" i="1" s="1" a="1"/>
  <c r="IT135" i="1" s="1"/>
  <c r="IT137" i="1" s="1" a="1"/>
  <c r="IT137" i="1" s="1"/>
  <c r="IT139" i="1" s="1" a="1"/>
  <c r="IT139" i="1" s="1"/>
  <c r="IT141" i="1" s="1" a="1"/>
  <c r="IT141" i="1" s="1"/>
  <c r="IT143" i="1" s="1" a="1"/>
  <c r="IT143" i="1" s="1"/>
  <c r="IC147" i="1" a="1"/>
  <c r="IC147" i="1" s="1"/>
  <c r="IY127" i="1" a="1"/>
  <c r="IY127" i="1" s="1"/>
  <c r="IY129" i="1" s="1" a="1"/>
  <c r="IY129" i="1" s="1"/>
  <c r="IY131" i="1" s="1" a="1"/>
  <c r="IY131" i="1" s="1"/>
  <c r="IY133" i="1" s="1" a="1"/>
  <c r="IY133" i="1" s="1"/>
  <c r="IY135" i="1" s="1" a="1"/>
  <c r="IY135" i="1" s="1"/>
  <c r="IY137" i="1" s="1" a="1"/>
  <c r="IY137" i="1" s="1"/>
  <c r="IY139" i="1" s="1" a="1"/>
  <c r="IY139" i="1" s="1"/>
  <c r="IY141" i="1" s="1" a="1"/>
  <c r="IY141" i="1" s="1"/>
  <c r="IY143" i="1" s="1" a="1"/>
  <c r="IY143" i="1" s="1"/>
  <c r="XK147" i="1" a="1"/>
  <c r="XK147" i="1" s="1"/>
  <c r="HV128" i="1" a="1"/>
  <c r="HV128" i="1" s="1"/>
  <c r="HV130" i="1" s="1" a="1"/>
  <c r="HV130" i="1" s="1"/>
  <c r="HV132" i="1" s="1" a="1"/>
  <c r="HV132" i="1" s="1"/>
  <c r="HV134" i="1" s="1" a="1"/>
  <c r="HV134" i="1" s="1"/>
  <c r="HV136" i="1" s="1" a="1"/>
  <c r="HV136" i="1" s="1"/>
  <c r="HV138" i="1" s="1" a="1"/>
  <c r="HV138" i="1" s="1"/>
  <c r="HV140" i="1" s="1" a="1"/>
  <c r="HV140" i="1" s="1"/>
  <c r="HV142" i="1" s="1" a="1"/>
  <c r="HV142" i="1" s="1"/>
  <c r="HV144" i="1" s="1" a="1"/>
  <c r="HV144" i="1" s="1"/>
  <c r="XB146" i="1" a="1"/>
  <c r="XB146" i="1" s="1"/>
  <c r="XA127" i="1" a="1"/>
  <c r="XA127" i="1" s="1"/>
  <c r="XA129" i="1" s="1" a="1"/>
  <c r="XA129" i="1" s="1"/>
  <c r="XA131" i="1" s="1" a="1"/>
  <c r="XA131" i="1" s="1"/>
  <c r="XA133" i="1" s="1" a="1"/>
  <c r="XA133" i="1" s="1"/>
  <c r="XA135" i="1" s="1" a="1"/>
  <c r="XA135" i="1" s="1"/>
  <c r="XA137" i="1" s="1" a="1"/>
  <c r="XA137" i="1" s="1"/>
  <c r="XA139" i="1" s="1" a="1"/>
  <c r="XA139" i="1" s="1"/>
  <c r="XA141" i="1" s="1" a="1"/>
  <c r="XA141" i="1" s="1"/>
  <c r="XA143" i="1" s="1" a="1"/>
  <c r="XA143" i="1" s="1"/>
  <c r="WX127" i="1" a="1"/>
  <c r="WX127" i="1" s="1"/>
  <c r="WX129" i="1" s="1" a="1"/>
  <c r="WX129" i="1" s="1"/>
  <c r="WX131" i="1" s="1" a="1"/>
  <c r="WX131" i="1" s="1"/>
  <c r="WX133" i="1" s="1" a="1"/>
  <c r="WX133" i="1" s="1"/>
  <c r="WX135" i="1" s="1" a="1"/>
  <c r="WX135" i="1" s="1"/>
  <c r="WX137" i="1" s="1" a="1"/>
  <c r="WX137" i="1" s="1"/>
  <c r="WX139" i="1" s="1" a="1"/>
  <c r="WX139" i="1" s="1"/>
  <c r="WX141" i="1" s="1" a="1"/>
  <c r="WX141" i="1" s="1"/>
  <c r="WX143" i="1" s="1" a="1"/>
  <c r="WX143" i="1" s="1"/>
  <c r="YL147" i="1" a="1"/>
  <c r="YL147" i="1" s="1"/>
  <c r="XX127" i="1" a="1"/>
  <c r="XX127" i="1" s="1"/>
  <c r="XX129" i="1" s="1" a="1"/>
  <c r="XX129" i="1" s="1"/>
  <c r="XX131" i="1" s="1" a="1"/>
  <c r="XX131" i="1" s="1"/>
  <c r="XX133" i="1" s="1" a="1"/>
  <c r="XX133" i="1" s="1"/>
  <c r="XX135" i="1" s="1" a="1"/>
  <c r="XX135" i="1" s="1"/>
  <c r="XX137" i="1" s="1" a="1"/>
  <c r="XX137" i="1" s="1"/>
  <c r="XX139" i="1" s="1" a="1"/>
  <c r="XX139" i="1" s="1"/>
  <c r="XX141" i="1" s="1" a="1"/>
  <c r="XX141" i="1" s="1"/>
  <c r="XX143" i="1" s="1" a="1"/>
  <c r="XX143" i="1" s="1"/>
  <c r="XH127" i="1" a="1"/>
  <c r="XH127" i="1" s="1"/>
  <c r="XH129" i="1" s="1" a="1"/>
  <c r="XH129" i="1" s="1"/>
  <c r="XH131" i="1" s="1" a="1"/>
  <c r="XH131" i="1" s="1"/>
  <c r="XH133" i="1" s="1" a="1"/>
  <c r="XH133" i="1" s="1"/>
  <c r="XH135" i="1" s="1" a="1"/>
  <c r="XH135" i="1" s="1"/>
  <c r="XH137" i="1" s="1" a="1"/>
  <c r="XH137" i="1" s="1"/>
  <c r="XH139" i="1" s="1" a="1"/>
  <c r="XH139" i="1" s="1"/>
  <c r="XH141" i="1" s="1" a="1"/>
  <c r="XH141" i="1" s="1"/>
  <c r="XH143" i="1" s="1" a="1"/>
  <c r="XH143" i="1" s="1"/>
  <c r="XA128" i="1" a="1"/>
  <c r="XA128" i="1" s="1"/>
  <c r="XA130" i="1" s="1" a="1"/>
  <c r="XA130" i="1" s="1"/>
  <c r="XA132" i="1" s="1" a="1"/>
  <c r="XA132" i="1" s="1"/>
  <c r="XA134" i="1" s="1" a="1"/>
  <c r="XA134" i="1" s="1"/>
  <c r="XA136" i="1" s="1" a="1"/>
  <c r="XA136" i="1" s="1"/>
  <c r="XA138" i="1" s="1" a="1"/>
  <c r="XA138" i="1" s="1"/>
  <c r="XA140" i="1" s="1" a="1"/>
  <c r="XA140" i="1" s="1"/>
  <c r="XA142" i="1" s="1" a="1"/>
  <c r="XA142" i="1" s="1"/>
  <c r="XA144" i="1" s="1" a="1"/>
  <c r="XA144" i="1" s="1"/>
  <c r="JI147" i="1" a="1"/>
  <c r="JI147" i="1" s="1"/>
  <c r="HE127" i="1" a="1"/>
  <c r="HE127" i="1" s="1"/>
  <c r="HE129" i="1" s="1" a="1"/>
  <c r="HE129" i="1" s="1"/>
  <c r="HE131" i="1" s="1" a="1"/>
  <c r="HE131" i="1" s="1"/>
  <c r="HE133" i="1" s="1" a="1"/>
  <c r="HE133" i="1" s="1"/>
  <c r="HE135" i="1" s="1" a="1"/>
  <c r="HE135" i="1" s="1"/>
  <c r="HE137" i="1" s="1" a="1"/>
  <c r="HE137" i="1" s="1"/>
  <c r="HE139" i="1" s="1" a="1"/>
  <c r="HE139" i="1" s="1"/>
  <c r="HE141" i="1" s="1" a="1"/>
  <c r="HE141" i="1" s="1"/>
  <c r="HE143" i="1" s="1" a="1"/>
  <c r="HE143" i="1" s="1"/>
  <c r="YN128" i="1" a="1"/>
  <c r="YN128" i="1" s="1"/>
  <c r="YN130" i="1" s="1" a="1"/>
  <c r="YN130" i="1" s="1"/>
  <c r="YN132" i="1" s="1" a="1"/>
  <c r="YN132" i="1" s="1"/>
  <c r="YN134" i="1" s="1" a="1"/>
  <c r="YN134" i="1" s="1"/>
  <c r="YN136" i="1" s="1" a="1"/>
  <c r="YN136" i="1" s="1"/>
  <c r="YN138" i="1" s="1" a="1"/>
  <c r="YN138" i="1" s="1"/>
  <c r="YN140" i="1" s="1" a="1"/>
  <c r="YN140" i="1" s="1"/>
  <c r="YN142" i="1" s="1" a="1"/>
  <c r="YN142" i="1" s="1"/>
  <c r="YN144" i="1" s="1" a="1"/>
  <c r="YN144" i="1" s="1"/>
  <c r="IW146" i="1" a="1"/>
  <c r="IW146" i="1" s="1"/>
  <c r="YM127" i="1" a="1"/>
  <c r="YM127" i="1" s="1"/>
  <c r="YM129" i="1" s="1" a="1"/>
  <c r="YM129" i="1" s="1"/>
  <c r="YM131" i="1" s="1" a="1"/>
  <c r="YM131" i="1" s="1"/>
  <c r="YM133" i="1" s="1" a="1"/>
  <c r="YM133" i="1" s="1"/>
  <c r="YM135" i="1" s="1" a="1"/>
  <c r="YM135" i="1" s="1"/>
  <c r="YM137" i="1" s="1" a="1"/>
  <c r="YM137" i="1" s="1"/>
  <c r="YM139" i="1" s="1" a="1"/>
  <c r="YM139" i="1" s="1"/>
  <c r="YM141" i="1" s="1" a="1"/>
  <c r="YM141" i="1" s="1"/>
  <c r="YM143" i="1" s="1" a="1"/>
  <c r="YM143" i="1" s="1"/>
  <c r="IB147" i="1" a="1"/>
  <c r="IB147" i="1" s="1"/>
  <c r="HD147" i="1" a="1"/>
  <c r="HD147" i="1" s="1"/>
  <c r="AAF127" i="1" a="1"/>
  <c r="AAF127" i="1" s="1"/>
  <c r="AAF129" i="1" s="1" a="1"/>
  <c r="AAF129" i="1" s="1"/>
  <c r="AAF131" i="1" s="1" a="1"/>
  <c r="AAF131" i="1" s="1"/>
  <c r="AAF133" i="1" s="1" a="1"/>
  <c r="AAF133" i="1" s="1"/>
  <c r="AAF135" i="1" s="1" a="1"/>
  <c r="AAF135" i="1" s="1"/>
  <c r="AAF137" i="1" s="1" a="1"/>
  <c r="AAF137" i="1" s="1"/>
  <c r="AAF139" i="1" s="1" a="1"/>
  <c r="AAF139" i="1" s="1"/>
  <c r="AAF141" i="1" s="1" a="1"/>
  <c r="AAF141" i="1" s="1"/>
  <c r="AAF143" i="1" s="1" a="1"/>
  <c r="AAF143" i="1" s="1"/>
  <c r="HP127" i="1" a="1"/>
  <c r="HP127" i="1" s="1"/>
  <c r="HP129" i="1" s="1" a="1"/>
  <c r="HP129" i="1" s="1"/>
  <c r="HP131" i="1" s="1" a="1"/>
  <c r="HP131" i="1" s="1"/>
  <c r="HP133" i="1" s="1" a="1"/>
  <c r="HP133" i="1" s="1"/>
  <c r="HP135" i="1" s="1" a="1"/>
  <c r="HP135" i="1" s="1"/>
  <c r="HP137" i="1" s="1" a="1"/>
  <c r="HP137" i="1" s="1"/>
  <c r="HP139" i="1" s="1" a="1"/>
  <c r="HP139" i="1" s="1"/>
  <c r="HP141" i="1" s="1" a="1"/>
  <c r="HP141" i="1" s="1"/>
  <c r="HP143" i="1" s="1" a="1"/>
  <c r="HP143" i="1" s="1"/>
  <c r="XC127" i="1" a="1"/>
  <c r="XC127" i="1" s="1"/>
  <c r="XC129" i="1" s="1" a="1"/>
  <c r="XC129" i="1" s="1"/>
  <c r="XC131" i="1" s="1" a="1"/>
  <c r="XC131" i="1" s="1"/>
  <c r="XC133" i="1" s="1" a="1"/>
  <c r="XC133" i="1" s="1"/>
  <c r="XC135" i="1" s="1" a="1"/>
  <c r="XC135" i="1" s="1"/>
  <c r="XC137" i="1" s="1" a="1"/>
  <c r="XC137" i="1" s="1"/>
  <c r="XC139" i="1" s="1" a="1"/>
  <c r="XC139" i="1" s="1"/>
  <c r="XC141" i="1" s="1" a="1"/>
  <c r="XC141" i="1" s="1"/>
  <c r="XC143" i="1" s="1" a="1"/>
  <c r="XC143" i="1" s="1"/>
  <c r="QG125" i="1"/>
  <c r="QG124" i="1"/>
  <c r="QG126" i="1"/>
  <c r="QG127" i="1"/>
  <c r="QG128" i="1"/>
  <c r="QG129" i="1"/>
  <c r="QG130" i="1"/>
  <c r="QG131" i="1"/>
  <c r="QG132" i="1"/>
  <c r="QG133" i="1"/>
  <c r="QG134" i="1"/>
  <c r="QG135" i="1"/>
  <c r="QG136" i="1"/>
  <c r="QG138" i="1"/>
  <c r="QG145" i="1"/>
  <c r="QG146" i="1"/>
  <c r="QG147" i="1"/>
  <c r="WU125" i="1" a="1"/>
  <c r="WU125" i="1" s="1"/>
  <c r="WU146" i="1" s="1" a="1"/>
  <c r="WU146" i="1" s="1"/>
  <c r="WU126" i="1" a="1"/>
  <c r="WU126" i="1" s="1"/>
  <c r="WU147" i="1" s="1" a="1"/>
  <c r="WU147" i="1" s="1"/>
  <c r="AAD127" i="1" a="1"/>
  <c r="AAD127" i="1" s="1"/>
  <c r="AAD129" i="1" s="1" a="1"/>
  <c r="AAD129" i="1" s="1"/>
  <c r="AAD131" i="1" s="1" a="1"/>
  <c r="AAD131" i="1" s="1"/>
  <c r="AAD133" i="1" s="1" a="1"/>
  <c r="AAD133" i="1" s="1"/>
  <c r="AAD135" i="1" s="1" a="1"/>
  <c r="AAD135" i="1" s="1"/>
  <c r="AAD137" i="1" s="1" a="1"/>
  <c r="AAD137" i="1" s="1"/>
  <c r="AAD139" i="1" s="1" a="1"/>
  <c r="AAD139" i="1" s="1"/>
  <c r="AAD141" i="1" s="1" a="1"/>
  <c r="AAD141" i="1" s="1"/>
  <c r="AAD143" i="1" s="1" a="1"/>
  <c r="AAD143" i="1" s="1"/>
  <c r="YW128" i="1" a="1"/>
  <c r="YW128" i="1" s="1"/>
  <c r="YW130" i="1" s="1" a="1"/>
  <c r="YW130" i="1" s="1"/>
  <c r="YW132" i="1" s="1" a="1"/>
  <c r="YW132" i="1" s="1"/>
  <c r="YW134" i="1" s="1" a="1"/>
  <c r="YW134" i="1" s="1"/>
  <c r="YW136" i="1" s="1" a="1"/>
  <c r="YW136" i="1" s="1"/>
  <c r="YW138" i="1" s="1" a="1"/>
  <c r="YW138" i="1" s="1"/>
  <c r="YW140" i="1" s="1" a="1"/>
  <c r="YW140" i="1" s="1"/>
  <c r="YW142" i="1" s="1" a="1"/>
  <c r="YW142" i="1" s="1"/>
  <c r="YW144" i="1" s="1" a="1"/>
  <c r="YW144" i="1" s="1"/>
  <c r="IM147" i="1" a="1"/>
  <c r="IM147" i="1" s="1"/>
  <c r="JA127" i="1" a="1"/>
  <c r="JA127" i="1" s="1"/>
  <c r="JA129" i="1" s="1" a="1"/>
  <c r="JA129" i="1" s="1"/>
  <c r="JA131" i="1" s="1" a="1"/>
  <c r="JA131" i="1" s="1"/>
  <c r="JA133" i="1" s="1" a="1"/>
  <c r="JA133" i="1" s="1"/>
  <c r="JA135" i="1" s="1" a="1"/>
  <c r="JA135" i="1" s="1"/>
  <c r="JA137" i="1" s="1" a="1"/>
  <c r="JA137" i="1" s="1"/>
  <c r="JA139" i="1" s="1" a="1"/>
  <c r="JA139" i="1" s="1"/>
  <c r="JA141" i="1" s="1" a="1"/>
  <c r="JA141" i="1" s="1"/>
  <c r="JA143" i="1" s="1" a="1"/>
  <c r="JA143" i="1" s="1"/>
  <c r="ZC147" i="1" a="1"/>
  <c r="ZC147" i="1" s="1"/>
  <c r="GU128" i="1" a="1"/>
  <c r="GU128" i="1" s="1"/>
  <c r="GU130" i="1" s="1" a="1"/>
  <c r="GU130" i="1" s="1"/>
  <c r="GU132" i="1" s="1" a="1"/>
  <c r="GU132" i="1" s="1"/>
  <c r="GU134" i="1" s="1" a="1"/>
  <c r="GU134" i="1" s="1"/>
  <c r="GU136" i="1" s="1" a="1"/>
  <c r="GU136" i="1" s="1"/>
  <c r="GU138" i="1" s="1" a="1"/>
  <c r="GU138" i="1" s="1"/>
  <c r="GU140" i="1" s="1" a="1"/>
  <c r="GU140" i="1" s="1"/>
  <c r="GU142" i="1" s="1" a="1"/>
  <c r="GU142" i="1" s="1"/>
  <c r="GU144" i="1" s="1" a="1"/>
  <c r="GU144" i="1" s="1"/>
  <c r="AAC127" i="1" a="1"/>
  <c r="AAC127" i="1" s="1"/>
  <c r="CC127" i="1" a="1"/>
  <c r="CC127" i="1" s="1"/>
  <c r="CC129" i="1" s="1" a="1"/>
  <c r="CC129" i="1" s="1"/>
  <c r="CC131" i="1" s="1" a="1"/>
  <c r="CC131" i="1" s="1"/>
  <c r="CC133" i="1" s="1" a="1"/>
  <c r="CC133" i="1" s="1"/>
  <c r="CC135" i="1" s="1" a="1"/>
  <c r="CC135" i="1" s="1"/>
  <c r="CC137" i="1" s="1" a="1"/>
  <c r="CC137" i="1" s="1"/>
  <c r="CC139" i="1" s="1" a="1"/>
  <c r="CC139" i="1" s="1"/>
  <c r="CC141" i="1" s="1" a="1"/>
  <c r="CC141" i="1" s="1"/>
  <c r="CC143" i="1" s="1" a="1"/>
  <c r="CC143" i="1" s="1"/>
  <c r="HT127" i="1" a="1"/>
  <c r="HT127" i="1" s="1"/>
  <c r="HT129" i="1" s="1" a="1"/>
  <c r="HT129" i="1" s="1"/>
  <c r="HT131" i="1" s="1" a="1"/>
  <c r="HT131" i="1" s="1"/>
  <c r="HT133" i="1" s="1" a="1"/>
  <c r="HT133" i="1" s="1"/>
  <c r="HT135" i="1" s="1" a="1"/>
  <c r="HT135" i="1" s="1"/>
  <c r="HT137" i="1" s="1" a="1"/>
  <c r="HT137" i="1" s="1"/>
  <c r="HT139" i="1" s="1" a="1"/>
  <c r="HT139" i="1" s="1"/>
  <c r="HT141" i="1" s="1" a="1"/>
  <c r="HT141" i="1" s="1"/>
  <c r="HT143" i="1" s="1" a="1"/>
  <c r="HT143" i="1" s="1"/>
  <c r="IU147" i="1" a="1"/>
  <c r="IU147" i="1" s="1"/>
  <c r="BG147" i="1" a="1"/>
  <c r="BG147" i="1" s="1"/>
  <c r="JB127" i="1" a="1"/>
  <c r="JB127" i="1" s="1"/>
  <c r="JB129" i="1" s="1" a="1"/>
  <c r="JB129" i="1" s="1"/>
  <c r="JB131" i="1" s="1" a="1"/>
  <c r="JB131" i="1" s="1"/>
  <c r="JB133" i="1" s="1" a="1"/>
  <c r="JB133" i="1" s="1"/>
  <c r="JB135" i="1" s="1" a="1"/>
  <c r="JB135" i="1" s="1"/>
  <c r="JB137" i="1" s="1" a="1"/>
  <c r="JB137" i="1" s="1"/>
  <c r="JB139" i="1" s="1" a="1"/>
  <c r="JB139" i="1" s="1"/>
  <c r="JB141" i="1" s="1" a="1"/>
  <c r="JB141" i="1" s="1"/>
  <c r="JB143" i="1" s="1" a="1"/>
  <c r="JB143" i="1" s="1"/>
  <c r="IR127" i="1" a="1"/>
  <c r="IR127" i="1" s="1"/>
  <c r="IR129" i="1" s="1" a="1"/>
  <c r="IR129" i="1" s="1"/>
  <c r="IR131" i="1" s="1" a="1"/>
  <c r="IR131" i="1" s="1"/>
  <c r="IR133" i="1" s="1" a="1"/>
  <c r="IR133" i="1" s="1"/>
  <c r="IR135" i="1" s="1" a="1"/>
  <c r="IR135" i="1" s="1"/>
  <c r="IR137" i="1" s="1" a="1"/>
  <c r="IR137" i="1" s="1"/>
  <c r="IR139" i="1" s="1" a="1"/>
  <c r="IR139" i="1" s="1"/>
  <c r="IR141" i="1" s="1" a="1"/>
  <c r="IR141" i="1" s="1"/>
  <c r="IR143" i="1" s="1" a="1"/>
  <c r="IR143" i="1" s="1"/>
  <c r="ZA127" i="1" a="1"/>
  <c r="ZA127" i="1" s="1"/>
  <c r="ZA129" i="1" s="1" a="1"/>
  <c r="ZA129" i="1" s="1"/>
  <c r="ZA131" i="1" s="1" a="1"/>
  <c r="ZA131" i="1" s="1"/>
  <c r="ZA133" i="1" s="1" a="1"/>
  <c r="ZA133" i="1" s="1"/>
  <c r="ZA135" i="1" s="1" a="1"/>
  <c r="ZA135" i="1" s="1"/>
  <c r="ZA137" i="1" s="1" a="1"/>
  <c r="ZA137" i="1" s="1"/>
  <c r="ZA139" i="1" s="1" a="1"/>
  <c r="ZA139" i="1" s="1"/>
  <c r="ZA141" i="1" s="1" a="1"/>
  <c r="ZA141" i="1" s="1"/>
  <c r="ZA143" i="1" s="1" a="1"/>
  <c r="ZA143" i="1" s="1"/>
  <c r="BH147" i="1" a="1"/>
  <c r="BH147" i="1" s="1"/>
  <c r="XM147" i="1" a="1"/>
  <c r="XM147" i="1" s="1"/>
  <c r="YX147" i="1" a="1"/>
  <c r="YX147" i="1" s="1"/>
  <c r="GY127" i="1" a="1"/>
  <c r="GY127" i="1" s="1"/>
  <c r="GY129" i="1" s="1" a="1"/>
  <c r="GY129" i="1" s="1"/>
  <c r="GY131" i="1" s="1" a="1"/>
  <c r="GY131" i="1" s="1"/>
  <c r="GY133" i="1" s="1" a="1"/>
  <c r="GY133" i="1" s="1"/>
  <c r="GY135" i="1" s="1" a="1"/>
  <c r="GY135" i="1" s="1"/>
  <c r="GY137" i="1" s="1" a="1"/>
  <c r="GY137" i="1" s="1"/>
  <c r="GY139" i="1" s="1" a="1"/>
  <c r="GY139" i="1" s="1"/>
  <c r="GY141" i="1" s="1" a="1"/>
  <c r="GY141" i="1" s="1"/>
  <c r="GY143" i="1" s="1" a="1"/>
  <c r="GY143" i="1" s="1"/>
  <c r="XI128" i="1" a="1"/>
  <c r="XI128" i="1" s="1"/>
  <c r="XI130" i="1" s="1" a="1"/>
  <c r="XI130" i="1" s="1"/>
  <c r="XI132" i="1" s="1" a="1"/>
  <c r="XI132" i="1" s="1"/>
  <c r="XI134" i="1" s="1" a="1"/>
  <c r="XI134" i="1" s="1"/>
  <c r="XI136" i="1" s="1" a="1"/>
  <c r="XI136" i="1" s="1"/>
  <c r="XI138" i="1" s="1" a="1"/>
  <c r="XI138" i="1" s="1"/>
  <c r="XI140" i="1" s="1" a="1"/>
  <c r="XI140" i="1" s="1"/>
  <c r="XI142" i="1" s="1" a="1"/>
  <c r="XI142" i="1" s="1"/>
  <c r="XI144" i="1" s="1" a="1"/>
  <c r="XI144" i="1" s="1"/>
  <c r="HO128" i="1" a="1"/>
  <c r="HO128" i="1" s="1"/>
  <c r="HO130" i="1" s="1" a="1"/>
  <c r="HO130" i="1" s="1"/>
  <c r="HO132" i="1" s="1" a="1"/>
  <c r="HO132" i="1" s="1"/>
  <c r="HO134" i="1" s="1" a="1"/>
  <c r="HO134" i="1" s="1"/>
  <c r="HO136" i="1" s="1" a="1"/>
  <c r="HO136" i="1" s="1"/>
  <c r="HO138" i="1" s="1" a="1"/>
  <c r="HO138" i="1" s="1"/>
  <c r="HO140" i="1" s="1" a="1"/>
  <c r="HO140" i="1" s="1"/>
  <c r="HO142" i="1" s="1" a="1"/>
  <c r="HO142" i="1" s="1"/>
  <c r="HO144" i="1" s="1" a="1"/>
  <c r="HO144" i="1" s="1"/>
  <c r="XW146" i="1" a="1"/>
  <c r="XW146" i="1" s="1"/>
  <c r="GY147" i="1" a="1"/>
  <c r="GY147" i="1" s="1"/>
  <c r="YY128" i="1" a="1"/>
  <c r="YY128" i="1" s="1"/>
  <c r="YY130" i="1" s="1" a="1"/>
  <c r="YY130" i="1" s="1"/>
  <c r="YY132" i="1" s="1" a="1"/>
  <c r="YY132" i="1" s="1"/>
  <c r="YY134" i="1" s="1" a="1"/>
  <c r="YY134" i="1" s="1"/>
  <c r="YY136" i="1" s="1" a="1"/>
  <c r="YY136" i="1" s="1"/>
  <c r="YY138" i="1" s="1" a="1"/>
  <c r="YY138" i="1" s="1"/>
  <c r="YY140" i="1" s="1" a="1"/>
  <c r="YY140" i="1" s="1"/>
  <c r="YY142" i="1" s="1" a="1"/>
  <c r="YY142" i="1" s="1"/>
  <c r="YY144" i="1" s="1" a="1"/>
  <c r="YY144" i="1" s="1"/>
  <c r="IO147" i="1" a="1"/>
  <c r="IO147" i="1" s="1"/>
  <c r="HP128" i="1" a="1"/>
  <c r="HP128" i="1" s="1"/>
  <c r="HP130" i="1" s="1" a="1"/>
  <c r="HP130" i="1" s="1"/>
  <c r="HP132" i="1" s="1" a="1"/>
  <c r="HP132" i="1" s="1"/>
  <c r="HP134" i="1" s="1" a="1"/>
  <c r="HP134" i="1" s="1"/>
  <c r="HP136" i="1" s="1" a="1"/>
  <c r="HP136" i="1" s="1"/>
  <c r="HP138" i="1" s="1" a="1"/>
  <c r="HP138" i="1" s="1"/>
  <c r="HP140" i="1" s="1" a="1"/>
  <c r="HP140" i="1" s="1"/>
  <c r="HP142" i="1" s="1" a="1"/>
  <c r="HP142" i="1" s="1"/>
  <c r="HP144" i="1" s="1" a="1"/>
  <c r="HP144" i="1" s="1"/>
  <c r="XW147" i="1" a="1"/>
  <c r="XW147" i="1" s="1"/>
  <c r="YY127" i="1" a="1"/>
  <c r="YY127" i="1" s="1"/>
  <c r="YY129" i="1" s="1" a="1"/>
  <c r="YY129" i="1" s="1"/>
  <c r="YY131" i="1" s="1" a="1"/>
  <c r="YY131" i="1" s="1"/>
  <c r="YY133" i="1" s="1" a="1"/>
  <c r="YY133" i="1" s="1"/>
  <c r="YY135" i="1" s="1" a="1"/>
  <c r="YY135" i="1" s="1"/>
  <c r="YY137" i="1" s="1" a="1"/>
  <c r="YY137" i="1" s="1"/>
  <c r="YY139" i="1" s="1" a="1"/>
  <c r="YY139" i="1" s="1"/>
  <c r="YY141" i="1" s="1" a="1"/>
  <c r="YY141" i="1" s="1"/>
  <c r="YY143" i="1" s="1" a="1"/>
  <c r="YY143" i="1" s="1"/>
  <c r="XC147" i="1" a="1"/>
  <c r="XC147" i="1" s="1"/>
  <c r="AAH128" i="1" a="1"/>
  <c r="AAH128" i="1" s="1"/>
  <c r="AAH130" i="1" s="1" a="1"/>
  <c r="AAH130" i="1" s="1"/>
  <c r="AAH132" i="1" s="1" a="1"/>
  <c r="AAH132" i="1" s="1"/>
  <c r="AAH134" i="1" s="1" a="1"/>
  <c r="AAH134" i="1" s="1"/>
  <c r="AAH136" i="1" s="1" a="1"/>
  <c r="AAH136" i="1" s="1"/>
  <c r="AAH138" i="1" s="1" a="1"/>
  <c r="AAH138" i="1" s="1"/>
  <c r="AAH140" i="1" s="1" a="1"/>
  <c r="AAH140" i="1" s="1"/>
  <c r="AAH142" i="1" s="1" a="1"/>
  <c r="AAH142" i="1" s="1"/>
  <c r="AAH144" i="1" s="1" a="1"/>
  <c r="AAH144" i="1" s="1"/>
  <c r="IM127" i="1" a="1"/>
  <c r="IM127" i="1" s="1"/>
  <c r="IM129" i="1" s="1" a="1"/>
  <c r="IM129" i="1" s="1"/>
  <c r="IM131" i="1" s="1" a="1"/>
  <c r="IM131" i="1" s="1"/>
  <c r="IM133" i="1" s="1" a="1"/>
  <c r="IM133" i="1" s="1"/>
  <c r="IM135" i="1" s="1" a="1"/>
  <c r="IM135" i="1" s="1"/>
  <c r="IM137" i="1" s="1" a="1"/>
  <c r="IM137" i="1" s="1"/>
  <c r="IM139" i="1" s="1" a="1"/>
  <c r="IM139" i="1" s="1"/>
  <c r="IM141" i="1" s="1" a="1"/>
  <c r="IM141" i="1" s="1"/>
  <c r="IM143" i="1" s="1" a="1"/>
  <c r="IM143" i="1" s="1"/>
  <c r="YX127" i="1" a="1"/>
  <c r="YX127" i="1" s="1"/>
  <c r="YX129" i="1" s="1" a="1"/>
  <c r="YX129" i="1" s="1"/>
  <c r="YX131" i="1" s="1" a="1"/>
  <c r="YX131" i="1" s="1"/>
  <c r="YX133" i="1" s="1" a="1"/>
  <c r="YX133" i="1" s="1"/>
  <c r="YX135" i="1" s="1" a="1"/>
  <c r="YX135" i="1" s="1"/>
  <c r="YX137" i="1" s="1" a="1"/>
  <c r="YX137" i="1" s="1"/>
  <c r="YX139" i="1" s="1" a="1"/>
  <c r="YX139" i="1" s="1"/>
  <c r="YX141" i="1" s="1" a="1"/>
  <c r="YX141" i="1" s="1"/>
  <c r="YX143" i="1" s="1" a="1"/>
  <c r="YX143" i="1" s="1"/>
  <c r="ZB128" i="1" a="1"/>
  <c r="ZB128" i="1" s="1"/>
  <c r="ZB130" i="1" s="1" a="1"/>
  <c r="ZB130" i="1" s="1"/>
  <c r="ZB132" i="1" s="1" a="1"/>
  <c r="ZB132" i="1" s="1"/>
  <c r="ZB134" i="1" s="1" a="1"/>
  <c r="ZB134" i="1" s="1"/>
  <c r="ZB136" i="1" s="1" a="1"/>
  <c r="ZB136" i="1" s="1"/>
  <c r="ZB138" i="1" s="1" a="1"/>
  <c r="ZB138" i="1" s="1"/>
  <c r="ZB140" i="1" s="1" a="1"/>
  <c r="ZB140" i="1" s="1"/>
  <c r="ZB142" i="1" s="1" a="1"/>
  <c r="ZB142" i="1" s="1"/>
  <c r="ZB144" i="1" s="1" a="1"/>
  <c r="ZB144" i="1" s="1"/>
  <c r="JG127" i="1" a="1"/>
  <c r="JG127" i="1" s="1"/>
  <c r="JG129" i="1" s="1" a="1"/>
  <c r="JG129" i="1" s="1"/>
  <c r="JG131" i="1" s="1" a="1"/>
  <c r="JG131" i="1" s="1"/>
  <c r="JG133" i="1" s="1" a="1"/>
  <c r="JG133" i="1" s="1"/>
  <c r="JG135" i="1" s="1" a="1"/>
  <c r="JG135" i="1" s="1"/>
  <c r="JG137" i="1" s="1" a="1"/>
  <c r="JG137" i="1" s="1"/>
  <c r="JG139" i="1" s="1" a="1"/>
  <c r="JG139" i="1" s="1"/>
  <c r="JG141" i="1" s="1" a="1"/>
  <c r="JG141" i="1" s="1"/>
  <c r="JG143" i="1" s="1" a="1"/>
  <c r="JG143" i="1" s="1"/>
  <c r="JB128" i="1" a="1"/>
  <c r="JB128" i="1" s="1"/>
  <c r="JB130" i="1" s="1" a="1"/>
  <c r="JB130" i="1" s="1"/>
  <c r="JB132" i="1" s="1" a="1"/>
  <c r="JB132" i="1" s="1"/>
  <c r="JB134" i="1" s="1" a="1"/>
  <c r="JB134" i="1" s="1"/>
  <c r="JB136" i="1" s="1" a="1"/>
  <c r="JB136" i="1" s="1"/>
  <c r="JB138" i="1" s="1" a="1"/>
  <c r="JB138" i="1" s="1"/>
  <c r="JB140" i="1" s="1" a="1"/>
  <c r="JB140" i="1" s="1"/>
  <c r="JB142" i="1" s="1" a="1"/>
  <c r="JB142" i="1" s="1"/>
  <c r="JB144" i="1" s="1" a="1"/>
  <c r="JB144" i="1" s="1"/>
  <c r="BG127" i="1" a="1"/>
  <c r="BG127" i="1" s="1"/>
  <c r="BG129" i="1" s="1" a="1"/>
  <c r="BG129" i="1" s="1"/>
  <c r="BG131" i="1" s="1" a="1"/>
  <c r="BG131" i="1" s="1"/>
  <c r="BG133" i="1" s="1" a="1"/>
  <c r="BG133" i="1" s="1"/>
  <c r="BG135" i="1" s="1" a="1"/>
  <c r="BG135" i="1" s="1"/>
  <c r="BG137" i="1" s="1" a="1"/>
  <c r="BG137" i="1" s="1"/>
  <c r="BG139" i="1" s="1" a="1"/>
  <c r="BG139" i="1" s="1"/>
  <c r="BG141" i="1" s="1" a="1"/>
  <c r="BG141" i="1" s="1"/>
  <c r="BG143" i="1" s="1" a="1"/>
  <c r="BG143" i="1" s="1"/>
  <c r="AAI127" i="1" a="1"/>
  <c r="AAI127" i="1" s="1"/>
  <c r="AAI129" i="1" s="1" a="1"/>
  <c r="AAI129" i="1" s="1"/>
  <c r="AAI131" i="1" s="1" a="1"/>
  <c r="AAI131" i="1" s="1"/>
  <c r="AAI133" i="1" s="1" a="1"/>
  <c r="AAI133" i="1" s="1"/>
  <c r="AAI135" i="1" s="1" a="1"/>
  <c r="AAI135" i="1" s="1"/>
  <c r="AAI137" i="1" s="1" a="1"/>
  <c r="AAI137" i="1" s="1"/>
  <c r="AAI139" i="1" s="1" a="1"/>
  <c r="AAI139" i="1" s="1"/>
  <c r="AAI141" i="1" s="1" a="1"/>
  <c r="AAI141" i="1" s="1"/>
  <c r="AAI143" i="1" s="1" a="1"/>
  <c r="AAI143" i="1" s="1"/>
  <c r="JA147" i="1" a="1"/>
  <c r="JA147" i="1" s="1"/>
  <c r="YW127" i="1" a="1"/>
  <c r="YW127" i="1" s="1"/>
  <c r="YW129" i="1" s="1" a="1"/>
  <c r="YW129" i="1" s="1"/>
  <c r="YW131" i="1" s="1" a="1"/>
  <c r="YW131" i="1" s="1"/>
  <c r="YW133" i="1" s="1" a="1"/>
  <c r="YW133" i="1" s="1"/>
  <c r="YW135" i="1" s="1" a="1"/>
  <c r="YW135" i="1" s="1"/>
  <c r="YW137" i="1" s="1" a="1"/>
  <c r="YW137" i="1" s="1"/>
  <c r="YW139" i="1" s="1" a="1"/>
  <c r="YW139" i="1" s="1"/>
  <c r="YW141" i="1" s="1" a="1"/>
  <c r="YW141" i="1" s="1"/>
  <c r="YW143" i="1" s="1" a="1"/>
  <c r="YW143" i="1" s="1"/>
  <c r="CG146" i="1" a="1"/>
  <c r="CG146" i="1" s="1"/>
  <c r="GW128" i="1" a="1"/>
  <c r="GW128" i="1" s="1"/>
  <c r="GW130" i="1" s="1" a="1"/>
  <c r="GW130" i="1" s="1"/>
  <c r="GW132" i="1" s="1" a="1"/>
  <c r="GW132" i="1" s="1"/>
  <c r="GW134" i="1" s="1" a="1"/>
  <c r="GW134" i="1" s="1"/>
  <c r="GW136" i="1" s="1" a="1"/>
  <c r="GW136" i="1" s="1"/>
  <c r="GW138" i="1" s="1" a="1"/>
  <c r="GW138" i="1" s="1"/>
  <c r="GW140" i="1" s="1" a="1"/>
  <c r="GW140" i="1" s="1"/>
  <c r="GW142" i="1" s="1" a="1"/>
  <c r="GW142" i="1" s="1"/>
  <c r="GW144" i="1" s="1" a="1"/>
  <c r="GW144" i="1" s="1"/>
  <c r="WX128" i="1" a="1"/>
  <c r="WX128" i="1" s="1"/>
  <c r="WX130" i="1" s="1" a="1"/>
  <c r="WX130" i="1" s="1"/>
  <c r="WX132" i="1" s="1" a="1"/>
  <c r="WX132" i="1" s="1"/>
  <c r="WX134" i="1" s="1" a="1"/>
  <c r="WX134" i="1" s="1"/>
  <c r="WX136" i="1" s="1" a="1"/>
  <c r="WX136" i="1" s="1"/>
  <c r="WX138" i="1" s="1" a="1"/>
  <c r="WX138" i="1" s="1"/>
  <c r="WX140" i="1" s="1" a="1"/>
  <c r="WX140" i="1" s="1"/>
  <c r="WX142" i="1" s="1" a="1"/>
  <c r="WX142" i="1" s="1"/>
  <c r="WX144" i="1" s="1" a="1"/>
  <c r="WX144" i="1" s="1"/>
  <c r="GV127" i="1" a="1"/>
  <c r="GV127" i="1" s="1"/>
  <c r="GV129" i="1" s="1" a="1"/>
  <c r="GV129" i="1" s="1"/>
  <c r="GV131" i="1" s="1" a="1"/>
  <c r="GV131" i="1" s="1"/>
  <c r="GV133" i="1" s="1" a="1"/>
  <c r="GV133" i="1" s="1"/>
  <c r="GV135" i="1" s="1" a="1"/>
  <c r="GV135" i="1" s="1"/>
  <c r="GV137" i="1" s="1" a="1"/>
  <c r="GV137" i="1" s="1"/>
  <c r="GV139" i="1" s="1" a="1"/>
  <c r="GV139" i="1" s="1"/>
  <c r="GV141" i="1" s="1" a="1"/>
  <c r="GV141" i="1" s="1"/>
  <c r="GV143" i="1" s="1" a="1"/>
  <c r="GV143" i="1" s="1"/>
  <c r="AAG127" i="1" a="1"/>
  <c r="AAG127" i="1" s="1"/>
  <c r="AAG129" i="1" s="1" a="1"/>
  <c r="AAG129" i="1" s="1"/>
  <c r="AAG131" i="1" s="1" a="1"/>
  <c r="AAG131" i="1" s="1"/>
  <c r="AAG133" i="1" s="1" a="1"/>
  <c r="AAG133" i="1" s="1"/>
  <c r="AAG135" i="1" s="1" a="1"/>
  <c r="AAG135" i="1" s="1"/>
  <c r="AAG137" i="1" s="1" a="1"/>
  <c r="AAG137" i="1" s="1"/>
  <c r="AAG139" i="1" s="1" a="1"/>
  <c r="AAG139" i="1" s="1"/>
  <c r="AAG141" i="1" s="1" a="1"/>
  <c r="AAG141" i="1" s="1"/>
  <c r="AAG143" i="1" s="1" a="1"/>
  <c r="AAG143" i="1" s="1"/>
  <c r="ZC127" i="1" a="1"/>
  <c r="ZC127" i="1" s="1"/>
  <c r="ZC129" i="1" s="1" a="1"/>
  <c r="ZC129" i="1" s="1"/>
  <c r="ZC131" i="1" s="1" a="1"/>
  <c r="ZC131" i="1" s="1"/>
  <c r="ZC133" i="1" s="1" a="1"/>
  <c r="ZC133" i="1" s="1"/>
  <c r="ZC135" i="1" s="1" a="1"/>
  <c r="ZC135" i="1" s="1"/>
  <c r="ZC137" i="1" s="1" a="1"/>
  <c r="ZC137" i="1" s="1"/>
  <c r="ZC139" i="1" s="1" a="1"/>
  <c r="ZC139" i="1" s="1"/>
  <c r="ZC141" i="1" s="1" a="1"/>
  <c r="ZC141" i="1" s="1"/>
  <c r="ZC143" i="1" s="1" a="1"/>
  <c r="ZC143" i="1" s="1"/>
  <c r="QH12" i="1"/>
  <c r="QI6" i="1"/>
  <c r="XG147" i="1" a="1"/>
  <c r="XG147" i="1" s="1"/>
  <c r="HT147" i="1" a="1"/>
  <c r="HT147" i="1" s="1"/>
  <c r="AAG128" i="1" a="1"/>
  <c r="AAG128" i="1" s="1"/>
  <c r="AAG130" i="1" s="1" a="1"/>
  <c r="AAG130" i="1" s="1"/>
  <c r="AAG132" i="1" s="1" a="1"/>
  <c r="AAG132" i="1" s="1"/>
  <c r="AAG134" i="1" s="1" a="1"/>
  <c r="AAG134" i="1" s="1"/>
  <c r="AAG136" i="1" s="1" a="1"/>
  <c r="AAG136" i="1" s="1"/>
  <c r="AAG138" i="1" s="1" a="1"/>
  <c r="AAG138" i="1" s="1"/>
  <c r="AAG140" i="1" s="1" a="1"/>
  <c r="AAG140" i="1" s="1"/>
  <c r="AAG142" i="1" s="1" a="1"/>
  <c r="AAG142" i="1" s="1"/>
  <c r="AAG144" i="1" s="1" a="1"/>
  <c r="AAG144" i="1" s="1"/>
  <c r="ZA147" i="1" a="1"/>
  <c r="ZA147" i="1" s="1"/>
  <c r="IU127" i="1" a="1"/>
  <c r="IU127" i="1" s="1"/>
  <c r="IU129" i="1" s="1" a="1"/>
  <c r="IU129" i="1" s="1"/>
  <c r="IU131" i="1" s="1" a="1"/>
  <c r="IU131" i="1" s="1"/>
  <c r="IU133" i="1" s="1" a="1"/>
  <c r="IU133" i="1" s="1"/>
  <c r="IU135" i="1" s="1" a="1"/>
  <c r="IU135" i="1" s="1"/>
  <c r="IU137" i="1" s="1" a="1"/>
  <c r="IU137" i="1" s="1"/>
  <c r="IU139" i="1" s="1" a="1"/>
  <c r="IU139" i="1" s="1"/>
  <c r="IU141" i="1" s="1" a="1"/>
  <c r="IU141" i="1" s="1"/>
  <c r="IU143" i="1" s="1" a="1"/>
  <c r="IU143" i="1" s="1"/>
  <c r="AAC147" i="1" a="1"/>
  <c r="AAC147" i="1" s="1"/>
  <c r="CG147" i="1" a="1"/>
  <c r="CG147" i="1" s="1"/>
  <c r="ZB127" i="1" a="1"/>
  <c r="ZB127" i="1" s="1"/>
  <c r="ZB129" i="1" s="1" a="1"/>
  <c r="ZB129" i="1" s="1"/>
  <c r="ZB131" i="1" s="1" a="1"/>
  <c r="ZB131" i="1" s="1"/>
  <c r="ZB133" i="1" s="1" a="1"/>
  <c r="ZB133" i="1" s="1"/>
  <c r="ZB135" i="1" s="1" a="1"/>
  <c r="ZB135" i="1" s="1"/>
  <c r="ZB137" i="1" s="1" a="1"/>
  <c r="ZB137" i="1" s="1"/>
  <c r="ZB139" i="1" s="1" a="1"/>
  <c r="ZB139" i="1" s="1"/>
  <c r="ZB141" i="1" s="1" a="1"/>
  <c r="ZB141" i="1" s="1"/>
  <c r="ZB143" i="1" s="1" a="1"/>
  <c r="ZB143" i="1" s="1"/>
  <c r="WR127" i="1" a="1"/>
  <c r="WR127" i="1" s="1"/>
  <c r="WR129" i="1" s="1" a="1"/>
  <c r="WR129" i="1" s="1"/>
  <c r="WR131" i="1" s="1" a="1"/>
  <c r="WR131" i="1" s="1"/>
  <c r="WR133" i="1" s="1" a="1"/>
  <c r="WR133" i="1" s="1"/>
  <c r="WR135" i="1" s="1" a="1"/>
  <c r="WR135" i="1" s="1"/>
  <c r="WR137" i="1" s="1" a="1"/>
  <c r="WR137" i="1" s="1"/>
  <c r="WR139" i="1" s="1" a="1"/>
  <c r="WR139" i="1" s="1"/>
  <c r="WR141" i="1" s="1" a="1"/>
  <c r="WR141" i="1" s="1"/>
  <c r="WR143" i="1" s="1" a="1"/>
  <c r="WR143" i="1" s="1"/>
  <c r="ZX147" i="1" a="1"/>
  <c r="ZX147" i="1" s="1"/>
  <c r="ZX128" i="1" a="1"/>
  <c r="ZX128" i="1" s="1"/>
  <c r="ZX130" i="1" s="1" a="1"/>
  <c r="ZX130" i="1" s="1"/>
  <c r="ZX132" i="1" s="1" a="1"/>
  <c r="ZX132" i="1" s="1"/>
  <c r="ZX134" i="1" s="1" a="1"/>
  <c r="ZX134" i="1" s="1"/>
  <c r="ZX136" i="1" s="1" a="1"/>
  <c r="ZX136" i="1" s="1"/>
  <c r="ZX138" i="1" s="1" a="1"/>
  <c r="ZX138" i="1" s="1"/>
  <c r="ZX140" i="1" s="1" a="1"/>
  <c r="ZX140" i="1" s="1"/>
  <c r="ZX142" i="1" s="1" a="1"/>
  <c r="ZX142" i="1" s="1"/>
  <c r="ZX144" i="1" s="1" a="1"/>
  <c r="ZX144" i="1" s="1"/>
  <c r="ZX146" i="1" a="1"/>
  <c r="ZX146" i="1" s="1"/>
  <c r="ZX127" i="1" a="1"/>
  <c r="ZX127" i="1" s="1"/>
  <c r="ZX129" i="1" s="1" a="1"/>
  <c r="ZX129" i="1" s="1"/>
  <c r="ZX131" i="1" s="1" a="1"/>
  <c r="ZX131" i="1" s="1"/>
  <c r="ZX133" i="1" s="1" a="1"/>
  <c r="ZX133" i="1" s="1"/>
  <c r="ZX135" i="1" s="1" a="1"/>
  <c r="ZX135" i="1" s="1"/>
  <c r="ZX137" i="1" s="1" a="1"/>
  <c r="ZX137" i="1" s="1"/>
  <c r="ZX139" i="1" s="1" a="1"/>
  <c r="ZX139" i="1" s="1"/>
  <c r="ZX141" i="1" s="1" a="1"/>
  <c r="ZX141" i="1" s="1"/>
  <c r="ZX143" i="1" s="1" a="1"/>
  <c r="ZX143" i="1" s="1"/>
  <c r="DG128" i="1" a="1"/>
  <c r="DG128" i="1" s="1"/>
  <c r="DG130" i="1" s="1" a="1"/>
  <c r="DG130" i="1" s="1"/>
  <c r="DG132" i="1" s="1" a="1"/>
  <c r="DG132" i="1" s="1"/>
  <c r="DG134" i="1" s="1" a="1"/>
  <c r="DG134" i="1" s="1"/>
  <c r="DG136" i="1" s="1" a="1"/>
  <c r="DG136" i="1" s="1"/>
  <c r="DG138" i="1" s="1" a="1"/>
  <c r="DG138" i="1" s="1"/>
  <c r="DG140" i="1" s="1" a="1"/>
  <c r="DG140" i="1" s="1"/>
  <c r="DG142" i="1" s="1" a="1"/>
  <c r="DG142" i="1" s="1"/>
  <c r="DG144" i="1" s="1" a="1"/>
  <c r="DG144" i="1" s="1"/>
  <c r="DG147" i="1" a="1"/>
  <c r="DG147" i="1" s="1"/>
  <c r="DG146" i="1" a="1"/>
  <c r="DG146" i="1" s="1"/>
  <c r="DG127" i="1" a="1"/>
  <c r="DG127" i="1" s="1"/>
  <c r="DG129" i="1" s="1" a="1"/>
  <c r="DG129" i="1" s="1"/>
  <c r="DG131" i="1" s="1" a="1"/>
  <c r="DG131" i="1" s="1"/>
  <c r="DG133" i="1" s="1" a="1"/>
  <c r="DG133" i="1" s="1"/>
  <c r="DG135" i="1" s="1" a="1"/>
  <c r="DG135" i="1" s="1"/>
  <c r="DG137" i="1" s="1" a="1"/>
  <c r="DG137" i="1" s="1"/>
  <c r="DG139" i="1" s="1" a="1"/>
  <c r="DG139" i="1" s="1"/>
  <c r="DG141" i="1" s="1" a="1"/>
  <c r="DG141" i="1" s="1"/>
  <c r="DG143" i="1" s="1" a="1"/>
  <c r="DG143" i="1" s="1"/>
  <c r="VS136" i="1"/>
  <c r="VS135" i="1"/>
  <c r="VS124" i="1"/>
  <c r="VS145" i="1"/>
  <c r="VS126" i="1"/>
  <c r="VS125" i="1"/>
  <c r="VS128" i="1"/>
  <c r="VS127" i="1"/>
  <c r="VS147" i="1"/>
  <c r="VS146" i="1"/>
  <c r="VS129" i="1"/>
  <c r="VS130" i="1"/>
  <c r="VS131" i="1"/>
  <c r="VS132" i="1"/>
  <c r="VS134" i="1"/>
  <c r="VS133" i="1"/>
  <c r="C56" i="6"/>
  <c r="U56" i="6" s="1"/>
  <c r="C56" i="7"/>
  <c r="U56" i="7" s="1"/>
  <c r="E56" i="7"/>
  <c r="W56" i="7" s="1"/>
  <c r="E56" i="6"/>
  <c r="W56" i="6" s="1"/>
  <c r="D56" i="7"/>
  <c r="V56" i="7" s="1"/>
  <c r="VU52" i="1" a="1"/>
  <c r="VU52" i="1" s="1"/>
  <c r="VU53" i="1" s="1" a="1"/>
  <c r="VU53" i="1" s="1"/>
  <c r="VU50" i="1" a="1"/>
  <c r="VU50" i="1" s="1"/>
  <c r="VU51" i="1" s="1" a="1"/>
  <c r="VU51" i="1" s="1"/>
  <c r="WU54" i="1" a="1"/>
  <c r="WU54" i="1" s="1"/>
  <c r="WU55" i="1" s="1" a="1"/>
  <c r="WU55" i="1" s="1"/>
  <c r="WU52" i="1" a="1"/>
  <c r="WU52" i="1" s="1"/>
  <c r="WU53" i="1" s="1" a="1"/>
  <c r="WU53"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T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GT138" i="1" l="1" a="1"/>
  <c r="GT138" i="1" s="1"/>
  <c r="GT137" i="1" a="1"/>
  <c r="GT137" i="1" s="1"/>
  <c r="AD139" i="1" a="1"/>
  <c r="AD139" i="1" s="1"/>
  <c r="QH139" i="1" s="1"/>
  <c r="LU137" i="1"/>
  <c r="MC137" i="1"/>
  <c r="LL137" i="1"/>
  <c r="MY137" i="1"/>
  <c r="MZ137" i="1"/>
  <c r="ACP137" i="1"/>
  <c r="LA137" i="1"/>
  <c r="LF137" i="1"/>
  <c r="KQ137" i="1"/>
  <c r="LK137" i="1"/>
  <c r="MX137" i="1"/>
  <c r="MS137" i="1"/>
  <c r="ACO137" i="1"/>
  <c r="ADD137" i="1"/>
  <c r="NF137" i="1"/>
  <c r="KG137" i="1"/>
  <c r="LI137" i="1"/>
  <c r="MB137" i="1"/>
  <c r="LJ137" i="1"/>
  <c r="MW137" i="1"/>
  <c r="KZ137" i="1"/>
  <c r="MN137" i="1"/>
  <c r="KP137" i="1"/>
  <c r="MV137" i="1"/>
  <c r="ACN137" i="1"/>
  <c r="ACR137" i="1"/>
  <c r="KF137" i="1"/>
  <c r="LE137" i="1"/>
  <c r="MA137" i="1"/>
  <c r="MU137" i="1"/>
  <c r="ACM137" i="1"/>
  <c r="ADA137" i="1"/>
  <c r="KY137" i="1"/>
  <c r="MM137" i="1"/>
  <c r="KO137" i="1"/>
  <c r="MT137" i="1"/>
  <c r="ACD137" i="1"/>
  <c r="ABZ137" i="1"/>
  <c r="ACZ137" i="1"/>
  <c r="KE137" i="1"/>
  <c r="ML137" i="1"/>
  <c r="LZ137" i="1"/>
  <c r="NR137" i="1"/>
  <c r="ABV137" i="1"/>
  <c r="ABY137" i="1"/>
  <c r="ACV137" i="1"/>
  <c r="KX137" i="1"/>
  <c r="MK137" i="1"/>
  <c r="KN137" i="1"/>
  <c r="NM137" i="1"/>
  <c r="ACY137" i="1"/>
  <c r="ACL137" i="1"/>
  <c r="KD137" i="1"/>
  <c r="MJ137" i="1"/>
  <c r="LY137" i="1"/>
  <c r="NQ137" i="1"/>
  <c r="ABQ137" i="1"/>
  <c r="ABX137" i="1"/>
  <c r="AB137" i="1"/>
  <c r="AA137" i="1" s="1"/>
  <c r="KW137" i="1"/>
  <c r="MI137" i="1"/>
  <c r="KM137" i="1"/>
  <c r="NP137" i="1"/>
  <c r="ACX137" i="1"/>
  <c r="ABW137" i="1"/>
  <c r="ACK137" i="1"/>
  <c r="KC137" i="1"/>
  <c r="MH137" i="1"/>
  <c r="KL137" i="1"/>
  <c r="NO137" i="1"/>
  <c r="ABP137" i="1"/>
  <c r="ABU137" i="1"/>
  <c r="ACJ137" i="1"/>
  <c r="NC137" i="1"/>
  <c r="LX137" i="1"/>
  <c r="KB137" i="1"/>
  <c r="KV137" i="1"/>
  <c r="LT137" i="1"/>
  <c r="NN137" i="1"/>
  <c r="ACW137" i="1"/>
  <c r="ABT137" i="1"/>
  <c r="ACI137" i="1"/>
  <c r="LB137" i="1"/>
  <c r="LD137" i="1"/>
  <c r="KA137" i="1"/>
  <c r="MG137" i="1"/>
  <c r="KK137" i="1"/>
  <c r="NL137" i="1"/>
  <c r="ABO137" i="1"/>
  <c r="ABS137" i="1"/>
  <c r="ACH137" i="1"/>
  <c r="LH137" i="1"/>
  <c r="LM137" i="1"/>
  <c r="KJ137" i="1"/>
  <c r="JZ137" i="1"/>
  <c r="KU137" i="1"/>
  <c r="LS137" i="1"/>
  <c r="NK137" i="1"/>
  <c r="ACU137" i="1"/>
  <c r="ABR137" i="1"/>
  <c r="ACG137" i="1"/>
  <c r="LN137" i="1"/>
  <c r="LW137" i="1"/>
  <c r="JY137" i="1"/>
  <c r="MF137" i="1"/>
  <c r="LR137" i="1"/>
  <c r="NJ137" i="1"/>
  <c r="ABM137" i="1"/>
  <c r="ABN137" i="1"/>
  <c r="ACF137" i="1"/>
  <c r="LC137" i="1"/>
  <c r="MR137" i="1"/>
  <c r="KT137" i="1"/>
  <c r="LQ137" i="1"/>
  <c r="NI137" i="1"/>
  <c r="ACT137" i="1"/>
  <c r="ACB137" i="1"/>
  <c r="ACE137" i="1"/>
  <c r="KI137" i="1"/>
  <c r="MQ137" i="1"/>
  <c r="ME137" i="1"/>
  <c r="LP137" i="1"/>
  <c r="NE137" i="1"/>
  <c r="NH137" i="1"/>
  <c r="ABL137" i="1"/>
  <c r="ACC137" i="1"/>
  <c r="MD137" i="1"/>
  <c r="ACQ137" i="1"/>
  <c r="LV137" i="1"/>
  <c r="KS137" i="1"/>
  <c r="LO137" i="1"/>
  <c r="ND137" i="1"/>
  <c r="NG137" i="1"/>
  <c r="ACS137" i="1"/>
  <c r="ACA137" i="1"/>
  <c r="NB137" i="1"/>
  <c r="KH137" i="1"/>
  <c r="LG137" i="1"/>
  <c r="KR137" i="1"/>
  <c r="NA137" i="1"/>
  <c r="ADB137" i="1"/>
  <c r="ADE137" i="1"/>
  <c r="NS137" i="1"/>
  <c r="ADG137" i="1"/>
  <c r="ADC137" i="1"/>
  <c r="ADF137" i="1"/>
  <c r="ADJ137" i="1"/>
  <c r="ADH137" i="1"/>
  <c r="NT137" i="1"/>
  <c r="ADI137" i="1"/>
  <c r="ADM137" i="1"/>
  <c r="ADK137" i="1"/>
  <c r="NU137" i="1"/>
  <c r="ADP137" i="1"/>
  <c r="ADQ137" i="1"/>
  <c r="NV137" i="1"/>
  <c r="ADN137" i="1"/>
  <c r="ADL137" i="1"/>
  <c r="NW137" i="1"/>
  <c r="ADO137" i="1"/>
  <c r="ADS137" i="1"/>
  <c r="ADT137" i="1"/>
  <c r="ADW137" i="1"/>
  <c r="ADV137" i="1"/>
  <c r="ADR137" i="1"/>
  <c r="NX137" i="1"/>
  <c r="ADZ137" i="1"/>
  <c r="ADU137" i="1"/>
  <c r="NY137" i="1"/>
  <c r="ADY137" i="1"/>
  <c r="AEB137" i="1"/>
  <c r="NZ137" i="1"/>
  <c r="AEC137" i="1"/>
  <c r="ADX137" i="1"/>
  <c r="AEA137" i="1"/>
  <c r="AED137" i="1"/>
  <c r="AEF137" i="1"/>
  <c r="AEE137" i="1"/>
  <c r="OA137" i="1"/>
  <c r="AEH137" i="1"/>
  <c r="AEI137" i="1"/>
  <c r="AEG137" i="1"/>
  <c r="OB137" i="1"/>
  <c r="OC137" i="1"/>
  <c r="AEJ137" i="1"/>
  <c r="AEK137" i="1"/>
  <c r="AEL137" i="1"/>
  <c r="AEO137" i="1"/>
  <c r="AEN137" i="1"/>
  <c r="AEM137" i="1"/>
  <c r="OD137" i="1"/>
  <c r="OE137" i="1"/>
  <c r="AER137" i="1"/>
  <c r="AEQ137" i="1"/>
  <c r="AEP137" i="1"/>
  <c r="AET137" i="1"/>
  <c r="AEU137" i="1"/>
  <c r="OF137" i="1"/>
  <c r="AES137" i="1"/>
  <c r="AEV137" i="1"/>
  <c r="OG137" i="1"/>
  <c r="AEW137" i="1"/>
  <c r="OH137" i="1"/>
  <c r="OI137" i="1"/>
  <c r="OJ137" i="1"/>
  <c r="OK137" i="1"/>
  <c r="OL137" i="1"/>
  <c r="OM137" i="1"/>
  <c r="ON137" i="1"/>
  <c r="OO137" i="1"/>
  <c r="OP137" i="1"/>
  <c r="OQ137" i="1"/>
  <c r="OR137" i="1"/>
  <c r="OS137" i="1"/>
  <c r="OT137" i="1"/>
  <c r="OU137" i="1"/>
  <c r="OV137" i="1"/>
  <c r="OW137" i="1"/>
  <c r="OX137" i="1"/>
  <c r="OY137" i="1"/>
  <c r="OZ137" i="1"/>
  <c r="PA137" i="1"/>
  <c r="PB137" i="1"/>
  <c r="PC137" i="1"/>
  <c r="PD137" i="1"/>
  <c r="PE137" i="1"/>
  <c r="PF137" i="1"/>
  <c r="PG137" i="1"/>
  <c r="PH137" i="1"/>
  <c r="PI137" i="1"/>
  <c r="PJ137" i="1"/>
  <c r="PK137" i="1"/>
  <c r="PL137" i="1"/>
  <c r="PM137" i="1"/>
  <c r="PN137" i="1"/>
  <c r="PO137" i="1"/>
  <c r="PP137" i="1"/>
  <c r="PQ137" i="1"/>
  <c r="PR137" i="1"/>
  <c r="PS137" i="1"/>
  <c r="PT137" i="1"/>
  <c r="PU137" i="1"/>
  <c r="PV137" i="1"/>
  <c r="PW137" i="1"/>
  <c r="PX137" i="1"/>
  <c r="PY137" i="1"/>
  <c r="PZ137" i="1"/>
  <c r="QA137" i="1"/>
  <c r="QB137" i="1"/>
  <c r="QC137" i="1"/>
  <c r="QD137" i="1"/>
  <c r="QE137" i="1"/>
  <c r="QF137" i="1"/>
  <c r="AD140" i="1" a="1"/>
  <c r="AD140" i="1" s="1"/>
  <c r="AB138" i="1"/>
  <c r="AA138" i="1" s="1"/>
  <c r="MR138" i="1"/>
  <c r="KT138" i="1"/>
  <c r="LE138" i="1"/>
  <c r="KK138" i="1"/>
  <c r="NB138" i="1"/>
  <c r="ACY138" i="1"/>
  <c r="ACT138" i="1"/>
  <c r="MT138" i="1"/>
  <c r="ACU138" i="1"/>
  <c r="KH138" i="1"/>
  <c r="ABW138" i="1"/>
  <c r="MM138" i="1"/>
  <c r="KY138" i="1"/>
  <c r="KG138" i="1"/>
  <c r="MU138" i="1"/>
  <c r="ACM138" i="1"/>
  <c r="LK138" i="1"/>
  <c r="MC138" i="1"/>
  <c r="ADA138" i="1"/>
  <c r="MB138" i="1"/>
  <c r="LH138" i="1"/>
  <c r="ADG138" i="1"/>
  <c r="LN138" i="1"/>
  <c r="ACA138" i="1"/>
  <c r="MQ138" i="1"/>
  <c r="MG138" i="1"/>
  <c r="LD138" i="1"/>
  <c r="LV138" i="1"/>
  <c r="NA138" i="1"/>
  <c r="ACX138" i="1"/>
  <c r="ACS138" i="1"/>
  <c r="MW138" i="1"/>
  <c r="MV138" i="1"/>
  <c r="ABQ138" i="1"/>
  <c r="ME138" i="1"/>
  <c r="NP138" i="1"/>
  <c r="ACL138" i="1"/>
  <c r="NQ138" i="1"/>
  <c r="NL138" i="1"/>
  <c r="ACJ138" i="1"/>
  <c r="MK138" i="1"/>
  <c r="KO138" i="1"/>
  <c r="ACF138" i="1"/>
  <c r="LP138" i="1"/>
  <c r="ABT138" i="1"/>
  <c r="JZ138" i="1"/>
  <c r="ABS138" i="1"/>
  <c r="LY138" i="1"/>
  <c r="ABM138" i="1"/>
  <c r="NF138" i="1"/>
  <c r="LF138" i="1"/>
  <c r="LM138" i="1"/>
  <c r="LC138" i="1"/>
  <c r="KJ138" i="1"/>
  <c r="MZ138" i="1"/>
  <c r="ADD138" i="1"/>
  <c r="ACW138" i="1"/>
  <c r="ACR138" i="1"/>
  <c r="MS138" i="1"/>
  <c r="KR138" i="1"/>
  <c r="NR138" i="1"/>
  <c r="LS138" i="1"/>
  <c r="NS138" i="1"/>
  <c r="ABV138" i="1"/>
  <c r="KD138" i="1"/>
  <c r="KC138" i="1"/>
  <c r="LJ138" i="1"/>
  <c r="ABO138" i="1"/>
  <c r="LI138" i="1"/>
  <c r="ACD138" i="1"/>
  <c r="KU138" i="1"/>
  <c r="LW138" i="1"/>
  <c r="KS138" i="1"/>
  <c r="LB138" i="1"/>
  <c r="LU138" i="1"/>
  <c r="MX138" i="1"/>
  <c r="MY138" i="1"/>
  <c r="ABX138" i="1"/>
  <c r="ACV138" i="1"/>
  <c r="ACQ138" i="1"/>
  <c r="ADC138" i="1"/>
  <c r="ACP138" i="1"/>
  <c r="ACN138" i="1"/>
  <c r="ADB138" i="1"/>
  <c r="KF138" i="1"/>
  <c r="ML138" i="1"/>
  <c r="NO138" i="1"/>
  <c r="KQ138" i="1"/>
  <c r="ACH138" i="1"/>
  <c r="MD138" i="1"/>
  <c r="MA138" i="1"/>
  <c r="ABZ138" i="1"/>
  <c r="NK138" i="1"/>
  <c r="KN138" i="1"/>
  <c r="ABN138" i="1"/>
  <c r="MI138" i="1"/>
  <c r="NH138" i="1"/>
  <c r="ABL138" i="1"/>
  <c r="MN138" i="1"/>
  <c r="MF138" i="1"/>
  <c r="LA138" i="1"/>
  <c r="KI138" i="1"/>
  <c r="KE138" i="1"/>
  <c r="LQ138" i="1"/>
  <c r="ACE138" i="1"/>
  <c r="KV138" i="1"/>
  <c r="MH138" i="1"/>
  <c r="LT138" i="1"/>
  <c r="LL138" i="1"/>
  <c r="KZ138" i="1"/>
  <c r="ACK138" i="1"/>
  <c r="ACG138" i="1"/>
  <c r="KP138" i="1"/>
  <c r="ABP138" i="1"/>
  <c r="LG138" i="1"/>
  <c r="NN138" i="1"/>
  <c r="NM138" i="1"/>
  <c r="ACZ138" i="1"/>
  <c r="KX138" i="1"/>
  <c r="ABU138" i="1"/>
  <c r="ABR138" i="1"/>
  <c r="KW138" i="1"/>
  <c r="NI138" i="1"/>
  <c r="LR138" i="1"/>
  <c r="ND138" i="1"/>
  <c r="LX138" i="1"/>
  <c r="ACI138" i="1"/>
  <c r="ABY138" i="1"/>
  <c r="NJ138" i="1"/>
  <c r="KB138" i="1"/>
  <c r="LZ138" i="1"/>
  <c r="KM138" i="1"/>
  <c r="ACO138" i="1"/>
  <c r="MJ138" i="1"/>
  <c r="ACC138" i="1"/>
  <c r="JY138" i="1"/>
  <c r="NC138" i="1"/>
  <c r="LO138" i="1"/>
  <c r="NG138" i="1"/>
  <c r="KL138" i="1"/>
  <c r="ACB138" i="1"/>
  <c r="NE138" i="1"/>
  <c r="KA138" i="1"/>
  <c r="ADE138" i="1"/>
  <c r="ADJ138" i="1"/>
  <c r="ADF138" i="1"/>
  <c r="NT138" i="1"/>
  <c r="ADI138" i="1"/>
  <c r="ADH138" i="1"/>
  <c r="ADM138" i="1"/>
  <c r="NU138" i="1"/>
  <c r="ADK138" i="1"/>
  <c r="ADP138" i="1"/>
  <c r="ADQ138" i="1"/>
  <c r="ADN138" i="1"/>
  <c r="ADL138" i="1"/>
  <c r="NV138" i="1"/>
  <c r="NW138" i="1"/>
  <c r="ADS138" i="1"/>
  <c r="ADO138" i="1"/>
  <c r="ADT138" i="1"/>
  <c r="ADW138" i="1"/>
  <c r="ADV138" i="1"/>
  <c r="ADR138" i="1"/>
  <c r="NX138" i="1"/>
  <c r="NY138" i="1"/>
  <c r="ADY138" i="1"/>
  <c r="ADZ138" i="1"/>
  <c r="ADU138" i="1"/>
  <c r="AEB138" i="1"/>
  <c r="AEC138" i="1"/>
  <c r="NZ138" i="1"/>
  <c r="ADX138" i="1"/>
  <c r="AEA138" i="1"/>
  <c r="OA138" i="1"/>
  <c r="AED138" i="1"/>
  <c r="AEE138" i="1"/>
  <c r="AEF138" i="1"/>
  <c r="AEH138" i="1"/>
  <c r="AEI138" i="1"/>
  <c r="AEG138" i="1"/>
  <c r="OB138" i="1"/>
  <c r="AEL138" i="1"/>
  <c r="AEJ138" i="1"/>
  <c r="AEK138" i="1"/>
  <c r="OC138" i="1"/>
  <c r="OD138" i="1"/>
  <c r="AEO138" i="1"/>
  <c r="AEM138" i="1"/>
  <c r="AEN138" i="1"/>
  <c r="AER138" i="1"/>
  <c r="OE138" i="1"/>
  <c r="AEP138" i="1"/>
  <c r="AEQ138" i="1"/>
  <c r="AEU138" i="1"/>
  <c r="AES138" i="1"/>
  <c r="OF138" i="1"/>
  <c r="AET138" i="1"/>
  <c r="AEW138" i="1"/>
  <c r="OG138" i="1"/>
  <c r="AEV138" i="1"/>
  <c r="OH138" i="1"/>
  <c r="OI138" i="1"/>
  <c r="OJ138" i="1"/>
  <c r="OK138" i="1"/>
  <c r="OL138" i="1"/>
  <c r="OM138" i="1"/>
  <c r="ON138" i="1"/>
  <c r="OO138" i="1"/>
  <c r="OP138" i="1"/>
  <c r="OQ138" i="1"/>
  <c r="OR138" i="1"/>
  <c r="OS138" i="1"/>
  <c r="OT138" i="1"/>
  <c r="OU138" i="1"/>
  <c r="OV138" i="1"/>
  <c r="OW138" i="1"/>
  <c r="OX138" i="1"/>
  <c r="OY138" i="1"/>
  <c r="OZ138" i="1"/>
  <c r="PA138" i="1"/>
  <c r="PB138" i="1"/>
  <c r="PC138" i="1"/>
  <c r="PD138" i="1"/>
  <c r="PE138" i="1"/>
  <c r="PF138" i="1"/>
  <c r="PG138" i="1"/>
  <c r="PH138" i="1"/>
  <c r="PI138" i="1"/>
  <c r="PJ138" i="1"/>
  <c r="PK138" i="1"/>
  <c r="PL138" i="1"/>
  <c r="PM138" i="1"/>
  <c r="PN138" i="1"/>
  <c r="PO138" i="1"/>
  <c r="PP138" i="1"/>
  <c r="PQ138" i="1"/>
  <c r="PR138" i="1"/>
  <c r="PS138" i="1"/>
  <c r="PT138" i="1"/>
  <c r="PU138" i="1"/>
  <c r="PV138" i="1"/>
  <c r="PW138" i="1"/>
  <c r="PX138" i="1"/>
  <c r="PY138" i="1"/>
  <c r="PZ138" i="1"/>
  <c r="QA138" i="1"/>
  <c r="QB138" i="1"/>
  <c r="QC138" i="1"/>
  <c r="QD138" i="1"/>
  <c r="QE138" i="1"/>
  <c r="QF138" i="1"/>
  <c r="ZM128" i="1" a="1"/>
  <c r="ZM128" i="1" s="1"/>
  <c r="DH128" i="1" a="1"/>
  <c r="DH128" i="1" s="1"/>
  <c r="ZM127" i="1" a="1"/>
  <c r="ZM127" i="1" s="1"/>
  <c r="DH127" i="1" a="1"/>
  <c r="DH127" i="1" s="1"/>
  <c r="ZM147" i="1" a="1"/>
  <c r="ZM147" i="1" s="1"/>
  <c r="DH147" i="1" a="1"/>
  <c r="DH147" i="1" s="1"/>
  <c r="DH146" i="1" a="1"/>
  <c r="DH146" i="1" s="1"/>
  <c r="CD129" i="1" a="1"/>
  <c r="CD129" i="1" s="1"/>
  <c r="ZN129" i="1" s="1" a="1"/>
  <c r="ZN129" i="1" s="1"/>
  <c r="CD130" i="1" a="1"/>
  <c r="CD130" i="1" s="1"/>
  <c r="ZE137" i="1"/>
  <c r="ZE138" i="1"/>
  <c r="C61" i="7"/>
  <c r="U61" i="7" s="1"/>
  <c r="E61" i="7"/>
  <c r="W61" i="7" s="1"/>
  <c r="C138" i="1"/>
  <c r="C137" i="1"/>
  <c r="D61" i="7"/>
  <c r="V61" i="7" s="1"/>
  <c r="L140" i="1" a="1"/>
  <c r="L140" i="1" s="1"/>
  <c r="GI138" i="1"/>
  <c r="GL138" i="1"/>
  <c r="D138" i="1"/>
  <c r="GO138" i="1"/>
  <c r="GH138" i="1"/>
  <c r="GJ138" i="1"/>
  <c r="GN138" i="1"/>
  <c r="VQ138" i="1"/>
  <c r="GK138" i="1"/>
  <c r="VP138" i="1"/>
  <c r="GM138" i="1"/>
  <c r="VR138" i="1"/>
  <c r="GD138" i="1"/>
  <c r="GE138" i="1"/>
  <c r="GG138" i="1"/>
  <c r="GF138" i="1"/>
  <c r="VS138" i="1"/>
  <c r="GC138" i="1"/>
  <c r="GE137" i="1"/>
  <c r="GC137" i="1"/>
  <c r="GF137" i="1"/>
  <c r="GG137" i="1"/>
  <c r="L139" i="1" a="1"/>
  <c r="L139" i="1" s="1"/>
  <c r="GH137" i="1"/>
  <c r="GK137" i="1"/>
  <c r="VP137" i="1"/>
  <c r="VR137" i="1"/>
  <c r="VS137" i="1"/>
  <c r="GM137" i="1"/>
  <c r="GJ137" i="1"/>
  <c r="GO137" i="1"/>
  <c r="D137" i="1"/>
  <c r="GD137" i="1"/>
  <c r="GI137" i="1"/>
  <c r="GL137" i="1"/>
  <c r="VQ137" i="1"/>
  <c r="GN137" i="1"/>
  <c r="WU128" i="1" a="1"/>
  <c r="WU128" i="1" s="1"/>
  <c r="WU130" i="1" s="1" a="1"/>
  <c r="WU130" i="1" s="1"/>
  <c r="WU132" i="1" s="1" a="1"/>
  <c r="WU132" i="1" s="1"/>
  <c r="WU134" i="1" s="1" a="1"/>
  <c r="WU134" i="1" s="1"/>
  <c r="WU136" i="1" s="1" a="1"/>
  <c r="WU136" i="1" s="1"/>
  <c r="WU138" i="1" s="1" a="1"/>
  <c r="WU138" i="1" s="1"/>
  <c r="WU140" i="1" s="1" a="1"/>
  <c r="WU140" i="1" s="1"/>
  <c r="WU142" i="1" s="1" a="1"/>
  <c r="WU142" i="1" s="1"/>
  <c r="WU144" i="1" s="1" a="1"/>
  <c r="WU144" i="1" s="1"/>
  <c r="WU127" i="1" a="1"/>
  <c r="WU127" i="1" s="1"/>
  <c r="WU129" i="1" s="1" a="1"/>
  <c r="WU129" i="1" s="1"/>
  <c r="WU131" i="1" s="1" a="1"/>
  <c r="WU131" i="1" s="1"/>
  <c r="WU133" i="1" s="1" a="1"/>
  <c r="WU133" i="1" s="1"/>
  <c r="WU135" i="1" s="1" a="1"/>
  <c r="WU135" i="1" s="1"/>
  <c r="WU137" i="1" s="1" a="1"/>
  <c r="WU137" i="1" s="1"/>
  <c r="WU139" i="1" s="1" a="1"/>
  <c r="WU139" i="1" s="1"/>
  <c r="WU141" i="1" s="1" a="1"/>
  <c r="WU141" i="1" s="1"/>
  <c r="WU143" i="1" s="1" a="1"/>
  <c r="WU143" i="1" s="1"/>
  <c r="QH125" i="1"/>
  <c r="QH124" i="1"/>
  <c r="QH126" i="1"/>
  <c r="QH127" i="1"/>
  <c r="QH128" i="1"/>
  <c r="QH129" i="1"/>
  <c r="QH130" i="1"/>
  <c r="QH131" i="1"/>
  <c r="QH132" i="1"/>
  <c r="QH133" i="1"/>
  <c r="QH134" i="1"/>
  <c r="QH135" i="1"/>
  <c r="QH136" i="1"/>
  <c r="QH137" i="1"/>
  <c r="QH138" i="1"/>
  <c r="QH145" i="1"/>
  <c r="QH146" i="1"/>
  <c r="QH147" i="1"/>
  <c r="QI12" i="1"/>
  <c r="QJ6" i="1"/>
  <c r="E61" i="6"/>
  <c r="W61" i="6" s="1"/>
  <c r="VT138" i="1"/>
  <c r="VT137" i="1"/>
  <c r="VT124" i="1"/>
  <c r="VT126" i="1"/>
  <c r="VT125" i="1"/>
  <c r="VT145" i="1"/>
  <c r="VT146" i="1"/>
  <c r="VT127" i="1"/>
  <c r="VT128" i="1"/>
  <c r="VT147" i="1"/>
  <c r="VT129" i="1"/>
  <c r="VT130" i="1"/>
  <c r="VT131" i="1"/>
  <c r="VT132" i="1"/>
  <c r="VT133" i="1"/>
  <c r="VT134" i="1"/>
  <c r="VT135" i="1"/>
  <c r="VT136"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U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GT139" i="1" l="1" a="1"/>
  <c r="GT139" i="1" s="1"/>
  <c r="GT140" i="1" a="1"/>
  <c r="GT140" i="1" s="1"/>
  <c r="AD142" i="1" a="1"/>
  <c r="AD142" i="1" s="1"/>
  <c r="KB140" i="1"/>
  <c r="KO140" i="1"/>
  <c r="LM140" i="1"/>
  <c r="MF140" i="1"/>
  <c r="NM140" i="1"/>
  <c r="MY140" i="1"/>
  <c r="ADE140" i="1"/>
  <c r="ADH140" i="1"/>
  <c r="ABS140" i="1"/>
  <c r="ADB140" i="1"/>
  <c r="LI140" i="1"/>
  <c r="NG140" i="1"/>
  <c r="ACZ140" i="1"/>
  <c r="LW140" i="1"/>
  <c r="ACD140" i="1"/>
  <c r="ABX140" i="1"/>
  <c r="ACJ140" i="1"/>
  <c r="KG140" i="1"/>
  <c r="KA140" i="1"/>
  <c r="LZ140" i="1"/>
  <c r="LL140" i="1"/>
  <c r="KT140" i="1"/>
  <c r="NJ140" i="1"/>
  <c r="MX140" i="1"/>
  <c r="ADD140" i="1"/>
  <c r="ABN140" i="1"/>
  <c r="ABR140" i="1"/>
  <c r="KM140" i="1"/>
  <c r="ABZ140" i="1"/>
  <c r="ADJ140" i="1"/>
  <c r="MQ140" i="1"/>
  <c r="LG140" i="1"/>
  <c r="NT140" i="1"/>
  <c r="LC140" i="1"/>
  <c r="ACA140" i="1"/>
  <c r="ACK140" i="1"/>
  <c r="NB140" i="1"/>
  <c r="NO140" i="1"/>
  <c r="ACF140" i="1"/>
  <c r="JZ140" i="1"/>
  <c r="KN140" i="1"/>
  <c r="LK140" i="1"/>
  <c r="ME140" i="1"/>
  <c r="NI140" i="1"/>
  <c r="MW140" i="1"/>
  <c r="ACH140" i="1"/>
  <c r="ADC140" i="1"/>
  <c r="ADM140" i="1"/>
  <c r="ABQ140" i="1"/>
  <c r="ABP140" i="1"/>
  <c r="MR140" i="1"/>
  <c r="MT140" i="1"/>
  <c r="ABM140" i="1"/>
  <c r="LH140" i="1"/>
  <c r="NF140" i="1"/>
  <c r="ADI140" i="1"/>
  <c r="ABL140" i="1"/>
  <c r="ACS140" i="1"/>
  <c r="ACX140" i="1"/>
  <c r="NS140" i="1"/>
  <c r="NL140" i="1"/>
  <c r="ABV140" i="1"/>
  <c r="KW140" i="1"/>
  <c r="JY140" i="1"/>
  <c r="LY140" i="1"/>
  <c r="LJ140" i="1"/>
  <c r="KS140" i="1"/>
  <c r="NH140" i="1"/>
  <c r="MV140" i="1"/>
  <c r="ADF140" i="1"/>
  <c r="ADK140" i="1"/>
  <c r="ADA140" i="1"/>
  <c r="LX140" i="1"/>
  <c r="MS140" i="1"/>
  <c r="KL140" i="1"/>
  <c r="NE140" i="1"/>
  <c r="ABO140" i="1"/>
  <c r="ACY140" i="1"/>
  <c r="KK140" i="1"/>
  <c r="ACW140" i="1"/>
  <c r="ACQ140" i="1"/>
  <c r="ACP140" i="1"/>
  <c r="NP140" i="1"/>
  <c r="ACN140" i="1"/>
  <c r="KC140" i="1"/>
  <c r="LF140" i="1"/>
  <c r="MU140" i="1"/>
  <c r="MM140" i="1"/>
  <c r="ACC140" i="1"/>
  <c r="KP140" i="1"/>
  <c r="ACT140" i="1"/>
  <c r="NU140" i="1"/>
  <c r="ACV140" i="1"/>
  <c r="LO140" i="1"/>
  <c r="LN140" i="1"/>
  <c r="ADG140" i="1"/>
  <c r="MN140" i="1"/>
  <c r="LE140" i="1"/>
  <c r="ACE140" i="1"/>
  <c r="KJ140" i="1"/>
  <c r="ND140" i="1"/>
  <c r="AB140" i="1"/>
  <c r="AA140" i="1" s="1"/>
  <c r="LT140" i="1"/>
  <c r="LV140" i="1"/>
  <c r="LD140" i="1"/>
  <c r="ACR140" i="1"/>
  <c r="ACI140" i="1"/>
  <c r="MG140" i="1"/>
  <c r="NN140" i="1"/>
  <c r="LS140" i="1"/>
  <c r="LU140" i="1"/>
  <c r="MK140" i="1"/>
  <c r="NR140" i="1"/>
  <c r="ACM140" i="1"/>
  <c r="ACB140" i="1"/>
  <c r="ABY140" i="1"/>
  <c r="NA140" i="1"/>
  <c r="ABT140" i="1"/>
  <c r="KZ140" i="1"/>
  <c r="ML140" i="1"/>
  <c r="KI140" i="1"/>
  <c r="LB140" i="1"/>
  <c r="NQ140" i="1"/>
  <c r="ACL140" i="1"/>
  <c r="ACU140" i="1"/>
  <c r="KU140" i="1"/>
  <c r="KF140" i="1"/>
  <c r="LR140" i="1"/>
  <c r="KR140" i="1"/>
  <c r="MJ140" i="1"/>
  <c r="KV140" i="1"/>
  <c r="ACG140" i="1"/>
  <c r="KY140" i="1"/>
  <c r="MC140" i="1"/>
  <c r="LQ140" i="1"/>
  <c r="LA140" i="1"/>
  <c r="NK140" i="1"/>
  <c r="NC140" i="1"/>
  <c r="ACO140" i="1"/>
  <c r="MD140" i="1"/>
  <c r="MZ140" i="1"/>
  <c r="KE140" i="1"/>
  <c r="KQ140" i="1"/>
  <c r="KH140" i="1"/>
  <c r="MI140" i="1"/>
  <c r="ABW140" i="1"/>
  <c r="KD140" i="1"/>
  <c r="ABU140" i="1"/>
  <c r="MA140" i="1"/>
  <c r="KX140" i="1"/>
  <c r="MB140" i="1"/>
  <c r="LP140" i="1"/>
  <c r="MH140" i="1"/>
  <c r="ADQ140" i="1"/>
  <c r="ADP140" i="1"/>
  <c r="ADN140" i="1"/>
  <c r="ADL140" i="1"/>
  <c r="NV140" i="1"/>
  <c r="ADO140" i="1"/>
  <c r="ADS140" i="1"/>
  <c r="ADT140" i="1"/>
  <c r="NW140" i="1"/>
  <c r="ADW140" i="1"/>
  <c r="ADV140" i="1"/>
  <c r="ADR140" i="1"/>
  <c r="NX140" i="1"/>
  <c r="ADU140" i="1"/>
  <c r="NY140" i="1"/>
  <c r="ADY140" i="1"/>
  <c r="ADZ140" i="1"/>
  <c r="AEB140" i="1"/>
  <c r="AEC140" i="1"/>
  <c r="NZ140" i="1"/>
  <c r="ADX140" i="1"/>
  <c r="AEF140" i="1"/>
  <c r="AED140" i="1"/>
  <c r="OA140" i="1"/>
  <c r="AEE140" i="1"/>
  <c r="AEA140" i="1"/>
  <c r="OB140" i="1"/>
  <c r="AEH140" i="1"/>
  <c r="AEI140" i="1"/>
  <c r="AEG140" i="1"/>
  <c r="AEK140" i="1"/>
  <c r="OC140" i="1"/>
  <c r="AEL140" i="1"/>
  <c r="AEJ140" i="1"/>
  <c r="OD140" i="1"/>
  <c r="AEN140" i="1"/>
  <c r="AEO140" i="1"/>
  <c r="AEM140" i="1"/>
  <c r="AEP140" i="1"/>
  <c r="AEQ140" i="1"/>
  <c r="OE140" i="1"/>
  <c r="AER140" i="1"/>
  <c r="OF140" i="1"/>
  <c r="AET140" i="1"/>
  <c r="AES140" i="1"/>
  <c r="AEU140" i="1"/>
  <c r="OG140" i="1"/>
  <c r="AEW140" i="1"/>
  <c r="AEV140" i="1"/>
  <c r="OH140" i="1"/>
  <c r="OI140" i="1"/>
  <c r="OJ140" i="1"/>
  <c r="OK140" i="1"/>
  <c r="OL140" i="1"/>
  <c r="OM140" i="1"/>
  <c r="ON140" i="1"/>
  <c r="OO140" i="1"/>
  <c r="OP140" i="1"/>
  <c r="OQ140" i="1"/>
  <c r="OR140" i="1"/>
  <c r="OS140" i="1"/>
  <c r="OT140" i="1"/>
  <c r="OU140" i="1"/>
  <c r="OV140" i="1"/>
  <c r="OW140" i="1"/>
  <c r="OX140" i="1"/>
  <c r="OY140" i="1"/>
  <c r="OZ140" i="1"/>
  <c r="PA140" i="1"/>
  <c r="PB140" i="1"/>
  <c r="PC140" i="1"/>
  <c r="PD140" i="1"/>
  <c r="PE140" i="1"/>
  <c r="PF140" i="1"/>
  <c r="PG140" i="1"/>
  <c r="PH140" i="1"/>
  <c r="PI140" i="1"/>
  <c r="PJ140" i="1"/>
  <c r="PK140" i="1"/>
  <c r="PL140" i="1"/>
  <c r="PM140" i="1"/>
  <c r="PN140" i="1"/>
  <c r="PO140" i="1"/>
  <c r="PP140" i="1"/>
  <c r="PQ140" i="1"/>
  <c r="PR140" i="1"/>
  <c r="PS140" i="1"/>
  <c r="PT140" i="1"/>
  <c r="PU140" i="1"/>
  <c r="PV140" i="1"/>
  <c r="PW140" i="1"/>
  <c r="PX140" i="1"/>
  <c r="PY140" i="1"/>
  <c r="PZ140" i="1"/>
  <c r="QA140" i="1"/>
  <c r="QB140" i="1"/>
  <c r="QC140" i="1"/>
  <c r="QD140" i="1"/>
  <c r="QE140" i="1"/>
  <c r="QF140" i="1"/>
  <c r="QG140" i="1"/>
  <c r="QH140" i="1"/>
  <c r="AD141" i="1" a="1"/>
  <c r="AD141" i="1" s="1"/>
  <c r="LJ139" i="1"/>
  <c r="LW139" i="1"/>
  <c r="LR139" i="1"/>
  <c r="MG139" i="1"/>
  <c r="NO139" i="1"/>
  <c r="ND139" i="1"/>
  <c r="ACA139" i="1"/>
  <c r="ACB139" i="1"/>
  <c r="LN139" i="1"/>
  <c r="ABU139" i="1"/>
  <c r="MW139" i="1"/>
  <c r="ABT139" i="1"/>
  <c r="MU139" i="1"/>
  <c r="ACP139" i="1"/>
  <c r="ACX139" i="1"/>
  <c r="NG139" i="1"/>
  <c r="KV139" i="1"/>
  <c r="KP139" i="1"/>
  <c r="LC139" i="1"/>
  <c r="LQ139" i="1"/>
  <c r="KU139" i="1"/>
  <c r="NN139" i="1"/>
  <c r="NC139" i="1"/>
  <c r="ADF139" i="1"/>
  <c r="ABY139" i="1"/>
  <c r="ACU139" i="1"/>
  <c r="LB139" i="1"/>
  <c r="ABV139" i="1"/>
  <c r="ACY139" i="1"/>
  <c r="MT139" i="1"/>
  <c r="MY139" i="1"/>
  <c r="ADC139" i="1"/>
  <c r="NP139" i="1"/>
  <c r="MC139" i="1"/>
  <c r="KI139" i="1"/>
  <c r="LP139" i="1"/>
  <c r="KT139" i="1"/>
  <c r="NM139" i="1"/>
  <c r="NB139" i="1"/>
  <c r="ABZ139" i="1"/>
  <c r="KO139" i="1"/>
  <c r="MX139" i="1"/>
  <c r="ACZ139" i="1"/>
  <c r="ACS139" i="1"/>
  <c r="ADJ139" i="1"/>
  <c r="ABR139" i="1"/>
  <c r="LI139" i="1"/>
  <c r="LV139" i="1"/>
  <c r="LO139" i="1"/>
  <c r="KS139" i="1"/>
  <c r="NL139" i="1"/>
  <c r="NA139" i="1"/>
  <c r="ADA139" i="1"/>
  <c r="ABX139" i="1"/>
  <c r="ACT139" i="1"/>
  <c r="KC139" i="1"/>
  <c r="NK139" i="1"/>
  <c r="ABW139" i="1"/>
  <c r="ACR139" i="1"/>
  <c r="ABS139" i="1"/>
  <c r="ADG139" i="1"/>
  <c r="ABQ139" i="1"/>
  <c r="MS139" i="1"/>
  <c r="ACG139" i="1"/>
  <c r="ADE139" i="1"/>
  <c r="MD139" i="1"/>
  <c r="MB139" i="1"/>
  <c r="KH139" i="1"/>
  <c r="LM139" i="1"/>
  <c r="ACQ139" i="1"/>
  <c r="ABN139" i="1"/>
  <c r="ADB139" i="1"/>
  <c r="NE139" i="1"/>
  <c r="LH139" i="1"/>
  <c r="LU139" i="1"/>
  <c r="KW139" i="1"/>
  <c r="MV139" i="1"/>
  <c r="LT139" i="1"/>
  <c r="KN139" i="1"/>
  <c r="LA139" i="1"/>
  <c r="MR139" i="1"/>
  <c r="ACO139" i="1"/>
  <c r="ADH139" i="1"/>
  <c r="ABM139" i="1"/>
  <c r="NF139" i="1"/>
  <c r="MA139" i="1"/>
  <c r="KG139" i="1"/>
  <c r="MQ139" i="1"/>
  <c r="ACN139" i="1"/>
  <c r="ACI139" i="1"/>
  <c r="ACE139" i="1"/>
  <c r="NQ139" i="1"/>
  <c r="LG139" i="1"/>
  <c r="KZ139" i="1"/>
  <c r="ABP139" i="1"/>
  <c r="KQ139" i="1"/>
  <c r="KM139" i="1"/>
  <c r="KF139" i="1"/>
  <c r="AB139" i="1"/>
  <c r="AA139" i="1" s="1"/>
  <c r="LZ139" i="1"/>
  <c r="KY139" i="1"/>
  <c r="KB139" i="1"/>
  <c r="MZ139" i="1"/>
  <c r="ACW139" i="1"/>
  <c r="ABO139" i="1"/>
  <c r="ACM139" i="1"/>
  <c r="ACJ139" i="1"/>
  <c r="ACK139" i="1"/>
  <c r="ACF139" i="1"/>
  <c r="NT139" i="1"/>
  <c r="LS139" i="1"/>
  <c r="LF139" i="1"/>
  <c r="KE139" i="1"/>
  <c r="MN139" i="1"/>
  <c r="NS139" i="1"/>
  <c r="ACH139" i="1"/>
  <c r="ACL139" i="1"/>
  <c r="ADD139" i="1"/>
  <c r="MF139" i="1"/>
  <c r="KL139" i="1"/>
  <c r="KX139" i="1"/>
  <c r="MM139" i="1"/>
  <c r="NR139" i="1"/>
  <c r="LD139" i="1"/>
  <c r="ACV139" i="1"/>
  <c r="LL139" i="1"/>
  <c r="LY139" i="1"/>
  <c r="KD139" i="1"/>
  <c r="ML139" i="1"/>
  <c r="NJ139" i="1"/>
  <c r="ABL139" i="1"/>
  <c r="ACC139" i="1"/>
  <c r="KR139" i="1"/>
  <c r="LE139" i="1"/>
  <c r="KA139" i="1"/>
  <c r="MK139" i="1"/>
  <c r="NI139" i="1"/>
  <c r="ACD139" i="1"/>
  <c r="ME139" i="1"/>
  <c r="KK139" i="1"/>
  <c r="JZ139" i="1"/>
  <c r="MJ139" i="1"/>
  <c r="NH139" i="1"/>
  <c r="MH139" i="1"/>
  <c r="LK139" i="1"/>
  <c r="LX139" i="1"/>
  <c r="JY139" i="1"/>
  <c r="MI139" i="1"/>
  <c r="KJ139" i="1"/>
  <c r="NU139" i="1"/>
  <c r="ADM139" i="1"/>
  <c r="ADK139" i="1"/>
  <c r="ADI139" i="1"/>
  <c r="ADP139" i="1"/>
  <c r="ADQ139" i="1"/>
  <c r="ADN139" i="1"/>
  <c r="NV139" i="1"/>
  <c r="ADL139" i="1"/>
  <c r="ADO139" i="1"/>
  <c r="NW139" i="1"/>
  <c r="ADS139" i="1"/>
  <c r="ADT139" i="1"/>
  <c r="ADW139" i="1"/>
  <c r="ADV139" i="1"/>
  <c r="ADR139" i="1"/>
  <c r="NX139" i="1"/>
  <c r="ADU139" i="1"/>
  <c r="NY139" i="1"/>
  <c r="ADY139" i="1"/>
  <c r="ADZ139" i="1"/>
  <c r="NZ139" i="1"/>
  <c r="AEC139" i="1"/>
  <c r="AEB139" i="1"/>
  <c r="ADX139" i="1"/>
  <c r="AED139" i="1"/>
  <c r="AEF139" i="1"/>
  <c r="OA139" i="1"/>
  <c r="AEE139" i="1"/>
  <c r="AEA139" i="1"/>
  <c r="OB139" i="1"/>
  <c r="AEH139" i="1"/>
  <c r="AEI139" i="1"/>
  <c r="AEG139" i="1"/>
  <c r="AEL139" i="1"/>
  <c r="AEJ139" i="1"/>
  <c r="AEK139" i="1"/>
  <c r="OC139" i="1"/>
  <c r="AEM139" i="1"/>
  <c r="AEO139" i="1"/>
  <c r="AEN139" i="1"/>
  <c r="OD139" i="1"/>
  <c r="OE139" i="1"/>
  <c r="AEP139" i="1"/>
  <c r="AER139" i="1"/>
  <c r="AEQ139" i="1"/>
  <c r="OF139" i="1"/>
  <c r="AET139" i="1"/>
  <c r="AEU139" i="1"/>
  <c r="AES139" i="1"/>
  <c r="AEW139" i="1"/>
  <c r="OG139" i="1"/>
  <c r="AEV139" i="1"/>
  <c r="OH139" i="1"/>
  <c r="OI139" i="1"/>
  <c r="OJ139" i="1"/>
  <c r="OK139" i="1"/>
  <c r="OL139" i="1"/>
  <c r="OM139" i="1"/>
  <c r="ON139" i="1"/>
  <c r="OO139" i="1"/>
  <c r="OP139" i="1"/>
  <c r="OQ139" i="1"/>
  <c r="OR139" i="1"/>
  <c r="OS139" i="1"/>
  <c r="OT139" i="1"/>
  <c r="OU139" i="1"/>
  <c r="OV139" i="1"/>
  <c r="OW139" i="1"/>
  <c r="OX139" i="1"/>
  <c r="OY139" i="1"/>
  <c r="OZ139" i="1"/>
  <c r="PA139" i="1"/>
  <c r="PB139" i="1"/>
  <c r="PC139" i="1"/>
  <c r="PD139" i="1"/>
  <c r="PE139" i="1"/>
  <c r="PF139" i="1"/>
  <c r="PG139" i="1"/>
  <c r="PH139" i="1"/>
  <c r="PI139" i="1"/>
  <c r="PJ139" i="1"/>
  <c r="PK139" i="1"/>
  <c r="PL139" i="1"/>
  <c r="PM139" i="1"/>
  <c r="PN139" i="1"/>
  <c r="PO139" i="1"/>
  <c r="PP139" i="1"/>
  <c r="PQ139" i="1"/>
  <c r="PR139" i="1"/>
  <c r="PS139" i="1"/>
  <c r="PT139" i="1"/>
  <c r="PU139" i="1"/>
  <c r="PV139" i="1"/>
  <c r="PW139" i="1"/>
  <c r="PX139" i="1"/>
  <c r="PY139" i="1"/>
  <c r="PZ139" i="1"/>
  <c r="QA139" i="1"/>
  <c r="QB139" i="1"/>
  <c r="QC139" i="1"/>
  <c r="QD139" i="1"/>
  <c r="QE139" i="1"/>
  <c r="QF139" i="1"/>
  <c r="QG139" i="1"/>
  <c r="ZM130" i="1" a="1"/>
  <c r="ZM130" i="1" s="1"/>
  <c r="DH130" i="1" a="1"/>
  <c r="DH130" i="1" s="1"/>
  <c r="ZM129" i="1" a="1"/>
  <c r="ZM129" i="1" s="1"/>
  <c r="DH129" i="1" a="1"/>
  <c r="DH129" i="1" s="1"/>
  <c r="D66" i="6"/>
  <c r="V66" i="6" s="1"/>
  <c r="E66" i="6"/>
  <c r="W66" i="6" s="1"/>
  <c r="CD132" i="1" a="1"/>
  <c r="CD132" i="1" s="1"/>
  <c r="CD131" i="1" a="1"/>
  <c r="CD131" i="1" s="1"/>
  <c r="ZN131" i="1" s="1" a="1"/>
  <c r="ZN131" i="1" s="1"/>
  <c r="ZE139" i="1"/>
  <c r="ZE140" i="1"/>
  <c r="C139" i="1"/>
  <c r="C140" i="1"/>
  <c r="E66" i="7"/>
  <c r="W66" i="7" s="1"/>
  <c r="GL140" i="1"/>
  <c r="VT140" i="1"/>
  <c r="GJ140" i="1"/>
  <c r="GK140" i="1"/>
  <c r="VS140" i="1"/>
  <c r="GF140" i="1"/>
  <c r="GG140" i="1"/>
  <c r="GC140" i="1"/>
  <c r="VP140" i="1"/>
  <c r="GD140" i="1"/>
  <c r="GE140" i="1"/>
  <c r="L142" i="1" a="1"/>
  <c r="L142" i="1" s="1"/>
  <c r="GO140" i="1"/>
  <c r="GN140" i="1"/>
  <c r="GH140" i="1"/>
  <c r="D140" i="1"/>
  <c r="GI140" i="1"/>
  <c r="GM140" i="1"/>
  <c r="VQ140" i="1"/>
  <c r="VR140" i="1"/>
  <c r="VP139" i="1"/>
  <c r="GF139" i="1"/>
  <c r="VQ139" i="1"/>
  <c r="VR139" i="1"/>
  <c r="GH139" i="1"/>
  <c r="GG139" i="1"/>
  <c r="GE139" i="1"/>
  <c r="GI139" i="1"/>
  <c r="GJ139" i="1"/>
  <c r="GK139" i="1"/>
  <c r="GL139" i="1"/>
  <c r="GC139" i="1"/>
  <c r="L141" i="1" a="1"/>
  <c r="L141" i="1" s="1"/>
  <c r="GM139" i="1"/>
  <c r="GN139" i="1"/>
  <c r="GD139" i="1"/>
  <c r="GO139" i="1"/>
  <c r="D139" i="1"/>
  <c r="VS139" i="1"/>
  <c r="VT139" i="1"/>
  <c r="QI124" i="1"/>
  <c r="QI125" i="1"/>
  <c r="QI126" i="1"/>
  <c r="QI127" i="1"/>
  <c r="QI128" i="1"/>
  <c r="QI129" i="1"/>
  <c r="QI130" i="1"/>
  <c r="QI131" i="1"/>
  <c r="QI132" i="1"/>
  <c r="QI133" i="1"/>
  <c r="QI134" i="1"/>
  <c r="QI135" i="1"/>
  <c r="QI136" i="1"/>
  <c r="QI137" i="1"/>
  <c r="QI138" i="1"/>
  <c r="QI139" i="1"/>
  <c r="QI140" i="1"/>
  <c r="QI142" i="1"/>
  <c r="QI145" i="1"/>
  <c r="QI146" i="1"/>
  <c r="QI147" i="1"/>
  <c r="QJ12" i="1"/>
  <c r="QK6" i="1"/>
  <c r="C66" i="7"/>
  <c r="U66" i="7" s="1"/>
  <c r="VU140" i="1"/>
  <c r="VU124" i="1"/>
  <c r="VU126" i="1"/>
  <c r="VU125" i="1"/>
  <c r="VU145" i="1"/>
  <c r="VU147" i="1"/>
  <c r="VU128" i="1"/>
  <c r="VU146" i="1"/>
  <c r="VU127" i="1"/>
  <c r="VU129" i="1"/>
  <c r="VU130" i="1"/>
  <c r="VU131" i="1"/>
  <c r="VU132" i="1"/>
  <c r="VU133" i="1"/>
  <c r="VU134" i="1"/>
  <c r="VU135" i="1"/>
  <c r="VU136" i="1"/>
  <c r="VU138" i="1"/>
  <c r="VU137" i="1"/>
  <c r="VU139" i="1"/>
  <c r="VV8" i="1"/>
  <c r="D66" i="8"/>
  <c r="V66" i="8" s="1"/>
  <c r="C66" i="8"/>
  <c r="U66" i="8" s="1"/>
  <c r="E66" i="8"/>
  <c r="W66" i="8" s="1"/>
  <c r="GT142" i="1" l="1" a="1"/>
  <c r="GT142" i="1" s="1"/>
  <c r="GT141" i="1" a="1"/>
  <c r="GT141" i="1" s="1"/>
  <c r="AD143" i="1" a="1"/>
  <c r="AD143" i="1" s="1"/>
  <c r="MG141" i="1"/>
  <c r="KM141" i="1"/>
  <c r="KD141" i="1"/>
  <c r="MY141" i="1"/>
  <c r="NQ141" i="1"/>
  <c r="ADA141" i="1"/>
  <c r="ADD141" i="1"/>
  <c r="ACI141" i="1"/>
  <c r="LL141" i="1"/>
  <c r="ACH141" i="1"/>
  <c r="MQ141" i="1"/>
  <c r="ABP141" i="1"/>
  <c r="ABV141" i="1"/>
  <c r="ACF141" i="1"/>
  <c r="ACT141" i="1"/>
  <c r="ACL141" i="1"/>
  <c r="AB141" i="1"/>
  <c r="AA141" i="1" s="1"/>
  <c r="LM141" i="1"/>
  <c r="LZ141" i="1"/>
  <c r="KC141" i="1"/>
  <c r="MX141" i="1"/>
  <c r="NO141" i="1"/>
  <c r="ABS141" i="1"/>
  <c r="ADC141" i="1"/>
  <c r="LT141" i="1"/>
  <c r="ACY141" i="1"/>
  <c r="KR141" i="1"/>
  <c r="ACV141" i="1"/>
  <c r="LE141" i="1"/>
  <c r="ACU141" i="1"/>
  <c r="ADN141" i="1"/>
  <c r="ACM141" i="1"/>
  <c r="MA141" i="1"/>
  <c r="KS141" i="1"/>
  <c r="LF141" i="1"/>
  <c r="KB141" i="1"/>
  <c r="NS141" i="1"/>
  <c r="ACZ141" i="1"/>
  <c r="MR141" i="1"/>
  <c r="NE141" i="1"/>
  <c r="ACC141" i="1"/>
  <c r="ABZ141" i="1"/>
  <c r="MN141" i="1"/>
  <c r="MF141" i="1"/>
  <c r="KL141" i="1"/>
  <c r="KA141" i="1"/>
  <c r="NN141" i="1"/>
  <c r="ABR141" i="1"/>
  <c r="ACX141" i="1"/>
  <c r="JY141" i="1"/>
  <c r="ACG141" i="1"/>
  <c r="ACS141" i="1"/>
  <c r="ADP141" i="1"/>
  <c r="NB141" i="1"/>
  <c r="NR141" i="1"/>
  <c r="JZ141" i="1"/>
  <c r="ADQ141" i="1"/>
  <c r="KF141" i="1"/>
  <c r="MM141" i="1"/>
  <c r="NM141" i="1"/>
  <c r="ACD141" i="1"/>
  <c r="ABX141" i="1"/>
  <c r="NT141" i="1"/>
  <c r="LS141" i="1"/>
  <c r="ME141" i="1"/>
  <c r="NL141" i="1"/>
  <c r="ADM141" i="1"/>
  <c r="NU141" i="1"/>
  <c r="LG141" i="1"/>
  <c r="ML141" i="1"/>
  <c r="LK141" i="1"/>
  <c r="LD141" i="1"/>
  <c r="NK141" i="1"/>
  <c r="ADE141" i="1"/>
  <c r="ACE141" i="1"/>
  <c r="ABQ141" i="1"/>
  <c r="ABM141" i="1"/>
  <c r="NA141" i="1"/>
  <c r="LR141" i="1"/>
  <c r="KQ141" i="1"/>
  <c r="LY141" i="1"/>
  <c r="LC141" i="1"/>
  <c r="NJ141" i="1"/>
  <c r="ABY141" i="1"/>
  <c r="ABU141" i="1"/>
  <c r="ABO141" i="1"/>
  <c r="ADG141" i="1"/>
  <c r="ABL141" i="1"/>
  <c r="ABT141" i="1"/>
  <c r="MK141" i="1"/>
  <c r="MD141" i="1"/>
  <c r="LX141" i="1"/>
  <c r="LB141" i="1"/>
  <c r="ND141" i="1"/>
  <c r="ACW141" i="1"/>
  <c r="ACJ141" i="1"/>
  <c r="LQ141" i="1"/>
  <c r="LJ141" i="1"/>
  <c r="LW141" i="1"/>
  <c r="LA141" i="1"/>
  <c r="MW141" i="1"/>
  <c r="KE141" i="1"/>
  <c r="MJ141" i="1"/>
  <c r="KP141" i="1"/>
  <c r="KK141" i="1"/>
  <c r="KZ141" i="1"/>
  <c r="MV141" i="1"/>
  <c r="ADJ141" i="1"/>
  <c r="ACR141" i="1"/>
  <c r="ABW141" i="1"/>
  <c r="ACQ141" i="1"/>
  <c r="ACN141" i="1"/>
  <c r="ACK141" i="1"/>
  <c r="LP141" i="1"/>
  <c r="MC141" i="1"/>
  <c r="LV141" i="1"/>
  <c r="KY141" i="1"/>
  <c r="NI141" i="1"/>
  <c r="MU141" i="1"/>
  <c r="ACB141" i="1"/>
  <c r="ADL141" i="1"/>
  <c r="KV141" i="1"/>
  <c r="LI141" i="1"/>
  <c r="KJ141" i="1"/>
  <c r="KX141" i="1"/>
  <c r="NH141" i="1"/>
  <c r="MT141" i="1"/>
  <c r="ADI141" i="1"/>
  <c r="ABN141" i="1"/>
  <c r="ACP141" i="1"/>
  <c r="LN141" i="1"/>
  <c r="MI141" i="1"/>
  <c r="KO141" i="1"/>
  <c r="LU141" i="1"/>
  <c r="KW141" i="1"/>
  <c r="NG141" i="1"/>
  <c r="MS141" i="1"/>
  <c r="ACA141" i="1"/>
  <c r="ADK141" i="1"/>
  <c r="ACO141" i="1"/>
  <c r="NV141" i="1"/>
  <c r="ADB141" i="1"/>
  <c r="ADF141" i="1"/>
  <c r="LO141" i="1"/>
  <c r="MB141" i="1"/>
  <c r="KI141" i="1"/>
  <c r="NF141" i="1"/>
  <c r="NP141" i="1"/>
  <c r="ADH141" i="1"/>
  <c r="MZ141" i="1"/>
  <c r="KU141" i="1"/>
  <c r="LH141" i="1"/>
  <c r="KH141" i="1"/>
  <c r="NC141" i="1"/>
  <c r="MH141" i="1"/>
  <c r="KN141" i="1"/>
  <c r="KG141" i="1"/>
  <c r="KT141" i="1"/>
  <c r="ADS141" i="1"/>
  <c r="ADT141" i="1"/>
  <c r="ADO141" i="1"/>
  <c r="NW141" i="1"/>
  <c r="ADR141" i="1"/>
  <c r="ADV141" i="1"/>
  <c r="ADW141" i="1"/>
  <c r="NX141" i="1"/>
  <c r="NY141" i="1"/>
  <c r="ADY141" i="1"/>
  <c r="ADZ141" i="1"/>
  <c r="ADU141" i="1"/>
  <c r="AEC141" i="1"/>
  <c r="NZ141" i="1"/>
  <c r="AEB141" i="1"/>
  <c r="ADX141" i="1"/>
  <c r="AEE141" i="1"/>
  <c r="OA141" i="1"/>
  <c r="AED141" i="1"/>
  <c r="AEF141" i="1"/>
  <c r="AEA141" i="1"/>
  <c r="OB141" i="1"/>
  <c r="AEH141" i="1"/>
  <c r="AEG141" i="1"/>
  <c r="AEI141" i="1"/>
  <c r="AEL141" i="1"/>
  <c r="OC141" i="1"/>
  <c r="AEJ141" i="1"/>
  <c r="AEK141" i="1"/>
  <c r="OD141" i="1"/>
  <c r="AEO141" i="1"/>
  <c r="AEM141" i="1"/>
  <c r="AEN141" i="1"/>
  <c r="AEQ141" i="1"/>
  <c r="OE141" i="1"/>
  <c r="AEP141" i="1"/>
  <c r="AER141" i="1"/>
  <c r="AEU141" i="1"/>
  <c r="OF141" i="1"/>
  <c r="AES141" i="1"/>
  <c r="AET141" i="1"/>
  <c r="AEW141" i="1"/>
  <c r="AEV141" i="1"/>
  <c r="OG141" i="1"/>
  <c r="OH141" i="1"/>
  <c r="OI141" i="1"/>
  <c r="OJ141" i="1"/>
  <c r="OK141" i="1"/>
  <c r="OL141" i="1"/>
  <c r="OM141" i="1"/>
  <c r="ON141" i="1"/>
  <c r="OO141" i="1"/>
  <c r="OP141" i="1"/>
  <c r="OQ141" i="1"/>
  <c r="OR141" i="1"/>
  <c r="OS141" i="1"/>
  <c r="OT141" i="1"/>
  <c r="OU141" i="1"/>
  <c r="OV141" i="1"/>
  <c r="OW141" i="1"/>
  <c r="OX141" i="1"/>
  <c r="OY141" i="1"/>
  <c r="OZ141" i="1"/>
  <c r="PA141" i="1"/>
  <c r="PB141" i="1"/>
  <c r="PC141" i="1"/>
  <c r="PD141" i="1"/>
  <c r="PE141" i="1"/>
  <c r="PF141" i="1"/>
  <c r="PG141" i="1"/>
  <c r="PH141" i="1"/>
  <c r="PI141" i="1"/>
  <c r="PJ141" i="1"/>
  <c r="PK141" i="1"/>
  <c r="PL141" i="1"/>
  <c r="PM141" i="1"/>
  <c r="PN141" i="1"/>
  <c r="PO141" i="1"/>
  <c r="PP141" i="1"/>
  <c r="PQ141" i="1"/>
  <c r="PR141" i="1"/>
  <c r="PS141" i="1"/>
  <c r="PT141" i="1"/>
  <c r="PU141" i="1"/>
  <c r="PV141" i="1"/>
  <c r="PW141" i="1"/>
  <c r="PX141" i="1"/>
  <c r="PY141" i="1"/>
  <c r="PZ141" i="1"/>
  <c r="QA141" i="1"/>
  <c r="QB141" i="1"/>
  <c r="QC141" i="1"/>
  <c r="QD141" i="1"/>
  <c r="QE141" i="1"/>
  <c r="QF141" i="1"/>
  <c r="QG141" i="1"/>
  <c r="QH141" i="1"/>
  <c r="QI141" i="1"/>
  <c r="AD144" i="1" a="1"/>
  <c r="AD144" i="1" s="1"/>
  <c r="QJ144" i="1" s="1"/>
  <c r="AB142" i="1"/>
  <c r="AA142" i="1" s="1"/>
  <c r="LC142" i="1"/>
  <c r="LS142" i="1"/>
  <c r="MT142" i="1"/>
  <c r="NK142" i="1"/>
  <c r="ADD142" i="1"/>
  <c r="ABU142" i="1"/>
  <c r="NS142" i="1"/>
  <c r="ACM142" i="1"/>
  <c r="NC142" i="1"/>
  <c r="MW142" i="1"/>
  <c r="KM142" i="1"/>
  <c r="ACF142" i="1"/>
  <c r="KI142" i="1"/>
  <c r="ML142" i="1"/>
  <c r="KR142" i="1"/>
  <c r="MS142" i="1"/>
  <c r="NI142" i="1"/>
  <c r="ACP142" i="1"/>
  <c r="ADB142" i="1"/>
  <c r="ABT142" i="1"/>
  <c r="ABQ142" i="1"/>
  <c r="ABP142" i="1"/>
  <c r="ND142" i="1"/>
  <c r="ACV142" i="1"/>
  <c r="LG142" i="1"/>
  <c r="ADC142" i="1"/>
  <c r="NF142" i="1"/>
  <c r="ADO142" i="1"/>
  <c r="ADH142" i="1"/>
  <c r="MV142" i="1"/>
  <c r="NL142" i="1"/>
  <c r="LV142" i="1"/>
  <c r="LR142" i="1"/>
  <c r="NW142" i="1"/>
  <c r="NV142" i="1"/>
  <c r="ACO142" i="1"/>
  <c r="ACZ142" i="1"/>
  <c r="ABR142" i="1"/>
  <c r="ACX142" i="1"/>
  <c r="ACK142" i="1"/>
  <c r="KZ142" i="1"/>
  <c r="ADS142" i="1"/>
  <c r="MY142" i="1"/>
  <c r="ABX142" i="1"/>
  <c r="LB142" i="1"/>
  <c r="MH142" i="1"/>
  <c r="KQ142" i="1"/>
  <c r="NR142" i="1"/>
  <c r="NU142" i="1"/>
  <c r="ACY142" i="1"/>
  <c r="NT142" i="1"/>
  <c r="ACN142" i="1"/>
  <c r="ACW142" i="1"/>
  <c r="ACL142" i="1"/>
  <c r="MX142" i="1"/>
  <c r="KS142" i="1"/>
  <c r="ACU142" i="1"/>
  <c r="KF142" i="1"/>
  <c r="ABW142" i="1"/>
  <c r="ADK142" i="1"/>
  <c r="ACA142" i="1"/>
  <c r="MB142" i="1"/>
  <c r="KH142" i="1"/>
  <c r="LN142" i="1"/>
  <c r="MN142" i="1"/>
  <c r="ADE142" i="1"/>
  <c r="MJ142" i="1"/>
  <c r="ADT142" i="1"/>
  <c r="JY142" i="1"/>
  <c r="ACJ142" i="1"/>
  <c r="LH142" i="1"/>
  <c r="LU142" i="1"/>
  <c r="KT142" i="1"/>
  <c r="KP142" i="1"/>
  <c r="KN142" i="1"/>
  <c r="LA142" i="1"/>
  <c r="MG142" i="1"/>
  <c r="MK142" i="1"/>
  <c r="ABO142" i="1"/>
  <c r="ABZ142" i="1"/>
  <c r="NM142" i="1"/>
  <c r="ABV142" i="1"/>
  <c r="MA142" i="1"/>
  <c r="KG142" i="1"/>
  <c r="LM142" i="1"/>
  <c r="KO142" i="1"/>
  <c r="ABY142" i="1"/>
  <c r="LP142" i="1"/>
  <c r="ADP142" i="1"/>
  <c r="ADJ142" i="1"/>
  <c r="MU142" i="1"/>
  <c r="ADN142" i="1"/>
  <c r="LZ142" i="1"/>
  <c r="KY142" i="1"/>
  <c r="LQ142" i="1"/>
  <c r="MI142" i="1"/>
  <c r="NH142" i="1"/>
  <c r="ACS142" i="1"/>
  <c r="LF142" i="1"/>
  <c r="KE142" i="1"/>
  <c r="LO142" i="1"/>
  <c r="MF142" i="1"/>
  <c r="NG142" i="1"/>
  <c r="ACC142" i="1"/>
  <c r="ACI142" i="1"/>
  <c r="ADL142" i="1"/>
  <c r="ADM142" i="1"/>
  <c r="ACD142" i="1"/>
  <c r="ACG142" i="1"/>
  <c r="KL142" i="1"/>
  <c r="KX142" i="1"/>
  <c r="LL142" i="1"/>
  <c r="ME142" i="1"/>
  <c r="NE142" i="1"/>
  <c r="ACH142" i="1"/>
  <c r="ACE142" i="1"/>
  <c r="ABN142" i="1"/>
  <c r="ADA142" i="1"/>
  <c r="ABM142" i="1"/>
  <c r="ACB142" i="1"/>
  <c r="ADI142" i="1"/>
  <c r="MQ142" i="1"/>
  <c r="KU142" i="1"/>
  <c r="ADF142" i="1"/>
  <c r="LY142" i="1"/>
  <c r="KD142" i="1"/>
  <c r="LK142" i="1"/>
  <c r="MD142" i="1"/>
  <c r="NJ142" i="1"/>
  <c r="ADQ142" i="1"/>
  <c r="LE142" i="1"/>
  <c r="KW142" i="1"/>
  <c r="LJ142" i="1"/>
  <c r="MC142" i="1"/>
  <c r="NB142" i="1"/>
  <c r="NQ142" i="1"/>
  <c r="ABS142" i="1"/>
  <c r="ABL142" i="1"/>
  <c r="KJ142" i="1"/>
  <c r="ACQ142" i="1"/>
  <c r="KK142" i="1"/>
  <c r="KC142" i="1"/>
  <c r="LI142" i="1"/>
  <c r="LT142" i="1"/>
  <c r="NA142" i="1"/>
  <c r="NP142" i="1"/>
  <c r="ACT142" i="1"/>
  <c r="NN142" i="1"/>
  <c r="ACR142" i="1"/>
  <c r="MM142" i="1"/>
  <c r="LX142" i="1"/>
  <c r="KB142" i="1"/>
  <c r="MR142" i="1"/>
  <c r="MZ142" i="1"/>
  <c r="NO142" i="1"/>
  <c r="JZ142" i="1"/>
  <c r="LD142" i="1"/>
  <c r="KA142" i="1"/>
  <c r="KV142" i="1"/>
  <c r="ADG142" i="1"/>
  <c r="LW142" i="1"/>
  <c r="ADW142" i="1"/>
  <c r="ADV142" i="1"/>
  <c r="ADR142" i="1"/>
  <c r="NX142" i="1"/>
  <c r="NY142" i="1"/>
  <c r="ADY142" i="1"/>
  <c r="ADZ142" i="1"/>
  <c r="ADU142" i="1"/>
  <c r="ADX142" i="1"/>
  <c r="AEB142" i="1"/>
  <c r="AEC142" i="1"/>
  <c r="NZ142" i="1"/>
  <c r="AED142" i="1"/>
  <c r="AEE142" i="1"/>
  <c r="AEF142" i="1"/>
  <c r="OA142" i="1"/>
  <c r="AEA142" i="1"/>
  <c r="AEG142" i="1"/>
  <c r="AEH142" i="1"/>
  <c r="OB142" i="1"/>
  <c r="AEI142" i="1"/>
  <c r="AEK142" i="1"/>
  <c r="AEJ142" i="1"/>
  <c r="AEL142" i="1"/>
  <c r="OC142" i="1"/>
  <c r="OD142" i="1"/>
  <c r="AEM142" i="1"/>
  <c r="AEN142" i="1"/>
  <c r="AEO142" i="1"/>
  <c r="OE142" i="1"/>
  <c r="AEQ142" i="1"/>
  <c r="AEP142" i="1"/>
  <c r="AER142" i="1"/>
  <c r="AEU142" i="1"/>
  <c r="AET142" i="1"/>
  <c r="OF142" i="1"/>
  <c r="AES142" i="1"/>
  <c r="AEW142" i="1"/>
  <c r="AEV142" i="1"/>
  <c r="OG142" i="1"/>
  <c r="OH142" i="1"/>
  <c r="OI142" i="1"/>
  <c r="OJ142" i="1"/>
  <c r="OK142" i="1"/>
  <c r="OL142" i="1"/>
  <c r="OM142" i="1"/>
  <c r="ON142" i="1"/>
  <c r="OO142" i="1"/>
  <c r="OP142" i="1"/>
  <c r="OQ142" i="1"/>
  <c r="OR142" i="1"/>
  <c r="OS142" i="1"/>
  <c r="OT142" i="1"/>
  <c r="OU142" i="1"/>
  <c r="OV142" i="1"/>
  <c r="OW142" i="1"/>
  <c r="OX142" i="1"/>
  <c r="OY142" i="1"/>
  <c r="OZ142" i="1"/>
  <c r="PA142" i="1"/>
  <c r="PB142" i="1"/>
  <c r="PC142" i="1"/>
  <c r="PD142" i="1"/>
  <c r="PE142" i="1"/>
  <c r="PF142" i="1"/>
  <c r="PG142" i="1"/>
  <c r="PH142" i="1"/>
  <c r="PI142" i="1"/>
  <c r="PJ142" i="1"/>
  <c r="PK142" i="1"/>
  <c r="PL142" i="1"/>
  <c r="PM142" i="1"/>
  <c r="PN142" i="1"/>
  <c r="PO142" i="1"/>
  <c r="PP142" i="1"/>
  <c r="PQ142" i="1"/>
  <c r="PR142" i="1"/>
  <c r="PS142" i="1"/>
  <c r="PT142" i="1"/>
  <c r="PU142" i="1"/>
  <c r="PV142" i="1"/>
  <c r="PW142" i="1"/>
  <c r="PX142" i="1"/>
  <c r="PY142" i="1"/>
  <c r="PZ142" i="1"/>
  <c r="QA142" i="1"/>
  <c r="QB142" i="1"/>
  <c r="QC142" i="1"/>
  <c r="QD142" i="1"/>
  <c r="QE142" i="1"/>
  <c r="QF142" i="1"/>
  <c r="QG142" i="1"/>
  <c r="QH142" i="1"/>
  <c r="ZM131" i="1" a="1"/>
  <c r="ZM131" i="1" s="1"/>
  <c r="DH131" i="1" a="1"/>
  <c r="DH131" i="1" s="1"/>
  <c r="ZM132" i="1" a="1"/>
  <c r="ZM132" i="1" s="1"/>
  <c r="DH132" i="1" a="1"/>
  <c r="DH132" i="1" s="1"/>
  <c r="CD133" i="1" a="1"/>
  <c r="CD133" i="1" s="1"/>
  <c r="ZN133" i="1" s="1" a="1"/>
  <c r="ZN133" i="1" s="1"/>
  <c r="CD134" i="1" a="1"/>
  <c r="CD134" i="1" s="1"/>
  <c r="ZE141" i="1"/>
  <c r="ZE142" i="1"/>
  <c r="C142" i="1"/>
  <c r="C141" i="1"/>
  <c r="GO142" i="1"/>
  <c r="VP142" i="1"/>
  <c r="VQ142" i="1"/>
  <c r="VR142" i="1"/>
  <c r="VS142" i="1"/>
  <c r="VU142" i="1"/>
  <c r="GI142" i="1"/>
  <c r="GM142" i="1"/>
  <c r="GN142" i="1"/>
  <c r="D142" i="1"/>
  <c r="VT142" i="1"/>
  <c r="GC142" i="1"/>
  <c r="GJ142" i="1"/>
  <c r="GD142" i="1"/>
  <c r="GE142" i="1"/>
  <c r="GF142" i="1"/>
  <c r="GG142" i="1"/>
  <c r="L144" i="1" a="1"/>
  <c r="L144" i="1" s="1"/>
  <c r="GH142" i="1"/>
  <c r="GK142" i="1"/>
  <c r="GL142" i="1"/>
  <c r="GM141" i="1"/>
  <c r="VP141" i="1"/>
  <c r="GD141" i="1"/>
  <c r="GE141" i="1"/>
  <c r="GC141" i="1"/>
  <c r="GF141" i="1"/>
  <c r="GG141" i="1"/>
  <c r="VU141" i="1"/>
  <c r="VT141" i="1"/>
  <c r="L143" i="1" a="1"/>
  <c r="L143" i="1" s="1"/>
  <c r="VS141" i="1"/>
  <c r="VR141" i="1"/>
  <c r="VQ141" i="1"/>
  <c r="GH141" i="1"/>
  <c r="GO141" i="1"/>
  <c r="D141" i="1"/>
  <c r="GL141" i="1"/>
  <c r="GI141" i="1"/>
  <c r="GN141" i="1"/>
  <c r="GJ141" i="1"/>
  <c r="GK141" i="1"/>
  <c r="QJ124" i="1"/>
  <c r="QJ125" i="1"/>
  <c r="QJ126" i="1"/>
  <c r="QJ127" i="1"/>
  <c r="QJ128" i="1"/>
  <c r="QJ129" i="1"/>
  <c r="QJ130" i="1"/>
  <c r="QJ131" i="1"/>
  <c r="QJ132" i="1"/>
  <c r="QJ133" i="1"/>
  <c r="QJ134" i="1"/>
  <c r="QJ135" i="1"/>
  <c r="QJ136" i="1"/>
  <c r="QJ137" i="1"/>
  <c r="QJ138" i="1"/>
  <c r="QJ139" i="1"/>
  <c r="QJ140" i="1"/>
  <c r="QJ141" i="1"/>
  <c r="QJ142" i="1"/>
  <c r="QJ143" i="1"/>
  <c r="QJ145" i="1"/>
  <c r="QJ146" i="1"/>
  <c r="QJ147" i="1"/>
  <c r="QK12" i="1"/>
  <c r="QL6" i="1"/>
  <c r="VV141" i="1"/>
  <c r="VV142" i="1"/>
  <c r="VV124" i="1"/>
  <c r="VV126" i="1"/>
  <c r="VV145" i="1"/>
  <c r="VV125" i="1"/>
  <c r="VV127" i="1"/>
  <c r="VV128" i="1"/>
  <c r="VV146" i="1"/>
  <c r="VV147" i="1"/>
  <c r="VV129" i="1"/>
  <c r="VV130" i="1"/>
  <c r="VV131" i="1"/>
  <c r="VV132" i="1"/>
  <c r="VV134" i="1"/>
  <c r="VV133" i="1"/>
  <c r="VV135" i="1"/>
  <c r="VV136" i="1"/>
  <c r="VV138" i="1"/>
  <c r="VV137" i="1"/>
  <c r="VV140" i="1"/>
  <c r="VV139" i="1"/>
  <c r="VW8" i="1"/>
  <c r="GT144" i="1" l="1" a="1"/>
  <c r="GT144" i="1" s="1"/>
  <c r="GT143" i="1" a="1"/>
  <c r="GT143" i="1" s="1"/>
  <c r="LN144" i="1"/>
  <c r="MA144" i="1"/>
  <c r="KG144" i="1"/>
  <c r="LQ144" i="1"/>
  <c r="MV144" i="1"/>
  <c r="ABQ144" i="1"/>
  <c r="ACJ144" i="1"/>
  <c r="ADL144" i="1"/>
  <c r="ADR144" i="1"/>
  <c r="ADQ144" i="1"/>
  <c r="LF144" i="1"/>
  <c r="ABM144" i="1"/>
  <c r="LY144" i="1"/>
  <c r="NS144" i="1"/>
  <c r="ACR144" i="1"/>
  <c r="ABV144" i="1"/>
  <c r="NR144" i="1"/>
  <c r="ADC144" i="1"/>
  <c r="ADB144" i="1"/>
  <c r="ACQ144" i="1"/>
  <c r="ADA144" i="1"/>
  <c r="ACX144" i="1"/>
  <c r="ACH144" i="1"/>
  <c r="LR144" i="1"/>
  <c r="AB144" i="1"/>
  <c r="AA144" i="1" s="1"/>
  <c r="KT144" i="1"/>
  <c r="LG144" i="1"/>
  <c r="KZ144" i="1"/>
  <c r="KX144" i="1"/>
  <c r="NW144" i="1"/>
  <c r="ACV144" i="1"/>
  <c r="KE144" i="1"/>
  <c r="ND144" i="1"/>
  <c r="ADH144" i="1"/>
  <c r="KR144" i="1"/>
  <c r="ABL144" i="1"/>
  <c r="ABO144" i="1"/>
  <c r="NY144" i="1"/>
  <c r="ACL144" i="1"/>
  <c r="ACK144" i="1"/>
  <c r="MG144" i="1"/>
  <c r="KM144" i="1"/>
  <c r="KF144" i="1"/>
  <c r="KD144" i="1"/>
  <c r="MT144" i="1"/>
  <c r="ABP144" i="1"/>
  <c r="ACI144" i="1"/>
  <c r="ADK144" i="1"/>
  <c r="ADP144" i="1"/>
  <c r="ADJ144" i="1"/>
  <c r="ADM144" i="1"/>
  <c r="KL144" i="1"/>
  <c r="ADI144" i="1"/>
  <c r="KB144" i="1"/>
  <c r="NC144" i="1"/>
  <c r="ACD144" i="1"/>
  <c r="LE144" i="1"/>
  <c r="ADW144" i="1"/>
  <c r="ABT144" i="1"/>
  <c r="MY144" i="1"/>
  <c r="ADT144" i="1"/>
  <c r="NX144" i="1"/>
  <c r="LM144" i="1"/>
  <c r="LZ144" i="1"/>
  <c r="KY144" i="1"/>
  <c r="KC144" i="1"/>
  <c r="NF144" i="1"/>
  <c r="ADY144" i="1"/>
  <c r="ACG144" i="1"/>
  <c r="ADO144" i="1"/>
  <c r="JY144" i="1"/>
  <c r="ACS144" i="1"/>
  <c r="ACF144" i="1"/>
  <c r="MF144" i="1"/>
  <c r="KW144" i="1"/>
  <c r="NT144" i="1"/>
  <c r="ADU144" i="1"/>
  <c r="ABW144" i="1"/>
  <c r="LL144" i="1"/>
  <c r="ADG144" i="1"/>
  <c r="MX144" i="1"/>
  <c r="NI144" i="1"/>
  <c r="LU144" i="1"/>
  <c r="ADN144" i="1"/>
  <c r="KS144" i="1"/>
  <c r="NE144" i="1"/>
  <c r="NB144" i="1"/>
  <c r="ABU144" i="1"/>
  <c r="NP144" i="1"/>
  <c r="ABR144" i="1"/>
  <c r="ABY144" i="1"/>
  <c r="NH144" i="1"/>
  <c r="NQ144" i="1"/>
  <c r="NO144" i="1"/>
  <c r="KA144" i="1"/>
  <c r="ACN144" i="1"/>
  <c r="ACM144" i="1"/>
  <c r="ACT144" i="1"/>
  <c r="ABS144" i="1"/>
  <c r="ME144" i="1"/>
  <c r="KK144" i="1"/>
  <c r="JZ144" i="1"/>
  <c r="MZ144" i="1"/>
  <c r="ADF144" i="1"/>
  <c r="ADZ144" i="1"/>
  <c r="LK144" i="1"/>
  <c r="LX144" i="1"/>
  <c r="MR144" i="1"/>
  <c r="NG144" i="1"/>
  <c r="KQ144" i="1"/>
  <c r="LD144" i="1"/>
  <c r="MQ144" i="1"/>
  <c r="ADV144" i="1"/>
  <c r="ABX144" i="1"/>
  <c r="NA144" i="1"/>
  <c r="MD144" i="1"/>
  <c r="KJ144" i="1"/>
  <c r="NN144" i="1"/>
  <c r="MW144" i="1"/>
  <c r="ACP144" i="1"/>
  <c r="ADE144" i="1"/>
  <c r="ACC144" i="1"/>
  <c r="ABN144" i="1"/>
  <c r="ADD144" i="1"/>
  <c r="ADS144" i="1"/>
  <c r="MB144" i="1"/>
  <c r="KN144" i="1"/>
  <c r="LJ144" i="1"/>
  <c r="LW144" i="1"/>
  <c r="NM144" i="1"/>
  <c r="MU144" i="1"/>
  <c r="ACB144" i="1"/>
  <c r="ACA144" i="1"/>
  <c r="KH144" i="1"/>
  <c r="MH144" i="1"/>
  <c r="ACE144" i="1"/>
  <c r="MJ144" i="1"/>
  <c r="KP144" i="1"/>
  <c r="LC144" i="1"/>
  <c r="MN144" i="1"/>
  <c r="NL144" i="1"/>
  <c r="MS144" i="1"/>
  <c r="ACU144" i="1"/>
  <c r="ML144" i="1"/>
  <c r="LA144" i="1"/>
  <c r="LP144" i="1"/>
  <c r="MC144" i="1"/>
  <c r="KI144" i="1"/>
  <c r="LT144" i="1"/>
  <c r="NK144" i="1"/>
  <c r="NV144" i="1"/>
  <c r="ACZ144" i="1"/>
  <c r="ACY144" i="1"/>
  <c r="ACO144" i="1"/>
  <c r="LH144" i="1"/>
  <c r="KV144" i="1"/>
  <c r="LI144" i="1"/>
  <c r="LV144" i="1"/>
  <c r="MM144" i="1"/>
  <c r="NJ144" i="1"/>
  <c r="ABZ144" i="1"/>
  <c r="MK144" i="1"/>
  <c r="MI144" i="1"/>
  <c r="KO144" i="1"/>
  <c r="LB144" i="1"/>
  <c r="LS144" i="1"/>
  <c r="KU144" i="1"/>
  <c r="LO144" i="1"/>
  <c r="NU144" i="1"/>
  <c r="ACW144" i="1"/>
  <c r="AEB144" i="1"/>
  <c r="AEC144" i="1"/>
  <c r="NZ144" i="1"/>
  <c r="ADX144" i="1"/>
  <c r="AEE144" i="1"/>
  <c r="OA144" i="1"/>
  <c r="AEF144" i="1"/>
  <c r="AED144" i="1"/>
  <c r="AEA144" i="1"/>
  <c r="AEI144" i="1"/>
  <c r="AEG144" i="1"/>
  <c r="OB144" i="1"/>
  <c r="AEH144" i="1"/>
  <c r="AEL144" i="1"/>
  <c r="AEJ144" i="1"/>
  <c r="AEK144" i="1"/>
  <c r="OC144" i="1"/>
  <c r="OD144" i="1"/>
  <c r="AEO144" i="1"/>
  <c r="AEM144" i="1"/>
  <c r="AEN144" i="1"/>
  <c r="AEP144" i="1"/>
  <c r="OE144" i="1"/>
  <c r="AEQ144" i="1"/>
  <c r="AER144" i="1"/>
  <c r="AES144" i="1"/>
  <c r="AET144" i="1"/>
  <c r="OF144" i="1"/>
  <c r="AEU144" i="1"/>
  <c r="AEW144" i="1"/>
  <c r="AEV144" i="1"/>
  <c r="OG144" i="1"/>
  <c r="OH144" i="1"/>
  <c r="OI144" i="1"/>
  <c r="OJ144" i="1"/>
  <c r="OK144" i="1"/>
  <c r="OL144" i="1"/>
  <c r="OM144" i="1"/>
  <c r="ON144" i="1"/>
  <c r="OO144" i="1"/>
  <c r="OP144" i="1"/>
  <c r="OQ144" i="1"/>
  <c r="OR144" i="1"/>
  <c r="OS144" i="1"/>
  <c r="OT144" i="1"/>
  <c r="OU144" i="1"/>
  <c r="OV144" i="1"/>
  <c r="OW144" i="1"/>
  <c r="OX144" i="1"/>
  <c r="OY144" i="1"/>
  <c r="OZ144" i="1"/>
  <c r="PA144" i="1"/>
  <c r="PB144" i="1"/>
  <c r="PC144" i="1"/>
  <c r="PD144" i="1"/>
  <c r="PE144" i="1"/>
  <c r="PF144" i="1"/>
  <c r="PG144" i="1"/>
  <c r="PH144" i="1"/>
  <c r="PI144" i="1"/>
  <c r="PJ144" i="1"/>
  <c r="PK144" i="1"/>
  <c r="PL144" i="1"/>
  <c r="PM144" i="1"/>
  <c r="PN144" i="1"/>
  <c r="PO144" i="1"/>
  <c r="PP144" i="1"/>
  <c r="PQ144" i="1"/>
  <c r="PR144" i="1"/>
  <c r="PS144" i="1"/>
  <c r="PT144" i="1"/>
  <c r="PU144" i="1"/>
  <c r="PV144" i="1"/>
  <c r="PW144" i="1"/>
  <c r="PX144" i="1"/>
  <c r="PY144" i="1"/>
  <c r="PZ144" i="1"/>
  <c r="QA144" i="1"/>
  <c r="QB144" i="1"/>
  <c r="QC144" i="1"/>
  <c r="QD144" i="1"/>
  <c r="QE144" i="1"/>
  <c r="QF144" i="1"/>
  <c r="QG144" i="1"/>
  <c r="QH144" i="1"/>
  <c r="QI144" i="1"/>
  <c r="AB143" i="1"/>
  <c r="AA143" i="1" s="1"/>
  <c r="LQ143" i="1"/>
  <c r="LF143" i="1"/>
  <c r="KK143" i="1"/>
  <c r="NW143" i="1"/>
  <c r="MZ143" i="1"/>
  <c r="ACO143" i="1"/>
  <c r="ADC143" i="1"/>
  <c r="ADI143" i="1"/>
  <c r="ABX143" i="1"/>
  <c r="LB143" i="1"/>
  <c r="ACN143" i="1"/>
  <c r="LO143" i="1"/>
  <c r="NL143" i="1"/>
  <c r="LU143" i="1"/>
  <c r="ACY143" i="1"/>
  <c r="NP143" i="1"/>
  <c r="ACW143" i="1"/>
  <c r="ACT143" i="1"/>
  <c r="ACS143" i="1"/>
  <c r="MU143" i="1"/>
  <c r="MJ143" i="1"/>
  <c r="KL143" i="1"/>
  <c r="KJ143" i="1"/>
  <c r="NV143" i="1"/>
  <c r="MY143" i="1"/>
  <c r="ADS143" i="1"/>
  <c r="ABM143" i="1"/>
  <c r="ADH143" i="1"/>
  <c r="ABW143" i="1"/>
  <c r="ABU143" i="1"/>
  <c r="MI143" i="1"/>
  <c r="MV143" i="1"/>
  <c r="KH143" i="1"/>
  <c r="NR143" i="1"/>
  <c r="ABR143" i="1"/>
  <c r="KP143" i="1"/>
  <c r="ABZ143" i="1"/>
  <c r="MK143" i="1"/>
  <c r="LP143" i="1"/>
  <c r="LX143" i="1"/>
  <c r="KI143" i="1"/>
  <c r="NU143" i="1"/>
  <c r="MX143" i="1"/>
  <c r="ACM143" i="1"/>
  <c r="ADB143" i="1"/>
  <c r="ABV143" i="1"/>
  <c r="ADR143" i="1"/>
  <c r="ABT143" i="1"/>
  <c r="KC143" i="1"/>
  <c r="ACG143" i="1"/>
  <c r="ABS143" i="1"/>
  <c r="KA143" i="1"/>
  <c r="MD143" i="1"/>
  <c r="NJ143" i="1"/>
  <c r="ACA143" i="1"/>
  <c r="ACJ143" i="1"/>
  <c r="ACH143" i="1"/>
  <c r="ADP143" i="1"/>
  <c r="MS143" i="1"/>
  <c r="KV143" i="1"/>
  <c r="LV143" i="1"/>
  <c r="KE143" i="1"/>
  <c r="NT143" i="1"/>
  <c r="MW143" i="1"/>
  <c r="ACL143" i="1"/>
  <c r="ADA143" i="1"/>
  <c r="ACQ143" i="1"/>
  <c r="KD143" i="1"/>
  <c r="NS143" i="1"/>
  <c r="ACZ143" i="1"/>
  <c r="KB143" i="1"/>
  <c r="KU143" i="1"/>
  <c r="NQ143" i="1"/>
  <c r="ACK143" i="1"/>
  <c r="LA143" i="1"/>
  <c r="NM143" i="1"/>
  <c r="ACX143" i="1"/>
  <c r="ADN143" i="1"/>
  <c r="ACE143" i="1"/>
  <c r="ABL143" i="1"/>
  <c r="KM143" i="1"/>
  <c r="ABN143" i="1"/>
  <c r="ADO143" i="1"/>
  <c r="ADT143" i="1"/>
  <c r="NG143" i="1"/>
  <c r="NC143" i="1"/>
  <c r="NF143" i="1"/>
  <c r="ADQ143" i="1"/>
  <c r="ADM143" i="1"/>
  <c r="ACB143" i="1"/>
  <c r="ACD143" i="1"/>
  <c r="ADW143" i="1"/>
  <c r="ABO143" i="1"/>
  <c r="NX143" i="1"/>
  <c r="JZ143" i="1"/>
  <c r="MH143" i="1"/>
  <c r="MC143" i="1"/>
  <c r="ABP143" i="1"/>
  <c r="ADK143" i="1"/>
  <c r="JY143" i="1"/>
  <c r="LN143" i="1"/>
  <c r="KG143" i="1"/>
  <c r="LY143" i="1"/>
  <c r="NO143" i="1"/>
  <c r="ACI143" i="1"/>
  <c r="ADE143" i="1"/>
  <c r="KO143" i="1"/>
  <c r="ABY143" i="1"/>
  <c r="MR143" i="1"/>
  <c r="KT143" i="1"/>
  <c r="KZ143" i="1"/>
  <c r="LW143" i="1"/>
  <c r="NN143" i="1"/>
  <c r="ABQ143" i="1"/>
  <c r="LG143" i="1"/>
  <c r="MQ143" i="1"/>
  <c r="MG143" i="1"/>
  <c r="KF143" i="1"/>
  <c r="LL143" i="1"/>
  <c r="ACP143" i="1"/>
  <c r="LM143" i="1"/>
  <c r="KY143" i="1"/>
  <c r="LK143" i="1"/>
  <c r="NA143" i="1"/>
  <c r="ACC143" i="1"/>
  <c r="ACF143" i="1"/>
  <c r="ACV143" i="1"/>
  <c r="NE143" i="1"/>
  <c r="KS143" i="1"/>
  <c r="KX143" i="1"/>
  <c r="LJ143" i="1"/>
  <c r="NK143" i="1"/>
  <c r="ADG143" i="1"/>
  <c r="ACU143" i="1"/>
  <c r="ML143" i="1"/>
  <c r="ADV143" i="1"/>
  <c r="NB143" i="1"/>
  <c r="MN143" i="1"/>
  <c r="MF143" i="1"/>
  <c r="KW143" i="1"/>
  <c r="LI143" i="1"/>
  <c r="NI143" i="1"/>
  <c r="ND143" i="1"/>
  <c r="LT143" i="1"/>
  <c r="ME143" i="1"/>
  <c r="KR143" i="1"/>
  <c r="LH143" i="1"/>
  <c r="NH143" i="1"/>
  <c r="ADF143" i="1"/>
  <c r="MM143" i="1"/>
  <c r="MB143" i="1"/>
  <c r="KQ143" i="1"/>
  <c r="LE143" i="1"/>
  <c r="MT143" i="1"/>
  <c r="ADD143" i="1"/>
  <c r="LZ143" i="1"/>
  <c r="ADJ143" i="1"/>
  <c r="LS143" i="1"/>
  <c r="MA143" i="1"/>
  <c r="LC143" i="1"/>
  <c r="LD143" i="1"/>
  <c r="ACR143" i="1"/>
  <c r="LR143" i="1"/>
  <c r="ADL143" i="1"/>
  <c r="KN143" i="1"/>
  <c r="ADY143" i="1"/>
  <c r="NY143" i="1"/>
  <c r="ADZ143" i="1"/>
  <c r="ADU143" i="1"/>
  <c r="ADX143" i="1"/>
  <c r="AEC143" i="1"/>
  <c r="AEB143" i="1"/>
  <c r="NZ143" i="1"/>
  <c r="AEF143" i="1"/>
  <c r="OA143" i="1"/>
  <c r="AEA143" i="1"/>
  <c r="AEE143" i="1"/>
  <c r="AEG143" i="1"/>
  <c r="OB143" i="1"/>
  <c r="AED143" i="1"/>
  <c r="AEH143" i="1"/>
  <c r="AEI143" i="1"/>
  <c r="AEL143" i="1"/>
  <c r="AEK143" i="1"/>
  <c r="AEJ143" i="1"/>
  <c r="OC143" i="1"/>
  <c r="AEM143" i="1"/>
  <c r="AEO143" i="1"/>
  <c r="OD143" i="1"/>
  <c r="AEN143" i="1"/>
  <c r="OE143" i="1"/>
  <c r="AEQ143" i="1"/>
  <c r="AEP143" i="1"/>
  <c r="AER143" i="1"/>
  <c r="AEU143" i="1"/>
  <c r="OF143" i="1"/>
  <c r="AES143" i="1"/>
  <c r="AET143" i="1"/>
  <c r="AEW143" i="1"/>
  <c r="AEV143" i="1"/>
  <c r="OG143" i="1"/>
  <c r="OH143" i="1"/>
  <c r="OI143" i="1"/>
  <c r="OJ143" i="1"/>
  <c r="OK143" i="1"/>
  <c r="OL143" i="1"/>
  <c r="OM143" i="1"/>
  <c r="ON143" i="1"/>
  <c r="OO143" i="1"/>
  <c r="OP143" i="1"/>
  <c r="OQ143" i="1"/>
  <c r="OR143" i="1"/>
  <c r="OS143" i="1"/>
  <c r="OT143" i="1"/>
  <c r="OU143" i="1"/>
  <c r="OV143" i="1"/>
  <c r="OW143" i="1"/>
  <c r="OX143" i="1"/>
  <c r="OY143" i="1"/>
  <c r="OZ143" i="1"/>
  <c r="PA143" i="1"/>
  <c r="PB143" i="1"/>
  <c r="PC143" i="1"/>
  <c r="PD143" i="1"/>
  <c r="PE143" i="1"/>
  <c r="PF143" i="1"/>
  <c r="PG143" i="1"/>
  <c r="PH143" i="1"/>
  <c r="PI143" i="1"/>
  <c r="PJ143" i="1"/>
  <c r="PK143" i="1"/>
  <c r="PL143" i="1"/>
  <c r="PM143" i="1"/>
  <c r="PN143" i="1"/>
  <c r="PO143" i="1"/>
  <c r="PP143" i="1"/>
  <c r="PQ143" i="1"/>
  <c r="PR143" i="1"/>
  <c r="PS143" i="1"/>
  <c r="PT143" i="1"/>
  <c r="PU143" i="1"/>
  <c r="PV143" i="1"/>
  <c r="PW143" i="1"/>
  <c r="PX143" i="1"/>
  <c r="PY143" i="1"/>
  <c r="PZ143" i="1"/>
  <c r="QA143" i="1"/>
  <c r="QB143" i="1"/>
  <c r="QC143" i="1"/>
  <c r="QD143" i="1"/>
  <c r="QE143" i="1"/>
  <c r="QF143" i="1"/>
  <c r="QG143" i="1"/>
  <c r="QH143" i="1"/>
  <c r="QI143" i="1"/>
  <c r="ZM134" i="1" a="1"/>
  <c r="ZM134" i="1" s="1"/>
  <c r="DH134" i="1" a="1"/>
  <c r="DH134" i="1" s="1"/>
  <c r="ZM133" i="1" a="1"/>
  <c r="ZM133" i="1" s="1"/>
  <c r="DH133" i="1" a="1"/>
  <c r="DH133" i="1" s="1"/>
  <c r="CD136" i="1" a="1"/>
  <c r="CD136" i="1" s="1"/>
  <c r="CD135" i="1" a="1"/>
  <c r="CD135" i="1" s="1"/>
  <c r="ZN135" i="1" s="1" a="1"/>
  <c r="ZN135" i="1" s="1"/>
  <c r="ZE144" i="1"/>
  <c r="ZE143" i="1"/>
  <c r="C143" i="1"/>
  <c r="C144" i="1"/>
  <c r="VV144" i="1"/>
  <c r="GC144" i="1"/>
  <c r="GD144" i="1"/>
  <c r="GE144" i="1"/>
  <c r="GF144" i="1"/>
  <c r="GG144" i="1"/>
  <c r="VS144" i="1"/>
  <c r="VQ144" i="1"/>
  <c r="VT144" i="1"/>
  <c r="GJ144" i="1"/>
  <c r="GL144" i="1"/>
  <c r="GN144" i="1"/>
  <c r="GO144" i="1"/>
  <c r="GH144" i="1"/>
  <c r="VU144" i="1"/>
  <c r="GI144" i="1"/>
  <c r="GK144" i="1"/>
  <c r="GM144" i="1"/>
  <c r="D144" i="1"/>
  <c r="VP144" i="1"/>
  <c r="VR144" i="1"/>
  <c r="GM143" i="1"/>
  <c r="GF143" i="1"/>
  <c r="GE143" i="1"/>
  <c r="GG143" i="1"/>
  <c r="GC143" i="1"/>
  <c r="VQ143" i="1"/>
  <c r="GD143" i="1"/>
  <c r="VS143" i="1"/>
  <c r="GJ143" i="1"/>
  <c r="GO143" i="1"/>
  <c r="VV143" i="1"/>
  <c r="D143" i="1"/>
  <c r="GI143" i="1"/>
  <c r="VP143" i="1"/>
  <c r="VR143" i="1"/>
  <c r="VT143" i="1"/>
  <c r="VU143" i="1"/>
  <c r="GH143" i="1"/>
  <c r="GK143" i="1"/>
  <c r="GL143" i="1"/>
  <c r="GN143" i="1"/>
  <c r="QK124" i="1"/>
  <c r="QK125" i="1"/>
  <c r="QK126" i="1"/>
  <c r="QK127" i="1"/>
  <c r="QK128" i="1"/>
  <c r="QK129" i="1"/>
  <c r="QK130" i="1"/>
  <c r="QK131" i="1"/>
  <c r="QK132" i="1"/>
  <c r="QK133" i="1"/>
  <c r="QK134" i="1"/>
  <c r="QK135" i="1"/>
  <c r="QK136" i="1"/>
  <c r="QK137" i="1"/>
  <c r="QK138" i="1"/>
  <c r="QK139" i="1"/>
  <c r="QK140" i="1"/>
  <c r="QK141" i="1"/>
  <c r="QK142" i="1"/>
  <c r="QK143" i="1"/>
  <c r="QK144" i="1"/>
  <c r="QK145" i="1"/>
  <c r="QK146" i="1"/>
  <c r="QK147" i="1"/>
  <c r="QL12" i="1"/>
  <c r="QM6" i="1"/>
  <c r="VW143" i="1"/>
  <c r="VW144" i="1"/>
  <c r="VW124" i="1"/>
  <c r="VW126" i="1"/>
  <c r="VW145" i="1"/>
  <c r="VW125" i="1"/>
  <c r="VW147" i="1"/>
  <c r="VW146" i="1"/>
  <c r="VW128" i="1"/>
  <c r="VW127" i="1"/>
  <c r="VW129" i="1"/>
  <c r="VW130" i="1"/>
  <c r="VW131" i="1"/>
  <c r="VW132" i="1"/>
  <c r="VW134" i="1"/>
  <c r="VW133" i="1"/>
  <c r="VW135" i="1"/>
  <c r="VW136" i="1"/>
  <c r="VW138" i="1"/>
  <c r="VW137" i="1"/>
  <c r="VW139" i="1"/>
  <c r="VW140" i="1"/>
  <c r="VW142" i="1"/>
  <c r="VW141" i="1"/>
  <c r="VX8" i="1"/>
  <c r="ZM135" i="1" l="1" a="1"/>
  <c r="ZM135" i="1" s="1"/>
  <c r="DH135" i="1" a="1"/>
  <c r="DH135" i="1" s="1"/>
  <c r="ZM136" i="1" a="1"/>
  <c r="ZM136" i="1" s="1"/>
  <c r="DH136" i="1" a="1"/>
  <c r="DH136" i="1" s="1"/>
  <c r="CD138" i="1" a="1"/>
  <c r="CD138" i="1" s="1"/>
  <c r="CD137" i="1" a="1"/>
  <c r="CD137" i="1" s="1"/>
  <c r="ZN137" i="1" s="1" a="1"/>
  <c r="ZN137" i="1" s="1"/>
  <c r="QL125" i="1"/>
  <c r="QL124" i="1"/>
  <c r="QL126" i="1"/>
  <c r="QL127" i="1"/>
  <c r="QL128" i="1"/>
  <c r="QL129" i="1"/>
  <c r="QL130" i="1"/>
  <c r="QL131" i="1"/>
  <c r="QL132" i="1"/>
  <c r="QL133" i="1"/>
  <c r="QL134" i="1"/>
  <c r="QL135" i="1"/>
  <c r="QL136" i="1"/>
  <c r="QL137" i="1"/>
  <c r="QL138" i="1"/>
  <c r="QL139" i="1"/>
  <c r="QL140" i="1"/>
  <c r="QL141" i="1"/>
  <c r="QL142" i="1"/>
  <c r="QL143" i="1"/>
  <c r="QL144" i="1"/>
  <c r="QL145" i="1"/>
  <c r="QL146" i="1"/>
  <c r="QL147" i="1"/>
  <c r="QM12" i="1"/>
  <c r="QN6" i="1"/>
  <c r="VX124" i="1"/>
  <c r="VX125" i="1"/>
  <c r="VX126" i="1"/>
  <c r="VX145" i="1"/>
  <c r="VX147" i="1"/>
  <c r="VX128" i="1"/>
  <c r="VX146" i="1"/>
  <c r="VX127" i="1"/>
  <c r="VX129" i="1"/>
  <c r="VX130" i="1"/>
  <c r="VX131" i="1"/>
  <c r="VX132" i="1"/>
  <c r="VX134" i="1"/>
  <c r="VX133" i="1"/>
  <c r="VX135" i="1"/>
  <c r="VX136" i="1"/>
  <c r="VX138" i="1"/>
  <c r="VX137" i="1"/>
  <c r="VX139" i="1"/>
  <c r="VX140" i="1"/>
  <c r="VX142" i="1"/>
  <c r="VX141" i="1"/>
  <c r="VX143" i="1"/>
  <c r="VX144" i="1"/>
  <c r="VY8" i="1"/>
  <c r="ZM137" i="1" l="1" a="1"/>
  <c r="ZM137" i="1" s="1"/>
  <c r="DH137" i="1" a="1"/>
  <c r="DH137" i="1" s="1"/>
  <c r="ZM138" i="1" a="1"/>
  <c r="ZM138" i="1" s="1"/>
  <c r="DH138" i="1" a="1"/>
  <c r="DH138" i="1" s="1"/>
  <c r="CD139" i="1" a="1"/>
  <c r="CD139" i="1" s="1"/>
  <c r="ZN139" i="1" s="1" a="1"/>
  <c r="ZN139" i="1" s="1"/>
  <c r="CD140" i="1" a="1"/>
  <c r="CD140" i="1" s="1"/>
  <c r="QM124" i="1"/>
  <c r="QM125" i="1"/>
  <c r="QM126" i="1"/>
  <c r="QM127" i="1"/>
  <c r="QM128" i="1"/>
  <c r="QM129" i="1"/>
  <c r="QM130" i="1"/>
  <c r="QM131" i="1"/>
  <c r="QM132" i="1"/>
  <c r="QM133" i="1"/>
  <c r="QM134" i="1"/>
  <c r="QM135" i="1"/>
  <c r="QM136" i="1"/>
  <c r="QM137" i="1"/>
  <c r="QM138" i="1"/>
  <c r="QM139" i="1"/>
  <c r="QM140" i="1"/>
  <c r="QM141" i="1"/>
  <c r="QM142" i="1"/>
  <c r="QM143" i="1"/>
  <c r="QM144" i="1"/>
  <c r="QM145" i="1"/>
  <c r="QM146" i="1"/>
  <c r="QM147" i="1"/>
  <c r="QN12" i="1"/>
  <c r="QO6" i="1"/>
  <c r="VY124" i="1"/>
  <c r="VY145" i="1"/>
  <c r="VY125" i="1"/>
  <c r="VY126" i="1"/>
  <c r="VY146" i="1"/>
  <c r="VY147" i="1"/>
  <c r="VY128" i="1"/>
  <c r="VY127" i="1"/>
  <c r="VY129" i="1"/>
  <c r="VY130" i="1"/>
  <c r="VY131" i="1"/>
  <c r="VY132" i="1"/>
  <c r="VY133" i="1"/>
  <c r="VY134" i="1"/>
  <c r="VY135" i="1"/>
  <c r="VY136" i="1"/>
  <c r="VY138" i="1"/>
  <c r="VY137" i="1"/>
  <c r="VY139" i="1"/>
  <c r="VY140" i="1"/>
  <c r="VY141" i="1"/>
  <c r="VY142" i="1"/>
  <c r="VY143" i="1"/>
  <c r="VY144" i="1"/>
  <c r="VZ8" i="1"/>
  <c r="ZM140" i="1" l="1" a="1"/>
  <c r="ZM140" i="1" s="1"/>
  <c r="DH140" i="1" a="1"/>
  <c r="DH140" i="1" s="1"/>
  <c r="ZM139" i="1" a="1"/>
  <c r="ZM139" i="1" s="1"/>
  <c r="DH139" i="1" a="1"/>
  <c r="DH139" i="1" s="1"/>
  <c r="CD142" i="1" a="1"/>
  <c r="CD142" i="1" s="1"/>
  <c r="CD141" i="1" a="1"/>
  <c r="CD141" i="1" s="1"/>
  <c r="ZN141" i="1" s="1" a="1"/>
  <c r="ZN141" i="1" s="1"/>
  <c r="QN124" i="1"/>
  <c r="QN125" i="1"/>
  <c r="QN126" i="1"/>
  <c r="QN127" i="1"/>
  <c r="QN128" i="1"/>
  <c r="QN129" i="1"/>
  <c r="QN130" i="1"/>
  <c r="QN131" i="1"/>
  <c r="QN132" i="1"/>
  <c r="QN133" i="1"/>
  <c r="QN134" i="1"/>
  <c r="QN135" i="1"/>
  <c r="QN136" i="1"/>
  <c r="QN137" i="1"/>
  <c r="QN138" i="1"/>
  <c r="QN139" i="1"/>
  <c r="QN140" i="1"/>
  <c r="QN141" i="1"/>
  <c r="QN142" i="1"/>
  <c r="QN143" i="1"/>
  <c r="QN144" i="1"/>
  <c r="QN145" i="1"/>
  <c r="QN146" i="1"/>
  <c r="QN147" i="1"/>
  <c r="QO12" i="1"/>
  <c r="QP6" i="1"/>
  <c r="VZ124" i="1"/>
  <c r="VZ126" i="1"/>
  <c r="VZ125" i="1"/>
  <c r="VZ145" i="1"/>
  <c r="VZ147" i="1"/>
  <c r="VZ128" i="1"/>
  <c r="VZ127" i="1"/>
  <c r="VZ146" i="1"/>
  <c r="VZ129" i="1"/>
  <c r="VZ130" i="1"/>
  <c r="VZ131" i="1"/>
  <c r="VZ132" i="1"/>
  <c r="VZ133" i="1"/>
  <c r="VZ134" i="1"/>
  <c r="VZ135" i="1"/>
  <c r="VZ136" i="1"/>
  <c r="VZ138" i="1"/>
  <c r="VZ137" i="1"/>
  <c r="VZ139" i="1"/>
  <c r="VZ140" i="1"/>
  <c r="VZ141" i="1"/>
  <c r="VZ142" i="1"/>
  <c r="VZ143" i="1"/>
  <c r="VZ144" i="1"/>
  <c r="WA8" i="1"/>
  <c r="WB10" i="1"/>
  <c r="WC10" i="1" s="1"/>
  <c r="WD10" i="1" s="1"/>
  <c r="WE10" i="1" s="1"/>
  <c r="WF10" i="1" s="1"/>
  <c r="WG10" i="1" s="1"/>
  <c r="WH10" i="1" s="1"/>
  <c r="WI10" i="1" s="1"/>
  <c r="WJ10" i="1" s="1"/>
  <c r="WK10" i="1" s="1"/>
  <c r="WL10" i="1" s="1"/>
  <c r="WM10" i="1" s="1"/>
  <c r="WN10" i="1" s="1"/>
  <c r="WO10" i="1" s="1"/>
  <c r="WP10" i="1" s="1"/>
  <c r="WQ10" i="1" s="1"/>
  <c r="WR10" i="1" s="1"/>
  <c r="ZM141" i="1" l="1" a="1"/>
  <c r="ZM141" i="1" s="1"/>
  <c r="DH141" i="1" a="1"/>
  <c r="DH141" i="1" s="1"/>
  <c r="ZM142" i="1" a="1"/>
  <c r="ZM142" i="1" s="1"/>
  <c r="DH142" i="1" a="1"/>
  <c r="DH142" i="1" s="1"/>
  <c r="CD143" i="1" a="1"/>
  <c r="CD143" i="1" s="1"/>
  <c r="ZN143" i="1" s="1" a="1"/>
  <c r="ZN143" i="1" s="1"/>
  <c r="CD144" i="1" a="1"/>
  <c r="CD144" i="1" s="1"/>
  <c r="ZN144" i="1" s="1" a="1"/>
  <c r="ZN144" i="1" s="1"/>
  <c r="QO124" i="1"/>
  <c r="QO125" i="1"/>
  <c r="QO126" i="1"/>
  <c r="QO127" i="1"/>
  <c r="QO128" i="1"/>
  <c r="QO129" i="1"/>
  <c r="QO130" i="1"/>
  <c r="QO131" i="1"/>
  <c r="QO132" i="1"/>
  <c r="QO133" i="1"/>
  <c r="QO134" i="1"/>
  <c r="QO135" i="1"/>
  <c r="QO136" i="1"/>
  <c r="QO137" i="1"/>
  <c r="QO138" i="1"/>
  <c r="QO139" i="1"/>
  <c r="QO140" i="1"/>
  <c r="QO141" i="1"/>
  <c r="QO142" i="1"/>
  <c r="QO143" i="1"/>
  <c r="QO144" i="1"/>
  <c r="QO145" i="1"/>
  <c r="QO146" i="1"/>
  <c r="QO147" i="1"/>
  <c r="QQ6" i="1"/>
  <c r="QP12" i="1"/>
  <c r="WA124" i="1"/>
  <c r="WA125" i="1"/>
  <c r="WA145" i="1"/>
  <c r="WA126" i="1"/>
  <c r="WA147" i="1"/>
  <c r="WA128" i="1"/>
  <c r="WA127" i="1"/>
  <c r="WA146" i="1"/>
  <c r="WA129" i="1"/>
  <c r="WA130" i="1"/>
  <c r="WA132" i="1"/>
  <c r="WA131" i="1"/>
  <c r="WA133" i="1"/>
  <c r="WA134" i="1"/>
  <c r="WA135" i="1"/>
  <c r="WA136" i="1"/>
  <c r="WA137" i="1"/>
  <c r="WA138" i="1"/>
  <c r="WA139" i="1"/>
  <c r="WA140" i="1"/>
  <c r="WA142" i="1"/>
  <c r="WA141" i="1"/>
  <c r="WA143" i="1"/>
  <c r="WA144" i="1"/>
  <c r="WB8" i="1"/>
  <c r="ZM144" i="1" l="1" a="1"/>
  <c r="ZM144" i="1" s="1"/>
  <c r="DH144" i="1" a="1"/>
  <c r="DH144" i="1" s="1"/>
  <c r="ZM143" i="1" a="1"/>
  <c r="ZM143" i="1" s="1"/>
  <c r="DH143" i="1" a="1"/>
  <c r="DH143" i="1" s="1"/>
  <c r="QP125" i="1"/>
  <c r="QP124" i="1"/>
  <c r="QP126" i="1"/>
  <c r="QP127" i="1"/>
  <c r="QP128" i="1"/>
  <c r="QP129" i="1"/>
  <c r="QP130" i="1"/>
  <c r="QP131" i="1"/>
  <c r="QP132" i="1"/>
  <c r="QP133" i="1"/>
  <c r="QP134" i="1"/>
  <c r="QP135" i="1"/>
  <c r="QP136" i="1"/>
  <c r="QP137" i="1"/>
  <c r="QP138" i="1"/>
  <c r="QP139" i="1"/>
  <c r="QP140" i="1"/>
  <c r="QP141" i="1"/>
  <c r="QP142" i="1"/>
  <c r="QP143" i="1"/>
  <c r="QP144" i="1"/>
  <c r="QP145" i="1"/>
  <c r="QP146" i="1"/>
  <c r="QP147" i="1"/>
  <c r="QR6" i="1"/>
  <c r="QQ12" i="1"/>
  <c r="WB124" i="1"/>
  <c r="WB126" i="1"/>
  <c r="WB125" i="1"/>
  <c r="WB145" i="1"/>
  <c r="WB147" i="1"/>
  <c r="WB128" i="1"/>
  <c r="WB146" i="1"/>
  <c r="WB127" i="1"/>
  <c r="WB129" i="1"/>
  <c r="WB130" i="1"/>
  <c r="WB132" i="1"/>
  <c r="WB131" i="1"/>
  <c r="WB134" i="1"/>
  <c r="WB133" i="1"/>
  <c r="WB135" i="1"/>
  <c r="WB136" i="1"/>
  <c r="WB138" i="1"/>
  <c r="WB137" i="1"/>
  <c r="WB139" i="1"/>
  <c r="WB140" i="1"/>
  <c r="WB142" i="1"/>
  <c r="WB141" i="1"/>
  <c r="WB144" i="1"/>
  <c r="WB143" i="1"/>
  <c r="WC8" i="1"/>
  <c r="QQ125" i="1" l="1"/>
  <c r="QQ124" i="1"/>
  <c r="QQ126" i="1"/>
  <c r="QQ127" i="1"/>
  <c r="QQ128" i="1"/>
  <c r="QQ129" i="1"/>
  <c r="QQ130" i="1"/>
  <c r="QQ131" i="1"/>
  <c r="QQ132" i="1"/>
  <c r="QQ133" i="1"/>
  <c r="QQ134" i="1"/>
  <c r="QQ135" i="1"/>
  <c r="QQ136" i="1"/>
  <c r="QQ137" i="1"/>
  <c r="QQ138" i="1"/>
  <c r="QQ139" i="1"/>
  <c r="QQ140" i="1"/>
  <c r="QQ141" i="1"/>
  <c r="QQ142" i="1"/>
  <c r="QQ143" i="1"/>
  <c r="QQ144" i="1"/>
  <c r="QQ145" i="1"/>
  <c r="QQ146" i="1"/>
  <c r="QQ147" i="1"/>
  <c r="QS6" i="1"/>
  <c r="QR12" i="1"/>
  <c r="WC124" i="1"/>
  <c r="WC125" i="1"/>
  <c r="WC145" i="1"/>
  <c r="WC126" i="1"/>
  <c r="WC128" i="1"/>
  <c r="WC146" i="1"/>
  <c r="WC127" i="1"/>
  <c r="WC147" i="1"/>
  <c r="WC129" i="1"/>
  <c r="WC130" i="1"/>
  <c r="WC132" i="1"/>
  <c r="WC131" i="1"/>
  <c r="WC134" i="1"/>
  <c r="WC133" i="1"/>
  <c r="WC136" i="1"/>
  <c r="WC135" i="1"/>
  <c r="WC137" i="1"/>
  <c r="WC138" i="1"/>
  <c r="WC139" i="1"/>
  <c r="WC140" i="1"/>
  <c r="WC141" i="1"/>
  <c r="WC142" i="1"/>
  <c r="WC143" i="1"/>
  <c r="WC144" i="1"/>
  <c r="WD8" i="1"/>
  <c r="QR125" i="1" l="1"/>
  <c r="QR124" i="1"/>
  <c r="QR126" i="1"/>
  <c r="QR127" i="1"/>
  <c r="QR128" i="1"/>
  <c r="QR129" i="1"/>
  <c r="QR130" i="1"/>
  <c r="QR131" i="1"/>
  <c r="QR132" i="1"/>
  <c r="QR133" i="1"/>
  <c r="QR134" i="1"/>
  <c r="QR135" i="1"/>
  <c r="QR136" i="1"/>
  <c r="QR137" i="1"/>
  <c r="QR138" i="1"/>
  <c r="QR139" i="1"/>
  <c r="QR140" i="1"/>
  <c r="QR141" i="1"/>
  <c r="QR142" i="1"/>
  <c r="QR143" i="1"/>
  <c r="QR144" i="1"/>
  <c r="QR145" i="1"/>
  <c r="QR146" i="1"/>
  <c r="QR147" i="1"/>
  <c r="QT6" i="1"/>
  <c r="QS12" i="1"/>
  <c r="WD124" i="1"/>
  <c r="WD126" i="1"/>
  <c r="WD125" i="1"/>
  <c r="WD145" i="1"/>
  <c r="WD146" i="1"/>
  <c r="WD128" i="1"/>
  <c r="WD127" i="1"/>
  <c r="WD147" i="1"/>
  <c r="WD129" i="1"/>
  <c r="WD130" i="1"/>
  <c r="WD132" i="1"/>
  <c r="WD131" i="1"/>
  <c r="WD133" i="1"/>
  <c r="WD134" i="1"/>
  <c r="WD136" i="1"/>
  <c r="WD135" i="1"/>
  <c r="WD137" i="1"/>
  <c r="WD138" i="1"/>
  <c r="WD139" i="1"/>
  <c r="WD140" i="1"/>
  <c r="WD142" i="1"/>
  <c r="WD141" i="1"/>
  <c r="WD143" i="1"/>
  <c r="WD144" i="1"/>
  <c r="WE8" i="1"/>
  <c r="QS124" i="1" l="1"/>
  <c r="QS125" i="1"/>
  <c r="QS126" i="1"/>
  <c r="QS127" i="1"/>
  <c r="QS128" i="1"/>
  <c r="QS129" i="1"/>
  <c r="QS130" i="1"/>
  <c r="QS131" i="1"/>
  <c r="QS132" i="1"/>
  <c r="QS133" i="1"/>
  <c r="QS134" i="1"/>
  <c r="QS135" i="1"/>
  <c r="QS136" i="1"/>
  <c r="QS137" i="1"/>
  <c r="QS138" i="1"/>
  <c r="QS139" i="1"/>
  <c r="QS140" i="1"/>
  <c r="QS141" i="1"/>
  <c r="QS142" i="1"/>
  <c r="QS143" i="1"/>
  <c r="QS144" i="1"/>
  <c r="QS145" i="1"/>
  <c r="QS146" i="1"/>
  <c r="QS147" i="1"/>
  <c r="QT12" i="1"/>
  <c r="QU6" i="1"/>
  <c r="WE124" i="1"/>
  <c r="WE125" i="1"/>
  <c r="WE126" i="1"/>
  <c r="WE145" i="1"/>
  <c r="WE128" i="1"/>
  <c r="WE146" i="1"/>
  <c r="WE127" i="1"/>
  <c r="WE147" i="1"/>
  <c r="WE129" i="1"/>
  <c r="WE130" i="1"/>
  <c r="WE132" i="1"/>
  <c r="WE131" i="1"/>
  <c r="WE133" i="1"/>
  <c r="WE134" i="1"/>
  <c r="WE136" i="1"/>
  <c r="WE135" i="1"/>
  <c r="WE137" i="1"/>
  <c r="WE138" i="1"/>
  <c r="WE139" i="1"/>
  <c r="WE140" i="1"/>
  <c r="WE142" i="1"/>
  <c r="WE141" i="1"/>
  <c r="WE144" i="1"/>
  <c r="WE143" i="1"/>
  <c r="WF8" i="1"/>
  <c r="QT125" i="1" l="1"/>
  <c r="QT124" i="1"/>
  <c r="QT126" i="1"/>
  <c r="QT127" i="1"/>
  <c r="QT128" i="1"/>
  <c r="QT129" i="1"/>
  <c r="QT130" i="1"/>
  <c r="QT131" i="1"/>
  <c r="QT132" i="1"/>
  <c r="QT133" i="1"/>
  <c r="QT134" i="1"/>
  <c r="QT135" i="1"/>
  <c r="QT136" i="1"/>
  <c r="QT137" i="1"/>
  <c r="QT138" i="1"/>
  <c r="QT139" i="1"/>
  <c r="QT140" i="1"/>
  <c r="QT141" i="1"/>
  <c r="QT142" i="1"/>
  <c r="QT143" i="1"/>
  <c r="QT144" i="1"/>
  <c r="QT145" i="1"/>
  <c r="QT146" i="1"/>
  <c r="QT147" i="1"/>
  <c r="QU12" i="1"/>
  <c r="QV6" i="1"/>
  <c r="WF124" i="1"/>
  <c r="WF125" i="1"/>
  <c r="WF145" i="1"/>
  <c r="WF126" i="1"/>
  <c r="WF146" i="1"/>
  <c r="WF127" i="1"/>
  <c r="WF128" i="1"/>
  <c r="WF147" i="1"/>
  <c r="WF129" i="1"/>
  <c r="WF130" i="1"/>
  <c r="WF131" i="1"/>
  <c r="WF132" i="1"/>
  <c r="WF134" i="1"/>
  <c r="WF133" i="1"/>
  <c r="WF136" i="1"/>
  <c r="WF135" i="1"/>
  <c r="WF137" i="1"/>
  <c r="WF138" i="1"/>
  <c r="WF139" i="1"/>
  <c r="WF140" i="1"/>
  <c r="WF141" i="1"/>
  <c r="WF142" i="1"/>
  <c r="WF144" i="1"/>
  <c r="WF143" i="1"/>
  <c r="WG8" i="1"/>
  <c r="QU125" i="1" l="1"/>
  <c r="QU124" i="1"/>
  <c r="QU126" i="1"/>
  <c r="QU127" i="1"/>
  <c r="QU128" i="1"/>
  <c r="QU129" i="1"/>
  <c r="QU130" i="1"/>
  <c r="QU131" i="1"/>
  <c r="QU132" i="1"/>
  <c r="QU133" i="1"/>
  <c r="QU134" i="1"/>
  <c r="QU135" i="1"/>
  <c r="QU136" i="1"/>
  <c r="QU137" i="1"/>
  <c r="QU138" i="1"/>
  <c r="QU139" i="1"/>
  <c r="QU140" i="1"/>
  <c r="QU141" i="1"/>
  <c r="QU142" i="1"/>
  <c r="QU143" i="1"/>
  <c r="QU144" i="1"/>
  <c r="QU145" i="1"/>
  <c r="QU146" i="1"/>
  <c r="QU147" i="1"/>
  <c r="QV12" i="1"/>
  <c r="QW6" i="1"/>
  <c r="WG124" i="1"/>
  <c r="WG125" i="1"/>
  <c r="WG145" i="1"/>
  <c r="WG126" i="1"/>
  <c r="WG127" i="1"/>
  <c r="WG146" i="1"/>
  <c r="WG128" i="1"/>
  <c r="WG147" i="1"/>
  <c r="WG130" i="1"/>
  <c r="WG129" i="1"/>
  <c r="WG131" i="1"/>
  <c r="WG132" i="1"/>
  <c r="WG133" i="1"/>
  <c r="WG134" i="1"/>
  <c r="WG136" i="1"/>
  <c r="WG135" i="1"/>
  <c r="WG137" i="1"/>
  <c r="WG138" i="1"/>
  <c r="WG140" i="1"/>
  <c r="WG139" i="1"/>
  <c r="WG141" i="1"/>
  <c r="WG142" i="1"/>
  <c r="WG144" i="1"/>
  <c r="WG143" i="1"/>
  <c r="WH8" i="1"/>
  <c r="QV124" i="1" l="1"/>
  <c r="QV125" i="1"/>
  <c r="QV126" i="1"/>
  <c r="QV127" i="1"/>
  <c r="QV128" i="1"/>
  <c r="QV129" i="1"/>
  <c r="QV130" i="1"/>
  <c r="QV131" i="1"/>
  <c r="QV132" i="1"/>
  <c r="QV133" i="1"/>
  <c r="QV134" i="1"/>
  <c r="QV135" i="1"/>
  <c r="QV136" i="1"/>
  <c r="QV137" i="1"/>
  <c r="QV138" i="1"/>
  <c r="QV139" i="1"/>
  <c r="QV140" i="1"/>
  <c r="QV141" i="1"/>
  <c r="QV142" i="1"/>
  <c r="QV143" i="1"/>
  <c r="QV144" i="1"/>
  <c r="QV145" i="1"/>
  <c r="QV146" i="1"/>
  <c r="QV147" i="1"/>
  <c r="QW12" i="1"/>
  <c r="QX6" i="1"/>
  <c r="WH124" i="1"/>
  <c r="WH125" i="1"/>
  <c r="WH145" i="1"/>
  <c r="WH126" i="1"/>
  <c r="WH127" i="1"/>
  <c r="WH128" i="1"/>
  <c r="WH146" i="1"/>
  <c r="WH147" i="1"/>
  <c r="WH129" i="1"/>
  <c r="WH130" i="1"/>
  <c r="WH131" i="1"/>
  <c r="WH132" i="1"/>
  <c r="WH134" i="1"/>
  <c r="WH133" i="1"/>
  <c r="WH135" i="1"/>
  <c r="WH136" i="1"/>
  <c r="WH137" i="1"/>
  <c r="WH138" i="1"/>
  <c r="WH139" i="1"/>
  <c r="WH140" i="1"/>
  <c r="WH142" i="1"/>
  <c r="WH141" i="1"/>
  <c r="WH144" i="1"/>
  <c r="WH143" i="1"/>
  <c r="WI8" i="1"/>
  <c r="QW124" i="1" l="1"/>
  <c r="QW125" i="1"/>
  <c r="QW126" i="1"/>
  <c r="QW127" i="1"/>
  <c r="QW128" i="1"/>
  <c r="QW129" i="1"/>
  <c r="QW130" i="1"/>
  <c r="QW131" i="1"/>
  <c r="QW132" i="1"/>
  <c r="QW133" i="1"/>
  <c r="QW134" i="1"/>
  <c r="QW135" i="1"/>
  <c r="QW136" i="1"/>
  <c r="QW137" i="1"/>
  <c r="QW138" i="1"/>
  <c r="QW139" i="1"/>
  <c r="QW140" i="1"/>
  <c r="QW141" i="1"/>
  <c r="QW142" i="1"/>
  <c r="QW143" i="1"/>
  <c r="QW144" i="1"/>
  <c r="QW145" i="1"/>
  <c r="QW146" i="1"/>
  <c r="QW147" i="1"/>
  <c r="QX12" i="1"/>
  <c r="QY6" i="1"/>
  <c r="WI124" i="1"/>
  <c r="WI145" i="1"/>
  <c r="WI126" i="1"/>
  <c r="WI125" i="1"/>
  <c r="WI127" i="1"/>
  <c r="WI146" i="1"/>
  <c r="WI128" i="1"/>
  <c r="WI147" i="1"/>
  <c r="WI130" i="1"/>
  <c r="WI129" i="1"/>
  <c r="WI131" i="1"/>
  <c r="WI132" i="1"/>
  <c r="WI134" i="1"/>
  <c r="WI133" i="1"/>
  <c r="WI135" i="1"/>
  <c r="WI136" i="1"/>
  <c r="WI138" i="1"/>
  <c r="WI137" i="1"/>
  <c r="WI139" i="1"/>
  <c r="WI140" i="1"/>
  <c r="WI141" i="1"/>
  <c r="WI142" i="1"/>
  <c r="WI144" i="1"/>
  <c r="WI143" i="1"/>
  <c r="WJ8" i="1"/>
  <c r="QX125" i="1" l="1"/>
  <c r="QX124" i="1"/>
  <c r="QX126" i="1"/>
  <c r="QX127" i="1"/>
  <c r="QX128" i="1"/>
  <c r="QX129" i="1"/>
  <c r="QX130" i="1"/>
  <c r="QX131" i="1"/>
  <c r="QX132" i="1"/>
  <c r="QX133" i="1"/>
  <c r="QX134" i="1"/>
  <c r="QX135" i="1"/>
  <c r="QX136" i="1"/>
  <c r="QX137" i="1"/>
  <c r="QX138" i="1"/>
  <c r="QX139" i="1"/>
  <c r="QX140" i="1"/>
  <c r="QX141" i="1"/>
  <c r="QX142" i="1"/>
  <c r="QX143" i="1"/>
  <c r="QX144" i="1"/>
  <c r="QX145" i="1"/>
  <c r="QX146" i="1"/>
  <c r="QX147" i="1"/>
  <c r="QZ6" i="1"/>
  <c r="QY12" i="1"/>
  <c r="WJ124" i="1"/>
  <c r="WJ125" i="1"/>
  <c r="WJ126" i="1"/>
  <c r="WJ145" i="1"/>
  <c r="WJ147" i="1"/>
  <c r="WJ128" i="1"/>
  <c r="WJ146" i="1"/>
  <c r="WJ127" i="1"/>
  <c r="WJ130" i="1"/>
  <c r="WJ129" i="1"/>
  <c r="WJ131" i="1"/>
  <c r="WJ132" i="1"/>
  <c r="WJ134" i="1"/>
  <c r="WJ133" i="1"/>
  <c r="WJ135" i="1"/>
  <c r="WJ136" i="1"/>
  <c r="WJ137" i="1"/>
  <c r="WJ138" i="1"/>
  <c r="WJ139" i="1"/>
  <c r="WJ140" i="1"/>
  <c r="WJ142" i="1"/>
  <c r="WJ141" i="1"/>
  <c r="WJ143" i="1"/>
  <c r="WJ144" i="1"/>
  <c r="WK8" i="1"/>
  <c r="QY125" i="1" l="1"/>
  <c r="QY124" i="1"/>
  <c r="QY126" i="1"/>
  <c r="QY127" i="1"/>
  <c r="QY128" i="1"/>
  <c r="QY129" i="1"/>
  <c r="QY130" i="1"/>
  <c r="QY131" i="1"/>
  <c r="QY132" i="1"/>
  <c r="QY133" i="1"/>
  <c r="QY134" i="1"/>
  <c r="QY135" i="1"/>
  <c r="QY136" i="1"/>
  <c r="QY137" i="1"/>
  <c r="QY138" i="1"/>
  <c r="QY139" i="1"/>
  <c r="QY140" i="1"/>
  <c r="QY141" i="1"/>
  <c r="QY142" i="1"/>
  <c r="QY143" i="1"/>
  <c r="QY144" i="1"/>
  <c r="QY145" i="1"/>
  <c r="QY146" i="1"/>
  <c r="QY147" i="1"/>
  <c r="QZ12" i="1"/>
  <c r="RA6" i="1"/>
  <c r="WK124" i="1"/>
  <c r="WK125" i="1"/>
  <c r="WK126" i="1"/>
  <c r="WK145" i="1"/>
  <c r="WK127" i="1"/>
  <c r="WK146" i="1"/>
  <c r="WK147" i="1"/>
  <c r="WK128" i="1"/>
  <c r="WK130" i="1"/>
  <c r="WK129" i="1"/>
  <c r="WK131" i="1"/>
  <c r="WK132" i="1"/>
  <c r="WK134" i="1"/>
  <c r="WK133" i="1"/>
  <c r="WK135" i="1"/>
  <c r="WK136" i="1"/>
  <c r="WK138" i="1"/>
  <c r="WK137" i="1"/>
  <c r="WK139" i="1"/>
  <c r="WK140" i="1"/>
  <c r="WK141" i="1"/>
  <c r="WK142" i="1"/>
  <c r="WK143" i="1"/>
  <c r="WK144" i="1"/>
  <c r="WL8" i="1"/>
  <c r="QZ124" i="1" l="1"/>
  <c r="QZ125" i="1"/>
  <c r="QZ126" i="1"/>
  <c r="QZ127" i="1"/>
  <c r="QZ128" i="1"/>
  <c r="QZ129" i="1"/>
  <c r="QZ130" i="1"/>
  <c r="QZ131" i="1"/>
  <c r="QZ132" i="1"/>
  <c r="QZ133" i="1"/>
  <c r="QZ134" i="1"/>
  <c r="QZ135" i="1"/>
  <c r="QZ136" i="1"/>
  <c r="QZ137" i="1"/>
  <c r="QZ138" i="1"/>
  <c r="QZ139" i="1"/>
  <c r="QZ140" i="1"/>
  <c r="QZ141" i="1"/>
  <c r="QZ142" i="1"/>
  <c r="QZ143" i="1"/>
  <c r="QZ144" i="1"/>
  <c r="QZ145" i="1"/>
  <c r="QZ146" i="1"/>
  <c r="QZ147" i="1"/>
  <c r="RA12" i="1"/>
  <c r="RB6" i="1"/>
  <c r="WL124" i="1"/>
  <c r="WL145" i="1"/>
  <c r="WL125" i="1"/>
  <c r="WL126" i="1"/>
  <c r="WL127" i="1"/>
  <c r="WL128" i="1"/>
  <c r="WL147" i="1"/>
  <c r="WL146" i="1"/>
  <c r="WL130" i="1"/>
  <c r="WL129" i="1"/>
  <c r="WL131" i="1"/>
  <c r="WL132" i="1"/>
  <c r="WL134" i="1"/>
  <c r="WL133" i="1"/>
  <c r="WL135" i="1"/>
  <c r="WL136" i="1"/>
  <c r="WL137" i="1"/>
  <c r="WL138" i="1"/>
  <c r="WL140" i="1"/>
  <c r="WL139" i="1"/>
  <c r="WL141" i="1"/>
  <c r="WL142" i="1"/>
  <c r="WL143" i="1"/>
  <c r="WL144" i="1"/>
  <c r="WM8" i="1"/>
  <c r="RA124" i="1" l="1"/>
  <c r="RA125" i="1"/>
  <c r="RA126" i="1"/>
  <c r="RA127" i="1"/>
  <c r="RA128" i="1"/>
  <c r="RA129" i="1"/>
  <c r="RA130" i="1"/>
  <c r="RA131" i="1"/>
  <c r="RA132" i="1"/>
  <c r="RA133" i="1"/>
  <c r="RA134" i="1"/>
  <c r="RA135" i="1"/>
  <c r="RA136" i="1"/>
  <c r="RA137" i="1"/>
  <c r="RA138" i="1"/>
  <c r="RA139" i="1"/>
  <c r="RA140" i="1"/>
  <c r="RA141" i="1"/>
  <c r="RA142" i="1"/>
  <c r="RA143" i="1"/>
  <c r="RA144" i="1"/>
  <c r="RA145" i="1"/>
  <c r="RA146" i="1"/>
  <c r="RA147" i="1"/>
  <c r="RC6" i="1"/>
  <c r="RB12" i="1"/>
  <c r="WM124" i="1"/>
  <c r="WM125" i="1"/>
  <c r="WM126" i="1"/>
  <c r="WM145" i="1"/>
  <c r="WM127" i="1"/>
  <c r="WM146" i="1"/>
  <c r="WM147" i="1"/>
  <c r="WM128" i="1"/>
  <c r="WM130" i="1"/>
  <c r="WM129" i="1"/>
  <c r="WM131" i="1"/>
  <c r="WM132" i="1"/>
  <c r="WM134" i="1"/>
  <c r="WM133" i="1"/>
  <c r="WM135" i="1"/>
  <c r="WM136" i="1"/>
  <c r="WM137" i="1"/>
  <c r="WM138" i="1"/>
  <c r="WM140" i="1"/>
  <c r="WM139" i="1"/>
  <c r="WM142" i="1"/>
  <c r="WM141" i="1"/>
  <c r="WM144" i="1"/>
  <c r="WM143" i="1"/>
  <c r="WN8" i="1"/>
  <c r="RB124" i="1" l="1"/>
  <c r="RB125" i="1"/>
  <c r="RB126" i="1"/>
  <c r="RB127" i="1"/>
  <c r="RB128" i="1"/>
  <c r="RB129" i="1"/>
  <c r="RB130" i="1"/>
  <c r="RB131" i="1"/>
  <c r="RB132" i="1"/>
  <c r="RB133" i="1"/>
  <c r="RB134" i="1"/>
  <c r="RB135" i="1"/>
  <c r="RB136" i="1"/>
  <c r="RB137" i="1"/>
  <c r="RB138" i="1"/>
  <c r="RB139" i="1"/>
  <c r="RB140" i="1"/>
  <c r="RB141" i="1"/>
  <c r="RB142" i="1"/>
  <c r="RB143" i="1"/>
  <c r="RB144" i="1"/>
  <c r="RB145" i="1"/>
  <c r="RB146" i="1"/>
  <c r="RB147" i="1"/>
  <c r="RC12" i="1"/>
  <c r="RD6" i="1"/>
  <c r="WN124" i="1"/>
  <c r="WN125" i="1"/>
  <c r="WN145" i="1"/>
  <c r="WN126" i="1"/>
  <c r="WN127" i="1"/>
  <c r="WN146" i="1"/>
  <c r="WN147" i="1"/>
  <c r="WN128" i="1"/>
  <c r="WN129" i="1"/>
  <c r="WN130" i="1"/>
  <c r="WN131" i="1"/>
  <c r="WN132" i="1"/>
  <c r="WN134" i="1"/>
  <c r="WN133" i="1"/>
  <c r="WN136" i="1"/>
  <c r="WN135" i="1"/>
  <c r="WN137" i="1"/>
  <c r="WN138" i="1"/>
  <c r="WN140" i="1"/>
  <c r="WN139" i="1"/>
  <c r="WN142" i="1"/>
  <c r="WN141" i="1"/>
  <c r="WN143" i="1"/>
  <c r="WN144" i="1"/>
  <c r="WO8" i="1"/>
  <c r="RC125" i="1" l="1"/>
  <c r="RC124" i="1"/>
  <c r="RC126" i="1"/>
  <c r="RC127" i="1"/>
  <c r="RC128" i="1"/>
  <c r="RC129" i="1"/>
  <c r="RC130" i="1"/>
  <c r="RC131" i="1"/>
  <c r="RC132" i="1"/>
  <c r="RC133" i="1"/>
  <c r="RC134" i="1"/>
  <c r="RC135" i="1"/>
  <c r="RC136" i="1"/>
  <c r="RC137" i="1"/>
  <c r="RC138" i="1"/>
  <c r="RC139" i="1"/>
  <c r="RC140" i="1"/>
  <c r="RC141" i="1"/>
  <c r="RC142" i="1"/>
  <c r="RC143" i="1"/>
  <c r="RC144" i="1"/>
  <c r="RC145" i="1"/>
  <c r="RC146" i="1"/>
  <c r="RC147" i="1"/>
  <c r="RD12" i="1"/>
  <c r="RE6" i="1"/>
  <c r="WO124" i="1"/>
  <c r="WO126" i="1"/>
  <c r="WO125" i="1"/>
  <c r="WO145" i="1"/>
  <c r="WO146" i="1"/>
  <c r="WO147" i="1"/>
  <c r="WO128" i="1"/>
  <c r="WO127" i="1"/>
  <c r="WO129" i="1"/>
  <c r="WO130" i="1"/>
  <c r="WO131" i="1"/>
  <c r="WO132" i="1"/>
  <c r="WO134" i="1"/>
  <c r="WO133" i="1"/>
  <c r="WO135" i="1"/>
  <c r="WO136" i="1"/>
  <c r="WO137" i="1"/>
  <c r="WO138" i="1"/>
  <c r="WO140" i="1"/>
  <c r="WO139" i="1"/>
  <c r="WO142" i="1"/>
  <c r="WO141" i="1"/>
  <c r="WO143" i="1"/>
  <c r="WO144" i="1"/>
  <c r="WP8" i="1"/>
  <c r="RD125" i="1" l="1"/>
  <c r="RD124" i="1"/>
  <c r="RD126" i="1"/>
  <c r="RD127" i="1"/>
  <c r="RD128" i="1"/>
  <c r="RD129" i="1"/>
  <c r="RD130" i="1"/>
  <c r="RD131" i="1"/>
  <c r="RD132" i="1"/>
  <c r="RD133" i="1"/>
  <c r="RD134" i="1"/>
  <c r="RD135" i="1"/>
  <c r="RD136" i="1"/>
  <c r="RD137" i="1"/>
  <c r="RD138" i="1"/>
  <c r="RD139" i="1"/>
  <c r="RD140" i="1"/>
  <c r="RD141" i="1"/>
  <c r="RD142" i="1"/>
  <c r="RD143" i="1"/>
  <c r="RD144" i="1"/>
  <c r="RD145" i="1"/>
  <c r="RD146" i="1"/>
  <c r="RD147" i="1"/>
  <c r="RE12" i="1"/>
  <c r="RF6" i="1"/>
  <c r="WP124" i="1"/>
  <c r="WP126" i="1"/>
  <c r="WP125" i="1"/>
  <c r="WP145" i="1"/>
  <c r="WP146" i="1"/>
  <c r="WP127" i="1"/>
  <c r="WP147" i="1"/>
  <c r="WP128" i="1"/>
  <c r="WP130" i="1"/>
  <c r="WP129" i="1"/>
  <c r="WP132" i="1"/>
  <c r="WP131" i="1"/>
  <c r="WP134" i="1"/>
  <c r="WP133" i="1"/>
  <c r="WP135" i="1"/>
  <c r="WP136" i="1"/>
  <c r="WP137" i="1"/>
  <c r="WP138" i="1"/>
  <c r="WP140" i="1"/>
  <c r="WP139" i="1"/>
  <c r="WP141" i="1"/>
  <c r="WP142" i="1"/>
  <c r="WP143" i="1"/>
  <c r="WP144" i="1"/>
  <c r="WQ8" i="1"/>
  <c r="RE125" i="1" l="1"/>
  <c r="RE124" i="1"/>
  <c r="RE126" i="1"/>
  <c r="RE127" i="1"/>
  <c r="RE128" i="1"/>
  <c r="RE129" i="1"/>
  <c r="RE130" i="1"/>
  <c r="RE131" i="1"/>
  <c r="RE132" i="1"/>
  <c r="RE133" i="1"/>
  <c r="RE134" i="1"/>
  <c r="RE135" i="1"/>
  <c r="RE136" i="1"/>
  <c r="RE137" i="1"/>
  <c r="RE138" i="1"/>
  <c r="RE139" i="1"/>
  <c r="RE140" i="1"/>
  <c r="RE141" i="1"/>
  <c r="RE142" i="1"/>
  <c r="RE143" i="1"/>
  <c r="RE144" i="1"/>
  <c r="RE145" i="1"/>
  <c r="RE146" i="1"/>
  <c r="RE147" i="1"/>
  <c r="RF12" i="1"/>
  <c r="RG6" i="1"/>
  <c r="WQ124" i="1"/>
  <c r="WQ145" i="1"/>
  <c r="WQ126" i="1"/>
  <c r="WQ125" i="1"/>
  <c r="WQ146" i="1"/>
  <c r="WQ128" i="1"/>
  <c r="WQ147" i="1"/>
  <c r="WQ127" i="1"/>
  <c r="WQ130" i="1"/>
  <c r="WQ129" i="1"/>
  <c r="WQ131" i="1"/>
  <c r="WQ132" i="1"/>
  <c r="WQ133" i="1"/>
  <c r="WQ134" i="1"/>
  <c r="WQ135" i="1"/>
  <c r="WQ136" i="1"/>
  <c r="WQ137" i="1"/>
  <c r="WQ138" i="1"/>
  <c r="WQ139" i="1"/>
  <c r="WQ140" i="1"/>
  <c r="WQ141" i="1"/>
  <c r="WQ142" i="1"/>
  <c r="WQ144" i="1"/>
  <c r="WQ143" i="1"/>
  <c r="WR8" i="1"/>
  <c r="RF124" i="1" l="1"/>
  <c r="RF125" i="1"/>
  <c r="RF126" i="1"/>
  <c r="RF127" i="1"/>
  <c r="RF128" i="1"/>
  <c r="RF129" i="1"/>
  <c r="RF130" i="1"/>
  <c r="RF131" i="1"/>
  <c r="RF132" i="1"/>
  <c r="RF133" i="1"/>
  <c r="RF134" i="1"/>
  <c r="RF135" i="1"/>
  <c r="RF136" i="1"/>
  <c r="RF137" i="1"/>
  <c r="RF138" i="1"/>
  <c r="RF139" i="1"/>
  <c r="RF140" i="1"/>
  <c r="RF141" i="1"/>
  <c r="RF142" i="1"/>
  <c r="RF143" i="1"/>
  <c r="RF144" i="1"/>
  <c r="RF145" i="1"/>
  <c r="RF146" i="1"/>
  <c r="RF147" i="1"/>
  <c r="RG12" i="1"/>
  <c r="RH6" i="1"/>
  <c r="XO15" i="1"/>
  <c r="MT149" i="1"/>
  <c r="S14" i="1"/>
  <c r="R14" i="1"/>
  <c r="Q14" i="1"/>
  <c r="P14" i="1"/>
  <c r="AK14" i="1"/>
  <c r="N14" i="1"/>
  <c r="T14" i="1"/>
  <c r="AM14" i="1"/>
  <c r="AN14" i="1"/>
  <c r="J14" i="1"/>
  <c r="I14" i="1"/>
  <c r="HN149" i="1"/>
  <c r="HM149" i="1"/>
  <c r="HL149" i="1"/>
  <c r="HK149" i="1"/>
  <c r="HJ149" i="1"/>
  <c r="HI149" i="1"/>
  <c r="GZ149" i="1"/>
  <c r="A6" i="5"/>
  <c r="IF149" i="1"/>
  <c r="RG125" i="1" l="1"/>
  <c r="RG124" i="1"/>
  <c r="RG126" i="1"/>
  <c r="RG127" i="1"/>
  <c r="RG128" i="1"/>
  <c r="RG129" i="1"/>
  <c r="RG130" i="1"/>
  <c r="RG131" i="1"/>
  <c r="RG132" i="1"/>
  <c r="RG133" i="1"/>
  <c r="RG134" i="1"/>
  <c r="RG135" i="1"/>
  <c r="RG136" i="1"/>
  <c r="RG137" i="1"/>
  <c r="RG138" i="1"/>
  <c r="RG139" i="1"/>
  <c r="RG140" i="1"/>
  <c r="RG141" i="1"/>
  <c r="RG142" i="1"/>
  <c r="RG143" i="1"/>
  <c r="RG144" i="1"/>
  <c r="RG145" i="1"/>
  <c r="RG146" i="1"/>
  <c r="RG147" i="1"/>
  <c r="RI6" i="1"/>
  <c r="RH12" i="1"/>
  <c r="V14" i="1"/>
  <c r="AD14" i="1"/>
  <c r="ACP14" i="1"/>
  <c r="ABL14" i="1"/>
  <c r="GH14" i="1"/>
  <c r="GO14" i="1"/>
  <c r="GN14" i="1"/>
  <c r="GM14" i="1"/>
  <c r="GL14" i="1"/>
  <c r="GK14" i="1"/>
  <c r="GJ14" i="1"/>
  <c r="GI14" i="1"/>
  <c r="MT14" i="1"/>
  <c r="MT15" i="1" s="1" a="1"/>
  <c r="MT15" i="1" s="1"/>
  <c r="MT49" i="1" s="1" a="1"/>
  <c r="MT49" i="1" s="1"/>
  <c r="HA149" i="1"/>
  <c r="HA14" i="1"/>
  <c r="HA15" i="1" s="1" a="1"/>
  <c r="HA15" i="1" s="1"/>
  <c r="HG149" i="1"/>
  <c r="HG14" i="1"/>
  <c r="HG15" i="1" s="1" a="1"/>
  <c r="HG15" i="1" s="1"/>
  <c r="HH149" i="1"/>
  <c r="HH14" i="1"/>
  <c r="HH15" i="1" s="1" a="1"/>
  <c r="HH15" i="1" s="1"/>
  <c r="GZ14" i="1"/>
  <c r="GZ15" i="1" s="1" a="1"/>
  <c r="GZ15" i="1" s="1"/>
  <c r="HK14" i="1"/>
  <c r="HK15" i="1" s="1" a="1"/>
  <c r="HK15" i="1" s="1"/>
  <c r="HL14" i="1"/>
  <c r="HL15" i="1" s="1" a="1"/>
  <c r="HL15" i="1" s="1"/>
  <c r="HM14" i="1"/>
  <c r="HM15" i="1" s="1" a="1"/>
  <c r="HM15" i="1" s="1"/>
  <c r="HI14" i="1"/>
  <c r="HI15" i="1" s="1" a="1"/>
  <c r="HI15" i="1" s="1"/>
  <c r="HJ14" i="1"/>
  <c r="HJ15" i="1" s="1" a="1"/>
  <c r="HJ15" i="1" s="1"/>
  <c r="HN14" i="1"/>
  <c r="HN15" i="1" s="1" a="1"/>
  <c r="HN15" i="1" s="1"/>
  <c r="IF14" i="1"/>
  <c r="IF15" i="1" s="1" a="1"/>
  <c r="IF15" i="1" s="1"/>
  <c r="AB14" i="1" l="1"/>
  <c r="AA14" i="1" s="1"/>
  <c r="RH125" i="1"/>
  <c r="RH124" i="1"/>
  <c r="RH126" i="1"/>
  <c r="RH127" i="1"/>
  <c r="RH128" i="1"/>
  <c r="RH129" i="1"/>
  <c r="RH130" i="1"/>
  <c r="RH131" i="1"/>
  <c r="RH132" i="1"/>
  <c r="RH133" i="1"/>
  <c r="RH134" i="1"/>
  <c r="RH135" i="1"/>
  <c r="RH136" i="1"/>
  <c r="RH137" i="1"/>
  <c r="RH138" i="1"/>
  <c r="RH139" i="1"/>
  <c r="RH140" i="1"/>
  <c r="RH141" i="1"/>
  <c r="RH142" i="1"/>
  <c r="RH143" i="1"/>
  <c r="RH144" i="1"/>
  <c r="RH145" i="1"/>
  <c r="RH146" i="1"/>
  <c r="RH147" i="1"/>
  <c r="RJ6" i="1"/>
  <c r="RI12" i="1"/>
  <c r="IF124" i="1" a="1"/>
  <c r="IF124" i="1" s="1"/>
  <c r="IF145" i="1" s="1" a="1"/>
  <c r="IF145" i="1" s="1"/>
  <c r="HN124" i="1" a="1"/>
  <c r="HN124" i="1" s="1"/>
  <c r="HN145" i="1" s="1" a="1"/>
  <c r="HN145" i="1" s="1"/>
  <c r="HJ124" i="1" a="1"/>
  <c r="HJ124" i="1" s="1"/>
  <c r="HJ145" i="1" s="1" a="1"/>
  <c r="HJ145" i="1" s="1"/>
  <c r="HI124" i="1" a="1"/>
  <c r="HI124" i="1" s="1"/>
  <c r="HI125" i="1" s="1" a="1"/>
  <c r="HI125" i="1" s="1"/>
  <c r="HM124" i="1" a="1"/>
  <c r="HM124" i="1" s="1"/>
  <c r="HM145" i="1" s="1" a="1"/>
  <c r="HM145" i="1" s="1"/>
  <c r="HK124" i="1" a="1"/>
  <c r="HK124" i="1" s="1"/>
  <c r="HK125" i="1" s="1" a="1"/>
  <c r="HK125" i="1" s="1"/>
  <c r="HL124" i="1" a="1"/>
  <c r="HL124" i="1" s="1"/>
  <c r="HL145" i="1" s="1" a="1"/>
  <c r="HL145" i="1" s="1"/>
  <c r="GZ124" i="1" a="1"/>
  <c r="GZ124" i="1" s="1"/>
  <c r="GZ145" i="1" s="1" a="1"/>
  <c r="GZ145" i="1" s="1"/>
  <c r="HG124" i="1" a="1"/>
  <c r="HG124" i="1" s="1"/>
  <c r="HG125" i="1" s="1" a="1"/>
  <c r="HG125" i="1" s="1"/>
  <c r="HH124" i="1" a="1"/>
  <c r="HH124" i="1" s="1"/>
  <c r="HH125" i="1" s="1" a="1"/>
  <c r="HH125" i="1" s="1"/>
  <c r="HA124" i="1" a="1"/>
  <c r="HA124" i="1" s="1"/>
  <c r="HA145" i="1" s="1" a="1"/>
  <c r="HA145" i="1" s="1"/>
  <c r="HJ49" i="1" a="1"/>
  <c r="HJ49" i="1" s="1"/>
  <c r="HL49" i="1" a="1"/>
  <c r="HL49" i="1" s="1"/>
  <c r="HK49" i="1" a="1"/>
  <c r="HK49" i="1" s="1"/>
  <c r="GZ49" i="1" a="1"/>
  <c r="GZ49" i="1" s="1"/>
  <c r="IF49" i="1" a="1"/>
  <c r="IF49" i="1" s="1"/>
  <c r="HH49" i="1" a="1"/>
  <c r="HH49" i="1" s="1"/>
  <c r="HI49" i="1" a="1"/>
  <c r="HI49" i="1" s="1"/>
  <c r="HG49" i="1" a="1"/>
  <c r="HG49" i="1" s="1"/>
  <c r="HM49" i="1" a="1"/>
  <c r="HM49" i="1" s="1"/>
  <c r="HN49" i="1" a="1"/>
  <c r="HN49" i="1" s="1"/>
  <c r="HA49" i="1" a="1"/>
  <c r="HA49" i="1" s="1"/>
  <c r="MT50" i="1" a="1"/>
  <c r="MT50" i="1" s="1"/>
  <c r="MT51" i="1" s="1" a="1"/>
  <c r="MT51" i="1" s="1"/>
  <c r="MT52" i="1" a="1"/>
  <c r="MT52" i="1" s="1"/>
  <c r="MT53" i="1" s="1" a="1"/>
  <c r="MT53" i="1" s="1"/>
  <c r="MT54" i="1" a="1"/>
  <c r="MT54" i="1" s="1"/>
  <c r="MT55" i="1" s="1" a="1"/>
  <c r="MT55" i="1" s="1"/>
  <c r="HA17" i="1"/>
  <c r="GZ17" i="1"/>
  <c r="IF17" i="1"/>
  <c r="MT17" i="1"/>
  <c r="HN17" i="1"/>
  <c r="HJ17" i="1"/>
  <c r="HL17" i="1"/>
  <c r="HK17" i="1"/>
  <c r="HH17" i="1"/>
  <c r="HG17" i="1"/>
  <c r="HI17" i="1"/>
  <c r="HM17" i="1"/>
  <c r="IF125" i="1" l="1" a="1"/>
  <c r="IF125" i="1" s="1"/>
  <c r="IF146" i="1" s="1" a="1"/>
  <c r="IF146" i="1" s="1"/>
  <c r="IF126" i="1" a="1"/>
  <c r="IF126" i="1" s="1"/>
  <c r="IF128" i="1" s="1" a="1"/>
  <c r="IF128" i="1" s="1"/>
  <c r="IF130" i="1" s="1" a="1"/>
  <c r="IF130" i="1" s="1"/>
  <c r="IF132" i="1" s="1" a="1"/>
  <c r="IF132" i="1" s="1"/>
  <c r="IF134" i="1" s="1" a="1"/>
  <c r="IF134" i="1" s="1"/>
  <c r="IF136" i="1" s="1" a="1"/>
  <c r="IF136" i="1" s="1"/>
  <c r="IF138" i="1" s="1" a="1"/>
  <c r="IF138" i="1" s="1"/>
  <c r="IF140" i="1" s="1" a="1"/>
  <c r="IF140" i="1" s="1"/>
  <c r="IF142" i="1" s="1" a="1"/>
  <c r="IF142" i="1" s="1"/>
  <c r="IF144" i="1" s="1" a="1"/>
  <c r="IF144" i="1" s="1"/>
  <c r="HI126" i="1" a="1"/>
  <c r="HI126" i="1" s="1"/>
  <c r="HI147" i="1" s="1" a="1"/>
  <c r="HI147" i="1" s="1"/>
  <c r="HI145" i="1" a="1"/>
  <c r="HI145" i="1" s="1"/>
  <c r="HJ126" i="1" a="1"/>
  <c r="HJ126" i="1" s="1"/>
  <c r="HJ128" i="1" s="1" a="1"/>
  <c r="HJ128" i="1" s="1"/>
  <c r="HJ130" i="1" s="1" a="1"/>
  <c r="HJ130" i="1" s="1"/>
  <c r="HJ132" i="1" s="1" a="1"/>
  <c r="HJ132" i="1" s="1"/>
  <c r="HJ134" i="1" s="1" a="1"/>
  <c r="HJ134" i="1" s="1"/>
  <c r="HJ136" i="1" s="1" a="1"/>
  <c r="HJ136" i="1" s="1"/>
  <c r="HJ138" i="1" s="1" a="1"/>
  <c r="HJ138" i="1" s="1"/>
  <c r="HJ140" i="1" s="1" a="1"/>
  <c r="HJ140" i="1" s="1"/>
  <c r="HJ142" i="1" s="1" a="1"/>
  <c r="HJ142" i="1" s="1"/>
  <c r="HJ144" i="1" s="1" a="1"/>
  <c r="HJ144" i="1" s="1"/>
  <c r="HM125" i="1" a="1"/>
  <c r="HM125" i="1" s="1"/>
  <c r="HM127" i="1" s="1" a="1"/>
  <c r="HM127" i="1" s="1"/>
  <c r="HM129" i="1" s="1" a="1"/>
  <c r="HM129" i="1" s="1"/>
  <c r="HM131" i="1" s="1" a="1"/>
  <c r="HM131" i="1" s="1"/>
  <c r="HM133" i="1" s="1" a="1"/>
  <c r="HM133" i="1" s="1"/>
  <c r="HM135" i="1" s="1" a="1"/>
  <c r="HM135" i="1" s="1"/>
  <c r="HM137" i="1" s="1" a="1"/>
  <c r="HM137" i="1" s="1"/>
  <c r="HM139" i="1" s="1" a="1"/>
  <c r="HM139" i="1" s="1"/>
  <c r="HM141" i="1" s="1" a="1"/>
  <c r="HM141" i="1" s="1"/>
  <c r="HM143" i="1" s="1" a="1"/>
  <c r="HM143" i="1" s="1"/>
  <c r="HN126" i="1" a="1"/>
  <c r="HN126" i="1" s="1"/>
  <c r="HN128" i="1" s="1" a="1"/>
  <c r="HN128" i="1" s="1"/>
  <c r="HN130" i="1" s="1" a="1"/>
  <c r="HN130" i="1" s="1"/>
  <c r="HN132" i="1" s="1" a="1"/>
  <c r="HN132" i="1" s="1"/>
  <c r="HN134" i="1" s="1" a="1"/>
  <c r="HN134" i="1" s="1"/>
  <c r="HN136" i="1" s="1" a="1"/>
  <c r="HN136" i="1" s="1"/>
  <c r="HN138" i="1" s="1" a="1"/>
  <c r="HN138" i="1" s="1"/>
  <c r="HN140" i="1" s="1" a="1"/>
  <c r="HN140" i="1" s="1"/>
  <c r="HN142" i="1" s="1" a="1"/>
  <c r="HN142" i="1" s="1"/>
  <c r="HN144" i="1" s="1" a="1"/>
  <c r="HN144" i="1" s="1"/>
  <c r="HN125" i="1" a="1"/>
  <c r="HN125" i="1" s="1"/>
  <c r="HN127" i="1" s="1" a="1"/>
  <c r="HN127" i="1" s="1"/>
  <c r="HN129" i="1" s="1" a="1"/>
  <c r="HN129" i="1" s="1"/>
  <c r="HN131" i="1" s="1" a="1"/>
  <c r="HN131" i="1" s="1"/>
  <c r="HN133" i="1" s="1" a="1"/>
  <c r="HN133" i="1" s="1"/>
  <c r="HN135" i="1" s="1" a="1"/>
  <c r="HN135" i="1" s="1"/>
  <c r="HN137" i="1" s="1" a="1"/>
  <c r="HN137" i="1" s="1"/>
  <c r="HN139" i="1" s="1" a="1"/>
  <c r="HN139" i="1" s="1"/>
  <c r="HN141" i="1" s="1" a="1"/>
  <c r="HN141" i="1" s="1"/>
  <c r="HN143" i="1" s="1" a="1"/>
  <c r="HN143" i="1" s="1"/>
  <c r="HJ125" i="1" a="1"/>
  <c r="HJ125" i="1" s="1"/>
  <c r="HJ146" i="1" s="1" a="1"/>
  <c r="HJ146" i="1" s="1"/>
  <c r="RI124" i="1"/>
  <c r="RI125" i="1"/>
  <c r="RI126" i="1"/>
  <c r="RI127" i="1"/>
  <c r="RI128" i="1"/>
  <c r="RI129" i="1"/>
  <c r="RI130" i="1"/>
  <c r="RI131" i="1"/>
  <c r="RI132" i="1"/>
  <c r="RI133" i="1"/>
  <c r="RI134" i="1"/>
  <c r="RI135" i="1"/>
  <c r="RI136" i="1"/>
  <c r="RI137" i="1"/>
  <c r="RI138" i="1"/>
  <c r="RI139" i="1"/>
  <c r="RI140" i="1"/>
  <c r="RI141" i="1"/>
  <c r="RI142" i="1"/>
  <c r="RI143" i="1"/>
  <c r="RI144" i="1"/>
  <c r="RI145" i="1"/>
  <c r="RI146" i="1"/>
  <c r="RI147" i="1"/>
  <c r="HL125" i="1" a="1"/>
  <c r="HL125" i="1" s="1"/>
  <c r="HL127" i="1" s="1" a="1"/>
  <c r="HL127" i="1" s="1"/>
  <c r="HL129" i="1" s="1" a="1"/>
  <c r="HL129" i="1" s="1"/>
  <c r="HL131" i="1" s="1" a="1"/>
  <c r="HL131" i="1" s="1"/>
  <c r="HL133" i="1" s="1" a="1"/>
  <c r="HL133" i="1" s="1"/>
  <c r="HL135" i="1" s="1" a="1"/>
  <c r="HL135" i="1" s="1"/>
  <c r="HL137" i="1" s="1" a="1"/>
  <c r="HL137" i="1" s="1"/>
  <c r="HL139" i="1" s="1" a="1"/>
  <c r="HL139" i="1" s="1"/>
  <c r="HL141" i="1" s="1" a="1"/>
  <c r="HL141" i="1" s="1"/>
  <c r="HL143" i="1" s="1" a="1"/>
  <c r="HL143" i="1" s="1"/>
  <c r="HL126" i="1" a="1"/>
  <c r="HL126" i="1" s="1"/>
  <c r="HL147" i="1" s="1" a="1"/>
  <c r="HL147" i="1" s="1"/>
  <c r="RK6" i="1"/>
  <c r="RJ12" i="1"/>
  <c r="HM126" i="1" a="1"/>
  <c r="HM126" i="1" s="1"/>
  <c r="HM147" i="1" s="1" a="1"/>
  <c r="HM147" i="1" s="1"/>
  <c r="HK145" i="1" a="1"/>
  <c r="HK145" i="1" s="1"/>
  <c r="HH126" i="1" a="1"/>
  <c r="HH126" i="1" s="1"/>
  <c r="HH128" i="1" s="1" a="1"/>
  <c r="HH128" i="1" s="1"/>
  <c r="HH130" i="1" s="1" a="1"/>
  <c r="HH130" i="1" s="1"/>
  <c r="HH132" i="1" s="1" a="1"/>
  <c r="HH132" i="1" s="1"/>
  <c r="HH134" i="1" s="1" a="1"/>
  <c r="HH134" i="1" s="1"/>
  <c r="HH136" i="1" s="1" a="1"/>
  <c r="HH136" i="1" s="1"/>
  <c r="HH138" i="1" s="1" a="1"/>
  <c r="HH138" i="1" s="1"/>
  <c r="HH140" i="1" s="1" a="1"/>
  <c r="HH140" i="1" s="1"/>
  <c r="HH142" i="1" s="1" a="1"/>
  <c r="HH142" i="1" s="1"/>
  <c r="HH144" i="1" s="1" a="1"/>
  <c r="HH144" i="1" s="1"/>
  <c r="HA125" i="1" a="1"/>
  <c r="HA125" i="1" s="1"/>
  <c r="HA146" i="1" s="1" a="1"/>
  <c r="HA146" i="1" s="1"/>
  <c r="HG126" i="1" a="1"/>
  <c r="HG126" i="1" s="1"/>
  <c r="HG147" i="1" s="1" a="1"/>
  <c r="HG147" i="1" s="1"/>
  <c r="HA126" i="1" a="1"/>
  <c r="HA126" i="1" s="1"/>
  <c r="HA147" i="1" s="1" a="1"/>
  <c r="HA147" i="1" s="1"/>
  <c r="HH145" i="1" a="1"/>
  <c r="HH145" i="1" s="1"/>
  <c r="HG145" i="1" a="1"/>
  <c r="HG145" i="1" s="1"/>
  <c r="GZ126" i="1" a="1"/>
  <c r="GZ126" i="1" s="1"/>
  <c r="GZ128" i="1" s="1" a="1"/>
  <c r="GZ128" i="1" s="1"/>
  <c r="GZ130" i="1" s="1" a="1"/>
  <c r="GZ130" i="1" s="1"/>
  <c r="GZ132" i="1" s="1" a="1"/>
  <c r="GZ132" i="1" s="1"/>
  <c r="GZ134" i="1" s="1" a="1"/>
  <c r="GZ134" i="1" s="1"/>
  <c r="GZ136" i="1" s="1" a="1"/>
  <c r="GZ136" i="1" s="1"/>
  <c r="GZ138" i="1" s="1" a="1"/>
  <c r="GZ138" i="1" s="1"/>
  <c r="GZ140" i="1" s="1" a="1"/>
  <c r="GZ140" i="1" s="1"/>
  <c r="GZ142" i="1" s="1" a="1"/>
  <c r="GZ142" i="1" s="1"/>
  <c r="GZ144" i="1" s="1" a="1"/>
  <c r="GZ144" i="1" s="1"/>
  <c r="GZ125" i="1" a="1"/>
  <c r="GZ125" i="1" s="1"/>
  <c r="GZ127" i="1" s="1" a="1"/>
  <c r="GZ127" i="1" s="1"/>
  <c r="GZ129" i="1" s="1" a="1"/>
  <c r="GZ129" i="1" s="1"/>
  <c r="GZ131" i="1" s="1" a="1"/>
  <c r="GZ131" i="1" s="1"/>
  <c r="GZ133" i="1" s="1" a="1"/>
  <c r="GZ133" i="1" s="1"/>
  <c r="GZ135" i="1" s="1" a="1"/>
  <c r="GZ135" i="1" s="1"/>
  <c r="GZ137" i="1" s="1" a="1"/>
  <c r="GZ137" i="1" s="1"/>
  <c r="GZ139" i="1" s="1" a="1"/>
  <c r="GZ139" i="1" s="1"/>
  <c r="GZ141" i="1" s="1" a="1"/>
  <c r="GZ141" i="1" s="1"/>
  <c r="GZ143" i="1" s="1" a="1"/>
  <c r="GZ143" i="1" s="1"/>
  <c r="HK126" i="1" a="1"/>
  <c r="HK126" i="1" s="1"/>
  <c r="HK147" i="1" s="1" a="1"/>
  <c r="HK147" i="1" s="1"/>
  <c r="HH146" i="1" a="1"/>
  <c r="HH146" i="1" s="1"/>
  <c r="HH127" i="1" a="1"/>
  <c r="HH127" i="1" s="1"/>
  <c r="HH129" i="1" s="1" a="1"/>
  <c r="HH129" i="1" s="1"/>
  <c r="HH131" i="1" s="1" a="1"/>
  <c r="HH131" i="1" s="1"/>
  <c r="HH133" i="1" s="1" a="1"/>
  <c r="HH133" i="1" s="1"/>
  <c r="HH135" i="1" s="1" a="1"/>
  <c r="HH135" i="1" s="1"/>
  <c r="HH137" i="1" s="1" a="1"/>
  <c r="HH137" i="1" s="1"/>
  <c r="HH139" i="1" s="1" a="1"/>
  <c r="HH139" i="1" s="1"/>
  <c r="HH141" i="1" s="1" a="1"/>
  <c r="HH141" i="1" s="1"/>
  <c r="HH143" i="1" s="1" a="1"/>
  <c r="HH143" i="1" s="1"/>
  <c r="HK146" i="1" a="1"/>
  <c r="HK146" i="1" s="1"/>
  <c r="HK127" i="1" a="1"/>
  <c r="HK127" i="1" s="1"/>
  <c r="HK129" i="1" s="1" a="1"/>
  <c r="HK129" i="1" s="1"/>
  <c r="HK131" i="1" s="1" a="1"/>
  <c r="HK131" i="1" s="1"/>
  <c r="HK133" i="1" s="1" a="1"/>
  <c r="HK133" i="1" s="1"/>
  <c r="HK135" i="1" s="1" a="1"/>
  <c r="HK135" i="1" s="1"/>
  <c r="HK137" i="1" s="1" a="1"/>
  <c r="HK137" i="1" s="1"/>
  <c r="HK139" i="1" s="1" a="1"/>
  <c r="HK139" i="1" s="1"/>
  <c r="HK141" i="1" s="1" a="1"/>
  <c r="HK141" i="1" s="1"/>
  <c r="HK143" i="1" s="1" a="1"/>
  <c r="HK143" i="1" s="1"/>
  <c r="HG146" i="1" a="1"/>
  <c r="HG146" i="1" s="1"/>
  <c r="HG127" i="1" a="1"/>
  <c r="HG127" i="1" s="1"/>
  <c r="HG129" i="1" s="1" a="1"/>
  <c r="HG129" i="1" s="1"/>
  <c r="HG131" i="1" s="1" a="1"/>
  <c r="HG131" i="1" s="1"/>
  <c r="HG133" i="1" s="1" a="1"/>
  <c r="HG133" i="1" s="1"/>
  <c r="HG135" i="1" s="1" a="1"/>
  <c r="HG135" i="1" s="1"/>
  <c r="HG137" i="1" s="1" a="1"/>
  <c r="HG137" i="1" s="1"/>
  <c r="HG139" i="1" s="1" a="1"/>
  <c r="HG139" i="1" s="1"/>
  <c r="HG141" i="1" s="1" a="1"/>
  <c r="HG141" i="1" s="1"/>
  <c r="HG143" i="1" s="1" a="1"/>
  <c r="HG143" i="1" s="1"/>
  <c r="HI146" i="1" a="1"/>
  <c r="HI146" i="1" s="1"/>
  <c r="HI127" i="1" a="1"/>
  <c r="HI127" i="1" s="1"/>
  <c r="HI129" i="1" s="1" a="1"/>
  <c r="HI129" i="1" s="1"/>
  <c r="HI131" i="1" s="1" a="1"/>
  <c r="HI131" i="1" s="1"/>
  <c r="HI133" i="1" s="1" a="1"/>
  <c r="HI133" i="1" s="1"/>
  <c r="HI135" i="1" s="1" a="1"/>
  <c r="HI135" i="1" s="1"/>
  <c r="HI137" i="1" s="1" a="1"/>
  <c r="HI137" i="1" s="1"/>
  <c r="HI139" i="1" s="1" a="1"/>
  <c r="HI139" i="1" s="1"/>
  <c r="HI141" i="1" s="1" a="1"/>
  <c r="HI141" i="1" s="1"/>
  <c r="HI143" i="1" s="1" a="1"/>
  <c r="HI143" i="1" s="1"/>
  <c r="IF52" i="1" a="1"/>
  <c r="IF52" i="1" s="1"/>
  <c r="IF53" i="1" s="1" a="1"/>
  <c r="IF53" i="1" s="1"/>
  <c r="IF54" i="1" a="1"/>
  <c r="IF54" i="1" s="1"/>
  <c r="IF55" i="1" s="1" a="1"/>
  <c r="IF55" i="1" s="1"/>
  <c r="IF50" i="1" a="1"/>
  <c r="IF50" i="1" s="1"/>
  <c r="IF51" i="1" s="1" a="1"/>
  <c r="IF51" i="1" s="1"/>
  <c r="HA50" i="1" a="1"/>
  <c r="HA50" i="1" s="1"/>
  <c r="HA51" i="1" s="1" a="1"/>
  <c r="HA51" i="1" s="1"/>
  <c r="HA52" i="1" a="1"/>
  <c r="HA52" i="1" s="1"/>
  <c r="HA53" i="1" s="1" a="1"/>
  <c r="HA53" i="1" s="1"/>
  <c r="HA54" i="1" a="1"/>
  <c r="HA54" i="1" s="1"/>
  <c r="HA55" i="1" s="1" a="1"/>
  <c r="HA55" i="1" s="1"/>
  <c r="HI52" i="1" a="1"/>
  <c r="HI52" i="1" s="1"/>
  <c r="HI53" i="1" s="1" a="1"/>
  <c r="HI53" i="1" s="1"/>
  <c r="HI50" i="1" a="1"/>
  <c r="HI50" i="1" s="1"/>
  <c r="HI51" i="1" s="1" a="1"/>
  <c r="HI51" i="1" s="1"/>
  <c r="HI54" i="1" a="1"/>
  <c r="HI54" i="1" s="1"/>
  <c r="HI55" i="1" s="1" a="1"/>
  <c r="HI55" i="1" s="1"/>
  <c r="HK50" i="1" a="1"/>
  <c r="HK50" i="1" s="1"/>
  <c r="HK51" i="1" s="1" a="1"/>
  <c r="HK51" i="1" s="1"/>
  <c r="HK54" i="1" a="1"/>
  <c r="HK54" i="1" s="1"/>
  <c r="HK55" i="1" s="1" a="1"/>
  <c r="HK55" i="1" s="1"/>
  <c r="HK52" i="1" a="1"/>
  <c r="HK52" i="1" s="1"/>
  <c r="HK53" i="1" s="1" a="1"/>
  <c r="HK53" i="1" s="1"/>
  <c r="HM54" i="1" a="1"/>
  <c r="HM54" i="1" s="1"/>
  <c r="HM55" i="1" s="1" a="1"/>
  <c r="HM55" i="1" s="1"/>
  <c r="HM52" i="1" a="1"/>
  <c r="HM52" i="1" s="1"/>
  <c r="HM53" i="1" s="1" a="1"/>
  <c r="HM53" i="1" s="1"/>
  <c r="HM50" i="1" a="1"/>
  <c r="HM50" i="1" s="1"/>
  <c r="HM51" i="1" s="1" a="1"/>
  <c r="HM51" i="1" s="1"/>
  <c r="HJ52" i="1" a="1"/>
  <c r="HJ52" i="1" s="1"/>
  <c r="HJ53" i="1" s="1" a="1"/>
  <c r="HJ53" i="1" s="1"/>
  <c r="HJ54" i="1" a="1"/>
  <c r="HJ54" i="1" s="1"/>
  <c r="HJ55" i="1" s="1" a="1"/>
  <c r="HJ55" i="1" s="1"/>
  <c r="HJ50" i="1" a="1"/>
  <c r="HJ50" i="1" s="1"/>
  <c r="HJ51" i="1" s="1" a="1"/>
  <c r="HJ51" i="1" s="1"/>
  <c r="HH54" i="1" a="1"/>
  <c r="HH54" i="1" s="1"/>
  <c r="HH55" i="1" s="1" a="1"/>
  <c r="HH55" i="1" s="1"/>
  <c r="HH50" i="1" a="1"/>
  <c r="HH50" i="1" s="1"/>
  <c r="HH51" i="1" s="1" a="1"/>
  <c r="HH51" i="1" s="1"/>
  <c r="HH52" i="1" a="1"/>
  <c r="HH52" i="1" s="1"/>
  <c r="HH53" i="1" s="1" a="1"/>
  <c r="HH53" i="1" s="1"/>
  <c r="GZ54" i="1" a="1"/>
  <c r="GZ54" i="1" s="1"/>
  <c r="GZ55" i="1" s="1" a="1"/>
  <c r="GZ55" i="1" s="1"/>
  <c r="GZ52" i="1" a="1"/>
  <c r="GZ52" i="1" s="1"/>
  <c r="GZ53" i="1" s="1" a="1"/>
  <c r="GZ53" i="1" s="1"/>
  <c r="GZ50" i="1" a="1"/>
  <c r="GZ50" i="1" s="1"/>
  <c r="GZ51" i="1" s="1" a="1"/>
  <c r="GZ51" i="1" s="1"/>
  <c r="HG50" i="1" a="1"/>
  <c r="HG50" i="1" s="1"/>
  <c r="HG51" i="1" s="1" a="1"/>
  <c r="HG51" i="1" s="1"/>
  <c r="HG54" i="1" a="1"/>
  <c r="HG54" i="1" s="1"/>
  <c r="HG55" i="1" s="1" a="1"/>
  <c r="HG55" i="1" s="1"/>
  <c r="HG52" i="1" a="1"/>
  <c r="HG52" i="1" s="1"/>
  <c r="HG53" i="1" s="1" a="1"/>
  <c r="HG53" i="1" s="1"/>
  <c r="HL50" i="1" a="1"/>
  <c r="HL50" i="1" s="1"/>
  <c r="HL51" i="1" s="1" a="1"/>
  <c r="HL51" i="1" s="1"/>
  <c r="HL54" i="1" a="1"/>
  <c r="HL54" i="1" s="1"/>
  <c r="HL55" i="1" s="1" a="1"/>
  <c r="HL55" i="1" s="1"/>
  <c r="HL52" i="1" a="1"/>
  <c r="HL52" i="1" s="1"/>
  <c r="HL53" i="1" s="1" a="1"/>
  <c r="HL53" i="1" s="1"/>
  <c r="HN50" i="1" a="1"/>
  <c r="HN50" i="1" s="1"/>
  <c r="HN51" i="1" s="1" a="1"/>
  <c r="HN51" i="1" s="1"/>
  <c r="HN52" i="1" a="1"/>
  <c r="HN52" i="1" s="1"/>
  <c r="HN53" i="1" s="1" a="1"/>
  <c r="HN53" i="1" s="1"/>
  <c r="HN54" i="1" a="1"/>
  <c r="HN54" i="1" s="1"/>
  <c r="HN55" i="1" s="1" a="1"/>
  <c r="HN55" i="1" s="1"/>
  <c r="AJ263" i="4"/>
  <c r="AI263" i="4"/>
  <c r="AH263" i="4"/>
  <c r="AG263" i="4"/>
  <c r="IF127" i="1" l="1" a="1"/>
  <c r="IF127" i="1" s="1"/>
  <c r="IF129" i="1" s="1" a="1"/>
  <c r="IF129" i="1" s="1"/>
  <c r="IF131" i="1" s="1" a="1"/>
  <c r="IF131" i="1" s="1"/>
  <c r="IF133" i="1" s="1" a="1"/>
  <c r="IF133" i="1" s="1"/>
  <c r="IF135" i="1" s="1" a="1"/>
  <c r="IF135" i="1" s="1"/>
  <c r="IF137" i="1" s="1" a="1"/>
  <c r="IF137" i="1" s="1"/>
  <c r="IF139" i="1" s="1" a="1"/>
  <c r="IF139" i="1" s="1"/>
  <c r="IF141" i="1" s="1" a="1"/>
  <c r="IF141" i="1" s="1"/>
  <c r="IF143" i="1" s="1" a="1"/>
  <c r="IF143" i="1" s="1"/>
  <c r="IF147" i="1" a="1"/>
  <c r="IF147" i="1" s="1"/>
  <c r="HI128" i="1" a="1"/>
  <c r="HI128" i="1" s="1"/>
  <c r="HI130" i="1" s="1" a="1"/>
  <c r="HI130" i="1" s="1"/>
  <c r="HI132" i="1" s="1" a="1"/>
  <c r="HI132" i="1" s="1"/>
  <c r="HI134" i="1" s="1" a="1"/>
  <c r="HI134" i="1" s="1"/>
  <c r="HI136" i="1" s="1" a="1"/>
  <c r="HI136" i="1" s="1"/>
  <c r="HI138" i="1" s="1" a="1"/>
  <c r="HI138" i="1" s="1"/>
  <c r="HI140" i="1" s="1" a="1"/>
  <c r="HI140" i="1" s="1"/>
  <c r="HI142" i="1" s="1" a="1"/>
  <c r="HI142" i="1" s="1"/>
  <c r="HI144" i="1" s="1" a="1"/>
  <c r="HI144" i="1" s="1"/>
  <c r="HL146" i="1" a="1"/>
  <c r="HL146" i="1" s="1"/>
  <c r="HL128" i="1" a="1"/>
  <c r="HL128" i="1" s="1"/>
  <c r="HL130" i="1" s="1" a="1"/>
  <c r="HL130" i="1" s="1"/>
  <c r="HL132" i="1" s="1" a="1"/>
  <c r="HL132" i="1" s="1"/>
  <c r="HL134" i="1" s="1" a="1"/>
  <c r="HL134" i="1" s="1"/>
  <c r="HL136" i="1" s="1" a="1"/>
  <c r="HL136" i="1" s="1"/>
  <c r="HL138" i="1" s="1" a="1"/>
  <c r="HL138" i="1" s="1"/>
  <c r="HL140" i="1" s="1" a="1"/>
  <c r="HL140" i="1" s="1"/>
  <c r="HL142" i="1" s="1" a="1"/>
  <c r="HL142" i="1" s="1"/>
  <c r="HL144" i="1" s="1" a="1"/>
  <c r="HL144" i="1" s="1"/>
  <c r="HM146" i="1" a="1"/>
  <c r="HM146" i="1" s="1"/>
  <c r="HJ147" i="1" a="1"/>
  <c r="HJ147" i="1" s="1"/>
  <c r="HN146" i="1" a="1"/>
  <c r="HN146" i="1" s="1"/>
  <c r="HJ127" i="1" a="1"/>
  <c r="HJ127" i="1" s="1"/>
  <c r="HJ129" i="1" s="1" a="1"/>
  <c r="HJ129" i="1" s="1"/>
  <c r="HJ131" i="1" s="1" a="1"/>
  <c r="HJ131" i="1" s="1"/>
  <c r="HJ133" i="1" s="1" a="1"/>
  <c r="HJ133" i="1" s="1"/>
  <c r="HJ135" i="1" s="1" a="1"/>
  <c r="HJ135" i="1" s="1"/>
  <c r="HJ137" i="1" s="1" a="1"/>
  <c r="HJ137" i="1" s="1"/>
  <c r="HJ139" i="1" s="1" a="1"/>
  <c r="HJ139" i="1" s="1"/>
  <c r="HJ141" i="1" s="1" a="1"/>
  <c r="HJ141" i="1" s="1"/>
  <c r="HJ143" i="1" s="1" a="1"/>
  <c r="HJ143" i="1" s="1"/>
  <c r="HN147" i="1" a="1"/>
  <c r="HN147" i="1" s="1"/>
  <c r="RJ124" i="1"/>
  <c r="RJ125" i="1"/>
  <c r="RJ126" i="1"/>
  <c r="RJ127" i="1"/>
  <c r="RJ128" i="1"/>
  <c r="RJ129" i="1"/>
  <c r="RJ130" i="1"/>
  <c r="RJ131" i="1"/>
  <c r="RJ132" i="1"/>
  <c r="RJ133" i="1"/>
  <c r="RJ134" i="1"/>
  <c r="RJ135" i="1"/>
  <c r="RJ136" i="1"/>
  <c r="RJ137" i="1"/>
  <c r="RJ138" i="1"/>
  <c r="RJ139" i="1"/>
  <c r="RJ140" i="1"/>
  <c r="RJ141" i="1"/>
  <c r="RJ142" i="1"/>
  <c r="RJ143" i="1"/>
  <c r="RJ144" i="1"/>
  <c r="RJ145" i="1"/>
  <c r="RJ146" i="1"/>
  <c r="RJ147" i="1"/>
  <c r="HK128" i="1" a="1"/>
  <c r="HK128" i="1" s="1"/>
  <c r="HK130" i="1" s="1" a="1"/>
  <c r="HK130" i="1" s="1"/>
  <c r="HK132" i="1" s="1" a="1"/>
  <c r="HK132" i="1" s="1"/>
  <c r="HK134" i="1" s="1" a="1"/>
  <c r="HK134" i="1" s="1"/>
  <c r="HK136" i="1" s="1" a="1"/>
  <c r="HK136" i="1" s="1"/>
  <c r="HK138" i="1" s="1" a="1"/>
  <c r="HK138" i="1" s="1"/>
  <c r="HK140" i="1" s="1" a="1"/>
  <c r="HK140" i="1" s="1"/>
  <c r="HK142" i="1" s="1" a="1"/>
  <c r="HK142" i="1" s="1"/>
  <c r="HK144" i="1" s="1" a="1"/>
  <c r="HK144" i="1" s="1"/>
  <c r="HG128" i="1" a="1"/>
  <c r="HG128" i="1" s="1"/>
  <c r="HG130" i="1" s="1" a="1"/>
  <c r="HG130" i="1" s="1"/>
  <c r="HG132" i="1" s="1" a="1"/>
  <c r="HG132" i="1" s="1"/>
  <c r="HG134" i="1" s="1" a="1"/>
  <c r="HG134" i="1" s="1"/>
  <c r="HG136" i="1" s="1" a="1"/>
  <c r="HG136" i="1" s="1"/>
  <c r="HG138" i="1" s="1" a="1"/>
  <c r="HG138" i="1" s="1"/>
  <c r="HG140" i="1" s="1" a="1"/>
  <c r="HG140" i="1" s="1"/>
  <c r="HG142" i="1" s="1" a="1"/>
  <c r="HG142" i="1" s="1"/>
  <c r="HG144" i="1" s="1" a="1"/>
  <c r="HG144" i="1" s="1"/>
  <c r="HA128" i="1" a="1"/>
  <c r="HA128" i="1" s="1"/>
  <c r="HA130" i="1" s="1" a="1"/>
  <c r="HA130" i="1" s="1"/>
  <c r="HA132" i="1" s="1" a="1"/>
  <c r="HA132" i="1" s="1"/>
  <c r="HA134" i="1" s="1" a="1"/>
  <c r="HA134" i="1" s="1"/>
  <c r="HA136" i="1" s="1" a="1"/>
  <c r="HA136" i="1" s="1"/>
  <c r="HA138" i="1" s="1" a="1"/>
  <c r="HA138" i="1" s="1"/>
  <c r="HA140" i="1" s="1" a="1"/>
  <c r="HA140" i="1" s="1"/>
  <c r="HA142" i="1" s="1" a="1"/>
  <c r="HA142" i="1" s="1"/>
  <c r="HA144" i="1" s="1" a="1"/>
  <c r="HA144" i="1" s="1"/>
  <c r="GZ147" i="1" a="1"/>
  <c r="GZ147" i="1" s="1"/>
  <c r="HH147" i="1" a="1"/>
  <c r="HH147" i="1" s="1"/>
  <c r="HA127" i="1" a="1"/>
  <c r="HA127" i="1" s="1"/>
  <c r="HA129" i="1" s="1" a="1"/>
  <c r="HA129" i="1" s="1"/>
  <c r="HA131" i="1" s="1" a="1"/>
  <c r="HA131" i="1" s="1"/>
  <c r="HA133" i="1" s="1" a="1"/>
  <c r="HA133" i="1" s="1"/>
  <c r="HA135" i="1" s="1" a="1"/>
  <c r="HA135" i="1" s="1"/>
  <c r="HA137" i="1" s="1" a="1"/>
  <c r="HA137" i="1" s="1"/>
  <c r="HA139" i="1" s="1" a="1"/>
  <c r="HA139" i="1" s="1"/>
  <c r="HA141" i="1" s="1" a="1"/>
  <c r="HA141" i="1" s="1"/>
  <c r="HA143" i="1" s="1" a="1"/>
  <c r="HA143" i="1" s="1"/>
  <c r="HM128" i="1" a="1"/>
  <c r="HM128" i="1" s="1"/>
  <c r="HM130" i="1" s="1" a="1"/>
  <c r="HM130" i="1" s="1"/>
  <c r="HM132" i="1" s="1" a="1"/>
  <c r="HM132" i="1" s="1"/>
  <c r="HM134" i="1" s="1" a="1"/>
  <c r="HM134" i="1" s="1"/>
  <c r="HM136" i="1" s="1" a="1"/>
  <c r="HM136" i="1" s="1"/>
  <c r="HM138" i="1" s="1" a="1"/>
  <c r="HM138" i="1" s="1"/>
  <c r="HM140" i="1" s="1" a="1"/>
  <c r="HM140" i="1" s="1"/>
  <c r="HM142" i="1" s="1" a="1"/>
  <c r="HM142" i="1" s="1"/>
  <c r="HM144" i="1" s="1" a="1"/>
  <c r="HM144" i="1" s="1"/>
  <c r="GZ146" i="1" a="1"/>
  <c r="GZ146" i="1" s="1"/>
  <c r="RL6" i="1"/>
  <c r="RK12" i="1"/>
  <c r="RK124" i="1" l="1"/>
  <c r="RK125" i="1"/>
  <c r="RK126" i="1"/>
  <c r="RK127" i="1"/>
  <c r="RK128" i="1"/>
  <c r="RK129" i="1"/>
  <c r="RK130" i="1"/>
  <c r="RK131" i="1"/>
  <c r="RK132" i="1"/>
  <c r="RK133" i="1"/>
  <c r="RK134" i="1"/>
  <c r="RK135" i="1"/>
  <c r="RK136" i="1"/>
  <c r="RK137" i="1"/>
  <c r="RK138" i="1"/>
  <c r="RK139" i="1"/>
  <c r="RK140" i="1"/>
  <c r="RK141" i="1"/>
  <c r="RK142" i="1"/>
  <c r="RK143" i="1"/>
  <c r="RK144" i="1"/>
  <c r="RK145" i="1"/>
  <c r="RK146" i="1"/>
  <c r="RK147" i="1"/>
  <c r="RL12" i="1"/>
  <c r="RM6" i="1"/>
  <c r="RL124" i="1" l="1"/>
  <c r="RL125" i="1"/>
  <c r="RL126" i="1"/>
  <c r="RL127" i="1"/>
  <c r="RL128" i="1"/>
  <c r="RL129" i="1"/>
  <c r="RL130" i="1"/>
  <c r="RL131" i="1"/>
  <c r="RL132" i="1"/>
  <c r="RL133" i="1"/>
  <c r="RL134" i="1"/>
  <c r="RL135" i="1"/>
  <c r="RL136" i="1"/>
  <c r="RL137" i="1"/>
  <c r="RL138" i="1"/>
  <c r="RL139" i="1"/>
  <c r="RL140" i="1"/>
  <c r="RL141" i="1"/>
  <c r="RL142" i="1"/>
  <c r="RL143" i="1"/>
  <c r="RL144" i="1"/>
  <c r="RL145" i="1"/>
  <c r="RL146" i="1"/>
  <c r="RL147" i="1"/>
  <c r="RM12" i="1"/>
  <c r="RN6" i="1"/>
  <c r="RM125" i="1" l="1"/>
  <c r="RM124" i="1"/>
  <c r="RM126" i="1"/>
  <c r="RM127" i="1"/>
  <c r="RM128" i="1"/>
  <c r="RM129" i="1"/>
  <c r="RM130" i="1"/>
  <c r="RM131" i="1"/>
  <c r="RM132" i="1"/>
  <c r="RM133" i="1"/>
  <c r="RM134" i="1"/>
  <c r="RM135" i="1"/>
  <c r="RM136" i="1"/>
  <c r="RM137" i="1"/>
  <c r="RM138" i="1"/>
  <c r="RM139" i="1"/>
  <c r="RM140" i="1"/>
  <c r="RM141" i="1"/>
  <c r="RM142" i="1"/>
  <c r="RM143" i="1"/>
  <c r="RM144" i="1"/>
  <c r="RM145" i="1"/>
  <c r="RM146" i="1"/>
  <c r="RM147" i="1"/>
  <c r="RN12" i="1"/>
  <c r="RO6" i="1"/>
  <c r="T757" i="4"/>
  <c r="S757" i="4"/>
  <c r="R757" i="4"/>
  <c r="Q757" i="4"/>
  <c r="P757" i="4"/>
  <c r="T756" i="4"/>
  <c r="S756" i="4"/>
  <c r="R756" i="4"/>
  <c r="Q756" i="4"/>
  <c r="P756" i="4"/>
  <c r="T755" i="4"/>
  <c r="S755" i="4"/>
  <c r="R755" i="4"/>
  <c r="Q755" i="4"/>
  <c r="P755" i="4"/>
  <c r="S754" i="4"/>
  <c r="R754" i="4"/>
  <c r="Q754" i="4"/>
  <c r="P754" i="4"/>
  <c r="T754" i="4"/>
  <c r="RN124" i="1" l="1"/>
  <c r="RN125" i="1"/>
  <c r="RN126" i="1"/>
  <c r="RN127" i="1"/>
  <c r="RN128" i="1"/>
  <c r="RN129" i="1"/>
  <c r="RN130" i="1"/>
  <c r="RN131" i="1"/>
  <c r="RN132" i="1"/>
  <c r="RN133" i="1"/>
  <c r="RN134" i="1"/>
  <c r="RN135" i="1"/>
  <c r="RN136" i="1"/>
  <c r="RN137" i="1"/>
  <c r="RN138" i="1"/>
  <c r="RN139" i="1"/>
  <c r="RN140" i="1"/>
  <c r="RN141" i="1"/>
  <c r="RN142" i="1"/>
  <c r="RN143" i="1"/>
  <c r="RN144" i="1"/>
  <c r="RN145" i="1"/>
  <c r="RN146" i="1"/>
  <c r="RN147" i="1"/>
  <c r="RO12" i="1"/>
  <c r="RP6" i="1"/>
  <c r="I857" i="4"/>
  <c r="I833" i="4"/>
  <c r="AX68" i="4"/>
  <c r="AW68" i="4"/>
  <c r="AR68" i="4"/>
  <c r="AQ68" i="4"/>
  <c r="AO68" i="4"/>
  <c r="AN68" i="4"/>
  <c r="RO124" i="1" l="1"/>
  <c r="RO125" i="1"/>
  <c r="RO126" i="1"/>
  <c r="RO127" i="1"/>
  <c r="RO128" i="1"/>
  <c r="RO129" i="1"/>
  <c r="RO130" i="1"/>
  <c r="RO131" i="1"/>
  <c r="RO132" i="1"/>
  <c r="RO133" i="1"/>
  <c r="RO134" i="1"/>
  <c r="RO135" i="1"/>
  <c r="RO136" i="1"/>
  <c r="RO137" i="1"/>
  <c r="RO138" i="1"/>
  <c r="RO139" i="1"/>
  <c r="RO140" i="1"/>
  <c r="RO141" i="1"/>
  <c r="RO142" i="1"/>
  <c r="RO143" i="1"/>
  <c r="RO144" i="1"/>
  <c r="RO145" i="1"/>
  <c r="RO146" i="1"/>
  <c r="RO147" i="1"/>
  <c r="RP12" i="1"/>
  <c r="RQ6" i="1"/>
  <c r="F154" i="8"/>
  <c r="F153" i="8"/>
  <c r="F154" i="7"/>
  <c r="F153" i="7"/>
  <c r="F154" i="6"/>
  <c r="F153" i="6"/>
  <c r="F152" i="8"/>
  <c r="F152" i="7"/>
  <c r="F152" i="6"/>
  <c r="RP124" i="1" l="1"/>
  <c r="RP125" i="1"/>
  <c r="RP126" i="1"/>
  <c r="RP127" i="1"/>
  <c r="RP128" i="1"/>
  <c r="RP129" i="1"/>
  <c r="RP130" i="1"/>
  <c r="RP131" i="1"/>
  <c r="RP132" i="1"/>
  <c r="RP133" i="1"/>
  <c r="RP134" i="1"/>
  <c r="RP135" i="1"/>
  <c r="RP136" i="1"/>
  <c r="RP137" i="1"/>
  <c r="RP138" i="1"/>
  <c r="RP139" i="1"/>
  <c r="RP140" i="1"/>
  <c r="RP141" i="1"/>
  <c r="RP142" i="1"/>
  <c r="RP143" i="1"/>
  <c r="RP144" i="1"/>
  <c r="RP145" i="1"/>
  <c r="RP146" i="1"/>
  <c r="RP147" i="1"/>
  <c r="RQ12" i="1"/>
  <c r="RR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49"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AI124" i="1" s="1"/>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49" i="1" s="1" a="1"/>
  <c r="BZ49" i="1" s="1"/>
  <c r="BN15" i="1"/>
  <c r="BN49" i="1" s="1" a="1"/>
  <c r="BN49" i="1" s="1"/>
  <c r="XO14" i="1"/>
  <c r="XO17" i="1" s="1"/>
  <c r="C242" i="7" l="1"/>
  <c r="RQ125" i="1"/>
  <c r="RQ124" i="1"/>
  <c r="RQ126" i="1"/>
  <c r="RQ127" i="1"/>
  <c r="RQ128" i="1"/>
  <c r="RQ129" i="1"/>
  <c r="RQ130" i="1"/>
  <c r="RQ131" i="1"/>
  <c r="RQ132" i="1"/>
  <c r="RQ133" i="1"/>
  <c r="RQ134" i="1"/>
  <c r="RQ135" i="1"/>
  <c r="RQ136" i="1"/>
  <c r="RQ137" i="1"/>
  <c r="RQ138" i="1"/>
  <c r="RQ139" i="1"/>
  <c r="RQ140" i="1"/>
  <c r="RQ141" i="1"/>
  <c r="RQ142" i="1"/>
  <c r="RQ143" i="1"/>
  <c r="RQ144" i="1"/>
  <c r="RQ145" i="1"/>
  <c r="RQ146" i="1"/>
  <c r="RQ147" i="1"/>
  <c r="RR12" i="1"/>
  <c r="RS6" i="1"/>
  <c r="E242" i="6"/>
  <c r="E242" i="7"/>
  <c r="C242" i="6"/>
  <c r="D242" i="6"/>
  <c r="D242" i="7"/>
  <c r="C242" i="8"/>
  <c r="D242" i="8"/>
  <c r="E242" i="8"/>
  <c r="AI145" i="1"/>
  <c r="AI146" i="1"/>
  <c r="AI147" i="1"/>
  <c r="AI125" i="1"/>
  <c r="AI126" i="1"/>
  <c r="AI128" i="1"/>
  <c r="AI127" i="1"/>
  <c r="AI129" i="1"/>
  <c r="AI130" i="1"/>
  <c r="AI131" i="1"/>
  <c r="AI132" i="1"/>
  <c r="AI133" i="1"/>
  <c r="AI134" i="1"/>
  <c r="AI135" i="1"/>
  <c r="AI136" i="1"/>
  <c r="AI137" i="1"/>
  <c r="AI138" i="1"/>
  <c r="AI139" i="1"/>
  <c r="AI140" i="1"/>
  <c r="AI141" i="1"/>
  <c r="AI142" i="1"/>
  <c r="AI143" i="1"/>
  <c r="AI144" i="1"/>
  <c r="C222" i="4"/>
  <c r="C240" i="4"/>
  <c r="C239" i="4"/>
  <c r="C238" i="4"/>
  <c r="C242" i="4"/>
  <c r="C237" i="4"/>
  <c r="C241" i="4"/>
  <c r="D240" i="4"/>
  <c r="D239" i="4"/>
  <c r="D238" i="4"/>
  <c r="D237" i="4"/>
  <c r="D242" i="4"/>
  <c r="D241" i="4"/>
  <c r="E240" i="4"/>
  <c r="E239" i="4"/>
  <c r="E238" i="4"/>
  <c r="E237" i="4"/>
  <c r="E241" i="4"/>
  <c r="E242" i="4"/>
  <c r="BN50" i="1" a="1"/>
  <c r="BN50" i="1" s="1"/>
  <c r="BN51" i="1" s="1" a="1"/>
  <c r="BN51" i="1" s="1"/>
  <c r="BN52" i="1" a="1"/>
  <c r="BN52" i="1" s="1"/>
  <c r="BN53" i="1" s="1" a="1"/>
  <c r="BN53" i="1" s="1"/>
  <c r="BN54" i="1" a="1"/>
  <c r="BN54" i="1" s="1"/>
  <c r="BN55" i="1" s="1" a="1"/>
  <c r="BN55" i="1" s="1"/>
  <c r="BZ52" i="1" a="1"/>
  <c r="BZ52" i="1" s="1"/>
  <c r="BZ53" i="1" s="1" a="1"/>
  <c r="BZ53" i="1" s="1"/>
  <c r="BZ50" i="1" a="1"/>
  <c r="BZ50" i="1" s="1"/>
  <c r="BZ51" i="1" s="1" a="1"/>
  <c r="BZ51" i="1" s="1"/>
  <c r="BZ54" i="1" a="1"/>
  <c r="BZ54" i="1" s="1"/>
  <c r="BZ55" i="1" s="1" a="1"/>
  <c r="BZ55"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K805" i="7"/>
  <c r="K806" i="7" s="1"/>
  <c r="O804" i="7"/>
  <c r="K802" i="6"/>
  <c r="K803" i="6" s="1"/>
  <c r="K804" i="6" s="1"/>
  <c r="K805" i="6" s="1"/>
  <c r="K806" i="6" s="1"/>
  <c r="O801" i="6"/>
  <c r="H801" i="8"/>
  <c r="O800" i="8"/>
  <c r="H802" i="7"/>
  <c r="O801" i="7"/>
  <c r="O805" i="8"/>
  <c r="H806" i="7"/>
  <c r="O804" i="8"/>
  <c r="H806" i="8"/>
  <c r="H805" i="6"/>
  <c r="YB124" i="1" l="1" a="1"/>
  <c r="YB124" i="1" s="1"/>
  <c r="YB126" i="1" a="1"/>
  <c r="YB126" i="1" s="1"/>
  <c r="YB125" i="1" a="1"/>
  <c r="YB125" i="1" s="1"/>
  <c r="YB145" i="1" a="1"/>
  <c r="YB145" i="1" s="1"/>
  <c r="YB147" i="1" a="1"/>
  <c r="YB147" i="1" s="1"/>
  <c r="YB146" i="1" a="1"/>
  <c r="YB146" i="1" s="1"/>
  <c r="YB128" i="1" a="1"/>
  <c r="YB128" i="1" s="1"/>
  <c r="YB127" i="1" a="1"/>
  <c r="YB127" i="1" s="1"/>
  <c r="YB129" i="1" a="1"/>
  <c r="YB129" i="1" s="1"/>
  <c r="YB130" i="1" a="1"/>
  <c r="YB130" i="1" s="1"/>
  <c r="YB131" i="1" a="1"/>
  <c r="YB131" i="1" s="1"/>
  <c r="YB132" i="1" a="1"/>
  <c r="YB132" i="1" s="1"/>
  <c r="YB134" i="1" a="1"/>
  <c r="YB134" i="1" s="1"/>
  <c r="YB133" i="1" a="1"/>
  <c r="YB133" i="1" s="1"/>
  <c r="YB135" i="1" a="1"/>
  <c r="YB135" i="1" s="1"/>
  <c r="YB136" i="1" a="1"/>
  <c r="YB136" i="1" s="1"/>
  <c r="YB138" i="1" a="1"/>
  <c r="YB138" i="1" s="1"/>
  <c r="YB137" i="1" a="1"/>
  <c r="YB137" i="1" s="1"/>
  <c r="YB139" i="1" a="1"/>
  <c r="YB139" i="1" s="1"/>
  <c r="YB140" i="1" a="1"/>
  <c r="YB140" i="1" s="1"/>
  <c r="YB142" i="1" a="1"/>
  <c r="YB142" i="1" s="1"/>
  <c r="YB141" i="1" a="1"/>
  <c r="YB141" i="1" s="1"/>
  <c r="YB144" i="1" a="1"/>
  <c r="YB144" i="1" s="1"/>
  <c r="YB143" i="1" a="1"/>
  <c r="YB143" i="1" s="1"/>
  <c r="BH45" i="4"/>
  <c r="BK45" i="4"/>
  <c r="BF45" i="4"/>
  <c r="BL45" i="4"/>
  <c r="BC45" i="4"/>
  <c r="AO45" i="4" s="1"/>
  <c r="BG45" i="4"/>
  <c r="BI45" i="4"/>
  <c r="BA45" i="4"/>
  <c r="BD45" i="4"/>
  <c r="BE45" i="4"/>
  <c r="BJ45" i="4"/>
  <c r="AV45" i="4" s="1"/>
  <c r="BB45" i="4"/>
  <c r="AN45" i="4" s="1"/>
  <c r="BH37" i="4"/>
  <c r="BE37" i="4"/>
  <c r="BD37" i="4"/>
  <c r="BC37" i="4"/>
  <c r="AO37" i="4" s="1"/>
  <c r="BK37" i="4"/>
  <c r="BL37" i="4"/>
  <c r="BG37" i="4"/>
  <c r="AS37" i="4" s="1"/>
  <c r="BI37" i="4"/>
  <c r="BA37" i="4"/>
  <c r="BJ37" i="4"/>
  <c r="BB37" i="4"/>
  <c r="AN37" i="4" s="1"/>
  <c r="BF37" i="4"/>
  <c r="AZ42" i="4"/>
  <c r="BA41" i="4"/>
  <c r="BB41" i="4"/>
  <c r="BK41" i="4"/>
  <c r="BF41" i="4"/>
  <c r="BD41" i="4"/>
  <c r="AP41" i="4" s="1"/>
  <c r="BI41" i="4"/>
  <c r="AU41" i="4" s="1"/>
  <c r="BG41" i="4"/>
  <c r="BL41" i="4"/>
  <c r="BE41" i="4"/>
  <c r="BJ41" i="4"/>
  <c r="BH41" i="4"/>
  <c r="AT41" i="4" s="1"/>
  <c r="BC41" i="4"/>
  <c r="BL36" i="4"/>
  <c r="BE36" i="4"/>
  <c r="BJ36" i="4"/>
  <c r="BC36" i="4"/>
  <c r="BH36" i="4"/>
  <c r="BA36" i="4"/>
  <c r="BK36" i="4"/>
  <c r="BF36" i="4"/>
  <c r="BD36" i="4"/>
  <c r="BI36" i="4"/>
  <c r="AU36" i="4" s="1"/>
  <c r="BG36" i="4"/>
  <c r="AS36" i="4" s="1"/>
  <c r="BB36" i="4"/>
  <c r="AN36" i="4" s="1"/>
  <c r="ET124" i="1"/>
  <c r="ES124" i="1"/>
  <c r="ET138" i="1"/>
  <c r="ES138" i="1"/>
  <c r="ET139" i="1"/>
  <c r="ES139" i="1"/>
  <c r="ET141" i="1"/>
  <c r="ES141" i="1"/>
  <c r="ET136" i="1"/>
  <c r="ES136" i="1"/>
  <c r="ET137" i="1"/>
  <c r="ES137" i="1"/>
  <c r="ET147" i="1"/>
  <c r="ES147" i="1"/>
  <c r="ET146" i="1"/>
  <c r="ES146" i="1"/>
  <c r="ET140" i="1"/>
  <c r="ES140" i="1"/>
  <c r="ET145" i="1"/>
  <c r="ES145" i="1"/>
  <c r="ET142" i="1"/>
  <c r="ES142" i="1"/>
  <c r="ET144" i="1"/>
  <c r="ES144" i="1"/>
  <c r="ET143" i="1"/>
  <c r="ES143" i="1"/>
  <c r="ET135" i="1"/>
  <c r="ES135" i="1"/>
  <c r="ET126" i="1"/>
  <c r="ES126" i="1"/>
  <c r="ET133" i="1"/>
  <c r="ES133" i="1"/>
  <c r="ET132" i="1"/>
  <c r="ES132" i="1"/>
  <c r="ET134" i="1"/>
  <c r="ES134" i="1"/>
  <c r="ET131" i="1"/>
  <c r="ES131" i="1"/>
  <c r="ET127" i="1"/>
  <c r="ES127" i="1"/>
  <c r="ET129" i="1"/>
  <c r="ES129" i="1"/>
  <c r="ET130" i="1"/>
  <c r="ES130" i="1"/>
  <c r="ET128" i="1"/>
  <c r="ES128" i="1"/>
  <c r="ET125" i="1"/>
  <c r="ES125" i="1"/>
  <c r="AI49" i="1" a="1"/>
  <c r="AI49" i="1" s="1"/>
  <c r="RR125" i="1"/>
  <c r="RR124" i="1"/>
  <c r="RR126" i="1"/>
  <c r="RR127" i="1"/>
  <c r="RR128" i="1"/>
  <c r="RR129" i="1"/>
  <c r="RR130" i="1"/>
  <c r="RR131" i="1"/>
  <c r="RR132" i="1"/>
  <c r="RR133" i="1"/>
  <c r="RR134" i="1"/>
  <c r="RR135" i="1"/>
  <c r="RR136" i="1"/>
  <c r="RR137" i="1"/>
  <c r="RR138" i="1"/>
  <c r="RR139" i="1"/>
  <c r="RR140" i="1"/>
  <c r="RR141" i="1"/>
  <c r="RR142" i="1"/>
  <c r="RR143" i="1"/>
  <c r="RR144" i="1"/>
  <c r="RR145" i="1"/>
  <c r="RR146" i="1"/>
  <c r="RR147" i="1"/>
  <c r="RS12" i="1"/>
  <c r="RT6" i="1"/>
  <c r="FE135" i="1"/>
  <c r="FP135" i="1"/>
  <c r="FS135" i="1"/>
  <c r="FS130" i="1"/>
  <c r="FE130" i="1"/>
  <c r="FP130" i="1"/>
  <c r="FS142" i="1"/>
  <c r="FE142" i="1"/>
  <c r="FP142" i="1"/>
  <c r="FP129" i="1"/>
  <c r="FS129" i="1"/>
  <c r="FE129" i="1"/>
  <c r="FP141" i="1"/>
  <c r="FE141" i="1"/>
  <c r="FS141" i="1"/>
  <c r="FP140" i="1"/>
  <c r="FE140" i="1"/>
  <c r="FS140" i="1"/>
  <c r="FP134" i="1"/>
  <c r="FE134" i="1"/>
  <c r="FS134" i="1"/>
  <c r="FP139" i="1"/>
  <c r="FE139" i="1"/>
  <c r="FS139" i="1"/>
  <c r="FS133" i="1"/>
  <c r="FP133" i="1"/>
  <c r="FE133" i="1"/>
  <c r="FE127" i="1"/>
  <c r="FS127" i="1"/>
  <c r="FP127" i="1"/>
  <c r="FE128" i="1"/>
  <c r="FS128" i="1"/>
  <c r="FP128" i="1"/>
  <c r="FE144" i="1"/>
  <c r="FS144" i="1"/>
  <c r="FP144" i="1"/>
  <c r="FE138" i="1"/>
  <c r="FS138" i="1"/>
  <c r="FP138" i="1"/>
  <c r="FS132" i="1"/>
  <c r="FP132" i="1"/>
  <c r="FE132" i="1"/>
  <c r="FP126" i="1"/>
  <c r="FS126" i="1"/>
  <c r="FE126" i="1"/>
  <c r="FS143" i="1"/>
  <c r="FP143" i="1"/>
  <c r="FE143" i="1"/>
  <c r="FE137" i="1"/>
  <c r="FS137" i="1"/>
  <c r="FP137" i="1"/>
  <c r="FP125" i="1"/>
  <c r="FE125" i="1"/>
  <c r="FS125" i="1"/>
  <c r="FS124" i="1"/>
  <c r="FP124" i="1"/>
  <c r="FE124" i="1"/>
  <c r="FS147" i="1"/>
  <c r="FP147" i="1"/>
  <c r="FE147" i="1"/>
  <c r="FS136" i="1"/>
  <c r="FE136" i="1"/>
  <c r="FP136" i="1"/>
  <c r="FE131" i="1"/>
  <c r="FS131" i="1"/>
  <c r="FP131" i="1"/>
  <c r="FS146" i="1"/>
  <c r="FP146" i="1"/>
  <c r="FE146" i="1"/>
  <c r="FS145" i="1"/>
  <c r="FE145" i="1"/>
  <c r="FP145" i="1"/>
  <c r="CL124" i="1" a="1"/>
  <c r="CL124" i="1" s="1"/>
  <c r="CL145" i="1" s="1" a="1"/>
  <c r="CL145" i="1" s="1"/>
  <c r="ZQ124" i="1"/>
  <c r="ZQ125" i="1"/>
  <c r="ZQ126" i="1"/>
  <c r="ZQ127" i="1"/>
  <c r="ZQ128" i="1"/>
  <c r="ZQ129" i="1"/>
  <c r="ZQ130" i="1"/>
  <c r="ZQ131" i="1"/>
  <c r="ZQ132" i="1"/>
  <c r="ZQ133" i="1"/>
  <c r="ZQ134" i="1"/>
  <c r="ZQ135" i="1"/>
  <c r="ZQ136" i="1"/>
  <c r="ZQ137" i="1"/>
  <c r="ZQ138" i="1"/>
  <c r="ZQ139" i="1"/>
  <c r="ZQ140" i="1"/>
  <c r="ZQ141" i="1"/>
  <c r="ZQ142" i="1"/>
  <c r="ZQ143" i="1"/>
  <c r="ZQ144" i="1"/>
  <c r="ZQ145" i="1"/>
  <c r="ZQ146" i="1"/>
  <c r="ZQ147" i="1"/>
  <c r="ZP145" i="1"/>
  <c r="ZP146" i="1"/>
  <c r="ZP147" i="1"/>
  <c r="ZP124" i="1"/>
  <c r="ZP125" i="1"/>
  <c r="ZP126" i="1"/>
  <c r="ZP127" i="1"/>
  <c r="ZP128" i="1"/>
  <c r="ZP129" i="1"/>
  <c r="ZP130" i="1"/>
  <c r="ZP131" i="1"/>
  <c r="ZP132" i="1"/>
  <c r="ZP133" i="1"/>
  <c r="ZP134" i="1"/>
  <c r="ZP135" i="1"/>
  <c r="ZP136" i="1"/>
  <c r="ZP137" i="1"/>
  <c r="ZP138" i="1"/>
  <c r="ZP139" i="1"/>
  <c r="ZP140" i="1"/>
  <c r="ZP141" i="1"/>
  <c r="ZP142" i="1"/>
  <c r="ZP143" i="1"/>
  <c r="ZP144" i="1"/>
  <c r="ZO124" i="1"/>
  <c r="ZO125" i="1"/>
  <c r="ZO126" i="1"/>
  <c r="ZO127" i="1"/>
  <c r="ZO128" i="1"/>
  <c r="ZO129" i="1"/>
  <c r="ZO130" i="1"/>
  <c r="ZO131" i="1"/>
  <c r="ZO132" i="1"/>
  <c r="ZO133" i="1"/>
  <c r="ZO134" i="1"/>
  <c r="ZO135" i="1"/>
  <c r="ZO136" i="1"/>
  <c r="ZO137" i="1"/>
  <c r="ZO138" i="1"/>
  <c r="ZO139" i="1"/>
  <c r="ZO140" i="1"/>
  <c r="ZO141" i="1"/>
  <c r="ZO142" i="1"/>
  <c r="ZO143" i="1"/>
  <c r="ZO144" i="1"/>
  <c r="ZO145" i="1"/>
  <c r="ZO146" i="1"/>
  <c r="ZO147" i="1"/>
  <c r="CL49" i="1" a="1"/>
  <c r="CL49" i="1" s="1"/>
  <c r="AX45" i="4"/>
  <c r="AM45" i="4"/>
  <c r="AR45" i="4"/>
  <c r="AQ45" i="4"/>
  <c r="AP45" i="4"/>
  <c r="AW45" i="4"/>
  <c r="AT36" i="4"/>
  <c r="AP38" i="4"/>
  <c r="AT38" i="4"/>
  <c r="AU38" i="4"/>
  <c r="AS38" i="4"/>
  <c r="AZ50" i="4"/>
  <c r="AU45" i="4"/>
  <c r="AS45" i="4"/>
  <c r="AT45" i="4"/>
  <c r="AU37" i="4"/>
  <c r="AT37" i="4"/>
  <c r="AZ46" i="4"/>
  <c r="AS41" i="4"/>
  <c r="AP37" i="4"/>
  <c r="AM37" i="4"/>
  <c r="AO38" i="4"/>
  <c r="AN38" i="4"/>
  <c r="AM38" i="4"/>
  <c r="AX38" i="4"/>
  <c r="AW38" i="4"/>
  <c r="AV38" i="4"/>
  <c r="AR38" i="4"/>
  <c r="AQ38"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AQ46" i="4" s="1"/>
  <c r="BF46" i="4"/>
  <c r="AR46" i="4" s="1"/>
  <c r="BB46" i="4"/>
  <c r="AN46" i="4" s="1"/>
  <c r="BA46" i="4"/>
  <c r="AM46" i="4" s="1"/>
  <c r="BJ46" i="4"/>
  <c r="AV46" i="4" s="1"/>
  <c r="BC46" i="4"/>
  <c r="AO46" i="4" s="1"/>
  <c r="BH46" i="4"/>
  <c r="AT46" i="4" s="1"/>
  <c r="BK46" i="4"/>
  <c r="BD46" i="4"/>
  <c r="AP46" i="4" s="1"/>
  <c r="BI46" i="4"/>
  <c r="AU46" i="4" s="1"/>
  <c r="BL46" i="4"/>
  <c r="AX46" i="4" s="1"/>
  <c r="BG46" i="4"/>
  <c r="AS46" i="4" s="1"/>
  <c r="BL50" i="4"/>
  <c r="AX50" i="4" s="1"/>
  <c r="BK50" i="4"/>
  <c r="AW50" i="4" s="1"/>
  <c r="BH50" i="4"/>
  <c r="AT50" i="4" s="1"/>
  <c r="BF50" i="4"/>
  <c r="AR50" i="4" s="1"/>
  <c r="BJ50" i="4"/>
  <c r="AV50" i="4" s="1"/>
  <c r="BD50" i="4"/>
  <c r="AP50" i="4" s="1"/>
  <c r="BG50" i="4"/>
  <c r="AS50" i="4" s="1"/>
  <c r="BB50" i="4"/>
  <c r="BE50" i="4"/>
  <c r="BC50" i="4"/>
  <c r="AO50" i="4" s="1"/>
  <c r="BI50" i="4"/>
  <c r="BA50" i="4"/>
  <c r="AM50" i="4" s="1"/>
  <c r="AI50" i="1" a="1"/>
  <c r="AI50" i="1" s="1"/>
  <c r="AI54" i="1" a="1"/>
  <c r="AI54" i="1" s="1"/>
  <c r="AI52" i="1" a="1"/>
  <c r="AI52" i="1" s="1"/>
  <c r="CL125" i="1" a="1"/>
  <c r="CL125" i="1" s="1"/>
  <c r="CL127" i="1" s="1" a="1"/>
  <c r="CL127" i="1" s="1"/>
  <c r="CL129" i="1" s="1" a="1"/>
  <c r="CL129" i="1" s="1"/>
  <c r="CL131" i="1" s="1" a="1"/>
  <c r="CL131" i="1" s="1"/>
  <c r="CL133" i="1" s="1" a="1"/>
  <c r="CL133" i="1" s="1"/>
  <c r="CL135" i="1" s="1" a="1"/>
  <c r="CL135" i="1" s="1"/>
  <c r="CL137" i="1" s="1" a="1"/>
  <c r="CL137" i="1" s="1"/>
  <c r="CL139" i="1" s="1" a="1"/>
  <c r="CL139" i="1" s="1"/>
  <c r="CL141" i="1" s="1" a="1"/>
  <c r="CL141" i="1" s="1"/>
  <c r="CL143" i="1" s="1" a="1"/>
  <c r="CL143" i="1" s="1"/>
  <c r="CL126" i="1" a="1"/>
  <c r="CL126" i="1" s="1"/>
  <c r="CL147" i="1" s="1" a="1"/>
  <c r="CL147" i="1" s="1"/>
  <c r="RS124" i="1"/>
  <c r="RS125" i="1"/>
  <c r="RS126" i="1"/>
  <c r="RS127" i="1"/>
  <c r="RS128" i="1"/>
  <c r="RS129" i="1"/>
  <c r="RS130" i="1"/>
  <c r="RS131" i="1"/>
  <c r="RS132" i="1"/>
  <c r="RS133" i="1"/>
  <c r="RS134" i="1"/>
  <c r="RS135" i="1"/>
  <c r="RS136" i="1"/>
  <c r="RS137" i="1"/>
  <c r="RS138" i="1"/>
  <c r="RS139" i="1"/>
  <c r="RS140" i="1"/>
  <c r="RS141" i="1"/>
  <c r="RS142" i="1"/>
  <c r="RS143" i="1"/>
  <c r="RS144" i="1"/>
  <c r="RS145" i="1"/>
  <c r="RS146" i="1"/>
  <c r="RS147" i="1"/>
  <c r="RT12" i="1"/>
  <c r="RU6" i="1"/>
  <c r="Q38" i="4"/>
  <c r="P38" i="4"/>
  <c r="O38" i="4"/>
  <c r="CL54" i="1" a="1"/>
  <c r="CL54" i="1" s="1"/>
  <c r="CL55" i="1" s="1" a="1"/>
  <c r="CL55" i="1" s="1"/>
  <c r="CL50" i="1" a="1"/>
  <c r="CL50" i="1" s="1"/>
  <c r="CL51" i="1" s="1" a="1"/>
  <c r="CL51" i="1" s="1"/>
  <c r="CL52" i="1" a="1"/>
  <c r="CL52" i="1" s="1"/>
  <c r="CL53" i="1" s="1" a="1"/>
  <c r="CL53" i="1" s="1"/>
  <c r="AZ51" i="4"/>
  <c r="AZ55" i="4"/>
  <c r="AU50" i="4"/>
  <c r="AQ50" i="4"/>
  <c r="AN50" i="4"/>
  <c r="AT43" i="4"/>
  <c r="AS43" i="4"/>
  <c r="AU43" i="4"/>
  <c r="AW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AI51" i="1" l="1" a="1"/>
  <c r="AI51"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AV55" i="4" s="1"/>
  <c r="BC55" i="4"/>
  <c r="AO55" i="4" s="1"/>
  <c r="BH55" i="4"/>
  <c r="AT55" i="4" s="1"/>
  <c r="BA55" i="4"/>
  <c r="AM55" i="4" s="1"/>
  <c r="BF55" i="4"/>
  <c r="AR55" i="4" s="1"/>
  <c r="BD55" i="4"/>
  <c r="AP55" i="4" s="1"/>
  <c r="BI55" i="4"/>
  <c r="AU55" i="4" s="1"/>
  <c r="BG55" i="4"/>
  <c r="AS55" i="4" s="1"/>
  <c r="BB55" i="4"/>
  <c r="AN55" i="4" s="1"/>
  <c r="AZ52" i="4"/>
  <c r="BJ51" i="4"/>
  <c r="AV51" i="4" s="1"/>
  <c r="BI51" i="4"/>
  <c r="AU51" i="4" s="1"/>
  <c r="BE51" i="4"/>
  <c r="AQ51" i="4" s="1"/>
  <c r="BC51" i="4"/>
  <c r="AO51" i="4" s="1"/>
  <c r="BB51" i="4"/>
  <c r="AN51" i="4" s="1"/>
  <c r="BK51" i="4"/>
  <c r="AW51" i="4" s="1"/>
  <c r="BG51" i="4"/>
  <c r="AS51" i="4" s="1"/>
  <c r="BD51" i="4"/>
  <c r="AP51" i="4" s="1"/>
  <c r="BL51" i="4"/>
  <c r="AX51" i="4" s="1"/>
  <c r="BA51" i="4"/>
  <c r="AM51" i="4" s="1"/>
  <c r="BH51" i="4"/>
  <c r="AT51" i="4" s="1"/>
  <c r="BF51" i="4"/>
  <c r="AR51" i="4" s="1"/>
  <c r="AI55" i="1" a="1"/>
  <c r="AI55" i="1" s="1"/>
  <c r="AG38" i="4"/>
  <c r="AI38" i="4"/>
  <c r="AH38" i="4"/>
  <c r="AI53" i="1" a="1"/>
  <c r="AI53" i="1" s="1"/>
  <c r="CL146" i="1" a="1"/>
  <c r="CL146" i="1" s="1"/>
  <c r="CL128" i="1" a="1"/>
  <c r="CL128" i="1" s="1"/>
  <c r="CL130" i="1" s="1" a="1"/>
  <c r="CL130" i="1" s="1"/>
  <c r="CL132" i="1" s="1" a="1"/>
  <c r="CL132" i="1" s="1"/>
  <c r="CL134" i="1" s="1" a="1"/>
  <c r="CL134" i="1" s="1"/>
  <c r="CL136" i="1" s="1" a="1"/>
  <c r="CL136" i="1" s="1"/>
  <c r="CL138" i="1" s="1" a="1"/>
  <c r="CL138" i="1" s="1"/>
  <c r="CL140" i="1" s="1" a="1"/>
  <c r="CL140" i="1" s="1"/>
  <c r="CL142" i="1" s="1" a="1"/>
  <c r="CL142" i="1" s="1"/>
  <c r="CL144" i="1" s="1" a="1"/>
  <c r="CL144" i="1" s="1"/>
  <c r="RT124" i="1"/>
  <c r="RT125" i="1"/>
  <c r="RT126" i="1"/>
  <c r="RT127" i="1"/>
  <c r="RT128" i="1"/>
  <c r="RT129" i="1"/>
  <c r="RT130" i="1"/>
  <c r="RT131" i="1"/>
  <c r="RT132" i="1"/>
  <c r="RT133" i="1"/>
  <c r="RT134" i="1"/>
  <c r="RT135" i="1"/>
  <c r="RT136" i="1"/>
  <c r="RT137" i="1"/>
  <c r="RT138" i="1"/>
  <c r="RT139" i="1"/>
  <c r="RT140" i="1"/>
  <c r="RT141" i="1"/>
  <c r="RT142" i="1"/>
  <c r="RT143" i="1"/>
  <c r="RT144" i="1"/>
  <c r="RT145" i="1"/>
  <c r="RT146" i="1"/>
  <c r="RT147" i="1"/>
  <c r="RU12" i="1"/>
  <c r="RV6" i="1"/>
  <c r="D46" i="4"/>
  <c r="AQ305" i="7" s="1"/>
  <c r="AZ60" i="4"/>
  <c r="AW55" i="4"/>
  <c r="AQ55" i="4"/>
  <c r="AX55" i="4"/>
  <c r="AU48" i="4"/>
  <c r="AT48" i="4"/>
  <c r="AS48" i="4"/>
  <c r="AZ56" i="4"/>
  <c r="E46" i="4"/>
  <c r="AQ305" i="6" s="1"/>
  <c r="C46" i="4"/>
  <c r="AQ305" i="8" s="1"/>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BD60" i="4" l="1"/>
  <c r="BI60" i="4"/>
  <c r="BK60" i="4"/>
  <c r="BG60" i="4"/>
  <c r="BL60" i="4"/>
  <c r="BB60" i="4"/>
  <c r="BE60" i="4"/>
  <c r="BJ60" i="4"/>
  <c r="BC60" i="4"/>
  <c r="AO60" i="4" s="1"/>
  <c r="BF60" i="4"/>
  <c r="BH60" i="4"/>
  <c r="AT60" i="4" s="1"/>
  <c r="BA60" i="4"/>
  <c r="AM60" i="4" s="1"/>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AS56" i="4" s="1"/>
  <c r="BB56" i="4"/>
  <c r="AN56" i="4" s="1"/>
  <c r="BK56" i="4"/>
  <c r="AW56" i="4" s="1"/>
  <c r="BC56" i="4"/>
  <c r="AO56" i="4" s="1"/>
  <c r="BH56" i="4"/>
  <c r="AT56" i="4" s="1"/>
  <c r="BD56" i="4"/>
  <c r="AP56" i="4" s="1"/>
  <c r="BE56" i="4"/>
  <c r="AQ56" i="4" s="1"/>
  <c r="BI56" i="4"/>
  <c r="AU56" i="4" s="1"/>
  <c r="BL56" i="4"/>
  <c r="AX56" i="4" s="1"/>
  <c r="BA56" i="4"/>
  <c r="AM56" i="4" s="1"/>
  <c r="BF56" i="4"/>
  <c r="AR56" i="4" s="1"/>
  <c r="BJ56" i="4"/>
  <c r="AV56" i="4" s="1"/>
  <c r="V46" i="4"/>
  <c r="RU125" i="1"/>
  <c r="RU124" i="1"/>
  <c r="RU126" i="1"/>
  <c r="RU127" i="1"/>
  <c r="RU128" i="1"/>
  <c r="RU129" i="1"/>
  <c r="RU130" i="1"/>
  <c r="RU131" i="1"/>
  <c r="RU132" i="1"/>
  <c r="RU133" i="1"/>
  <c r="RU134" i="1"/>
  <c r="RU135" i="1"/>
  <c r="RU136" i="1"/>
  <c r="RU137" i="1"/>
  <c r="RU138" i="1"/>
  <c r="RU139" i="1"/>
  <c r="RU140" i="1"/>
  <c r="RU141" i="1"/>
  <c r="RU142" i="1"/>
  <c r="RU143" i="1"/>
  <c r="RU144" i="1"/>
  <c r="RU145" i="1"/>
  <c r="RU146" i="1"/>
  <c r="RU147" i="1"/>
  <c r="RW6" i="1"/>
  <c r="RV12" i="1"/>
  <c r="C51" i="4"/>
  <c r="U51" i="4" s="1"/>
  <c r="AZ61" i="4"/>
  <c r="AS53" i="4"/>
  <c r="AU53" i="4"/>
  <c r="AT53" i="4"/>
  <c r="AZ65" i="4"/>
  <c r="AU60" i="4"/>
  <c r="AS60" i="4"/>
  <c r="AV60" i="4"/>
  <c r="AX60" i="4"/>
  <c r="AP60" i="4"/>
  <c r="AR60" i="4"/>
  <c r="AW60" i="4"/>
  <c r="AN60" i="4"/>
  <c r="AQ60" i="4"/>
  <c r="W46" i="4"/>
  <c r="U46" i="4"/>
  <c r="AQ305" i="4"/>
  <c r="D51" i="4"/>
  <c r="V51" i="4" s="1"/>
  <c r="E51" i="4"/>
  <c r="W51" i="4" s="1"/>
  <c r="AX53" i="4"/>
  <c r="AO53" i="4"/>
  <c r="AQ53" i="4"/>
  <c r="AV53" i="4"/>
  <c r="AW53" i="4"/>
  <c r="AR53" i="4"/>
  <c r="AN53" i="4"/>
  <c r="AP53" i="4"/>
  <c r="AM53" i="4"/>
  <c r="C802" i="8"/>
  <c r="V802" i="8"/>
  <c r="C806" i="6"/>
  <c r="V806"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AW61" i="4" s="1"/>
  <c r="BF61" i="4"/>
  <c r="AR61" i="4" s="1"/>
  <c r="BG61" i="4"/>
  <c r="AS61" i="4" s="1"/>
  <c r="BE61" i="4"/>
  <c r="AQ61" i="4" s="1"/>
  <c r="BB61" i="4"/>
  <c r="AN61" i="4" s="1"/>
  <c r="BC61" i="4"/>
  <c r="AO61" i="4" s="1"/>
  <c r="BL61" i="4"/>
  <c r="AX61" i="4" s="1"/>
  <c r="BD61" i="4"/>
  <c r="AP61" i="4" s="1"/>
  <c r="BI61" i="4"/>
  <c r="AU61" i="4" s="1"/>
  <c r="BA61" i="4"/>
  <c r="AM61" i="4" s="1"/>
  <c r="BJ61" i="4"/>
  <c r="AV61" i="4" s="1"/>
  <c r="BB65" i="4"/>
  <c r="AN65" i="4" s="1"/>
  <c r="BA65" i="4"/>
  <c r="AM65" i="4" s="1"/>
  <c r="BH65" i="4"/>
  <c r="AT65" i="4" s="1"/>
  <c r="BC65" i="4"/>
  <c r="AO65" i="4" s="1"/>
  <c r="BK65" i="4"/>
  <c r="AW65" i="4" s="1"/>
  <c r="BF65" i="4"/>
  <c r="AR65" i="4" s="1"/>
  <c r="BD65" i="4"/>
  <c r="AP65" i="4" s="1"/>
  <c r="BI65" i="4"/>
  <c r="AU65" i="4" s="1"/>
  <c r="BG65" i="4"/>
  <c r="AS65" i="4" s="1"/>
  <c r="BL65" i="4"/>
  <c r="AX65" i="4" s="1"/>
  <c r="BJ65" i="4"/>
  <c r="AV65" i="4" s="1"/>
  <c r="BE65" i="4"/>
  <c r="AQ65" i="4" s="1"/>
  <c r="RV125" i="1"/>
  <c r="RV124" i="1"/>
  <c r="RV126" i="1"/>
  <c r="RV127" i="1"/>
  <c r="RV128" i="1"/>
  <c r="RV129" i="1"/>
  <c r="RV130" i="1"/>
  <c r="RV131" i="1"/>
  <c r="RV132" i="1"/>
  <c r="RV133" i="1"/>
  <c r="RV134" i="1"/>
  <c r="RV135" i="1"/>
  <c r="RV136" i="1"/>
  <c r="RV137" i="1"/>
  <c r="RV138" i="1"/>
  <c r="RV139" i="1"/>
  <c r="RV140" i="1"/>
  <c r="RV141" i="1"/>
  <c r="RV142" i="1"/>
  <c r="RV143" i="1"/>
  <c r="RV144" i="1"/>
  <c r="RV145" i="1"/>
  <c r="RV146" i="1"/>
  <c r="RV147" i="1"/>
  <c r="RX6" i="1"/>
  <c r="RW12" i="1"/>
  <c r="AT58" i="4"/>
  <c r="AS58" i="4"/>
  <c r="AU58" i="4"/>
  <c r="AZ66" i="4"/>
  <c r="C56" i="4"/>
  <c r="U56" i="4" s="1"/>
  <c r="D56" i="4"/>
  <c r="V56" i="4" s="1"/>
  <c r="E56" i="4"/>
  <c r="W56" i="4" s="1"/>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AW66" i="4" s="1"/>
  <c r="BH66" i="4"/>
  <c r="AT66" i="4" s="1"/>
  <c r="BA66" i="4"/>
  <c r="AM66" i="4" s="1"/>
  <c r="BI66" i="4"/>
  <c r="AU66" i="4" s="1"/>
  <c r="BB66" i="4"/>
  <c r="AN66" i="4" s="1"/>
  <c r="BJ66" i="4"/>
  <c r="AV66" i="4" s="1"/>
  <c r="BF66" i="4"/>
  <c r="AR66" i="4" s="1"/>
  <c r="BD66" i="4"/>
  <c r="AP66" i="4" s="1"/>
  <c r="BE66" i="4"/>
  <c r="BG66" i="4"/>
  <c r="AS66" i="4" s="1"/>
  <c r="BC66" i="4"/>
  <c r="AO66" i="4" s="1"/>
  <c r="RW124" i="1"/>
  <c r="RW125" i="1"/>
  <c r="RW126" i="1"/>
  <c r="RW127" i="1"/>
  <c r="RW128" i="1"/>
  <c r="RW129" i="1"/>
  <c r="RW130" i="1"/>
  <c r="RW131" i="1"/>
  <c r="RW132" i="1"/>
  <c r="RW133" i="1"/>
  <c r="RW134" i="1"/>
  <c r="RW135" i="1"/>
  <c r="RW136" i="1"/>
  <c r="RW137" i="1"/>
  <c r="RW138" i="1"/>
  <c r="RW139" i="1"/>
  <c r="RW140" i="1"/>
  <c r="RW141" i="1"/>
  <c r="RW142" i="1"/>
  <c r="RW143" i="1"/>
  <c r="RW144" i="1"/>
  <c r="RW145" i="1"/>
  <c r="RW146" i="1"/>
  <c r="RW147" i="1"/>
  <c r="RY6" i="1"/>
  <c r="RX12" i="1"/>
  <c r="AU63" i="4"/>
  <c r="AS63" i="4"/>
  <c r="AT63" i="4"/>
  <c r="C61" i="4"/>
  <c r="U61" i="4" s="1"/>
  <c r="D61" i="4"/>
  <c r="V61" i="4" s="1"/>
  <c r="E61" i="4"/>
  <c r="W61" i="4" s="1"/>
  <c r="AX66" i="4"/>
  <c r="AQ66" i="4"/>
  <c r="AM63" i="4"/>
  <c r="AR63" i="4"/>
  <c r="AN63" i="4"/>
  <c r="AW63" i="4"/>
  <c r="AP63" i="4"/>
  <c r="AV63" i="4"/>
  <c r="AX63" i="4"/>
  <c r="AQ63" i="4"/>
  <c r="AO63" i="4"/>
  <c r="RX124" i="1" l="1"/>
  <c r="RX125" i="1"/>
  <c r="RX126" i="1"/>
  <c r="RX127" i="1"/>
  <c r="RX128" i="1"/>
  <c r="RX129" i="1"/>
  <c r="RX130" i="1"/>
  <c r="RX131" i="1"/>
  <c r="RX132" i="1"/>
  <c r="RX133" i="1"/>
  <c r="RX134" i="1"/>
  <c r="RX135" i="1"/>
  <c r="RX136" i="1"/>
  <c r="RX137" i="1"/>
  <c r="RX138" i="1"/>
  <c r="RX139" i="1"/>
  <c r="RX140" i="1"/>
  <c r="RX141" i="1"/>
  <c r="RX142" i="1"/>
  <c r="RX143" i="1"/>
  <c r="RX144" i="1"/>
  <c r="RX145" i="1"/>
  <c r="RX146" i="1"/>
  <c r="RX147" i="1"/>
  <c r="RZ6" i="1"/>
  <c r="RY12" i="1"/>
  <c r="D66" i="4"/>
  <c r="V66" i="4" s="1"/>
  <c r="E66" i="4"/>
  <c r="W66" i="4" s="1"/>
  <c r="C66" i="4"/>
  <c r="U66" i="4" s="1"/>
  <c r="RY124" i="1" l="1"/>
  <c r="RY125" i="1"/>
  <c r="RY126" i="1"/>
  <c r="RY127" i="1"/>
  <c r="RY128" i="1"/>
  <c r="RY129" i="1"/>
  <c r="RY130" i="1"/>
  <c r="RY131" i="1"/>
  <c r="RY132" i="1"/>
  <c r="RY133" i="1"/>
  <c r="RY134" i="1"/>
  <c r="RY135" i="1"/>
  <c r="RY136" i="1"/>
  <c r="RY137" i="1"/>
  <c r="RY138" i="1"/>
  <c r="RY139" i="1"/>
  <c r="RY140" i="1"/>
  <c r="RY141" i="1"/>
  <c r="RY142" i="1"/>
  <c r="RY143" i="1"/>
  <c r="RY144" i="1"/>
  <c r="RY145" i="1"/>
  <c r="RY146" i="1"/>
  <c r="RY147" i="1"/>
  <c r="RZ12" i="1"/>
  <c r="SA6" i="1"/>
  <c r="BK305" i="8"/>
  <c r="BK305" i="6"/>
  <c r="BK305" i="7"/>
  <c r="RZ125" i="1" l="1"/>
  <c r="RZ124" i="1"/>
  <c r="RZ126" i="1"/>
  <c r="RZ127" i="1"/>
  <c r="RZ128" i="1"/>
  <c r="RZ129" i="1"/>
  <c r="RZ130" i="1"/>
  <c r="RZ131" i="1"/>
  <c r="RZ132" i="1"/>
  <c r="RZ133" i="1"/>
  <c r="RZ134" i="1"/>
  <c r="RZ135" i="1"/>
  <c r="RZ136" i="1"/>
  <c r="RZ137" i="1"/>
  <c r="RZ138" i="1"/>
  <c r="RZ139" i="1"/>
  <c r="RZ140" i="1"/>
  <c r="RZ141" i="1"/>
  <c r="RZ142" i="1"/>
  <c r="RZ143" i="1"/>
  <c r="RZ144" i="1"/>
  <c r="RZ145" i="1"/>
  <c r="RZ146" i="1"/>
  <c r="RZ147" i="1"/>
  <c r="SA12" i="1"/>
  <c r="SB6" i="1"/>
  <c r="F114" i="4"/>
  <c r="F118" i="4" s="1"/>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73" i="3"/>
  <c r="I67" i="3"/>
  <c r="I65" i="3"/>
  <c r="I59" i="3"/>
  <c r="I56"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F117" i="4" l="1"/>
  <c r="SA125" i="1"/>
  <c r="SA124" i="1"/>
  <c r="SA126" i="1"/>
  <c r="SA127" i="1"/>
  <c r="SA128" i="1"/>
  <c r="SA129" i="1"/>
  <c r="SA130" i="1"/>
  <c r="SA131" i="1"/>
  <c r="SA132" i="1"/>
  <c r="SA133" i="1"/>
  <c r="SA134" i="1"/>
  <c r="SA135" i="1"/>
  <c r="SA136" i="1"/>
  <c r="SA137" i="1"/>
  <c r="SA138" i="1"/>
  <c r="SA139" i="1"/>
  <c r="SA140" i="1"/>
  <c r="SA141" i="1"/>
  <c r="SA142" i="1"/>
  <c r="SA143" i="1"/>
  <c r="SA144" i="1"/>
  <c r="SA145" i="1"/>
  <c r="SA146" i="1"/>
  <c r="SA147" i="1"/>
  <c r="SB12" i="1"/>
  <c r="SC6" i="1"/>
  <c r="AC799" i="4"/>
  <c r="L799" i="4"/>
  <c r="T799" i="4" s="1"/>
  <c r="AD799" i="4"/>
  <c r="M799" i="4" s="1"/>
  <c r="U799" i="4" s="1"/>
  <c r="D799" i="4" s="1"/>
  <c r="ZO14" i="1"/>
  <c r="ZO15" i="1" s="1" a="1"/>
  <c r="ZO15" i="1" s="1"/>
  <c r="ZO49" i="1" s="1" a="1"/>
  <c r="ZO49" i="1" s="1"/>
  <c r="ZP14" i="1"/>
  <c r="ZP15" i="1" s="1" a="1"/>
  <c r="ZP15" i="1" s="1"/>
  <c r="ZP49" i="1" s="1" a="1"/>
  <c r="ZP49" i="1" s="1"/>
  <c r="ZO149" i="1"/>
  <c r="ZQ14" i="1"/>
  <c r="ZQ15" i="1" s="1" a="1"/>
  <c r="ZQ15" i="1" s="1"/>
  <c r="ZQ49" i="1" s="1" a="1"/>
  <c r="ZQ49" i="1" s="1"/>
  <c r="ZP149" i="1"/>
  <c r="ZQ149" i="1"/>
  <c r="O804" i="4"/>
  <c r="AC803" i="4"/>
  <c r="AD803" i="4"/>
  <c r="O800" i="4"/>
  <c r="H805" i="4"/>
  <c r="H801" i="4"/>
  <c r="SB124" i="1" l="1"/>
  <c r="SB125" i="1"/>
  <c r="SB126" i="1"/>
  <c r="SB127" i="1"/>
  <c r="SB128" i="1"/>
  <c r="SB129" i="1"/>
  <c r="SB130" i="1"/>
  <c r="SB131" i="1"/>
  <c r="SB132" i="1"/>
  <c r="SB133" i="1"/>
  <c r="SB134" i="1"/>
  <c r="SB135" i="1"/>
  <c r="SB136" i="1"/>
  <c r="SB137" i="1"/>
  <c r="SB138" i="1"/>
  <c r="SB139" i="1"/>
  <c r="SB140" i="1"/>
  <c r="SB141" i="1"/>
  <c r="SB142" i="1"/>
  <c r="SB143" i="1"/>
  <c r="SB144" i="1"/>
  <c r="SB145" i="1"/>
  <c r="SB146" i="1"/>
  <c r="SB147" i="1"/>
  <c r="SC12" i="1"/>
  <c r="SD6" i="1"/>
  <c r="M803" i="4"/>
  <c r="U803" i="4" s="1"/>
  <c r="D803" i="4" s="1"/>
  <c r="L803" i="4"/>
  <c r="T803" i="4" s="1"/>
  <c r="ZP54" i="1" a="1"/>
  <c r="ZP54" i="1" s="1"/>
  <c r="ZP55" i="1" s="1" a="1"/>
  <c r="ZP55" i="1" s="1"/>
  <c r="ZP52" i="1" a="1"/>
  <c r="ZP52" i="1" s="1"/>
  <c r="ZP53" i="1" s="1" a="1"/>
  <c r="ZP53" i="1" s="1"/>
  <c r="ZP50" i="1" a="1"/>
  <c r="ZP50" i="1" s="1"/>
  <c r="ZP51" i="1" s="1" a="1"/>
  <c r="ZP51" i="1" s="1"/>
  <c r="ZO54" i="1" a="1"/>
  <c r="ZO54" i="1" s="1"/>
  <c r="ZO55" i="1" s="1" a="1"/>
  <c r="ZO55" i="1" s="1"/>
  <c r="ZO52" i="1" a="1"/>
  <c r="ZO52" i="1" s="1"/>
  <c r="ZO53" i="1" s="1" a="1"/>
  <c r="ZO53" i="1" s="1"/>
  <c r="ZO50" i="1" a="1"/>
  <c r="ZO50" i="1" s="1"/>
  <c r="ZO51" i="1" s="1" a="1"/>
  <c r="ZO51" i="1" s="1"/>
  <c r="ZQ54" i="1" a="1"/>
  <c r="ZQ54" i="1" s="1"/>
  <c r="ZQ55" i="1" s="1" a="1"/>
  <c r="ZQ55" i="1" s="1"/>
  <c r="ZQ52" i="1" a="1"/>
  <c r="ZQ52" i="1" s="1"/>
  <c r="ZQ53" i="1" s="1" a="1"/>
  <c r="ZQ53" i="1" s="1"/>
  <c r="ZQ50" i="1" a="1"/>
  <c r="ZQ50" i="1" s="1"/>
  <c r="ZQ51" i="1" s="1" a="1"/>
  <c r="ZQ51" i="1" s="1"/>
  <c r="V799" i="4"/>
  <c r="C799" i="4"/>
  <c r="P800" i="4"/>
  <c r="T800" i="4" s="1"/>
  <c r="Q800" i="4"/>
  <c r="U800" i="4" s="1"/>
  <c r="D800" i="4" s="1"/>
  <c r="H802" i="4"/>
  <c r="O801" i="4"/>
  <c r="O805" i="4"/>
  <c r="H806" i="4"/>
  <c r="P804" i="4"/>
  <c r="T804" i="4" s="1"/>
  <c r="Q804" i="4"/>
  <c r="U804" i="4" s="1"/>
  <c r="D804" i="4" s="1"/>
  <c r="SC124" i="1" l="1"/>
  <c r="SC125" i="1"/>
  <c r="SC126" i="1"/>
  <c r="SC127" i="1"/>
  <c r="SC128" i="1"/>
  <c r="SC129" i="1"/>
  <c r="SC130" i="1"/>
  <c r="SC131" i="1"/>
  <c r="SC132" i="1"/>
  <c r="SC133" i="1"/>
  <c r="SC134" i="1"/>
  <c r="SC135" i="1"/>
  <c r="SC136" i="1"/>
  <c r="SC137" i="1"/>
  <c r="SC138" i="1"/>
  <c r="SC139" i="1"/>
  <c r="SC140" i="1"/>
  <c r="SC141" i="1"/>
  <c r="SC142" i="1"/>
  <c r="SC143" i="1"/>
  <c r="SC144" i="1"/>
  <c r="SC145" i="1"/>
  <c r="SC146" i="1"/>
  <c r="SC147" i="1"/>
  <c r="SD12" i="1"/>
  <c r="SE6" i="1"/>
  <c r="V803" i="4"/>
  <c r="C803" i="4"/>
  <c r="C800" i="4"/>
  <c r="V800" i="4"/>
  <c r="C804" i="4"/>
  <c r="V804" i="4"/>
  <c r="O806" i="4"/>
  <c r="Q805" i="4"/>
  <c r="U805" i="4" s="1"/>
  <c r="D805" i="4" s="1"/>
  <c r="P805" i="4"/>
  <c r="T805" i="4" s="1"/>
  <c r="O802" i="4"/>
  <c r="Q801" i="4"/>
  <c r="U801" i="4" s="1"/>
  <c r="D801" i="4" s="1"/>
  <c r="P801" i="4"/>
  <c r="T801" i="4" s="1"/>
  <c r="AAB149" i="1"/>
  <c r="AAA149" i="1"/>
  <c r="ZT149" i="1"/>
  <c r="ZS149"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R149" i="1"/>
  <c r="Q114" i="4"/>
  <c r="Q118" i="4" s="1"/>
  <c r="Q122" i="4" s="1"/>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Q117" i="4" s="1"/>
  <c r="Q121" i="4" s="1"/>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G149" i="1"/>
  <c r="ZJ14" i="1"/>
  <c r="ZJ15" i="1" s="1" a="1"/>
  <c r="ZJ15" i="1" s="1"/>
  <c r="AW40" i="4"/>
  <c r="AZ34" i="4"/>
  <c r="BC149"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49" i="1"/>
  <c r="CA149" i="1"/>
  <c r="T122"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R124" i="1"/>
  <c r="FR145" i="1"/>
  <c r="FR143" i="1"/>
  <c r="FR129" i="1"/>
  <c r="FR126" i="1"/>
  <c r="FR139" i="1"/>
  <c r="FR131" i="1"/>
  <c r="FR135" i="1"/>
  <c r="FR130" i="1"/>
  <c r="FR127" i="1"/>
  <c r="FR146" i="1"/>
  <c r="FR137" i="1"/>
  <c r="FR138" i="1"/>
  <c r="FR147" i="1"/>
  <c r="FR142" i="1"/>
  <c r="FR141" i="1"/>
  <c r="FR125" i="1"/>
  <c r="FR128" i="1"/>
  <c r="FR133" i="1"/>
  <c r="FR144" i="1"/>
  <c r="FR134" i="1"/>
  <c r="FR132" i="1"/>
  <c r="FR136" i="1"/>
  <c r="FR140" i="1"/>
  <c r="S121" i="4"/>
  <c r="S120" i="4"/>
  <c r="S119" i="4"/>
  <c r="SD125" i="1"/>
  <c r="SD124" i="1"/>
  <c r="SD126" i="1"/>
  <c r="SD127" i="1"/>
  <c r="SD128" i="1"/>
  <c r="SD129" i="1"/>
  <c r="SD130" i="1"/>
  <c r="SD131" i="1"/>
  <c r="SD132" i="1"/>
  <c r="SD133" i="1"/>
  <c r="SD134" i="1"/>
  <c r="SD135" i="1"/>
  <c r="SD136" i="1"/>
  <c r="SD137" i="1"/>
  <c r="SD138" i="1"/>
  <c r="SD139" i="1"/>
  <c r="SD140" i="1"/>
  <c r="SD141" i="1"/>
  <c r="SD142" i="1"/>
  <c r="SD143" i="1"/>
  <c r="SD144" i="1"/>
  <c r="SD145" i="1"/>
  <c r="SD146" i="1"/>
  <c r="SD147" i="1"/>
  <c r="SF6" i="1"/>
  <c r="SE12" i="1"/>
  <c r="FQ139" i="1"/>
  <c r="FQ133" i="1"/>
  <c r="FQ128" i="1"/>
  <c r="FQ138" i="1"/>
  <c r="FQ132" i="1"/>
  <c r="FQ137" i="1"/>
  <c r="FQ135" i="1"/>
  <c r="FQ141" i="1"/>
  <c r="FQ136" i="1"/>
  <c r="FQ142" i="1"/>
  <c r="FQ126" i="1"/>
  <c r="FQ143" i="1"/>
  <c r="FQ129" i="1"/>
  <c r="FQ127" i="1"/>
  <c r="FQ125" i="1"/>
  <c r="FQ134" i="1"/>
  <c r="FQ131" i="1"/>
  <c r="FQ130" i="1"/>
  <c r="FQ140" i="1"/>
  <c r="FQ124" i="1"/>
  <c r="FQ144" i="1"/>
  <c r="R116" i="4"/>
  <c r="R120" i="4" s="1"/>
  <c r="C801" i="4"/>
  <c r="V801" i="4"/>
  <c r="P802" i="4"/>
  <c r="T802" i="4" s="1"/>
  <c r="Q802" i="4"/>
  <c r="U802" i="4" s="1"/>
  <c r="D802" i="4" s="1"/>
  <c r="C805" i="4"/>
  <c r="V805" i="4"/>
  <c r="P806" i="4"/>
  <c r="T806" i="4" s="1"/>
  <c r="Q806" i="4"/>
  <c r="U806" i="4" s="1"/>
  <c r="D806" i="4" s="1"/>
  <c r="AC266" i="4"/>
  <c r="AAA14" i="1"/>
  <c r="AAA15" i="1" s="1" a="1"/>
  <c r="AAA15" i="1" s="1"/>
  <c r="AAB14" i="1"/>
  <c r="AAB15" i="1" s="1" a="1"/>
  <c r="AAB15" i="1" s="1"/>
  <c r="ZS14" i="1"/>
  <c r="ZS15" i="1" s="1" a="1"/>
  <c r="ZS15" i="1" s="1"/>
  <c r="ZS49" i="1" s="1" a="1"/>
  <c r="ZS49" i="1" s="1"/>
  <c r="ZT14" i="1"/>
  <c r="ZT15" i="1" s="1" a="1"/>
  <c r="ZT15" i="1" s="1"/>
  <c r="ZT49" i="1" s="1" a="1"/>
  <c r="ZT49" i="1" s="1"/>
  <c r="ZR149" i="1"/>
  <c r="ZR14" i="1"/>
  <c r="ZR15" i="1" s="1" a="1"/>
  <c r="ZR15" i="1" s="1"/>
  <c r="ZR49" i="1" s="1" a="1"/>
  <c r="ZR49" i="1" s="1"/>
  <c r="AD261" i="4"/>
  <c r="R266" i="4"/>
  <c r="T266" i="4"/>
  <c r="U266" i="4"/>
  <c r="V266" i="4"/>
  <c r="Z266" i="4"/>
  <c r="W261" i="4"/>
  <c r="AE261" i="4"/>
  <c r="AC261" i="4"/>
  <c r="FR14" i="1"/>
  <c r="FR15" i="1" s="1" a="1"/>
  <c r="FR15" i="1" s="1"/>
  <c r="AV41" i="4"/>
  <c r="AR41" i="4"/>
  <c r="AX41" i="4"/>
  <c r="AX40" i="4"/>
  <c r="AV40" i="4"/>
  <c r="O40" i="4" s="1"/>
  <c r="AR40" i="4"/>
  <c r="AR35" i="4"/>
  <c r="GG14" i="1"/>
  <c r="GG17" i="1" s="1"/>
  <c r="AW41" i="4"/>
  <c r="AQ40" i="4"/>
  <c r="P40" i="4" s="1"/>
  <c r="AX35" i="4"/>
  <c r="AV35" i="4"/>
  <c r="O35" i="4" s="1"/>
  <c r="AQ35" i="4"/>
  <c r="AX36" i="4"/>
  <c r="AX37" i="4"/>
  <c r="AW37" i="4"/>
  <c r="AV37" i="4"/>
  <c r="O37" i="4" s="1"/>
  <c r="AR37" i="4"/>
  <c r="AQ37" i="4"/>
  <c r="ZJ149" i="1"/>
  <c r="AQ39" i="4"/>
  <c r="AR39" i="4"/>
  <c r="AV39" i="4"/>
  <c r="O39" i="4" s="1"/>
  <c r="AW39" i="4"/>
  <c r="AX39" i="4"/>
  <c r="AW35" i="4"/>
  <c r="AQ41" i="4"/>
  <c r="AW36" i="4"/>
  <c r="AV36" i="4"/>
  <c r="O36" i="4" s="1"/>
  <c r="AR36" i="4"/>
  <c r="AQ36" i="4"/>
  <c r="ZE14" i="1"/>
  <c r="ZE15" i="1" s="1" a="1"/>
  <c r="ZE15" i="1" s="1"/>
  <c r="ZE49" i="1" s="1" a="1"/>
  <c r="ZE49" i="1" s="1"/>
  <c r="CE14" i="1"/>
  <c r="CA14" i="1"/>
  <c r="CA17" i="1" s="1"/>
  <c r="T121" i="4" l="1"/>
  <c r="FQ145" i="1"/>
  <c r="FQ147" i="1"/>
  <c r="FQ146" i="1"/>
  <c r="SE125" i="1"/>
  <c r="SE124" i="1"/>
  <c r="SE126" i="1"/>
  <c r="SE127" i="1"/>
  <c r="SE128" i="1"/>
  <c r="SE129" i="1"/>
  <c r="SE130" i="1"/>
  <c r="SE131" i="1"/>
  <c r="SE132" i="1"/>
  <c r="SE133" i="1"/>
  <c r="SE134" i="1"/>
  <c r="SE135" i="1"/>
  <c r="SE136" i="1"/>
  <c r="SE137" i="1"/>
  <c r="SE138" i="1"/>
  <c r="SE139" i="1"/>
  <c r="SE140" i="1"/>
  <c r="SE141" i="1"/>
  <c r="SE142" i="1"/>
  <c r="SE143" i="1"/>
  <c r="SE144" i="1"/>
  <c r="SE145" i="1"/>
  <c r="SE146" i="1"/>
  <c r="SE147" i="1"/>
  <c r="SG6" i="1"/>
  <c r="SF12" i="1"/>
  <c r="AAB124" i="1" a="1"/>
  <c r="AAB124" i="1" s="1"/>
  <c r="AAB145" i="1" s="1" a="1"/>
  <c r="AAB145" i="1" s="1"/>
  <c r="AAA124" i="1" a="1"/>
  <c r="AAA124" i="1" s="1"/>
  <c r="AAA126" i="1" s="1" a="1"/>
  <c r="AAA126" i="1" s="1"/>
  <c r="AAB49" i="1" a="1"/>
  <c r="AAB49" i="1" s="1"/>
  <c r="AAA49" i="1" a="1"/>
  <c r="AAA49" i="1" s="1"/>
  <c r="ZR50" i="1" a="1"/>
  <c r="ZR50" i="1" s="1"/>
  <c r="ZR51" i="1" s="1" a="1"/>
  <c r="ZR51" i="1" s="1"/>
  <c r="ZR52" i="1" a="1"/>
  <c r="ZR52" i="1" s="1"/>
  <c r="ZR53" i="1" s="1" a="1"/>
  <c r="ZR53" i="1" s="1"/>
  <c r="ZR54" i="1" a="1"/>
  <c r="ZR54" i="1" s="1"/>
  <c r="ZR55" i="1" s="1" a="1"/>
  <c r="ZR55" i="1" s="1"/>
  <c r="ZE50" i="1" a="1"/>
  <c r="ZE50" i="1" s="1"/>
  <c r="ZE51" i="1" s="1" a="1"/>
  <c r="ZE51" i="1" s="1"/>
  <c r="ZE52" i="1" a="1"/>
  <c r="ZE52" i="1" s="1"/>
  <c r="ZE53" i="1" s="1" a="1"/>
  <c r="ZE53" i="1" s="1"/>
  <c r="ZE54" i="1" a="1"/>
  <c r="ZE54" i="1" s="1"/>
  <c r="ZE55" i="1" s="1" a="1"/>
  <c r="ZE55" i="1" s="1"/>
  <c r="ZS52" i="1" a="1"/>
  <c r="ZS52" i="1" s="1"/>
  <c r="ZS53" i="1" s="1" a="1"/>
  <c r="ZS53" i="1" s="1"/>
  <c r="ZS50" i="1" a="1"/>
  <c r="ZS50" i="1" s="1"/>
  <c r="ZS51" i="1" s="1" a="1"/>
  <c r="ZS51" i="1" s="1"/>
  <c r="ZS54" i="1" a="1"/>
  <c r="ZS54" i="1" s="1"/>
  <c r="ZS55" i="1" s="1" a="1"/>
  <c r="ZS55" i="1" s="1"/>
  <c r="ZT52" i="1" a="1"/>
  <c r="ZT52" i="1" s="1"/>
  <c r="ZT53" i="1" s="1" a="1"/>
  <c r="ZT53" i="1" s="1"/>
  <c r="ZT54" i="1" a="1"/>
  <c r="ZT54" i="1" s="1"/>
  <c r="ZT55" i="1" s="1" a="1"/>
  <c r="ZT55" i="1" s="1"/>
  <c r="ZT50" i="1" a="1"/>
  <c r="ZT50" i="1" s="1"/>
  <c r="ZT51" i="1" s="1" a="1"/>
  <c r="ZT51" i="1" s="1"/>
  <c r="AAA17" i="1"/>
  <c r="ZE17" i="1"/>
  <c r="FR17" i="1"/>
  <c r="AAB17" i="1"/>
  <c r="AH40" i="4"/>
  <c r="AF304" i="7"/>
  <c r="AG40" i="4"/>
  <c r="AF304" i="8"/>
  <c r="Q39" i="4"/>
  <c r="P39" i="4"/>
  <c r="AU411" i="7" s="1"/>
  <c r="YM17" i="1"/>
  <c r="YO17" i="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SF124" i="1" l="1"/>
  <c r="SF125" i="1"/>
  <c r="SF126" i="1"/>
  <c r="SF127" i="1"/>
  <c r="SF128" i="1"/>
  <c r="SF129" i="1"/>
  <c r="SF130" i="1"/>
  <c r="SF131" i="1"/>
  <c r="SF132" i="1"/>
  <c r="SF133" i="1"/>
  <c r="SF134" i="1"/>
  <c r="SF135" i="1"/>
  <c r="SF136" i="1"/>
  <c r="SF137" i="1"/>
  <c r="SF138" i="1"/>
  <c r="SF139" i="1"/>
  <c r="SF140" i="1"/>
  <c r="SF141" i="1"/>
  <c r="SF142" i="1"/>
  <c r="SF143" i="1"/>
  <c r="SF144" i="1"/>
  <c r="SF145" i="1"/>
  <c r="SF146" i="1"/>
  <c r="SF147" i="1"/>
  <c r="AAB125" i="1" a="1"/>
  <c r="AAB125" i="1" s="1"/>
  <c r="AAB146" i="1" s="1" a="1"/>
  <c r="AAB146" i="1" s="1"/>
  <c r="AAB126" i="1" a="1"/>
  <c r="AAB126" i="1" s="1"/>
  <c r="AAB128" i="1" s="1" a="1"/>
  <c r="AAB128" i="1" s="1"/>
  <c r="AAB130" i="1" s="1" a="1"/>
  <c r="AAB130" i="1" s="1"/>
  <c r="AAB132" i="1" s="1" a="1"/>
  <c r="AAB132" i="1" s="1"/>
  <c r="AAB134" i="1" s="1" a="1"/>
  <c r="AAB134" i="1" s="1"/>
  <c r="AAB136" i="1" s="1" a="1"/>
  <c r="AAB136" i="1" s="1"/>
  <c r="AAB138" i="1" s="1" a="1"/>
  <c r="AAB138" i="1" s="1"/>
  <c r="AAB140" i="1" s="1" a="1"/>
  <c r="AAB140" i="1" s="1"/>
  <c r="AAB142" i="1" s="1" a="1"/>
  <c r="AAB142" i="1" s="1"/>
  <c r="AAB144" i="1" s="1" a="1"/>
  <c r="AAB144" i="1" s="1"/>
  <c r="AAA125" i="1" a="1"/>
  <c r="AAA125" i="1" s="1"/>
  <c r="AAA146" i="1" s="1" a="1"/>
  <c r="AAA146" i="1" s="1"/>
  <c r="AAA145" i="1" a="1"/>
  <c r="AAA145" i="1" s="1"/>
  <c r="SH6" i="1"/>
  <c r="SG12" i="1"/>
  <c r="AAA147" i="1" a="1"/>
  <c r="AAA147" i="1" s="1"/>
  <c r="AAA128" i="1" a="1"/>
  <c r="AAA128" i="1" s="1"/>
  <c r="AAA130" i="1" s="1" a="1"/>
  <c r="AAA130" i="1" s="1"/>
  <c r="AAA132" i="1" s="1" a="1"/>
  <c r="AAA132" i="1" s="1"/>
  <c r="AAA134" i="1" s="1" a="1"/>
  <c r="AAA134" i="1" s="1"/>
  <c r="AAA136" i="1" s="1" a="1"/>
  <c r="AAA136" i="1" s="1"/>
  <c r="AAA138" i="1" s="1" a="1"/>
  <c r="AAA138" i="1" s="1"/>
  <c r="AAA140" i="1" s="1" a="1"/>
  <c r="AAA140" i="1" s="1"/>
  <c r="AAA142" i="1" s="1" a="1"/>
  <c r="AAA142" i="1" s="1"/>
  <c r="AAA144" i="1" s="1" a="1"/>
  <c r="AAA144" i="1" s="1"/>
  <c r="AF307" i="8"/>
  <c r="AH35" i="4"/>
  <c r="AH39" i="4"/>
  <c r="AR411" i="4"/>
  <c r="AU411" i="6"/>
  <c r="AAB50" i="1" a="1"/>
  <c r="AAB50" i="1" s="1"/>
  <c r="AAB51" i="1" s="1" a="1"/>
  <c r="AAB51" i="1" s="1"/>
  <c r="AAB52" i="1" a="1"/>
  <c r="AAB52" i="1" s="1"/>
  <c r="AAB53" i="1" s="1" a="1"/>
  <c r="AAB53" i="1" s="1"/>
  <c r="AAB54" i="1" a="1"/>
  <c r="AAB54" i="1" s="1"/>
  <c r="AAB55" i="1" s="1" a="1"/>
  <c r="AAB55" i="1" s="1"/>
  <c r="AAA54" i="1" a="1"/>
  <c r="AAA54" i="1" s="1"/>
  <c r="AAA55" i="1" s="1" a="1"/>
  <c r="AAA55" i="1" s="1"/>
  <c r="AAA52" i="1" a="1"/>
  <c r="AAA52" i="1" s="1"/>
  <c r="AAA53" i="1" s="1" a="1"/>
  <c r="AAA53" i="1" s="1"/>
  <c r="AAA50" i="1" a="1"/>
  <c r="AAA50" i="1" s="1"/>
  <c r="AAA51" i="1" s="1" a="1"/>
  <c r="AAA51"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49" i="1"/>
  <c r="AAB127" i="1" l="1" a="1"/>
  <c r="AAB127" i="1" s="1"/>
  <c r="SG124" i="1"/>
  <c r="SG125" i="1"/>
  <c r="SG126" i="1"/>
  <c r="SG127" i="1"/>
  <c r="SG128" i="1"/>
  <c r="SG129" i="1"/>
  <c r="SG130" i="1"/>
  <c r="SG131" i="1"/>
  <c r="SG132" i="1"/>
  <c r="SG133" i="1"/>
  <c r="SG134" i="1"/>
  <c r="SG135" i="1"/>
  <c r="SG136" i="1"/>
  <c r="SG137" i="1"/>
  <c r="SG138" i="1"/>
  <c r="SG139" i="1"/>
  <c r="SG140" i="1"/>
  <c r="SG141" i="1"/>
  <c r="SG142" i="1"/>
  <c r="SG143" i="1"/>
  <c r="SG144" i="1"/>
  <c r="SG145" i="1"/>
  <c r="SG146" i="1"/>
  <c r="SG147" i="1"/>
  <c r="AAB147" i="1" a="1"/>
  <c r="AAB147" i="1" s="1"/>
  <c r="AAA127" i="1" a="1"/>
  <c r="AAA127" i="1" s="1"/>
  <c r="SH12" i="1"/>
  <c r="SI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H124" i="1" l="1"/>
  <c r="SH125" i="1"/>
  <c r="SH126" i="1"/>
  <c r="SH127" i="1"/>
  <c r="SH128" i="1"/>
  <c r="SH129" i="1"/>
  <c r="SH130" i="1"/>
  <c r="SH131" i="1"/>
  <c r="SH132" i="1"/>
  <c r="SH133" i="1"/>
  <c r="SH134" i="1"/>
  <c r="SH135" i="1"/>
  <c r="SH136" i="1"/>
  <c r="SH137" i="1"/>
  <c r="SH138" i="1"/>
  <c r="SH139" i="1"/>
  <c r="SH140" i="1"/>
  <c r="SH141" i="1"/>
  <c r="SH142" i="1"/>
  <c r="SH143" i="1"/>
  <c r="SH144" i="1"/>
  <c r="SH145" i="1"/>
  <c r="SH146" i="1"/>
  <c r="SH147" i="1"/>
  <c r="SI12" i="1"/>
  <c r="SJ6" i="1"/>
  <c r="BL145" i="1" a="1"/>
  <c r="BL145"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W4" i="1" s="1"/>
  <c r="S413" i="6"/>
  <c r="Z413" i="6" s="1"/>
  <c r="AG413" i="6" s="1"/>
  <c r="AU413" i="6" s="1"/>
  <c r="AU414" i="6" s="1"/>
  <c r="TV4" i="1" s="1"/>
  <c r="R413" i="6"/>
  <c r="Y413" i="6" s="1"/>
  <c r="AF413" i="6" s="1"/>
  <c r="P413" i="6"/>
  <c r="W413" i="6" s="1"/>
  <c r="AD413" i="6" s="1"/>
  <c r="AR413" i="6" s="1"/>
  <c r="AR414" i="6" s="1"/>
  <c r="TS4" i="1" s="1"/>
  <c r="D413" i="6"/>
  <c r="Q413" i="6" s="1"/>
  <c r="AY408" i="6"/>
  <c r="AK408" i="6"/>
  <c r="AD408" i="6"/>
  <c r="W408" i="6"/>
  <c r="P408" i="6"/>
  <c r="V413" i="7"/>
  <c r="AC413" i="7" s="1"/>
  <c r="AJ413" i="7" s="1"/>
  <c r="AX413" i="7" s="1"/>
  <c r="AX414" i="7" s="1"/>
  <c r="QZ4" i="1" s="1"/>
  <c r="U413" i="7"/>
  <c r="AB413" i="7" s="1"/>
  <c r="AI413" i="7" s="1"/>
  <c r="AW413" i="7" s="1"/>
  <c r="AW414" i="7" s="1"/>
  <c r="QY4" i="1" s="1"/>
  <c r="T413" i="7"/>
  <c r="AA413" i="7" s="1"/>
  <c r="AH413" i="7" s="1"/>
  <c r="AV413" i="7" s="1"/>
  <c r="AV414" i="7" s="1"/>
  <c r="QX4" i="1" s="1"/>
  <c r="S413" i="7"/>
  <c r="Z413" i="7" s="1"/>
  <c r="AG413" i="7" s="1"/>
  <c r="AU413" i="7" s="1"/>
  <c r="AU414" i="7" s="1"/>
  <c r="QW4" i="1" s="1"/>
  <c r="R413" i="7"/>
  <c r="Y413" i="7" s="1"/>
  <c r="AF413" i="7" s="1"/>
  <c r="AT413" i="7" s="1"/>
  <c r="AT414" i="7" s="1"/>
  <c r="QV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S149" i="1"/>
  <c r="AY408" i="4"/>
  <c r="AK408" i="4"/>
  <c r="AD408" i="4"/>
  <c r="W408" i="4"/>
  <c r="P408" i="4"/>
  <c r="B401" i="4"/>
  <c r="B395" i="4"/>
  <c r="B392" i="4"/>
  <c r="B389" i="4"/>
  <c r="B401" i="7"/>
  <c r="B395" i="7"/>
  <c r="B392" i="7"/>
  <c r="B389" i="7"/>
  <c r="B401" i="6"/>
  <c r="B395" i="6"/>
  <c r="B392" i="6"/>
  <c r="B389" i="6"/>
  <c r="B401" i="8"/>
  <c r="B395" i="8"/>
  <c r="B392" i="8"/>
  <c r="B389" i="8"/>
  <c r="BL126" i="1" l="1" a="1"/>
  <c r="BL126" i="1" s="1"/>
  <c r="BL128" i="1" s="1" a="1"/>
  <c r="BL128" i="1" s="1"/>
  <c r="BL130" i="1" s="1" a="1"/>
  <c r="BL130" i="1" s="1"/>
  <c r="BL132" i="1" s="1" a="1"/>
  <c r="BL132" i="1" s="1"/>
  <c r="BL134" i="1" s="1" a="1"/>
  <c r="BL134" i="1" s="1"/>
  <c r="BL136" i="1" s="1" a="1"/>
  <c r="BL136" i="1" s="1"/>
  <c r="BL138" i="1" s="1" a="1"/>
  <c r="BL138" i="1" s="1"/>
  <c r="BL140" i="1" s="1" a="1"/>
  <c r="BL140" i="1" s="1"/>
  <c r="BL142" i="1" s="1" a="1"/>
  <c r="BL142" i="1" s="1"/>
  <c r="BL144" i="1" s="1" a="1"/>
  <c r="BL144" i="1" s="1"/>
  <c r="BL125" i="1" a="1"/>
  <c r="BL125" i="1" s="1"/>
  <c r="BL146" i="1" s="1" a="1"/>
  <c r="BL146" i="1" s="1"/>
  <c r="SI125" i="1"/>
  <c r="SI124" i="1"/>
  <c r="SI126" i="1"/>
  <c r="SI127" i="1"/>
  <c r="SI128" i="1"/>
  <c r="SI129" i="1"/>
  <c r="SI130" i="1"/>
  <c r="SI131" i="1"/>
  <c r="SI132" i="1"/>
  <c r="SI133" i="1"/>
  <c r="SI134" i="1"/>
  <c r="SI135" i="1"/>
  <c r="SI136" i="1"/>
  <c r="SI137" i="1"/>
  <c r="SI138" i="1"/>
  <c r="SI139" i="1"/>
  <c r="SI140" i="1"/>
  <c r="SI141" i="1"/>
  <c r="SI142" i="1"/>
  <c r="SI143" i="1"/>
  <c r="SI144" i="1"/>
  <c r="SI145" i="1"/>
  <c r="SI146" i="1"/>
  <c r="SI147" i="1"/>
  <c r="SJ12" i="1"/>
  <c r="SK6" i="1"/>
  <c r="F153" i="4"/>
  <c r="AF307" i="7" s="1"/>
  <c r="WS145" i="1"/>
  <c r="WS146" i="1"/>
  <c r="WS147"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U4" i="1" s="1"/>
  <c r="AP413" i="6"/>
  <c r="BD413" i="6" s="1"/>
  <c r="AW413" i="6"/>
  <c r="AW414" i="6" s="1"/>
  <c r="TX4" i="1" s="1"/>
  <c r="D154" i="4"/>
  <c r="AD34" i="4"/>
  <c r="ABU4" i="1" s="1"/>
  <c r="AE34" i="4"/>
  <c r="ABV4" i="1" s="1"/>
  <c r="AF34" i="4"/>
  <c r="ABW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S14" i="1"/>
  <c r="MS15" i="1" s="1" a="1"/>
  <c r="MS15" i="1" s="1"/>
  <c r="MS49" i="1" s="1" a="1"/>
  <c r="MS49" i="1" s="1"/>
  <c r="K220" i="4"/>
  <c r="ZK149" i="1"/>
  <c r="WS124" i="1" l="1"/>
  <c r="WS126" i="1"/>
  <c r="WS125" i="1"/>
  <c r="WS128" i="1"/>
  <c r="WS127" i="1"/>
  <c r="WS129" i="1"/>
  <c r="WS130" i="1"/>
  <c r="WS131" i="1"/>
  <c r="WS132" i="1"/>
  <c r="WS133" i="1"/>
  <c r="WS134" i="1"/>
  <c r="WS135" i="1"/>
  <c r="WS136" i="1"/>
  <c r="WS137" i="1"/>
  <c r="WS138" i="1"/>
  <c r="WS139" i="1"/>
  <c r="WS140" i="1"/>
  <c r="WS141" i="1"/>
  <c r="WS142" i="1"/>
  <c r="WS143" i="1"/>
  <c r="WS144" i="1"/>
  <c r="AD38" i="4"/>
  <c r="AE38" i="4"/>
  <c r="AF38" i="4"/>
  <c r="F154" i="4"/>
  <c r="AF307" i="6" s="1"/>
  <c r="BL147" i="1" a="1"/>
  <c r="BL147" i="1" s="1"/>
  <c r="BL127" i="1" a="1"/>
  <c r="BL127" i="1" s="1"/>
  <c r="BL129" i="1" s="1" a="1"/>
  <c r="BL129" i="1" s="1"/>
  <c r="BL131" i="1" s="1" a="1"/>
  <c r="BL131" i="1" s="1"/>
  <c r="BL133" i="1" s="1" a="1"/>
  <c r="BL133" i="1" s="1"/>
  <c r="BL135" i="1" s="1" a="1"/>
  <c r="BL135" i="1" s="1"/>
  <c r="BL137" i="1" s="1" a="1"/>
  <c r="BL137" i="1" s="1"/>
  <c r="BL139" i="1" s="1" a="1"/>
  <c r="BL139" i="1" s="1"/>
  <c r="BL141" i="1" s="1" a="1"/>
  <c r="BL141" i="1" s="1"/>
  <c r="BL143" i="1" s="1" a="1"/>
  <c r="BL143" i="1" s="1"/>
  <c r="SJ125" i="1"/>
  <c r="SJ124" i="1"/>
  <c r="SJ126" i="1"/>
  <c r="SJ127" i="1"/>
  <c r="SJ128" i="1"/>
  <c r="SJ129" i="1"/>
  <c r="SJ130" i="1"/>
  <c r="SJ131" i="1"/>
  <c r="SJ132" i="1"/>
  <c r="SJ133" i="1"/>
  <c r="SJ134" i="1"/>
  <c r="SJ135" i="1"/>
  <c r="SJ136" i="1"/>
  <c r="SJ137" i="1"/>
  <c r="SJ138" i="1"/>
  <c r="SJ139" i="1"/>
  <c r="SJ140" i="1"/>
  <c r="SJ141" i="1"/>
  <c r="SJ142" i="1"/>
  <c r="SJ143" i="1"/>
  <c r="SJ144" i="1"/>
  <c r="SJ145" i="1"/>
  <c r="SJ146" i="1"/>
  <c r="SJ147" i="1"/>
  <c r="SK12" i="1"/>
  <c r="SL6" i="1"/>
  <c r="AE35" i="4"/>
  <c r="AF35" i="4"/>
  <c r="AES4" i="1"/>
  <c r="AER4" i="1"/>
  <c r="AET4" i="1"/>
  <c r="MS54" i="1" a="1"/>
  <c r="MS54" i="1" s="1"/>
  <c r="MS55" i="1" s="1" a="1"/>
  <c r="MS55" i="1" s="1"/>
  <c r="MS52" i="1" a="1"/>
  <c r="MS52" i="1" s="1"/>
  <c r="MS53" i="1" s="1" a="1"/>
  <c r="MS53" i="1" s="1"/>
  <c r="MS50" i="1" a="1"/>
  <c r="MS50" i="1" s="1"/>
  <c r="MS51" i="1" s="1" a="1"/>
  <c r="MS51" i="1" s="1"/>
  <c r="AF312" i="7"/>
  <c r="AF313" i="7"/>
  <c r="AF310" i="7"/>
  <c r="AF309" i="7"/>
  <c r="AF315" i="7"/>
  <c r="AF314" i="7"/>
  <c r="AF311" i="7"/>
  <c r="MS17" i="1"/>
  <c r="AE40" i="4"/>
  <c r="Z304" i="7"/>
  <c r="Z307" i="7" s="1"/>
  <c r="AF40" i="4"/>
  <c r="Z304" i="6"/>
  <c r="Z304" i="4"/>
  <c r="AF308" i="7"/>
  <c r="AF316" i="7"/>
  <c r="AD40" i="4"/>
  <c r="Z304" i="8"/>
  <c r="Z307" i="8" s="1"/>
  <c r="I154" i="4"/>
  <c r="H154" i="4"/>
  <c r="G154" i="4"/>
  <c r="AL415" i="6"/>
  <c r="AZ415" i="6" s="1"/>
  <c r="AS415" i="6"/>
  <c r="AS416" i="6" s="1"/>
  <c r="AL413" i="6"/>
  <c r="AZ413" i="6" s="1"/>
  <c r="AS413" i="6"/>
  <c r="AS414" i="6" s="1"/>
  <c r="TT4" i="1" s="1"/>
  <c r="AK415" i="6"/>
  <c r="AY415" i="6" s="1"/>
  <c r="AR415" i="6"/>
  <c r="AR416" i="6" s="1"/>
  <c r="AK413" i="7"/>
  <c r="AY413" i="7" s="1"/>
  <c r="BF413" i="7" s="1"/>
  <c r="BM413" i="7" s="1"/>
  <c r="AR413" i="7"/>
  <c r="AR414" i="7" s="1"/>
  <c r="QT4" i="1" s="1"/>
  <c r="AF36" i="4"/>
  <c r="AE36" i="4"/>
  <c r="AD36" i="4"/>
  <c r="AM411" i="8"/>
  <c r="AE39" i="4"/>
  <c r="AN411" i="7"/>
  <c r="AD39" i="4"/>
  <c r="AN411" i="8"/>
  <c r="AF39" i="4"/>
  <c r="AN411" i="6"/>
  <c r="AN411" i="4"/>
  <c r="AK411" i="6"/>
  <c r="AL411" i="6"/>
  <c r="AM411" i="7"/>
  <c r="ZL14" i="1"/>
  <c r="ZL15" i="1" s="1" a="1"/>
  <c r="ZL15" i="1" s="1"/>
  <c r="ZL149" i="1"/>
  <c r="AL411" i="7"/>
  <c r="BA413" i="7"/>
  <c r="BO413" i="6"/>
  <c r="BK413" i="6"/>
  <c r="BC413" i="6"/>
  <c r="AM411" i="4"/>
  <c r="AM411" i="6"/>
  <c r="BB413" i="6"/>
  <c r="AE413" i="7"/>
  <c r="AS413" i="7" s="1"/>
  <c r="AS414" i="7" s="1"/>
  <c r="QU4" i="1" s="1"/>
  <c r="X415" i="7"/>
  <c r="AJ413" i="6"/>
  <c r="AX413" i="6" s="1"/>
  <c r="AX414" i="6" s="1"/>
  <c r="TY4" i="1" s="1"/>
  <c r="AY413" i="6"/>
  <c r="AK415" i="7"/>
  <c r="AK411" i="7"/>
  <c r="BE413" i="7"/>
  <c r="BD413" i="7"/>
  <c r="BB413" i="7"/>
  <c r="BC413" i="7"/>
  <c r="AK411" i="8"/>
  <c r="AL411" i="8"/>
  <c r="AJ413" i="8"/>
  <c r="AX413" i="8" s="1"/>
  <c r="AX414" i="8" s="1"/>
  <c r="OA4" i="1" s="1"/>
  <c r="AI413" i="8"/>
  <c r="AW413" i="8" s="1"/>
  <c r="AW414" i="8" s="1"/>
  <c r="NZ4" i="1" s="1"/>
  <c r="AH413" i="8"/>
  <c r="AV413" i="8" s="1"/>
  <c r="AV414" i="8" s="1"/>
  <c r="NY4" i="1" s="1"/>
  <c r="AG413" i="8"/>
  <c r="AU413" i="8" s="1"/>
  <c r="AU414" i="8" s="1"/>
  <c r="NX4" i="1" s="1"/>
  <c r="AF413" i="8"/>
  <c r="AT413" i="8" s="1"/>
  <c r="AT414" i="8" s="1"/>
  <c r="NW4" i="1" s="1"/>
  <c r="AD413" i="8"/>
  <c r="AR413" i="8" s="1"/>
  <c r="AR414" i="8" s="1"/>
  <c r="NU4" i="1" s="1"/>
  <c r="AD415" i="8"/>
  <c r="AR415" i="8" s="1"/>
  <c r="AR416" i="8" s="1"/>
  <c r="AE413" i="8"/>
  <c r="AS413" i="8" s="1"/>
  <c r="AS414" i="8" s="1"/>
  <c r="NV4" i="1" s="1"/>
  <c r="X415" i="8"/>
  <c r="AK411" i="4"/>
  <c r="AL411" i="4"/>
  <c r="ZK14" i="1"/>
  <c r="ZK15" i="1" s="1" a="1"/>
  <c r="ZK15" i="1" s="1"/>
  <c r="AAU149" i="1"/>
  <c r="D413" i="4"/>
  <c r="Q413" i="4" s="1"/>
  <c r="X413" i="4" s="1"/>
  <c r="AE413" i="4" s="1"/>
  <c r="B418" i="4"/>
  <c r="A419" i="4"/>
  <c r="A435" i="4"/>
  <c r="A499" i="4"/>
  <c r="F68" i="4"/>
  <c r="G68" i="4"/>
  <c r="ZN149" i="1"/>
  <c r="M171" i="8"/>
  <c r="M171" i="7"/>
  <c r="M171" i="6"/>
  <c r="M170" i="8"/>
  <c r="M170" i="7"/>
  <c r="M170" i="6"/>
  <c r="DZ149" i="1"/>
  <c r="G172" i="7"/>
  <c r="G171" i="7"/>
  <c r="G170" i="7"/>
  <c r="G172" i="6"/>
  <c r="G171" i="6"/>
  <c r="G170" i="6"/>
  <c r="G172" i="8"/>
  <c r="G171" i="8"/>
  <c r="G170" i="8"/>
  <c r="G73" i="3"/>
  <c r="G67" i="3"/>
  <c r="G65" i="3"/>
  <c r="G59" i="3"/>
  <c r="G56"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Z307" i="6" l="1"/>
  <c r="SK124" i="1"/>
  <c r="SK125" i="1"/>
  <c r="SK126" i="1"/>
  <c r="SK127" i="1"/>
  <c r="SK128" i="1"/>
  <c r="SK129" i="1"/>
  <c r="SK130" i="1"/>
  <c r="SK131" i="1"/>
  <c r="SK132" i="1"/>
  <c r="SK133" i="1"/>
  <c r="SK134" i="1"/>
  <c r="SK135" i="1"/>
  <c r="SK136" i="1"/>
  <c r="SK137" i="1"/>
  <c r="SK138" i="1"/>
  <c r="SK139" i="1"/>
  <c r="SK140" i="1"/>
  <c r="SK141" i="1"/>
  <c r="SK142" i="1"/>
  <c r="SK143" i="1"/>
  <c r="SK144" i="1"/>
  <c r="SK145" i="1"/>
  <c r="SK146" i="1"/>
  <c r="SK147" i="1"/>
  <c r="SL12" i="1"/>
  <c r="SM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M4" i="1" s="1"/>
  <c r="AL412" i="8"/>
  <c r="AM412" i="8" s="1"/>
  <c r="AN412" i="8" s="1"/>
  <c r="AO412" i="8" s="1"/>
  <c r="AP412" i="8" s="1"/>
  <c r="AQ412" i="8" s="1"/>
  <c r="AL412" i="7"/>
  <c r="AM412" i="7" s="1"/>
  <c r="AN412" i="7" s="1"/>
  <c r="AO412" i="7" s="1"/>
  <c r="AP412" i="7" s="1"/>
  <c r="AQ412" i="7" s="1"/>
  <c r="AQ414" i="7" s="1"/>
  <c r="QS4" i="1" s="1"/>
  <c r="AL412" i="4"/>
  <c r="AM412" i="4" s="1"/>
  <c r="AN412" i="4" s="1"/>
  <c r="AO412" i="4" s="1"/>
  <c r="AP412" i="4" s="1"/>
  <c r="AQ412" i="4" s="1"/>
  <c r="AK412" i="6"/>
  <c r="AK414" i="6" s="1"/>
  <c r="TL4" i="1" s="1"/>
  <c r="AK412" i="7"/>
  <c r="AK414" i="7" s="1"/>
  <c r="QM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U14" i="1"/>
  <c r="AAU15" i="1" s="1" a="1"/>
  <c r="AAU15" i="1" s="1"/>
  <c r="ZN14" i="1"/>
  <c r="ZN15" i="1" s="1" a="1"/>
  <c r="ZN15" i="1" s="1"/>
  <c r="DZ14" i="1"/>
  <c r="DZ15" i="1" s="1" a="1"/>
  <c r="DZ15" i="1" s="1"/>
  <c r="DZ49" i="1" s="1" a="1"/>
  <c r="DZ49"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SL124" i="1" l="1"/>
  <c r="SL125" i="1"/>
  <c r="SL126" i="1"/>
  <c r="SL127" i="1"/>
  <c r="SL128" i="1"/>
  <c r="SL129" i="1"/>
  <c r="SL130" i="1"/>
  <c r="SL131" i="1"/>
  <c r="SL132" i="1"/>
  <c r="SL133" i="1"/>
  <c r="SL134" i="1"/>
  <c r="SL135" i="1"/>
  <c r="SL136" i="1"/>
  <c r="SL137" i="1"/>
  <c r="SL138" i="1"/>
  <c r="SL139" i="1"/>
  <c r="SL140" i="1"/>
  <c r="SL141" i="1"/>
  <c r="SL142" i="1"/>
  <c r="SL143" i="1"/>
  <c r="SL144" i="1"/>
  <c r="SL145" i="1"/>
  <c r="SL146" i="1"/>
  <c r="SL147" i="1"/>
  <c r="SM12" i="1"/>
  <c r="SN6" i="1"/>
  <c r="AAU124" i="1" a="1"/>
  <c r="AAU124" i="1" s="1"/>
  <c r="AAU145" i="1" s="1" a="1"/>
  <c r="AAU145" i="1" s="1"/>
  <c r="AAU49" i="1" a="1"/>
  <c r="AAU49" i="1" s="1"/>
  <c r="DZ52" i="1" a="1"/>
  <c r="DZ52" i="1" s="1"/>
  <c r="DZ53" i="1" s="1" a="1"/>
  <c r="DZ53" i="1" s="1"/>
  <c r="DZ50" i="1" a="1"/>
  <c r="DZ50" i="1" s="1"/>
  <c r="DZ51" i="1" s="1" a="1"/>
  <c r="DZ51" i="1" s="1"/>
  <c r="DZ54" i="1" a="1"/>
  <c r="DZ54" i="1" s="1"/>
  <c r="DZ55" i="1" s="1" a="1"/>
  <c r="DZ55" i="1" s="1"/>
  <c r="AAU17" i="1"/>
  <c r="DZ17" i="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Q4" i="1" s="1"/>
  <c r="AM414" i="7"/>
  <c r="QO4" i="1" s="1"/>
  <c r="AP414" i="7"/>
  <c r="QR4" i="1" s="1"/>
  <c r="AN414" i="7"/>
  <c r="QP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N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T4" i="1" s="1"/>
  <c r="BD413" i="8"/>
  <c r="AP414" i="8"/>
  <c r="NS4" i="1" s="1"/>
  <c r="BC413" i="8"/>
  <c r="AO414" i="8"/>
  <c r="NR4" i="1" s="1"/>
  <c r="BB413" i="8"/>
  <c r="AN414" i="8"/>
  <c r="NQ4" i="1" s="1"/>
  <c r="BA413" i="8"/>
  <c r="AM414" i="8"/>
  <c r="NP4" i="1" s="1"/>
  <c r="AY413" i="8"/>
  <c r="AK414" i="8"/>
  <c r="NN4" i="1" s="1"/>
  <c r="AY415" i="8"/>
  <c r="AK416" i="8"/>
  <c r="AZ413" i="8"/>
  <c r="AL414" i="8"/>
  <c r="NO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SM125" i="1" l="1"/>
  <c r="SM124" i="1"/>
  <c r="SM126" i="1"/>
  <c r="SM127" i="1"/>
  <c r="SM128" i="1"/>
  <c r="SM129" i="1"/>
  <c r="SM130" i="1"/>
  <c r="SM131" i="1"/>
  <c r="SM132" i="1"/>
  <c r="SM133" i="1"/>
  <c r="SM134" i="1"/>
  <c r="SM135" i="1"/>
  <c r="SM136" i="1"/>
  <c r="SM137" i="1"/>
  <c r="SM138" i="1"/>
  <c r="SM139" i="1"/>
  <c r="SM140" i="1"/>
  <c r="SM141" i="1"/>
  <c r="SM142" i="1"/>
  <c r="SM143" i="1"/>
  <c r="SM144" i="1"/>
  <c r="SM145" i="1"/>
  <c r="SM146" i="1"/>
  <c r="SM147" i="1"/>
  <c r="AAU126" i="1" a="1"/>
  <c r="AAU126" i="1" s="1"/>
  <c r="AAU147" i="1" s="1" a="1"/>
  <c r="AAU147" i="1" s="1"/>
  <c r="AAU125" i="1" a="1"/>
  <c r="AAU125" i="1" s="1"/>
  <c r="AAU127" i="1" s="1" a="1"/>
  <c r="AAU127" i="1" s="1"/>
  <c r="AAU129" i="1" s="1" a="1"/>
  <c r="AAU129" i="1" s="1"/>
  <c r="AAU131" i="1" s="1" a="1"/>
  <c r="AAU131" i="1" s="1"/>
  <c r="AAU133" i="1" s="1" a="1"/>
  <c r="AAU133" i="1" s="1"/>
  <c r="AAU135" i="1" s="1" a="1"/>
  <c r="AAU135" i="1" s="1"/>
  <c r="AAU137" i="1" s="1" a="1"/>
  <c r="AAU137" i="1" s="1"/>
  <c r="AAU139" i="1" s="1" a="1"/>
  <c r="AAU139" i="1" s="1"/>
  <c r="AAU141" i="1" s="1" a="1"/>
  <c r="AAU141" i="1" s="1"/>
  <c r="AAU143" i="1" s="1" a="1"/>
  <c r="AAU143" i="1" s="1"/>
  <c r="SO6" i="1"/>
  <c r="SN12" i="1"/>
  <c r="R300" i="8"/>
  <c r="S300" i="8" s="1"/>
  <c r="AAU54" i="1" a="1"/>
  <c r="AAU54" i="1" s="1"/>
  <c r="AAU55" i="1" s="1" a="1"/>
  <c r="AAU55" i="1" s="1"/>
  <c r="AAU52" i="1" a="1"/>
  <c r="AAU52" i="1" s="1"/>
  <c r="AAU53" i="1" s="1" a="1"/>
  <c r="AAU53" i="1" s="1"/>
  <c r="AAU50" i="1" a="1"/>
  <c r="AAU50" i="1" s="1"/>
  <c r="AAU51" i="1" s="1" a="1"/>
  <c r="AAU51" i="1" s="1"/>
  <c r="Q300" i="8"/>
  <c r="Q300" i="7"/>
  <c r="U304" i="8"/>
  <c r="U307" i="8" s="1"/>
  <c r="AA300" i="7"/>
  <c r="AA305" i="7" s="1"/>
  <c r="U304" i="7"/>
  <c r="U307" i="7" s="1"/>
  <c r="AM416" i="4"/>
  <c r="AK416" i="4"/>
  <c r="AN416" i="4"/>
  <c r="AN414" i="6"/>
  <c r="TO4" i="1" s="1"/>
  <c r="AM414" i="6"/>
  <c r="TN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P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AAU146" i="1" l="1" a="1"/>
  <c r="AAU146" i="1" s="1"/>
  <c r="AAU128" i="1" a="1"/>
  <c r="AAU128" i="1" s="1"/>
  <c r="AAU130" i="1" s="1" a="1"/>
  <c r="AAU130" i="1" s="1"/>
  <c r="AAU132" i="1" s="1" a="1"/>
  <c r="AAU132" i="1" s="1"/>
  <c r="AAU134" i="1" s="1" a="1"/>
  <c r="AAU134" i="1" s="1"/>
  <c r="AAU136" i="1" s="1" a="1"/>
  <c r="AAU136" i="1" s="1"/>
  <c r="AAU138" i="1" s="1" a="1"/>
  <c r="AAU138" i="1" s="1"/>
  <c r="AAU140" i="1" s="1" a="1"/>
  <c r="AAU140" i="1" s="1"/>
  <c r="AAU142" i="1" s="1" a="1"/>
  <c r="AAU142" i="1" s="1"/>
  <c r="AAU144" i="1" s="1" a="1"/>
  <c r="AAU144" i="1" s="1"/>
  <c r="SN125" i="1"/>
  <c r="SN124" i="1"/>
  <c r="SN126" i="1"/>
  <c r="SN127" i="1"/>
  <c r="SN128" i="1"/>
  <c r="SN129" i="1"/>
  <c r="SN130" i="1"/>
  <c r="SN131" i="1"/>
  <c r="SN132" i="1"/>
  <c r="SN133" i="1"/>
  <c r="SN134" i="1"/>
  <c r="SN135" i="1"/>
  <c r="SN136" i="1"/>
  <c r="SN137" i="1"/>
  <c r="SN138" i="1"/>
  <c r="SN139" i="1"/>
  <c r="SN140" i="1"/>
  <c r="SN141" i="1"/>
  <c r="SN142" i="1"/>
  <c r="SN143" i="1"/>
  <c r="SN144" i="1"/>
  <c r="SN145" i="1"/>
  <c r="SN146" i="1"/>
  <c r="SN147" i="1"/>
  <c r="SP6" i="1"/>
  <c r="SO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R4" i="1" s="1"/>
  <c r="AP414" i="6"/>
  <c r="TQ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O124" i="1" l="1"/>
  <c r="SO125" i="1"/>
  <c r="SO126" i="1"/>
  <c r="SO127" i="1"/>
  <c r="SO128" i="1"/>
  <c r="SO129" i="1"/>
  <c r="SO130" i="1"/>
  <c r="SO131" i="1"/>
  <c r="SO132" i="1"/>
  <c r="SO133" i="1"/>
  <c r="SO134" i="1"/>
  <c r="SO135" i="1"/>
  <c r="SO136" i="1"/>
  <c r="SO137" i="1"/>
  <c r="SO138" i="1"/>
  <c r="SO139" i="1"/>
  <c r="SO140" i="1"/>
  <c r="SO141" i="1"/>
  <c r="SO142" i="1"/>
  <c r="SO143" i="1"/>
  <c r="SO144" i="1"/>
  <c r="SO145" i="1"/>
  <c r="SO146" i="1"/>
  <c r="SO147" i="1"/>
  <c r="SP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AE300" i="7" l="1"/>
  <c r="AE305" i="7" s="1"/>
  <c r="AB307" i="7"/>
  <c r="AD304" i="7"/>
  <c r="AD311" i="7" s="1"/>
  <c r="SP124" i="1"/>
  <c r="SP125" i="1"/>
  <c r="SP126" i="1"/>
  <c r="SP127" i="1"/>
  <c r="SP128" i="1"/>
  <c r="SP129" i="1"/>
  <c r="SP130" i="1"/>
  <c r="SP131" i="1"/>
  <c r="SP132" i="1"/>
  <c r="SP133" i="1"/>
  <c r="SP134" i="1"/>
  <c r="SP135" i="1"/>
  <c r="SP136" i="1"/>
  <c r="SP137" i="1"/>
  <c r="SP138" i="1"/>
  <c r="SP139" i="1"/>
  <c r="SP140" i="1"/>
  <c r="SP141" i="1"/>
  <c r="SP142" i="1"/>
  <c r="SP143" i="1"/>
  <c r="SP144" i="1"/>
  <c r="SP145" i="1"/>
  <c r="SP146" i="1"/>
  <c r="SP147" i="1"/>
  <c r="SQ12" i="1"/>
  <c r="Y304" i="7"/>
  <c r="Y307" i="7" s="1"/>
  <c r="O318" i="4"/>
  <c r="X307" i="7"/>
  <c r="AJ15" i="1"/>
  <c r="AJ49" i="1" s="1" a="1"/>
  <c r="AJ49"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49" i="1"/>
  <c r="DS14" i="1"/>
  <c r="DS15" i="1" s="1" a="1"/>
  <c r="DS15" i="1" s="1"/>
  <c r="DS49" i="1" s="1" a="1"/>
  <c r="DS49" i="1" s="1"/>
  <c r="DT149" i="1"/>
  <c r="DT14" i="1"/>
  <c r="DT15" i="1" s="1" a="1"/>
  <c r="DT15" i="1" s="1"/>
  <c r="DT49" i="1" s="1" a="1"/>
  <c r="DT49" i="1" s="1"/>
  <c r="DU149" i="1"/>
  <c r="DU14" i="1"/>
  <c r="DU15" i="1" s="1" a="1"/>
  <c r="DU15" i="1" s="1"/>
  <c r="DU49" i="1" s="1" a="1"/>
  <c r="DU49"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P149" i="1"/>
  <c r="FN149"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AD307" i="7" l="1"/>
  <c r="AD316" i="7"/>
  <c r="AE304" i="7"/>
  <c r="AE307" i="7" s="1"/>
  <c r="AD314" i="7"/>
  <c r="AD308" i="7"/>
  <c r="AD310" i="7"/>
  <c r="AD309" i="7"/>
  <c r="AD315" i="7"/>
  <c r="AD313" i="7"/>
  <c r="AD312" i="7"/>
  <c r="Y316" i="7"/>
  <c r="Y309" i="7"/>
  <c r="Y313" i="7"/>
  <c r="Y314" i="7"/>
  <c r="Y315" i="7"/>
  <c r="Y312" i="7"/>
  <c r="O320" i="4"/>
  <c r="Y311" i="7"/>
  <c r="Y310" i="7"/>
  <c r="Y308" i="7"/>
  <c r="O321" i="4"/>
  <c r="SQ124" i="1"/>
  <c r="SQ125" i="1"/>
  <c r="SQ126" i="1"/>
  <c r="SQ127" i="1"/>
  <c r="SQ128" i="1"/>
  <c r="SQ129" i="1"/>
  <c r="SQ130" i="1"/>
  <c r="SQ131" i="1"/>
  <c r="SQ132" i="1"/>
  <c r="SQ133" i="1"/>
  <c r="SQ134" i="1"/>
  <c r="SQ135" i="1"/>
  <c r="SQ136" i="1"/>
  <c r="SQ137" i="1"/>
  <c r="SQ138" i="1"/>
  <c r="SQ139" i="1"/>
  <c r="SQ140" i="1"/>
  <c r="SQ141" i="1"/>
  <c r="SQ142" i="1"/>
  <c r="SQ143" i="1"/>
  <c r="SQ144" i="1"/>
  <c r="SQ145" i="1"/>
  <c r="SQ146" i="1"/>
  <c r="SQ147" i="1"/>
  <c r="SR12" i="1"/>
  <c r="O319" i="4"/>
  <c r="AJ50" i="1" a="1"/>
  <c r="AJ50" i="1" s="1"/>
  <c r="AJ52" i="1" a="1"/>
  <c r="AJ52" i="1" s="1"/>
  <c r="AJ54" i="1" a="1"/>
  <c r="AJ54" i="1" s="1"/>
  <c r="DS52" i="1" a="1"/>
  <c r="DS52" i="1" s="1"/>
  <c r="DS53" i="1" s="1" a="1"/>
  <c r="DS53" i="1" s="1"/>
  <c r="DS54" i="1" a="1"/>
  <c r="DS54" i="1" s="1"/>
  <c r="DS55" i="1" s="1" a="1"/>
  <c r="DS55" i="1" s="1"/>
  <c r="DS50" i="1" a="1"/>
  <c r="DS50" i="1" s="1"/>
  <c r="DS51" i="1" s="1" a="1"/>
  <c r="DS51" i="1" s="1"/>
  <c r="DU52" i="1" a="1"/>
  <c r="DU52" i="1" s="1"/>
  <c r="DU53" i="1" s="1" a="1"/>
  <c r="DU53" i="1" s="1"/>
  <c r="DU54" i="1" a="1"/>
  <c r="DU54" i="1" s="1"/>
  <c r="DU55" i="1" s="1" a="1"/>
  <c r="DU55" i="1" s="1"/>
  <c r="DU50" i="1" a="1"/>
  <c r="DU50" i="1" s="1"/>
  <c r="DU51" i="1" s="1" a="1"/>
  <c r="DU51" i="1" s="1"/>
  <c r="DT50" i="1" a="1"/>
  <c r="DT50" i="1" s="1"/>
  <c r="DT51" i="1" s="1" a="1"/>
  <c r="DT51" i="1" s="1"/>
  <c r="DT52" i="1" a="1"/>
  <c r="DT52" i="1" s="1"/>
  <c r="DT53" i="1" s="1" a="1"/>
  <c r="DT53" i="1" s="1"/>
  <c r="DT54" i="1" a="1"/>
  <c r="DT54" i="1" s="1"/>
  <c r="DT55" i="1" s="1" a="1"/>
  <c r="DT55"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T17" i="1"/>
  <c r="DU17" i="1"/>
  <c r="Y308" i="8"/>
  <c r="AD308" i="8"/>
  <c r="FS49" i="1"/>
  <c r="FP49" i="1"/>
  <c r="FQ49" i="1"/>
  <c r="FR49"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N4" i="1" s="1" a="1"/>
  <c r="KN4" i="1" s="1"/>
  <c r="AF306" i="8"/>
  <c r="KR4" i="1" s="1" a="1"/>
  <c r="KR4" i="1" s="1"/>
  <c r="AC306" i="7"/>
  <c r="Z306" i="7"/>
  <c r="LL4" i="1" s="1" a="1"/>
  <c r="LL4" i="1" s="1"/>
  <c r="AF306" i="7"/>
  <c r="LP4" i="1" s="1" a="1"/>
  <c r="LP4" i="1" s="1"/>
  <c r="I304" i="6"/>
  <c r="AF306" i="4"/>
  <c r="Z306" i="4"/>
  <c r="AF306" i="6"/>
  <c r="MN4" i="1" s="1" a="1"/>
  <c r="MN4" i="1" s="1"/>
  <c r="Z306" i="6"/>
  <c r="MJ4" i="1" s="1" a="1"/>
  <c r="MJ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K4" i="1" s="1" a="1"/>
  <c r="KK4" i="1" s="1"/>
  <c r="V306" i="8"/>
  <c r="AA306" i="8"/>
  <c r="KO4" i="1" s="1" a="1"/>
  <c r="KO4" i="1" s="1"/>
  <c r="AA306" i="7"/>
  <c r="LM4" i="1" s="1" a="1"/>
  <c r="LM4" i="1" s="1"/>
  <c r="U306" i="7"/>
  <c r="LI4" i="1" s="1" a="1"/>
  <c r="LI4" i="1" s="1"/>
  <c r="X306" i="7"/>
  <c r="V306" i="7"/>
  <c r="AB306" i="7"/>
  <c r="Y316" i="8"/>
  <c r="Y306" i="8"/>
  <c r="AB306" i="8"/>
  <c r="Y306" i="7"/>
  <c r="AD306" i="8"/>
  <c r="AD316" i="8"/>
  <c r="X306" i="8"/>
  <c r="AN40" i="6"/>
  <c r="P39" i="6"/>
  <c r="AM40" i="6"/>
  <c r="O39" i="6"/>
  <c r="AO40" i="6"/>
  <c r="Q39" i="6"/>
  <c r="AK300" i="8"/>
  <c r="BC251" i="8"/>
  <c r="BD248" i="8"/>
  <c r="BD249" i="8" s="1"/>
  <c r="BD250" i="8" s="1"/>
  <c r="D14" i="1"/>
  <c r="D149"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R4" i="1" s="1"/>
  <c r="AB34" i="4"/>
  <c r="ABS4" i="1" s="1"/>
  <c r="AC34" i="4"/>
  <c r="ABT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U166" i="4"/>
  <c r="Z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R166" i="4"/>
  <c r="EW166" i="4"/>
  <c r="EB166" i="4"/>
  <c r="DG166" i="4"/>
  <c r="CL166" i="4"/>
  <c r="BQ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P14" i="1"/>
  <c r="FP15" i="1" s="1" a="1"/>
  <c r="FP15" i="1" s="1"/>
  <c r="FN14" i="1"/>
  <c r="FN15" i="1" s="1" a="1"/>
  <c r="FN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AE314" i="7" l="1"/>
  <c r="AE313" i="7"/>
  <c r="AE312" i="7"/>
  <c r="AE315" i="7"/>
  <c r="AE308" i="7"/>
  <c r="AE311" i="7"/>
  <c r="AE310" i="7"/>
  <c r="AE309" i="7"/>
  <c r="AA38" i="4"/>
  <c r="AB38" i="4"/>
  <c r="AE306" i="7"/>
  <c r="AC38" i="4"/>
  <c r="AE316" i="7"/>
  <c r="AJ55" i="1" a="1"/>
  <c r="AJ55" i="1" s="1"/>
  <c r="AJ53" i="1" a="1"/>
  <c r="AJ53" i="1" s="1"/>
  <c r="AJ51" i="1" a="1"/>
  <c r="AJ51" i="1" s="1"/>
  <c r="SR124" i="1"/>
  <c r="SR125" i="1"/>
  <c r="SR126" i="1"/>
  <c r="SR127" i="1"/>
  <c r="SR128" i="1"/>
  <c r="SR129" i="1"/>
  <c r="SR130" i="1"/>
  <c r="SR131" i="1"/>
  <c r="SR132" i="1"/>
  <c r="SR133" i="1"/>
  <c r="SR134" i="1"/>
  <c r="SR135" i="1"/>
  <c r="SR136" i="1"/>
  <c r="SR137" i="1"/>
  <c r="SR138" i="1"/>
  <c r="SR139" i="1"/>
  <c r="SR140" i="1"/>
  <c r="SR141" i="1"/>
  <c r="SR142" i="1"/>
  <c r="SR143" i="1"/>
  <c r="SR144" i="1"/>
  <c r="SR145" i="1"/>
  <c r="SR146" i="1"/>
  <c r="SR147" i="1"/>
  <c r="SS12" i="1"/>
  <c r="P305" i="7"/>
  <c r="P305" i="8"/>
  <c r="R305" i="7"/>
  <c r="Q305" i="7"/>
  <c r="Q305" i="8"/>
  <c r="R305" i="8"/>
  <c r="AC35" i="4"/>
  <c r="ACL4" i="1" s="1"/>
  <c r="O305" i="6"/>
  <c r="KQ4" i="1" a="1"/>
  <c r="KQ4" i="1" s="1"/>
  <c r="KM4" i="1" a="1"/>
  <c r="KM4" i="1" s="1"/>
  <c r="KL4" i="1" a="1"/>
  <c r="KL4" i="1" s="1"/>
  <c r="KP4" i="1" a="1"/>
  <c r="KP4" i="1" s="1"/>
  <c r="LN4" i="1" a="1"/>
  <c r="LN4" i="1" s="1"/>
  <c r="LJ4" i="1" a="1"/>
  <c r="LJ4" i="1" s="1"/>
  <c r="LK4" i="1" a="1"/>
  <c r="LK4" i="1" s="1"/>
  <c r="LO4" i="1" a="1"/>
  <c r="LO4" i="1" s="1"/>
  <c r="AEB4" i="1"/>
  <c r="AEQ4" i="1"/>
  <c r="AE315" i="8"/>
  <c r="AE309" i="8"/>
  <c r="AE310" i="8"/>
  <c r="AE311" i="8"/>
  <c r="AE312" i="8"/>
  <c r="AE313" i="8"/>
  <c r="AE314" i="8"/>
  <c r="FN17" i="1"/>
  <c r="FP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CK4" i="1" s="1"/>
  <c r="AA35" i="4"/>
  <c r="ACJ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O4" i="1" s="1"/>
  <c r="Y34" i="4"/>
  <c r="ABP4" i="1" s="1"/>
  <c r="Z34" i="4"/>
  <c r="ABQ4" i="1" s="1"/>
  <c r="AJ34" i="4"/>
  <c r="ABX4" i="1" s="1"/>
  <c r="AK34" i="4"/>
  <c r="ABY4" i="1" s="1"/>
  <c r="AL34" i="4"/>
  <c r="ABZ4" i="1" s="1"/>
  <c r="V34" i="4"/>
  <c r="W34" i="4"/>
  <c r="ABN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Q14" i="1"/>
  <c r="FQ15" i="1" s="1" a="1"/>
  <c r="FQ15" i="1" s="1"/>
  <c r="FQ149"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X38" i="4" l="1"/>
  <c r="Y38" i="4"/>
  <c r="Z38" i="4"/>
  <c r="ZW124" i="1"/>
  <c r="ZW125" i="1"/>
  <c r="ZW126" i="1"/>
  <c r="ZW127" i="1"/>
  <c r="ZW128" i="1"/>
  <c r="ZW129" i="1"/>
  <c r="ZW130" i="1"/>
  <c r="ZW131" i="1"/>
  <c r="ZW132" i="1"/>
  <c r="ZW133" i="1"/>
  <c r="ZW134" i="1"/>
  <c r="ZW135" i="1"/>
  <c r="ZW136" i="1"/>
  <c r="ZW137" i="1"/>
  <c r="ZW138" i="1"/>
  <c r="ZW139" i="1"/>
  <c r="ZW140" i="1"/>
  <c r="ZW141" i="1"/>
  <c r="ZW142" i="1"/>
  <c r="ZW143" i="1"/>
  <c r="ZW144" i="1"/>
  <c r="ZW145" i="1"/>
  <c r="ZW146" i="1"/>
  <c r="ZW147" i="1"/>
  <c r="ZR124" i="1"/>
  <c r="ZR125" i="1"/>
  <c r="ZR126" i="1"/>
  <c r="ZR127" i="1"/>
  <c r="ZR128" i="1"/>
  <c r="ZR129" i="1"/>
  <c r="ZR130" i="1"/>
  <c r="ZR131" i="1"/>
  <c r="ZR132" i="1"/>
  <c r="ZR133" i="1"/>
  <c r="ZR134" i="1"/>
  <c r="ZR135" i="1"/>
  <c r="ZR136" i="1"/>
  <c r="ZR137" i="1"/>
  <c r="ZR138" i="1"/>
  <c r="ZR139" i="1"/>
  <c r="ZR140" i="1"/>
  <c r="ZR141" i="1"/>
  <c r="ZR142" i="1"/>
  <c r="ZR143" i="1"/>
  <c r="ZR144" i="1"/>
  <c r="ZR145" i="1"/>
  <c r="ZR146" i="1"/>
  <c r="ZR147" i="1"/>
  <c r="ZS124" i="1"/>
  <c r="ZS125" i="1"/>
  <c r="ZS126" i="1"/>
  <c r="ZS127" i="1"/>
  <c r="ZS128" i="1"/>
  <c r="ZS129" i="1"/>
  <c r="ZS130" i="1"/>
  <c r="ZS131" i="1"/>
  <c r="ZS132" i="1"/>
  <c r="ZS133" i="1"/>
  <c r="ZS134" i="1"/>
  <c r="ZS135" i="1"/>
  <c r="ZS136" i="1"/>
  <c r="ZS137" i="1"/>
  <c r="ZS138" i="1"/>
  <c r="ZS139" i="1"/>
  <c r="ZS140" i="1"/>
  <c r="ZS141" i="1"/>
  <c r="ZS142" i="1"/>
  <c r="ZS143" i="1"/>
  <c r="ZS144" i="1"/>
  <c r="ZS145" i="1"/>
  <c r="ZS146" i="1"/>
  <c r="ZS147" i="1"/>
  <c r="W38" i="4"/>
  <c r="ZT124" i="1"/>
  <c r="ZT125" i="1"/>
  <c r="ZT126" i="1"/>
  <c r="ZT127" i="1"/>
  <c r="ZT128" i="1"/>
  <c r="ZT129" i="1"/>
  <c r="ZT130" i="1"/>
  <c r="ZT131" i="1"/>
  <c r="ZT132" i="1"/>
  <c r="ZT133" i="1"/>
  <c r="ZT134" i="1"/>
  <c r="ZT135" i="1"/>
  <c r="ZT136" i="1"/>
  <c r="ZT137" i="1"/>
  <c r="ZT138" i="1"/>
  <c r="ZT139" i="1"/>
  <c r="ZT140" i="1"/>
  <c r="ZT141" i="1"/>
  <c r="ZT142" i="1"/>
  <c r="ZT143" i="1"/>
  <c r="ZT144" i="1"/>
  <c r="ZT145" i="1"/>
  <c r="ZT146" i="1"/>
  <c r="ZT147" i="1"/>
  <c r="ZV124" i="1"/>
  <c r="ZV125" i="1"/>
  <c r="ZV126" i="1"/>
  <c r="ZV127" i="1"/>
  <c r="ZV128" i="1"/>
  <c r="ZV129" i="1"/>
  <c r="ZV130" i="1"/>
  <c r="ZV131" i="1"/>
  <c r="ZV132" i="1"/>
  <c r="ZV133" i="1"/>
  <c r="ZV134" i="1"/>
  <c r="ZV135" i="1"/>
  <c r="ZV136" i="1"/>
  <c r="ZV137" i="1"/>
  <c r="ZV138" i="1"/>
  <c r="ZV139" i="1"/>
  <c r="ZV140" i="1"/>
  <c r="ZV141" i="1"/>
  <c r="ZV142" i="1"/>
  <c r="ZV143" i="1"/>
  <c r="ZV144" i="1"/>
  <c r="ZV145" i="1"/>
  <c r="ZV146" i="1"/>
  <c r="ZV147" i="1"/>
  <c r="ZU124" i="1"/>
  <c r="ZU125" i="1"/>
  <c r="ZU126" i="1"/>
  <c r="ZU127" i="1"/>
  <c r="ZU128" i="1"/>
  <c r="ZU129" i="1"/>
  <c r="ZU130" i="1"/>
  <c r="ZU131" i="1"/>
  <c r="ZU132" i="1"/>
  <c r="ZU133" i="1"/>
  <c r="ZU134" i="1"/>
  <c r="ZU135" i="1"/>
  <c r="ZU136" i="1"/>
  <c r="ZU137" i="1"/>
  <c r="ZU138" i="1"/>
  <c r="ZU139" i="1"/>
  <c r="ZU140" i="1"/>
  <c r="ZU141" i="1"/>
  <c r="ZU142" i="1"/>
  <c r="ZU143" i="1"/>
  <c r="ZU144" i="1"/>
  <c r="ZU145" i="1"/>
  <c r="ZU146" i="1"/>
  <c r="ZU147" i="1"/>
  <c r="AJ38" i="4"/>
  <c r="AK38" i="4"/>
  <c r="AL38" i="4"/>
  <c r="P307" i="8"/>
  <c r="AY307" i="7"/>
  <c r="P307" i="7"/>
  <c r="SS124" i="1"/>
  <c r="SS125" i="1"/>
  <c r="SS126" i="1"/>
  <c r="SS127" i="1"/>
  <c r="SS128" i="1"/>
  <c r="SS129" i="1"/>
  <c r="SS130" i="1"/>
  <c r="SS131" i="1"/>
  <c r="SS132" i="1"/>
  <c r="SS133" i="1"/>
  <c r="SS134" i="1"/>
  <c r="SS135" i="1"/>
  <c r="SS136" i="1"/>
  <c r="SS137" i="1"/>
  <c r="SS138" i="1"/>
  <c r="SS139" i="1"/>
  <c r="SS140" i="1"/>
  <c r="SS141" i="1"/>
  <c r="SS142" i="1"/>
  <c r="SS143" i="1"/>
  <c r="SS144" i="1"/>
  <c r="SS145" i="1"/>
  <c r="SS146" i="1"/>
  <c r="SS147" i="1"/>
  <c r="ST12" i="1"/>
  <c r="AT307" i="7"/>
  <c r="Q307" i="7"/>
  <c r="AG318" i="4"/>
  <c r="R307" i="8"/>
  <c r="Q307" i="8"/>
  <c r="AH305" i="7"/>
  <c r="J305" i="6"/>
  <c r="J305" i="8"/>
  <c r="J305" i="7"/>
  <c r="O307" i="6"/>
  <c r="AH305" i="8"/>
  <c r="E304" i="7"/>
  <c r="E307" i="7" s="1"/>
  <c r="ADT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EH4" i="1" s="1"/>
  <c r="BD307" i="8"/>
  <c r="BI307" i="8"/>
  <c r="ADZ4" i="1"/>
  <c r="AEO4" i="1"/>
  <c r="AEA4" i="1"/>
  <c r="AEP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MF4" i="1" s="1" a="1"/>
  <c r="MF4" i="1" s="1"/>
  <c r="AT316" i="8"/>
  <c r="AT308" i="8"/>
  <c r="AT306" i="8"/>
  <c r="AK37" i="4"/>
  <c r="AJ304" i="7"/>
  <c r="W43" i="4"/>
  <c r="O308" i="8"/>
  <c r="O316" i="8"/>
  <c r="O306" i="8"/>
  <c r="KG4" i="1" s="1" a="1"/>
  <c r="KG4" i="1" s="1"/>
  <c r="U37" i="4"/>
  <c r="AI304" i="8"/>
  <c r="T316" i="8"/>
  <c r="T308" i="8"/>
  <c r="T306" i="8"/>
  <c r="KJ4" i="1" s="1" a="1"/>
  <c r="KJ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H4" i="1" s="1" a="1"/>
  <c r="LH4" i="1" s="1"/>
  <c r="AI304" i="7"/>
  <c r="AT305" i="4"/>
  <c r="AT305" i="6"/>
  <c r="L304" i="6"/>
  <c r="AH304" i="8"/>
  <c r="BI306" i="8"/>
  <c r="BI308" i="8"/>
  <c r="BI316" i="8"/>
  <c r="V37" i="4"/>
  <c r="Z35" i="4"/>
  <c r="ACI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MC4" i="1" s="1" a="1"/>
  <c r="MC4" i="1" s="1"/>
  <c r="AY304" i="4"/>
  <c r="AY304" i="6"/>
  <c r="J304" i="8"/>
  <c r="AY316" i="8"/>
  <c r="AY308" i="8"/>
  <c r="AY306" i="8"/>
  <c r="O308" i="7"/>
  <c r="O316" i="7"/>
  <c r="O306" i="7"/>
  <c r="LE4" i="1" s="1" a="1"/>
  <c r="LE4" i="1" s="1"/>
  <c r="U47" i="4"/>
  <c r="AS305" i="8"/>
  <c r="V47" i="4"/>
  <c r="AS305" i="7"/>
  <c r="W47" i="4"/>
  <c r="AS305" i="6"/>
  <c r="AS305" i="4"/>
  <c r="Y40" i="4"/>
  <c r="X40" i="4"/>
  <c r="BC305" i="8"/>
  <c r="BH305" i="8"/>
  <c r="BC305" i="7"/>
  <c r="P308" i="8"/>
  <c r="BC304" i="7"/>
  <c r="BA305" i="7"/>
  <c r="U57" i="4"/>
  <c r="BH304" i="8"/>
  <c r="BF305" i="8"/>
  <c r="Y35" i="4"/>
  <c r="ACH4" i="1" s="1"/>
  <c r="BE305" i="6"/>
  <c r="AX304" i="7"/>
  <c r="AV305" i="7"/>
  <c r="V57" i="4"/>
  <c r="BH304" i="7"/>
  <c r="BF305" i="7"/>
  <c r="AZ305" i="6"/>
  <c r="BC305" i="6"/>
  <c r="BC305" i="4"/>
  <c r="BH305" i="6"/>
  <c r="BH305" i="4"/>
  <c r="W57" i="4"/>
  <c r="BH304" i="6"/>
  <c r="BH304" i="4"/>
  <c r="BF305" i="6"/>
  <c r="BF305" i="4"/>
  <c r="BJ305" i="6"/>
  <c r="X35" i="4"/>
  <c r="ACG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H4" i="1" s="1"/>
  <c r="AY411" i="7"/>
  <c r="AE412" i="8"/>
  <c r="AF412" i="8" s="1"/>
  <c r="Z36" i="4"/>
  <c r="AK36" i="4"/>
  <c r="ADC4" i="1" s="1"/>
  <c r="AJ36" i="4"/>
  <c r="ADB4" i="1" s="1"/>
  <c r="AL36" i="4"/>
  <c r="ADD4" i="1" s="1"/>
  <c r="Y36" i="4"/>
  <c r="X36" i="4"/>
  <c r="Y411" i="8"/>
  <c r="U34" i="4"/>
  <c r="ABL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DJ4" i="1" s="1"/>
  <c r="Z411" i="6"/>
  <c r="Z411" i="4"/>
  <c r="Y39" i="4"/>
  <c r="ADI4" i="1" s="1"/>
  <c r="Z411" i="7"/>
  <c r="V36" i="4"/>
  <c r="ACW4" i="1" s="1"/>
  <c r="Q411" i="7"/>
  <c r="AD412" i="4"/>
  <c r="U36" i="4"/>
  <c r="ACV4" i="1" s="1"/>
  <c r="Q411" i="8"/>
  <c r="X39" i="4"/>
  <c r="ADH4" i="1" s="1"/>
  <c r="Z411" i="8"/>
  <c r="X411" i="6"/>
  <c r="AZ411" i="8"/>
  <c r="AD412" i="6"/>
  <c r="AD414" i="6" s="1"/>
  <c r="TE4" i="1" s="1"/>
  <c r="W36" i="4"/>
  <c r="ACR4" i="1" s="1"/>
  <c r="Q411" i="6"/>
  <c r="Q411" i="4"/>
  <c r="AY411" i="8"/>
  <c r="Y411" i="7"/>
  <c r="AD412" i="7"/>
  <c r="AD414" i="7" s="1"/>
  <c r="QF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MP124" i="1" l="1"/>
  <c r="MP126" i="1"/>
  <c r="MP145" i="1"/>
  <c r="MP125" i="1"/>
  <c r="MP147" i="1"/>
  <c r="MP127" i="1"/>
  <c r="MP146" i="1"/>
  <c r="MP128" i="1"/>
  <c r="MP129" i="1"/>
  <c r="MP130" i="1"/>
  <c r="MP132" i="1"/>
  <c r="MP131" i="1"/>
  <c r="MP134" i="1"/>
  <c r="MP133" i="1"/>
  <c r="MP136" i="1"/>
  <c r="MP135" i="1"/>
  <c r="MP138" i="1"/>
  <c r="MP137" i="1"/>
  <c r="MP139" i="1"/>
  <c r="MP140" i="1"/>
  <c r="MP142" i="1"/>
  <c r="MP141" i="1"/>
  <c r="MP143" i="1"/>
  <c r="MP144" i="1"/>
  <c r="MO124" i="1"/>
  <c r="MO145" i="1"/>
  <c r="MO126" i="1"/>
  <c r="MO125" i="1"/>
  <c r="MO127" i="1"/>
  <c r="MO146" i="1"/>
  <c r="MO147" i="1"/>
  <c r="MO128" i="1"/>
  <c r="MO129" i="1"/>
  <c r="MO130" i="1"/>
  <c r="MO131" i="1"/>
  <c r="MO132" i="1"/>
  <c r="MO133" i="1"/>
  <c r="MO134" i="1"/>
  <c r="MO135" i="1"/>
  <c r="MO136" i="1"/>
  <c r="MO137" i="1"/>
  <c r="MO138" i="1"/>
  <c r="MO139" i="1"/>
  <c r="MO140" i="1"/>
  <c r="MO142" i="1"/>
  <c r="MO141" i="1"/>
  <c r="MO144" i="1"/>
  <c r="MO143" i="1"/>
  <c r="L307" i="7"/>
  <c r="L307" i="6"/>
  <c r="J307" i="8"/>
  <c r="AH307" i="7"/>
  <c r="E315" i="7"/>
  <c r="AH307" i="8"/>
  <c r="K307" i="6"/>
  <c r="BO411" i="6"/>
  <c r="BH790" i="6"/>
  <c r="BH791" i="6" s="1"/>
  <c r="BH793" i="6" s="1"/>
  <c r="BO411" i="8"/>
  <c r="BH790" i="8"/>
  <c r="BH791" i="8" s="1"/>
  <c r="BH793" i="8" s="1"/>
  <c r="BO411" i="7"/>
  <c r="BH790" i="7"/>
  <c r="BH791" i="7" s="1"/>
  <c r="BH793" i="7" s="1"/>
  <c r="JO4" i="1" s="1" a="1"/>
  <c r="JO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T124" i="1"/>
  <c r="ST125" i="1"/>
  <c r="ST126" i="1"/>
  <c r="ST127" i="1"/>
  <c r="ST128" i="1"/>
  <c r="ST129" i="1"/>
  <c r="ST130" i="1"/>
  <c r="ST131" i="1"/>
  <c r="ST132" i="1"/>
  <c r="ST133" i="1"/>
  <c r="ST134" i="1"/>
  <c r="ST135" i="1"/>
  <c r="ST136" i="1"/>
  <c r="ST137" i="1"/>
  <c r="ST138" i="1"/>
  <c r="ST139" i="1"/>
  <c r="ST140" i="1"/>
  <c r="ST141" i="1"/>
  <c r="ST142" i="1"/>
  <c r="ST143" i="1"/>
  <c r="ST144" i="1"/>
  <c r="ST145" i="1"/>
  <c r="ST146" i="1"/>
  <c r="ST147" i="1"/>
  <c r="SU12" i="1"/>
  <c r="BE307" i="8"/>
  <c r="BJ307" i="8"/>
  <c r="K307" i="8"/>
  <c r="AL312" i="7"/>
  <c r="AL310" i="7"/>
  <c r="E316" i="8"/>
  <c r="AU307" i="6"/>
  <c r="AO307" i="6"/>
  <c r="BD307" i="6"/>
  <c r="BH307" i="6"/>
  <c r="AX307" i="7"/>
  <c r="BB307" i="7"/>
  <c r="K307" i="7"/>
  <c r="J307" i="7"/>
  <c r="ADF4" i="1"/>
  <c r="ADO4" i="1"/>
  <c r="E307" i="6"/>
  <c r="AL311" i="7"/>
  <c r="BE307" i="7"/>
  <c r="ADQ4" i="1"/>
  <c r="AEC4" i="1"/>
  <c r="ADG4" i="1"/>
  <c r="ADP4" i="1"/>
  <c r="AL314" i="7"/>
  <c r="ADL4" i="1"/>
  <c r="ADR4" i="1"/>
  <c r="AED4" i="1"/>
  <c r="J308" i="6"/>
  <c r="ADS4" i="1"/>
  <c r="AEE4" i="1"/>
  <c r="ADE4" i="1"/>
  <c r="ADN4" i="1"/>
  <c r="ADM4" i="1"/>
  <c r="ACU4" i="1"/>
  <c r="ADA4" i="1"/>
  <c r="ADK4" i="1"/>
  <c r="BF307" i="7"/>
  <c r="AJ307" i="7"/>
  <c r="BJ307" i="6"/>
  <c r="D307" i="7"/>
  <c r="ACS4" i="1"/>
  <c r="ACY4" i="1"/>
  <c r="ACT4" i="1"/>
  <c r="ACZ4" i="1"/>
  <c r="AO307" i="7"/>
  <c r="ACX4" i="1"/>
  <c r="G307" i="6"/>
  <c r="AS307" i="6"/>
  <c r="AP307" i="6"/>
  <c r="BC307" i="7"/>
  <c r="BC307" i="6"/>
  <c r="AN307" i="6"/>
  <c r="ACO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W4" i="1"/>
  <c r="F307" i="8"/>
  <c r="G307" i="8"/>
  <c r="AW307" i="8"/>
  <c r="KI4" i="1" a="1"/>
  <c r="KI4" i="1" s="1"/>
  <c r="KH4" i="1" a="1"/>
  <c r="KH4" i="1" s="1"/>
  <c r="AP307" i="8"/>
  <c r="BH307" i="8"/>
  <c r="AV307" i="8"/>
  <c r="AN307" i="8"/>
  <c r="BC307" i="8"/>
  <c r="LF4" i="1" a="1"/>
  <c r="LF4" i="1" s="1"/>
  <c r="LG4" i="1" a="1"/>
  <c r="LG4" i="1" s="1"/>
  <c r="ACE4" i="1"/>
  <c r="ADX4" i="1"/>
  <c r="AEM4" i="1"/>
  <c r="ACD4" i="1"/>
  <c r="ADW4" i="1"/>
  <c r="AEL4" i="1"/>
  <c r="ACB4" i="1"/>
  <c r="AEJ4" i="1"/>
  <c r="ADU4" i="1"/>
  <c r="ACM4" i="1"/>
  <c r="AEF4" i="1"/>
  <c r="AEU4" i="1"/>
  <c r="ACC4" i="1"/>
  <c r="ADV4" i="1"/>
  <c r="AEK4" i="1"/>
  <c r="ACN4" i="1"/>
  <c r="AEG4" i="1"/>
  <c r="AEV4" i="1"/>
  <c r="ABM4" i="1"/>
  <c r="ACA4" i="1"/>
  <c r="AEI4" i="1"/>
  <c r="ACF4" i="1"/>
  <c r="ADY4" i="1"/>
  <c r="AEN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LD4" i="1" s="1" a="1"/>
  <c r="LD4" i="1" s="1"/>
  <c r="H308" i="7"/>
  <c r="H316" i="7"/>
  <c r="H306" i="7"/>
  <c r="KZ4" i="1" s="1" a="1"/>
  <c r="KZ4" i="1" s="1"/>
  <c r="H316" i="4"/>
  <c r="H308" i="4"/>
  <c r="H306" i="4"/>
  <c r="N306" i="4"/>
  <c r="N316" i="4"/>
  <c r="N308" i="4"/>
  <c r="H316" i="6"/>
  <c r="H308" i="6"/>
  <c r="H306" i="6"/>
  <c r="LX4" i="1" s="1" a="1"/>
  <c r="LX4" i="1" s="1"/>
  <c r="N316" i="6"/>
  <c r="N308" i="6"/>
  <c r="N306" i="6"/>
  <c r="MB4" i="1" s="1" a="1"/>
  <c r="MB4" i="1" s="1"/>
  <c r="AY308" i="6"/>
  <c r="AY306" i="6"/>
  <c r="AL316" i="8"/>
  <c r="AL308" i="8"/>
  <c r="AL306" i="8"/>
  <c r="KV4" i="1" s="1" a="1"/>
  <c r="KV4" i="1" s="1"/>
  <c r="AT308" i="4"/>
  <c r="AT306" i="4"/>
  <c r="AY316" i="4"/>
  <c r="AY308" i="4"/>
  <c r="AY306" i="4"/>
  <c r="AT308" i="6"/>
  <c r="WN4" i="1" s="1"/>
  <c r="AT316" i="6"/>
  <c r="WO4" i="1" s="1"/>
  <c r="AC300" i="4"/>
  <c r="AB304" i="4"/>
  <c r="AB305" i="4"/>
  <c r="AA304" i="6"/>
  <c r="AA307" i="6" s="1"/>
  <c r="AL308" i="7"/>
  <c r="AL316" i="7"/>
  <c r="AL306" i="7"/>
  <c r="LT4" i="1" s="1" a="1"/>
  <c r="LT4" i="1" s="1"/>
  <c r="AO316" i="7"/>
  <c r="AO306" i="7"/>
  <c r="Q304" i="6"/>
  <c r="Q307" i="6" s="1"/>
  <c r="W300" i="6"/>
  <c r="W305" i="6" s="1"/>
  <c r="V304" i="6"/>
  <c r="V307" i="6" s="1"/>
  <c r="M304" i="6"/>
  <c r="M307" i="6" s="1"/>
  <c r="AM308" i="8"/>
  <c r="AC300" i="6"/>
  <c r="AC305" i="6" s="1"/>
  <c r="AB304" i="6"/>
  <c r="AM308" i="6"/>
  <c r="H308" i="8"/>
  <c r="H316" i="8"/>
  <c r="H306" i="8"/>
  <c r="KB4" i="1" s="1" a="1"/>
  <c r="KB4" i="1" s="1"/>
  <c r="W300" i="4"/>
  <c r="V304" i="4"/>
  <c r="V305" i="4"/>
  <c r="Q305" i="4"/>
  <c r="Q304" i="4"/>
  <c r="BI316" i="6"/>
  <c r="BI308" i="6"/>
  <c r="BI306" i="6"/>
  <c r="R304" i="6"/>
  <c r="R307" i="6" s="1"/>
  <c r="BD316" i="6"/>
  <c r="BD306" i="6"/>
  <c r="BI316" i="4"/>
  <c r="BI308" i="4"/>
  <c r="BI306" i="4"/>
  <c r="BD308" i="4"/>
  <c r="BD316" i="4"/>
  <c r="BD306" i="4"/>
  <c r="AT306" i="6"/>
  <c r="N316" i="8"/>
  <c r="N308" i="8"/>
  <c r="N306" i="8"/>
  <c r="KF4" i="1" s="1" a="1"/>
  <c r="KF4" i="1" s="1"/>
  <c r="AY316" i="6"/>
  <c r="AT316" i="4"/>
  <c r="AO308" i="7"/>
  <c r="AA304" i="4"/>
  <c r="AA305" i="4"/>
  <c r="AO316" i="6"/>
  <c r="AO308" i="6"/>
  <c r="AO306" i="6"/>
  <c r="M305" i="4"/>
  <c r="M304" i="4"/>
  <c r="AO316" i="4"/>
  <c r="AO308" i="4"/>
  <c r="AL316" i="6"/>
  <c r="AL308" i="6"/>
  <c r="AL306" i="6"/>
  <c r="MR4" i="1" s="1" a="1"/>
  <c r="MR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P4" i="1"/>
  <c r="ACQ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TF4" i="1" s="1"/>
  <c r="AE416" i="6"/>
  <c r="AH319" i="4"/>
  <c r="AH321" i="4"/>
  <c r="AG321" i="4"/>
  <c r="AG320" i="4"/>
  <c r="AG319" i="4"/>
  <c r="U316" i="4"/>
  <c r="U306" i="4"/>
  <c r="I306" i="6"/>
  <c r="LY4" i="1" s="1" a="1"/>
  <c r="LY4" i="1" s="1"/>
  <c r="I316" i="6"/>
  <c r="G306" i="6"/>
  <c r="G316" i="6"/>
  <c r="D306" i="8"/>
  <c r="D316" i="8"/>
  <c r="F316" i="4"/>
  <c r="F306" i="4"/>
  <c r="AH306" i="8"/>
  <c r="AH316" i="8"/>
  <c r="G316" i="7"/>
  <c r="G306" i="7"/>
  <c r="D316" i="7"/>
  <c r="D306" i="7"/>
  <c r="G316" i="8"/>
  <c r="G306" i="8"/>
  <c r="AH320" i="4"/>
  <c r="C316" i="7"/>
  <c r="C306" i="7"/>
  <c r="KW4" i="1" s="1" a="1"/>
  <c r="KW4" i="1" s="1"/>
  <c r="I306" i="7"/>
  <c r="LA4" i="1" s="1" a="1"/>
  <c r="LA4" i="1" s="1"/>
  <c r="I316" i="7"/>
  <c r="D316" i="4"/>
  <c r="D306" i="4"/>
  <c r="D306" i="6"/>
  <c r="D316" i="6"/>
  <c r="J316" i="4"/>
  <c r="J306" i="4"/>
  <c r="P306" i="6"/>
  <c r="P316" i="6"/>
  <c r="AG306" i="7"/>
  <c r="LQ4" i="1" s="1" a="1"/>
  <c r="LQ4" i="1" s="1"/>
  <c r="AG316" i="7"/>
  <c r="I316" i="8"/>
  <c r="I306" i="8"/>
  <c r="KC4" i="1" s="1" a="1"/>
  <c r="KC4" i="1" s="1"/>
  <c r="L316" i="4"/>
  <c r="L306" i="4"/>
  <c r="AH306" i="7"/>
  <c r="AH316" i="7"/>
  <c r="J316" i="7"/>
  <c r="J306" i="7"/>
  <c r="AG306" i="8"/>
  <c r="KS4" i="1" s="1" a="1"/>
  <c r="KS4" i="1" s="1"/>
  <c r="AG316" i="8"/>
  <c r="AJ306" i="8"/>
  <c r="AJ316" i="7"/>
  <c r="M306" i="7"/>
  <c r="M316" i="7"/>
  <c r="J306" i="6"/>
  <c r="J316" i="6"/>
  <c r="AK306" i="8"/>
  <c r="AK316" i="8"/>
  <c r="J306" i="8"/>
  <c r="J316" i="8"/>
  <c r="F316" i="7"/>
  <c r="F306" i="7"/>
  <c r="M316" i="8"/>
  <c r="M306" i="8"/>
  <c r="U316" i="6"/>
  <c r="U306" i="6"/>
  <c r="MG4" i="1" s="1" a="1"/>
  <c r="MG4" i="1" s="1"/>
  <c r="L316" i="6"/>
  <c r="L306" i="6"/>
  <c r="F316" i="6"/>
  <c r="F306" i="6"/>
  <c r="C316" i="6"/>
  <c r="C306" i="6"/>
  <c r="LU4" i="1" s="1" a="1"/>
  <c r="LU4" i="1" s="1"/>
  <c r="C306" i="4"/>
  <c r="C316" i="4"/>
  <c r="C306" i="8"/>
  <c r="JY4" i="1" s="1" a="1"/>
  <c r="JY4" i="1" s="1"/>
  <c r="C316" i="8"/>
  <c r="R316" i="4"/>
  <c r="R306" i="4"/>
  <c r="G316" i="4"/>
  <c r="G306" i="4"/>
  <c r="L306" i="7"/>
  <c r="L316" i="7"/>
  <c r="L306" i="8"/>
  <c r="L316" i="8"/>
  <c r="I316" i="4"/>
  <c r="I306" i="4"/>
  <c r="AK316" i="7"/>
  <c r="AK306" i="7"/>
  <c r="AD300" i="4"/>
  <c r="AD300" i="6"/>
  <c r="AD305" i="6" s="1"/>
  <c r="AG412" i="7"/>
  <c r="AH412" i="7" s="1"/>
  <c r="AF416" i="7"/>
  <c r="W412" i="8"/>
  <c r="W414" i="8" s="1"/>
  <c r="MZ4" i="1" s="1"/>
  <c r="X412" i="8"/>
  <c r="Y412" i="8" s="1"/>
  <c r="AE414" i="7"/>
  <c r="QG4" i="1" s="1"/>
  <c r="AE416" i="8"/>
  <c r="AE416" i="7"/>
  <c r="AE414" i="8"/>
  <c r="NH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RB4" i="1" s="1"/>
  <c r="AD414" i="8"/>
  <c r="NG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RA4" i="1" s="1"/>
  <c r="D508" i="4"/>
  <c r="Q508" i="4" s="1"/>
  <c r="E508" i="4"/>
  <c r="F508" i="4"/>
  <c r="AY412" i="6"/>
  <c r="AY416" i="6" s="1"/>
  <c r="AY412" i="8"/>
  <c r="AY416" i="8" s="1"/>
  <c r="W412" i="6"/>
  <c r="W414" i="6" s="1"/>
  <c r="SX4" i="1" s="1"/>
  <c r="P412" i="4"/>
  <c r="P416" i="4" s="1"/>
  <c r="P412" i="6"/>
  <c r="P412" i="8"/>
  <c r="W412" i="4"/>
  <c r="W416" i="4" s="1"/>
  <c r="W412" i="7"/>
  <c r="W414" i="7" s="1"/>
  <c r="PY4" i="1" s="1"/>
  <c r="AY412" i="4"/>
  <c r="AY414" i="4" s="1"/>
  <c r="P412" i="7"/>
  <c r="P414" i="7" s="1"/>
  <c r="PR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T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G4" i="1" s="1"/>
  <c r="AG412" i="6"/>
  <c r="AF416" i="6"/>
  <c r="AG412" i="8"/>
  <c r="AF414" i="8"/>
  <c r="NI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AB307" i="6" l="1"/>
  <c r="BG249" i="8"/>
  <c r="BG250" i="8" s="1"/>
  <c r="BG252" i="8"/>
  <c r="JT4" i="1" a="1"/>
  <c r="JT4" i="1" s="1"/>
  <c r="BV411" i="7"/>
  <c r="BO790" i="7"/>
  <c r="BN412" i="6"/>
  <c r="BV411" i="8"/>
  <c r="BO790" i="8"/>
  <c r="BN412" i="7"/>
  <c r="BN412" i="8"/>
  <c r="JJ4" i="1" a="1"/>
  <c r="JJ4" i="1" s="1"/>
  <c r="BV411" i="6"/>
  <c r="BO790" i="6"/>
  <c r="BH248" i="8"/>
  <c r="BG253" i="8"/>
  <c r="SU124" i="1"/>
  <c r="SU125" i="1"/>
  <c r="SU126" i="1"/>
  <c r="SU127" i="1"/>
  <c r="SU128" i="1"/>
  <c r="SU129" i="1"/>
  <c r="SU130" i="1"/>
  <c r="SU131" i="1"/>
  <c r="SU132" i="1"/>
  <c r="SU133" i="1"/>
  <c r="SU134" i="1"/>
  <c r="SU135" i="1"/>
  <c r="SU136" i="1"/>
  <c r="SU137" i="1"/>
  <c r="SU138" i="1"/>
  <c r="SU139" i="1"/>
  <c r="SU140" i="1"/>
  <c r="SU141" i="1"/>
  <c r="SU142" i="1"/>
  <c r="SU143" i="1"/>
  <c r="SU144" i="1"/>
  <c r="SU145" i="1"/>
  <c r="SU146" i="1"/>
  <c r="SU147" i="1"/>
  <c r="SV12" i="1"/>
  <c r="LV4" i="1" a="1"/>
  <c r="LV4" i="1" s="1"/>
  <c r="KX4" i="1" a="1"/>
  <c r="KX4" i="1" s="1"/>
  <c r="KU4" i="1" a="1"/>
  <c r="KU4" i="1" s="1"/>
  <c r="KE4" i="1" a="1"/>
  <c r="KE4" i="1" s="1"/>
  <c r="KT4" i="1" a="1"/>
  <c r="KT4" i="1" s="1"/>
  <c r="KA4" i="1" a="1"/>
  <c r="KA4" i="1" s="1"/>
  <c r="JZ4" i="1" a="1"/>
  <c r="JZ4" i="1" s="1"/>
  <c r="KD4" i="1" a="1"/>
  <c r="KD4" i="1" s="1"/>
  <c r="LZ4" i="1" a="1"/>
  <c r="LZ4" i="1" s="1"/>
  <c r="MD4" i="1" a="1"/>
  <c r="MD4" i="1" s="1"/>
  <c r="LB4" i="1" a="1"/>
  <c r="LB4" i="1" s="1"/>
  <c r="LR4" i="1" a="1"/>
  <c r="LR4" i="1" s="1"/>
  <c r="LW4" i="1" a="1"/>
  <c r="LW4" i="1" s="1"/>
  <c r="LC4" i="1" a="1"/>
  <c r="LC4" i="1" s="1"/>
  <c r="LS4" i="1" a="1"/>
  <c r="LS4" i="1" s="1"/>
  <c r="MA4" i="1" a="1"/>
  <c r="MA4" i="1" s="1"/>
  <c r="KY4" i="1" a="1"/>
  <c r="KY4" i="1" s="1"/>
  <c r="VP4" i="1"/>
  <c r="WF4" i="1"/>
  <c r="WM4" i="1"/>
  <c r="WL4" i="1"/>
  <c r="WR4" i="1"/>
  <c r="WQ4" i="1"/>
  <c r="WG4" i="1"/>
  <c r="WI4" i="1"/>
  <c r="WP4" i="1"/>
  <c r="WJ4" i="1"/>
  <c r="WK4" i="1"/>
  <c r="WH4" i="1"/>
  <c r="VR4" i="1"/>
  <c r="AH300" i="6"/>
  <c r="AH304" i="6" s="1"/>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WE4" i="1"/>
  <c r="WD4" i="1"/>
  <c r="VU4" i="1"/>
  <c r="V308" i="4"/>
  <c r="VX4" i="1"/>
  <c r="AH300" i="4"/>
  <c r="AI300" i="4" s="1"/>
  <c r="AG304" i="4"/>
  <c r="WC4" i="1"/>
  <c r="WB4" i="1"/>
  <c r="VS4" i="1"/>
  <c r="VV4" i="1"/>
  <c r="VT4" i="1"/>
  <c r="VQ4" i="1"/>
  <c r="R308" i="6"/>
  <c r="AA316" i="6"/>
  <c r="AA306" i="6"/>
  <c r="MK4" i="1" s="1" a="1"/>
  <c r="MK4" i="1" s="1"/>
  <c r="VY4" i="1"/>
  <c r="VW4" i="1"/>
  <c r="VZ4" i="1"/>
  <c r="WA4" i="1"/>
  <c r="Q308" i="6"/>
  <c r="AA316" i="4"/>
  <c r="Q316" i="6"/>
  <c r="AA308" i="4"/>
  <c r="AA306" i="4"/>
  <c r="AA308" i="6"/>
  <c r="Q306" i="6"/>
  <c r="W304" i="4"/>
  <c r="W305" i="4"/>
  <c r="X304" i="4"/>
  <c r="X305" i="4"/>
  <c r="AC304" i="6"/>
  <c r="AC307" i="6" s="1"/>
  <c r="W304" i="6"/>
  <c r="W307" i="6" s="1"/>
  <c r="S304" i="6"/>
  <c r="S307" i="6" s="1"/>
  <c r="AD304" i="6"/>
  <c r="AD307" i="6" s="1"/>
  <c r="AD304" i="4"/>
  <c r="AD305" i="4"/>
  <c r="AC304" i="4"/>
  <c r="AC305" i="4"/>
  <c r="Q308" i="4"/>
  <c r="Q306" i="4"/>
  <c r="Q316" i="4"/>
  <c r="X304" i="6"/>
  <c r="X307" i="6" s="1"/>
  <c r="M308" i="6"/>
  <c r="V308" i="6"/>
  <c r="AB308" i="6"/>
  <c r="M308" i="4"/>
  <c r="AB308" i="4"/>
  <c r="CX253" i="8"/>
  <c r="CY253" i="7"/>
  <c r="AG416" i="7"/>
  <c r="AG414" i="7"/>
  <c r="QI4" i="1" s="1"/>
  <c r="DN253" i="8"/>
  <c r="M306" i="6"/>
  <c r="M316" i="6"/>
  <c r="AB316" i="4"/>
  <c r="AB306" i="4"/>
  <c r="R316" i="6"/>
  <c r="R306" i="6"/>
  <c r="V316" i="6"/>
  <c r="V306" i="6"/>
  <c r="M316" i="4"/>
  <c r="M306" i="4"/>
  <c r="S306" i="4"/>
  <c r="S316" i="4"/>
  <c r="V306" i="4"/>
  <c r="V316" i="4"/>
  <c r="AB316" i="6"/>
  <c r="AB306" i="6"/>
  <c r="X416" i="8"/>
  <c r="X414" i="8"/>
  <c r="NA4" i="1" s="1"/>
  <c r="AE300" i="4"/>
  <c r="AE300" i="6"/>
  <c r="AE305" i="6" s="1"/>
  <c r="R412" i="6"/>
  <c r="R416" i="6" s="1"/>
  <c r="Q414" i="6"/>
  <c r="SR4" i="1" s="1"/>
  <c r="W416" i="8"/>
  <c r="AZ414" i="6"/>
  <c r="UA4" i="1" s="1"/>
  <c r="AZ416" i="6"/>
  <c r="DO253" i="8"/>
  <c r="CJ253" i="8"/>
  <c r="CB253" i="4"/>
  <c r="W416" i="6"/>
  <c r="P416" i="7"/>
  <c r="BA412" i="7"/>
  <c r="BB412" i="7" s="1"/>
  <c r="AZ414" i="8"/>
  <c r="OC4" i="1" s="1"/>
  <c r="X414" i="6"/>
  <c r="SY4" i="1" s="1"/>
  <c r="X416" i="6"/>
  <c r="AZ416" i="7"/>
  <c r="BA412" i="8"/>
  <c r="BB412" i="8" s="1"/>
  <c r="BB414" i="8" s="1"/>
  <c r="OE4" i="1" s="1"/>
  <c r="X416" i="7"/>
  <c r="AY414" i="6"/>
  <c r="TZ4" i="1" s="1"/>
  <c r="Y416" i="7"/>
  <c r="Y414" i="7"/>
  <c r="QA4" i="1" s="1"/>
  <c r="DF253" i="4"/>
  <c r="AY414" i="8"/>
  <c r="OB4" i="1" s="1"/>
  <c r="AY416" i="7"/>
  <c r="X414" i="7"/>
  <c r="PZ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S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H4" i="1" s="1"/>
  <c r="AG416" i="6"/>
  <c r="BH412" i="6"/>
  <c r="BG414" i="6"/>
  <c r="UH4" i="1" s="1"/>
  <c r="BG416" i="6"/>
  <c r="AI412" i="7"/>
  <c r="AH414" i="7"/>
  <c r="QJ4" i="1" s="1"/>
  <c r="AH416" i="7"/>
  <c r="BU411" i="6"/>
  <c r="BU790" i="6" s="1"/>
  <c r="P414" i="6"/>
  <c r="SQ4" i="1" s="1"/>
  <c r="P416" i="6"/>
  <c r="BM411" i="6"/>
  <c r="BF412" i="6"/>
  <c r="AA412" i="7"/>
  <c r="Z414" i="7"/>
  <c r="QB4" i="1" s="1"/>
  <c r="Z416" i="7"/>
  <c r="BH412" i="7"/>
  <c r="BG414" i="7"/>
  <c r="RI4" i="1" s="1"/>
  <c r="BG416" i="7"/>
  <c r="BU411" i="7"/>
  <c r="BU790" i="7" s="1"/>
  <c r="W414" i="4"/>
  <c r="BB412" i="6"/>
  <c r="BA414" i="6"/>
  <c r="UB4" i="1" s="1"/>
  <c r="BA416" i="6"/>
  <c r="R414" i="7"/>
  <c r="PT4" i="1" s="1"/>
  <c r="S412" i="7"/>
  <c r="R416" i="7"/>
  <c r="BF414" i="7"/>
  <c r="RH4" i="1" s="1"/>
  <c r="BF416" i="7"/>
  <c r="BT411" i="7"/>
  <c r="Z412" i="6"/>
  <c r="Y414" i="6"/>
  <c r="SZ4" i="1" s="1"/>
  <c r="Y416" i="6"/>
  <c r="BH412" i="8"/>
  <c r="BG414" i="8"/>
  <c r="OJ4" i="1" s="1"/>
  <c r="BG416" i="8"/>
  <c r="BU411" i="8"/>
  <c r="BU790" i="8" s="1"/>
  <c r="P416" i="8"/>
  <c r="P414" i="8"/>
  <c r="MS4" i="1" s="1"/>
  <c r="BM411" i="8"/>
  <c r="BF412" i="8"/>
  <c r="AH412" i="8"/>
  <c r="AG414" i="8"/>
  <c r="NJ4" i="1" s="1"/>
  <c r="AG416" i="8"/>
  <c r="Z412" i="8"/>
  <c r="Y414" i="8"/>
  <c r="NB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BO791" i="8" l="1"/>
  <c r="BO793" i="8" s="1"/>
  <c r="BO791" i="7"/>
  <c r="BO793" i="7" s="1"/>
  <c r="JP4" i="1" s="1" a="1"/>
  <c r="JP4" i="1" s="1"/>
  <c r="BU412" i="7"/>
  <c r="BU412" i="6"/>
  <c r="CC411" i="6"/>
  <c r="BV790" i="6"/>
  <c r="BU412" i="8"/>
  <c r="CC411" i="8"/>
  <c r="BV790" i="8"/>
  <c r="BO791" i="6"/>
  <c r="BO793" i="6" s="1"/>
  <c r="CC411" i="7"/>
  <c r="BV790" i="7"/>
  <c r="SV124" i="1"/>
  <c r="SV125" i="1"/>
  <c r="SV126" i="1"/>
  <c r="SV127" i="1"/>
  <c r="SV128" i="1"/>
  <c r="SV129" i="1"/>
  <c r="SV130" i="1"/>
  <c r="SV131" i="1"/>
  <c r="SV132" i="1"/>
  <c r="SV133" i="1"/>
  <c r="SV134" i="1"/>
  <c r="SV135" i="1"/>
  <c r="SV136" i="1"/>
  <c r="SV137" i="1"/>
  <c r="SV138" i="1"/>
  <c r="SV139" i="1"/>
  <c r="SV140" i="1"/>
  <c r="SV141" i="1"/>
  <c r="SV142" i="1"/>
  <c r="SV143" i="1"/>
  <c r="SV144" i="1"/>
  <c r="SV145" i="1"/>
  <c r="SV146" i="1"/>
  <c r="SV147" i="1"/>
  <c r="SW12" i="1"/>
  <c r="AG311" i="6"/>
  <c r="AG307" i="6"/>
  <c r="AJ300" i="6"/>
  <c r="AJ305" i="6" s="1"/>
  <c r="AH305" i="6"/>
  <c r="AH307" i="6" s="1"/>
  <c r="ML4" i="1" a="1"/>
  <c r="ML4" i="1" s="1"/>
  <c r="MH4" i="1" a="1"/>
  <c r="MH4" i="1" s="1"/>
  <c r="ME4" i="1" a="1"/>
  <c r="ME4" i="1" s="1"/>
  <c r="AI300" i="6"/>
  <c r="AI305" i="6" s="1"/>
  <c r="AJ300" i="4"/>
  <c r="AJ304" i="4" s="1"/>
  <c r="AG313" i="6"/>
  <c r="AG312" i="6"/>
  <c r="AG309" i="6"/>
  <c r="AG308" i="6"/>
  <c r="AG306" i="6"/>
  <c r="MO4" i="1" s="1" a="1"/>
  <c r="MO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S4" i="1" s="1"/>
  <c r="X306" i="4"/>
  <c r="X316" i="4"/>
  <c r="AD306" i="6"/>
  <c r="AD316" i="6"/>
  <c r="AD306" i="4"/>
  <c r="AD316" i="4"/>
  <c r="S306" i="6"/>
  <c r="S316" i="6"/>
  <c r="X316" i="6"/>
  <c r="X306" i="6"/>
  <c r="BA414" i="7"/>
  <c r="RC4" i="1" s="1"/>
  <c r="BA416" i="7"/>
  <c r="BB416" i="8"/>
  <c r="BC412" i="8"/>
  <c r="BD412" i="8" s="1"/>
  <c r="BL254" i="4"/>
  <c r="AG254" i="4"/>
  <c r="AV254" i="4"/>
  <c r="R254" i="4"/>
  <c r="BA414" i="8"/>
  <c r="OD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U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J4" i="1" s="1"/>
  <c r="BH416" i="7"/>
  <c r="AB412" i="7"/>
  <c r="AA414" i="7"/>
  <c r="QC4" i="1" s="1"/>
  <c r="AA416" i="7"/>
  <c r="BF416" i="6"/>
  <c r="BF414" i="6"/>
  <c r="UG4" i="1" s="1"/>
  <c r="BT411" i="6"/>
  <c r="AA412" i="6"/>
  <c r="Z414" i="6"/>
  <c r="TA4" i="1" s="1"/>
  <c r="Z416" i="6"/>
  <c r="BO412" i="6"/>
  <c r="BN416" i="6"/>
  <c r="BN414" i="6"/>
  <c r="UO4" i="1" s="1"/>
  <c r="BM414" i="7"/>
  <c r="RO4" i="1" s="1"/>
  <c r="BM416" i="7"/>
  <c r="CB411" i="6"/>
  <c r="CB790" i="6" s="1"/>
  <c r="CA411" i="7"/>
  <c r="AJ412" i="7"/>
  <c r="AI414" i="7"/>
  <c r="QK4" i="1" s="1"/>
  <c r="AI416" i="7"/>
  <c r="S414" i="7"/>
  <c r="PU4" i="1" s="1"/>
  <c r="T412" i="7"/>
  <c r="S416" i="7"/>
  <c r="BI412" i="6"/>
  <c r="BH414" i="6"/>
  <c r="UI4" i="1" s="1"/>
  <c r="BH416" i="6"/>
  <c r="BC412" i="7"/>
  <c r="BB414" i="7"/>
  <c r="RD4" i="1" s="1"/>
  <c r="BB416" i="7"/>
  <c r="BC412" i="6"/>
  <c r="BB414" i="6"/>
  <c r="UC4" i="1" s="1"/>
  <c r="BB416" i="6"/>
  <c r="BO412" i="7"/>
  <c r="BN414" i="7"/>
  <c r="RP4" i="1" s="1"/>
  <c r="BN416" i="7"/>
  <c r="CB411" i="7"/>
  <c r="CB790" i="7" s="1"/>
  <c r="AI412" i="6"/>
  <c r="AH414" i="6"/>
  <c r="TI4" i="1" s="1"/>
  <c r="AH416" i="6"/>
  <c r="AA412" i="8"/>
  <c r="Z414" i="8"/>
  <c r="NC4" i="1" s="1"/>
  <c r="Z416" i="8"/>
  <c r="AI412" i="8"/>
  <c r="AH414" i="8"/>
  <c r="NK4" i="1" s="1"/>
  <c r="AH416" i="8"/>
  <c r="BF414" i="8"/>
  <c r="OI4" i="1" s="1"/>
  <c r="BF416" i="8"/>
  <c r="BT411" i="8"/>
  <c r="T412" i="8"/>
  <c r="S414" i="8"/>
  <c r="MV4" i="1" s="1"/>
  <c r="S416" i="8"/>
  <c r="BO412" i="8"/>
  <c r="BN414" i="8"/>
  <c r="OQ4" i="1" s="1"/>
  <c r="BN416" i="8"/>
  <c r="CB411" i="8"/>
  <c r="CB790" i="8" s="1"/>
  <c r="BI412" i="8"/>
  <c r="BH414" i="8"/>
  <c r="OK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U171" i="4"/>
  <c r="AV170" i="4"/>
  <c r="AW170" i="4" s="1"/>
  <c r="AX170" i="4" s="1"/>
  <c r="AY170" i="4" s="1"/>
  <c r="AZ170" i="4" s="1"/>
  <c r="BA170" i="4" s="1"/>
  <c r="Z172" i="4"/>
  <c r="AA170" i="4"/>
  <c r="AB170" i="4" s="1"/>
  <c r="AC170" i="4" s="1"/>
  <c r="AD170" i="4" s="1"/>
  <c r="AE170" i="4" s="1"/>
  <c r="AF170" i="4" s="1"/>
  <c r="AF172" i="4" s="1"/>
  <c r="BA172" i="4" s="1"/>
  <c r="AA171" i="4"/>
  <c r="AB171" i="4" s="1"/>
  <c r="AC171" i="4" s="1"/>
  <c r="AD171" i="4" s="1"/>
  <c r="AE171" i="4" s="1"/>
  <c r="AF171" i="4" s="1"/>
  <c r="BA171" i="4" s="1"/>
  <c r="JK4" i="1" l="1" a="1"/>
  <c r="JK4" i="1" s="1"/>
  <c r="JU4" i="1" a="1"/>
  <c r="JU4" i="1" s="1"/>
  <c r="BV791" i="6"/>
  <c r="BV793" i="6" s="1"/>
  <c r="CB412" i="6"/>
  <c r="CB412" i="7"/>
  <c r="CJ411" i="7"/>
  <c r="CJ790" i="7" s="1"/>
  <c r="CC790" i="7"/>
  <c r="CJ411" i="8"/>
  <c r="CJ790" i="8" s="1"/>
  <c r="CC790" i="8"/>
  <c r="BV791" i="8"/>
  <c r="BV793" i="8" s="1"/>
  <c r="CB412" i="8"/>
  <c r="CJ411" i="6"/>
  <c r="CJ790" i="6" s="1"/>
  <c r="CC790" i="6"/>
  <c r="BV791" i="7"/>
  <c r="BV793" i="7" s="1"/>
  <c r="JQ4" i="1" s="1" a="1"/>
  <c r="JQ4" i="1" s="1"/>
  <c r="SW125" i="1"/>
  <c r="SW124" i="1"/>
  <c r="SW126" i="1"/>
  <c r="SW127" i="1"/>
  <c r="SW128" i="1"/>
  <c r="SW129" i="1"/>
  <c r="SW130" i="1"/>
  <c r="SW131" i="1"/>
  <c r="SW132" i="1"/>
  <c r="SW133" i="1"/>
  <c r="SW134" i="1"/>
  <c r="SW135" i="1"/>
  <c r="SW136" i="1"/>
  <c r="SW137" i="1"/>
  <c r="SW138" i="1"/>
  <c r="SW139" i="1"/>
  <c r="SW140" i="1"/>
  <c r="SW141" i="1"/>
  <c r="SW142" i="1"/>
  <c r="SW143" i="1"/>
  <c r="SW144" i="1"/>
  <c r="SW145" i="1"/>
  <c r="SW146" i="1"/>
  <c r="SW147" i="1"/>
  <c r="SX12" i="1"/>
  <c r="AJ304" i="6"/>
  <c r="AJ306" i="6" s="1"/>
  <c r="AK300" i="6"/>
  <c r="AK305" i="6" s="1"/>
  <c r="AH309" i="6"/>
  <c r="MM4" i="1" a="1"/>
  <c r="MM4" i="1" s="1"/>
  <c r="MI4" i="1" a="1"/>
  <c r="MI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U4" i="1" s="1"/>
  <c r="S414" i="6"/>
  <c r="ST4" i="1" s="1"/>
  <c r="AI308" i="4"/>
  <c r="AI316" i="4"/>
  <c r="AI306" i="4"/>
  <c r="Y308" i="4"/>
  <c r="AE308" i="4"/>
  <c r="AE308" i="6"/>
  <c r="Y308" i="6"/>
  <c r="BC416" i="8"/>
  <c r="BC414" i="8"/>
  <c r="OF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L4" i="1" s="1" a="1"/>
  <c r="JL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V4" i="1" s="1"/>
  <c r="U412" i="7"/>
  <c r="T416" i="7"/>
  <c r="AJ414" i="7"/>
  <c r="QL4" i="1" s="1"/>
  <c r="AJ416" i="7"/>
  <c r="BT414" i="7"/>
  <c r="RV4" i="1" s="1"/>
  <c r="BT416" i="7"/>
  <c r="CH411" i="7"/>
  <c r="BV412" i="6"/>
  <c r="BU414" i="6"/>
  <c r="UV4" i="1" s="1"/>
  <c r="BU416" i="6"/>
  <c r="CI411" i="6"/>
  <c r="CI790" i="6" s="1"/>
  <c r="BP412" i="6"/>
  <c r="BO414" i="6"/>
  <c r="UP4" i="1" s="1"/>
  <c r="BO416" i="6"/>
  <c r="AJ412" i="6"/>
  <c r="AI414" i="6"/>
  <c r="TJ4" i="1" s="1"/>
  <c r="AI416" i="6"/>
  <c r="AB412" i="6"/>
  <c r="AA414" i="6"/>
  <c r="TB4" i="1" s="1"/>
  <c r="AA416" i="6"/>
  <c r="BV412" i="7"/>
  <c r="BU414" i="7"/>
  <c r="RW4" i="1" s="1"/>
  <c r="BU416" i="7"/>
  <c r="CI411" i="7"/>
  <c r="CI790" i="7" s="1"/>
  <c r="BP412" i="7"/>
  <c r="BO414" i="7"/>
  <c r="RQ4" i="1" s="1"/>
  <c r="BO416" i="7"/>
  <c r="BM414" i="6"/>
  <c r="UN4" i="1" s="1"/>
  <c r="BM416" i="6"/>
  <c r="CA411" i="6"/>
  <c r="BD412" i="6"/>
  <c r="BC414" i="6"/>
  <c r="UD4" i="1" s="1"/>
  <c r="BC416" i="6"/>
  <c r="BD412" i="7"/>
  <c r="BC414" i="7"/>
  <c r="RE4" i="1" s="1"/>
  <c r="BC416" i="7"/>
  <c r="AC412" i="7"/>
  <c r="AB414" i="7"/>
  <c r="QD4" i="1" s="1"/>
  <c r="AB416" i="7"/>
  <c r="BJ412" i="6"/>
  <c r="BI414" i="6"/>
  <c r="UJ4" i="1" s="1"/>
  <c r="BI416" i="6"/>
  <c r="BJ412" i="7"/>
  <c r="BI414" i="7"/>
  <c r="RK4" i="1" s="1"/>
  <c r="BI416" i="7"/>
  <c r="BJ412" i="8"/>
  <c r="BI414" i="8"/>
  <c r="OL4" i="1" s="1"/>
  <c r="BI416" i="8"/>
  <c r="BV412" i="8"/>
  <c r="BU414" i="8"/>
  <c r="OX4" i="1" s="1"/>
  <c r="BU416" i="8"/>
  <c r="CI411" i="8"/>
  <c r="CI790" i="8" s="1"/>
  <c r="BP412" i="8"/>
  <c r="BO414" i="8"/>
  <c r="OR4" i="1" s="1"/>
  <c r="BO416" i="8"/>
  <c r="U412" i="8"/>
  <c r="T414" i="8"/>
  <c r="MW4" i="1" s="1"/>
  <c r="T416" i="8"/>
  <c r="BE412" i="8"/>
  <c r="BD414" i="8"/>
  <c r="OG4" i="1" s="1"/>
  <c r="BD416" i="8"/>
  <c r="BM416" i="8"/>
  <c r="BM414" i="8"/>
  <c r="OP4" i="1" s="1"/>
  <c r="CA411" i="8"/>
  <c r="AJ412" i="8"/>
  <c r="AI414" i="8"/>
  <c r="NL4" i="1" s="1"/>
  <c r="AI416" i="8"/>
  <c r="AB412" i="8"/>
  <c r="AA414" i="8"/>
  <c r="ND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U172" i="4"/>
  <c r="AV171" i="4"/>
  <c r="AW171" i="4"/>
  <c r="AX171" i="4"/>
  <c r="AY171" i="4"/>
  <c r="AA172" i="4"/>
  <c r="AV172" i="4" s="1"/>
  <c r="AC172" i="4"/>
  <c r="AX172" i="4" s="1"/>
  <c r="AE172" i="4"/>
  <c r="AZ172" i="4" s="1"/>
  <c r="AB172" i="4"/>
  <c r="AW172" i="4" s="1"/>
  <c r="AD172" i="4"/>
  <c r="AY172" i="4" s="1"/>
  <c r="AZ171" i="4"/>
  <c r="D89" i="3"/>
  <c r="D88" i="3"/>
  <c r="D87" i="3"/>
  <c r="D67" i="3"/>
  <c r="D65" i="3"/>
  <c r="D56" i="3"/>
  <c r="JV4" i="1" l="1" a="1"/>
  <c r="JV4" i="1" s="1"/>
  <c r="CC791" i="7"/>
  <c r="CC793" i="7" s="1"/>
  <c r="JR4" i="1" s="1" a="1"/>
  <c r="JR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X125" i="1"/>
  <c r="SX124" i="1"/>
  <c r="SX126" i="1"/>
  <c r="SX127" i="1"/>
  <c r="SX128" i="1"/>
  <c r="SX129" i="1"/>
  <c r="SX130" i="1"/>
  <c r="SX131" i="1"/>
  <c r="SX132" i="1"/>
  <c r="SX133" i="1"/>
  <c r="SX134" i="1"/>
  <c r="SX135" i="1"/>
  <c r="SX136" i="1"/>
  <c r="SX137" i="1"/>
  <c r="SX138" i="1"/>
  <c r="SX139" i="1"/>
  <c r="SX140" i="1"/>
  <c r="SX141" i="1"/>
  <c r="SX142" i="1"/>
  <c r="SX143" i="1"/>
  <c r="SX144" i="1"/>
  <c r="SX145" i="1"/>
  <c r="SX146" i="1"/>
  <c r="SX147" i="1"/>
  <c r="SY12" i="1"/>
  <c r="AI312" i="6"/>
  <c r="AI309" i="6"/>
  <c r="AI307" i="6"/>
  <c r="MP4" i="1" a="1"/>
  <c r="MP4" i="1" s="1"/>
  <c r="AI311" i="6"/>
  <c r="AI310" i="6"/>
  <c r="AI306" i="6"/>
  <c r="AI316" i="6"/>
  <c r="AI315" i="6"/>
  <c r="AI314" i="6"/>
  <c r="AI313" i="6"/>
  <c r="AJ306" i="4"/>
  <c r="AJ314" i="4"/>
  <c r="AJ313" i="4"/>
  <c r="AJ311" i="4"/>
  <c r="AJ310" i="4"/>
  <c r="AJ309" i="4"/>
  <c r="AJ308" i="4"/>
  <c r="AJ312" i="4"/>
  <c r="AJ316" i="4"/>
  <c r="T416" i="6"/>
  <c r="U412" i="6"/>
  <c r="U414" i="6" s="1"/>
  <c r="SV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R4" i="1" s="1"/>
  <c r="BP416" i="7"/>
  <c r="CC412" i="7"/>
  <c r="CB414" i="7"/>
  <c r="SD4" i="1" s="1"/>
  <c r="CB416" i="7"/>
  <c r="BW412" i="7"/>
  <c r="BV414" i="7"/>
  <c r="RX4" i="1" s="1"/>
  <c r="BV416" i="7"/>
  <c r="AC412" i="6"/>
  <c r="AB414" i="6"/>
  <c r="TC4" i="1" s="1"/>
  <c r="AB416" i="6"/>
  <c r="BK412" i="7"/>
  <c r="BJ414" i="7"/>
  <c r="RL4" i="1" s="1"/>
  <c r="BJ416" i="7"/>
  <c r="AJ414" i="6"/>
  <c r="TK4" i="1" s="1"/>
  <c r="AJ416" i="6"/>
  <c r="BK412" i="6"/>
  <c r="BJ414" i="6"/>
  <c r="UK4" i="1" s="1"/>
  <c r="BJ416" i="6"/>
  <c r="BQ412" i="6"/>
  <c r="BP414" i="6"/>
  <c r="UQ4" i="1" s="1"/>
  <c r="BP416" i="6"/>
  <c r="CC412" i="6"/>
  <c r="CB414" i="6"/>
  <c r="VC4" i="1" s="1"/>
  <c r="CB416" i="6"/>
  <c r="AC414" i="7"/>
  <c r="QE4" i="1" s="1"/>
  <c r="AC416" i="7"/>
  <c r="BE412" i="7"/>
  <c r="BD414" i="7"/>
  <c r="RF4" i="1" s="1"/>
  <c r="BD416" i="7"/>
  <c r="BW412" i="6"/>
  <c r="BV414" i="6"/>
  <c r="UW4" i="1" s="1"/>
  <c r="BV416" i="6"/>
  <c r="CA414" i="7"/>
  <c r="SC4" i="1" s="1"/>
  <c r="CA416" i="7"/>
  <c r="BE412" i="6"/>
  <c r="BD414" i="6"/>
  <c r="UE4" i="1" s="1"/>
  <c r="BD416" i="6"/>
  <c r="BT416" i="6"/>
  <c r="BT414" i="6"/>
  <c r="UU4" i="1" s="1"/>
  <c r="CH411" i="6"/>
  <c r="CH412" i="6" s="1"/>
  <c r="U414" i="7"/>
  <c r="PW4" i="1" s="1"/>
  <c r="V412" i="7"/>
  <c r="U416" i="7"/>
  <c r="AC412" i="8"/>
  <c r="AB414" i="8"/>
  <c r="NE4" i="1" s="1"/>
  <c r="AB416" i="8"/>
  <c r="AJ414" i="8"/>
  <c r="NM4" i="1" s="1"/>
  <c r="AJ416" i="8"/>
  <c r="BT414" i="8"/>
  <c r="OW4" i="1" s="1"/>
  <c r="BT416" i="8"/>
  <c r="CH411" i="8"/>
  <c r="CH412" i="8" s="1"/>
  <c r="BE414" i="8"/>
  <c r="OH4" i="1" s="1"/>
  <c r="BE416" i="8"/>
  <c r="V412" i="8"/>
  <c r="U414" i="8"/>
  <c r="MX4" i="1" s="1"/>
  <c r="U416" i="8"/>
  <c r="BQ412" i="8"/>
  <c r="BP414" i="8"/>
  <c r="OS4" i="1" s="1"/>
  <c r="BP416" i="8"/>
  <c r="CC412" i="8"/>
  <c r="CB414" i="8"/>
  <c r="PE4" i="1" s="1"/>
  <c r="CB416" i="8"/>
  <c r="BW412" i="8"/>
  <c r="BV414" i="8"/>
  <c r="OY4" i="1" s="1"/>
  <c r="BV416" i="8"/>
  <c r="BK412" i="8"/>
  <c r="BJ414" i="8"/>
  <c r="OM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CI416" i="6" l="1"/>
  <c r="JW4" i="1" a="1"/>
  <c r="JW4" i="1" s="1"/>
  <c r="CI414" i="6"/>
  <c r="VJ4" i="1" s="1"/>
  <c r="CI414" i="8"/>
  <c r="PL4" i="1" s="1"/>
  <c r="JS4" i="1" a="1"/>
  <c r="JS4" i="1" s="1"/>
  <c r="CI414" i="7"/>
  <c r="SK4" i="1" s="1"/>
  <c r="CI416" i="8"/>
  <c r="JM4" i="1" a="1"/>
  <c r="JM4" i="1" s="1"/>
  <c r="CI416" i="7"/>
  <c r="AK316" i="4"/>
  <c r="AK316" i="6"/>
  <c r="AK308" i="6"/>
  <c r="AK308" i="4"/>
  <c r="AK306" i="6"/>
  <c r="AK306" i="4"/>
  <c r="AK309" i="6"/>
  <c r="AK315" i="6"/>
  <c r="AK314" i="6"/>
  <c r="AK313" i="6"/>
  <c r="AK312" i="6"/>
  <c r="AK311" i="6"/>
  <c r="AK315" i="4"/>
  <c r="AK313" i="4"/>
  <c r="AK314" i="4"/>
  <c r="AK311" i="4"/>
  <c r="AK309" i="4"/>
  <c r="AK312" i="4"/>
  <c r="AK310" i="6"/>
  <c r="SY125" i="1"/>
  <c r="SY124" i="1"/>
  <c r="SY126" i="1"/>
  <c r="SY127" i="1"/>
  <c r="SY128" i="1"/>
  <c r="SY129" i="1"/>
  <c r="SY130" i="1"/>
  <c r="SY131" i="1"/>
  <c r="SY132" i="1"/>
  <c r="SY133" i="1"/>
  <c r="SY134" i="1"/>
  <c r="SY135" i="1"/>
  <c r="SY136" i="1"/>
  <c r="SY137" i="1"/>
  <c r="SY138" i="1"/>
  <c r="SY139" i="1"/>
  <c r="SY140" i="1"/>
  <c r="SY141" i="1"/>
  <c r="SY142" i="1"/>
  <c r="SY143" i="1"/>
  <c r="SY144" i="1"/>
  <c r="SY145" i="1"/>
  <c r="SY146" i="1"/>
  <c r="SY147" i="1"/>
  <c r="SZ12" i="1"/>
  <c r="MQ4" i="1" a="1"/>
  <c r="MQ4" i="1" s="1"/>
  <c r="V412" i="6"/>
  <c r="V414" i="6" s="1"/>
  <c r="SW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X4" i="1" s="1" a="1"/>
  <c r="JX4" i="1" s="1"/>
  <c r="CH790" i="8"/>
  <c r="CG790" i="8" s="1"/>
  <c r="CH791" i="8" s="1"/>
  <c r="CH793" i="8" s="1"/>
  <c r="JN4" i="1" s="1" a="1"/>
  <c r="JN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VD4" i="1" s="1"/>
  <c r="CC416" i="6"/>
  <c r="BR412" i="6"/>
  <c r="BQ414" i="6"/>
  <c r="UR4" i="1" s="1"/>
  <c r="BQ416" i="6"/>
  <c r="BL412" i="6"/>
  <c r="BK414" i="6"/>
  <c r="UL4" i="1" s="1"/>
  <c r="BK416" i="6"/>
  <c r="V414" i="7"/>
  <c r="PX4" i="1" s="1"/>
  <c r="V416" i="7"/>
  <c r="CA414" i="6"/>
  <c r="VB4" i="1" s="1"/>
  <c r="CA416" i="6"/>
  <c r="CH416" i="6"/>
  <c r="CH414" i="6"/>
  <c r="VI4" i="1" s="1"/>
  <c r="BL412" i="7"/>
  <c r="BK414" i="7"/>
  <c r="RM4" i="1" s="1"/>
  <c r="BK416" i="7"/>
  <c r="AC414" i="6"/>
  <c r="TD4" i="1" s="1"/>
  <c r="AC416" i="6"/>
  <c r="BE414" i="6"/>
  <c r="UF4" i="1" s="1"/>
  <c r="BE416" i="6"/>
  <c r="CH414" i="7"/>
  <c r="SJ4" i="1" s="1"/>
  <c r="CH416" i="7"/>
  <c r="BX412" i="7"/>
  <c r="BW414" i="7"/>
  <c r="RY4" i="1" s="1"/>
  <c r="BW416" i="7"/>
  <c r="CK412" i="7"/>
  <c r="CJ414" i="7"/>
  <c r="SL4" i="1" s="1"/>
  <c r="CJ416" i="7"/>
  <c r="BX412" i="6"/>
  <c r="BW414" i="6"/>
  <c r="UX4" i="1" s="1"/>
  <c r="BW416" i="6"/>
  <c r="CD412" i="7"/>
  <c r="CC414" i="7"/>
  <c r="SE4" i="1" s="1"/>
  <c r="CC416" i="7"/>
  <c r="BE414" i="7"/>
  <c r="RG4" i="1" s="1"/>
  <c r="BE416" i="7"/>
  <c r="CK412" i="6"/>
  <c r="CJ414" i="6"/>
  <c r="VK4" i="1" s="1"/>
  <c r="CJ416" i="6"/>
  <c r="BR412" i="7"/>
  <c r="BQ414" i="7"/>
  <c r="RS4" i="1" s="1"/>
  <c r="BQ416" i="7"/>
  <c r="BL412" i="8"/>
  <c r="BK414" i="8"/>
  <c r="ON4" i="1" s="1"/>
  <c r="BK416" i="8"/>
  <c r="BX412" i="8"/>
  <c r="BW414" i="8"/>
  <c r="OZ4" i="1" s="1"/>
  <c r="BW416" i="8"/>
  <c r="CK412" i="8"/>
  <c r="CJ414" i="8"/>
  <c r="PM4" i="1" s="1"/>
  <c r="CJ416" i="8"/>
  <c r="CD412" i="8"/>
  <c r="CC414" i="8"/>
  <c r="PF4" i="1" s="1"/>
  <c r="CC416" i="8"/>
  <c r="BR412" i="8"/>
  <c r="BQ414" i="8"/>
  <c r="OT4" i="1" s="1"/>
  <c r="BQ416" i="8"/>
  <c r="V414" i="8"/>
  <c r="MY4" i="1" s="1"/>
  <c r="V416" i="8"/>
  <c r="CA416" i="8"/>
  <c r="CA414" i="8"/>
  <c r="PD4" i="1" s="1"/>
  <c r="CH414" i="8"/>
  <c r="PK4" i="1" s="1"/>
  <c r="CH416" i="8"/>
  <c r="AC414" i="8"/>
  <c r="NF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S14" i="1"/>
  <c r="WS15" i="1" s="1" a="1"/>
  <c r="WS15" i="1" s="1"/>
  <c r="WS49" i="1" s="1" a="1"/>
  <c r="WS49" i="1" s="1"/>
  <c r="SZ124" i="1" l="1"/>
  <c r="SZ125" i="1"/>
  <c r="SZ126" i="1"/>
  <c r="SZ127" i="1"/>
  <c r="SZ128" i="1"/>
  <c r="SZ129" i="1"/>
  <c r="SZ130" i="1"/>
  <c r="SZ131" i="1"/>
  <c r="SZ132" i="1"/>
  <c r="SZ133" i="1"/>
  <c r="SZ134" i="1"/>
  <c r="SZ135" i="1"/>
  <c r="SZ136" i="1"/>
  <c r="SZ137" i="1"/>
  <c r="SZ138" i="1"/>
  <c r="SZ139" i="1"/>
  <c r="SZ140" i="1"/>
  <c r="SZ141" i="1"/>
  <c r="SZ142" i="1"/>
  <c r="SZ143" i="1"/>
  <c r="SZ144" i="1"/>
  <c r="SZ145" i="1"/>
  <c r="SZ146" i="1"/>
  <c r="SZ147" i="1"/>
  <c r="TA12" i="1"/>
  <c r="WS50" i="1" a="1"/>
  <c r="WS50" i="1" s="1"/>
  <c r="WS51" i="1" s="1" a="1"/>
  <c r="WS51" i="1" s="1"/>
  <c r="WS52" i="1" a="1"/>
  <c r="WS52" i="1" s="1"/>
  <c r="WS53" i="1" s="1" a="1"/>
  <c r="WS53" i="1" s="1"/>
  <c r="WS54" i="1" a="1"/>
  <c r="WS54" i="1" s="1"/>
  <c r="WS55" i="1" s="1" a="1"/>
  <c r="WS55" i="1" s="1"/>
  <c r="V416" i="6"/>
  <c r="WS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M4" i="1" s="1"/>
  <c r="CK416" i="7"/>
  <c r="BY412" i="7"/>
  <c r="BX414" i="7"/>
  <c r="RZ4" i="1" s="1"/>
  <c r="BX416" i="7"/>
  <c r="BL414" i="7"/>
  <c r="RN4" i="1" s="1"/>
  <c r="BL416" i="7"/>
  <c r="BS412" i="7"/>
  <c r="BR414" i="7"/>
  <c r="RT4" i="1" s="1"/>
  <c r="BR416" i="7"/>
  <c r="BY412" i="6"/>
  <c r="BX414" i="6"/>
  <c r="UY4" i="1" s="1"/>
  <c r="BX416" i="6"/>
  <c r="CL412" i="6"/>
  <c r="CK414" i="6"/>
  <c r="VL4" i="1" s="1"/>
  <c r="CK416" i="6"/>
  <c r="BL414" i="6"/>
  <c r="UM4" i="1" s="1"/>
  <c r="BL416" i="6"/>
  <c r="BS412" i="6"/>
  <c r="BR414" i="6"/>
  <c r="US4" i="1" s="1"/>
  <c r="BR416" i="6"/>
  <c r="CE412" i="7"/>
  <c r="CD414" i="7"/>
  <c r="SF4" i="1" s="1"/>
  <c r="CD416" i="7"/>
  <c r="CE412" i="6"/>
  <c r="CD414" i="6"/>
  <c r="VE4" i="1" s="1"/>
  <c r="CD416" i="6"/>
  <c r="BS412" i="8"/>
  <c r="BR414" i="8"/>
  <c r="OU4" i="1" s="1"/>
  <c r="BR416" i="8"/>
  <c r="CE412" i="8"/>
  <c r="CD414" i="8"/>
  <c r="PG4" i="1" s="1"/>
  <c r="CD416" i="8"/>
  <c r="CL412" i="8"/>
  <c r="CK414" i="8"/>
  <c r="PN4" i="1" s="1"/>
  <c r="CK416" i="8"/>
  <c r="BY412" i="8"/>
  <c r="BX414" i="8"/>
  <c r="PA4" i="1" s="1"/>
  <c r="BX416" i="8"/>
  <c r="BL414" i="8"/>
  <c r="OO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TA125" i="1" l="1"/>
  <c r="TA124" i="1"/>
  <c r="TA126" i="1"/>
  <c r="TA127" i="1"/>
  <c r="TA128" i="1"/>
  <c r="TA129" i="1"/>
  <c r="TA130" i="1"/>
  <c r="TA131" i="1"/>
  <c r="TA132" i="1"/>
  <c r="TA133" i="1"/>
  <c r="TA134" i="1"/>
  <c r="TA135" i="1"/>
  <c r="TA136" i="1"/>
  <c r="TA137" i="1"/>
  <c r="TA138" i="1"/>
  <c r="TA139" i="1"/>
  <c r="TA140" i="1"/>
  <c r="TA141" i="1"/>
  <c r="TA142" i="1"/>
  <c r="TA143" i="1"/>
  <c r="TA144" i="1"/>
  <c r="TA145" i="1"/>
  <c r="TA146" i="1"/>
  <c r="TA147" i="1"/>
  <c r="TB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VF4" i="1" s="1"/>
  <c r="CE416" i="6"/>
  <c r="CF412" i="7"/>
  <c r="CE414" i="7"/>
  <c r="SG4" i="1" s="1"/>
  <c r="CE416" i="7"/>
  <c r="BS414" i="6"/>
  <c r="UT4" i="1" s="1"/>
  <c r="BS416" i="6"/>
  <c r="CM412" i="6"/>
  <c r="CL414" i="6"/>
  <c r="VM4" i="1" s="1"/>
  <c r="CL416" i="6"/>
  <c r="BZ412" i="6"/>
  <c r="BY414" i="6"/>
  <c r="UZ4" i="1" s="1"/>
  <c r="BY416" i="6"/>
  <c r="BS414" i="7"/>
  <c r="RU4" i="1" s="1"/>
  <c r="BS416" i="7"/>
  <c r="BZ412" i="7"/>
  <c r="BY414" i="7"/>
  <c r="SA4" i="1" s="1"/>
  <c r="BY416" i="7"/>
  <c r="CM412" i="7"/>
  <c r="CL414" i="7"/>
  <c r="SN4" i="1" s="1"/>
  <c r="CL416" i="7"/>
  <c r="BZ412" i="8"/>
  <c r="BY414" i="8"/>
  <c r="PB4" i="1" s="1"/>
  <c r="BY416" i="8"/>
  <c r="CM412" i="8"/>
  <c r="CL414" i="8"/>
  <c r="PO4" i="1" s="1"/>
  <c r="CL416" i="8"/>
  <c r="CF412" i="8"/>
  <c r="CE414" i="8"/>
  <c r="PH4" i="1" s="1"/>
  <c r="CE416" i="8"/>
  <c r="BS414" i="8"/>
  <c r="OV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W149" i="1"/>
  <c r="TB125" i="1" l="1"/>
  <c r="TB124" i="1"/>
  <c r="TB126" i="1"/>
  <c r="TB127" i="1"/>
  <c r="TB128" i="1"/>
  <c r="TB129" i="1"/>
  <c r="TB130" i="1"/>
  <c r="TB131" i="1"/>
  <c r="TB132" i="1"/>
  <c r="TB133" i="1"/>
  <c r="TB134" i="1"/>
  <c r="TB135" i="1"/>
  <c r="TB136" i="1"/>
  <c r="TB137" i="1"/>
  <c r="TB138" i="1"/>
  <c r="TB139" i="1"/>
  <c r="TB140" i="1"/>
  <c r="TB141" i="1"/>
  <c r="TB142" i="1"/>
  <c r="TB143" i="1"/>
  <c r="TB144" i="1"/>
  <c r="TB145" i="1"/>
  <c r="TB146" i="1"/>
  <c r="TB147" i="1"/>
  <c r="TC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Z14" i="1"/>
  <c r="FZ15" i="1" s="1" a="1"/>
  <c r="FZ15" i="1" s="1"/>
  <c r="FZ49" i="1" s="1" a="1"/>
  <c r="FZ49" i="1" s="1"/>
  <c r="FZ149" i="1"/>
  <c r="FY14" i="1"/>
  <c r="FY15" i="1" s="1" a="1"/>
  <c r="FY15" i="1" s="1"/>
  <c r="FY49" i="1" s="1" a="1"/>
  <c r="FY49" i="1" s="1"/>
  <c r="FY149" i="1"/>
  <c r="GB14" i="1"/>
  <c r="GB15" i="1" s="1" a="1"/>
  <c r="GB15" i="1" s="1"/>
  <c r="GB49" i="1" s="1" a="1"/>
  <c r="GB49" i="1" s="1"/>
  <c r="GB149"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O4" i="1" s="1"/>
  <c r="CM416" i="7"/>
  <c r="BZ414" i="7"/>
  <c r="SB4" i="1" s="1"/>
  <c r="BZ416" i="7"/>
  <c r="BZ414" i="6"/>
  <c r="VA4" i="1" s="1"/>
  <c r="BZ416" i="6"/>
  <c r="CN412" i="6"/>
  <c r="CM414" i="6"/>
  <c r="VN4" i="1" s="1"/>
  <c r="CM416" i="6"/>
  <c r="CG412" i="7"/>
  <c r="CF414" i="7"/>
  <c r="SH4" i="1" s="1"/>
  <c r="CF416" i="7"/>
  <c r="CG412" i="6"/>
  <c r="CF414" i="6"/>
  <c r="VG4" i="1" s="1"/>
  <c r="CF416" i="6"/>
  <c r="CG412" i="8"/>
  <c r="CF414" i="8"/>
  <c r="PI4" i="1" s="1"/>
  <c r="CF416" i="8"/>
  <c r="CN412" i="8"/>
  <c r="CM414" i="8"/>
  <c r="PP4" i="1" s="1"/>
  <c r="CM416" i="8"/>
  <c r="BZ414" i="8"/>
  <c r="PC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TC125" i="1" l="1"/>
  <c r="TC124" i="1"/>
  <c r="TC126" i="1"/>
  <c r="TC127" i="1"/>
  <c r="TC128" i="1"/>
  <c r="TC129" i="1"/>
  <c r="TC130" i="1"/>
  <c r="TC131" i="1"/>
  <c r="TC132" i="1"/>
  <c r="TC133" i="1"/>
  <c r="TC134" i="1"/>
  <c r="TC135" i="1"/>
  <c r="TC136" i="1"/>
  <c r="TC137" i="1"/>
  <c r="TC138" i="1"/>
  <c r="TC139" i="1"/>
  <c r="TC140" i="1"/>
  <c r="TC141" i="1"/>
  <c r="TC142" i="1"/>
  <c r="TC143" i="1"/>
  <c r="TC144" i="1"/>
  <c r="TC145" i="1"/>
  <c r="TC146" i="1"/>
  <c r="TC147" i="1"/>
  <c r="TD12" i="1"/>
  <c r="FZ52" i="1" a="1"/>
  <c r="FZ52" i="1" s="1"/>
  <c r="FZ53" i="1" s="1" a="1"/>
  <c r="FZ53" i="1" s="1"/>
  <c r="FZ54" i="1" a="1"/>
  <c r="FZ54" i="1" s="1"/>
  <c r="FZ55" i="1" s="1" a="1"/>
  <c r="FZ55" i="1" s="1"/>
  <c r="FZ50" i="1" a="1"/>
  <c r="FZ50" i="1" s="1"/>
  <c r="FZ51" i="1" s="1" a="1"/>
  <c r="FZ51" i="1" s="1"/>
  <c r="FY52" i="1" a="1"/>
  <c r="FY52" i="1" s="1"/>
  <c r="FY53" i="1" s="1" a="1"/>
  <c r="FY53" i="1" s="1"/>
  <c r="FY50" i="1" a="1"/>
  <c r="FY50" i="1" s="1"/>
  <c r="FY51" i="1" s="1" a="1"/>
  <c r="FY51" i="1" s="1"/>
  <c r="FY54" i="1" a="1"/>
  <c r="FY54" i="1" s="1"/>
  <c r="FY55" i="1" s="1" a="1"/>
  <c r="FY55" i="1" s="1"/>
  <c r="GB50" i="1" a="1"/>
  <c r="GB50" i="1" s="1"/>
  <c r="GB51" i="1" s="1" a="1"/>
  <c r="GB51" i="1" s="1"/>
  <c r="GB52" i="1" a="1"/>
  <c r="GB52" i="1" s="1"/>
  <c r="GB53" i="1" s="1" a="1"/>
  <c r="GB53" i="1" s="1"/>
  <c r="GB54" i="1" a="1"/>
  <c r="GB54" i="1" s="1"/>
  <c r="GB55" i="1" s="1" a="1"/>
  <c r="GB55" i="1" s="1"/>
  <c r="GB17" i="1"/>
  <c r="FY17" i="1"/>
  <c r="FZ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H4" i="1" s="1"/>
  <c r="CG416" i="6"/>
  <c r="CG414" i="7"/>
  <c r="SI4" i="1" s="1"/>
  <c r="CG416" i="7"/>
  <c r="CN414" i="6"/>
  <c r="VO4" i="1" s="1"/>
  <c r="CN416" i="6"/>
  <c r="CN414" i="7"/>
  <c r="SP4" i="1" s="1"/>
  <c r="CN416" i="7"/>
  <c r="CN414" i="8"/>
  <c r="PQ4" i="1" s="1"/>
  <c r="CN416" i="8"/>
  <c r="CG414" i="8"/>
  <c r="PJ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5" i="1"/>
  <c r="GR65" i="1" l="1" a="1"/>
  <c r="GR65" i="1" s="1"/>
  <c r="GS65" i="1" a="1"/>
  <c r="GS65" i="1" s="1"/>
  <c r="GQ65" i="1" a="1"/>
  <c r="GQ65" i="1" s="1"/>
  <c r="XY65" i="1" a="1"/>
  <c r="XY65" i="1" s="1"/>
  <c r="XZ65" i="1" a="1"/>
  <c r="XZ65" i="1" s="1"/>
  <c r="AC65" i="1" a="1"/>
  <c r="AC65" i="1" s="1"/>
  <c r="ID65" i="1"/>
  <c r="IN65" i="1"/>
  <c r="IP65" i="1"/>
  <c r="IL65" i="1"/>
  <c r="IM65" i="1"/>
  <c r="IK65" i="1"/>
  <c r="II65" i="1"/>
  <c r="IH65" i="1"/>
  <c r="IF65" i="1"/>
  <c r="IE65" i="1"/>
  <c r="IG65" i="1"/>
  <c r="TD125" i="1"/>
  <c r="TD124" i="1"/>
  <c r="TD126" i="1"/>
  <c r="TD127" i="1"/>
  <c r="TD128" i="1"/>
  <c r="TD129" i="1"/>
  <c r="TD130" i="1"/>
  <c r="TD131" i="1"/>
  <c r="TD132" i="1"/>
  <c r="TD133" i="1"/>
  <c r="TD134" i="1"/>
  <c r="TD135" i="1"/>
  <c r="TD136" i="1"/>
  <c r="TD137" i="1"/>
  <c r="TD138" i="1"/>
  <c r="TD139" i="1"/>
  <c r="TD140" i="1"/>
  <c r="TD141" i="1"/>
  <c r="TD142" i="1"/>
  <c r="TD143" i="1"/>
  <c r="TD144" i="1"/>
  <c r="TD145" i="1"/>
  <c r="TD146" i="1"/>
  <c r="TD147" i="1"/>
  <c r="TE12" i="1"/>
  <c r="B66"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YK17" i="1"/>
  <c r="GS66" i="1" l="1" a="1"/>
  <c r="GS66" i="1" s="1"/>
  <c r="GR66" i="1" a="1"/>
  <c r="GR66" i="1" s="1"/>
  <c r="GQ66" i="1" a="1"/>
  <c r="GQ66" i="1" s="1"/>
  <c r="XY66" i="1" a="1"/>
  <c r="XY66" i="1" s="1"/>
  <c r="XZ66" i="1" a="1"/>
  <c r="XZ66" i="1" s="1"/>
  <c r="AC66" i="1" a="1"/>
  <c r="AC66" i="1" s="1"/>
  <c r="IN66" i="1"/>
  <c r="ID66" i="1"/>
  <c r="IP66" i="1"/>
  <c r="II66" i="1"/>
  <c r="IL66" i="1"/>
  <c r="IK66" i="1"/>
  <c r="IM66" i="1"/>
  <c r="IH66" i="1"/>
  <c r="IG66" i="1"/>
  <c r="IE66" i="1"/>
  <c r="IF66" i="1"/>
  <c r="TE125" i="1"/>
  <c r="TE124" i="1"/>
  <c r="TE126" i="1"/>
  <c r="TE127" i="1"/>
  <c r="TE128" i="1"/>
  <c r="TE129" i="1"/>
  <c r="TE130" i="1"/>
  <c r="TE131" i="1"/>
  <c r="TE132" i="1"/>
  <c r="TE133" i="1"/>
  <c r="TE134" i="1"/>
  <c r="TE135" i="1"/>
  <c r="TE136" i="1"/>
  <c r="TE137" i="1"/>
  <c r="TE138" i="1"/>
  <c r="TE139" i="1"/>
  <c r="TE140" i="1"/>
  <c r="TE141" i="1"/>
  <c r="TE142" i="1"/>
  <c r="TE143" i="1"/>
  <c r="TE144" i="1"/>
  <c r="TE145" i="1"/>
  <c r="TE146" i="1"/>
  <c r="TE147" i="1"/>
  <c r="TF12" i="1"/>
  <c r="B67"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49" i="1"/>
  <c r="DR14" i="1"/>
  <c r="DR15" i="1" s="1" a="1"/>
  <c r="DR15" i="1" s="1"/>
  <c r="DR49" i="1" s="1" a="1"/>
  <c r="DR49"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C14" i="1"/>
  <c r="GQ67" i="1" l="1" a="1"/>
  <c r="GQ67" i="1" s="1"/>
  <c r="GR67" i="1" a="1"/>
  <c r="GR67" i="1" s="1"/>
  <c r="GS67" i="1" a="1"/>
  <c r="GS67" i="1" s="1"/>
  <c r="XY67" i="1" a="1"/>
  <c r="XY67" i="1" s="1"/>
  <c r="XZ67" i="1" a="1"/>
  <c r="XZ67" i="1" s="1"/>
  <c r="AC67" i="1" a="1"/>
  <c r="AC67" i="1" s="1"/>
  <c r="ID67" i="1"/>
  <c r="IN67" i="1"/>
  <c r="IP67" i="1"/>
  <c r="II67" i="1"/>
  <c r="IL67" i="1"/>
  <c r="IK67" i="1"/>
  <c r="IM67" i="1"/>
  <c r="IG67" i="1"/>
  <c r="IE67" i="1"/>
  <c r="IH67" i="1"/>
  <c r="IF67" i="1"/>
  <c r="TF125" i="1"/>
  <c r="TF124" i="1"/>
  <c r="TF126" i="1"/>
  <c r="TF127" i="1"/>
  <c r="TF128" i="1"/>
  <c r="TF129" i="1"/>
  <c r="TF130" i="1"/>
  <c r="TF131" i="1"/>
  <c r="TF132" i="1"/>
  <c r="TF133" i="1"/>
  <c r="TF134" i="1"/>
  <c r="TF135" i="1"/>
  <c r="TF136" i="1"/>
  <c r="TF137" i="1"/>
  <c r="TF138" i="1"/>
  <c r="TF139" i="1"/>
  <c r="TF140" i="1"/>
  <c r="TF141" i="1"/>
  <c r="TF142" i="1"/>
  <c r="TF143" i="1"/>
  <c r="TF144" i="1"/>
  <c r="TF145" i="1"/>
  <c r="TF146" i="1"/>
  <c r="TF147" i="1"/>
  <c r="TG12" i="1"/>
  <c r="DR52" i="1" a="1"/>
  <c r="DR52" i="1" s="1"/>
  <c r="DR53" i="1" s="1" a="1"/>
  <c r="DR53" i="1" s="1"/>
  <c r="DR50" i="1" a="1"/>
  <c r="DR50" i="1" s="1"/>
  <c r="DR51" i="1" s="1" a="1"/>
  <c r="DR51" i="1" s="1"/>
  <c r="DR54" i="1" a="1"/>
  <c r="DR54" i="1" s="1"/>
  <c r="DR55" i="1" s="1" a="1"/>
  <c r="DR55" i="1" s="1"/>
  <c r="B68"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GS68" i="1" l="1" a="1"/>
  <c r="GS68" i="1" s="1"/>
  <c r="GR68" i="1" a="1"/>
  <c r="GR68" i="1" s="1"/>
  <c r="GQ68" i="1" a="1"/>
  <c r="GQ68" i="1" s="1"/>
  <c r="XY68" i="1" a="1"/>
  <c r="XY68" i="1" s="1"/>
  <c r="XZ68" i="1" a="1"/>
  <c r="XZ68" i="1" s="1"/>
  <c r="AC68" i="1" a="1"/>
  <c r="AC68" i="1" s="1"/>
  <c r="IN68" i="1"/>
  <c r="ID68" i="1"/>
  <c r="IP68" i="1"/>
  <c r="II68" i="1"/>
  <c r="IL68" i="1"/>
  <c r="IM68" i="1"/>
  <c r="IK68" i="1"/>
  <c r="IF68" i="1"/>
  <c r="IG68" i="1"/>
  <c r="IH68" i="1"/>
  <c r="IE68" i="1"/>
  <c r="TG124" i="1"/>
  <c r="TG125" i="1"/>
  <c r="TG126" i="1"/>
  <c r="TG127" i="1"/>
  <c r="TG128" i="1"/>
  <c r="TG129" i="1"/>
  <c r="TG130" i="1"/>
  <c r="TG131" i="1"/>
  <c r="TG132" i="1"/>
  <c r="TG133" i="1"/>
  <c r="TG134" i="1"/>
  <c r="TG135" i="1"/>
  <c r="TG136" i="1"/>
  <c r="TG137" i="1"/>
  <c r="TG138" i="1"/>
  <c r="TG139" i="1"/>
  <c r="TG140" i="1"/>
  <c r="TG141" i="1"/>
  <c r="TG142" i="1"/>
  <c r="TG143" i="1"/>
  <c r="TG144" i="1"/>
  <c r="TG145" i="1"/>
  <c r="TG146" i="1"/>
  <c r="TG147" i="1"/>
  <c r="TH12" i="1"/>
  <c r="B69"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GS69" i="1" l="1" a="1"/>
  <c r="GS69" i="1" s="1"/>
  <c r="GR69" i="1" a="1"/>
  <c r="GR69" i="1" s="1"/>
  <c r="GQ69" i="1" a="1"/>
  <c r="GQ69" i="1" s="1"/>
  <c r="XY69" i="1" a="1"/>
  <c r="XY69" i="1" s="1"/>
  <c r="XZ69" i="1" a="1"/>
  <c r="XZ69" i="1" s="1"/>
  <c r="AC69" i="1" a="1"/>
  <c r="AC69" i="1" s="1"/>
  <c r="ID69" i="1"/>
  <c r="IN69" i="1"/>
  <c r="IP69" i="1"/>
  <c r="II69" i="1"/>
  <c r="IM69" i="1"/>
  <c r="IL69" i="1"/>
  <c r="IK69" i="1"/>
  <c r="IF69" i="1"/>
  <c r="IG69" i="1"/>
  <c r="IE69" i="1"/>
  <c r="IH69" i="1"/>
  <c r="TH124" i="1"/>
  <c r="TH125" i="1"/>
  <c r="TH126" i="1"/>
  <c r="TH127" i="1"/>
  <c r="TH128" i="1"/>
  <c r="TH129" i="1"/>
  <c r="TH130" i="1"/>
  <c r="TH131" i="1"/>
  <c r="TH132" i="1"/>
  <c r="TH133" i="1"/>
  <c r="TH134" i="1"/>
  <c r="TH135" i="1"/>
  <c r="TH136" i="1"/>
  <c r="TH137" i="1"/>
  <c r="TH138" i="1"/>
  <c r="TH139" i="1"/>
  <c r="TH140" i="1"/>
  <c r="TH141" i="1"/>
  <c r="TH142" i="1"/>
  <c r="TH143" i="1"/>
  <c r="TH144" i="1"/>
  <c r="TH145" i="1"/>
  <c r="TH146" i="1"/>
  <c r="TH147" i="1"/>
  <c r="TI12" i="1"/>
  <c r="B70" i="1"/>
  <c r="E457" i="4"/>
  <c r="R457" i="4" s="1"/>
  <c r="F458" i="4"/>
  <c r="P442" i="4"/>
  <c r="C443" i="4"/>
  <c r="F523" i="4"/>
  <c r="E523" i="4"/>
  <c r="D523" i="4"/>
  <c r="Q523" i="4" s="1"/>
  <c r="I459" i="4"/>
  <c r="V459" i="4" s="1"/>
  <c r="H459" i="4"/>
  <c r="U459" i="4" s="1"/>
  <c r="G459" i="4"/>
  <c r="D459" i="4"/>
  <c r="Q459" i="4" s="1"/>
  <c r="T458" i="4"/>
  <c r="S442" i="4"/>
  <c r="B442" i="4"/>
  <c r="A524" i="4"/>
  <c r="A460" i="4"/>
  <c r="ZM149" i="1"/>
  <c r="ZH149" i="1"/>
  <c r="GR70" i="1" l="1" a="1"/>
  <c r="GR70" i="1" s="1"/>
  <c r="GQ70" i="1" a="1"/>
  <c r="GQ70" i="1" s="1"/>
  <c r="GS70" i="1" a="1"/>
  <c r="GS70" i="1" s="1"/>
  <c r="XY70" i="1" a="1"/>
  <c r="XY70" i="1" s="1"/>
  <c r="XZ70" i="1" a="1"/>
  <c r="XZ70" i="1" s="1"/>
  <c r="AC70" i="1" a="1"/>
  <c r="AC70" i="1" s="1"/>
  <c r="IN70" i="1"/>
  <c r="ID70" i="1"/>
  <c r="IP70" i="1"/>
  <c r="IM70" i="1"/>
  <c r="II70" i="1"/>
  <c r="IL70" i="1"/>
  <c r="IK70" i="1"/>
  <c r="IH70" i="1"/>
  <c r="IF70" i="1"/>
  <c r="IG70" i="1"/>
  <c r="IE70" i="1"/>
  <c r="TI124" i="1"/>
  <c r="TI125" i="1"/>
  <c r="TI126" i="1"/>
  <c r="TI127" i="1"/>
  <c r="TI128" i="1"/>
  <c r="TI129" i="1"/>
  <c r="TI130" i="1"/>
  <c r="TI131" i="1"/>
  <c r="TI132" i="1"/>
  <c r="TI133" i="1"/>
  <c r="TI134" i="1"/>
  <c r="TI135" i="1"/>
  <c r="TI136" i="1"/>
  <c r="TI137" i="1"/>
  <c r="TI138" i="1"/>
  <c r="TI139" i="1"/>
  <c r="TI140" i="1"/>
  <c r="TI141" i="1"/>
  <c r="TI142" i="1"/>
  <c r="TI143" i="1"/>
  <c r="TI144" i="1"/>
  <c r="TI145" i="1"/>
  <c r="TI146" i="1"/>
  <c r="TI147" i="1"/>
  <c r="TJ12" i="1"/>
  <c r="B71" i="1"/>
  <c r="E458" i="4"/>
  <c r="R458" i="4" s="1"/>
  <c r="ZI14" i="1"/>
  <c r="ZI149" i="1"/>
  <c r="F459" i="4"/>
  <c r="P443" i="4"/>
  <c r="C444" i="4"/>
  <c r="T459" i="4"/>
  <c r="F524" i="4"/>
  <c r="E524" i="4"/>
  <c r="D524" i="4"/>
  <c r="Q524" i="4" s="1"/>
  <c r="G460" i="4"/>
  <c r="D460" i="4"/>
  <c r="Q460" i="4" s="1"/>
  <c r="H460" i="4"/>
  <c r="I460" i="4"/>
  <c r="V460" i="4" s="1"/>
  <c r="S443" i="4"/>
  <c r="B443" i="4"/>
  <c r="A461" i="4"/>
  <c r="A525" i="4"/>
  <c r="ZH14" i="1"/>
  <c r="ZH15" i="1" s="1" a="1"/>
  <c r="ZH15" i="1" s="1"/>
  <c r="ZM14" i="1"/>
  <c r="ZM15" i="1" s="1" a="1"/>
  <c r="ZM15" i="1" s="1"/>
  <c r="GO149" i="1"/>
  <c r="GS71" i="1" l="1" a="1"/>
  <c r="GS71" i="1" s="1"/>
  <c r="GQ71" i="1" a="1"/>
  <c r="GQ71" i="1" s="1"/>
  <c r="GR71" i="1" a="1"/>
  <c r="GR71" i="1" s="1"/>
  <c r="XY71" i="1" a="1"/>
  <c r="XY71" i="1" s="1"/>
  <c r="XZ71" i="1" a="1"/>
  <c r="XZ71" i="1" s="1"/>
  <c r="AC71" i="1" a="1"/>
  <c r="AC71" i="1" s="1"/>
  <c r="IN71" i="1"/>
  <c r="ID71" i="1"/>
  <c r="IP71" i="1"/>
  <c r="IL71" i="1"/>
  <c r="II71" i="1"/>
  <c r="IK71" i="1"/>
  <c r="IM71" i="1"/>
  <c r="IE71" i="1"/>
  <c r="IF71" i="1"/>
  <c r="IG71" i="1"/>
  <c r="IH71" i="1"/>
  <c r="TJ125" i="1"/>
  <c r="TJ124" i="1"/>
  <c r="TJ126" i="1"/>
  <c r="TJ127" i="1"/>
  <c r="TJ128" i="1"/>
  <c r="TJ129" i="1"/>
  <c r="TJ130" i="1"/>
  <c r="TJ131" i="1"/>
  <c r="TJ132" i="1"/>
  <c r="TJ133" i="1"/>
  <c r="TJ134" i="1"/>
  <c r="TJ135" i="1"/>
  <c r="TJ136" i="1"/>
  <c r="TJ137" i="1"/>
  <c r="TJ138" i="1"/>
  <c r="TJ139" i="1"/>
  <c r="TJ140" i="1"/>
  <c r="TJ141" i="1"/>
  <c r="TJ142" i="1"/>
  <c r="TJ143" i="1"/>
  <c r="TJ144" i="1"/>
  <c r="TJ145" i="1"/>
  <c r="TJ146" i="1"/>
  <c r="TJ147" i="1"/>
  <c r="TK12" i="1"/>
  <c r="ZI15" i="1" a="1"/>
  <c r="ZI15" i="1" s="1"/>
  <c r="B72" i="1"/>
  <c r="E459" i="4"/>
  <c r="R459" i="4" s="1"/>
  <c r="F460" i="4"/>
  <c r="P444" i="4"/>
  <c r="C445" i="4"/>
  <c r="F525" i="4"/>
  <c r="E525" i="4"/>
  <c r="D525" i="4"/>
  <c r="Q525" i="4" s="1"/>
  <c r="I461" i="4"/>
  <c r="V461" i="4" s="1"/>
  <c r="H461" i="4"/>
  <c r="U461" i="4" s="1"/>
  <c r="G461" i="4"/>
  <c r="T461" i="4" s="1"/>
  <c r="D461" i="4"/>
  <c r="Q461" i="4" s="1"/>
  <c r="U460" i="4"/>
  <c r="T460" i="4"/>
  <c r="S444" i="4"/>
  <c r="B444" i="4"/>
  <c r="A526" i="4"/>
  <c r="A462" i="4"/>
  <c r="GQ72" i="1" l="1" a="1"/>
  <c r="GQ72" i="1" s="1"/>
  <c r="GR72" i="1" a="1"/>
  <c r="GR72" i="1" s="1"/>
  <c r="GS72" i="1" a="1"/>
  <c r="GS72" i="1" s="1"/>
  <c r="XY72" i="1" a="1"/>
  <c r="XY72" i="1" s="1"/>
  <c r="XZ72" i="1" a="1"/>
  <c r="XZ72" i="1" s="1"/>
  <c r="AC72" i="1" a="1"/>
  <c r="AC72" i="1" s="1"/>
  <c r="IN72" i="1"/>
  <c r="ID72" i="1"/>
  <c r="IP72" i="1"/>
  <c r="IK72" i="1"/>
  <c r="IL72" i="1"/>
  <c r="II72" i="1"/>
  <c r="IM72" i="1"/>
  <c r="IE72" i="1"/>
  <c r="IG72" i="1"/>
  <c r="IH72" i="1"/>
  <c r="IF72" i="1"/>
  <c r="TK124" i="1"/>
  <c r="TK125" i="1"/>
  <c r="TK126" i="1"/>
  <c r="TK127" i="1"/>
  <c r="TK128" i="1"/>
  <c r="TK129" i="1"/>
  <c r="TK130" i="1"/>
  <c r="TK131" i="1"/>
  <c r="TK132" i="1"/>
  <c r="TK133" i="1"/>
  <c r="TK134" i="1"/>
  <c r="TK135" i="1"/>
  <c r="TK136" i="1"/>
  <c r="TK137" i="1"/>
  <c r="TK138" i="1"/>
  <c r="TK139" i="1"/>
  <c r="TK140" i="1"/>
  <c r="TK141" i="1"/>
  <c r="TK142" i="1"/>
  <c r="TK143" i="1"/>
  <c r="TK144" i="1"/>
  <c r="TK145" i="1"/>
  <c r="TK146" i="1"/>
  <c r="TK147" i="1"/>
  <c r="TL12" i="1"/>
  <c r="ZI124" i="1" a="1"/>
  <c r="ZI124" i="1" s="1"/>
  <c r="ZN124" i="1" s="1" a="1"/>
  <c r="ZN124" i="1" s="1"/>
  <c r="ZI49" i="1" a="1"/>
  <c r="ZI49" i="1" s="1"/>
  <c r="ZI50" i="1" s="1" a="1"/>
  <c r="ZI50" i="1" s="1"/>
  <c r="ZI51" i="1" s="1" a="1"/>
  <c r="ZI51" i="1" s="1"/>
  <c r="B73" i="1"/>
  <c r="E460" i="4"/>
  <c r="R460" i="4" s="1"/>
  <c r="F461" i="4"/>
  <c r="P445" i="4"/>
  <c r="C446" i="4"/>
  <c r="I462" i="4"/>
  <c r="V462" i="4" s="1"/>
  <c r="H462" i="4"/>
  <c r="U462" i="4" s="1"/>
  <c r="G462" i="4"/>
  <c r="D462" i="4"/>
  <c r="Q462" i="4" s="1"/>
  <c r="F526" i="4"/>
  <c r="E526" i="4"/>
  <c r="D526" i="4"/>
  <c r="Q526" i="4" s="1"/>
  <c r="S445" i="4"/>
  <c r="B445" i="4"/>
  <c r="A527" i="4"/>
  <c r="A463" i="4"/>
  <c r="GS73" i="1" l="1" a="1"/>
  <c r="GS73" i="1" s="1"/>
  <c r="GR73" i="1" a="1"/>
  <c r="GR73" i="1" s="1"/>
  <c r="GQ73" i="1" a="1"/>
  <c r="GQ73" i="1" s="1"/>
  <c r="XY73" i="1" a="1"/>
  <c r="XY73" i="1" s="1"/>
  <c r="XZ73" i="1" a="1"/>
  <c r="XZ73" i="1" s="1"/>
  <c r="AC73" i="1" a="1"/>
  <c r="AC73" i="1" s="1"/>
  <c r="ID73" i="1"/>
  <c r="IN73" i="1"/>
  <c r="IP73" i="1"/>
  <c r="IM73" i="1"/>
  <c r="IL73" i="1"/>
  <c r="II73" i="1"/>
  <c r="IK73" i="1"/>
  <c r="IH73" i="1"/>
  <c r="IE73" i="1"/>
  <c r="IF73" i="1"/>
  <c r="IG73" i="1"/>
  <c r="ZI145" i="1" a="1"/>
  <c r="ZI145" i="1" s="1"/>
  <c r="ZN145" i="1" s="1" a="1"/>
  <c r="ZN145" i="1" s="1"/>
  <c r="ZI126" i="1" a="1"/>
  <c r="ZI126" i="1" s="1"/>
  <c r="ZN126" i="1" s="1" a="1"/>
  <c r="ZN126" i="1" s="1"/>
  <c r="TL124" i="1"/>
  <c r="TL125" i="1"/>
  <c r="TL126" i="1"/>
  <c r="TL127" i="1"/>
  <c r="TL128" i="1"/>
  <c r="TL129" i="1"/>
  <c r="TL130" i="1"/>
  <c r="TL131" i="1"/>
  <c r="TL132" i="1"/>
  <c r="TL133" i="1"/>
  <c r="TL134" i="1"/>
  <c r="TL135" i="1"/>
  <c r="TL136" i="1"/>
  <c r="TL137" i="1"/>
  <c r="TL138" i="1"/>
  <c r="TL139" i="1"/>
  <c r="TL140" i="1"/>
  <c r="TL141" i="1"/>
  <c r="TL142" i="1"/>
  <c r="TL143" i="1"/>
  <c r="TL144" i="1"/>
  <c r="TL145" i="1"/>
  <c r="TL146" i="1"/>
  <c r="TL147" i="1"/>
  <c r="TM12" i="1"/>
  <c r="ZI54" i="1" a="1"/>
  <c r="ZI54" i="1" s="1"/>
  <c r="ZI55" i="1" s="1" a="1"/>
  <c r="ZI55" i="1" s="1"/>
  <c r="ZI52" i="1" a="1"/>
  <c r="ZI52" i="1" s="1"/>
  <c r="ZI53" i="1" s="1" a="1"/>
  <c r="ZI53" i="1" s="1"/>
  <c r="B74" i="1"/>
  <c r="E461" i="4"/>
  <c r="R461" i="4" s="1"/>
  <c r="P446" i="4"/>
  <c r="C447" i="4"/>
  <c r="F462" i="4"/>
  <c r="I463" i="4"/>
  <c r="V463" i="4" s="1"/>
  <c r="H463" i="4"/>
  <c r="U463" i="4" s="1"/>
  <c r="G463" i="4"/>
  <c r="T463" i="4" s="1"/>
  <c r="D463" i="4"/>
  <c r="Q463" i="4" s="1"/>
  <c r="F527" i="4"/>
  <c r="E527" i="4"/>
  <c r="D527" i="4"/>
  <c r="Q527" i="4" s="1"/>
  <c r="T462" i="4"/>
  <c r="S446" i="4"/>
  <c r="B446" i="4"/>
  <c r="A528" i="4"/>
  <c r="A464" i="4"/>
  <c r="GQ74" i="1" l="1" a="1"/>
  <c r="GQ74" i="1" s="1"/>
  <c r="GS74" i="1" a="1"/>
  <c r="GS74" i="1" s="1"/>
  <c r="GR74" i="1" a="1"/>
  <c r="GR74" i="1" s="1"/>
  <c r="XY74" i="1" a="1"/>
  <c r="XY74" i="1" s="1"/>
  <c r="XZ74" i="1" a="1"/>
  <c r="XZ74" i="1" s="1"/>
  <c r="AC74" i="1" a="1"/>
  <c r="AC74" i="1" s="1"/>
  <c r="IN74" i="1"/>
  <c r="ID74" i="1"/>
  <c r="IP74" i="1"/>
  <c r="II74" i="1"/>
  <c r="IK74" i="1"/>
  <c r="IM74" i="1"/>
  <c r="IL74" i="1"/>
  <c r="IE74" i="1"/>
  <c r="IF74" i="1"/>
  <c r="IG74" i="1"/>
  <c r="IH74" i="1"/>
  <c r="ZI147" i="1" a="1"/>
  <c r="ZI147" i="1" s="1"/>
  <c r="ZN147" i="1" s="1" a="1"/>
  <c r="ZN147" i="1" s="1"/>
  <c r="ZI128" i="1" a="1"/>
  <c r="ZI128" i="1" s="1"/>
  <c r="ZN128" i="1" s="1" a="1"/>
  <c r="ZN128" i="1" s="1"/>
  <c r="TM124" i="1"/>
  <c r="TM125" i="1"/>
  <c r="TM126" i="1"/>
  <c r="TM127" i="1"/>
  <c r="TM128" i="1"/>
  <c r="TM129" i="1"/>
  <c r="TM130" i="1"/>
  <c r="TM131" i="1"/>
  <c r="TM132" i="1"/>
  <c r="TM133" i="1"/>
  <c r="TM134" i="1"/>
  <c r="TM135" i="1"/>
  <c r="TM136" i="1"/>
  <c r="TM137" i="1"/>
  <c r="TM138" i="1"/>
  <c r="TM139" i="1"/>
  <c r="TM140" i="1"/>
  <c r="TM141" i="1"/>
  <c r="TM142" i="1"/>
  <c r="TM143" i="1"/>
  <c r="TM144" i="1"/>
  <c r="TM145" i="1"/>
  <c r="TM146" i="1"/>
  <c r="TM147" i="1"/>
  <c r="TN12" i="1"/>
  <c r="B75" i="1"/>
  <c r="E462" i="4"/>
  <c r="R462" i="4" s="1"/>
  <c r="P447" i="4"/>
  <c r="C448" i="4"/>
  <c r="F463" i="4"/>
  <c r="I464" i="4"/>
  <c r="H464" i="4"/>
  <c r="G464" i="4"/>
  <c r="T464" i="4" s="1"/>
  <c r="D464" i="4"/>
  <c r="Q464" i="4" s="1"/>
  <c r="F528" i="4"/>
  <c r="E528" i="4"/>
  <c r="D528" i="4"/>
  <c r="Q528" i="4" s="1"/>
  <c r="S447" i="4"/>
  <c r="B447" i="4"/>
  <c r="A465" i="4"/>
  <c r="A529" i="4"/>
  <c r="GR75" i="1" l="1" a="1"/>
  <c r="GR75" i="1" s="1"/>
  <c r="GS75" i="1" a="1"/>
  <c r="GS75" i="1" s="1"/>
  <c r="GQ75" i="1" a="1"/>
  <c r="GQ75" i="1" s="1"/>
  <c r="XZ75" i="1" a="1"/>
  <c r="XZ75" i="1" s="1"/>
  <c r="B76" i="1"/>
  <c r="CD76" i="1" s="1" a="1"/>
  <c r="CD76" i="1" s="1"/>
  <c r="XY75" i="1" a="1"/>
  <c r="XY75" i="1" s="1"/>
  <c r="AC75" i="1" a="1"/>
  <c r="AC75" i="1" s="1"/>
  <c r="IN75" i="1"/>
  <c r="ID75" i="1"/>
  <c r="IP75" i="1"/>
  <c r="II75" i="1"/>
  <c r="IM75" i="1"/>
  <c r="IK75" i="1"/>
  <c r="IL75" i="1"/>
  <c r="IF75" i="1"/>
  <c r="IE75" i="1"/>
  <c r="IG75" i="1"/>
  <c r="IH75" i="1"/>
  <c r="ZI130" i="1" a="1"/>
  <c r="ZI130" i="1" s="1"/>
  <c r="ZN130" i="1" s="1" a="1"/>
  <c r="ZN130" i="1" s="1"/>
  <c r="TN124" i="1"/>
  <c r="TN125" i="1"/>
  <c r="TN126" i="1"/>
  <c r="TN127" i="1"/>
  <c r="TN128" i="1"/>
  <c r="TN129" i="1"/>
  <c r="TN130" i="1"/>
  <c r="TN131" i="1"/>
  <c r="TN132" i="1"/>
  <c r="TN133" i="1"/>
  <c r="TN134" i="1"/>
  <c r="TN135" i="1"/>
  <c r="TN136" i="1"/>
  <c r="TN137" i="1"/>
  <c r="TN138" i="1"/>
  <c r="TN139" i="1"/>
  <c r="TN140" i="1"/>
  <c r="TN141" i="1"/>
  <c r="TN142" i="1"/>
  <c r="TN143" i="1"/>
  <c r="TN144" i="1"/>
  <c r="TN145" i="1"/>
  <c r="TN146" i="1"/>
  <c r="TN147" i="1"/>
  <c r="TO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49" i="1"/>
  <c r="CR149" i="1"/>
  <c r="CN149" i="1"/>
  <c r="CH149" i="1"/>
  <c r="B77" i="1" l="1"/>
  <c r="GQ77" i="1" s="1" a="1"/>
  <c r="GQ77" i="1" s="1"/>
  <c r="DD76" i="1" a="1"/>
  <c r="DD76" i="1" s="1"/>
  <c r="DG76" i="1" s="1"/>
  <c r="GR77" i="1" a="1"/>
  <c r="GR77" i="1" s="1"/>
  <c r="GS76" i="1" a="1"/>
  <c r="GS76" i="1" s="1"/>
  <c r="GR76" i="1" a="1"/>
  <c r="GR76" i="1" s="1"/>
  <c r="GQ76" i="1" a="1"/>
  <c r="GQ76" i="1" s="1"/>
  <c r="XX77" i="1" a="1"/>
  <c r="XX77" i="1" s="1"/>
  <c r="XZ77" i="1" a="1"/>
  <c r="XZ77" i="1" s="1"/>
  <c r="XX76" i="1" a="1"/>
  <c r="XX76" i="1" s="1"/>
  <c r="XZ76" i="1" a="1"/>
  <c r="XZ76" i="1" s="1"/>
  <c r="AC76" i="1" a="1"/>
  <c r="AC76" i="1" s="1"/>
  <c r="CD77" i="1" a="1"/>
  <c r="CD77" i="1" s="1"/>
  <c r="B78" i="1"/>
  <c r="DD77" i="1" a="1"/>
  <c r="DD77" i="1" s="1"/>
  <c r="DG77" i="1" s="1"/>
  <c r="AC77" i="1" a="1"/>
  <c r="AC77" i="1" s="1"/>
  <c r="ZI132" i="1" a="1"/>
  <c r="ZI132" i="1" s="1"/>
  <c r="ZN132" i="1" s="1" a="1"/>
  <c r="ZN132" i="1" s="1"/>
  <c r="TO125" i="1"/>
  <c r="TO124" i="1"/>
  <c r="TO126" i="1"/>
  <c r="TO127" i="1"/>
  <c r="TO128" i="1"/>
  <c r="TO129" i="1"/>
  <c r="TO130" i="1"/>
  <c r="TO131" i="1"/>
  <c r="TO132" i="1"/>
  <c r="TO133" i="1"/>
  <c r="TO134" i="1"/>
  <c r="TO135" i="1"/>
  <c r="TO136" i="1"/>
  <c r="TO137" i="1"/>
  <c r="TO138" i="1"/>
  <c r="TO139" i="1"/>
  <c r="TO140" i="1"/>
  <c r="TO141" i="1"/>
  <c r="TO142" i="1"/>
  <c r="TO143" i="1"/>
  <c r="TO144" i="1"/>
  <c r="TO145" i="1"/>
  <c r="TO146" i="1"/>
  <c r="TO147" i="1"/>
  <c r="TP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R14" i="1"/>
  <c r="CR15" i="1" s="1" a="1"/>
  <c r="CR15" i="1" s="1"/>
  <c r="CN14" i="1"/>
  <c r="CN15" i="1" s="1" a="1"/>
  <c r="CN15" i="1" s="1"/>
  <c r="CH14" i="1"/>
  <c r="CH15" i="1" s="1" a="1"/>
  <c r="CH15" i="1" s="1"/>
  <c r="GS77" i="1" l="1" a="1"/>
  <c r="GS77" i="1" s="1"/>
  <c r="GS78" i="1" a="1"/>
  <c r="GS78" i="1" s="1"/>
  <c r="GQ78" i="1" a="1"/>
  <c r="GQ78" i="1" s="1"/>
  <c r="GR78" i="1" a="1"/>
  <c r="GR78" i="1" s="1"/>
  <c r="XX78" i="1" a="1"/>
  <c r="XX78" i="1" s="1"/>
  <c r="XZ78" i="1" a="1"/>
  <c r="XZ78" i="1" s="1"/>
  <c r="CD78" i="1" a="1"/>
  <c r="CD78" i="1" s="1"/>
  <c r="AC78" i="1" a="1"/>
  <c r="AC78" i="1" s="1"/>
  <c r="DD78" i="1" a="1"/>
  <c r="DD78" i="1" s="1"/>
  <c r="DG78" i="1" s="1"/>
  <c r="B79" i="1"/>
  <c r="ZI134" i="1" a="1"/>
  <c r="ZI134" i="1" s="1"/>
  <c r="ZN134" i="1" s="1" a="1"/>
  <c r="ZN134" i="1" s="1"/>
  <c r="TP124" i="1"/>
  <c r="TP125" i="1"/>
  <c r="TP126" i="1"/>
  <c r="TP127" i="1"/>
  <c r="TP128" i="1"/>
  <c r="TP129" i="1"/>
  <c r="TP130" i="1"/>
  <c r="TP131" i="1"/>
  <c r="TP132" i="1"/>
  <c r="TP133" i="1"/>
  <c r="TP134" i="1"/>
  <c r="TP135" i="1"/>
  <c r="TP136" i="1"/>
  <c r="TP137" i="1"/>
  <c r="TP138" i="1"/>
  <c r="TP139" i="1"/>
  <c r="TP140" i="1"/>
  <c r="TP141" i="1"/>
  <c r="TP142" i="1"/>
  <c r="TP143" i="1"/>
  <c r="TP144" i="1"/>
  <c r="TP145" i="1"/>
  <c r="TP146" i="1"/>
  <c r="TP147" i="1"/>
  <c r="TQ12" i="1"/>
  <c r="CH124" i="1"/>
  <c r="CH145" i="1" s="1"/>
  <c r="CN124" i="1"/>
  <c r="CN126" i="1" s="1"/>
  <c r="CR124" i="1"/>
  <c r="CR125" i="1" s="1"/>
  <c r="CX124" i="1"/>
  <c r="CX126" i="1" s="1"/>
  <c r="E465" i="4"/>
  <c r="C451" i="4"/>
  <c r="P450" i="4"/>
  <c r="F466" i="4"/>
  <c r="F531" i="4"/>
  <c r="E531" i="4"/>
  <c r="D531" i="4"/>
  <c r="Q531" i="4" s="1"/>
  <c r="I467" i="4"/>
  <c r="V467" i="4" s="1"/>
  <c r="H467" i="4"/>
  <c r="U467" i="4" s="1"/>
  <c r="G467" i="4"/>
  <c r="T467" i="4" s="1"/>
  <c r="D467" i="4"/>
  <c r="Q467" i="4" s="1"/>
  <c r="T466" i="4"/>
  <c r="S450" i="4"/>
  <c r="B450" i="4"/>
  <c r="A468" i="4"/>
  <c r="A532" i="4"/>
  <c r="GS79" i="1" l="1" a="1"/>
  <c r="GS79" i="1" s="1"/>
  <c r="GR79" i="1" a="1"/>
  <c r="GR79" i="1" s="1"/>
  <c r="GQ79" i="1" a="1"/>
  <c r="GQ79" i="1" s="1"/>
  <c r="XX79" i="1" a="1"/>
  <c r="XX79" i="1" s="1"/>
  <c r="XZ79" i="1" a="1"/>
  <c r="XZ79" i="1" s="1"/>
  <c r="AC79" i="1" a="1"/>
  <c r="AC79" i="1" s="1"/>
  <c r="CD79" i="1" a="1"/>
  <c r="CD79" i="1" s="1"/>
  <c r="B80" i="1"/>
  <c r="DD79" i="1" a="1"/>
  <c r="DD79" i="1" s="1"/>
  <c r="DG79" i="1" s="1"/>
  <c r="ZI136" i="1" a="1"/>
  <c r="ZI136" i="1" s="1"/>
  <c r="ZN136" i="1" s="1" a="1"/>
  <c r="ZN136" i="1" s="1"/>
  <c r="TQ124" i="1"/>
  <c r="TQ125" i="1"/>
  <c r="TQ126" i="1"/>
  <c r="TQ127" i="1"/>
  <c r="TQ128" i="1"/>
  <c r="TQ129" i="1"/>
  <c r="TQ130" i="1"/>
  <c r="TQ131" i="1"/>
  <c r="TQ132" i="1"/>
  <c r="TQ133" i="1"/>
  <c r="TQ134" i="1"/>
  <c r="TQ135" i="1"/>
  <c r="TQ136" i="1"/>
  <c r="TQ137" i="1"/>
  <c r="TQ138" i="1"/>
  <c r="TQ139" i="1"/>
  <c r="TQ140" i="1"/>
  <c r="TQ141" i="1"/>
  <c r="TQ142" i="1"/>
  <c r="TQ143" i="1"/>
  <c r="TQ144" i="1"/>
  <c r="TQ145" i="1"/>
  <c r="TQ146" i="1"/>
  <c r="TQ147" i="1"/>
  <c r="CN125" i="1"/>
  <c r="CN127" i="1" s="1"/>
  <c r="CN129" i="1" s="1"/>
  <c r="CN131" i="1" s="1"/>
  <c r="CN133" i="1" s="1"/>
  <c r="CN135" i="1" s="1"/>
  <c r="CN137" i="1" s="1"/>
  <c r="CN139" i="1" s="1"/>
  <c r="CN141" i="1" s="1"/>
  <c r="CN143" i="1" s="1"/>
  <c r="CN145" i="1"/>
  <c r="CR145" i="1"/>
  <c r="CR126" i="1"/>
  <c r="CR147" i="1" s="1"/>
  <c r="CH126" i="1"/>
  <c r="CH128" i="1" s="1"/>
  <c r="CH130" i="1" s="1"/>
  <c r="CH132" i="1" s="1"/>
  <c r="CH134" i="1" s="1"/>
  <c r="CH136" i="1" s="1"/>
  <c r="CH138" i="1" s="1"/>
  <c r="CH140" i="1" s="1"/>
  <c r="CH142" i="1" s="1"/>
  <c r="CH144" i="1" s="1"/>
  <c r="TR12" i="1"/>
  <c r="CH125" i="1"/>
  <c r="CH146" i="1" s="1"/>
  <c r="CX145" i="1"/>
  <c r="CX125" i="1"/>
  <c r="CX146" i="1" s="1"/>
  <c r="CR127" i="1"/>
  <c r="CR129" i="1" s="1"/>
  <c r="CR131" i="1" s="1"/>
  <c r="CR133" i="1" s="1"/>
  <c r="CR135" i="1" s="1"/>
  <c r="CR137" i="1" s="1"/>
  <c r="CR139" i="1" s="1"/>
  <c r="CR141" i="1" s="1"/>
  <c r="CR143" i="1" s="1"/>
  <c r="CR146" i="1"/>
  <c r="CN128" i="1"/>
  <c r="CN130" i="1" s="1"/>
  <c r="CN132" i="1" s="1"/>
  <c r="CN134" i="1" s="1"/>
  <c r="CN136" i="1" s="1"/>
  <c r="CN138" i="1" s="1"/>
  <c r="CN140" i="1" s="1"/>
  <c r="CN142" i="1" s="1"/>
  <c r="CN144" i="1" s="1"/>
  <c r="CN147" i="1"/>
  <c r="CX128" i="1"/>
  <c r="CX130" i="1" s="1"/>
  <c r="CX132" i="1" s="1"/>
  <c r="CX134" i="1" s="1"/>
  <c r="CX136" i="1" s="1"/>
  <c r="CX138" i="1" s="1"/>
  <c r="CX140" i="1" s="1"/>
  <c r="CX142" i="1" s="1"/>
  <c r="CX144" i="1" s="1"/>
  <c r="CX147" i="1"/>
  <c r="E466" i="4"/>
  <c r="C452" i="4"/>
  <c r="P451" i="4"/>
  <c r="F467" i="4"/>
  <c r="F532" i="4"/>
  <c r="E532" i="4"/>
  <c r="D532" i="4"/>
  <c r="Q532" i="4" s="1"/>
  <c r="I468" i="4"/>
  <c r="V468" i="4" s="1"/>
  <c r="H468" i="4"/>
  <c r="U468" i="4" s="1"/>
  <c r="G468" i="4"/>
  <c r="D468" i="4"/>
  <c r="Q468" i="4" s="1"/>
  <c r="R465" i="4"/>
  <c r="S451" i="4"/>
  <c r="B451" i="4"/>
  <c r="A533" i="4"/>
  <c r="A469" i="4"/>
  <c r="GR80" i="1" l="1" a="1"/>
  <c r="GR80" i="1" s="1"/>
  <c r="GQ80" i="1" a="1"/>
  <c r="GQ80" i="1" s="1"/>
  <c r="GS80" i="1" a="1"/>
  <c r="GS80" i="1" s="1"/>
  <c r="XY80" i="1" a="1"/>
  <c r="XY80" i="1" s="1"/>
  <c r="XZ80" i="1" a="1"/>
  <c r="XZ80" i="1" s="1"/>
  <c r="B81" i="1"/>
  <c r="CD80" i="1" a="1"/>
  <c r="CD80" i="1" s="1"/>
  <c r="DD80" i="1" a="1"/>
  <c r="DD80" i="1" s="1"/>
  <c r="DG80" i="1" s="1"/>
  <c r="AC80" i="1" a="1"/>
  <c r="AC80" i="1" s="1"/>
  <c r="ZI138" i="1" a="1"/>
  <c r="ZI138" i="1" s="1"/>
  <c r="ZN138" i="1" s="1" a="1"/>
  <c r="ZN138" i="1" s="1"/>
  <c r="CN146" i="1"/>
  <c r="CH147" i="1"/>
  <c r="CR128" i="1"/>
  <c r="CR130" i="1" s="1"/>
  <c r="CR132" i="1" s="1"/>
  <c r="CR134" i="1" s="1"/>
  <c r="CR136" i="1" s="1"/>
  <c r="CR138" i="1" s="1"/>
  <c r="CR140" i="1" s="1"/>
  <c r="CR142" i="1" s="1"/>
  <c r="CR144" i="1" s="1"/>
  <c r="TR124" i="1"/>
  <c r="TR125" i="1"/>
  <c r="TR126" i="1"/>
  <c r="TR127" i="1"/>
  <c r="TR128" i="1"/>
  <c r="TR129" i="1"/>
  <c r="TR130" i="1"/>
  <c r="TR131" i="1"/>
  <c r="TR132" i="1"/>
  <c r="TR133" i="1"/>
  <c r="TR134" i="1"/>
  <c r="TR135" i="1"/>
  <c r="TR136" i="1"/>
  <c r="TR137" i="1"/>
  <c r="TR138" i="1"/>
  <c r="TR139" i="1"/>
  <c r="TR140" i="1"/>
  <c r="TR141" i="1"/>
  <c r="TR142" i="1"/>
  <c r="TR143" i="1"/>
  <c r="TR144" i="1"/>
  <c r="TR145" i="1"/>
  <c r="TR146" i="1"/>
  <c r="TR147" i="1"/>
  <c r="CH127" i="1"/>
  <c r="CH129" i="1" s="1"/>
  <c r="CH131" i="1" s="1"/>
  <c r="CH133" i="1" s="1"/>
  <c r="CH135" i="1" s="1"/>
  <c r="CH137" i="1" s="1"/>
  <c r="CH139" i="1" s="1"/>
  <c r="CH141" i="1" s="1"/>
  <c r="CH143" i="1" s="1"/>
  <c r="TS12" i="1"/>
  <c r="CX127" i="1"/>
  <c r="CX129" i="1" s="1"/>
  <c r="CX131" i="1" s="1"/>
  <c r="CX133" i="1" s="1"/>
  <c r="CX135" i="1" s="1"/>
  <c r="CX137" i="1" s="1"/>
  <c r="CX139" i="1" s="1"/>
  <c r="CX141" i="1" s="1"/>
  <c r="CX143" i="1" s="1"/>
  <c r="E467" i="4"/>
  <c r="C453" i="4"/>
  <c r="P452" i="4"/>
  <c r="F468" i="4"/>
  <c r="F533" i="4"/>
  <c r="E533" i="4"/>
  <c r="D533" i="4"/>
  <c r="Q533" i="4" s="1"/>
  <c r="I469" i="4"/>
  <c r="V469" i="4" s="1"/>
  <c r="H469" i="4"/>
  <c r="U469" i="4" s="1"/>
  <c r="G469" i="4"/>
  <c r="D469" i="4"/>
  <c r="Q469" i="4" s="1"/>
  <c r="T468" i="4"/>
  <c r="R466" i="4"/>
  <c r="S452" i="4"/>
  <c r="B452" i="4"/>
  <c r="A534" i="4"/>
  <c r="A470" i="4"/>
  <c r="GR81" i="1" l="1" a="1"/>
  <c r="GR81" i="1" s="1"/>
  <c r="GS81" i="1" a="1"/>
  <c r="GS81" i="1" s="1"/>
  <c r="GQ81" i="1" a="1"/>
  <c r="GQ81" i="1" s="1"/>
  <c r="XY81" i="1" a="1"/>
  <c r="XY81" i="1" s="1"/>
  <c r="XZ81" i="1" a="1"/>
  <c r="XZ81" i="1" s="1"/>
  <c r="ZI140" i="1" a="1"/>
  <c r="ZI140" i="1" s="1"/>
  <c r="ZN140" i="1" s="1" a="1"/>
  <c r="ZN140" i="1" s="1"/>
  <c r="B82" i="1"/>
  <c r="DD81" i="1" a="1"/>
  <c r="DD81" i="1" s="1"/>
  <c r="DG81" i="1" s="1"/>
  <c r="CD81" i="1" a="1"/>
  <c r="CD81" i="1" s="1"/>
  <c r="AC81" i="1" a="1"/>
  <c r="AC81" i="1" s="1"/>
  <c r="TS125" i="1"/>
  <c r="TS124" i="1"/>
  <c r="TS126" i="1"/>
  <c r="TS127" i="1"/>
  <c r="TS128" i="1"/>
  <c r="TS129" i="1"/>
  <c r="TS130" i="1"/>
  <c r="TS131" i="1"/>
  <c r="TS132" i="1"/>
  <c r="TS133" i="1"/>
  <c r="TS134" i="1"/>
  <c r="TS135" i="1"/>
  <c r="TS136" i="1"/>
  <c r="TS137" i="1"/>
  <c r="TS138" i="1"/>
  <c r="TS139" i="1"/>
  <c r="TS140" i="1"/>
  <c r="TS141" i="1"/>
  <c r="TS142" i="1"/>
  <c r="TS143" i="1"/>
  <c r="TS144" i="1"/>
  <c r="TS145" i="1"/>
  <c r="TS146" i="1"/>
  <c r="TS147" i="1"/>
  <c r="TT12" i="1"/>
  <c r="ZI142" i="1" a="1"/>
  <c r="ZI142" i="1" s="1"/>
  <c r="ZN142" i="1" s="1" a="1"/>
  <c r="ZN142" i="1" s="1"/>
  <c r="E468" i="4"/>
  <c r="P453" i="4"/>
  <c r="C454" i="4"/>
  <c r="F469" i="4"/>
  <c r="I470" i="4"/>
  <c r="V470" i="4" s="1"/>
  <c r="H470" i="4"/>
  <c r="U470" i="4" s="1"/>
  <c r="G470" i="4"/>
  <c r="D470" i="4"/>
  <c r="Q470" i="4" s="1"/>
  <c r="F534" i="4"/>
  <c r="E534" i="4"/>
  <c r="D534" i="4"/>
  <c r="Q534" i="4" s="1"/>
  <c r="T469" i="4"/>
  <c r="R467" i="4"/>
  <c r="S453" i="4"/>
  <c r="B453" i="4"/>
  <c r="A471" i="4"/>
  <c r="A535" i="4"/>
  <c r="BZ149" i="1"/>
  <c r="GQ82" i="1" l="1" a="1"/>
  <c r="GQ82" i="1" s="1"/>
  <c r="GR82" i="1" a="1"/>
  <c r="GR82" i="1" s="1"/>
  <c r="GS82" i="1" a="1"/>
  <c r="GS82" i="1" s="1"/>
  <c r="XY82" i="1" a="1"/>
  <c r="XY82" i="1" s="1"/>
  <c r="CD82" i="1" a="1"/>
  <c r="CD82" i="1" s="1"/>
  <c r="DD82" i="1" a="1"/>
  <c r="DD82" i="1" s="1"/>
  <c r="DG82" i="1" s="1"/>
  <c r="AC82" i="1" a="1"/>
  <c r="AC82" i="1" s="1"/>
  <c r="B83" i="1"/>
  <c r="TT124" i="1"/>
  <c r="TT125" i="1"/>
  <c r="TT126" i="1"/>
  <c r="TT127" i="1"/>
  <c r="TT128" i="1"/>
  <c r="TT129" i="1"/>
  <c r="TT130" i="1"/>
  <c r="TT131" i="1"/>
  <c r="TT132" i="1"/>
  <c r="TT133" i="1"/>
  <c r="TT134" i="1"/>
  <c r="TT135" i="1"/>
  <c r="TT136" i="1"/>
  <c r="TT137" i="1"/>
  <c r="TT138" i="1"/>
  <c r="TT139" i="1"/>
  <c r="TT140" i="1"/>
  <c r="TT141" i="1"/>
  <c r="TT142" i="1"/>
  <c r="TT143" i="1"/>
  <c r="TT144" i="1"/>
  <c r="TT145" i="1"/>
  <c r="TT146" i="1"/>
  <c r="TT147" i="1"/>
  <c r="TU12" i="1"/>
  <c r="E469" i="4"/>
  <c r="P454" i="4"/>
  <c r="C455" i="4"/>
  <c r="F470" i="4"/>
  <c r="T470" i="4"/>
  <c r="D471" i="4"/>
  <c r="Q471" i="4" s="1"/>
  <c r="I471" i="4"/>
  <c r="V471" i="4" s="1"/>
  <c r="H471" i="4"/>
  <c r="U471" i="4" s="1"/>
  <c r="G471" i="4"/>
  <c r="T471" i="4" s="1"/>
  <c r="E535" i="4"/>
  <c r="D535" i="4"/>
  <c r="Q535" i="4" s="1"/>
  <c r="F535" i="4"/>
  <c r="R468" i="4"/>
  <c r="S454" i="4"/>
  <c r="B454" i="4"/>
  <c r="A536" i="4"/>
  <c r="A472" i="4"/>
  <c r="BZ14" i="1"/>
  <c r="GS83" i="1" l="1" a="1"/>
  <c r="GS83" i="1" s="1"/>
  <c r="GR83" i="1" a="1"/>
  <c r="GR83" i="1" s="1"/>
  <c r="GQ83" i="1" a="1"/>
  <c r="GQ83" i="1" s="1"/>
  <c r="XY83" i="1" a="1"/>
  <c r="XY83" i="1" s="1"/>
  <c r="DD83" i="1" a="1"/>
  <c r="DD83" i="1" s="1"/>
  <c r="DG83" i="1" s="1"/>
  <c r="B84" i="1"/>
  <c r="CD83" i="1" a="1"/>
  <c r="CD83" i="1" s="1"/>
  <c r="AC83" i="1" a="1"/>
  <c r="AC83" i="1" s="1"/>
  <c r="TU125" i="1"/>
  <c r="TU124" i="1"/>
  <c r="TU126" i="1"/>
  <c r="TU127" i="1"/>
  <c r="TU128" i="1"/>
  <c r="TU129" i="1"/>
  <c r="TU130" i="1"/>
  <c r="TU131" i="1"/>
  <c r="TU132" i="1"/>
  <c r="TU133" i="1"/>
  <c r="TU134" i="1"/>
  <c r="TU135" i="1"/>
  <c r="TU136" i="1"/>
  <c r="TU137" i="1"/>
  <c r="TU138" i="1"/>
  <c r="TU139" i="1"/>
  <c r="TU140" i="1"/>
  <c r="TU141" i="1"/>
  <c r="TU142" i="1"/>
  <c r="TU143" i="1"/>
  <c r="TU144" i="1"/>
  <c r="TU145" i="1"/>
  <c r="TU146" i="1"/>
  <c r="TU147" i="1"/>
  <c r="TV12" i="1"/>
  <c r="E470" i="4"/>
  <c r="P455" i="4"/>
  <c r="C456" i="4"/>
  <c r="F471" i="4"/>
  <c r="I472" i="4"/>
  <c r="V472" i="4" s="1"/>
  <c r="H472" i="4"/>
  <c r="U472" i="4" s="1"/>
  <c r="G472" i="4"/>
  <c r="T472" i="4" s="1"/>
  <c r="D472" i="4"/>
  <c r="Q472" i="4" s="1"/>
  <c r="F536" i="4"/>
  <c r="E536" i="4"/>
  <c r="D536" i="4"/>
  <c r="Q536" i="4" s="1"/>
  <c r="R469" i="4"/>
  <c r="S455" i="4"/>
  <c r="B455" i="4"/>
  <c r="A473" i="4"/>
  <c r="A537" i="4"/>
  <c r="BA17" i="1"/>
  <c r="GS84" i="1" l="1" a="1"/>
  <c r="GS84" i="1" s="1"/>
  <c r="GQ84" i="1" a="1"/>
  <c r="GQ84" i="1" s="1"/>
  <c r="GR84" i="1" a="1"/>
  <c r="GR84" i="1" s="1"/>
  <c r="XY84" i="1" a="1"/>
  <c r="XY84" i="1" s="1"/>
  <c r="XZ84" i="1" a="1"/>
  <c r="XZ84" i="1" s="1"/>
  <c r="AC84" i="1" a="1"/>
  <c r="AC84" i="1" s="1"/>
  <c r="CD84" i="1" a="1"/>
  <c r="CD84" i="1" s="1"/>
  <c r="B85" i="1"/>
  <c r="DD84" i="1" a="1"/>
  <c r="DD84" i="1" s="1"/>
  <c r="DG84" i="1" s="1"/>
  <c r="TV125" i="1"/>
  <c r="TV124" i="1"/>
  <c r="TV126" i="1"/>
  <c r="TV127" i="1"/>
  <c r="TV128" i="1"/>
  <c r="TV129" i="1"/>
  <c r="TV130" i="1"/>
  <c r="TV131" i="1"/>
  <c r="TV132" i="1"/>
  <c r="TV133" i="1"/>
  <c r="TV134" i="1"/>
  <c r="TV135" i="1"/>
  <c r="TV136" i="1"/>
  <c r="TV137" i="1"/>
  <c r="TV138" i="1"/>
  <c r="TV139" i="1"/>
  <c r="TV140" i="1"/>
  <c r="TV141" i="1"/>
  <c r="TV142" i="1"/>
  <c r="TV143" i="1"/>
  <c r="TV144" i="1"/>
  <c r="TV145" i="1"/>
  <c r="TV146" i="1"/>
  <c r="TV147" i="1"/>
  <c r="TW12" i="1"/>
  <c r="BB17" i="1"/>
  <c r="E471" i="4"/>
  <c r="P456" i="4"/>
  <c r="C457" i="4"/>
  <c r="F472" i="4"/>
  <c r="I473" i="4"/>
  <c r="V473" i="4" s="1"/>
  <c r="H473" i="4"/>
  <c r="U473" i="4" s="1"/>
  <c r="G473" i="4"/>
  <c r="T473" i="4" s="1"/>
  <c r="D473" i="4"/>
  <c r="Q473" i="4" s="1"/>
  <c r="F537" i="4"/>
  <c r="E537" i="4"/>
  <c r="D537" i="4"/>
  <c r="Q537" i="4" s="1"/>
  <c r="R470" i="4"/>
  <c r="S456" i="4"/>
  <c r="B456" i="4"/>
  <c r="A474" i="4"/>
  <c r="A538" i="4"/>
  <c r="GR85" i="1" l="1" a="1"/>
  <c r="GR85" i="1" s="1"/>
  <c r="GS85" i="1" a="1"/>
  <c r="GS85" i="1" s="1"/>
  <c r="GQ85" i="1" a="1"/>
  <c r="GQ85" i="1" s="1"/>
  <c r="XY85" i="1" a="1"/>
  <c r="XY85" i="1" s="1"/>
  <c r="XZ85" i="1" a="1"/>
  <c r="XZ85" i="1" s="1"/>
  <c r="AC85" i="1" a="1"/>
  <c r="AC85" i="1" s="1"/>
  <c r="CD85" i="1" a="1"/>
  <c r="CD85" i="1" s="1"/>
  <c r="B86" i="1"/>
  <c r="DD85" i="1" a="1"/>
  <c r="DD85" i="1" s="1"/>
  <c r="DG85" i="1" s="1"/>
  <c r="TW124" i="1"/>
  <c r="TW125" i="1"/>
  <c r="TW126" i="1"/>
  <c r="TW127" i="1"/>
  <c r="TW128" i="1"/>
  <c r="TW129" i="1"/>
  <c r="TW130" i="1"/>
  <c r="TW131" i="1"/>
  <c r="TW132" i="1"/>
  <c r="TW133" i="1"/>
  <c r="TW134" i="1"/>
  <c r="TW135" i="1"/>
  <c r="TW136" i="1"/>
  <c r="TW137" i="1"/>
  <c r="TW138" i="1"/>
  <c r="TW139" i="1"/>
  <c r="TW140" i="1"/>
  <c r="TW141" i="1"/>
  <c r="TW142" i="1"/>
  <c r="TW143" i="1"/>
  <c r="TW144" i="1"/>
  <c r="TW145" i="1"/>
  <c r="TW146" i="1"/>
  <c r="TW147" i="1"/>
  <c r="TX12" i="1"/>
  <c r="P457" i="4"/>
  <c r="C458" i="4"/>
  <c r="F473" i="4"/>
  <c r="E472" i="4"/>
  <c r="F538" i="4"/>
  <c r="E538" i="4"/>
  <c r="D538" i="4"/>
  <c r="Q538" i="4" s="1"/>
  <c r="I474" i="4"/>
  <c r="H474" i="4"/>
  <c r="G474" i="4"/>
  <c r="T474" i="4" s="1"/>
  <c r="D474" i="4"/>
  <c r="Q474" i="4" s="1"/>
  <c r="R471" i="4"/>
  <c r="S457" i="4"/>
  <c r="B457" i="4"/>
  <c r="A475" i="4"/>
  <c r="A539" i="4"/>
  <c r="GS86" i="1" l="1" a="1"/>
  <c r="GS86" i="1" s="1"/>
  <c r="GR86" i="1" a="1"/>
  <c r="GR86" i="1" s="1"/>
  <c r="GQ86" i="1" a="1"/>
  <c r="GQ86" i="1" s="1"/>
  <c r="XY86" i="1" a="1"/>
  <c r="XY86" i="1" s="1"/>
  <c r="XZ86" i="1" a="1"/>
  <c r="XZ86" i="1" s="1"/>
  <c r="B87" i="1"/>
  <c r="CD86" i="1" a="1"/>
  <c r="CD86" i="1" s="1"/>
  <c r="AC86" i="1" a="1"/>
  <c r="AC86" i="1" s="1"/>
  <c r="DD86" i="1" a="1"/>
  <c r="DD86" i="1" s="1"/>
  <c r="DG86" i="1" s="1"/>
  <c r="TX124" i="1"/>
  <c r="TX125" i="1"/>
  <c r="TX126" i="1"/>
  <c r="TX127" i="1"/>
  <c r="TX128" i="1"/>
  <c r="TX129" i="1"/>
  <c r="TX130" i="1"/>
  <c r="TX131" i="1"/>
  <c r="TX132" i="1"/>
  <c r="TX133" i="1"/>
  <c r="TX134" i="1"/>
  <c r="TX135" i="1"/>
  <c r="TX136" i="1"/>
  <c r="TX137" i="1"/>
  <c r="TX138" i="1"/>
  <c r="TX139" i="1"/>
  <c r="TX140" i="1"/>
  <c r="TX141" i="1"/>
  <c r="TX142" i="1"/>
  <c r="TX143" i="1"/>
  <c r="TX144" i="1"/>
  <c r="TX145" i="1"/>
  <c r="TX146" i="1"/>
  <c r="TX147" i="1"/>
  <c r="TY12" i="1"/>
  <c r="E473" i="4"/>
  <c r="P458" i="4"/>
  <c r="C459" i="4"/>
  <c r="F474" i="4"/>
  <c r="U474" i="4"/>
  <c r="F539" i="4"/>
  <c r="E539" i="4"/>
  <c r="D539" i="4"/>
  <c r="Q539" i="4" s="1"/>
  <c r="I475" i="4"/>
  <c r="H475" i="4"/>
  <c r="U475" i="4" s="1"/>
  <c r="G475" i="4"/>
  <c r="D475" i="4"/>
  <c r="Q475" i="4" s="1"/>
  <c r="V474" i="4"/>
  <c r="R472" i="4"/>
  <c r="S458" i="4"/>
  <c r="B458" i="4"/>
  <c r="A540" i="4"/>
  <c r="A476" i="4"/>
  <c r="GQ87" i="1" l="1" a="1"/>
  <c r="GQ87" i="1" s="1"/>
  <c r="GS87" i="1" a="1"/>
  <c r="GS87" i="1" s="1"/>
  <c r="GR87" i="1" a="1"/>
  <c r="GR87" i="1" s="1"/>
  <c r="XY87" i="1" a="1"/>
  <c r="XY87" i="1" s="1"/>
  <c r="XZ87" i="1" a="1"/>
  <c r="XZ87" i="1" s="1"/>
  <c r="B88" i="1"/>
  <c r="AC87" i="1" a="1"/>
  <c r="AC87" i="1" s="1"/>
  <c r="DD87" i="1" a="1"/>
  <c r="DD87" i="1" s="1"/>
  <c r="DG87" i="1" s="1"/>
  <c r="CD87" i="1" a="1"/>
  <c r="CD87" i="1" s="1"/>
  <c r="TY125" i="1"/>
  <c r="TY124" i="1"/>
  <c r="TY126" i="1"/>
  <c r="TY127" i="1"/>
  <c r="TY128" i="1"/>
  <c r="TY129" i="1"/>
  <c r="TY130" i="1"/>
  <c r="TY131" i="1"/>
  <c r="TY132" i="1"/>
  <c r="TY133" i="1"/>
  <c r="TY134" i="1"/>
  <c r="TY135" i="1"/>
  <c r="TY136" i="1"/>
  <c r="TY137" i="1"/>
  <c r="TY138" i="1"/>
  <c r="TY139" i="1"/>
  <c r="TY140" i="1"/>
  <c r="TY141" i="1"/>
  <c r="TY142" i="1"/>
  <c r="TY143" i="1"/>
  <c r="TY144" i="1"/>
  <c r="TY145" i="1"/>
  <c r="TY146" i="1"/>
  <c r="TY147" i="1"/>
  <c r="TZ12" i="1"/>
  <c r="E474" i="4"/>
  <c r="P459" i="4"/>
  <c r="C460" i="4"/>
  <c r="F475" i="4"/>
  <c r="T475" i="4"/>
  <c r="G476" i="4"/>
  <c r="D476" i="4"/>
  <c r="Q476" i="4" s="1"/>
  <c r="I476" i="4"/>
  <c r="V476" i="4" s="1"/>
  <c r="H476" i="4"/>
  <c r="U476" i="4" s="1"/>
  <c r="F540" i="4"/>
  <c r="E540" i="4"/>
  <c r="D540" i="4"/>
  <c r="Q540" i="4" s="1"/>
  <c r="V475" i="4"/>
  <c r="R473" i="4"/>
  <c r="S459" i="4"/>
  <c r="B459" i="4"/>
  <c r="A541" i="4"/>
  <c r="A477" i="4"/>
  <c r="GS88" i="1" l="1" a="1"/>
  <c r="GS88" i="1" s="1"/>
  <c r="GQ88" i="1" a="1"/>
  <c r="GQ88" i="1" s="1"/>
  <c r="GR88" i="1" a="1"/>
  <c r="GR88" i="1" s="1"/>
  <c r="XY88" i="1" a="1"/>
  <c r="XY88" i="1" s="1"/>
  <c r="XZ88" i="1" a="1"/>
  <c r="XZ88" i="1" s="1"/>
  <c r="B89" i="1"/>
  <c r="AC88" i="1" a="1"/>
  <c r="AC88" i="1" s="1"/>
  <c r="DD88" i="1" a="1"/>
  <c r="DD88" i="1" s="1"/>
  <c r="DG88" i="1" s="1"/>
  <c r="CD88" i="1" a="1"/>
  <c r="CD88" i="1" s="1"/>
  <c r="TZ125" i="1"/>
  <c r="TZ124" i="1"/>
  <c r="TZ126" i="1"/>
  <c r="TZ127" i="1"/>
  <c r="TZ128" i="1"/>
  <c r="TZ129" i="1"/>
  <c r="TZ130" i="1"/>
  <c r="TZ131" i="1"/>
  <c r="TZ132" i="1"/>
  <c r="TZ133" i="1"/>
  <c r="TZ134" i="1"/>
  <c r="TZ135" i="1"/>
  <c r="TZ136" i="1"/>
  <c r="TZ137" i="1"/>
  <c r="TZ138" i="1"/>
  <c r="TZ139" i="1"/>
  <c r="TZ140" i="1"/>
  <c r="TZ141" i="1"/>
  <c r="TZ142" i="1"/>
  <c r="TZ143" i="1"/>
  <c r="TZ144" i="1"/>
  <c r="TZ145" i="1"/>
  <c r="TZ146" i="1"/>
  <c r="TZ147" i="1"/>
  <c r="UA12" i="1"/>
  <c r="E475" i="4"/>
  <c r="P460" i="4"/>
  <c r="C461" i="4"/>
  <c r="F476" i="4"/>
  <c r="I477" i="4"/>
  <c r="H477" i="4"/>
  <c r="U477" i="4" s="1"/>
  <c r="G477" i="4"/>
  <c r="T477" i="4" s="1"/>
  <c r="D477" i="4"/>
  <c r="Q477" i="4" s="1"/>
  <c r="F541" i="4"/>
  <c r="E541" i="4"/>
  <c r="D541" i="4"/>
  <c r="Q541" i="4" s="1"/>
  <c r="T476" i="4"/>
  <c r="R474" i="4"/>
  <c r="S460" i="4"/>
  <c r="B460" i="4"/>
  <c r="A478" i="4"/>
  <c r="A542" i="4"/>
  <c r="GS89" i="1" l="1" a="1"/>
  <c r="GS89" i="1" s="1"/>
  <c r="GR89" i="1" a="1"/>
  <c r="GR89" i="1" s="1"/>
  <c r="GQ89" i="1" a="1"/>
  <c r="GQ89" i="1" s="1"/>
  <c r="B90" i="1"/>
  <c r="B91" i="1" s="1"/>
  <c r="XX90" i="1" a="1"/>
  <c r="XX90" i="1" s="1"/>
  <c r="XW90" i="1" a="1"/>
  <c r="XW90" i="1" s="1"/>
  <c r="XZ90" i="1" a="1"/>
  <c r="XZ90" i="1" s="1"/>
  <c r="M90" i="1" a="1"/>
  <c r="M90" i="1" s="1"/>
  <c r="XV90" i="1" s="1"/>
  <c r="DD90" i="1" a="1"/>
  <c r="DD90" i="1" s="1"/>
  <c r="DG90" i="1" s="1"/>
  <c r="AC90" i="1" a="1"/>
  <c r="AC90" i="1" s="1"/>
  <c r="CD90" i="1" a="1"/>
  <c r="CD90" i="1" s="1"/>
  <c r="XY89" i="1" a="1"/>
  <c r="XY89" i="1" s="1"/>
  <c r="XZ89" i="1" a="1"/>
  <c r="XZ89" i="1" s="1"/>
  <c r="AC89" i="1" a="1"/>
  <c r="AC89" i="1" s="1"/>
  <c r="CD89" i="1" a="1"/>
  <c r="CD89" i="1" s="1"/>
  <c r="DD89" i="1" a="1"/>
  <c r="DD89" i="1" s="1"/>
  <c r="DG89" i="1" s="1"/>
  <c r="UA124" i="1"/>
  <c r="UA125" i="1"/>
  <c r="UA126" i="1"/>
  <c r="UA127" i="1"/>
  <c r="UA128" i="1"/>
  <c r="UA129" i="1"/>
  <c r="UA130" i="1"/>
  <c r="UA131" i="1"/>
  <c r="UA132" i="1"/>
  <c r="UA133" i="1"/>
  <c r="UA134" i="1"/>
  <c r="UA135" i="1"/>
  <c r="UA136" i="1"/>
  <c r="UA137" i="1"/>
  <c r="UA138" i="1"/>
  <c r="UA139" i="1"/>
  <c r="UA140" i="1"/>
  <c r="UA141" i="1"/>
  <c r="UA142" i="1"/>
  <c r="UA143" i="1"/>
  <c r="UA144" i="1"/>
  <c r="UA145" i="1"/>
  <c r="UA146" i="1"/>
  <c r="UA147" i="1"/>
  <c r="UB12" i="1"/>
  <c r="E476" i="4"/>
  <c r="P461" i="4"/>
  <c r="C462" i="4"/>
  <c r="F477" i="4"/>
  <c r="F542" i="4"/>
  <c r="E542" i="4"/>
  <c r="D542" i="4"/>
  <c r="Q542" i="4" s="1"/>
  <c r="I478" i="4"/>
  <c r="V478" i="4" s="1"/>
  <c r="H478" i="4"/>
  <c r="U478" i="4" s="1"/>
  <c r="G478" i="4"/>
  <c r="T478" i="4" s="1"/>
  <c r="D478" i="4"/>
  <c r="Q478" i="4" s="1"/>
  <c r="V477" i="4"/>
  <c r="R475" i="4"/>
  <c r="S461" i="4"/>
  <c r="B461" i="4"/>
  <c r="A543" i="4"/>
  <c r="A479" i="4"/>
  <c r="XY90" i="1" l="1" a="1"/>
  <c r="XY90" i="1" s="1"/>
  <c r="GR90" i="1" a="1"/>
  <c r="GR90" i="1" s="1"/>
  <c r="GQ90" i="1" a="1"/>
  <c r="GQ90" i="1" s="1"/>
  <c r="GS90" i="1" a="1"/>
  <c r="GS90" i="1" s="1"/>
  <c r="GS91" i="1" a="1"/>
  <c r="GS91" i="1" s="1"/>
  <c r="GR91" i="1" a="1"/>
  <c r="GR91" i="1" s="1"/>
  <c r="GQ91" i="1" a="1"/>
  <c r="GQ91" i="1" s="1"/>
  <c r="XZ91" i="1" a="1"/>
  <c r="XZ91" i="1" s="1"/>
  <c r="AC91" i="1" a="1"/>
  <c r="AC91" i="1" s="1"/>
  <c r="XY91" i="1" a="1"/>
  <c r="XY91" i="1" s="1"/>
  <c r="XX91" i="1" a="1"/>
  <c r="XX91" i="1" s="1"/>
  <c r="M91" i="1" a="1"/>
  <c r="M91" i="1" s="1"/>
  <c r="XV91" i="1" s="1"/>
  <c r="XW91" i="1" a="1"/>
  <c r="XW91" i="1" s="1"/>
  <c r="CD91" i="1" a="1"/>
  <c r="CD91" i="1" s="1"/>
  <c r="B92" i="1"/>
  <c r="DD91" i="1" a="1"/>
  <c r="DD91" i="1" s="1"/>
  <c r="DG91" i="1" s="1"/>
  <c r="UB124" i="1"/>
  <c r="UB125" i="1"/>
  <c r="UB126" i="1"/>
  <c r="UB127" i="1"/>
  <c r="UB128" i="1"/>
  <c r="UB129" i="1"/>
  <c r="UB130" i="1"/>
  <c r="UB131" i="1"/>
  <c r="UB132" i="1"/>
  <c r="UB133" i="1"/>
  <c r="UB134" i="1"/>
  <c r="UB135" i="1"/>
  <c r="UB136" i="1"/>
  <c r="UB137" i="1"/>
  <c r="UB138" i="1"/>
  <c r="UB139" i="1"/>
  <c r="UB140" i="1"/>
  <c r="UB141" i="1"/>
  <c r="UB142" i="1"/>
  <c r="UB143" i="1"/>
  <c r="UB144" i="1"/>
  <c r="UB145" i="1"/>
  <c r="UB146" i="1"/>
  <c r="UB147" i="1"/>
  <c r="UC12" i="1"/>
  <c r="E477" i="4"/>
  <c r="F478" i="4"/>
  <c r="P462" i="4"/>
  <c r="C463" i="4"/>
  <c r="I479" i="4"/>
  <c r="V479" i="4" s="1"/>
  <c r="H479" i="4"/>
  <c r="U479" i="4" s="1"/>
  <c r="G479" i="4"/>
  <c r="D479" i="4"/>
  <c r="Q479" i="4" s="1"/>
  <c r="F543" i="4"/>
  <c r="E543" i="4"/>
  <c r="D543" i="4"/>
  <c r="Q543" i="4" s="1"/>
  <c r="R476" i="4"/>
  <c r="S462" i="4"/>
  <c r="B462" i="4"/>
  <c r="A480" i="4"/>
  <c r="A544" i="4"/>
  <c r="GQ92" i="1" l="1" a="1"/>
  <c r="GQ92" i="1" s="1"/>
  <c r="GR92" i="1" a="1"/>
  <c r="GR92" i="1" s="1"/>
  <c r="GS92" i="1" a="1"/>
  <c r="GS92" i="1" s="1"/>
  <c r="DD92" i="1" a="1"/>
  <c r="DD92" i="1" s="1"/>
  <c r="DG92" i="1" s="1"/>
  <c r="CD92" i="1" a="1"/>
  <c r="CD92" i="1" s="1"/>
  <c r="XY92" i="1" a="1"/>
  <c r="XY92" i="1" s="1"/>
  <c r="XX92" i="1" a="1"/>
  <c r="XX92" i="1" s="1"/>
  <c r="XZ92" i="1" a="1"/>
  <c r="XZ92" i="1" s="1"/>
  <c r="XW92" i="1" a="1"/>
  <c r="XW92" i="1" s="1"/>
  <c r="M92" i="1" a="1"/>
  <c r="M92" i="1" s="1"/>
  <c r="XV92" i="1" s="1"/>
  <c r="AC92" i="1" a="1"/>
  <c r="AC92" i="1" s="1"/>
  <c r="B93" i="1"/>
  <c r="UC125" i="1"/>
  <c r="UC124" i="1"/>
  <c r="UC126" i="1"/>
  <c r="UC127" i="1"/>
  <c r="UC128" i="1"/>
  <c r="UC129" i="1"/>
  <c r="UC130" i="1"/>
  <c r="UC131" i="1"/>
  <c r="UC132" i="1"/>
  <c r="UC133" i="1"/>
  <c r="UC134" i="1"/>
  <c r="UC135" i="1"/>
  <c r="UC136" i="1"/>
  <c r="UC137" i="1"/>
  <c r="UC138" i="1"/>
  <c r="UC139" i="1"/>
  <c r="UC140" i="1"/>
  <c r="UC141" i="1"/>
  <c r="UC142" i="1"/>
  <c r="UC143" i="1"/>
  <c r="UC144" i="1"/>
  <c r="UC145" i="1"/>
  <c r="UC146" i="1"/>
  <c r="UC147" i="1"/>
  <c r="UD12" i="1"/>
  <c r="E478" i="4"/>
  <c r="F479" i="4"/>
  <c r="P463" i="4"/>
  <c r="C464" i="4"/>
  <c r="T479" i="4"/>
  <c r="I480" i="4"/>
  <c r="V480" i="4" s="1"/>
  <c r="H480" i="4"/>
  <c r="U480" i="4" s="1"/>
  <c r="G480" i="4"/>
  <c r="D480" i="4"/>
  <c r="Q480" i="4" s="1"/>
  <c r="F544" i="4"/>
  <c r="E544" i="4"/>
  <c r="D544" i="4"/>
  <c r="Q544" i="4" s="1"/>
  <c r="R477" i="4"/>
  <c r="S463" i="4"/>
  <c r="B463" i="4"/>
  <c r="A545" i="4"/>
  <c r="A481" i="4"/>
  <c r="GS93" i="1" l="1" a="1"/>
  <c r="GS93" i="1" s="1"/>
  <c r="GR93" i="1" a="1"/>
  <c r="GR93" i="1" s="1"/>
  <c r="GQ93" i="1" a="1"/>
  <c r="GQ93" i="1" s="1"/>
  <c r="XW93" i="1" a="1"/>
  <c r="XW93" i="1" s="1"/>
  <c r="XY93" i="1" a="1"/>
  <c r="XY93" i="1" s="1"/>
  <c r="CD93" i="1" a="1"/>
  <c r="CD93" i="1" s="1"/>
  <c r="AC93" i="1" a="1"/>
  <c r="AC93" i="1" s="1"/>
  <c r="XZ93" i="1" a="1"/>
  <c r="XZ93" i="1" s="1"/>
  <c r="DD93" i="1" a="1"/>
  <c r="DD93" i="1" s="1"/>
  <c r="DG93" i="1" s="1"/>
  <c r="B94" i="1"/>
  <c r="XX93" i="1" a="1"/>
  <c r="XX93" i="1" s="1"/>
  <c r="M93" i="1" a="1"/>
  <c r="M93" i="1" s="1"/>
  <c r="XV93" i="1" s="1"/>
  <c r="UD125" i="1"/>
  <c r="UD124" i="1"/>
  <c r="UD126" i="1"/>
  <c r="UD127" i="1"/>
  <c r="UD128" i="1"/>
  <c r="UD129" i="1"/>
  <c r="UD130" i="1"/>
  <c r="UD131" i="1"/>
  <c r="UD132" i="1"/>
  <c r="UD133" i="1"/>
  <c r="UD134" i="1"/>
  <c r="UD135" i="1"/>
  <c r="UD136" i="1"/>
  <c r="UD137" i="1"/>
  <c r="UD138" i="1"/>
  <c r="UD139" i="1"/>
  <c r="UD140" i="1"/>
  <c r="UD141" i="1"/>
  <c r="UD142" i="1"/>
  <c r="UD143" i="1"/>
  <c r="UD144" i="1"/>
  <c r="UD145" i="1"/>
  <c r="UD146" i="1"/>
  <c r="UD147" i="1"/>
  <c r="UE12" i="1"/>
  <c r="E479" i="4"/>
  <c r="F480" i="4"/>
  <c r="T480" i="4"/>
  <c r="P464" i="4"/>
  <c r="C465" i="4"/>
  <c r="I481" i="4"/>
  <c r="V481" i="4" s="1"/>
  <c r="H481" i="4"/>
  <c r="U481" i="4" s="1"/>
  <c r="G481" i="4"/>
  <c r="D481" i="4"/>
  <c r="Q481" i="4" s="1"/>
  <c r="F545" i="4"/>
  <c r="E545" i="4"/>
  <c r="D545" i="4"/>
  <c r="Q545" i="4" s="1"/>
  <c r="R478" i="4"/>
  <c r="S464" i="4"/>
  <c r="B464" i="4"/>
  <c r="A546" i="4"/>
  <c r="A482" i="4"/>
  <c r="GS94" i="1" l="1" a="1"/>
  <c r="GS94" i="1" s="1"/>
  <c r="GR94" i="1" a="1"/>
  <c r="GR94" i="1" s="1"/>
  <c r="GQ94" i="1" a="1"/>
  <c r="GQ94" i="1" s="1"/>
  <c r="CD94" i="1" a="1"/>
  <c r="CD94" i="1" s="1"/>
  <c r="XW94" i="1" a="1"/>
  <c r="XW94" i="1" s="1"/>
  <c r="DD94" i="1" a="1"/>
  <c r="DD94" i="1" s="1"/>
  <c r="DG94" i="1" s="1"/>
  <c r="B95" i="1"/>
  <c r="M94" i="1" a="1"/>
  <c r="M94" i="1" s="1"/>
  <c r="XV94" i="1" s="1"/>
  <c r="XZ94" i="1" a="1"/>
  <c r="XZ94" i="1" s="1"/>
  <c r="XY94" i="1" a="1"/>
  <c r="XY94" i="1" s="1"/>
  <c r="XX94" i="1" a="1"/>
  <c r="XX94" i="1" s="1"/>
  <c r="UE124" i="1"/>
  <c r="UE125" i="1"/>
  <c r="UE126" i="1"/>
  <c r="UE127" i="1"/>
  <c r="UE128" i="1"/>
  <c r="UE129" i="1"/>
  <c r="UE130" i="1"/>
  <c r="UE131" i="1"/>
  <c r="UE132" i="1"/>
  <c r="UE133" i="1"/>
  <c r="UE134" i="1"/>
  <c r="UE135" i="1"/>
  <c r="UE136" i="1"/>
  <c r="UE137" i="1"/>
  <c r="UE138" i="1"/>
  <c r="UE139" i="1"/>
  <c r="UE140" i="1"/>
  <c r="UE141" i="1"/>
  <c r="UE142" i="1"/>
  <c r="UE143" i="1"/>
  <c r="UE144" i="1"/>
  <c r="UE145" i="1"/>
  <c r="UE146" i="1"/>
  <c r="UE147" i="1"/>
  <c r="UF12" i="1"/>
  <c r="E480" i="4"/>
  <c r="F481" i="4"/>
  <c r="P465" i="4"/>
  <c r="C466" i="4"/>
  <c r="D482" i="4"/>
  <c r="Q482" i="4" s="1"/>
  <c r="I482" i="4"/>
  <c r="H482" i="4"/>
  <c r="U482" i="4" s="1"/>
  <c r="G482" i="4"/>
  <c r="D546" i="4"/>
  <c r="Q546" i="4" s="1"/>
  <c r="F546" i="4"/>
  <c r="E546" i="4"/>
  <c r="T481" i="4"/>
  <c r="R479" i="4"/>
  <c r="S465" i="4"/>
  <c r="B465" i="4"/>
  <c r="A483" i="4"/>
  <c r="A547" i="4"/>
  <c r="GR95" i="1" l="1" a="1"/>
  <c r="GR95" i="1" s="1"/>
  <c r="GS95" i="1" a="1"/>
  <c r="GS95" i="1" s="1"/>
  <c r="GQ95" i="1" a="1"/>
  <c r="GQ95" i="1" s="1"/>
  <c r="B96" i="1"/>
  <c r="XZ95" i="1" a="1"/>
  <c r="XZ95" i="1" s="1"/>
  <c r="DD95" i="1" a="1"/>
  <c r="DD95" i="1" s="1"/>
  <c r="DG95" i="1" s="1"/>
  <c r="CD95" i="1" a="1"/>
  <c r="CD95" i="1" s="1"/>
  <c r="M95" i="1" a="1"/>
  <c r="M95" i="1" s="1"/>
  <c r="XV95" i="1" s="1"/>
  <c r="XY95" i="1" a="1"/>
  <c r="XY95" i="1" s="1"/>
  <c r="XX95" i="1" a="1"/>
  <c r="XX95" i="1" s="1"/>
  <c r="XW95" i="1" a="1"/>
  <c r="XW95" i="1" s="1"/>
  <c r="UF124" i="1"/>
  <c r="UF125" i="1"/>
  <c r="UF126" i="1"/>
  <c r="UF127" i="1"/>
  <c r="UF128" i="1"/>
  <c r="UF129" i="1"/>
  <c r="UF130" i="1"/>
  <c r="UF131" i="1"/>
  <c r="UF132" i="1"/>
  <c r="UF133" i="1"/>
  <c r="UF134" i="1"/>
  <c r="UF135" i="1"/>
  <c r="UF136" i="1"/>
  <c r="UF137" i="1"/>
  <c r="UF138" i="1"/>
  <c r="UF139" i="1"/>
  <c r="UF140" i="1"/>
  <c r="UF141" i="1"/>
  <c r="UF142" i="1"/>
  <c r="UF143" i="1"/>
  <c r="UF144" i="1"/>
  <c r="UF145" i="1"/>
  <c r="UF146" i="1"/>
  <c r="UF147" i="1"/>
  <c r="UG12" i="1"/>
  <c r="E481" i="4"/>
  <c r="F482" i="4"/>
  <c r="P466" i="4"/>
  <c r="C467" i="4"/>
  <c r="T482" i="4"/>
  <c r="I483" i="4"/>
  <c r="V483" i="4" s="1"/>
  <c r="H483" i="4"/>
  <c r="G483" i="4"/>
  <c r="T483" i="4" s="1"/>
  <c r="D483" i="4"/>
  <c r="Q483" i="4" s="1"/>
  <c r="F547" i="4"/>
  <c r="E547" i="4"/>
  <c r="D547" i="4"/>
  <c r="Q547" i="4" s="1"/>
  <c r="V482" i="4"/>
  <c r="R480" i="4"/>
  <c r="S466" i="4"/>
  <c r="B466" i="4"/>
  <c r="A484" i="4"/>
  <c r="A548" i="4"/>
  <c r="GS96" i="1" l="1" a="1"/>
  <c r="GS96" i="1" s="1"/>
  <c r="GR96" i="1" a="1"/>
  <c r="GR96" i="1" s="1"/>
  <c r="GQ96" i="1" a="1"/>
  <c r="GQ96" i="1" s="1"/>
  <c r="B97" i="1"/>
  <c r="XZ96" i="1" a="1"/>
  <c r="XZ96" i="1" s="1"/>
  <c r="DD96" i="1" a="1"/>
  <c r="DD96" i="1" s="1"/>
  <c r="DG96" i="1" s="1"/>
  <c r="XX96" i="1" a="1"/>
  <c r="XX96" i="1" s="1"/>
  <c r="M96" i="1" a="1"/>
  <c r="M96" i="1" s="1"/>
  <c r="XV96" i="1" s="1"/>
  <c r="XW96" i="1" a="1"/>
  <c r="XW96" i="1" s="1"/>
  <c r="XY96" i="1" a="1"/>
  <c r="XY96" i="1" s="1"/>
  <c r="CD96" i="1" a="1"/>
  <c r="CD96" i="1" s="1"/>
  <c r="UG125" i="1"/>
  <c r="UG124" i="1"/>
  <c r="UG126" i="1"/>
  <c r="UG127" i="1"/>
  <c r="UG128" i="1"/>
  <c r="UG129" i="1"/>
  <c r="UG130" i="1"/>
  <c r="UG131" i="1"/>
  <c r="UG132" i="1"/>
  <c r="UG133" i="1"/>
  <c r="UG134" i="1"/>
  <c r="UG135" i="1"/>
  <c r="UG136" i="1"/>
  <c r="UG137" i="1"/>
  <c r="UG138" i="1"/>
  <c r="UG139" i="1"/>
  <c r="UG140" i="1"/>
  <c r="UG141" i="1"/>
  <c r="UG142" i="1"/>
  <c r="UG143" i="1"/>
  <c r="UG144" i="1"/>
  <c r="UG145" i="1"/>
  <c r="UG146" i="1"/>
  <c r="UG147" i="1"/>
  <c r="UH12" i="1"/>
  <c r="E482" i="4"/>
  <c r="P467" i="4"/>
  <c r="C468" i="4"/>
  <c r="F483" i="4"/>
  <c r="U483" i="4"/>
  <c r="F548" i="4"/>
  <c r="E548" i="4"/>
  <c r="D548" i="4"/>
  <c r="Q548" i="4" s="1"/>
  <c r="I484" i="4"/>
  <c r="V484" i="4" s="1"/>
  <c r="H484" i="4"/>
  <c r="U484" i="4" s="1"/>
  <c r="G484" i="4"/>
  <c r="D484" i="4"/>
  <c r="Q484" i="4" s="1"/>
  <c r="R481" i="4"/>
  <c r="S467" i="4"/>
  <c r="B467" i="4"/>
  <c r="A485" i="4"/>
  <c r="A549" i="4"/>
  <c r="GQ97" i="1" l="1" a="1"/>
  <c r="GQ97" i="1" s="1"/>
  <c r="GR97" i="1" a="1"/>
  <c r="GR97" i="1" s="1"/>
  <c r="GS97" i="1" a="1"/>
  <c r="GS97" i="1" s="1"/>
  <c r="XW97" i="1" a="1"/>
  <c r="XW97" i="1" s="1"/>
  <c r="XZ97" i="1" a="1"/>
  <c r="XZ97" i="1" s="1"/>
  <c r="XY97" i="1" a="1"/>
  <c r="XY97" i="1" s="1"/>
  <c r="B98" i="1"/>
  <c r="XX97" i="1" a="1"/>
  <c r="XX97" i="1" s="1"/>
  <c r="AC97" i="1" a="1"/>
  <c r="AC97" i="1" s="1"/>
  <c r="CD97" i="1" a="1"/>
  <c r="CD97" i="1" s="1"/>
  <c r="DD97" i="1" a="1"/>
  <c r="DD97" i="1" s="1"/>
  <c r="DG97" i="1" s="1"/>
  <c r="M97" i="1" a="1"/>
  <c r="M97" i="1" s="1"/>
  <c r="XV97" i="1" s="1"/>
  <c r="UH125" i="1"/>
  <c r="UH124" i="1"/>
  <c r="UH126" i="1"/>
  <c r="UH127" i="1"/>
  <c r="UH128" i="1"/>
  <c r="UH129" i="1"/>
  <c r="UH130" i="1"/>
  <c r="UH131" i="1"/>
  <c r="UH132" i="1"/>
  <c r="UH133" i="1"/>
  <c r="UH134" i="1"/>
  <c r="UH135" i="1"/>
  <c r="UH136" i="1"/>
  <c r="UH137" i="1"/>
  <c r="UH138" i="1"/>
  <c r="UH139" i="1"/>
  <c r="UH140" i="1"/>
  <c r="UH141" i="1"/>
  <c r="UH142" i="1"/>
  <c r="UH143" i="1"/>
  <c r="UH144" i="1"/>
  <c r="UH145" i="1"/>
  <c r="UH146" i="1"/>
  <c r="UH147" i="1"/>
  <c r="UI12" i="1"/>
  <c r="E483" i="4"/>
  <c r="P468" i="4"/>
  <c r="C469" i="4"/>
  <c r="F484" i="4"/>
  <c r="I485" i="4"/>
  <c r="V485" i="4" s="1"/>
  <c r="H485" i="4"/>
  <c r="G485" i="4"/>
  <c r="T485" i="4" s="1"/>
  <c r="D485" i="4"/>
  <c r="Q485" i="4" s="1"/>
  <c r="F549" i="4"/>
  <c r="E549" i="4"/>
  <c r="D549" i="4"/>
  <c r="Q549" i="4" s="1"/>
  <c r="T484" i="4"/>
  <c r="R482" i="4"/>
  <c r="S468" i="4"/>
  <c r="B468" i="4"/>
  <c r="A550" i="4"/>
  <c r="A486" i="4"/>
  <c r="GS98" i="1" l="1" a="1"/>
  <c r="GS98" i="1" s="1"/>
  <c r="GQ98" i="1" a="1"/>
  <c r="GQ98" i="1" s="1"/>
  <c r="GR98" i="1" a="1"/>
  <c r="GR98" i="1" s="1"/>
  <c r="XZ98" i="1" a="1"/>
  <c r="XZ98" i="1" s="1"/>
  <c r="AC98" i="1" a="1"/>
  <c r="AC98" i="1" s="1"/>
  <c r="B99" i="1"/>
  <c r="XY98" i="1" a="1"/>
  <c r="XY98" i="1" s="1"/>
  <c r="DD98" i="1" a="1"/>
  <c r="DD98" i="1" s="1"/>
  <c r="DG98" i="1" s="1"/>
  <c r="XW98" i="1" a="1"/>
  <c r="XW98" i="1" s="1"/>
  <c r="XX98" i="1" a="1"/>
  <c r="XX98" i="1" s="1"/>
  <c r="CD98" i="1" a="1"/>
  <c r="CD98" i="1" s="1"/>
  <c r="M98" i="1" a="1"/>
  <c r="M98" i="1" s="1"/>
  <c r="XV98" i="1" s="1"/>
  <c r="UI125" i="1"/>
  <c r="UI124" i="1"/>
  <c r="UI126" i="1"/>
  <c r="UI127" i="1"/>
  <c r="UI128" i="1"/>
  <c r="UI129" i="1"/>
  <c r="UI130" i="1"/>
  <c r="UI131" i="1"/>
  <c r="UI132" i="1"/>
  <c r="UI133" i="1"/>
  <c r="UI134" i="1"/>
  <c r="UI135" i="1"/>
  <c r="UI136" i="1"/>
  <c r="UI137" i="1"/>
  <c r="UI138" i="1"/>
  <c r="UI139" i="1"/>
  <c r="UI140" i="1"/>
  <c r="UI141" i="1"/>
  <c r="UI142" i="1"/>
  <c r="UI143" i="1"/>
  <c r="UI144" i="1"/>
  <c r="UI145" i="1"/>
  <c r="UI146" i="1"/>
  <c r="UI147" i="1"/>
  <c r="UJ12" i="1"/>
  <c r="E484" i="4"/>
  <c r="P469" i="4"/>
  <c r="C470" i="4"/>
  <c r="F485" i="4"/>
  <c r="U485" i="4"/>
  <c r="I486" i="4"/>
  <c r="V486" i="4" s="1"/>
  <c r="H486" i="4"/>
  <c r="G486" i="4"/>
  <c r="T486" i="4" s="1"/>
  <c r="D486" i="4"/>
  <c r="Q486" i="4" s="1"/>
  <c r="F550" i="4"/>
  <c r="E550" i="4"/>
  <c r="D550" i="4"/>
  <c r="Q550" i="4" s="1"/>
  <c r="R483" i="4"/>
  <c r="S469" i="4"/>
  <c r="B469" i="4"/>
  <c r="A551" i="4"/>
  <c r="A487" i="4"/>
  <c r="GS99" i="1" l="1" a="1"/>
  <c r="GS99" i="1" s="1"/>
  <c r="GR99" i="1" a="1"/>
  <c r="GR99" i="1" s="1"/>
  <c r="GQ99" i="1" a="1"/>
  <c r="GQ99" i="1" s="1"/>
  <c r="DD99" i="1" a="1"/>
  <c r="DD99" i="1" s="1"/>
  <c r="DG99" i="1" s="1"/>
  <c r="XZ99" i="1" a="1"/>
  <c r="XZ99" i="1" s="1"/>
  <c r="CD99" i="1" a="1"/>
  <c r="CD99" i="1" s="1"/>
  <c r="AC99" i="1" a="1"/>
  <c r="AC99" i="1" s="1"/>
  <c r="M99" i="1" a="1"/>
  <c r="M99" i="1" s="1"/>
  <c r="XV99" i="1" s="1"/>
  <c r="XX99" i="1" a="1"/>
  <c r="XX99" i="1" s="1"/>
  <c r="XW99" i="1" a="1"/>
  <c r="XW99" i="1" s="1"/>
  <c r="B100" i="1"/>
  <c r="XY99" i="1" a="1"/>
  <c r="XY99" i="1" s="1"/>
  <c r="UJ124" i="1"/>
  <c r="UJ125" i="1"/>
  <c r="UJ126" i="1"/>
  <c r="UJ127" i="1"/>
  <c r="UJ128" i="1"/>
  <c r="UJ129" i="1"/>
  <c r="UJ130" i="1"/>
  <c r="UJ131" i="1"/>
  <c r="UJ132" i="1"/>
  <c r="UJ133" i="1"/>
  <c r="UJ134" i="1"/>
  <c r="UJ135" i="1"/>
  <c r="UJ136" i="1"/>
  <c r="UJ137" i="1"/>
  <c r="UJ138" i="1"/>
  <c r="UJ139" i="1"/>
  <c r="UJ140" i="1"/>
  <c r="UJ141" i="1"/>
  <c r="UJ142" i="1"/>
  <c r="UJ143" i="1"/>
  <c r="UJ144" i="1"/>
  <c r="UJ145" i="1"/>
  <c r="UJ146" i="1"/>
  <c r="UJ147" i="1"/>
  <c r="UK12" i="1"/>
  <c r="E485" i="4"/>
  <c r="P470" i="4"/>
  <c r="C471" i="4"/>
  <c r="F486" i="4"/>
  <c r="U486" i="4"/>
  <c r="E551" i="4"/>
  <c r="D551" i="4"/>
  <c r="Q551" i="4" s="1"/>
  <c r="F551" i="4"/>
  <c r="D487" i="4"/>
  <c r="Q487" i="4" s="1"/>
  <c r="I487" i="4"/>
  <c r="H487" i="4"/>
  <c r="U487" i="4" s="1"/>
  <c r="G487" i="4"/>
  <c r="T487" i="4" s="1"/>
  <c r="R484" i="4"/>
  <c r="S470" i="4"/>
  <c r="B470" i="4"/>
  <c r="A552" i="4"/>
  <c r="A488" i="4"/>
  <c r="GR100" i="1" l="1" a="1"/>
  <c r="GR100" i="1" s="1"/>
  <c r="GQ100" i="1" a="1"/>
  <c r="GQ100" i="1" s="1"/>
  <c r="GS100" i="1" a="1"/>
  <c r="GS100" i="1" s="1"/>
  <c r="B101" i="1"/>
  <c r="XZ101" i="1" s="1" a="1"/>
  <c r="XZ101" i="1" s="1"/>
  <c r="XY101" i="1" a="1"/>
  <c r="XY101" i="1" s="1"/>
  <c r="XX101" i="1" a="1"/>
  <c r="XX101" i="1" s="1"/>
  <c r="XW101" i="1" a="1"/>
  <c r="XW101" i="1" s="1"/>
  <c r="AC101" i="1" a="1"/>
  <c r="AC101" i="1" s="1"/>
  <c r="CD100" i="1" a="1"/>
  <c r="CD100" i="1" s="1"/>
  <c r="XZ100" i="1" a="1"/>
  <c r="XZ100" i="1" s="1"/>
  <c r="XY100" i="1" a="1"/>
  <c r="XY100" i="1" s="1"/>
  <c r="M100" i="1" a="1"/>
  <c r="M100" i="1" s="1"/>
  <c r="XV100" i="1" s="1"/>
  <c r="AC100" i="1" a="1"/>
  <c r="AC100" i="1" s="1"/>
  <c r="XX100" i="1" a="1"/>
  <c r="XX100" i="1" s="1"/>
  <c r="DD100" i="1" a="1"/>
  <c r="DD100" i="1" s="1"/>
  <c r="DG100" i="1" s="1"/>
  <c r="XW100" i="1" a="1"/>
  <c r="XW100" i="1" s="1"/>
  <c r="UK124" i="1"/>
  <c r="UK125" i="1"/>
  <c r="UK126" i="1"/>
  <c r="UK127" i="1"/>
  <c r="UK128" i="1"/>
  <c r="UK129" i="1"/>
  <c r="UK130" i="1"/>
  <c r="UK131" i="1"/>
  <c r="UK132" i="1"/>
  <c r="UK133" i="1"/>
  <c r="UK134" i="1"/>
  <c r="UK135" i="1"/>
  <c r="UK136" i="1"/>
  <c r="UK137" i="1"/>
  <c r="UK138" i="1"/>
  <c r="UK139" i="1"/>
  <c r="UK140" i="1"/>
  <c r="UK141" i="1"/>
  <c r="UK142" i="1"/>
  <c r="UK143" i="1"/>
  <c r="UK144" i="1"/>
  <c r="UK145" i="1"/>
  <c r="UK146" i="1"/>
  <c r="UK147" i="1"/>
  <c r="UL12" i="1"/>
  <c r="E486" i="4"/>
  <c r="F487" i="4"/>
  <c r="P471" i="4"/>
  <c r="C472" i="4"/>
  <c r="F552" i="4"/>
  <c r="E552" i="4"/>
  <c r="D552" i="4"/>
  <c r="Q552" i="4" s="1"/>
  <c r="I488" i="4"/>
  <c r="V488" i="4" s="1"/>
  <c r="H488" i="4"/>
  <c r="G488" i="4"/>
  <c r="T488" i="4" s="1"/>
  <c r="D488" i="4"/>
  <c r="Q488" i="4" s="1"/>
  <c r="V487" i="4"/>
  <c r="R485" i="4"/>
  <c r="S471" i="4"/>
  <c r="B471" i="4"/>
  <c r="A489" i="4"/>
  <c r="A553" i="4"/>
  <c r="B102" i="1" l="1"/>
  <c r="DD101" i="1" a="1"/>
  <c r="DD101" i="1" s="1"/>
  <c r="DG101" i="1" s="1"/>
  <c r="M101" i="1" a="1"/>
  <c r="M101" i="1" s="1"/>
  <c r="XV101" i="1" s="1"/>
  <c r="CD101" i="1" a="1"/>
  <c r="CD101" i="1" s="1"/>
  <c r="GS101" i="1" a="1"/>
  <c r="GS101" i="1" s="1"/>
  <c r="GR101" i="1" a="1"/>
  <c r="GR101" i="1" s="1"/>
  <c r="GQ101" i="1" a="1"/>
  <c r="GQ101" i="1" s="1"/>
  <c r="XX102" i="1" a="1"/>
  <c r="XX102" i="1" s="1"/>
  <c r="DD102" i="1" a="1"/>
  <c r="DD102" i="1" s="1"/>
  <c r="DG102" i="1" s="1"/>
  <c r="B103" i="1"/>
  <c r="XW102" i="1" a="1"/>
  <c r="XW102" i="1" s="1"/>
  <c r="AC102" i="1" a="1"/>
  <c r="AC102" i="1" s="1"/>
  <c r="XZ102" i="1" a="1"/>
  <c r="XZ102" i="1" s="1"/>
  <c r="M102" i="1" a="1"/>
  <c r="M102" i="1" s="1"/>
  <c r="XV102" i="1" s="1"/>
  <c r="CD102" i="1" a="1"/>
  <c r="CD102" i="1" s="1"/>
  <c r="XY102" i="1" a="1"/>
  <c r="XY102" i="1" s="1"/>
  <c r="UL124" i="1"/>
  <c r="UL125" i="1"/>
  <c r="UL126" i="1"/>
  <c r="UL127" i="1"/>
  <c r="UL128" i="1"/>
  <c r="UL129" i="1"/>
  <c r="UL130" i="1"/>
  <c r="UL131" i="1"/>
  <c r="UL132" i="1"/>
  <c r="UL133" i="1"/>
  <c r="UL134" i="1"/>
  <c r="UL135" i="1"/>
  <c r="UL136" i="1"/>
  <c r="UL137" i="1"/>
  <c r="UL138" i="1"/>
  <c r="UL139" i="1"/>
  <c r="UL140" i="1"/>
  <c r="UL141" i="1"/>
  <c r="UL142" i="1"/>
  <c r="UL143" i="1"/>
  <c r="UL144" i="1"/>
  <c r="UL145" i="1"/>
  <c r="UL146" i="1"/>
  <c r="UL147" i="1"/>
  <c r="UM12" i="1"/>
  <c r="E487" i="4"/>
  <c r="F488" i="4"/>
  <c r="P472" i="4"/>
  <c r="C473" i="4"/>
  <c r="U488" i="4"/>
  <c r="I489" i="4"/>
  <c r="V489" i="4" s="1"/>
  <c r="H489" i="4"/>
  <c r="U489" i="4" s="1"/>
  <c r="G489" i="4"/>
  <c r="T489" i="4" s="1"/>
  <c r="D489" i="4"/>
  <c r="Q489" i="4" s="1"/>
  <c r="F553" i="4"/>
  <c r="E553" i="4"/>
  <c r="D553" i="4"/>
  <c r="Q553" i="4" s="1"/>
  <c r="R486" i="4"/>
  <c r="S472" i="4"/>
  <c r="B472" i="4"/>
  <c r="A554" i="4"/>
  <c r="A490" i="4"/>
  <c r="FB14" i="1"/>
  <c r="GR103" i="1" l="1" a="1"/>
  <c r="GR103" i="1" s="1"/>
  <c r="GQ103" i="1" a="1"/>
  <c r="GQ103" i="1" s="1"/>
  <c r="XW103" i="1" a="1"/>
  <c r="XW103" i="1" s="1"/>
  <c r="XZ103" i="1" a="1"/>
  <c r="XZ103" i="1" s="1"/>
  <c r="DD103" i="1" a="1"/>
  <c r="DD103" i="1" s="1"/>
  <c r="DG103" i="1" s="1"/>
  <c r="AC103" i="1" a="1"/>
  <c r="AC103" i="1" s="1"/>
  <c r="XY103" i="1" a="1"/>
  <c r="XY103" i="1" s="1"/>
  <c r="CD103" i="1" a="1"/>
  <c r="CD103" i="1" s="1"/>
  <c r="XX103" i="1" a="1"/>
  <c r="XX103" i="1" s="1"/>
  <c r="B104" i="1"/>
  <c r="M103" i="1" a="1"/>
  <c r="M103" i="1" s="1"/>
  <c r="XV103" i="1" s="1"/>
  <c r="FB15" i="1" a="1"/>
  <c r="FB15" i="1" s="1"/>
  <c r="FB124" i="1" s="1" a="1"/>
  <c r="FB124" i="1" s="1"/>
  <c r="FB145" i="1" s="1" a="1"/>
  <c r="FB145" i="1" s="1"/>
  <c r="FB17" i="1"/>
  <c r="UM124" i="1"/>
  <c r="UM125" i="1"/>
  <c r="UM126" i="1"/>
  <c r="UM127" i="1"/>
  <c r="UM128" i="1"/>
  <c r="UM129" i="1"/>
  <c r="UM130" i="1"/>
  <c r="UM131" i="1"/>
  <c r="UM132" i="1"/>
  <c r="UM133" i="1"/>
  <c r="UM134" i="1"/>
  <c r="UM135" i="1"/>
  <c r="UM136" i="1"/>
  <c r="UM137" i="1"/>
  <c r="UM138" i="1"/>
  <c r="UM139" i="1"/>
  <c r="UM140" i="1"/>
  <c r="UM141" i="1"/>
  <c r="UM142" i="1"/>
  <c r="UM143" i="1"/>
  <c r="UM144" i="1"/>
  <c r="UM145" i="1"/>
  <c r="UM146" i="1"/>
  <c r="UM147" i="1"/>
  <c r="UN12" i="1"/>
  <c r="E488" i="4"/>
  <c r="F489" i="4"/>
  <c r="P473" i="4"/>
  <c r="C474" i="4"/>
  <c r="F554" i="4"/>
  <c r="E554" i="4"/>
  <c r="D554" i="4"/>
  <c r="Q554" i="4" s="1"/>
  <c r="I490" i="4"/>
  <c r="V490" i="4" s="1"/>
  <c r="H490" i="4"/>
  <c r="U490" i="4" s="1"/>
  <c r="G490" i="4"/>
  <c r="T490" i="4" s="1"/>
  <c r="D490" i="4"/>
  <c r="Q490" i="4" s="1"/>
  <c r="R487" i="4"/>
  <c r="S473" i="4"/>
  <c r="B473" i="4"/>
  <c r="A555" i="4"/>
  <c r="A491" i="4"/>
  <c r="ZZ149" i="1"/>
  <c r="GS104" i="1" l="1" a="1"/>
  <c r="GS104" i="1" s="1"/>
  <c r="B105" i="1"/>
  <c r="XY104" i="1" a="1"/>
  <c r="XY104" i="1" s="1"/>
  <c r="CD104" i="1" a="1"/>
  <c r="CD104" i="1" s="1"/>
  <c r="XX104" i="1" a="1"/>
  <c r="XX104" i="1" s="1"/>
  <c r="M104" i="1" a="1"/>
  <c r="M104" i="1" s="1"/>
  <c r="XV104" i="1" s="1"/>
  <c r="AC104" i="1" a="1"/>
  <c r="AC104" i="1" s="1"/>
  <c r="XZ104" i="1" a="1"/>
  <c r="XZ104" i="1" s="1"/>
  <c r="XW104" i="1" a="1"/>
  <c r="XW104" i="1" s="1"/>
  <c r="DD104" i="1" a="1"/>
  <c r="DD104" i="1" s="1"/>
  <c r="DG104" i="1" s="1"/>
  <c r="FB49" i="1" a="1"/>
  <c r="FB49" i="1" s="1"/>
  <c r="FB52" i="1" s="1" a="1"/>
  <c r="FB52" i="1" s="1"/>
  <c r="FB53" i="1" s="1" a="1"/>
  <c r="FB53" i="1" s="1"/>
  <c r="UN124" i="1"/>
  <c r="UN125" i="1"/>
  <c r="UN126" i="1"/>
  <c r="UN127" i="1"/>
  <c r="UN128" i="1"/>
  <c r="UN129" i="1"/>
  <c r="UN130" i="1"/>
  <c r="UN131" i="1"/>
  <c r="UN132" i="1"/>
  <c r="UN133" i="1"/>
  <c r="UN134" i="1"/>
  <c r="UN135" i="1"/>
  <c r="UN136" i="1"/>
  <c r="UN137" i="1"/>
  <c r="UN138" i="1"/>
  <c r="UN139" i="1"/>
  <c r="UN140" i="1"/>
  <c r="UN141" i="1"/>
  <c r="UN142" i="1"/>
  <c r="UN143" i="1"/>
  <c r="UN144" i="1"/>
  <c r="UN145" i="1"/>
  <c r="UN146" i="1"/>
  <c r="UN147" i="1"/>
  <c r="FB125" i="1" a="1"/>
  <c r="FB125" i="1" s="1"/>
  <c r="FB146" i="1" s="1" a="1"/>
  <c r="FB146" i="1" s="1"/>
  <c r="FB126" i="1" a="1"/>
  <c r="FB126" i="1" s="1"/>
  <c r="FB147" i="1" s="1" a="1"/>
  <c r="FB147" i="1" s="1"/>
  <c r="UO12" i="1"/>
  <c r="E489" i="4"/>
  <c r="F490" i="4"/>
  <c r="P474" i="4"/>
  <c r="C475" i="4"/>
  <c r="I491" i="4"/>
  <c r="V491" i="4" s="1"/>
  <c r="H491" i="4"/>
  <c r="U491" i="4" s="1"/>
  <c r="G491" i="4"/>
  <c r="D491" i="4"/>
  <c r="Q491" i="4" s="1"/>
  <c r="F555" i="4"/>
  <c r="E555" i="4"/>
  <c r="D555" i="4"/>
  <c r="Q555" i="4" s="1"/>
  <c r="R488" i="4"/>
  <c r="S474" i="4"/>
  <c r="B474" i="4"/>
  <c r="A492" i="4"/>
  <c r="A556" i="4"/>
  <c r="ZZ14" i="1"/>
  <c r="ZZ15" i="1" s="1" a="1"/>
  <c r="ZZ15" i="1" s="1"/>
  <c r="GR105" i="1" l="1" a="1"/>
  <c r="GR105" i="1" s="1"/>
  <c r="GQ105" i="1" a="1"/>
  <c r="GQ105" i="1" s="1"/>
  <c r="GS105" i="1" a="1"/>
  <c r="GS105" i="1" s="1"/>
  <c r="FB50" i="1" a="1"/>
  <c r="FB50" i="1" s="1"/>
  <c r="FB51" i="1" s="1" a="1"/>
  <c r="FB51" i="1" s="1"/>
  <c r="FB54" i="1" a="1"/>
  <c r="FB54" i="1" s="1"/>
  <c r="FB55" i="1" s="1" a="1"/>
  <c r="FB55" i="1" s="1"/>
  <c r="XY105" i="1" a="1"/>
  <c r="XY105" i="1" s="1"/>
  <c r="DD105" i="1" a="1"/>
  <c r="DD105" i="1" s="1"/>
  <c r="DG105" i="1" s="1"/>
  <c r="AC105" i="1" a="1"/>
  <c r="AC105" i="1" s="1"/>
  <c r="M105" i="1" a="1"/>
  <c r="M105" i="1" s="1"/>
  <c r="XV105" i="1" s="1"/>
  <c r="XZ105" i="1" a="1"/>
  <c r="XZ105" i="1" s="1"/>
  <c r="XX105" i="1" a="1"/>
  <c r="XX105" i="1" s="1"/>
  <c r="XW105" i="1" a="1"/>
  <c r="XW105" i="1" s="1"/>
  <c r="CD105" i="1" a="1"/>
  <c r="CD105" i="1" s="1"/>
  <c r="B106" i="1"/>
  <c r="FB127" i="1" a="1"/>
  <c r="FB127" i="1" s="1"/>
  <c r="FB129" i="1" s="1" a="1"/>
  <c r="FB129" i="1" s="1"/>
  <c r="FB131" i="1" s="1" a="1"/>
  <c r="FB131" i="1" s="1"/>
  <c r="FB133" i="1" s="1" a="1"/>
  <c r="FB133" i="1" s="1"/>
  <c r="FB135" i="1" s="1" a="1"/>
  <c r="FB135" i="1" s="1"/>
  <c r="FB137" i="1" s="1" a="1"/>
  <c r="FB137" i="1" s="1"/>
  <c r="FB139" i="1" s="1" a="1"/>
  <c r="FB139" i="1" s="1"/>
  <c r="FB141" i="1" s="1" a="1"/>
  <c r="FB141" i="1" s="1"/>
  <c r="FB143" i="1" s="1" a="1"/>
  <c r="FB143" i="1" s="1"/>
  <c r="FB128" i="1" a="1"/>
  <c r="FB128" i="1" s="1"/>
  <c r="FB130" i="1" s="1" a="1"/>
  <c r="FB130" i="1" s="1"/>
  <c r="FB132" i="1" s="1" a="1"/>
  <c r="FB132" i="1" s="1"/>
  <c r="FB134" i="1" s="1" a="1"/>
  <c r="FB134" i="1" s="1"/>
  <c r="FB136" i="1" s="1" a="1"/>
  <c r="FB136" i="1" s="1"/>
  <c r="FB138" i="1" s="1" a="1"/>
  <c r="FB138" i="1" s="1"/>
  <c r="FB140" i="1" s="1" a="1"/>
  <c r="FB140" i="1" s="1"/>
  <c r="FB142" i="1" s="1" a="1"/>
  <c r="FB142" i="1" s="1"/>
  <c r="FB144" i="1" s="1" a="1"/>
  <c r="FB144" i="1" s="1"/>
  <c r="UO124" i="1"/>
  <c r="UO125" i="1"/>
  <c r="UO126" i="1"/>
  <c r="UO127" i="1"/>
  <c r="UO128" i="1"/>
  <c r="UO129" i="1"/>
  <c r="UO130" i="1"/>
  <c r="UO131" i="1"/>
  <c r="UO132" i="1"/>
  <c r="UO133" i="1"/>
  <c r="UO134" i="1"/>
  <c r="UO135" i="1"/>
  <c r="UO136" i="1"/>
  <c r="UO137" i="1"/>
  <c r="UO138" i="1"/>
  <c r="UO139" i="1"/>
  <c r="UO140" i="1"/>
  <c r="UO141" i="1"/>
  <c r="UO142" i="1"/>
  <c r="UO143" i="1"/>
  <c r="UO144" i="1"/>
  <c r="UO145" i="1"/>
  <c r="UO146" i="1"/>
  <c r="UO147" i="1"/>
  <c r="UP12" i="1"/>
  <c r="ZZ124" i="1" a="1"/>
  <c r="ZZ124" i="1" s="1"/>
  <c r="ZZ145" i="1" s="1" a="1"/>
  <c r="ZZ145" i="1" s="1"/>
  <c r="ZZ49" i="1" a="1"/>
  <c r="ZZ49" i="1" s="1"/>
  <c r="E490" i="4"/>
  <c r="F491" i="4"/>
  <c r="P475" i="4"/>
  <c r="C476" i="4"/>
  <c r="T491" i="4"/>
  <c r="G492" i="4"/>
  <c r="D492" i="4"/>
  <c r="Q492" i="4" s="1"/>
  <c r="H492" i="4"/>
  <c r="U492" i="4" s="1"/>
  <c r="I492" i="4"/>
  <c r="V492" i="4" s="1"/>
  <c r="F556" i="4"/>
  <c r="E556" i="4"/>
  <c r="D556" i="4"/>
  <c r="Q556" i="4" s="1"/>
  <c r="R489" i="4"/>
  <c r="S475" i="4"/>
  <c r="B475" i="4"/>
  <c r="A557" i="4"/>
  <c r="A493" i="4"/>
  <c r="ZZ17" i="1"/>
  <c r="GS106" i="1" l="1" a="1"/>
  <c r="GS106" i="1" s="1"/>
  <c r="GR106" i="1" a="1"/>
  <c r="GR106" i="1" s="1"/>
  <c r="GQ106" i="1" a="1"/>
  <c r="GQ106" i="1" s="1"/>
  <c r="CD106" i="1" a="1"/>
  <c r="CD106" i="1" s="1"/>
  <c r="XY106" i="1" a="1"/>
  <c r="XY106" i="1" s="1"/>
  <c r="AC106" i="1" a="1"/>
  <c r="AC106" i="1" s="1"/>
  <c r="M106" i="1" a="1"/>
  <c r="M106" i="1" s="1"/>
  <c r="XV106" i="1" s="1"/>
  <c r="XZ106" i="1" a="1"/>
  <c r="XZ106" i="1" s="1"/>
  <c r="DD106" i="1" a="1"/>
  <c r="DD106" i="1" s="1"/>
  <c r="DG106" i="1" s="1"/>
  <c r="B107" i="1"/>
  <c r="XX106" i="1" a="1"/>
  <c r="XX106" i="1" s="1"/>
  <c r="XW106" i="1" a="1"/>
  <c r="XW106" i="1" s="1"/>
  <c r="ZZ126" i="1" a="1"/>
  <c r="ZZ126" i="1" s="1"/>
  <c r="ZZ128" i="1" s="1" a="1"/>
  <c r="ZZ128" i="1" s="1"/>
  <c r="ZZ130" i="1" s="1" a="1"/>
  <c r="ZZ130" i="1" s="1"/>
  <c r="ZZ132" i="1" s="1" a="1"/>
  <c r="ZZ132" i="1" s="1"/>
  <c r="ZZ134" i="1" s="1" a="1"/>
  <c r="ZZ134" i="1" s="1"/>
  <c r="ZZ136" i="1" s="1" a="1"/>
  <c r="ZZ136" i="1" s="1"/>
  <c r="ZZ138" i="1" s="1" a="1"/>
  <c r="ZZ138" i="1" s="1"/>
  <c r="ZZ140" i="1" s="1" a="1"/>
  <c r="ZZ140" i="1" s="1"/>
  <c r="ZZ142" i="1" s="1" a="1"/>
  <c r="ZZ142" i="1" s="1"/>
  <c r="ZZ144" i="1" s="1" a="1"/>
  <c r="ZZ144" i="1" s="1"/>
  <c r="UP125" i="1"/>
  <c r="UP124" i="1"/>
  <c r="UP126" i="1"/>
  <c r="UP127" i="1"/>
  <c r="UP128" i="1"/>
  <c r="UP129" i="1"/>
  <c r="UP130" i="1"/>
  <c r="UP131" i="1"/>
  <c r="UP132" i="1"/>
  <c r="UP133" i="1"/>
  <c r="UP134" i="1"/>
  <c r="UP135" i="1"/>
  <c r="UP136" i="1"/>
  <c r="UP137" i="1"/>
  <c r="UP138" i="1"/>
  <c r="UP139" i="1"/>
  <c r="UP140" i="1"/>
  <c r="UP141" i="1"/>
  <c r="UP142" i="1"/>
  <c r="UP143" i="1"/>
  <c r="UP144" i="1"/>
  <c r="UP145" i="1"/>
  <c r="UP146" i="1"/>
  <c r="UP147" i="1"/>
  <c r="UQ12" i="1"/>
  <c r="ZZ125" i="1" a="1"/>
  <c r="ZZ125" i="1" s="1"/>
  <c r="ZZ146" i="1" s="1" a="1"/>
  <c r="ZZ146" i="1" s="1"/>
  <c r="ZZ52" i="1" a="1"/>
  <c r="ZZ52" i="1" s="1"/>
  <c r="ZZ53" i="1" s="1" a="1"/>
  <c r="ZZ53" i="1" s="1"/>
  <c r="ZZ54" i="1" a="1"/>
  <c r="ZZ54" i="1" s="1"/>
  <c r="ZZ55" i="1" s="1" a="1"/>
  <c r="ZZ55" i="1" s="1"/>
  <c r="ZZ50" i="1" a="1"/>
  <c r="ZZ50" i="1" s="1"/>
  <c r="ZZ51" i="1" s="1" a="1"/>
  <c r="ZZ51" i="1" s="1"/>
  <c r="E491" i="4"/>
  <c r="F492" i="4"/>
  <c r="P476" i="4"/>
  <c r="C477" i="4"/>
  <c r="I493" i="4"/>
  <c r="V493" i="4" s="1"/>
  <c r="H493" i="4"/>
  <c r="U493" i="4" s="1"/>
  <c r="G493" i="4"/>
  <c r="T493" i="4" s="1"/>
  <c r="D493" i="4"/>
  <c r="Q493" i="4" s="1"/>
  <c r="F557" i="4"/>
  <c r="E557" i="4"/>
  <c r="D557" i="4"/>
  <c r="Q557" i="4" s="1"/>
  <c r="T492" i="4"/>
  <c r="R490" i="4"/>
  <c r="S476" i="4"/>
  <c r="B476" i="4"/>
  <c r="A558" i="4"/>
  <c r="A494" i="4"/>
  <c r="GQ107" i="1" l="1" a="1"/>
  <c r="GQ107" i="1" s="1"/>
  <c r="GS107" i="1" a="1"/>
  <c r="GS107" i="1" s="1"/>
  <c r="GR107" i="1" a="1"/>
  <c r="GR107" i="1" s="1"/>
  <c r="XW107" i="1" a="1"/>
  <c r="XW107" i="1" s="1"/>
  <c r="M107" i="1" a="1"/>
  <c r="M107" i="1" s="1"/>
  <c r="XV107" i="1" s="1"/>
  <c r="XY107" i="1" a="1"/>
  <c r="XY107" i="1" s="1"/>
  <c r="B108" i="1"/>
  <c r="AC107" i="1" a="1"/>
  <c r="AC107" i="1" s="1"/>
  <c r="XZ107" i="1" a="1"/>
  <c r="XZ107" i="1" s="1"/>
  <c r="XX107" i="1" a="1"/>
  <c r="XX107" i="1" s="1"/>
  <c r="CD107" i="1" a="1"/>
  <c r="CD107" i="1" s="1"/>
  <c r="DD107" i="1" a="1"/>
  <c r="DD107" i="1" s="1"/>
  <c r="DG107" i="1" s="1"/>
  <c r="ZZ147" i="1" a="1"/>
  <c r="ZZ147" i="1" s="1"/>
  <c r="ZZ127" i="1" a="1"/>
  <c r="ZZ127" i="1" s="1"/>
  <c r="UQ124" i="1"/>
  <c r="UQ125" i="1"/>
  <c r="UQ126" i="1"/>
  <c r="UQ127" i="1"/>
  <c r="UQ128" i="1"/>
  <c r="UQ129" i="1"/>
  <c r="UQ130" i="1"/>
  <c r="UQ131" i="1"/>
  <c r="UQ132" i="1"/>
  <c r="UQ133" i="1"/>
  <c r="UQ134" i="1"/>
  <c r="UQ135" i="1"/>
  <c r="UQ136" i="1"/>
  <c r="UQ137" i="1"/>
  <c r="UQ138" i="1"/>
  <c r="UQ139" i="1"/>
  <c r="UQ140" i="1"/>
  <c r="UQ141" i="1"/>
  <c r="UQ142" i="1"/>
  <c r="UQ143" i="1"/>
  <c r="UQ144" i="1"/>
  <c r="UQ145" i="1"/>
  <c r="UQ146" i="1"/>
  <c r="UQ147" i="1"/>
  <c r="UR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GS108" i="1" l="1" a="1"/>
  <c r="GS108" i="1" s="1"/>
  <c r="GR108" i="1" a="1"/>
  <c r="GR108" i="1" s="1"/>
  <c r="GQ108" i="1" a="1"/>
  <c r="GQ108" i="1" s="1"/>
  <c r="AC108" i="1" a="1"/>
  <c r="AC108" i="1" s="1"/>
  <c r="DD108" i="1" a="1"/>
  <c r="DD108" i="1" s="1"/>
  <c r="DG108" i="1" s="1"/>
  <c r="XW108" i="1" a="1"/>
  <c r="XW108" i="1" s="1"/>
  <c r="XY108" i="1" a="1"/>
  <c r="XY108" i="1" s="1"/>
  <c r="B109" i="1"/>
  <c r="XX108" i="1" a="1"/>
  <c r="XX108" i="1" s="1"/>
  <c r="XZ108" i="1" a="1"/>
  <c r="XZ108" i="1" s="1"/>
  <c r="M108" i="1" a="1"/>
  <c r="M108" i="1" s="1"/>
  <c r="XV108" i="1" s="1"/>
  <c r="CD108" i="1" a="1"/>
  <c r="CD108" i="1" s="1"/>
  <c r="UR124" i="1"/>
  <c r="UR125" i="1"/>
  <c r="UR126" i="1"/>
  <c r="UR127" i="1"/>
  <c r="UR128" i="1"/>
  <c r="UR129" i="1"/>
  <c r="UR130" i="1"/>
  <c r="UR131" i="1"/>
  <c r="UR132" i="1"/>
  <c r="UR133" i="1"/>
  <c r="UR134" i="1"/>
  <c r="UR135" i="1"/>
  <c r="UR136" i="1"/>
  <c r="UR137" i="1"/>
  <c r="UR138" i="1"/>
  <c r="UR139" i="1"/>
  <c r="UR140" i="1"/>
  <c r="UR141" i="1"/>
  <c r="UR142" i="1"/>
  <c r="UR143" i="1"/>
  <c r="UR144" i="1"/>
  <c r="UR145" i="1"/>
  <c r="UR146" i="1"/>
  <c r="UR147" i="1"/>
  <c r="US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X17" i="1"/>
  <c r="GS109" i="1" l="1" a="1"/>
  <c r="GS109" i="1" s="1"/>
  <c r="GR109" i="1" a="1"/>
  <c r="GR109" i="1" s="1"/>
  <c r="GQ109" i="1" a="1"/>
  <c r="GQ109" i="1" s="1"/>
  <c r="XY109" i="1" a="1"/>
  <c r="XY109" i="1" s="1"/>
  <c r="XZ109" i="1" a="1"/>
  <c r="XZ109" i="1" s="1"/>
  <c r="DD109" i="1" a="1"/>
  <c r="DD109" i="1" s="1"/>
  <c r="DG109" i="1" s="1"/>
  <c r="B110" i="1"/>
  <c r="AC109" i="1" a="1"/>
  <c r="AC109" i="1" s="1"/>
  <c r="XW109" i="1" a="1"/>
  <c r="XW109" i="1" s="1"/>
  <c r="CD109" i="1" a="1"/>
  <c r="CD109" i="1" s="1"/>
  <c r="XX109" i="1" a="1"/>
  <c r="XX109" i="1" s="1"/>
  <c r="M109" i="1" a="1"/>
  <c r="M109" i="1" s="1"/>
  <c r="XV109" i="1" s="1"/>
  <c r="US124" i="1"/>
  <c r="US125" i="1"/>
  <c r="US126" i="1"/>
  <c r="US127" i="1"/>
  <c r="US128" i="1"/>
  <c r="US129" i="1"/>
  <c r="US130" i="1"/>
  <c r="US131" i="1"/>
  <c r="US132" i="1"/>
  <c r="US133" i="1"/>
  <c r="US134" i="1"/>
  <c r="US135" i="1"/>
  <c r="US136" i="1"/>
  <c r="US137" i="1"/>
  <c r="US138" i="1"/>
  <c r="US139" i="1"/>
  <c r="US140" i="1"/>
  <c r="US141" i="1"/>
  <c r="US142" i="1"/>
  <c r="US143" i="1"/>
  <c r="US144" i="1"/>
  <c r="US145" i="1"/>
  <c r="US146" i="1"/>
  <c r="US147" i="1"/>
  <c r="UT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GR110" i="1" l="1" a="1"/>
  <c r="GR110" i="1" s="1"/>
  <c r="GQ110" i="1" a="1"/>
  <c r="GQ110" i="1" s="1"/>
  <c r="GS110" i="1" a="1"/>
  <c r="GS110" i="1" s="1"/>
  <c r="XX110" i="1" a="1"/>
  <c r="XX110" i="1" s="1"/>
  <c r="CD110" i="1" a="1"/>
  <c r="CD110" i="1" s="1"/>
  <c r="M110" i="1" a="1"/>
  <c r="M110" i="1" s="1"/>
  <c r="XV110" i="1" s="1"/>
  <c r="AC110" i="1" a="1"/>
  <c r="AC110" i="1" s="1"/>
  <c r="B111" i="1"/>
  <c r="XW110" i="1" a="1"/>
  <c r="XW110" i="1" s="1"/>
  <c r="XZ110" i="1" a="1"/>
  <c r="XZ110" i="1" s="1"/>
  <c r="XY110" i="1" a="1"/>
  <c r="XY110" i="1" s="1"/>
  <c r="DD110" i="1" a="1"/>
  <c r="DD110" i="1" s="1"/>
  <c r="DG110" i="1" s="1"/>
  <c r="FO136" i="1"/>
  <c r="FO133" i="1"/>
  <c r="FO146" i="1"/>
  <c r="FO144" i="1"/>
  <c r="FO127" i="1"/>
  <c r="FO126" i="1"/>
  <c r="FO145" i="1"/>
  <c r="FO129" i="1"/>
  <c r="FO131" i="1"/>
  <c r="FO138" i="1"/>
  <c r="FO132" i="1"/>
  <c r="FO135" i="1"/>
  <c r="FO128" i="1"/>
  <c r="FO142" i="1"/>
  <c r="FO124" i="1"/>
  <c r="FO141" i="1"/>
  <c r="FO125" i="1"/>
  <c r="FO143" i="1"/>
  <c r="FO140" i="1"/>
  <c r="FO137" i="1"/>
  <c r="FO134" i="1"/>
  <c r="FO130" i="1"/>
  <c r="FO139" i="1"/>
  <c r="FO147" i="1"/>
  <c r="FN126" i="1"/>
  <c r="FN135" i="1"/>
  <c r="FN143" i="1"/>
  <c r="FN137" i="1"/>
  <c r="FN131" i="1"/>
  <c r="FN139" i="1"/>
  <c r="FN138" i="1"/>
  <c r="FN146" i="1"/>
  <c r="FN130" i="1"/>
  <c r="FN127" i="1"/>
  <c r="FN147" i="1"/>
  <c r="FN129" i="1"/>
  <c r="FN140" i="1"/>
  <c r="FN145" i="1"/>
  <c r="FN141" i="1"/>
  <c r="FN125" i="1"/>
  <c r="FN128" i="1"/>
  <c r="FN142" i="1"/>
  <c r="FN144" i="1"/>
  <c r="FN133" i="1"/>
  <c r="FN134" i="1"/>
  <c r="FN136" i="1"/>
  <c r="FN132" i="1"/>
  <c r="FN124" i="1"/>
  <c r="FN49" i="1"/>
  <c r="UT125" i="1"/>
  <c r="UT124" i="1"/>
  <c r="UT126" i="1"/>
  <c r="UT127" i="1"/>
  <c r="UT128" i="1"/>
  <c r="UT129" i="1"/>
  <c r="UT130" i="1"/>
  <c r="UT131" i="1"/>
  <c r="UT132" i="1"/>
  <c r="UT133" i="1"/>
  <c r="UT134" i="1"/>
  <c r="UT135" i="1"/>
  <c r="UT136" i="1"/>
  <c r="UT137" i="1"/>
  <c r="UT138" i="1"/>
  <c r="UT139" i="1"/>
  <c r="UT140" i="1"/>
  <c r="UT141" i="1"/>
  <c r="UT142" i="1"/>
  <c r="UT143" i="1"/>
  <c r="UT144" i="1"/>
  <c r="UT145" i="1"/>
  <c r="UT146" i="1"/>
  <c r="UT147" i="1"/>
  <c r="UU12" i="1"/>
  <c r="FM137" i="1"/>
  <c r="FM140" i="1"/>
  <c r="FM141" i="1"/>
  <c r="FM139" i="1"/>
  <c r="FM138" i="1"/>
  <c r="FM146" i="1"/>
  <c r="FM133" i="1"/>
  <c r="FM136" i="1"/>
  <c r="FM128" i="1"/>
  <c r="FM132" i="1"/>
  <c r="FM135" i="1"/>
  <c r="FM134" i="1"/>
  <c r="FM125" i="1"/>
  <c r="FM129" i="1"/>
  <c r="FM142" i="1"/>
  <c r="FM126" i="1"/>
  <c r="FM127" i="1"/>
  <c r="FM144" i="1"/>
  <c r="FM124" i="1"/>
  <c r="FM131" i="1"/>
  <c r="FM130" i="1"/>
  <c r="FM143" i="1"/>
  <c r="FM147" i="1"/>
  <c r="FM145" i="1"/>
  <c r="FO49" i="1"/>
  <c r="FM49"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GR111" i="1" l="1" a="1"/>
  <c r="GR111" i="1" s="1"/>
  <c r="GQ111" i="1" a="1"/>
  <c r="GQ111" i="1" s="1"/>
  <c r="GS111" i="1" a="1"/>
  <c r="GS111" i="1" s="1"/>
  <c r="B112" i="1"/>
  <c r="XX111" i="1" a="1"/>
  <c r="XX111" i="1" s="1"/>
  <c r="M111" i="1" a="1"/>
  <c r="M111" i="1" s="1"/>
  <c r="XV111" i="1" s="1"/>
  <c r="XY111" i="1" a="1"/>
  <c r="XY111" i="1" s="1"/>
  <c r="XZ111" i="1" a="1"/>
  <c r="XZ111" i="1" s="1"/>
  <c r="DD111" i="1" a="1"/>
  <c r="DD111" i="1" s="1"/>
  <c r="DG111" i="1" s="1"/>
  <c r="XW111" i="1" a="1"/>
  <c r="XW111" i="1" s="1"/>
  <c r="CD111" i="1" a="1"/>
  <c r="CD111" i="1" s="1"/>
  <c r="AC111" i="1" a="1"/>
  <c r="AC111" i="1" s="1"/>
  <c r="UU124" i="1"/>
  <c r="UU125" i="1"/>
  <c r="UU126" i="1"/>
  <c r="UU127" i="1"/>
  <c r="UU128" i="1"/>
  <c r="UU129" i="1"/>
  <c r="UU130" i="1"/>
  <c r="UU131" i="1"/>
  <c r="UU132" i="1"/>
  <c r="UU133" i="1"/>
  <c r="UU134" i="1"/>
  <c r="UU135" i="1"/>
  <c r="UU136" i="1"/>
  <c r="UU137" i="1"/>
  <c r="UU138" i="1"/>
  <c r="UU139" i="1"/>
  <c r="UU140" i="1"/>
  <c r="UU141" i="1"/>
  <c r="UU142" i="1"/>
  <c r="UU143" i="1"/>
  <c r="UU144" i="1"/>
  <c r="UU145" i="1"/>
  <c r="UU146" i="1"/>
  <c r="UU147" i="1"/>
  <c r="UV12" i="1"/>
  <c r="E496" i="4"/>
  <c r="I499" i="4"/>
  <c r="H499" i="4" s="1"/>
  <c r="V498" i="4"/>
  <c r="F497" i="4"/>
  <c r="P481" i="4"/>
  <c r="C482" i="4"/>
  <c r="D562" i="4"/>
  <c r="Q562" i="4" s="1"/>
  <c r="F562" i="4"/>
  <c r="E562" i="4"/>
  <c r="B498" i="4"/>
  <c r="R495" i="4"/>
  <c r="S481" i="4"/>
  <c r="B481" i="4"/>
  <c r="R510" i="4"/>
  <c r="R504" i="4"/>
  <c r="A563" i="4"/>
  <c r="R507" i="4"/>
  <c r="GQ112" i="1" l="1" a="1"/>
  <c r="GQ112" i="1" s="1"/>
  <c r="GS112" i="1" a="1"/>
  <c r="GS112" i="1" s="1"/>
  <c r="GR112" i="1" a="1"/>
  <c r="GR112" i="1" s="1"/>
  <c r="XY112" i="1" a="1"/>
  <c r="XY112" i="1" s="1"/>
  <c r="DD112" i="1" a="1"/>
  <c r="DD112" i="1" s="1"/>
  <c r="DG112" i="1" s="1"/>
  <c r="XZ112" i="1" a="1"/>
  <c r="XZ112" i="1" s="1"/>
  <c r="AC112" i="1" a="1"/>
  <c r="AC112" i="1" s="1"/>
  <c r="XW112" i="1" a="1"/>
  <c r="XW112" i="1" s="1"/>
  <c r="M112" i="1" a="1"/>
  <c r="M112" i="1" s="1"/>
  <c r="XV112" i="1" s="1"/>
  <c r="CD112" i="1" a="1"/>
  <c r="CD112" i="1" s="1"/>
  <c r="B113" i="1"/>
  <c r="XX112" i="1" a="1"/>
  <c r="XX112" i="1" s="1"/>
  <c r="UV125" i="1"/>
  <c r="UV124" i="1"/>
  <c r="UV126" i="1"/>
  <c r="UV127" i="1"/>
  <c r="UV128" i="1"/>
  <c r="UV129" i="1"/>
  <c r="UV130" i="1"/>
  <c r="UV131" i="1"/>
  <c r="UV132" i="1"/>
  <c r="UV133" i="1"/>
  <c r="UV134" i="1"/>
  <c r="UV135" i="1"/>
  <c r="UV136" i="1"/>
  <c r="UV137" i="1"/>
  <c r="UV138" i="1"/>
  <c r="UV139" i="1"/>
  <c r="UV140" i="1"/>
  <c r="UV141" i="1"/>
  <c r="UV142" i="1"/>
  <c r="UV143" i="1"/>
  <c r="UV144" i="1"/>
  <c r="UV145" i="1"/>
  <c r="UV146" i="1"/>
  <c r="UV147" i="1"/>
  <c r="UW12" i="1"/>
  <c r="E497" i="4"/>
  <c r="R497" i="4" s="1"/>
  <c r="U499" i="4"/>
  <c r="I500" i="4"/>
  <c r="V499" i="4"/>
  <c r="G499" i="4"/>
  <c r="P482" i="4"/>
  <c r="C483" i="4"/>
  <c r="F563" i="4"/>
  <c r="E563" i="4"/>
  <c r="D563" i="4"/>
  <c r="Q563" i="4" s="1"/>
  <c r="R496" i="4"/>
  <c r="S482" i="4"/>
  <c r="B482" i="4"/>
  <c r="R505" i="4"/>
  <c r="R514" i="4"/>
  <c r="R511" i="4"/>
  <c r="R508" i="4"/>
  <c r="A564" i="4"/>
  <c r="YJ149" i="1"/>
  <c r="JH149" i="1"/>
  <c r="GS113" i="1" l="1" a="1"/>
  <c r="GS113" i="1" s="1"/>
  <c r="GR113" i="1" a="1"/>
  <c r="GR113" i="1" s="1"/>
  <c r="GQ113" i="1" a="1"/>
  <c r="GQ113" i="1" s="1"/>
  <c r="XX113" i="1" a="1"/>
  <c r="XX113" i="1" s="1"/>
  <c r="XY113" i="1" a="1"/>
  <c r="XY113" i="1" s="1"/>
  <c r="AC113" i="1" a="1"/>
  <c r="AC113" i="1" s="1"/>
  <c r="XW113" i="1" a="1"/>
  <c r="XW113" i="1" s="1"/>
  <c r="B114" i="1"/>
  <c r="DD113" i="1" a="1"/>
  <c r="DD113" i="1" s="1"/>
  <c r="DG113" i="1" s="1"/>
  <c r="M113" i="1" a="1"/>
  <c r="M113" i="1" s="1"/>
  <c r="XV113" i="1" s="1"/>
  <c r="XZ113" i="1" a="1"/>
  <c r="XZ113" i="1" s="1"/>
  <c r="CD113" i="1" a="1"/>
  <c r="CD113" i="1" s="1"/>
  <c r="UW124" i="1"/>
  <c r="UW125" i="1"/>
  <c r="UW126" i="1"/>
  <c r="UW127" i="1"/>
  <c r="UW128" i="1"/>
  <c r="UW129" i="1"/>
  <c r="UW130" i="1"/>
  <c r="UW131" i="1"/>
  <c r="UW132" i="1"/>
  <c r="UW133" i="1"/>
  <c r="UW134" i="1"/>
  <c r="UW135" i="1"/>
  <c r="UW136" i="1"/>
  <c r="UW137" i="1"/>
  <c r="UW138" i="1"/>
  <c r="UW139" i="1"/>
  <c r="UW140" i="1"/>
  <c r="UW141" i="1"/>
  <c r="UW142" i="1"/>
  <c r="UW143" i="1"/>
  <c r="UW144" i="1"/>
  <c r="UW145" i="1"/>
  <c r="UW146" i="1"/>
  <c r="UW147" i="1"/>
  <c r="UX12" i="1"/>
  <c r="I501" i="4"/>
  <c r="V500" i="4"/>
  <c r="H500" i="4"/>
  <c r="G500" i="4" s="1"/>
  <c r="C499" i="4"/>
  <c r="P499" i="4" s="1"/>
  <c r="P483" i="4"/>
  <c r="C484" i="4"/>
  <c r="F564" i="4"/>
  <c r="E564" i="4"/>
  <c r="D564" i="4"/>
  <c r="Q564" i="4" s="1"/>
  <c r="S483" i="4"/>
  <c r="B483" i="4"/>
  <c r="A565" i="4"/>
  <c r="R512" i="4"/>
  <c r="R515" i="4"/>
  <c r="R509" i="4"/>
  <c r="R518" i="4"/>
  <c r="JH14" i="1"/>
  <c r="JH15" i="1" s="1" a="1"/>
  <c r="JH15" i="1" s="1"/>
  <c r="GS114" i="1" l="1" a="1"/>
  <c r="GS114" i="1" s="1"/>
  <c r="GQ114" i="1" a="1"/>
  <c r="GQ114" i="1" s="1"/>
  <c r="GR114" i="1" a="1"/>
  <c r="GR114" i="1" s="1"/>
  <c r="DD114" i="1" a="1"/>
  <c r="DD114" i="1" s="1"/>
  <c r="DG114" i="1" s="1"/>
  <c r="XZ114" i="1" a="1"/>
  <c r="XZ114" i="1" s="1"/>
  <c r="XY114" i="1" a="1"/>
  <c r="XY114" i="1" s="1"/>
  <c r="XW114" i="1" a="1"/>
  <c r="XW114" i="1" s="1"/>
  <c r="XX114" i="1" a="1"/>
  <c r="XX114" i="1" s="1"/>
  <c r="CD114" i="1" a="1"/>
  <c r="CD114" i="1" s="1"/>
  <c r="AC114" i="1" a="1"/>
  <c r="AC114" i="1" s="1"/>
  <c r="M114" i="1" a="1"/>
  <c r="M114" i="1" s="1"/>
  <c r="XV114" i="1" s="1"/>
  <c r="B115" i="1"/>
  <c r="UX124" i="1"/>
  <c r="UX125" i="1"/>
  <c r="UX126" i="1"/>
  <c r="UX127" i="1"/>
  <c r="UX128" i="1"/>
  <c r="UX129" i="1"/>
  <c r="UX130" i="1"/>
  <c r="UX131" i="1"/>
  <c r="UX132" i="1"/>
  <c r="UX133" i="1"/>
  <c r="UX134" i="1"/>
  <c r="UX135" i="1"/>
  <c r="UX136" i="1"/>
  <c r="UX137" i="1"/>
  <c r="UX138" i="1"/>
  <c r="UX139" i="1"/>
  <c r="UX140" i="1"/>
  <c r="UX141" i="1"/>
  <c r="UX142" i="1"/>
  <c r="UX143" i="1"/>
  <c r="UX144" i="1"/>
  <c r="UX145" i="1"/>
  <c r="UX146" i="1"/>
  <c r="UX147" i="1"/>
  <c r="UY12" i="1"/>
  <c r="JH124" i="1" a="1"/>
  <c r="JH124" i="1" s="1"/>
  <c r="JH145" i="1" s="1" a="1"/>
  <c r="JH145" i="1" s="1"/>
  <c r="JH49" i="1" a="1"/>
  <c r="JH49"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H17" i="1"/>
  <c r="GR115" i="1" l="1" a="1"/>
  <c r="GR115" i="1" s="1"/>
  <c r="GS115" i="1" a="1"/>
  <c r="GS115" i="1" s="1"/>
  <c r="GQ115" i="1" a="1"/>
  <c r="GQ115" i="1" s="1"/>
  <c r="M115" i="1" a="1"/>
  <c r="M115" i="1" s="1"/>
  <c r="XV115" i="1" s="1"/>
  <c r="XX115" i="1" a="1"/>
  <c r="XX115" i="1" s="1"/>
  <c r="XY115" i="1" a="1"/>
  <c r="XY115" i="1" s="1"/>
  <c r="XZ115" i="1" a="1"/>
  <c r="XZ115" i="1" s="1"/>
  <c r="DD115" i="1" a="1"/>
  <c r="DD115" i="1" s="1"/>
  <c r="DG115" i="1" s="1"/>
  <c r="XW115" i="1" a="1"/>
  <c r="XW115" i="1" s="1"/>
  <c r="CD115" i="1" a="1"/>
  <c r="CD115" i="1" s="1"/>
  <c r="AC115" i="1" a="1"/>
  <c r="AC115" i="1" s="1"/>
  <c r="UY124" i="1"/>
  <c r="UY125" i="1"/>
  <c r="UY126" i="1"/>
  <c r="UY127" i="1"/>
  <c r="UY128" i="1"/>
  <c r="UY129" i="1"/>
  <c r="UY130" i="1"/>
  <c r="UY131" i="1"/>
  <c r="UY132" i="1"/>
  <c r="UY133" i="1"/>
  <c r="UY134" i="1"/>
  <c r="UY135" i="1"/>
  <c r="UY136" i="1"/>
  <c r="UY137" i="1"/>
  <c r="UY138" i="1"/>
  <c r="UY139" i="1"/>
  <c r="UY140" i="1"/>
  <c r="UY141" i="1"/>
  <c r="UY142" i="1"/>
  <c r="UY143" i="1"/>
  <c r="UY144" i="1"/>
  <c r="UY145" i="1"/>
  <c r="UY146" i="1"/>
  <c r="UY147" i="1"/>
  <c r="JH125" i="1" a="1"/>
  <c r="JH125" i="1" s="1"/>
  <c r="JH146" i="1" s="1" a="1"/>
  <c r="JH146" i="1" s="1"/>
  <c r="UZ12" i="1"/>
  <c r="JH126" i="1" a="1"/>
  <c r="JH126" i="1" s="1"/>
  <c r="JH128" i="1" s="1" a="1"/>
  <c r="JH128" i="1" s="1"/>
  <c r="JH130" i="1" s="1" a="1"/>
  <c r="JH130" i="1" s="1"/>
  <c r="JH132" i="1" s="1" a="1"/>
  <c r="JH132" i="1" s="1"/>
  <c r="JH134" i="1" s="1" a="1"/>
  <c r="JH134" i="1" s="1"/>
  <c r="JH136" i="1" s="1" a="1"/>
  <c r="JH136" i="1" s="1"/>
  <c r="JH138" i="1" s="1" a="1"/>
  <c r="JH138" i="1" s="1"/>
  <c r="JH140" i="1" s="1" a="1"/>
  <c r="JH140" i="1" s="1"/>
  <c r="JH142" i="1" s="1" a="1"/>
  <c r="JH142" i="1" s="1"/>
  <c r="JH144" i="1" s="1" a="1"/>
  <c r="JH144" i="1" s="1"/>
  <c r="JH50" i="1" a="1"/>
  <c r="JH50" i="1" s="1"/>
  <c r="JH51" i="1" s="1" a="1"/>
  <c r="JH51" i="1" s="1"/>
  <c r="JH54" i="1" a="1"/>
  <c r="JH54" i="1" s="1"/>
  <c r="JH55" i="1" s="1" a="1"/>
  <c r="JH55" i="1" s="1"/>
  <c r="JH52" i="1" a="1"/>
  <c r="JH52" i="1" s="1"/>
  <c r="JH53" i="1" s="1" a="1"/>
  <c r="JH53"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JH127" i="1" l="1" a="1"/>
  <c r="JH127" i="1" s="1"/>
  <c r="JH129" i="1" s="1" a="1"/>
  <c r="JH129" i="1" s="1"/>
  <c r="JH131" i="1" s="1" a="1"/>
  <c r="JH131" i="1" s="1"/>
  <c r="JH133" i="1" s="1" a="1"/>
  <c r="JH133" i="1" s="1"/>
  <c r="JH135" i="1" s="1" a="1"/>
  <c r="JH135" i="1" s="1"/>
  <c r="JH137" i="1" s="1" a="1"/>
  <c r="JH137" i="1" s="1"/>
  <c r="JH139" i="1" s="1" a="1"/>
  <c r="JH139" i="1" s="1"/>
  <c r="JH141" i="1" s="1" a="1"/>
  <c r="JH141" i="1" s="1"/>
  <c r="JH143" i="1" s="1" a="1"/>
  <c r="JH143" i="1" s="1"/>
  <c r="UZ125" i="1"/>
  <c r="UZ124" i="1"/>
  <c r="UZ126" i="1"/>
  <c r="UZ127" i="1"/>
  <c r="UZ128" i="1"/>
  <c r="UZ129" i="1"/>
  <c r="UZ130" i="1"/>
  <c r="UZ131" i="1"/>
  <c r="UZ132" i="1"/>
  <c r="UZ133" i="1"/>
  <c r="UZ134" i="1"/>
  <c r="UZ135" i="1"/>
  <c r="UZ136" i="1"/>
  <c r="UZ137" i="1"/>
  <c r="UZ138" i="1"/>
  <c r="UZ139" i="1"/>
  <c r="UZ140" i="1"/>
  <c r="UZ141" i="1"/>
  <c r="UZ142" i="1"/>
  <c r="UZ143" i="1"/>
  <c r="UZ144" i="1"/>
  <c r="UZ145" i="1"/>
  <c r="UZ146" i="1"/>
  <c r="UZ147" i="1"/>
  <c r="JH147" i="1" a="1"/>
  <c r="JH147" i="1" s="1"/>
  <c r="VA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VA124" i="1" l="1"/>
  <c r="VA125" i="1"/>
  <c r="VA126" i="1"/>
  <c r="VA127" i="1"/>
  <c r="VA128" i="1"/>
  <c r="VA129" i="1"/>
  <c r="VA130" i="1"/>
  <c r="VA131" i="1"/>
  <c r="VA132" i="1"/>
  <c r="VA133" i="1"/>
  <c r="VA134" i="1"/>
  <c r="VA135" i="1"/>
  <c r="VA136" i="1"/>
  <c r="VA137" i="1"/>
  <c r="VA138" i="1"/>
  <c r="VA139" i="1"/>
  <c r="VA140" i="1"/>
  <c r="VA141" i="1"/>
  <c r="VA142" i="1"/>
  <c r="VA143" i="1"/>
  <c r="VA144" i="1"/>
  <c r="VA145" i="1"/>
  <c r="VA146" i="1"/>
  <c r="VA147" i="1"/>
  <c r="VB12" i="1"/>
  <c r="C502" i="4"/>
  <c r="P502" i="4" s="1"/>
  <c r="H565" i="4"/>
  <c r="I566" i="4"/>
  <c r="G516" i="4"/>
  <c r="P487" i="4"/>
  <c r="C488" i="4"/>
  <c r="F568" i="4"/>
  <c r="E568" i="4"/>
  <c r="D568" i="4"/>
  <c r="Q568" i="4" s="1"/>
  <c r="U503" i="4"/>
  <c r="V504" i="4"/>
  <c r="S487" i="4"/>
  <c r="B487" i="4"/>
  <c r="R528" i="4"/>
  <c r="R534" i="4"/>
  <c r="R525" i="4"/>
  <c r="A569" i="4"/>
  <c r="R531" i="4"/>
  <c r="VB124" i="1" l="1"/>
  <c r="VB125" i="1"/>
  <c r="VB126" i="1"/>
  <c r="VB127" i="1"/>
  <c r="VB128" i="1"/>
  <c r="VB129" i="1"/>
  <c r="VB130" i="1"/>
  <c r="VB131" i="1"/>
  <c r="VB132" i="1"/>
  <c r="VB133" i="1"/>
  <c r="VB134" i="1"/>
  <c r="VB135" i="1"/>
  <c r="VB136" i="1"/>
  <c r="VB137" i="1"/>
  <c r="VB138" i="1"/>
  <c r="VB139" i="1"/>
  <c r="VB140" i="1"/>
  <c r="VB141" i="1"/>
  <c r="VB142" i="1"/>
  <c r="VB143" i="1"/>
  <c r="VB144" i="1"/>
  <c r="VB145" i="1"/>
  <c r="VB146" i="1"/>
  <c r="VB147" i="1"/>
  <c r="VC12" i="1"/>
  <c r="B502" i="4"/>
  <c r="C503" i="4"/>
  <c r="P503" i="4" s="1"/>
  <c r="G517" i="4"/>
  <c r="H566" i="4"/>
  <c r="I567" i="4"/>
  <c r="P488" i="4"/>
  <c r="C489" i="4"/>
  <c r="F569" i="4"/>
  <c r="E569" i="4"/>
  <c r="D569" i="4"/>
  <c r="Q569" i="4" s="1"/>
  <c r="V505" i="4"/>
  <c r="U504" i="4"/>
  <c r="S488" i="4"/>
  <c r="B488" i="4"/>
  <c r="R529" i="4"/>
  <c r="R535" i="4"/>
  <c r="R538" i="4"/>
  <c r="R532" i="4"/>
  <c r="A570" i="4"/>
  <c r="CT149" i="1"/>
  <c r="CQ149" i="1"/>
  <c r="CW149" i="1"/>
  <c r="CK149" i="1"/>
  <c r="DW17" i="1"/>
  <c r="DV17" i="1"/>
  <c r="VC124" i="1" l="1"/>
  <c r="VC125" i="1"/>
  <c r="VC126" i="1"/>
  <c r="VC127" i="1"/>
  <c r="VC128" i="1"/>
  <c r="VC129" i="1"/>
  <c r="VC130" i="1"/>
  <c r="VC131" i="1"/>
  <c r="VC132" i="1"/>
  <c r="VC133" i="1"/>
  <c r="VC134" i="1"/>
  <c r="VC135" i="1"/>
  <c r="VC136" i="1"/>
  <c r="VC137" i="1"/>
  <c r="VC138" i="1"/>
  <c r="VC139" i="1"/>
  <c r="VC140" i="1"/>
  <c r="VC141" i="1"/>
  <c r="VC142" i="1"/>
  <c r="VC143" i="1"/>
  <c r="VC144" i="1"/>
  <c r="VC145" i="1"/>
  <c r="VC146" i="1"/>
  <c r="VC147" i="1"/>
  <c r="VD12" i="1"/>
  <c r="B18" i="1"/>
  <c r="XZ18" i="1" s="1" a="1"/>
  <c r="XZ18" i="1" s="1"/>
  <c r="B503" i="4"/>
  <c r="C504" i="4"/>
  <c r="P504" i="4" s="1"/>
  <c r="H567" i="4"/>
  <c r="I568" i="4"/>
  <c r="G518" i="4"/>
  <c r="P489" i="4"/>
  <c r="C490" i="4"/>
  <c r="F570" i="4"/>
  <c r="E570" i="4"/>
  <c r="D570" i="4"/>
  <c r="Q570" i="4" s="1"/>
  <c r="U505" i="4"/>
  <c r="V506" i="4"/>
  <c r="S489" i="4"/>
  <c r="B489" i="4"/>
  <c r="R539" i="4"/>
  <c r="R542" i="4"/>
  <c r="R536" i="4"/>
  <c r="A571" i="4"/>
  <c r="R533" i="4"/>
  <c r="B64" i="1"/>
  <c r="GP64" i="1" s="1" a="1"/>
  <c r="GP64" i="1" s="1"/>
  <c r="CT14" i="1"/>
  <c r="CT15" i="1" s="1" a="1"/>
  <c r="CT15" i="1" s="1"/>
  <c r="CQ14" i="1"/>
  <c r="CQ15" i="1" s="1" a="1"/>
  <c r="CQ15" i="1" s="1"/>
  <c r="CW14" i="1"/>
  <c r="CW15" i="1" s="1" a="1"/>
  <c r="CW15" i="1" s="1"/>
  <c r="CK14" i="1"/>
  <c r="CK15" i="1" s="1" a="1"/>
  <c r="CK15" i="1" s="1"/>
  <c r="GP65" i="1" l="1" a="1"/>
  <c r="GP65" i="1" s="1"/>
  <c r="GP66" i="1" a="1"/>
  <c r="GP66" i="1" s="1"/>
  <c r="GP67" i="1" a="1"/>
  <c r="GP67" i="1" s="1"/>
  <c r="GP68" i="1" a="1"/>
  <c r="GP68" i="1" s="1"/>
  <c r="GP69" i="1" a="1"/>
  <c r="GP69" i="1" s="1"/>
  <c r="GP70" i="1" a="1"/>
  <c r="GP70" i="1" s="1"/>
  <c r="GP71" i="1" a="1"/>
  <c r="GP71" i="1" s="1"/>
  <c r="GP72" i="1" a="1"/>
  <c r="GP72" i="1" s="1"/>
  <c r="GP73" i="1" a="1"/>
  <c r="GP73" i="1" s="1"/>
  <c r="GP74" i="1" a="1"/>
  <c r="GP74" i="1" s="1"/>
  <c r="GP75" i="1" a="1"/>
  <c r="GP75" i="1" s="1"/>
  <c r="GP76" i="1" a="1"/>
  <c r="GP76" i="1" s="1"/>
  <c r="GP77" i="1" a="1"/>
  <c r="GP77" i="1" s="1"/>
  <c r="GP78" i="1" a="1"/>
  <c r="GP78" i="1" s="1"/>
  <c r="GP79" i="1" a="1"/>
  <c r="GP79" i="1" s="1"/>
  <c r="GP80" i="1" a="1"/>
  <c r="GP80" i="1" s="1"/>
  <c r="GP81" i="1" a="1"/>
  <c r="GP81" i="1" s="1"/>
  <c r="GP82" i="1" a="1"/>
  <c r="GP82" i="1" s="1"/>
  <c r="GP83" i="1" a="1"/>
  <c r="GP83" i="1" s="1"/>
  <c r="GP84" i="1" a="1"/>
  <c r="GP84" i="1" s="1"/>
  <c r="GP85" i="1" a="1"/>
  <c r="GP85" i="1" s="1"/>
  <c r="GP86" i="1" a="1"/>
  <c r="GP86" i="1" s="1"/>
  <c r="GP87" i="1" a="1"/>
  <c r="GP87" i="1" s="1"/>
  <c r="GP88" i="1" a="1"/>
  <c r="GP88" i="1" s="1"/>
  <c r="GP89" i="1" a="1"/>
  <c r="GP89" i="1" s="1"/>
  <c r="GP91" i="1" a="1"/>
  <c r="GP91" i="1" s="1"/>
  <c r="GP90" i="1" a="1"/>
  <c r="GP90" i="1" s="1"/>
  <c r="GP92" i="1" a="1"/>
  <c r="GP92" i="1" s="1"/>
  <c r="GP93" i="1" a="1"/>
  <c r="GP93" i="1" s="1"/>
  <c r="GP94" i="1" a="1"/>
  <c r="GP94" i="1" s="1"/>
  <c r="GP95" i="1" a="1"/>
  <c r="GP95" i="1" s="1"/>
  <c r="GP96" i="1" a="1"/>
  <c r="GP96" i="1" s="1"/>
  <c r="GP97" i="1" a="1"/>
  <c r="GP97" i="1" s="1"/>
  <c r="GP98" i="1" a="1"/>
  <c r="GP98" i="1" s="1"/>
  <c r="GP99" i="1" a="1"/>
  <c r="GP99" i="1" s="1"/>
  <c r="GP100" i="1" a="1"/>
  <c r="GP100" i="1" s="1"/>
  <c r="GP102" i="1" a="1"/>
  <c r="GP102" i="1" s="1"/>
  <c r="GP101" i="1" a="1"/>
  <c r="GP101" i="1" s="1"/>
  <c r="GP105" i="1" a="1"/>
  <c r="GP105" i="1" s="1"/>
  <c r="GP106" i="1" a="1"/>
  <c r="GP106" i="1" s="1"/>
  <c r="GP107" i="1" a="1"/>
  <c r="GP107" i="1" s="1"/>
  <c r="GP108" i="1" a="1"/>
  <c r="GP108" i="1" s="1"/>
  <c r="GP109" i="1" a="1"/>
  <c r="GP109" i="1" s="1"/>
  <c r="GP110" i="1" a="1"/>
  <c r="GP110" i="1" s="1"/>
  <c r="GP111" i="1" a="1"/>
  <c r="GP111" i="1" s="1"/>
  <c r="GP112" i="1" a="1"/>
  <c r="GP112" i="1" s="1"/>
  <c r="GP113" i="1" a="1"/>
  <c r="GP113" i="1" s="1"/>
  <c r="GP114" i="1" a="1"/>
  <c r="GP114" i="1" s="1"/>
  <c r="GP115" i="1" a="1"/>
  <c r="GP115" i="1" s="1"/>
  <c r="XZ41" i="1" a="1"/>
  <c r="XZ41" i="1" s="1"/>
  <c r="XZ35" i="1" a="1"/>
  <c r="XZ35" i="1" s="1"/>
  <c r="XZ19" i="1" a="1"/>
  <c r="XZ19" i="1" s="1"/>
  <c r="XZ47" i="1" a="1"/>
  <c r="XZ47" i="1" s="1"/>
  <c r="XZ48" i="1" s="1" a="1"/>
  <c r="XZ48" i="1" s="1"/>
  <c r="XZ22" i="1" a="1"/>
  <c r="XZ22" i="1" s="1"/>
  <c r="XZ20" i="1" a="1"/>
  <c r="XZ20" i="1" s="1"/>
  <c r="XZ21" i="1" a="1"/>
  <c r="XZ21" i="1" s="1"/>
  <c r="XZ34" i="1" a="1"/>
  <c r="XZ34" i="1" s="1"/>
  <c r="XZ46" i="1" a="1"/>
  <c r="XZ46" i="1" s="1"/>
  <c r="XZ44" i="1" a="1"/>
  <c r="XZ44" i="1" s="1"/>
  <c r="XZ40" i="1" a="1"/>
  <c r="XZ40" i="1" s="1"/>
  <c r="XZ28" i="1" a="1"/>
  <c r="XZ28" i="1" s="1"/>
  <c r="XZ31" i="1" a="1"/>
  <c r="XZ31" i="1" s="1"/>
  <c r="XZ43" i="1" a="1"/>
  <c r="XZ43" i="1" s="1"/>
  <c r="XZ39" i="1" a="1"/>
  <c r="XZ39" i="1" s="1"/>
  <c r="XZ32" i="1" a="1"/>
  <c r="XZ32" i="1" s="1"/>
  <c r="XZ42" i="1" a="1"/>
  <c r="XZ42" i="1" s="1"/>
  <c r="XZ36" i="1" a="1"/>
  <c r="XZ36" i="1" s="1"/>
  <c r="XZ26" i="1" a="1"/>
  <c r="XZ26" i="1" s="1"/>
  <c r="XZ23" i="1" a="1"/>
  <c r="XZ23" i="1" s="1"/>
  <c r="XZ27" i="1" a="1"/>
  <c r="XZ27" i="1" s="1"/>
  <c r="XZ45" i="1" a="1"/>
  <c r="XZ45" i="1" s="1"/>
  <c r="XZ33" i="1" a="1"/>
  <c r="XZ33" i="1" s="1"/>
  <c r="XZ38" i="1" a="1"/>
  <c r="XZ38" i="1" s="1"/>
  <c r="XZ25" i="1" a="1"/>
  <c r="XZ25" i="1" s="1"/>
  <c r="XZ29" i="1" a="1"/>
  <c r="XZ29" i="1" s="1"/>
  <c r="XZ37" i="1" a="1"/>
  <c r="XZ37" i="1" s="1"/>
  <c r="XZ30" i="1" a="1"/>
  <c r="XZ30" i="1" s="1"/>
  <c r="XZ24" i="1" a="1"/>
  <c r="XZ24" i="1" s="1"/>
  <c r="XW18" i="1" a="1"/>
  <c r="XW18" i="1" s="1"/>
  <c r="XX18" i="1" a="1"/>
  <c r="XX18" i="1" s="1"/>
  <c r="XY18" i="1" a="1"/>
  <c r="XY18" i="1" s="1"/>
  <c r="XQ64" i="1" a="1"/>
  <c r="XQ64" i="1" s="1"/>
  <c r="XS64" i="1" a="1"/>
  <c r="XS64" i="1" s="1"/>
  <c r="XR64" i="1" a="1"/>
  <c r="XR64" i="1" s="1"/>
  <c r="XT64" i="1" a="1"/>
  <c r="XT64" i="1" s="1"/>
  <c r="XQ18" i="1" a="1"/>
  <c r="XQ18" i="1" s="1"/>
  <c r="XQ32" i="1" s="1" a="1"/>
  <c r="XQ32" i="1" s="1"/>
  <c r="XR18" i="1" a="1"/>
  <c r="XR18" i="1" s="1"/>
  <c r="XS18" i="1" a="1"/>
  <c r="XS18" i="1" s="1"/>
  <c r="XT18" i="1" a="1"/>
  <c r="XT18" i="1" s="1"/>
  <c r="XP18" i="1" a="1"/>
  <c r="XP18" i="1" s="1"/>
  <c r="XP27" i="1" s="1" a="1"/>
  <c r="XP27" i="1" s="1"/>
  <c r="XU18" i="1" a="1"/>
  <c r="XU18" i="1" s="1"/>
  <c r="XP64" i="1" a="1"/>
  <c r="XP64" i="1" s="1"/>
  <c r="XU64" i="1" a="1"/>
  <c r="XU64" i="1" s="1"/>
  <c r="R64" i="1" a="1"/>
  <c r="R64" i="1" s="1"/>
  <c r="AG64" i="1" a="1"/>
  <c r="AG64" i="1" s="1"/>
  <c r="AF64" i="1" a="1"/>
  <c r="AF64" i="1" s="1"/>
  <c r="AE64" i="1" a="1"/>
  <c r="AE64" i="1" s="1"/>
  <c r="AD64" i="1" a="1"/>
  <c r="AD64" i="1" s="1"/>
  <c r="AK64" i="1" a="1"/>
  <c r="AK64" i="1" s="1"/>
  <c r="N64" i="1" a="1"/>
  <c r="N64" i="1" s="1"/>
  <c r="O64" i="1" a="1"/>
  <c r="O64" i="1" s="1"/>
  <c r="P64" i="1" a="1"/>
  <c r="P64" i="1" s="1"/>
  <c r="Q64" i="1" a="1"/>
  <c r="Q64" i="1" s="1"/>
  <c r="S64" i="1" a="1"/>
  <c r="S64" i="1" s="1"/>
  <c r="AH64" i="1" a="1"/>
  <c r="AH64" i="1" s="1"/>
  <c r="ABF64" i="1" a="1"/>
  <c r="ABF64" i="1" s="1"/>
  <c r="Z64" i="1" a="1"/>
  <c r="Z64" i="1" s="1"/>
  <c r="ABF18" i="1" a="1"/>
  <c r="ABF18" i="1" s="1"/>
  <c r="Z18" i="1" a="1"/>
  <c r="Z18" i="1" s="1"/>
  <c r="Z41" i="1" s="1" a="1"/>
  <c r="Z41" i="1" s="1"/>
  <c r="DB64" i="1" a="1"/>
  <c r="DB64" i="1" s="1"/>
  <c r="FC64" i="1" a="1"/>
  <c r="FC64" i="1" s="1"/>
  <c r="FF18" i="1" a="1"/>
  <c r="FF18" i="1" s="1"/>
  <c r="FF41" i="1" s="1" a="1"/>
  <c r="FF41" i="1" s="1"/>
  <c r="FC18" i="1" a="1"/>
  <c r="FC18" i="1" s="1"/>
  <c r="FC41" i="1" s="1" a="1"/>
  <c r="FC41" i="1" s="1"/>
  <c r="ET18" i="1" a="1"/>
  <c r="ET18" i="1" s="1"/>
  <c r="ET41" i="1" s="1" a="1"/>
  <c r="ET41" i="1" s="1"/>
  <c r="ES18" i="1" a="1"/>
  <c r="ES18" i="1" s="1"/>
  <c r="ES41" i="1" s="1" a="1"/>
  <c r="ES41" i="1" s="1"/>
  <c r="EN64" i="1" a="1"/>
  <c r="EN64" i="1" s="1"/>
  <c r="EM64" i="1" a="1"/>
  <c r="EM64" i="1" s="1"/>
  <c r="EO64" i="1" a="1"/>
  <c r="EO64" i="1" s="1"/>
  <c r="EL64" i="1" a="1"/>
  <c r="EL64" i="1" s="1"/>
  <c r="EK64" i="1" a="1"/>
  <c r="EK64" i="1" s="1"/>
  <c r="EJ64" i="1" a="1"/>
  <c r="EJ64" i="1" s="1"/>
  <c r="EM18" i="1" a="1"/>
  <c r="EM18" i="1" s="1"/>
  <c r="EM41" i="1" s="1" a="1"/>
  <c r="EM41" i="1" s="1"/>
  <c r="EL18" i="1" a="1"/>
  <c r="EL18" i="1" s="1"/>
  <c r="EL41" i="1" s="1" a="1"/>
  <c r="EL41" i="1" s="1"/>
  <c r="EK18" i="1" a="1"/>
  <c r="EK18" i="1" s="1"/>
  <c r="EK41" i="1" s="1" a="1"/>
  <c r="EK41" i="1" s="1"/>
  <c r="EJ18" i="1" a="1"/>
  <c r="EJ18" i="1" s="1"/>
  <c r="EJ41" i="1" s="1" a="1"/>
  <c r="EJ41" i="1" s="1"/>
  <c r="EN18" i="1" a="1"/>
  <c r="EN18" i="1" s="1"/>
  <c r="EN41" i="1" s="1" a="1"/>
  <c r="EN41" i="1" s="1"/>
  <c r="EO18" i="1" a="1"/>
  <c r="EO18" i="1" s="1"/>
  <c r="EO41" i="1" s="1" a="1"/>
  <c r="EO41" i="1" s="1"/>
  <c r="YF64" i="1" a="1"/>
  <c r="YF64" i="1" s="1"/>
  <c r="YI64" i="1" a="1"/>
  <c r="YI64" i="1" s="1"/>
  <c r="YH64" i="1" a="1"/>
  <c r="YH64" i="1" s="1"/>
  <c r="YJ64" i="1" a="1"/>
  <c r="YJ64" i="1" s="1"/>
  <c r="YG64" i="1" a="1"/>
  <c r="YG64" i="1" s="1"/>
  <c r="YJ18" i="1" a="1"/>
  <c r="YJ18" i="1" s="1"/>
  <c r="YJ41" i="1" s="1" a="1"/>
  <c r="YJ41" i="1" s="1"/>
  <c r="YG18" i="1" a="1"/>
  <c r="YG18" i="1" s="1"/>
  <c r="YG41" i="1" s="1" a="1"/>
  <c r="YG41" i="1" s="1"/>
  <c r="YH18" i="1" a="1"/>
  <c r="YH18" i="1" s="1"/>
  <c r="YH41" i="1" s="1" a="1"/>
  <c r="YH41" i="1" s="1"/>
  <c r="YF18" i="1" a="1"/>
  <c r="YF18" i="1" s="1"/>
  <c r="YF41" i="1" s="1" a="1"/>
  <c r="YF41" i="1" s="1"/>
  <c r="YI18" i="1" a="1"/>
  <c r="YI18" i="1" s="1"/>
  <c r="YI41" i="1" s="1" a="1"/>
  <c r="YI41" i="1" s="1"/>
  <c r="HZ18" i="1" a="1"/>
  <c r="HZ18" i="1" s="1"/>
  <c r="HZ41" i="1" s="1" a="1"/>
  <c r="HZ41" i="1" s="1"/>
  <c r="O18" i="1" a="1"/>
  <c r="O18" i="1" s="1"/>
  <c r="O41" i="1" s="1" a="1"/>
  <c r="O41" i="1" s="1"/>
  <c r="HZ64" i="1" a="1"/>
  <c r="HZ64" i="1" s="1"/>
  <c r="IJ64" i="1" a="1"/>
  <c r="IJ64" i="1" s="1"/>
  <c r="IA64" i="1" a="1"/>
  <c r="IA64" i="1" s="1"/>
  <c r="HX18" i="1" a="1"/>
  <c r="HX18" i="1" s="1"/>
  <c r="HX41" i="1" s="1" a="1"/>
  <c r="HX41" i="1" s="1"/>
  <c r="HY18" i="1" a="1"/>
  <c r="HY18" i="1" s="1"/>
  <c r="HY41" i="1" s="1" a="1"/>
  <c r="HY41" i="1" s="1"/>
  <c r="HX64" i="1" a="1"/>
  <c r="HX64" i="1" s="1"/>
  <c r="HY64" i="1" a="1"/>
  <c r="HY64" i="1" s="1"/>
  <c r="IN18" i="1" a="1"/>
  <c r="IN18" i="1" s="1"/>
  <c r="IN41" i="1" s="1" a="1"/>
  <c r="IN41" i="1" s="1"/>
  <c r="ID18" i="1" a="1"/>
  <c r="ID18" i="1" s="1"/>
  <c r="ID41" i="1" s="1" a="1"/>
  <c r="ID41" i="1" s="1"/>
  <c r="EI64" i="1" a="1"/>
  <c r="EI64" i="1" s="1"/>
  <c r="EH64" i="1" a="1"/>
  <c r="EH64" i="1" s="1"/>
  <c r="EH18" i="1" a="1"/>
  <c r="EH18" i="1" s="1"/>
  <c r="EH41" i="1" s="1" a="1"/>
  <c r="EH41" i="1" s="1"/>
  <c r="EI18" i="1" a="1"/>
  <c r="EI18" i="1" s="1"/>
  <c r="EI41" i="1" s="1" a="1"/>
  <c r="EI41" i="1" s="1"/>
  <c r="XV18" i="1" a="1"/>
  <c r="XV18" i="1" s="1"/>
  <c r="XV41" i="1" s="1" a="1"/>
  <c r="XV41" i="1" s="1"/>
  <c r="ABD64" i="1" a="1"/>
  <c r="ABD64" i="1" s="1"/>
  <c r="ABC64" i="1" a="1"/>
  <c r="ABC64" i="1" s="1"/>
  <c r="ABB64" i="1" a="1"/>
  <c r="ABB64" i="1" s="1"/>
  <c r="ABI64" i="1" a="1"/>
  <c r="ABI64" i="1" s="1"/>
  <c r="ABA64" i="1" a="1"/>
  <c r="ABA64" i="1" s="1"/>
  <c r="ABH64" i="1" a="1"/>
  <c r="ABH64" i="1" s="1"/>
  <c r="AAZ64" i="1" a="1"/>
  <c r="AAZ64" i="1" s="1"/>
  <c r="ABG64" i="1" a="1"/>
  <c r="ABG64" i="1" s="1"/>
  <c r="AAY64" i="1" a="1"/>
  <c r="AAY64" i="1" s="1"/>
  <c r="ABJ64" i="1" a="1"/>
  <c r="ABJ64" i="1" s="1"/>
  <c r="ABE64" i="1" a="1"/>
  <c r="ABE64" i="1" s="1"/>
  <c r="AAX64" i="1" a="1"/>
  <c r="AAX64" i="1" s="1"/>
  <c r="ZG64" i="1" a="1"/>
  <c r="ZG64" i="1" s="1"/>
  <c r="ABD18" i="1" a="1"/>
  <c r="ABD18" i="1" s="1"/>
  <c r="ABD41" i="1" s="1" a="1"/>
  <c r="ABD41" i="1" s="1"/>
  <c r="ABC18" i="1" a="1"/>
  <c r="ABC18" i="1" s="1"/>
  <c r="ABC41" i="1" s="1" a="1"/>
  <c r="ABC41" i="1" s="1"/>
  <c r="ABB18" i="1" a="1"/>
  <c r="ABB18" i="1" s="1"/>
  <c r="ABB41" i="1" s="1" a="1"/>
  <c r="ABB41" i="1" s="1"/>
  <c r="ABI18" i="1" a="1"/>
  <c r="ABI18" i="1" s="1"/>
  <c r="ABI41" i="1" s="1" a="1"/>
  <c r="ABI41" i="1" s="1"/>
  <c r="ABA18" i="1" a="1"/>
  <c r="ABA18" i="1" s="1"/>
  <c r="ABA41" i="1" s="1" a="1"/>
  <c r="ABA41" i="1" s="1"/>
  <c r="ABH18" i="1" a="1"/>
  <c r="ABH18" i="1" s="1"/>
  <c r="ABH41" i="1" s="1" a="1"/>
  <c r="ABH41" i="1" s="1"/>
  <c r="AAZ18" i="1" a="1"/>
  <c r="AAZ18" i="1" s="1"/>
  <c r="AAZ41" i="1" s="1" a="1"/>
  <c r="AAZ41" i="1" s="1"/>
  <c r="ABG18" i="1" a="1"/>
  <c r="ABG18" i="1" s="1"/>
  <c r="ABG41" i="1" s="1" a="1"/>
  <c r="ABG41" i="1" s="1"/>
  <c r="AAY18" i="1" a="1"/>
  <c r="AAY18" i="1" s="1"/>
  <c r="AAY41" i="1" s="1" a="1"/>
  <c r="AAY41" i="1" s="1"/>
  <c r="ABE18" i="1" a="1"/>
  <c r="ABE18" i="1" s="1"/>
  <c r="ABE41" i="1" s="1" a="1"/>
  <c r="ABE41" i="1" s="1"/>
  <c r="ZG18" i="1" a="1"/>
  <c r="ZG18" i="1" s="1"/>
  <c r="ZG41" i="1" s="1" a="1"/>
  <c r="ZG41" i="1" s="1"/>
  <c r="AAX18" i="1" a="1"/>
  <c r="AAX18" i="1" s="1"/>
  <c r="AAX41" i="1" s="1" a="1"/>
  <c r="AAX41" i="1" s="1"/>
  <c r="ABJ18" i="1" a="1"/>
  <c r="ABJ18" i="1" s="1"/>
  <c r="ABJ41" i="1" s="1" a="1"/>
  <c r="ABJ41" i="1" s="1"/>
  <c r="DF64" i="1" a="1"/>
  <c r="DF64" i="1" s="1"/>
  <c r="VD124" i="1"/>
  <c r="VD125" i="1"/>
  <c r="VD126" i="1"/>
  <c r="VD127" i="1"/>
  <c r="VD128" i="1"/>
  <c r="VD129" i="1"/>
  <c r="VD130" i="1"/>
  <c r="VD131" i="1"/>
  <c r="VD132" i="1"/>
  <c r="VD133" i="1"/>
  <c r="VD134" i="1"/>
  <c r="VD135" i="1"/>
  <c r="VD136" i="1"/>
  <c r="VD137" i="1"/>
  <c r="VD138" i="1"/>
  <c r="VD139" i="1"/>
  <c r="VD140" i="1"/>
  <c r="VD141" i="1"/>
  <c r="VD142" i="1"/>
  <c r="VD143" i="1"/>
  <c r="VD144" i="1"/>
  <c r="VD145" i="1"/>
  <c r="VD146" i="1"/>
  <c r="VD147" i="1"/>
  <c r="VE12" i="1"/>
  <c r="VF18" i="1" a="1"/>
  <c r="VF18" i="1" s="1"/>
  <c r="VF41" i="1" s="1" a="1"/>
  <c r="VF41" i="1" s="1"/>
  <c r="UP18" i="1" a="1"/>
  <c r="UP18" i="1" s="1"/>
  <c r="UP41" i="1" s="1" a="1"/>
  <c r="UP41" i="1" s="1"/>
  <c r="TZ18" i="1" a="1"/>
  <c r="TZ18" i="1" s="1"/>
  <c r="TZ41" i="1" s="1" a="1"/>
  <c r="TZ41" i="1" s="1"/>
  <c r="TJ18" i="1" a="1"/>
  <c r="TJ18" i="1" s="1"/>
  <c r="TJ41" i="1" s="1" a="1"/>
  <c r="TJ41" i="1" s="1"/>
  <c r="ST18" i="1" a="1"/>
  <c r="ST18" i="1" s="1"/>
  <c r="ST41" i="1" s="1" a="1"/>
  <c r="ST41" i="1" s="1"/>
  <c r="SD18" i="1" a="1"/>
  <c r="SD18" i="1" s="1"/>
  <c r="SD41" i="1" s="1" a="1"/>
  <c r="SD41" i="1" s="1"/>
  <c r="RN18" i="1" a="1"/>
  <c r="RN18" i="1" s="1"/>
  <c r="RN41" i="1" s="1" a="1"/>
  <c r="RN41" i="1" s="1"/>
  <c r="QX18" i="1" a="1"/>
  <c r="QX18" i="1" s="1"/>
  <c r="QX41" i="1" s="1" a="1"/>
  <c r="QX41" i="1" s="1"/>
  <c r="QH18" i="1" a="1"/>
  <c r="QH18" i="1" s="1"/>
  <c r="QH41" i="1" s="1" a="1"/>
  <c r="QH41" i="1" s="1"/>
  <c r="PR18" i="1" a="1"/>
  <c r="PR18" i="1" s="1"/>
  <c r="PR41" i="1" s="1" a="1"/>
  <c r="PR41" i="1" s="1"/>
  <c r="PB18" i="1" a="1"/>
  <c r="PB18" i="1" s="1"/>
  <c r="PB41" i="1" s="1" a="1"/>
  <c r="PB41" i="1" s="1"/>
  <c r="OL18" i="1" a="1"/>
  <c r="OL18" i="1" s="1"/>
  <c r="OL41" i="1" s="1" a="1"/>
  <c r="OL41" i="1" s="1"/>
  <c r="NV18" i="1" a="1"/>
  <c r="NV18" i="1" s="1"/>
  <c r="NV41" i="1" s="1" a="1"/>
  <c r="NV41" i="1" s="1"/>
  <c r="NF18" i="1" a="1"/>
  <c r="NF18" i="1" s="1"/>
  <c r="NF41" i="1" s="1" a="1"/>
  <c r="NF41" i="1" s="1"/>
  <c r="VE18" i="1" a="1"/>
  <c r="VE18" i="1" s="1"/>
  <c r="VE41" i="1" s="1" a="1"/>
  <c r="VE41" i="1" s="1"/>
  <c r="UO18" i="1" a="1"/>
  <c r="UO18" i="1" s="1"/>
  <c r="UO41" i="1" s="1" a="1"/>
  <c r="UO41" i="1" s="1"/>
  <c r="TY18" i="1" a="1"/>
  <c r="TY18" i="1" s="1"/>
  <c r="TY41" i="1" s="1" a="1"/>
  <c r="TY41" i="1" s="1"/>
  <c r="TI18" i="1" a="1"/>
  <c r="TI18" i="1" s="1"/>
  <c r="TI41" i="1" s="1" a="1"/>
  <c r="TI41" i="1" s="1"/>
  <c r="SS18" i="1" a="1"/>
  <c r="SS18" i="1" s="1"/>
  <c r="SS41" i="1" s="1" a="1"/>
  <c r="SS41" i="1" s="1"/>
  <c r="SC18" i="1" a="1"/>
  <c r="SC18" i="1" s="1"/>
  <c r="SC41" i="1" s="1" a="1"/>
  <c r="SC41" i="1" s="1"/>
  <c r="RM18" i="1" a="1"/>
  <c r="RM18" i="1" s="1"/>
  <c r="RM41" i="1" s="1" a="1"/>
  <c r="RM41" i="1" s="1"/>
  <c r="QW18" i="1" a="1"/>
  <c r="QW18" i="1" s="1"/>
  <c r="QW41" i="1" s="1" a="1"/>
  <c r="QW41" i="1" s="1"/>
  <c r="QG18" i="1" a="1"/>
  <c r="QG18" i="1" s="1"/>
  <c r="QG41" i="1" s="1" a="1"/>
  <c r="QG41" i="1" s="1"/>
  <c r="PQ18" i="1" a="1"/>
  <c r="PQ18" i="1" s="1"/>
  <c r="PQ41" i="1" s="1" a="1"/>
  <c r="PQ41" i="1" s="1"/>
  <c r="PA18" i="1" a="1"/>
  <c r="PA18" i="1" s="1"/>
  <c r="PA41" i="1" s="1" a="1"/>
  <c r="PA41" i="1" s="1"/>
  <c r="OK18" i="1" a="1"/>
  <c r="OK18" i="1" s="1"/>
  <c r="OK41" i="1" s="1" a="1"/>
  <c r="OK41" i="1" s="1"/>
  <c r="NU18" i="1" a="1"/>
  <c r="NU18" i="1" s="1"/>
  <c r="NU41" i="1" s="1" a="1"/>
  <c r="NU41" i="1" s="1"/>
  <c r="NE18" i="1" a="1"/>
  <c r="NE18" i="1" s="1"/>
  <c r="NE41" i="1" s="1" a="1"/>
  <c r="NE41" i="1" s="1"/>
  <c r="VD18" i="1" a="1"/>
  <c r="VD18" i="1" s="1"/>
  <c r="VD41" i="1" s="1" a="1"/>
  <c r="VD41" i="1" s="1"/>
  <c r="UN18" i="1" a="1"/>
  <c r="UN18" i="1" s="1"/>
  <c r="UN41" i="1" s="1" a="1"/>
  <c r="UN41" i="1" s="1"/>
  <c r="TX18" i="1" a="1"/>
  <c r="TX18" i="1" s="1"/>
  <c r="TX41" i="1" s="1" a="1"/>
  <c r="TX41" i="1" s="1"/>
  <c r="TH18" i="1" a="1"/>
  <c r="TH18" i="1" s="1"/>
  <c r="TH41" i="1" s="1" a="1"/>
  <c r="TH41" i="1" s="1"/>
  <c r="SR18" i="1" a="1"/>
  <c r="SR18" i="1" s="1"/>
  <c r="SR41" i="1" s="1" a="1"/>
  <c r="SR41" i="1" s="1"/>
  <c r="SB18" i="1" a="1"/>
  <c r="SB18" i="1" s="1"/>
  <c r="SB41" i="1" s="1" a="1"/>
  <c r="SB41" i="1" s="1"/>
  <c r="RL18" i="1" a="1"/>
  <c r="RL18" i="1" s="1"/>
  <c r="RL41" i="1" s="1" a="1"/>
  <c r="RL41" i="1" s="1"/>
  <c r="QV18" i="1" a="1"/>
  <c r="QV18" i="1" s="1"/>
  <c r="QV41" i="1" s="1" a="1"/>
  <c r="QV41" i="1" s="1"/>
  <c r="QF18" i="1" a="1"/>
  <c r="QF18" i="1" s="1"/>
  <c r="QF41" i="1" s="1" a="1"/>
  <c r="QF41" i="1" s="1"/>
  <c r="PP18" i="1" a="1"/>
  <c r="PP18" i="1" s="1"/>
  <c r="PP41" i="1" s="1" a="1"/>
  <c r="PP41" i="1" s="1"/>
  <c r="OZ18" i="1" a="1"/>
  <c r="OZ18" i="1" s="1"/>
  <c r="OZ41" i="1" s="1" a="1"/>
  <c r="OZ41" i="1" s="1"/>
  <c r="OJ18" i="1" a="1"/>
  <c r="OJ18" i="1" s="1"/>
  <c r="OJ41" i="1" s="1" a="1"/>
  <c r="OJ41" i="1" s="1"/>
  <c r="NT18" i="1" a="1"/>
  <c r="NT18" i="1" s="1"/>
  <c r="NT41" i="1" s="1" a="1"/>
  <c r="NT41" i="1" s="1"/>
  <c r="ND18" i="1" a="1"/>
  <c r="ND18" i="1" s="1"/>
  <c r="ND41" i="1" s="1" a="1"/>
  <c r="ND41" i="1" s="1"/>
  <c r="VC18" i="1" a="1"/>
  <c r="VC18" i="1" s="1"/>
  <c r="VC41" i="1" s="1" a="1"/>
  <c r="VC41" i="1" s="1"/>
  <c r="UM18" i="1" a="1"/>
  <c r="UM18" i="1" s="1"/>
  <c r="UM41" i="1" s="1" a="1"/>
  <c r="UM41" i="1" s="1"/>
  <c r="TW18" i="1" a="1"/>
  <c r="TW18" i="1" s="1"/>
  <c r="TW41" i="1" s="1" a="1"/>
  <c r="TW41" i="1" s="1"/>
  <c r="TG18" i="1" a="1"/>
  <c r="TG18" i="1" s="1"/>
  <c r="TG41" i="1" s="1" a="1"/>
  <c r="TG41" i="1" s="1"/>
  <c r="SQ18" i="1" a="1"/>
  <c r="SQ18" i="1" s="1"/>
  <c r="SQ41" i="1" s="1" a="1"/>
  <c r="SQ41" i="1" s="1"/>
  <c r="SA18" i="1" a="1"/>
  <c r="SA18" i="1" s="1"/>
  <c r="SA41" i="1" s="1" a="1"/>
  <c r="SA41" i="1" s="1"/>
  <c r="RK18" i="1" a="1"/>
  <c r="RK18" i="1" s="1"/>
  <c r="RK41" i="1" s="1" a="1"/>
  <c r="RK41" i="1" s="1"/>
  <c r="QU18" i="1" a="1"/>
  <c r="QU18" i="1" s="1"/>
  <c r="QU41" i="1" s="1" a="1"/>
  <c r="QU41" i="1" s="1"/>
  <c r="QE18" i="1" a="1"/>
  <c r="QE18" i="1" s="1"/>
  <c r="QE41" i="1" s="1" a="1"/>
  <c r="QE41" i="1" s="1"/>
  <c r="PO18" i="1" a="1"/>
  <c r="PO18" i="1" s="1"/>
  <c r="PO41" i="1" s="1" a="1"/>
  <c r="PO41" i="1" s="1"/>
  <c r="OY18" i="1" a="1"/>
  <c r="OY18" i="1" s="1"/>
  <c r="OY41" i="1" s="1" a="1"/>
  <c r="OY41" i="1" s="1"/>
  <c r="VB18" i="1" a="1"/>
  <c r="VB18" i="1" s="1"/>
  <c r="VB41" i="1" s="1" a="1"/>
  <c r="VB41" i="1" s="1"/>
  <c r="UL18" i="1" a="1"/>
  <c r="UL18" i="1" s="1"/>
  <c r="UL41" i="1" s="1" a="1"/>
  <c r="UL41" i="1" s="1"/>
  <c r="TV18" i="1" a="1"/>
  <c r="TV18" i="1" s="1"/>
  <c r="TV41" i="1" s="1" a="1"/>
  <c r="TV41" i="1" s="1"/>
  <c r="TF18" i="1" a="1"/>
  <c r="TF18" i="1" s="1"/>
  <c r="TF41" i="1" s="1" a="1"/>
  <c r="TF41" i="1" s="1"/>
  <c r="SP18" i="1" a="1"/>
  <c r="SP18" i="1" s="1"/>
  <c r="SP41" i="1" s="1" a="1"/>
  <c r="SP41" i="1" s="1"/>
  <c r="RZ18" i="1" a="1"/>
  <c r="RZ18" i="1" s="1"/>
  <c r="RZ41" i="1" s="1" a="1"/>
  <c r="RZ41" i="1" s="1"/>
  <c r="RJ18" i="1" a="1"/>
  <c r="RJ18" i="1" s="1"/>
  <c r="RJ41" i="1" s="1" a="1"/>
  <c r="RJ41" i="1" s="1"/>
  <c r="QT18" i="1" a="1"/>
  <c r="QT18" i="1" s="1"/>
  <c r="QT41" i="1" s="1" a="1"/>
  <c r="QT41" i="1" s="1"/>
  <c r="QD18" i="1" a="1"/>
  <c r="QD18" i="1" s="1"/>
  <c r="QD41" i="1" s="1" a="1"/>
  <c r="QD41" i="1" s="1"/>
  <c r="PN18" i="1" a="1"/>
  <c r="PN18" i="1" s="1"/>
  <c r="PN41" i="1" s="1" a="1"/>
  <c r="PN41" i="1" s="1"/>
  <c r="OX18" i="1" a="1"/>
  <c r="OX18" i="1" s="1"/>
  <c r="OX41" i="1" s="1" a="1"/>
  <c r="OX41" i="1" s="1"/>
  <c r="OH18" i="1" a="1"/>
  <c r="OH18" i="1" s="1"/>
  <c r="OH41" i="1" s="1" a="1"/>
  <c r="OH41" i="1" s="1"/>
  <c r="NR18" i="1" a="1"/>
  <c r="NR18" i="1" s="1"/>
  <c r="NR41" i="1" s="1" a="1"/>
  <c r="NR41" i="1" s="1"/>
  <c r="NB18" i="1" a="1"/>
  <c r="NB18" i="1" s="1"/>
  <c r="NB41" i="1" s="1" a="1"/>
  <c r="NB41" i="1" s="1"/>
  <c r="VA18" i="1" a="1"/>
  <c r="VA18" i="1" s="1"/>
  <c r="VA41" i="1" s="1" a="1"/>
  <c r="VA41" i="1" s="1"/>
  <c r="UK18" i="1" a="1"/>
  <c r="UK18" i="1" s="1"/>
  <c r="UK41" i="1" s="1" a="1"/>
  <c r="UK41" i="1" s="1"/>
  <c r="TU18" i="1" a="1"/>
  <c r="TU18" i="1" s="1"/>
  <c r="TU41" i="1" s="1" a="1"/>
  <c r="TU41" i="1" s="1"/>
  <c r="TE18" i="1" a="1"/>
  <c r="TE18" i="1" s="1"/>
  <c r="TE41" i="1" s="1" a="1"/>
  <c r="TE41" i="1" s="1"/>
  <c r="SO18" i="1" a="1"/>
  <c r="SO18" i="1" s="1"/>
  <c r="SO41" i="1" s="1" a="1"/>
  <c r="SO41" i="1" s="1"/>
  <c r="RY18" i="1" a="1"/>
  <c r="RY18" i="1" s="1"/>
  <c r="RY41" i="1" s="1" a="1"/>
  <c r="RY41" i="1" s="1"/>
  <c r="RI18" i="1" a="1"/>
  <c r="RI18" i="1" s="1"/>
  <c r="RI41" i="1" s="1" a="1"/>
  <c r="RI41" i="1" s="1"/>
  <c r="QS18" i="1" a="1"/>
  <c r="QS18" i="1" s="1"/>
  <c r="QS41" i="1" s="1" a="1"/>
  <c r="QS41" i="1" s="1"/>
  <c r="QC18" i="1" a="1"/>
  <c r="QC18" i="1" s="1"/>
  <c r="QC41" i="1" s="1" a="1"/>
  <c r="QC41" i="1" s="1"/>
  <c r="PM18" i="1" a="1"/>
  <c r="PM18" i="1" s="1"/>
  <c r="PM41" i="1" s="1" a="1"/>
  <c r="PM41" i="1" s="1"/>
  <c r="OW18" i="1" a="1"/>
  <c r="OW18" i="1" s="1"/>
  <c r="OW41" i="1" s="1" a="1"/>
  <c r="OW41" i="1" s="1"/>
  <c r="OG18" i="1" a="1"/>
  <c r="OG18" i="1" s="1"/>
  <c r="OG41" i="1" s="1" a="1"/>
  <c r="OG41" i="1" s="1"/>
  <c r="NQ18" i="1" a="1"/>
  <c r="NQ18" i="1" s="1"/>
  <c r="NQ41" i="1" s="1" a="1"/>
  <c r="NQ41" i="1" s="1"/>
  <c r="NA18" i="1" a="1"/>
  <c r="NA18" i="1" s="1"/>
  <c r="NA41" i="1" s="1" a="1"/>
  <c r="NA41" i="1" s="1"/>
  <c r="UZ18" i="1" a="1"/>
  <c r="UZ18" i="1" s="1"/>
  <c r="UZ41" i="1" s="1" a="1"/>
  <c r="UZ41" i="1" s="1"/>
  <c r="UJ18" i="1" a="1"/>
  <c r="UJ18" i="1" s="1"/>
  <c r="UJ41" i="1" s="1" a="1"/>
  <c r="UJ41" i="1" s="1"/>
  <c r="TT18" i="1" a="1"/>
  <c r="TT18" i="1" s="1"/>
  <c r="TT41" i="1" s="1" a="1"/>
  <c r="TT41" i="1" s="1"/>
  <c r="TD18" i="1" a="1"/>
  <c r="TD18" i="1" s="1"/>
  <c r="TD41" i="1" s="1" a="1"/>
  <c r="TD41" i="1" s="1"/>
  <c r="SN18" i="1" a="1"/>
  <c r="SN18" i="1" s="1"/>
  <c r="SN41" i="1" s="1" a="1"/>
  <c r="SN41" i="1" s="1"/>
  <c r="RX18" i="1" a="1"/>
  <c r="RX18" i="1" s="1"/>
  <c r="RX41" i="1" s="1" a="1"/>
  <c r="RX41" i="1" s="1"/>
  <c r="RH18" i="1" a="1"/>
  <c r="RH18" i="1" s="1"/>
  <c r="RH41" i="1" s="1" a="1"/>
  <c r="RH41" i="1" s="1"/>
  <c r="QR18" i="1" a="1"/>
  <c r="QR18" i="1" s="1"/>
  <c r="QR41" i="1" s="1" a="1"/>
  <c r="QR41" i="1" s="1"/>
  <c r="QB18" i="1" a="1"/>
  <c r="QB18" i="1" s="1"/>
  <c r="QB41" i="1" s="1" a="1"/>
  <c r="QB41" i="1" s="1"/>
  <c r="PL18" i="1" a="1"/>
  <c r="PL18" i="1" s="1"/>
  <c r="PL41" i="1" s="1" a="1"/>
  <c r="PL41" i="1" s="1"/>
  <c r="OV18" i="1" a="1"/>
  <c r="OV18" i="1" s="1"/>
  <c r="OV41" i="1" s="1" a="1"/>
  <c r="OV41" i="1" s="1"/>
  <c r="OF18" i="1" a="1"/>
  <c r="OF18" i="1" s="1"/>
  <c r="OF41" i="1" s="1" a="1"/>
  <c r="OF41" i="1" s="1"/>
  <c r="NP18" i="1" a="1"/>
  <c r="NP18" i="1" s="1"/>
  <c r="NP41" i="1" s="1" a="1"/>
  <c r="NP41" i="1" s="1"/>
  <c r="MZ18" i="1" a="1"/>
  <c r="MZ18" i="1" s="1"/>
  <c r="MZ41" i="1" s="1" a="1"/>
  <c r="MZ41" i="1" s="1"/>
  <c r="US18" i="1" a="1"/>
  <c r="US18" i="1" s="1"/>
  <c r="US41" i="1" s="1" a="1"/>
  <c r="US41" i="1" s="1"/>
  <c r="TO18" i="1" a="1"/>
  <c r="TO18" i="1" s="1"/>
  <c r="TO41" i="1" s="1" a="1"/>
  <c r="TO41" i="1" s="1"/>
  <c r="SK18" i="1" a="1"/>
  <c r="SK18" i="1" s="1"/>
  <c r="SK41" i="1" s="1" a="1"/>
  <c r="SK41" i="1" s="1"/>
  <c r="RG18" i="1" a="1"/>
  <c r="RG18" i="1" s="1"/>
  <c r="RG41" i="1" s="1" a="1"/>
  <c r="RG41" i="1" s="1"/>
  <c r="QJ18" i="1" a="1"/>
  <c r="QJ18" i="1" s="1"/>
  <c r="QJ41" i="1" s="1" a="1"/>
  <c r="QJ41" i="1" s="1"/>
  <c r="PF18" i="1" a="1"/>
  <c r="PF18" i="1" s="1"/>
  <c r="PF41" i="1" s="1" a="1"/>
  <c r="PF41" i="1" s="1"/>
  <c r="NC18" i="1" a="1"/>
  <c r="NC18" i="1" s="1"/>
  <c r="NC41" i="1" s="1" a="1"/>
  <c r="NC41" i="1" s="1"/>
  <c r="OB18" i="1" a="1"/>
  <c r="OB18" i="1" s="1"/>
  <c r="OB41" i="1" s="1" a="1"/>
  <c r="OB41" i="1" s="1"/>
  <c r="MY18" i="1" a="1"/>
  <c r="MY18" i="1" s="1"/>
  <c r="MY41" i="1" s="1" a="1"/>
  <c r="MY41" i="1" s="1"/>
  <c r="VO18" i="1" a="1"/>
  <c r="VO18" i="1" s="1"/>
  <c r="VO41" i="1" s="1" a="1"/>
  <c r="VO41" i="1" s="1"/>
  <c r="UR18" i="1" a="1"/>
  <c r="UR18" i="1" s="1"/>
  <c r="UR41" i="1" s="1" a="1"/>
  <c r="UR41" i="1" s="1"/>
  <c r="TN18" i="1" a="1"/>
  <c r="TN18" i="1" s="1"/>
  <c r="TN41" i="1" s="1" a="1"/>
  <c r="TN41" i="1" s="1"/>
  <c r="SJ18" i="1" a="1"/>
  <c r="SJ18" i="1" s="1"/>
  <c r="SJ41" i="1" s="1" a="1"/>
  <c r="SJ41" i="1" s="1"/>
  <c r="RF18" i="1" a="1"/>
  <c r="RF18" i="1" s="1"/>
  <c r="RF41" i="1" s="1" a="1"/>
  <c r="RF41" i="1" s="1"/>
  <c r="QI18" i="1" a="1"/>
  <c r="QI18" i="1" s="1"/>
  <c r="QI41" i="1" s="1" a="1"/>
  <c r="QI41" i="1" s="1"/>
  <c r="PE18" i="1" a="1"/>
  <c r="PE18" i="1" s="1"/>
  <c r="PE41" i="1" s="1" a="1"/>
  <c r="PE41" i="1" s="1"/>
  <c r="OA18" i="1" a="1"/>
  <c r="OA18" i="1" s="1"/>
  <c r="OA41" i="1" s="1" a="1"/>
  <c r="OA41" i="1" s="1"/>
  <c r="MX18" i="1" a="1"/>
  <c r="MX18" i="1" s="1"/>
  <c r="MX41" i="1" s="1" a="1"/>
  <c r="MX41" i="1" s="1"/>
  <c r="VN18" i="1" a="1"/>
  <c r="VN18" i="1" s="1"/>
  <c r="VN41" i="1" s="1" a="1"/>
  <c r="VN41" i="1" s="1"/>
  <c r="UQ18" i="1" a="1"/>
  <c r="UQ18" i="1" s="1"/>
  <c r="UQ41" i="1" s="1" a="1"/>
  <c r="UQ41" i="1" s="1"/>
  <c r="TM18" i="1" a="1"/>
  <c r="TM18" i="1" s="1"/>
  <c r="TM41" i="1" s="1" a="1"/>
  <c r="TM41" i="1" s="1"/>
  <c r="SI18" i="1" a="1"/>
  <c r="SI18" i="1" s="1"/>
  <c r="SI41" i="1" s="1" a="1"/>
  <c r="SI41" i="1" s="1"/>
  <c r="RE18" i="1" a="1"/>
  <c r="RE18" i="1" s="1"/>
  <c r="RE41" i="1" s="1" a="1"/>
  <c r="RE41" i="1" s="1"/>
  <c r="QA18" i="1" a="1"/>
  <c r="QA18" i="1" s="1"/>
  <c r="QA41" i="1" s="1" a="1"/>
  <c r="QA41" i="1" s="1"/>
  <c r="PD18" i="1" a="1"/>
  <c r="PD18" i="1" s="1"/>
  <c r="PD41" i="1" s="1" a="1"/>
  <c r="PD41" i="1" s="1"/>
  <c r="OR18" i="1" a="1"/>
  <c r="OR18" i="1" s="1"/>
  <c r="OR41" i="1" s="1" a="1"/>
  <c r="OR41" i="1" s="1"/>
  <c r="NZ18" i="1" a="1"/>
  <c r="NZ18" i="1" s="1"/>
  <c r="NZ41" i="1" s="1" a="1"/>
  <c r="NZ41" i="1" s="1"/>
  <c r="MW18" i="1" a="1"/>
  <c r="MW18" i="1" s="1"/>
  <c r="MW41" i="1" s="1" a="1"/>
  <c r="MW41" i="1" s="1"/>
  <c r="VM18" i="1" a="1"/>
  <c r="VM18" i="1" s="1"/>
  <c r="VM41" i="1" s="1" a="1"/>
  <c r="VM41" i="1" s="1"/>
  <c r="UI18" i="1" a="1"/>
  <c r="UI18" i="1" s="1"/>
  <c r="UI41" i="1" s="1" a="1"/>
  <c r="UI41" i="1" s="1"/>
  <c r="TL18" i="1" a="1"/>
  <c r="TL18" i="1" s="1"/>
  <c r="TL41" i="1" s="1" a="1"/>
  <c r="TL41" i="1" s="1"/>
  <c r="SH18" i="1" a="1"/>
  <c r="SH18" i="1" s="1"/>
  <c r="SH41" i="1" s="1" a="1"/>
  <c r="SH41" i="1" s="1"/>
  <c r="RD18" i="1" a="1"/>
  <c r="RD18" i="1" s="1"/>
  <c r="RD41" i="1" s="1" a="1"/>
  <c r="RD41" i="1" s="1"/>
  <c r="PZ18" i="1" a="1"/>
  <c r="PZ18" i="1" s="1"/>
  <c r="PZ41" i="1" s="1" a="1"/>
  <c r="PZ41" i="1" s="1"/>
  <c r="PC18" i="1" a="1"/>
  <c r="PC18" i="1" s="1"/>
  <c r="PC41" i="1" s="1" a="1"/>
  <c r="PC41" i="1" s="1"/>
  <c r="NY18" i="1" a="1"/>
  <c r="NY18" i="1" s="1"/>
  <c r="NY41" i="1" s="1" a="1"/>
  <c r="NY41" i="1" s="1"/>
  <c r="MV18" i="1" a="1"/>
  <c r="MV18" i="1" s="1"/>
  <c r="MV41" i="1" s="1" a="1"/>
  <c r="MV41" i="1" s="1"/>
  <c r="RW18" i="1" a="1"/>
  <c r="RW18" i="1" s="1"/>
  <c r="RW41" i="1" s="1" a="1"/>
  <c r="RW41" i="1" s="1"/>
  <c r="VL18" i="1" a="1"/>
  <c r="VL18" i="1" s="1"/>
  <c r="VL41" i="1" s="1" a="1"/>
  <c r="VL41" i="1" s="1"/>
  <c r="UH18" i="1" a="1"/>
  <c r="UH18" i="1" s="1"/>
  <c r="UH41" i="1" s="1" a="1"/>
  <c r="UH41" i="1" s="1"/>
  <c r="TK18" i="1" a="1"/>
  <c r="TK18" i="1" s="1"/>
  <c r="TK41" i="1" s="1" a="1"/>
  <c r="TK41" i="1" s="1"/>
  <c r="SG18" i="1" a="1"/>
  <c r="SG18" i="1" s="1"/>
  <c r="SG41" i="1" s="1" a="1"/>
  <c r="SG41" i="1" s="1"/>
  <c r="RC18" i="1" a="1"/>
  <c r="RC18" i="1" s="1"/>
  <c r="RC41" i="1" s="1" a="1"/>
  <c r="RC41" i="1" s="1"/>
  <c r="PY18" i="1" a="1"/>
  <c r="PY18" i="1" s="1"/>
  <c r="PY41" i="1" s="1" a="1"/>
  <c r="PY41" i="1" s="1"/>
  <c r="OU18" i="1" a="1"/>
  <c r="OU18" i="1" s="1"/>
  <c r="OU41" i="1" s="1" a="1"/>
  <c r="OU41" i="1" s="1"/>
  <c r="PV18" i="1" a="1"/>
  <c r="PV18" i="1" s="1"/>
  <c r="PV41" i="1" s="1" a="1"/>
  <c r="PV41" i="1" s="1"/>
  <c r="NX18" i="1" a="1"/>
  <c r="NX18" i="1" s="1"/>
  <c r="NX41" i="1" s="1" a="1"/>
  <c r="NX41" i="1" s="1"/>
  <c r="MU18" i="1" a="1"/>
  <c r="MU18" i="1" s="1"/>
  <c r="MU41" i="1" s="1" a="1"/>
  <c r="MU41" i="1" s="1"/>
  <c r="NO18" i="1" a="1"/>
  <c r="NO18" i="1" s="1"/>
  <c r="NO41" i="1" s="1" a="1"/>
  <c r="NO41" i="1" s="1"/>
  <c r="VK18" i="1" a="1"/>
  <c r="VK18" i="1" s="1"/>
  <c r="VK41" i="1" s="1" a="1"/>
  <c r="VK41" i="1" s="1"/>
  <c r="UG18" i="1" a="1"/>
  <c r="UG18" i="1" s="1"/>
  <c r="UG41" i="1" s="1" a="1"/>
  <c r="UG41" i="1" s="1"/>
  <c r="TC18" i="1" a="1"/>
  <c r="TC18" i="1" s="1"/>
  <c r="TC41" i="1" s="1" a="1"/>
  <c r="TC41" i="1" s="1"/>
  <c r="SF18" i="1" a="1"/>
  <c r="SF18" i="1" s="1"/>
  <c r="SF41" i="1" s="1" a="1"/>
  <c r="SF41" i="1" s="1"/>
  <c r="RB18" i="1" a="1"/>
  <c r="RB18" i="1" s="1"/>
  <c r="RB41" i="1" s="1" a="1"/>
  <c r="RB41" i="1" s="1"/>
  <c r="PX18" i="1" a="1"/>
  <c r="PX18" i="1" s="1"/>
  <c r="PX41" i="1" s="1" a="1"/>
  <c r="PX41" i="1" s="1"/>
  <c r="OT18" i="1" a="1"/>
  <c r="OT18" i="1" s="1"/>
  <c r="OT41" i="1" s="1" a="1"/>
  <c r="OT41" i="1" s="1"/>
  <c r="NW18" i="1" a="1"/>
  <c r="NW18" i="1" s="1"/>
  <c r="NW41" i="1" s="1" a="1"/>
  <c r="NW41" i="1" s="1"/>
  <c r="TA18" i="1" a="1"/>
  <c r="TA18" i="1" s="1"/>
  <c r="TA41" i="1" s="1" a="1"/>
  <c r="TA41" i="1" s="1"/>
  <c r="VJ18" i="1" a="1"/>
  <c r="VJ18" i="1" s="1"/>
  <c r="VJ41" i="1" s="1" a="1"/>
  <c r="VJ41" i="1" s="1"/>
  <c r="UF18" i="1" a="1"/>
  <c r="UF18" i="1" s="1"/>
  <c r="UF41" i="1" s="1" a="1"/>
  <c r="UF41" i="1" s="1"/>
  <c r="TB18" i="1" a="1"/>
  <c r="TB18" i="1" s="1"/>
  <c r="TB41" i="1" s="1" a="1"/>
  <c r="TB41" i="1" s="1"/>
  <c r="SE18" i="1" a="1"/>
  <c r="SE18" i="1" s="1"/>
  <c r="SE41" i="1" s="1" a="1"/>
  <c r="SE41" i="1" s="1"/>
  <c r="RA18" i="1" a="1"/>
  <c r="RA18" i="1" s="1"/>
  <c r="RA41" i="1" s="1" a="1"/>
  <c r="RA41" i="1" s="1"/>
  <c r="PW18" i="1" a="1"/>
  <c r="PW18" i="1" s="1"/>
  <c r="PW41" i="1" s="1" a="1"/>
  <c r="PW41" i="1" s="1"/>
  <c r="OS18" i="1" a="1"/>
  <c r="OS18" i="1" s="1"/>
  <c r="OS41" i="1" s="1" a="1"/>
  <c r="OS41" i="1" s="1"/>
  <c r="QZ18" i="1" a="1"/>
  <c r="QZ18" i="1" s="1"/>
  <c r="QZ41" i="1" s="1" a="1"/>
  <c r="QZ41" i="1" s="1"/>
  <c r="NS18" i="1" a="1"/>
  <c r="NS18" i="1" s="1"/>
  <c r="NS41" i="1" s="1" a="1"/>
  <c r="NS41" i="1" s="1"/>
  <c r="UE18" i="1" a="1"/>
  <c r="UE18" i="1" s="1"/>
  <c r="UE41" i="1" s="1" a="1"/>
  <c r="UE41" i="1" s="1"/>
  <c r="VI18" i="1" a="1"/>
  <c r="VI18" i="1" s="1"/>
  <c r="VI41" i="1" s="1" a="1"/>
  <c r="VI41" i="1" s="1"/>
  <c r="VH18" i="1" a="1"/>
  <c r="VH18" i="1" s="1"/>
  <c r="VH41" i="1" s="1" a="1"/>
  <c r="VH41" i="1" s="1"/>
  <c r="UD18" i="1" a="1"/>
  <c r="UD18" i="1" s="1"/>
  <c r="UD41" i="1" s="1" a="1"/>
  <c r="UD41" i="1" s="1"/>
  <c r="SZ18" i="1" a="1"/>
  <c r="SZ18" i="1" s="1"/>
  <c r="SZ41" i="1" s="1" a="1"/>
  <c r="SZ41" i="1" s="1"/>
  <c r="RV18" i="1" a="1"/>
  <c r="RV18" i="1" s="1"/>
  <c r="RV41" i="1" s="1" a="1"/>
  <c r="RV41" i="1" s="1"/>
  <c r="QY18" i="1" a="1"/>
  <c r="QY18" i="1" s="1"/>
  <c r="QY41" i="1" s="1" a="1"/>
  <c r="QY41" i="1" s="1"/>
  <c r="PU18" i="1" a="1"/>
  <c r="PU18" i="1" s="1"/>
  <c r="PU41" i="1" s="1" a="1"/>
  <c r="PU41" i="1" s="1"/>
  <c r="OQ18" i="1" a="1"/>
  <c r="OQ18" i="1" s="1"/>
  <c r="OQ41" i="1" s="1" a="1"/>
  <c r="OQ41" i="1" s="1"/>
  <c r="NN18" i="1" a="1"/>
  <c r="NN18" i="1" s="1"/>
  <c r="NN41" i="1" s="1" a="1"/>
  <c r="NN41" i="1" s="1"/>
  <c r="VG18" i="1" a="1"/>
  <c r="VG18" i="1" s="1"/>
  <c r="VG41" i="1" s="1" a="1"/>
  <c r="VG41" i="1" s="1"/>
  <c r="UC18" i="1" a="1"/>
  <c r="UC18" i="1" s="1"/>
  <c r="UC41" i="1" s="1" a="1"/>
  <c r="UC41" i="1" s="1"/>
  <c r="SY18" i="1" a="1"/>
  <c r="SY18" i="1" s="1"/>
  <c r="SY41" i="1" s="1" a="1"/>
  <c r="SY41" i="1" s="1"/>
  <c r="RU18" i="1" a="1"/>
  <c r="RU18" i="1" s="1"/>
  <c r="RU41" i="1" s="1" a="1"/>
  <c r="RU41" i="1" s="1"/>
  <c r="QQ18" i="1" a="1"/>
  <c r="QQ18" i="1" s="1"/>
  <c r="QQ41" i="1" s="1" a="1"/>
  <c r="QQ41" i="1" s="1"/>
  <c r="PT18" i="1" a="1"/>
  <c r="PT18" i="1" s="1"/>
  <c r="PT41" i="1" s="1" a="1"/>
  <c r="PT41" i="1" s="1"/>
  <c r="OP18" i="1" a="1"/>
  <c r="OP18" i="1" s="1"/>
  <c r="OP41" i="1" s="1" a="1"/>
  <c r="OP41" i="1" s="1"/>
  <c r="NM18" i="1" a="1"/>
  <c r="NM18" i="1" s="1"/>
  <c r="NM41" i="1" s="1" a="1"/>
  <c r="NM41" i="1" s="1"/>
  <c r="UY18" i="1" a="1"/>
  <c r="UY18" i="1" s="1"/>
  <c r="UY41" i="1" s="1" a="1"/>
  <c r="UY41" i="1" s="1"/>
  <c r="UB18" i="1" a="1"/>
  <c r="UB18" i="1" s="1"/>
  <c r="UB41" i="1" s="1" a="1"/>
  <c r="UB41" i="1" s="1"/>
  <c r="SX18" i="1" a="1"/>
  <c r="SX18" i="1" s="1"/>
  <c r="SX41" i="1" s="1" a="1"/>
  <c r="SX41" i="1" s="1"/>
  <c r="RT18" i="1" a="1"/>
  <c r="RT18" i="1" s="1"/>
  <c r="RT41" i="1" s="1" a="1"/>
  <c r="RT41" i="1" s="1"/>
  <c r="QP18" i="1" a="1"/>
  <c r="QP18" i="1" s="1"/>
  <c r="QP41" i="1" s="1" a="1"/>
  <c r="QP41" i="1" s="1"/>
  <c r="PS18" i="1" a="1"/>
  <c r="PS18" i="1" s="1"/>
  <c r="PS41" i="1" s="1" a="1"/>
  <c r="PS41" i="1" s="1"/>
  <c r="OO18" i="1" a="1"/>
  <c r="OO18" i="1" s="1"/>
  <c r="OO41" i="1" s="1" a="1"/>
  <c r="OO41" i="1" s="1"/>
  <c r="NL18" i="1" a="1"/>
  <c r="NL18" i="1" s="1"/>
  <c r="NL41" i="1" s="1" a="1"/>
  <c r="NL41" i="1" s="1"/>
  <c r="UX18" i="1" a="1"/>
  <c r="UX18" i="1" s="1"/>
  <c r="UX41" i="1" s="1" a="1"/>
  <c r="UX41" i="1" s="1"/>
  <c r="UA18" i="1" a="1"/>
  <c r="UA18" i="1" s="1"/>
  <c r="UA41" i="1" s="1" a="1"/>
  <c r="UA41" i="1" s="1"/>
  <c r="SW18" i="1" a="1"/>
  <c r="SW18" i="1" s="1"/>
  <c r="SW41" i="1" s="1" a="1"/>
  <c r="SW41" i="1" s="1"/>
  <c r="RS18" i="1" a="1"/>
  <c r="RS18" i="1" s="1"/>
  <c r="RS41" i="1" s="1" a="1"/>
  <c r="RS41" i="1" s="1"/>
  <c r="QO18" i="1" a="1"/>
  <c r="QO18" i="1" s="1"/>
  <c r="QO41" i="1" s="1" a="1"/>
  <c r="QO41" i="1" s="1"/>
  <c r="PK18" i="1" a="1"/>
  <c r="PK18" i="1" s="1"/>
  <c r="PK41" i="1" s="1" a="1"/>
  <c r="PK41" i="1" s="1"/>
  <c r="ON18" i="1" a="1"/>
  <c r="ON18" i="1" s="1"/>
  <c r="ON41" i="1" s="1" a="1"/>
  <c r="ON41" i="1" s="1"/>
  <c r="NK18" i="1" a="1"/>
  <c r="NK18" i="1" s="1"/>
  <c r="NK41" i="1" s="1" a="1"/>
  <c r="NK41" i="1" s="1"/>
  <c r="UW18" i="1" a="1"/>
  <c r="UW18" i="1" s="1"/>
  <c r="UW41" i="1" s="1" a="1"/>
  <c r="UW41" i="1" s="1"/>
  <c r="TS18" i="1" a="1"/>
  <c r="TS18" i="1" s="1"/>
  <c r="TS41" i="1" s="1" a="1"/>
  <c r="TS41" i="1" s="1"/>
  <c r="SV18" i="1" a="1"/>
  <c r="SV18" i="1" s="1"/>
  <c r="SV41" i="1" s="1" a="1"/>
  <c r="SV41" i="1" s="1"/>
  <c r="RR18" i="1" a="1"/>
  <c r="RR18" i="1" s="1"/>
  <c r="RR41" i="1" s="1" a="1"/>
  <c r="RR41" i="1" s="1"/>
  <c r="QN18" i="1" a="1"/>
  <c r="QN18" i="1" s="1"/>
  <c r="QN41" i="1" s="1" a="1"/>
  <c r="QN41" i="1" s="1"/>
  <c r="PJ18" i="1" a="1"/>
  <c r="PJ18" i="1" s="1"/>
  <c r="PJ41" i="1" s="1" a="1"/>
  <c r="PJ41" i="1" s="1"/>
  <c r="OM18" i="1" a="1"/>
  <c r="OM18" i="1" s="1"/>
  <c r="OM41" i="1" s="1" a="1"/>
  <c r="OM41" i="1" s="1"/>
  <c r="NJ18" i="1" a="1"/>
  <c r="NJ18" i="1" s="1"/>
  <c r="NJ41" i="1" s="1" a="1"/>
  <c r="NJ41" i="1" s="1"/>
  <c r="UV18" i="1" a="1"/>
  <c r="UV18" i="1" s="1"/>
  <c r="UV41" i="1" s="1" a="1"/>
  <c r="UV41" i="1" s="1"/>
  <c r="TR18" i="1" a="1"/>
  <c r="TR18" i="1" s="1"/>
  <c r="TR41" i="1" s="1" a="1"/>
  <c r="TR41" i="1" s="1"/>
  <c r="SU18" i="1" a="1"/>
  <c r="SU18" i="1" s="1"/>
  <c r="SU41" i="1" s="1" a="1"/>
  <c r="SU41" i="1" s="1"/>
  <c r="RQ18" i="1" a="1"/>
  <c r="RQ18" i="1" s="1"/>
  <c r="RQ41" i="1" s="1" a="1"/>
  <c r="RQ41" i="1" s="1"/>
  <c r="QM18" i="1" a="1"/>
  <c r="QM18" i="1" s="1"/>
  <c r="QM41" i="1" s="1" a="1"/>
  <c r="QM41" i="1" s="1"/>
  <c r="PI18" i="1" a="1"/>
  <c r="PI18" i="1" s="1"/>
  <c r="PI41" i="1" s="1" a="1"/>
  <c r="PI41" i="1" s="1"/>
  <c r="OI18" i="1" a="1"/>
  <c r="OI18" i="1" s="1"/>
  <c r="OI41" i="1" s="1" a="1"/>
  <c r="OI41" i="1" s="1"/>
  <c r="NI18" i="1" a="1"/>
  <c r="NI18" i="1" s="1"/>
  <c r="NI41" i="1" s="1" a="1"/>
  <c r="NI41" i="1" s="1"/>
  <c r="OE18" i="1" a="1"/>
  <c r="OE18" i="1" s="1"/>
  <c r="OE41" i="1" s="1" a="1"/>
  <c r="OE41" i="1" s="1"/>
  <c r="UU18" i="1" a="1"/>
  <c r="UU18" i="1" s="1"/>
  <c r="UU41" i="1" s="1" a="1"/>
  <c r="UU41" i="1" s="1"/>
  <c r="TQ18" i="1" a="1"/>
  <c r="TQ18" i="1" s="1"/>
  <c r="TQ41" i="1" s="1" a="1"/>
  <c r="TQ41" i="1" s="1"/>
  <c r="SM18" i="1" a="1"/>
  <c r="SM18" i="1" s="1"/>
  <c r="SM41" i="1" s="1" a="1"/>
  <c r="SM41" i="1" s="1"/>
  <c r="RP18" i="1" a="1"/>
  <c r="RP18" i="1" s="1"/>
  <c r="RP41" i="1" s="1" a="1"/>
  <c r="RP41" i="1" s="1"/>
  <c r="QL18" i="1" a="1"/>
  <c r="QL18" i="1" s="1"/>
  <c r="QL41" i="1" s="1" a="1"/>
  <c r="QL41" i="1" s="1"/>
  <c r="PH18" i="1" a="1"/>
  <c r="PH18" i="1" s="1"/>
  <c r="PH41" i="1" s="1" a="1"/>
  <c r="PH41" i="1" s="1"/>
  <c r="NH18" i="1" a="1"/>
  <c r="NH18" i="1" s="1"/>
  <c r="NH41" i="1" s="1" a="1"/>
  <c r="NH41" i="1" s="1"/>
  <c r="OD18" i="1" a="1"/>
  <c r="OD18" i="1" s="1"/>
  <c r="OD41" i="1" s="1" a="1"/>
  <c r="OD41" i="1" s="1"/>
  <c r="UT18" i="1" a="1"/>
  <c r="UT18" i="1" s="1"/>
  <c r="UT41" i="1" s="1" a="1"/>
  <c r="UT41" i="1" s="1"/>
  <c r="TP18" i="1" a="1"/>
  <c r="TP18" i="1" s="1"/>
  <c r="TP41" i="1" s="1" a="1"/>
  <c r="TP41" i="1" s="1"/>
  <c r="SL18" i="1" a="1"/>
  <c r="SL18" i="1" s="1"/>
  <c r="SL41" i="1" s="1" a="1"/>
  <c r="SL41" i="1" s="1"/>
  <c r="RO18" i="1" a="1"/>
  <c r="RO18" i="1" s="1"/>
  <c r="RO41" i="1" s="1" a="1"/>
  <c r="RO41" i="1" s="1"/>
  <c r="QK18" i="1" a="1"/>
  <c r="QK18" i="1" s="1"/>
  <c r="QK41" i="1" s="1" a="1"/>
  <c r="QK41" i="1" s="1"/>
  <c r="PG18" i="1" a="1"/>
  <c r="PG18" i="1" s="1"/>
  <c r="PG41" i="1" s="1" a="1"/>
  <c r="PG41" i="1" s="1"/>
  <c r="NG18" i="1" a="1"/>
  <c r="NG18" i="1" s="1"/>
  <c r="NG41" i="1" s="1" a="1"/>
  <c r="NG41" i="1" s="1"/>
  <c r="OC18" i="1" a="1"/>
  <c r="OC18" i="1" s="1"/>
  <c r="OC41" i="1" s="1" a="1"/>
  <c r="OC41" i="1" s="1"/>
  <c r="CW124" i="1" a="1"/>
  <c r="CW124" i="1" s="1"/>
  <c r="CW126" i="1" s="1" a="1"/>
  <c r="CW126" i="1" s="1"/>
  <c r="CQ124" i="1" a="1"/>
  <c r="CQ124" i="1" s="1"/>
  <c r="CQ145" i="1" s="1" a="1"/>
  <c r="CQ145" i="1" s="1"/>
  <c r="CT124" i="1" a="1"/>
  <c r="CT124" i="1" s="1"/>
  <c r="CT145" i="1" s="1" a="1"/>
  <c r="CT145" i="1" s="1"/>
  <c r="CK124" i="1" a="1"/>
  <c r="CK124" i="1" s="1"/>
  <c r="CK145" i="1" s="1" a="1"/>
  <c r="CK145" i="1" s="1"/>
  <c r="DA64" i="1" a="1"/>
  <c r="DA64" i="1" s="1"/>
  <c r="ZX64" i="1" a="1"/>
  <c r="ZX64" i="1" s="1"/>
  <c r="YB18" i="1" a="1"/>
  <c r="YB18" i="1" s="1"/>
  <c r="YB41" i="1" s="1" a="1"/>
  <c r="YB41" i="1" s="1"/>
  <c r="D18" i="1" a="1"/>
  <c r="D18" i="1" s="1"/>
  <c r="D41" i="1" s="1" a="1"/>
  <c r="D41" i="1" s="1"/>
  <c r="DH18" i="1" a="1"/>
  <c r="DH18" i="1" s="1"/>
  <c r="DH41" i="1" s="1" a="1"/>
  <c r="DH41" i="1" s="1"/>
  <c r="MO18" i="1" a="1"/>
  <c r="MO18" i="1" s="1"/>
  <c r="MO41" i="1" s="1" a="1"/>
  <c r="MO41" i="1" s="1"/>
  <c r="LY18" i="1" a="1"/>
  <c r="LY18" i="1" s="1"/>
  <c r="LY41" i="1" s="1" a="1"/>
  <c r="LY41" i="1" s="1"/>
  <c r="LE18" i="1" a="1"/>
  <c r="LE18" i="1" s="1"/>
  <c r="LE41" i="1" s="1" a="1"/>
  <c r="LE41" i="1" s="1"/>
  <c r="KK18" i="1" a="1"/>
  <c r="KK18" i="1" s="1"/>
  <c r="KK41" i="1" s="1" a="1"/>
  <c r="KK41" i="1" s="1"/>
  <c r="MN18" i="1" a="1"/>
  <c r="MN18" i="1" s="1"/>
  <c r="MN41" i="1" s="1" a="1"/>
  <c r="MN41" i="1" s="1"/>
  <c r="LX18" i="1" a="1"/>
  <c r="LX18" i="1" s="1"/>
  <c r="LX41" i="1" s="1" a="1"/>
  <c r="LX41" i="1" s="1"/>
  <c r="LT18" i="1" a="1"/>
  <c r="LT18" i="1" s="1"/>
  <c r="LT41" i="1" s="1" a="1"/>
  <c r="LT41" i="1" s="1"/>
  <c r="LD18" i="1" a="1"/>
  <c r="LD18" i="1" s="1"/>
  <c r="LD41" i="1" s="1" a="1"/>
  <c r="LD41" i="1" s="1"/>
  <c r="KJ18" i="1" a="1"/>
  <c r="KJ18" i="1" s="1"/>
  <c r="KJ41" i="1" s="1" a="1"/>
  <c r="KJ41" i="1" s="1"/>
  <c r="MM18" i="1" a="1"/>
  <c r="MM18" i="1" s="1"/>
  <c r="MM41" i="1" s="1" a="1"/>
  <c r="MM41" i="1" s="1"/>
  <c r="LW18" i="1" a="1"/>
  <c r="LW18" i="1" s="1"/>
  <c r="LW41" i="1" s="1" a="1"/>
  <c r="LW41" i="1" s="1"/>
  <c r="LS18" i="1" a="1"/>
  <c r="LS18" i="1" s="1"/>
  <c r="LS41" i="1" s="1" a="1"/>
  <c r="LS41" i="1" s="1"/>
  <c r="LC18" i="1" a="1"/>
  <c r="LC18" i="1" s="1"/>
  <c r="LC41" i="1" s="1" a="1"/>
  <c r="LC41" i="1" s="1"/>
  <c r="KI18" i="1" a="1"/>
  <c r="KI18" i="1" s="1"/>
  <c r="KI41" i="1" s="1" a="1"/>
  <c r="KI41" i="1" s="1"/>
  <c r="ML18" i="1" a="1"/>
  <c r="ML18" i="1" s="1"/>
  <c r="ML41" i="1" s="1" a="1"/>
  <c r="ML41" i="1" s="1"/>
  <c r="LV18" i="1" a="1"/>
  <c r="LV18" i="1" s="1"/>
  <c r="LV41" i="1" s="1" a="1"/>
  <c r="LV41" i="1" s="1"/>
  <c r="LR18" i="1" a="1"/>
  <c r="LR18" i="1" s="1"/>
  <c r="LR41" i="1" s="1" a="1"/>
  <c r="LR41" i="1" s="1"/>
  <c r="LB18" i="1" a="1"/>
  <c r="LB18" i="1" s="1"/>
  <c r="LB41" i="1" s="1" a="1"/>
  <c r="LB41" i="1" s="1"/>
  <c r="KH18" i="1" a="1"/>
  <c r="KH18" i="1" s="1"/>
  <c r="KH41" i="1" s="1" a="1"/>
  <c r="KH41" i="1" s="1"/>
  <c r="MK18" i="1" a="1"/>
  <c r="MK18" i="1" s="1"/>
  <c r="MK41" i="1" s="1" a="1"/>
  <c r="MK41" i="1" s="1"/>
  <c r="LU18" i="1" a="1"/>
  <c r="LU18" i="1" s="1"/>
  <c r="LU41" i="1" s="1" a="1"/>
  <c r="LU41" i="1" s="1"/>
  <c r="LQ18" i="1" a="1"/>
  <c r="LQ18" i="1" s="1"/>
  <c r="LQ41" i="1" s="1" a="1"/>
  <c r="LQ41" i="1" s="1"/>
  <c r="LA18" i="1" a="1"/>
  <c r="LA18" i="1" s="1"/>
  <c r="LA41" i="1" s="1" a="1"/>
  <c r="LA41" i="1" s="1"/>
  <c r="KG18" i="1" a="1"/>
  <c r="KG18" i="1" s="1"/>
  <c r="KG41" i="1" s="1" a="1"/>
  <c r="KG41" i="1" s="1"/>
  <c r="MD18" i="1" a="1"/>
  <c r="MD18" i="1" s="1"/>
  <c r="MD41" i="1" s="1" a="1"/>
  <c r="MD41" i="1" s="1"/>
  <c r="LP18" i="1" a="1"/>
  <c r="LP18" i="1" s="1"/>
  <c r="LP41" i="1" s="1" a="1"/>
  <c r="LP41" i="1" s="1"/>
  <c r="MC18" i="1" a="1"/>
  <c r="MC18" i="1" s="1"/>
  <c r="MC41" i="1" s="1" a="1"/>
  <c r="MC41" i="1" s="1"/>
  <c r="LO18" i="1" a="1"/>
  <c r="LO18" i="1" s="1"/>
  <c r="LO41" i="1" s="1" a="1"/>
  <c r="LO41" i="1" s="1"/>
  <c r="KF18" i="1" a="1"/>
  <c r="KF18" i="1" s="1"/>
  <c r="KF41" i="1" s="1" a="1"/>
  <c r="KF41" i="1" s="1"/>
  <c r="MB18" i="1" a="1"/>
  <c r="MB18" i="1" s="1"/>
  <c r="MB41" i="1" s="1" a="1"/>
  <c r="MB41" i="1" s="1"/>
  <c r="LN18" i="1" a="1"/>
  <c r="LN18" i="1" s="1"/>
  <c r="LN41" i="1" s="1" a="1"/>
  <c r="LN41" i="1" s="1"/>
  <c r="KE18" i="1" a="1"/>
  <c r="KE18" i="1" s="1"/>
  <c r="KE41" i="1" s="1" a="1"/>
  <c r="KE41" i="1" s="1"/>
  <c r="MA18" i="1" a="1"/>
  <c r="MA18" i="1" s="1"/>
  <c r="MA41" i="1" s="1" a="1"/>
  <c r="MA41" i="1" s="1"/>
  <c r="LM18" i="1" a="1"/>
  <c r="LM18" i="1" s="1"/>
  <c r="LM41" i="1" s="1" a="1"/>
  <c r="LM41" i="1" s="1"/>
  <c r="KD18" i="1" a="1"/>
  <c r="KD18" i="1" s="1"/>
  <c r="KD41" i="1" s="1" a="1"/>
  <c r="KD41" i="1" s="1"/>
  <c r="LZ18" i="1" a="1"/>
  <c r="LZ18" i="1" s="1"/>
  <c r="LZ41" i="1" s="1" a="1"/>
  <c r="LZ41" i="1" s="1"/>
  <c r="LL18" i="1" a="1"/>
  <c r="LL18" i="1" s="1"/>
  <c r="LL41" i="1" s="1" a="1"/>
  <c r="LL41" i="1" s="1"/>
  <c r="KC18" i="1" a="1"/>
  <c r="KC18" i="1" s="1"/>
  <c r="KC41" i="1" s="1" a="1"/>
  <c r="KC41" i="1" s="1"/>
  <c r="LK18" i="1" a="1"/>
  <c r="LK18" i="1" s="1"/>
  <c r="LK41" i="1" s="1" a="1"/>
  <c r="LK41" i="1" s="1"/>
  <c r="KB18" i="1" a="1"/>
  <c r="KB18" i="1" s="1"/>
  <c r="KB41" i="1" s="1" a="1"/>
  <c r="KB41" i="1" s="1"/>
  <c r="LJ18" i="1" a="1"/>
  <c r="LJ18" i="1" s="1"/>
  <c r="LJ41" i="1" s="1" a="1"/>
  <c r="LJ41" i="1" s="1"/>
  <c r="KV18" i="1" a="1"/>
  <c r="KV18" i="1" s="1"/>
  <c r="KV41" i="1" s="1" a="1"/>
  <c r="KV41" i="1" s="1"/>
  <c r="KA18" i="1" a="1"/>
  <c r="KA18" i="1" s="1"/>
  <c r="KA41" i="1" s="1" a="1"/>
  <c r="KA41" i="1" s="1"/>
  <c r="MR18" i="1" a="1"/>
  <c r="MR18" i="1" s="1"/>
  <c r="MR41" i="1" s="1" a="1"/>
  <c r="MR41" i="1" s="1"/>
  <c r="LI18" i="1" a="1"/>
  <c r="LI18" i="1" s="1"/>
  <c r="LI41" i="1" s="1" a="1"/>
  <c r="LI41" i="1" s="1"/>
  <c r="KU18" i="1" a="1"/>
  <c r="KU18" i="1" s="1"/>
  <c r="KU41" i="1" s="1" a="1"/>
  <c r="KU41" i="1" s="1"/>
  <c r="JZ18" i="1" a="1"/>
  <c r="JZ18" i="1" s="1"/>
  <c r="JZ41" i="1" s="1" a="1"/>
  <c r="JZ41" i="1" s="1"/>
  <c r="MQ18" i="1" a="1"/>
  <c r="MQ18" i="1" s="1"/>
  <c r="MQ41" i="1" s="1" a="1"/>
  <c r="MQ41" i="1" s="1"/>
  <c r="LH18" i="1" a="1"/>
  <c r="LH18" i="1" s="1"/>
  <c r="LH41" i="1" s="1" a="1"/>
  <c r="LH41" i="1" s="1"/>
  <c r="KT18" i="1" a="1"/>
  <c r="KT18" i="1" s="1"/>
  <c r="KT41" i="1" s="1" a="1"/>
  <c r="KT41" i="1" s="1"/>
  <c r="JY18" i="1" a="1"/>
  <c r="JY18" i="1" s="1"/>
  <c r="JY41" i="1" s="1" a="1"/>
  <c r="JY41" i="1" s="1"/>
  <c r="MP18" i="1" a="1"/>
  <c r="MP18" i="1" s="1"/>
  <c r="MP41" i="1" s="1" a="1"/>
  <c r="MP41" i="1" s="1"/>
  <c r="LG18" i="1" a="1"/>
  <c r="LG18" i="1" s="1"/>
  <c r="LG41" i="1" s="1" a="1"/>
  <c r="LG41" i="1" s="1"/>
  <c r="KS18" i="1" a="1"/>
  <c r="KS18" i="1" s="1"/>
  <c r="KS41" i="1" s="1" a="1"/>
  <c r="KS41" i="1" s="1"/>
  <c r="LF18" i="1" a="1"/>
  <c r="LF18" i="1" s="1"/>
  <c r="LF41" i="1" s="1" a="1"/>
  <c r="LF41" i="1" s="1"/>
  <c r="MJ18" i="1" a="1"/>
  <c r="MJ18" i="1" s="1"/>
  <c r="MJ41" i="1" s="1" a="1"/>
  <c r="MJ41" i="1" s="1"/>
  <c r="KR18" i="1" a="1"/>
  <c r="KR18" i="1" s="1"/>
  <c r="KR41" i="1" s="1" a="1"/>
  <c r="KR41" i="1" s="1"/>
  <c r="MI18" i="1" a="1"/>
  <c r="MI18" i="1" s="1"/>
  <c r="MI41" i="1" s="1" a="1"/>
  <c r="MI41" i="1" s="1"/>
  <c r="KZ18" i="1" a="1"/>
  <c r="KZ18" i="1" s="1"/>
  <c r="KZ41" i="1" s="1" a="1"/>
  <c r="KZ41" i="1" s="1"/>
  <c r="KQ18" i="1" a="1"/>
  <c r="KQ18" i="1" s="1"/>
  <c r="KQ41" i="1" s="1" a="1"/>
  <c r="KQ41" i="1" s="1"/>
  <c r="MH18" i="1" a="1"/>
  <c r="MH18" i="1" s="1"/>
  <c r="MH41" i="1" s="1" a="1"/>
  <c r="MH41" i="1" s="1"/>
  <c r="KY18" i="1" a="1"/>
  <c r="KY18" i="1" s="1"/>
  <c r="KY41" i="1" s="1" a="1"/>
  <c r="KY41" i="1" s="1"/>
  <c r="KP18" i="1" a="1"/>
  <c r="KP18" i="1" s="1"/>
  <c r="KP41" i="1" s="1" a="1"/>
  <c r="KP41" i="1" s="1"/>
  <c r="MG18" i="1" a="1"/>
  <c r="MG18" i="1" s="1"/>
  <c r="MG41" i="1" s="1" a="1"/>
  <c r="MG41" i="1" s="1"/>
  <c r="KX18" i="1" a="1"/>
  <c r="KX18" i="1" s="1"/>
  <c r="KX41" i="1" s="1" a="1"/>
  <c r="KX41" i="1" s="1"/>
  <c r="KO18" i="1" a="1"/>
  <c r="KO18" i="1" s="1"/>
  <c r="KO41" i="1" s="1" a="1"/>
  <c r="KO41" i="1" s="1"/>
  <c r="MF18" i="1" a="1"/>
  <c r="MF18" i="1" s="1"/>
  <c r="MF41" i="1" s="1" a="1"/>
  <c r="MF41" i="1" s="1"/>
  <c r="KW18" i="1" a="1"/>
  <c r="KW18" i="1" s="1"/>
  <c r="KW41" i="1" s="1" a="1"/>
  <c r="KW41" i="1" s="1"/>
  <c r="KN18" i="1" a="1"/>
  <c r="KN18" i="1" s="1"/>
  <c r="KN41" i="1" s="1" a="1"/>
  <c r="KN41" i="1" s="1"/>
  <c r="ME18" i="1" a="1"/>
  <c r="ME18" i="1" s="1"/>
  <c r="ME41" i="1" s="1" a="1"/>
  <c r="ME41" i="1" s="1"/>
  <c r="KM18" i="1" a="1"/>
  <c r="KM18" i="1" s="1"/>
  <c r="KM41" i="1" s="1" a="1"/>
  <c r="KM41" i="1" s="1"/>
  <c r="KL18" i="1" a="1"/>
  <c r="KL18" i="1" s="1"/>
  <c r="KL41" i="1" s="1" a="1"/>
  <c r="KL41" i="1" s="1"/>
  <c r="AER18" i="1" a="1"/>
  <c r="AER18" i="1" s="1"/>
  <c r="AER41" i="1" s="1" a="1"/>
  <c r="AER41" i="1" s="1"/>
  <c r="ADK18" i="1" a="1"/>
  <c r="ADK18" i="1" s="1"/>
  <c r="ADK41" i="1" s="1" a="1"/>
  <c r="ADK41" i="1" s="1"/>
  <c r="ACT18" i="1" a="1"/>
  <c r="ACT18" i="1" s="1"/>
  <c r="ACT41" i="1" s="1" a="1"/>
  <c r="ACT41" i="1" s="1"/>
  <c r="AEA18" i="1" a="1"/>
  <c r="AEA18" i="1" s="1"/>
  <c r="AEA41" i="1" s="1" a="1"/>
  <c r="AEA41" i="1" s="1"/>
  <c r="ADJ18" i="1" a="1"/>
  <c r="ADJ18" i="1" s="1"/>
  <c r="ADJ41" i="1" s="1" a="1"/>
  <c r="ADJ41" i="1" s="1"/>
  <c r="ACR18" i="1" a="1"/>
  <c r="ACR18" i="1" s="1"/>
  <c r="ACR41" i="1" s="1" a="1"/>
  <c r="ACR41" i="1" s="1"/>
  <c r="AEQ18" i="1" a="1"/>
  <c r="AEQ18" i="1" s="1"/>
  <c r="AEQ41" i="1" s="1" a="1"/>
  <c r="AEQ41" i="1" s="1"/>
  <c r="ADZ18" i="1" a="1"/>
  <c r="ADZ18" i="1" s="1"/>
  <c r="ADZ41" i="1" s="1" a="1"/>
  <c r="ADZ41" i="1" s="1"/>
  <c r="ACS18" i="1" a="1"/>
  <c r="ACS18" i="1" s="1"/>
  <c r="ACS41" i="1" s="1" a="1"/>
  <c r="ACS41" i="1" s="1"/>
  <c r="AEP18" i="1" a="1"/>
  <c r="AEP18" i="1" s="1"/>
  <c r="AEP41" i="1" s="1" a="1"/>
  <c r="AEP41" i="1" s="1"/>
  <c r="ADI18" i="1" a="1"/>
  <c r="ADI18" i="1" s="1"/>
  <c r="ADI41" i="1" s="1" a="1"/>
  <c r="ADI41" i="1" s="1"/>
  <c r="ADY18" i="1" a="1"/>
  <c r="ADY18" i="1" s="1"/>
  <c r="ADY41" i="1" s="1" a="1"/>
  <c r="ADY41" i="1" s="1"/>
  <c r="AEO18" i="1" a="1"/>
  <c r="AEO18" i="1" s="1"/>
  <c r="AEO41" i="1" s="1" a="1"/>
  <c r="AEO41" i="1" s="1"/>
  <c r="ADH18" i="1" a="1"/>
  <c r="ADH18" i="1" s="1"/>
  <c r="ADH41" i="1" s="1" a="1"/>
  <c r="ADH41" i="1" s="1"/>
  <c r="ADX18" i="1" a="1"/>
  <c r="ADX18" i="1" s="1"/>
  <c r="ADX41" i="1" s="1" a="1"/>
  <c r="ADX41" i="1" s="1"/>
  <c r="AEN18" i="1" a="1"/>
  <c r="AEN18" i="1" s="1"/>
  <c r="AEN41" i="1" s="1" a="1"/>
  <c r="AEN41" i="1" s="1"/>
  <c r="ADG18" i="1" a="1"/>
  <c r="ADG18" i="1" s="1"/>
  <c r="ADG41" i="1" s="1" a="1"/>
  <c r="ADG41" i="1" s="1"/>
  <c r="ADW18" i="1" a="1"/>
  <c r="ADW18" i="1" s="1"/>
  <c r="ADW41" i="1" s="1" a="1"/>
  <c r="ADW41" i="1" s="1"/>
  <c r="AEM18" i="1" a="1"/>
  <c r="AEM18" i="1" s="1"/>
  <c r="AEM41" i="1" s="1" a="1"/>
  <c r="AEM41" i="1" s="1"/>
  <c r="ADF18" i="1" a="1"/>
  <c r="ADF18" i="1" s="1"/>
  <c r="ADF41" i="1" s="1" a="1"/>
  <c r="ADF41" i="1" s="1"/>
  <c r="ADV18" i="1" a="1"/>
  <c r="ADV18" i="1" s="1"/>
  <c r="ADV41" i="1" s="1" a="1"/>
  <c r="ADV41" i="1" s="1"/>
  <c r="AEL18" i="1" a="1"/>
  <c r="AEL18" i="1" s="1"/>
  <c r="AEL41" i="1" s="1" a="1"/>
  <c r="AEL41" i="1" s="1"/>
  <c r="ADE18" i="1" a="1"/>
  <c r="ADE18" i="1" s="1"/>
  <c r="ADE41" i="1" s="1" a="1"/>
  <c r="ADE41" i="1" s="1"/>
  <c r="AEK18" i="1" a="1"/>
  <c r="AEK18" i="1" s="1"/>
  <c r="AEK41" i="1" s="1" a="1"/>
  <c r="AEK41" i="1" s="1"/>
  <c r="ADU18" i="1" a="1"/>
  <c r="ADU18" i="1" s="1"/>
  <c r="ADU41" i="1" s="1" a="1"/>
  <c r="ADU41" i="1" s="1"/>
  <c r="ADD18" i="1" a="1"/>
  <c r="ADD18" i="1" s="1"/>
  <c r="ADD41" i="1" s="1" a="1"/>
  <c r="ADD41" i="1" s="1"/>
  <c r="ADT18" i="1" a="1"/>
  <c r="ADT18" i="1" s="1"/>
  <c r="ADT41" i="1" s="1" a="1"/>
  <c r="ADT41" i="1" s="1"/>
  <c r="AEJ18" i="1" a="1"/>
  <c r="AEJ18" i="1" s="1"/>
  <c r="AEJ41" i="1" s="1" a="1"/>
  <c r="AEJ41" i="1" s="1"/>
  <c r="ADC18" i="1" a="1"/>
  <c r="ADC18" i="1" s="1"/>
  <c r="ADC41" i="1" s="1" a="1"/>
  <c r="ADC41" i="1" s="1"/>
  <c r="ADS18" i="1" a="1"/>
  <c r="ADS18" i="1" s="1"/>
  <c r="ADS41" i="1" s="1" a="1"/>
  <c r="ADS41" i="1" s="1"/>
  <c r="AEI18" i="1" a="1"/>
  <c r="AEI18" i="1" s="1"/>
  <c r="AEI41" i="1" s="1" a="1"/>
  <c r="AEI41" i="1" s="1"/>
  <c r="ADB18" i="1" a="1"/>
  <c r="ADB18" i="1" s="1"/>
  <c r="ADB41" i="1" s="1" a="1"/>
  <c r="ADB41" i="1" s="1"/>
  <c r="ADR18" i="1" a="1"/>
  <c r="ADR18" i="1" s="1"/>
  <c r="ADR41" i="1" s="1" a="1"/>
  <c r="ADR41" i="1" s="1"/>
  <c r="ADQ18" i="1" a="1"/>
  <c r="ADQ18" i="1" s="1"/>
  <c r="ADQ41" i="1" s="1" a="1"/>
  <c r="ADQ41" i="1" s="1"/>
  <c r="AEG18" i="1" a="1"/>
  <c r="AEG18" i="1" s="1"/>
  <c r="AEG41" i="1" s="1" a="1"/>
  <c r="AEG41" i="1" s="1"/>
  <c r="ACZ18" i="1" a="1"/>
  <c r="ACZ18" i="1" s="1"/>
  <c r="ACZ41" i="1" s="1" a="1"/>
  <c r="ACZ41" i="1" s="1"/>
  <c r="AEW18" i="1" a="1"/>
  <c r="AEW18" i="1" s="1"/>
  <c r="AEW41" i="1" s="1" a="1"/>
  <c r="AEW41" i="1" s="1"/>
  <c r="ADP18" i="1" a="1"/>
  <c r="ADP18" i="1" s="1"/>
  <c r="ADP41" i="1" s="1" a="1"/>
  <c r="ADP41" i="1" s="1"/>
  <c r="AEF18" i="1" a="1"/>
  <c r="AEF18" i="1" s="1"/>
  <c r="AEF41" i="1" s="1" a="1"/>
  <c r="AEF41" i="1" s="1"/>
  <c r="ACY18" i="1" a="1"/>
  <c r="ACY18" i="1" s="1"/>
  <c r="ACY41" i="1" s="1" a="1"/>
  <c r="ACY41" i="1" s="1"/>
  <c r="AEV18" i="1" a="1"/>
  <c r="AEV18" i="1" s="1"/>
  <c r="AEV41" i="1" s="1" a="1"/>
  <c r="AEV41" i="1" s="1"/>
  <c r="ADO18" i="1" a="1"/>
  <c r="ADO18" i="1" s="1"/>
  <c r="ADO41" i="1" s="1" a="1"/>
  <c r="ADO41" i="1" s="1"/>
  <c r="AEE18" i="1" a="1"/>
  <c r="AEE18" i="1" s="1"/>
  <c r="AEE41" i="1" s="1" a="1"/>
  <c r="AEE41" i="1" s="1"/>
  <c r="ACX18" i="1" a="1"/>
  <c r="ACX18" i="1" s="1"/>
  <c r="ACX41" i="1" s="1" a="1"/>
  <c r="ACX41" i="1" s="1"/>
  <c r="AEU18" i="1" a="1"/>
  <c r="AEU18" i="1" s="1"/>
  <c r="AEU41" i="1" s="1" a="1"/>
  <c r="AEU41" i="1" s="1"/>
  <c r="ADN18" i="1" a="1"/>
  <c r="ADN18" i="1" s="1"/>
  <c r="ADN41" i="1" s="1" a="1"/>
  <c r="ADN41" i="1" s="1"/>
  <c r="AED18" i="1" a="1"/>
  <c r="AED18" i="1" s="1"/>
  <c r="AED41" i="1" s="1" a="1"/>
  <c r="AED41" i="1" s="1"/>
  <c r="ACW18" i="1" a="1"/>
  <c r="ACW18" i="1" s="1"/>
  <c r="ACW41" i="1" s="1" a="1"/>
  <c r="ACW41" i="1" s="1"/>
  <c r="AET18" i="1" a="1"/>
  <c r="AET18" i="1" s="1"/>
  <c r="AET41" i="1" s="1" a="1"/>
  <c r="AET41" i="1" s="1"/>
  <c r="ADM18" i="1" a="1"/>
  <c r="ADM18" i="1" s="1"/>
  <c r="ADM41" i="1" s="1" a="1"/>
  <c r="ADM41" i="1" s="1"/>
  <c r="AEC18" i="1" a="1"/>
  <c r="AEC18" i="1" s="1"/>
  <c r="AEC41" i="1" s="1" a="1"/>
  <c r="AEC41" i="1" s="1"/>
  <c r="ACV18" i="1" a="1"/>
  <c r="ACV18" i="1" s="1"/>
  <c r="ACV41" i="1" s="1" a="1"/>
  <c r="ACV41" i="1" s="1"/>
  <c r="ACU18" i="1" a="1"/>
  <c r="ACU18" i="1" s="1"/>
  <c r="ACU41" i="1" s="1" a="1"/>
  <c r="ACU41" i="1" s="1"/>
  <c r="ADL18" i="1" a="1"/>
  <c r="ADL18" i="1" s="1"/>
  <c r="ADL41" i="1" s="1" a="1"/>
  <c r="ADL41" i="1" s="1"/>
  <c r="AES18" i="1" a="1"/>
  <c r="AES18" i="1" s="1"/>
  <c r="AES41" i="1" s="1" a="1"/>
  <c r="AES41" i="1" s="1"/>
  <c r="AEH18" i="1" a="1"/>
  <c r="AEH18" i="1" s="1"/>
  <c r="AEH41" i="1" s="1" a="1"/>
  <c r="AEH41" i="1" s="1"/>
  <c r="AEB18" i="1" a="1"/>
  <c r="AEB18" i="1" s="1"/>
  <c r="AEB41" i="1" s="1" a="1"/>
  <c r="AEB41" i="1" s="1"/>
  <c r="ADA18" i="1" a="1"/>
  <c r="ADA18" i="1" s="1"/>
  <c r="ADA41" i="1" s="1" a="1"/>
  <c r="ADA41" i="1" s="1"/>
  <c r="ACI18" i="1" a="1"/>
  <c r="ACI18" i="1" s="1"/>
  <c r="ACI41" i="1" s="1" a="1"/>
  <c r="ACI41" i="1" s="1"/>
  <c r="ABS18" i="1" a="1"/>
  <c r="ABS18" i="1" s="1"/>
  <c r="ABS41" i="1" s="1" a="1"/>
  <c r="ABS41" i="1" s="1"/>
  <c r="ACH18" i="1" a="1"/>
  <c r="ACH18" i="1" s="1"/>
  <c r="ACH41" i="1" s="1" a="1"/>
  <c r="ACH41" i="1" s="1"/>
  <c r="ACN18" i="1" a="1"/>
  <c r="ACN18" i="1" s="1"/>
  <c r="ACN41" i="1" s="1" a="1"/>
  <c r="ACN41" i="1" s="1"/>
  <c r="ABX18" i="1" a="1"/>
  <c r="ABX18" i="1" s="1"/>
  <c r="ABX41" i="1" s="1" a="1"/>
  <c r="ABX41" i="1" s="1"/>
  <c r="ACM18" i="1" a="1"/>
  <c r="ACM18" i="1" s="1"/>
  <c r="ACM41" i="1" s="1" a="1"/>
  <c r="ACM41" i="1" s="1"/>
  <c r="ABW18" i="1" a="1"/>
  <c r="ABW18" i="1" s="1"/>
  <c r="ABW41" i="1" s="1" a="1"/>
  <c r="ABW41" i="1" s="1"/>
  <c r="ACO18" i="1" a="1"/>
  <c r="ACO18" i="1" s="1"/>
  <c r="ACO41" i="1" s="1" a="1"/>
  <c r="ACO41" i="1" s="1"/>
  <c r="ACL18" i="1" a="1"/>
  <c r="ACL18" i="1" s="1"/>
  <c r="ACL41" i="1" s="1" a="1"/>
  <c r="ACL41" i="1" s="1"/>
  <c r="ABP18" i="1" a="1"/>
  <c r="ABP18" i="1" s="1"/>
  <c r="ABP41" i="1" s="1" a="1"/>
  <c r="ABP41" i="1" s="1"/>
  <c r="ACK18" i="1" a="1"/>
  <c r="ACK18" i="1" s="1"/>
  <c r="ACK41" i="1" s="1" a="1"/>
  <c r="ACK41" i="1" s="1"/>
  <c r="ABO18" i="1" a="1"/>
  <c r="ABO18" i="1" s="1"/>
  <c r="ABO41" i="1" s="1" a="1"/>
  <c r="ABO41" i="1" s="1"/>
  <c r="ACJ18" i="1" a="1"/>
  <c r="ACJ18" i="1" s="1"/>
  <c r="ACJ41" i="1" s="1" a="1"/>
  <c r="ACJ41" i="1" s="1"/>
  <c r="ABN18" i="1" a="1"/>
  <c r="ABN18" i="1" s="1"/>
  <c r="ABN41" i="1" s="1" a="1"/>
  <c r="ABN41" i="1" s="1"/>
  <c r="ACC18" i="1" a="1"/>
  <c r="ACC18" i="1" s="1"/>
  <c r="ACC41" i="1" s="1" a="1"/>
  <c r="ACC41" i="1" s="1"/>
  <c r="ACG18" i="1" a="1"/>
  <c r="ACG18" i="1" s="1"/>
  <c r="ACG41" i="1" s="1" a="1"/>
  <c r="ACG41" i="1" s="1"/>
  <c r="ACF18" i="1" a="1"/>
  <c r="ACF18" i="1" s="1"/>
  <c r="ACF41" i="1" s="1" a="1"/>
  <c r="ACF41" i="1" s="1"/>
  <c r="ACE18" i="1" a="1"/>
  <c r="ACE18" i="1" s="1"/>
  <c r="ACE41" i="1" s="1" a="1"/>
  <c r="ACE41" i="1" s="1"/>
  <c r="ACD18" i="1" a="1"/>
  <c r="ACD18" i="1" s="1"/>
  <c r="ACD41" i="1" s="1" a="1"/>
  <c r="ACD41" i="1" s="1"/>
  <c r="ACB18" i="1" a="1"/>
  <c r="ACB18" i="1" s="1"/>
  <c r="ACB41" i="1" s="1" a="1"/>
  <c r="ACB41" i="1" s="1"/>
  <c r="ACA18" i="1" a="1"/>
  <c r="ACA18" i="1" s="1"/>
  <c r="ACA41" i="1" s="1" a="1"/>
  <c r="ACA41" i="1" s="1"/>
  <c r="ABZ18" i="1" a="1"/>
  <c r="ABZ18" i="1" s="1"/>
  <c r="ABZ41" i="1" s="1" a="1"/>
  <c r="ABZ41" i="1" s="1"/>
  <c r="ABY18" i="1" a="1"/>
  <c r="ABY18" i="1" s="1"/>
  <c r="ABY41" i="1" s="1" a="1"/>
  <c r="ABY41" i="1" s="1"/>
  <c r="ABV18" i="1" a="1"/>
  <c r="ABV18" i="1" s="1"/>
  <c r="ABV41" i="1" s="1" a="1"/>
  <c r="ABV41" i="1" s="1"/>
  <c r="ABU18" i="1" a="1"/>
  <c r="ABU18" i="1" s="1"/>
  <c r="ABU41" i="1" s="1" a="1"/>
  <c r="ABU41" i="1" s="1"/>
  <c r="ABT18" i="1" a="1"/>
  <c r="ABT18" i="1" s="1"/>
  <c r="ABT41" i="1" s="1" a="1"/>
  <c r="ABT41" i="1" s="1"/>
  <c r="ABR18" i="1" a="1"/>
  <c r="ABR18" i="1" s="1"/>
  <c r="ABR41" i="1" s="1" a="1"/>
  <c r="ABR41" i="1" s="1"/>
  <c r="ABQ18" i="1" a="1"/>
  <c r="ABQ18" i="1" s="1"/>
  <c r="ABQ41" i="1" s="1" a="1"/>
  <c r="ABQ41" i="1" s="1"/>
  <c r="CT49" i="1" a="1"/>
  <c r="CT49" i="1" s="1"/>
  <c r="CK49" i="1" a="1"/>
  <c r="CK49" i="1" s="1"/>
  <c r="CQ49" i="1" a="1"/>
  <c r="CQ49" i="1" s="1"/>
  <c r="CW49" i="1" a="1"/>
  <c r="CW49" i="1" s="1"/>
  <c r="EZ18" i="1" a="1"/>
  <c r="EZ18" i="1" s="1"/>
  <c r="EZ41" i="1" s="1" a="1"/>
  <c r="EZ41" i="1" s="1"/>
  <c r="AAD64" i="1" a="1"/>
  <c r="AAD64" i="1" s="1"/>
  <c r="AAD18" i="1" a="1"/>
  <c r="AAD18" i="1" s="1"/>
  <c r="AAD41" i="1" s="1" a="1"/>
  <c r="AAD41" i="1" s="1"/>
  <c r="GV64" i="1" a="1"/>
  <c r="GV64" i="1" s="1"/>
  <c r="GV18" i="1" a="1"/>
  <c r="GV18" i="1" s="1"/>
  <c r="GV41" i="1" s="1" a="1"/>
  <c r="GV41" i="1" s="1"/>
  <c r="CD18" i="1" a="1"/>
  <c r="CD18" i="1" s="1"/>
  <c r="CD41" i="1" s="1" a="1"/>
  <c r="CD41" i="1" s="1"/>
  <c r="GW64" i="1" a="1"/>
  <c r="GW64" i="1" s="1"/>
  <c r="GW18" i="1" a="1"/>
  <c r="GW18" i="1" s="1"/>
  <c r="GW41" i="1" s="1" a="1"/>
  <c r="GW41" i="1" s="1"/>
  <c r="YZ64" i="1" a="1"/>
  <c r="YZ64" i="1" s="1"/>
  <c r="GU64" i="1" a="1"/>
  <c r="GU64" i="1" s="1"/>
  <c r="YZ18" i="1" a="1"/>
  <c r="YZ18" i="1" s="1"/>
  <c r="YZ41" i="1" s="1" a="1"/>
  <c r="YZ41" i="1" s="1"/>
  <c r="GU18" i="1" a="1"/>
  <c r="GU18" i="1" s="1"/>
  <c r="GU41" i="1" s="1" a="1"/>
  <c r="GU41" i="1" s="1"/>
  <c r="ZA18" i="1" a="1"/>
  <c r="ZA18" i="1" s="1"/>
  <c r="ZA41" i="1" s="1" a="1"/>
  <c r="ZA41" i="1" s="1"/>
  <c r="YY18" i="1" a="1"/>
  <c r="YY18" i="1" s="1"/>
  <c r="YY41" i="1" s="1" a="1"/>
  <c r="YY41" i="1" s="1"/>
  <c r="ZC18" i="1" a="1"/>
  <c r="ZC18" i="1" s="1"/>
  <c r="ZC41" i="1" s="1" a="1"/>
  <c r="ZC41" i="1" s="1"/>
  <c r="ZB18" i="1" a="1"/>
  <c r="ZB18" i="1" s="1"/>
  <c r="ZB41" i="1" s="1" a="1"/>
  <c r="ZB41" i="1" s="1"/>
  <c r="ZB64" i="1" a="1"/>
  <c r="ZB64" i="1" s="1"/>
  <c r="ZA64" i="1" a="1"/>
  <c r="ZA64" i="1" s="1"/>
  <c r="YY64" i="1" a="1"/>
  <c r="YY64" i="1" s="1"/>
  <c r="ZC64" i="1" a="1"/>
  <c r="ZC64" i="1" s="1"/>
  <c r="XL64" i="1" a="1"/>
  <c r="XL64" i="1" s="1"/>
  <c r="XL18" i="1" a="1"/>
  <c r="XL18" i="1" s="1"/>
  <c r="XL41" i="1" s="1" a="1"/>
  <c r="XL41" i="1" s="1"/>
  <c r="XD64" i="1" a="1"/>
  <c r="XD64" i="1" s="1"/>
  <c r="XC64" i="1" a="1"/>
  <c r="XC64" i="1" s="1"/>
  <c r="XD18" i="1" a="1"/>
  <c r="XD18" i="1" s="1"/>
  <c r="XD41" i="1" s="1" a="1"/>
  <c r="XD41" i="1" s="1"/>
  <c r="XC18" i="1" a="1"/>
  <c r="XC18" i="1" s="1"/>
  <c r="XC41" i="1" s="1" a="1"/>
  <c r="XC41" i="1" s="1"/>
  <c r="YV18" i="1" a="1"/>
  <c r="YV18" i="1" s="1"/>
  <c r="YV41" i="1" s="1" a="1"/>
  <c r="YV41" i="1" s="1"/>
  <c r="WK18" i="1" a="1"/>
  <c r="WK18" i="1" s="1"/>
  <c r="WK41" i="1" s="1" a="1"/>
  <c r="WK41" i="1" s="1"/>
  <c r="IZ18" i="1" a="1"/>
  <c r="IZ18" i="1" s="1"/>
  <c r="IZ41" i="1" s="1" a="1"/>
  <c r="IZ41" i="1" s="1"/>
  <c r="HF18" i="1" a="1"/>
  <c r="HF18" i="1" s="1"/>
  <c r="HF41" i="1" s="1" a="1"/>
  <c r="HF41" i="1" s="1"/>
  <c r="CA18" i="1" a="1"/>
  <c r="CA18" i="1" s="1"/>
  <c r="CA41" i="1" s="1" a="1"/>
  <c r="CA41" i="1" s="1"/>
  <c r="S18" i="1" a="1"/>
  <c r="S18" i="1" s="1"/>
  <c r="S41" i="1" s="1" a="1"/>
  <c r="S41" i="1" s="1"/>
  <c r="WJ18" i="1" a="1"/>
  <c r="WJ18" i="1" s="1"/>
  <c r="WJ41" i="1" s="1" a="1"/>
  <c r="WJ41" i="1" s="1"/>
  <c r="IY18" i="1" a="1"/>
  <c r="IY18" i="1" s="1"/>
  <c r="IY41" i="1" s="1" a="1"/>
  <c r="IY41" i="1" s="1"/>
  <c r="IP18" i="1" a="1"/>
  <c r="IP18" i="1" s="1"/>
  <c r="IP41" i="1" s="1" a="1"/>
  <c r="IP41" i="1" s="1"/>
  <c r="HE18" i="1" a="1"/>
  <c r="HE18" i="1" s="1"/>
  <c r="HE41" i="1" s="1" a="1"/>
  <c r="HE41" i="1" s="1"/>
  <c r="BZ18" i="1" a="1"/>
  <c r="BZ18" i="1" s="1"/>
  <c r="BZ41" i="1" s="1" a="1"/>
  <c r="BZ41" i="1" s="1"/>
  <c r="YU18" i="1" a="1"/>
  <c r="YU18" i="1" s="1"/>
  <c r="YU41" i="1" s="1" a="1"/>
  <c r="YU41" i="1" s="1"/>
  <c r="YE18" i="1" a="1"/>
  <c r="YE18" i="1" s="1"/>
  <c r="YE41" i="1" s="1" a="1"/>
  <c r="YE41" i="1" s="1"/>
  <c r="WI18" i="1" a="1"/>
  <c r="WI18" i="1" s="1"/>
  <c r="WI41" i="1" s="1" a="1"/>
  <c r="WI41" i="1" s="1"/>
  <c r="IX18" i="1" a="1"/>
  <c r="IX18" i="1" s="1"/>
  <c r="IX41" i="1" s="1" a="1"/>
  <c r="IX41" i="1" s="1"/>
  <c r="IO18" i="1" a="1"/>
  <c r="IO18" i="1" s="1"/>
  <c r="IO41" i="1" s="1" a="1"/>
  <c r="IO41" i="1" s="1"/>
  <c r="HD18" i="1" a="1"/>
  <c r="HD18" i="1" s="1"/>
  <c r="HD41" i="1" s="1" a="1"/>
  <c r="HD41" i="1" s="1"/>
  <c r="BY18" i="1" a="1"/>
  <c r="BY18" i="1" s="1"/>
  <c r="BY41" i="1" s="1" a="1"/>
  <c r="BY41" i="1" s="1"/>
  <c r="AM18" i="1" a="1"/>
  <c r="AM18" i="1" s="1"/>
  <c r="AM41" i="1" s="1" a="1"/>
  <c r="AM41" i="1" s="1"/>
  <c r="YD18" i="1" a="1"/>
  <c r="YD18" i="1" s="1"/>
  <c r="YD41" i="1" s="1" a="1"/>
  <c r="YD41" i="1" s="1"/>
  <c r="WH18" i="1" a="1"/>
  <c r="WH18" i="1" s="1"/>
  <c r="WH41" i="1" s="1" a="1"/>
  <c r="WH41" i="1" s="1"/>
  <c r="IW18" i="1" a="1"/>
  <c r="IW18" i="1" s="1"/>
  <c r="IW41" i="1" s="1" a="1"/>
  <c r="IW41" i="1" s="1"/>
  <c r="IM18" i="1" a="1"/>
  <c r="IM18" i="1" s="1"/>
  <c r="IM41" i="1" s="1" a="1"/>
  <c r="IM41" i="1" s="1"/>
  <c r="HC18" i="1" a="1"/>
  <c r="HC18" i="1" s="1"/>
  <c r="HC41" i="1" s="1" a="1"/>
  <c r="HC41" i="1" s="1"/>
  <c r="BX18" i="1" a="1"/>
  <c r="BX18" i="1" s="1"/>
  <c r="BX41" i="1" s="1" a="1"/>
  <c r="BX41" i="1" s="1"/>
  <c r="YC18" i="1" a="1"/>
  <c r="YC18" i="1" s="1"/>
  <c r="YC41" i="1" s="1" a="1"/>
  <c r="YC41" i="1" s="1"/>
  <c r="WG18" i="1" a="1"/>
  <c r="WG18" i="1" s="1"/>
  <c r="WG41" i="1" s="1" a="1"/>
  <c r="WG41" i="1" s="1"/>
  <c r="IV18" i="1" a="1"/>
  <c r="IV18" i="1" s="1"/>
  <c r="IV41" i="1" s="1" a="1"/>
  <c r="IV41" i="1" s="1"/>
  <c r="IL18" i="1" a="1"/>
  <c r="IL18" i="1" s="1"/>
  <c r="IL41" i="1" s="1" a="1"/>
  <c r="IL41" i="1" s="1"/>
  <c r="HB18" i="1" a="1"/>
  <c r="HB18" i="1" s="1"/>
  <c r="HB41" i="1" s="1" a="1"/>
  <c r="HB41" i="1" s="1"/>
  <c r="BW18" i="1" a="1"/>
  <c r="BW18" i="1" s="1"/>
  <c r="BW41" i="1" s="1" a="1"/>
  <c r="BW41" i="1" s="1"/>
  <c r="P18" i="1" a="1"/>
  <c r="P18" i="1" s="1"/>
  <c r="P41" i="1" s="1" a="1"/>
  <c r="P41" i="1" s="1"/>
  <c r="FD41" i="1" s="1"/>
  <c r="YA18" i="1" a="1"/>
  <c r="YA18" i="1" s="1"/>
  <c r="YA41" i="1" s="1" a="1"/>
  <c r="YA41" i="1" s="1"/>
  <c r="WF18" i="1" a="1"/>
  <c r="WF18" i="1" s="1"/>
  <c r="WF41" i="1" s="1" a="1"/>
  <c r="WF41" i="1" s="1"/>
  <c r="IU18" i="1" a="1"/>
  <c r="IU18" i="1" s="1"/>
  <c r="IU41" i="1" s="1" a="1"/>
  <c r="IU41" i="1" s="1"/>
  <c r="IK18" i="1" a="1"/>
  <c r="IK18" i="1" s="1"/>
  <c r="IK41" i="1" s="1" a="1"/>
  <c r="IK41" i="1" s="1"/>
  <c r="HA18" i="1" a="1"/>
  <c r="HA18" i="1" s="1"/>
  <c r="HA41" i="1" s="1" a="1"/>
  <c r="HA41" i="1" s="1"/>
  <c r="BV18" i="1" a="1"/>
  <c r="BV18" i="1" s="1"/>
  <c r="BV41" i="1" s="1" a="1"/>
  <c r="BV41" i="1" s="1"/>
  <c r="DS18" i="1" a="1"/>
  <c r="DS18" i="1" s="1"/>
  <c r="DS41" i="1" s="1" a="1"/>
  <c r="DS41" i="1" s="1"/>
  <c r="WE18" i="1" a="1"/>
  <c r="WE18" i="1" s="1"/>
  <c r="WE41" i="1" s="1" a="1"/>
  <c r="WE41" i="1" s="1"/>
  <c r="IT18" i="1" a="1"/>
  <c r="IT18" i="1" s="1"/>
  <c r="IT41" i="1" s="1" a="1"/>
  <c r="IT41" i="1" s="1"/>
  <c r="IJ18" i="1" a="1"/>
  <c r="IJ18" i="1" s="1"/>
  <c r="IJ41" i="1" s="1" a="1"/>
  <c r="IJ41" i="1" s="1"/>
  <c r="GY18" i="1" a="1"/>
  <c r="GY18" i="1" s="1"/>
  <c r="GY41" i="1" s="1" a="1"/>
  <c r="GY41" i="1" s="1"/>
  <c r="BU18" i="1" a="1"/>
  <c r="BU18" i="1" s="1"/>
  <c r="BU41" i="1" s="1" a="1"/>
  <c r="BU41" i="1" s="1"/>
  <c r="AK18" i="1" a="1"/>
  <c r="AK18" i="1" s="1"/>
  <c r="AK41" i="1" s="1" a="1"/>
  <c r="AK41" i="1" s="1"/>
  <c r="WD18" i="1" a="1"/>
  <c r="WD18" i="1" s="1"/>
  <c r="WD41" i="1" s="1" a="1"/>
  <c r="WD41" i="1" s="1"/>
  <c r="IS18" i="1" a="1"/>
  <c r="IS18" i="1" s="1"/>
  <c r="IS41" i="1" s="1" a="1"/>
  <c r="IS41" i="1" s="1"/>
  <c r="II18" i="1" a="1"/>
  <c r="II18" i="1" s="1"/>
  <c r="II41" i="1" s="1" a="1"/>
  <c r="II41" i="1" s="1"/>
  <c r="GC18" i="1" a="1"/>
  <c r="GC18" i="1" s="1"/>
  <c r="GC41" i="1" s="1" a="1"/>
  <c r="GC41" i="1" s="1"/>
  <c r="BT18" i="1" a="1"/>
  <c r="BT18" i="1" s="1"/>
  <c r="BT41" i="1" s="1" a="1"/>
  <c r="BT41" i="1" s="1"/>
  <c r="IA18" i="1" a="1"/>
  <c r="IA18" i="1" s="1"/>
  <c r="IA41" i="1" s="1" a="1"/>
  <c r="IA41" i="1" s="1"/>
  <c r="XM18" i="1" a="1"/>
  <c r="XM18" i="1" s="1"/>
  <c r="XM41" i="1" s="1" a="1"/>
  <c r="XM41" i="1" s="1"/>
  <c r="WC18" i="1" a="1"/>
  <c r="WC18" i="1" s="1"/>
  <c r="WC41" i="1" s="1" a="1"/>
  <c r="WC41" i="1" s="1"/>
  <c r="IR18" i="1" a="1"/>
  <c r="IR18" i="1" s="1"/>
  <c r="IR41" i="1" s="1" a="1"/>
  <c r="IR41" i="1" s="1"/>
  <c r="IH18" i="1" a="1"/>
  <c r="IH18" i="1" s="1"/>
  <c r="IH41" i="1" s="1" a="1"/>
  <c r="IH41" i="1" s="1"/>
  <c r="GB18" i="1" a="1"/>
  <c r="GB18" i="1" s="1"/>
  <c r="GB41" i="1" s="1" a="1"/>
  <c r="GB41" i="1" s="1"/>
  <c r="BS18" i="1" a="1"/>
  <c r="BS18" i="1" s="1"/>
  <c r="BS41" i="1" s="1" a="1"/>
  <c r="BS41" i="1" s="1"/>
  <c r="AJ18" i="1" a="1"/>
  <c r="AJ18" i="1" s="1"/>
  <c r="AJ41" i="1" s="1" a="1"/>
  <c r="AJ41" i="1" s="1"/>
  <c r="FB18" i="1" a="1"/>
  <c r="FB18" i="1" s="1"/>
  <c r="FB41" i="1" s="1" a="1"/>
  <c r="FB41" i="1" s="1"/>
  <c r="XK18" i="1" a="1"/>
  <c r="XK18" i="1" s="1"/>
  <c r="XK41" i="1" s="1" a="1"/>
  <c r="XK41" i="1" s="1"/>
  <c r="WB18" i="1" a="1"/>
  <c r="WB18" i="1" s="1"/>
  <c r="WB41" i="1" s="1" a="1"/>
  <c r="WB41" i="1" s="1"/>
  <c r="IG18" i="1" a="1"/>
  <c r="IG18" i="1" s="1"/>
  <c r="IG41" i="1" s="1" a="1"/>
  <c r="IG41" i="1" s="1"/>
  <c r="GA18" i="1" a="1"/>
  <c r="GA18" i="1" s="1"/>
  <c r="GA41" i="1" s="1" a="1"/>
  <c r="GA41" i="1" s="1"/>
  <c r="BR18" i="1" a="1"/>
  <c r="BR18" i="1" s="1"/>
  <c r="BR41" i="1" s="1" a="1"/>
  <c r="BR41" i="1" s="1"/>
  <c r="U18" i="1" a="1"/>
  <c r="U18" i="1" s="1"/>
  <c r="U41" i="1" s="1" a="1"/>
  <c r="U41" i="1" s="1"/>
  <c r="XJ18" i="1" a="1"/>
  <c r="XJ18" i="1" s="1"/>
  <c r="XJ41" i="1" s="1" a="1"/>
  <c r="XJ41" i="1" s="1"/>
  <c r="WA18" i="1" a="1"/>
  <c r="WA18" i="1" s="1"/>
  <c r="WA41" i="1" s="1" a="1"/>
  <c r="WA41" i="1" s="1"/>
  <c r="IF18" i="1" a="1"/>
  <c r="IF18" i="1" s="1"/>
  <c r="IF41" i="1" s="1" a="1"/>
  <c r="IF41" i="1" s="1"/>
  <c r="FZ18" i="1" a="1"/>
  <c r="FZ18" i="1" s="1"/>
  <c r="FZ41" i="1" s="1" a="1"/>
  <c r="FZ41" i="1" s="1"/>
  <c r="BQ18" i="1" a="1"/>
  <c r="BQ18" i="1" s="1"/>
  <c r="BQ41" i="1" s="1" a="1"/>
  <c r="BQ41" i="1" s="1"/>
  <c r="AI18" i="1" a="1"/>
  <c r="AI18" i="1" s="1"/>
  <c r="AI41" i="1" s="1" a="1"/>
  <c r="AI41" i="1" s="1"/>
  <c r="XI18" i="1" a="1"/>
  <c r="XI18" i="1" s="1"/>
  <c r="XI41" i="1" s="1" a="1"/>
  <c r="XI41" i="1" s="1"/>
  <c r="VZ18" i="1" a="1"/>
  <c r="VZ18" i="1" s="1"/>
  <c r="VZ41" i="1" s="1" a="1"/>
  <c r="VZ41" i="1" s="1"/>
  <c r="AAU18" i="1" a="1"/>
  <c r="AAU18" i="1" s="1"/>
  <c r="AAU41" i="1" s="1" a="1"/>
  <c r="AAU41" i="1" s="1"/>
  <c r="IE18" i="1" a="1"/>
  <c r="IE18" i="1" s="1"/>
  <c r="IE41" i="1" s="1" a="1"/>
  <c r="IE41" i="1" s="1"/>
  <c r="FY18" i="1" a="1"/>
  <c r="FY18" i="1" s="1"/>
  <c r="FY41" i="1" s="1" a="1"/>
  <c r="FY41" i="1" s="1"/>
  <c r="BP18" i="1" a="1"/>
  <c r="BP18" i="1" s="1"/>
  <c r="BP41" i="1" s="1" a="1"/>
  <c r="BP41" i="1" s="1"/>
  <c r="YO18" i="1" a="1"/>
  <c r="YO18" i="1" s="1"/>
  <c r="YO41" i="1" s="1" a="1"/>
  <c r="YO41" i="1" s="1"/>
  <c r="XH18" i="1" a="1"/>
  <c r="XH18" i="1" s="1"/>
  <c r="XH41" i="1" s="1" a="1"/>
  <c r="XH41" i="1" s="1"/>
  <c r="VY18" i="1" a="1"/>
  <c r="VY18" i="1" s="1"/>
  <c r="VY41" i="1" s="1" a="1"/>
  <c r="VY41" i="1" s="1"/>
  <c r="IC18" i="1" a="1"/>
  <c r="IC18" i="1" s="1"/>
  <c r="IC41" i="1" s="1" a="1"/>
  <c r="IC41" i="1" s="1"/>
  <c r="DU18" i="1" a="1"/>
  <c r="DU18" i="1" s="1"/>
  <c r="DU41" i="1" s="1" a="1"/>
  <c r="DU41" i="1" s="1"/>
  <c r="BO18" i="1" a="1"/>
  <c r="BO18" i="1" s="1"/>
  <c r="BO41" i="1" s="1" a="1"/>
  <c r="BO41" i="1" s="1"/>
  <c r="N18" i="1" a="1"/>
  <c r="N18" i="1" s="1"/>
  <c r="N41" i="1" s="1" a="1"/>
  <c r="N41" i="1" s="1"/>
  <c r="XG18" i="1" a="1"/>
  <c r="XG18" i="1" s="1"/>
  <c r="XG41" i="1" s="1" a="1"/>
  <c r="XG41" i="1" s="1"/>
  <c r="VX18" i="1" a="1"/>
  <c r="VX18" i="1" s="1"/>
  <c r="VX41" i="1" s="1" a="1"/>
  <c r="VX41" i="1" s="1"/>
  <c r="IB18" i="1" a="1"/>
  <c r="IB18" i="1" s="1"/>
  <c r="IB41" i="1" s="1" a="1"/>
  <c r="IB41" i="1" s="1"/>
  <c r="DT18" i="1" a="1"/>
  <c r="DT18" i="1" s="1"/>
  <c r="DT41" i="1" s="1" a="1"/>
  <c r="DT41" i="1" s="1"/>
  <c r="BN18" i="1" a="1"/>
  <c r="BN18" i="1" s="1"/>
  <c r="BN41" i="1" s="1" a="1"/>
  <c r="BN41" i="1" s="1"/>
  <c r="XF18" i="1" a="1"/>
  <c r="XF18" i="1" s="1"/>
  <c r="XF41" i="1" s="1" a="1"/>
  <c r="XF41" i="1" s="1"/>
  <c r="VW18" i="1" a="1"/>
  <c r="VW18" i="1" s="1"/>
  <c r="VW41" i="1" s="1" a="1"/>
  <c r="VW41" i="1" s="1"/>
  <c r="YN18" i="1" a="1"/>
  <c r="YN18" i="1" s="1"/>
  <c r="YN41" i="1" s="1" a="1"/>
  <c r="YN41" i="1" s="1"/>
  <c r="XE18" i="1" a="1"/>
  <c r="XE18" i="1" s="1"/>
  <c r="XE41" i="1" s="1" a="1"/>
  <c r="XE41" i="1" s="1"/>
  <c r="VV18" i="1" a="1"/>
  <c r="VV18" i="1" s="1"/>
  <c r="VV41" i="1" s="1" a="1"/>
  <c r="VV41" i="1" s="1"/>
  <c r="HW18" i="1" a="1"/>
  <c r="HW18" i="1" s="1"/>
  <c r="HW41" i="1" s="1" a="1"/>
  <c r="HW41" i="1" s="1"/>
  <c r="DR18" i="1" a="1"/>
  <c r="DR18" i="1" s="1"/>
  <c r="DR41" i="1" s="1" a="1"/>
  <c r="DR41" i="1" s="1"/>
  <c r="XB18" i="1" a="1"/>
  <c r="XB18" i="1" s="1"/>
  <c r="XB41" i="1" s="1" a="1"/>
  <c r="XB41" i="1" s="1"/>
  <c r="VU18" i="1" a="1"/>
  <c r="VU18" i="1" s="1"/>
  <c r="VU41" i="1" s="1" a="1"/>
  <c r="VU41" i="1" s="1"/>
  <c r="HV18" i="1" a="1"/>
  <c r="HV18" i="1" s="1"/>
  <c r="HV41" i="1" s="1" a="1"/>
  <c r="HV41" i="1" s="1"/>
  <c r="DM18" i="1" a="1"/>
  <c r="DM18" i="1" s="1"/>
  <c r="DM41" i="1" s="1" a="1"/>
  <c r="DM41" i="1" s="1"/>
  <c r="T18" i="1" a="1"/>
  <c r="T18" i="1" s="1"/>
  <c r="YM18" i="1" a="1"/>
  <c r="YM18" i="1" s="1"/>
  <c r="YM41" i="1" s="1" a="1"/>
  <c r="YM41" i="1" s="1"/>
  <c r="XA18" i="1" a="1"/>
  <c r="XA18" i="1" s="1"/>
  <c r="XA41" i="1" s="1" a="1"/>
  <c r="XA41" i="1" s="1"/>
  <c r="VT18" i="1" a="1"/>
  <c r="VT18" i="1" s="1"/>
  <c r="VT41" i="1" s="1" a="1"/>
  <c r="VT41" i="1" s="1"/>
  <c r="HU18" i="1" a="1"/>
  <c r="HU18" i="1" s="1"/>
  <c r="HU41" i="1" s="1" a="1"/>
  <c r="HU41" i="1" s="1"/>
  <c r="YL18" i="1" a="1"/>
  <c r="YL18" i="1" s="1"/>
  <c r="YL41" i="1" s="1" a="1"/>
  <c r="YL41" i="1" s="1"/>
  <c r="WZ18" i="1" a="1"/>
  <c r="WZ18" i="1" s="1"/>
  <c r="WZ41" i="1" s="1" a="1"/>
  <c r="WZ41" i="1" s="1"/>
  <c r="VS18" i="1" a="1"/>
  <c r="VS18" i="1" s="1"/>
  <c r="VS41" i="1" s="1" a="1"/>
  <c r="VS41" i="1" s="1"/>
  <c r="HT18" i="1" a="1"/>
  <c r="HT18" i="1" s="1"/>
  <c r="HT41" i="1" s="1" a="1"/>
  <c r="HT41" i="1" s="1"/>
  <c r="L18" i="1" a="1"/>
  <c r="L18" i="1" s="1"/>
  <c r="ZZ18" i="1" a="1"/>
  <c r="ZZ18" i="1" s="1"/>
  <c r="ZZ41" i="1" s="1" a="1"/>
  <c r="ZZ41" i="1" s="1"/>
  <c r="YK18" i="1" a="1"/>
  <c r="YK18" i="1" s="1"/>
  <c r="YK41" i="1" s="1" a="1"/>
  <c r="YK41" i="1" s="1"/>
  <c r="WY18" i="1" a="1"/>
  <c r="WY18" i="1" s="1"/>
  <c r="WY41" i="1" s="1" a="1"/>
  <c r="WY41" i="1" s="1"/>
  <c r="VR18" i="1" a="1"/>
  <c r="VR18" i="1" s="1"/>
  <c r="VR41" i="1" s="1" a="1"/>
  <c r="VR41" i="1" s="1"/>
  <c r="HS18" i="1" a="1"/>
  <c r="HS18" i="1" s="1"/>
  <c r="HS41" i="1" s="1" a="1"/>
  <c r="HS41" i="1" s="1"/>
  <c r="HG18" i="1" a="1"/>
  <c r="HG18" i="1" s="1"/>
  <c r="HG41" i="1" s="1" a="1"/>
  <c r="HG41" i="1" s="1"/>
  <c r="WX18" i="1" a="1"/>
  <c r="WX18" i="1" s="1"/>
  <c r="WX41" i="1" s="1" a="1"/>
  <c r="WX41" i="1" s="1"/>
  <c r="VQ18" i="1" a="1"/>
  <c r="VQ18" i="1" s="1"/>
  <c r="VQ41" i="1" s="1" a="1"/>
  <c r="VQ41" i="1" s="1"/>
  <c r="HR18" i="1" a="1"/>
  <c r="HR18" i="1" s="1"/>
  <c r="HR41" i="1" s="1" a="1"/>
  <c r="HR41" i="1" s="1"/>
  <c r="DJ18" i="1" a="1"/>
  <c r="DJ18" i="1" s="1"/>
  <c r="DJ41" i="1" s="1" a="1"/>
  <c r="DJ41" i="1" s="1"/>
  <c r="K18" i="1" a="1"/>
  <c r="K18" i="1" s="1"/>
  <c r="JA18" i="1" a="1"/>
  <c r="JA18" i="1" s="1"/>
  <c r="JA41" i="1" s="1" a="1"/>
  <c r="JA41" i="1" s="1"/>
  <c r="AEX18" i="1" a="1"/>
  <c r="AEX18" i="1" s="1"/>
  <c r="AEX41" i="1" s="1" a="1"/>
  <c r="AEX41" i="1" s="1"/>
  <c r="WW18" i="1" a="1"/>
  <c r="WW18" i="1" s="1"/>
  <c r="WW41" i="1" s="1" a="1"/>
  <c r="WW41" i="1" s="1"/>
  <c r="VP18" i="1" a="1"/>
  <c r="VP18" i="1" s="1"/>
  <c r="VP41" i="1" s="1" a="1"/>
  <c r="VP41" i="1" s="1"/>
  <c r="HQ18" i="1" a="1"/>
  <c r="HQ18" i="1" s="1"/>
  <c r="HQ41" i="1" s="1" a="1"/>
  <c r="HQ41" i="1" s="1"/>
  <c r="DI18" i="1" a="1"/>
  <c r="DI18" i="1" s="1"/>
  <c r="WL18" i="1" a="1"/>
  <c r="WL18" i="1" s="1"/>
  <c r="WL41" i="1" s="1" a="1"/>
  <c r="WL41" i="1" s="1"/>
  <c r="CB18" i="1" a="1"/>
  <c r="CB18" i="1" s="1"/>
  <c r="CB41" i="1" s="1" a="1"/>
  <c r="CB41" i="1" s="1"/>
  <c r="WV18" i="1" a="1"/>
  <c r="WV18" i="1" s="1"/>
  <c r="WV41" i="1" s="1" a="1"/>
  <c r="WV41" i="1" s="1"/>
  <c r="MT18" i="1" a="1"/>
  <c r="MT18" i="1" s="1"/>
  <c r="MT41" i="1" s="1" a="1"/>
  <c r="MT41" i="1" s="1"/>
  <c r="HP18" i="1" a="1"/>
  <c r="HP18" i="1" s="1"/>
  <c r="HP41" i="1" s="1" a="1"/>
  <c r="HP41" i="1" s="1"/>
  <c r="DG18" i="1" a="1"/>
  <c r="DG18" i="1" s="1"/>
  <c r="DG41" i="1" s="1" a="1"/>
  <c r="DG41" i="1" s="1"/>
  <c r="J18" i="1" a="1"/>
  <c r="J18" i="1" s="1"/>
  <c r="J41" i="1" s="1" a="1"/>
  <c r="J41" i="1" s="1"/>
  <c r="ACQ18" i="1" a="1"/>
  <c r="ACQ18" i="1" s="1"/>
  <c r="ACQ41" i="1" s="1" a="1"/>
  <c r="ACQ41" i="1" s="1"/>
  <c r="WU18" i="1" a="1"/>
  <c r="WU18" i="1" s="1"/>
  <c r="WU41" i="1" s="1" a="1"/>
  <c r="WU41" i="1" s="1"/>
  <c r="MS18" i="1" a="1"/>
  <c r="MS18" i="1" s="1"/>
  <c r="MS41" i="1" s="1" a="1"/>
  <c r="MS41" i="1" s="1"/>
  <c r="AAI18" i="1" a="1"/>
  <c r="AAI18" i="1" s="1"/>
  <c r="AAI41" i="1" s="1" a="1"/>
  <c r="AAI41" i="1" s="1"/>
  <c r="HO18" i="1" a="1"/>
  <c r="HO18" i="1" s="1"/>
  <c r="HO41" i="1" s="1" a="1"/>
  <c r="HO41" i="1" s="1"/>
  <c r="DF18" i="1" a="1"/>
  <c r="DF18" i="1" s="1"/>
  <c r="DF41" i="1" s="1" a="1"/>
  <c r="DF41" i="1" s="1"/>
  <c r="AP18" i="1" a="1"/>
  <c r="AP18" i="1" s="1"/>
  <c r="AP41" i="1" s="1" a="1"/>
  <c r="AP41" i="1" s="1"/>
  <c r="WS18" i="1" a="1"/>
  <c r="WS18" i="1" s="1"/>
  <c r="WS41" i="1" s="1" a="1"/>
  <c r="WS41" i="1" s="1"/>
  <c r="JH18" i="1" a="1"/>
  <c r="JH18" i="1" s="1"/>
  <c r="JH41" i="1" s="1" a="1"/>
  <c r="JH41" i="1" s="1"/>
  <c r="AAH18" i="1" a="1"/>
  <c r="AAH18" i="1" s="1"/>
  <c r="AAH41" i="1" s="1" a="1"/>
  <c r="AAH41" i="1" s="1"/>
  <c r="HN18" i="1" a="1"/>
  <c r="HN18" i="1" s="1"/>
  <c r="HN41" i="1" s="1" a="1"/>
  <c r="HN41" i="1" s="1"/>
  <c r="DD18" i="1" a="1"/>
  <c r="DD18" i="1" s="1"/>
  <c r="DD41" i="1" s="1" a="1"/>
  <c r="DD41" i="1" s="1"/>
  <c r="I18" i="1" a="1"/>
  <c r="I18" i="1" s="1"/>
  <c r="EG18" i="1" a="1"/>
  <c r="EG18" i="1" s="1"/>
  <c r="EG41" i="1" s="1" a="1"/>
  <c r="EG41" i="1" s="1"/>
  <c r="WR18" i="1" a="1"/>
  <c r="WR18" i="1" s="1"/>
  <c r="WR41" i="1" s="1" a="1"/>
  <c r="WR41" i="1" s="1"/>
  <c r="JG18" i="1" a="1"/>
  <c r="JG18" i="1" s="1"/>
  <c r="JG41" i="1" s="1" a="1"/>
  <c r="JG41" i="1" s="1"/>
  <c r="AAG18" i="1" a="1"/>
  <c r="AAG18" i="1" s="1"/>
  <c r="AAG41" i="1" s="1" a="1"/>
  <c r="AAG41" i="1" s="1"/>
  <c r="HM18" i="1" a="1"/>
  <c r="HM18" i="1" s="1"/>
  <c r="HM41" i="1" s="1" a="1"/>
  <c r="HM41" i="1" s="1"/>
  <c r="DE18" i="1" a="1"/>
  <c r="DE18" i="1" s="1"/>
  <c r="DE41" i="1" s="1" a="1"/>
  <c r="DE41" i="1" s="1"/>
  <c r="AO18" i="1" a="1"/>
  <c r="AO18" i="1" s="1"/>
  <c r="AO41" i="1" s="1" a="1"/>
  <c r="AO41" i="1" s="1"/>
  <c r="ABM18" i="1" a="1"/>
  <c r="ABM18" i="1" s="1"/>
  <c r="ABM41" i="1" s="1" a="1"/>
  <c r="ABM41" i="1" s="1"/>
  <c r="EF18" i="1" a="1"/>
  <c r="EF18" i="1" s="1"/>
  <c r="EF41" i="1" s="1" a="1"/>
  <c r="EF41" i="1" s="1"/>
  <c r="WQ18" i="1" a="1"/>
  <c r="WQ18" i="1" s="1"/>
  <c r="WQ41" i="1" s="1" a="1"/>
  <c r="WQ41" i="1" s="1"/>
  <c r="JF18" i="1" a="1"/>
  <c r="JF18" i="1" s="1"/>
  <c r="JF41" i="1" s="1" a="1"/>
  <c r="JF41" i="1" s="1"/>
  <c r="AAF18" i="1" a="1"/>
  <c r="AAF18" i="1" s="1"/>
  <c r="AAF41" i="1" s="1" a="1"/>
  <c r="AAF41" i="1" s="1"/>
  <c r="HL18" i="1" a="1"/>
  <c r="HL18" i="1" s="1"/>
  <c r="HL41" i="1" s="1" a="1"/>
  <c r="HL41" i="1" s="1"/>
  <c r="EE18" i="1" a="1"/>
  <c r="EE18" i="1" s="1"/>
  <c r="EE41" i="1" s="1" a="1"/>
  <c r="EE41" i="1" s="1"/>
  <c r="WP18" i="1" a="1"/>
  <c r="WP18" i="1" s="1"/>
  <c r="WP41" i="1" s="1" a="1"/>
  <c r="WP41" i="1" s="1"/>
  <c r="JE18" i="1" a="1"/>
  <c r="JE18" i="1" s="1"/>
  <c r="JE41" i="1" s="1" a="1"/>
  <c r="JE41" i="1" s="1"/>
  <c r="AAE18" i="1" a="1"/>
  <c r="AAE18" i="1" s="1"/>
  <c r="AAE41" i="1" s="1" a="1"/>
  <c r="AAE41" i="1" s="1"/>
  <c r="HK18" i="1" a="1"/>
  <c r="HK18" i="1" s="1"/>
  <c r="HK41" i="1" s="1" a="1"/>
  <c r="HK41" i="1" s="1"/>
  <c r="AN18" i="1" a="1"/>
  <c r="AN18" i="1" s="1"/>
  <c r="AN41" i="1" s="1" a="1"/>
  <c r="AN41" i="1" s="1"/>
  <c r="GZ41" i="1" s="1"/>
  <c r="YX18" i="1" a="1"/>
  <c r="YX18" i="1" s="1"/>
  <c r="YX41" i="1" s="1" a="1"/>
  <c r="YX41" i="1" s="1"/>
  <c r="ED18" i="1" a="1"/>
  <c r="ED18" i="1" s="1"/>
  <c r="ED41" i="1" s="1" a="1"/>
  <c r="ED41" i="1" s="1"/>
  <c r="WO18" i="1" a="1"/>
  <c r="WO18" i="1" s="1"/>
  <c r="WO41" i="1" s="1" a="1"/>
  <c r="WO41" i="1" s="1"/>
  <c r="JD18" i="1" a="1"/>
  <c r="JD18" i="1" s="1"/>
  <c r="JD41" i="1" s="1" a="1"/>
  <c r="JD41" i="1" s="1"/>
  <c r="AAC18" i="1" a="1"/>
  <c r="AAC18" i="1" s="1"/>
  <c r="AAC41" i="1" s="1" a="1"/>
  <c r="AAC41" i="1" s="1"/>
  <c r="HJ18" i="1" a="1"/>
  <c r="HJ18" i="1" s="1"/>
  <c r="HJ41" i="1" s="1" a="1"/>
  <c r="HJ41" i="1" s="1"/>
  <c r="R18" i="1" a="1"/>
  <c r="R18" i="1" s="1"/>
  <c r="R41" i="1" s="1" a="1"/>
  <c r="R41" i="1" s="1"/>
  <c r="WN18" i="1" a="1"/>
  <c r="WN18" i="1" s="1"/>
  <c r="WN41" i="1" s="1" a="1"/>
  <c r="WN41" i="1" s="1"/>
  <c r="JC18" i="1" a="1"/>
  <c r="JC18" i="1" s="1"/>
  <c r="JC41" i="1" s="1" a="1"/>
  <c r="JC41" i="1" s="1"/>
  <c r="AAB18" i="1" a="1"/>
  <c r="AAB18" i="1" s="1"/>
  <c r="AAB41" i="1" s="1" a="1"/>
  <c r="AAB41" i="1" s="1"/>
  <c r="HI18" i="1" a="1"/>
  <c r="HI18" i="1" s="1"/>
  <c r="HI41" i="1" s="1" a="1"/>
  <c r="HI41" i="1" s="1"/>
  <c r="CG18" i="1" a="1"/>
  <c r="CG18" i="1" s="1"/>
  <c r="CG42" i="1" s="1" a="1"/>
  <c r="CG42" i="1" s="1"/>
  <c r="YW18" i="1" a="1"/>
  <c r="YW18" i="1" s="1"/>
  <c r="YW41" i="1" s="1" a="1"/>
  <c r="YW41" i="1" s="1"/>
  <c r="EC18" i="1" a="1"/>
  <c r="EC18" i="1" s="1"/>
  <c r="EC41" i="1" s="1" a="1"/>
  <c r="EC41" i="1" s="1"/>
  <c r="WM18" i="1" a="1"/>
  <c r="WM18" i="1" s="1"/>
  <c r="WM41" i="1" s="1" a="1"/>
  <c r="WM41" i="1" s="1"/>
  <c r="JB18" i="1" a="1"/>
  <c r="JB18" i="1" s="1"/>
  <c r="JB41" i="1" s="1" a="1"/>
  <c r="JB41" i="1" s="1"/>
  <c r="AAA18" i="1" a="1"/>
  <c r="AAA18" i="1" s="1"/>
  <c r="AAA41" i="1" s="1" a="1"/>
  <c r="AAA41" i="1" s="1"/>
  <c r="HH18" i="1" a="1"/>
  <c r="HH18" i="1" s="1"/>
  <c r="HH41" i="1" s="1" a="1"/>
  <c r="HH41" i="1" s="1"/>
  <c r="CC18" i="1" a="1"/>
  <c r="CC18" i="1" s="1"/>
  <c r="CC41" i="1" s="1" a="1"/>
  <c r="CC41" i="1" s="1"/>
  <c r="Q18" i="1" a="1"/>
  <c r="Q18" i="1" s="1"/>
  <c r="Q41" i="1" s="1" a="1"/>
  <c r="Q41" i="1" s="1"/>
  <c r="AL64" i="1" a="1"/>
  <c r="AL64" i="1" s="1"/>
  <c r="L64" i="1" a="1"/>
  <c r="L64" i="1" s="1"/>
  <c r="K64" i="1" a="1"/>
  <c r="K64" i="1" s="1"/>
  <c r="J64" i="1" a="1"/>
  <c r="J64" i="1" s="1"/>
  <c r="I64" i="1" a="1"/>
  <c r="I64" i="1" s="1"/>
  <c r="EG64" i="1" a="1"/>
  <c r="EG64" i="1" s="1"/>
  <c r="EF64" i="1" a="1"/>
  <c r="EF64" i="1" s="1"/>
  <c r="EE64" i="1" a="1"/>
  <c r="EE64" i="1" s="1"/>
  <c r="ED64" i="1" a="1"/>
  <c r="ED64" i="1" s="1"/>
  <c r="EC64" i="1" a="1"/>
  <c r="EC64" i="1" s="1"/>
  <c r="DI64" i="1" a="1"/>
  <c r="DI64" i="1" s="1"/>
  <c r="DE64" i="1" a="1"/>
  <c r="DE64" i="1" s="1"/>
  <c r="CE64" i="1" a="1"/>
  <c r="CE64" i="1" s="1"/>
  <c r="AM64" i="1" a="1"/>
  <c r="AM64" i="1" s="1"/>
  <c r="DJ64" i="1" a="1"/>
  <c r="DJ64" i="1" s="1"/>
  <c r="AAR64" i="1" a="1"/>
  <c r="AAR64" i="1" s="1"/>
  <c r="AAL64" i="1" a="1"/>
  <c r="AAL64" i="1" s="1"/>
  <c r="GZ64" i="1" a="1"/>
  <c r="GZ64" i="1" s="1"/>
  <c r="HE64" i="1" a="1"/>
  <c r="HE64" i="1" s="1"/>
  <c r="YL64" i="1" a="1"/>
  <c r="YL64" i="1" s="1"/>
  <c r="AAG64" i="1" a="1"/>
  <c r="AAG64" i="1" s="1"/>
  <c r="CC64" i="1" a="1"/>
  <c r="CC64" i="1" s="1"/>
  <c r="HU64" i="1" a="1"/>
  <c r="HU64" i="1" s="1"/>
  <c r="YA64" i="1" a="1"/>
  <c r="YA64" i="1" s="1"/>
  <c r="JH64" i="1" a="1"/>
  <c r="JH64" i="1" s="1"/>
  <c r="HL64" i="1" a="1"/>
  <c r="HL64" i="1" s="1"/>
  <c r="AAC64" i="1" a="1"/>
  <c r="AAC64" i="1" s="1"/>
  <c r="AAE64" i="1" a="1"/>
  <c r="AAE64" i="1" s="1"/>
  <c r="CG64" i="1" a="1"/>
  <c r="CG64" i="1" s="1"/>
  <c r="CT64" i="1" a="1"/>
  <c r="CT64" i="1" s="1"/>
  <c r="HQ64" i="1" a="1"/>
  <c r="HQ64" i="1" s="1"/>
  <c r="CQ64" i="1" a="1"/>
  <c r="CQ64" i="1" s="1"/>
  <c r="BG64" i="1" a="1"/>
  <c r="BG64" i="1" s="1"/>
  <c r="HV64" i="1" a="1"/>
  <c r="HV64" i="1" s="1"/>
  <c r="BL64" i="1" a="1"/>
  <c r="BL64" i="1" s="1"/>
  <c r="AAA64" i="1" a="1"/>
  <c r="AAA64" i="1" s="1"/>
  <c r="JE64" i="1" a="1"/>
  <c r="JE64" i="1" s="1"/>
  <c r="BI64" i="1" a="1"/>
  <c r="BI64" i="1" s="1"/>
  <c r="HM64" i="1" a="1"/>
  <c r="HM64" i="1" s="1"/>
  <c r="XJ64" i="1" a="1"/>
  <c r="XJ64" i="1" s="1"/>
  <c r="WW64" i="1" a="1"/>
  <c r="WW64" i="1" s="1"/>
  <c r="HF64" i="1" a="1"/>
  <c r="HF64" i="1" s="1"/>
  <c r="IS64" i="1" a="1"/>
  <c r="IS64" i="1" s="1"/>
  <c r="AAF64" i="1" a="1"/>
  <c r="AAF64" i="1" s="1"/>
  <c r="HO64" i="1" a="1"/>
  <c r="HO64" i="1" s="1"/>
  <c r="CB64" i="1" a="1"/>
  <c r="CB64" i="1" s="1"/>
  <c r="HR64" i="1" a="1"/>
  <c r="HR64" i="1" s="1"/>
  <c r="JG64" i="1" a="1"/>
  <c r="JG64" i="1" s="1"/>
  <c r="HK64" i="1" a="1"/>
  <c r="HK64" i="1" s="1"/>
  <c r="IR64" i="1" a="1"/>
  <c r="IR64" i="1" s="1"/>
  <c r="IU64" i="1" a="1"/>
  <c r="IU64" i="1" s="1"/>
  <c r="ZI64" i="1" a="1"/>
  <c r="ZI64" i="1" s="1"/>
  <c r="JF64" i="1" a="1"/>
  <c r="JF64" i="1" s="1"/>
  <c r="BH64" i="1" a="1"/>
  <c r="BH64" i="1" s="1"/>
  <c r="AAB64" i="1" a="1"/>
  <c r="AAB64" i="1" s="1"/>
  <c r="CL64" i="1" a="1"/>
  <c r="CL64" i="1" s="1"/>
  <c r="HN64" i="1" a="1"/>
  <c r="HN64" i="1" s="1"/>
  <c r="AAU64" i="1" a="1"/>
  <c r="AAU64" i="1" s="1"/>
  <c r="HJ64" i="1" a="1"/>
  <c r="HJ64" i="1" s="1"/>
  <c r="WR64" i="1" a="1"/>
  <c r="WR64" i="1" s="1"/>
  <c r="JC64" i="1" a="1"/>
  <c r="JC64" i="1" s="1"/>
  <c r="XK64" i="1" a="1"/>
  <c r="XK64" i="1" s="1"/>
  <c r="YW64" i="1" a="1"/>
  <c r="YW64" i="1" s="1"/>
  <c r="XF64" i="1" a="1"/>
  <c r="XF64" i="1" s="1"/>
  <c r="YC64" i="1" a="1"/>
  <c r="YC64" i="1" s="1"/>
  <c r="HD64" i="1" a="1"/>
  <c r="HD64" i="1" s="1"/>
  <c r="HG64" i="1" a="1"/>
  <c r="HG64" i="1" s="1"/>
  <c r="FB64" i="1" a="1"/>
  <c r="FB64" i="1" s="1"/>
  <c r="XA64" i="1" a="1"/>
  <c r="XA64" i="1" s="1"/>
  <c r="CK64" i="1" a="1"/>
  <c r="CK64" i="1" s="1"/>
  <c r="YM64" i="1" a="1"/>
  <c r="YM64" i="1" s="1"/>
  <c r="IX64" i="1" a="1"/>
  <c r="IX64" i="1" s="1"/>
  <c r="XE64" i="1" a="1"/>
  <c r="XE64" i="1" s="1"/>
  <c r="XG64" i="1" a="1"/>
  <c r="XG64" i="1" s="1"/>
  <c r="HI64" i="1" a="1"/>
  <c r="HI64" i="1" s="1"/>
  <c r="IW64" i="1" a="1"/>
  <c r="IW64" i="1" s="1"/>
  <c r="YV64" i="1" a="1"/>
  <c r="YV64" i="1" s="1"/>
  <c r="HA64" i="1" a="1"/>
  <c r="HA64" i="1" s="1"/>
  <c r="XM64" i="1" a="1"/>
  <c r="XM64" i="1" s="1"/>
  <c r="YX64" i="1" a="1"/>
  <c r="YX64" i="1" s="1"/>
  <c r="IC64" i="1" a="1"/>
  <c r="IC64" i="1" s="1"/>
  <c r="IB64" i="1" a="1"/>
  <c r="IB64" i="1" s="1"/>
  <c r="XI64" i="1" a="1"/>
  <c r="XI64" i="1" s="1"/>
  <c r="JB64" i="1" a="1"/>
  <c r="JB64" i="1" s="1"/>
  <c r="HW64" i="1" a="1"/>
  <c r="HW64" i="1" s="1"/>
  <c r="WZ64" i="1" a="1"/>
  <c r="WZ64" i="1" s="1"/>
  <c r="HC64" i="1" a="1"/>
  <c r="HC64" i="1" s="1"/>
  <c r="HH64" i="1" a="1"/>
  <c r="HH64" i="1" s="1"/>
  <c r="YN64" i="1" a="1"/>
  <c r="YN64" i="1" s="1"/>
  <c r="WU64" i="1" a="1"/>
  <c r="WU64" i="1" s="1"/>
  <c r="IV64" i="1" a="1"/>
  <c r="IV64" i="1" s="1"/>
  <c r="IZ64" i="1" a="1"/>
  <c r="IZ64" i="1" s="1"/>
  <c r="GY64" i="1" a="1"/>
  <c r="GY64" i="1" s="1"/>
  <c r="JD64" i="1" a="1"/>
  <c r="JD64" i="1" s="1"/>
  <c r="ZZ64" i="1" a="1"/>
  <c r="ZZ64" i="1" s="1"/>
  <c r="YK64" i="1" a="1"/>
  <c r="YK64" i="1" s="1"/>
  <c r="HP64" i="1" a="1"/>
  <c r="HP64" i="1" s="1"/>
  <c r="WY64" i="1" a="1"/>
  <c r="WY64" i="1" s="1"/>
  <c r="YU64" i="1" a="1"/>
  <c r="YU64" i="1" s="1"/>
  <c r="HT64" i="1" a="1"/>
  <c r="HT64" i="1" s="1"/>
  <c r="AEX64" i="1" a="1"/>
  <c r="AEX64" i="1" s="1"/>
  <c r="IO64" i="1" a="1"/>
  <c r="IO64" i="1" s="1"/>
  <c r="IY64" i="1" a="1"/>
  <c r="IY64" i="1" s="1"/>
  <c r="AAI64" i="1" a="1"/>
  <c r="AAI64" i="1" s="1"/>
  <c r="JA64" i="1" a="1"/>
  <c r="JA64" i="1" s="1"/>
  <c r="YO64" i="1" a="1"/>
  <c r="YO64" i="1" s="1"/>
  <c r="WX64" i="1" a="1"/>
  <c r="WX64" i="1" s="1"/>
  <c r="XB64" i="1" a="1"/>
  <c r="XB64" i="1" s="1"/>
  <c r="CW64" i="1" a="1"/>
  <c r="CW64" i="1" s="1"/>
  <c r="XH64" i="1" a="1"/>
  <c r="XH64" i="1" s="1"/>
  <c r="AAH64" i="1" a="1"/>
  <c r="AAH64" i="1" s="1"/>
  <c r="HS64" i="1" a="1"/>
  <c r="HS64" i="1" s="1"/>
  <c r="IT64" i="1" a="1"/>
  <c r="IT64" i="1" s="1"/>
  <c r="GZ44" i="1"/>
  <c r="GZ45" i="1"/>
  <c r="C505" i="4"/>
  <c r="P505" i="4" s="1"/>
  <c r="B504" i="4"/>
  <c r="G519" i="4"/>
  <c r="H568" i="4"/>
  <c r="I569" i="4"/>
  <c r="P490" i="4"/>
  <c r="C491" i="4"/>
  <c r="F571" i="4"/>
  <c r="E571" i="4"/>
  <c r="D571" i="4"/>
  <c r="Q571" i="4" s="1"/>
  <c r="U506" i="4"/>
  <c r="V507" i="4"/>
  <c r="S490" i="4"/>
  <c r="B490" i="4"/>
  <c r="R543" i="4"/>
  <c r="A572" i="4"/>
  <c r="R546" i="4"/>
  <c r="R540" i="4"/>
  <c r="R537" i="4"/>
  <c r="AAW149" i="1"/>
  <c r="AAV149" i="1"/>
  <c r="AAQ149" i="1"/>
  <c r="DE101" i="1" l="1" a="1"/>
  <c r="DE101" i="1" s="1"/>
  <c r="DE102" i="1" a="1"/>
  <c r="DE102" i="1" s="1"/>
  <c r="DE103" i="1" a="1"/>
  <c r="DE103" i="1" s="1"/>
  <c r="DE104" i="1" a="1"/>
  <c r="DE104" i="1" s="1"/>
  <c r="DE105" i="1" a="1"/>
  <c r="DE105" i="1" s="1"/>
  <c r="DE106" i="1" a="1"/>
  <c r="DE106" i="1" s="1"/>
  <c r="DE107" i="1" a="1"/>
  <c r="DE107" i="1" s="1"/>
  <c r="DE108" i="1" a="1"/>
  <c r="DE108" i="1" s="1"/>
  <c r="DE109" i="1" a="1"/>
  <c r="DE109" i="1" s="1"/>
  <c r="DE110" i="1" a="1"/>
  <c r="DE110" i="1" s="1"/>
  <c r="DE111" i="1" a="1"/>
  <c r="DE111" i="1" s="1"/>
  <c r="DE112" i="1" a="1"/>
  <c r="DE112" i="1" s="1"/>
  <c r="DE113" i="1" a="1"/>
  <c r="DE113" i="1" s="1"/>
  <c r="DE114" i="1" a="1"/>
  <c r="DE114" i="1" s="1"/>
  <c r="DE115" i="1" a="1"/>
  <c r="DE115" i="1" s="1"/>
  <c r="YM101" i="1" a="1"/>
  <c r="YM101" i="1" s="1"/>
  <c r="YM102" i="1" a="1"/>
  <c r="YM102" i="1" s="1"/>
  <c r="YM103" i="1" a="1"/>
  <c r="YM103" i="1" s="1"/>
  <c r="YM104" i="1" a="1"/>
  <c r="YM104" i="1" s="1"/>
  <c r="YM105" i="1" a="1"/>
  <c r="YM105" i="1" s="1"/>
  <c r="YM106" i="1" a="1"/>
  <c r="YM106" i="1" s="1"/>
  <c r="YM107" i="1" a="1"/>
  <c r="YM107" i="1" s="1"/>
  <c r="YM108" i="1" a="1"/>
  <c r="YM108" i="1" s="1"/>
  <c r="YM109" i="1" a="1"/>
  <c r="YM109" i="1" s="1"/>
  <c r="YM110" i="1" a="1"/>
  <c r="YM110" i="1" s="1"/>
  <c r="YM111" i="1" a="1"/>
  <c r="YM111" i="1" s="1"/>
  <c r="YM112" i="1" a="1"/>
  <c r="YM112" i="1" s="1"/>
  <c r="YM113" i="1" a="1"/>
  <c r="YM113" i="1" s="1"/>
  <c r="YM114" i="1" a="1"/>
  <c r="YM114" i="1" s="1"/>
  <c r="YM115" i="1" a="1"/>
  <c r="YM115" i="1" s="1"/>
  <c r="YF101" i="1" a="1"/>
  <c r="YF101" i="1" s="1"/>
  <c r="YF102" i="1" a="1"/>
  <c r="YF102" i="1" s="1"/>
  <c r="YF103" i="1" a="1"/>
  <c r="YF103" i="1" s="1"/>
  <c r="YF104" i="1" a="1"/>
  <c r="YF104" i="1" s="1"/>
  <c r="YF105" i="1" a="1"/>
  <c r="YF105" i="1" s="1"/>
  <c r="YF106" i="1" a="1"/>
  <c r="YF106" i="1" s="1"/>
  <c r="YF107" i="1" a="1"/>
  <c r="YF107" i="1" s="1"/>
  <c r="YF108" i="1" a="1"/>
  <c r="YF108" i="1" s="1"/>
  <c r="YF109" i="1" a="1"/>
  <c r="YF109" i="1" s="1"/>
  <c r="YF110" i="1" a="1"/>
  <c r="YF110" i="1" s="1"/>
  <c r="YF111" i="1" a="1"/>
  <c r="YF111" i="1" s="1"/>
  <c r="YF112" i="1" a="1"/>
  <c r="YF112" i="1" s="1"/>
  <c r="YF113" i="1" a="1"/>
  <c r="YF113" i="1" s="1"/>
  <c r="YF114" i="1" a="1"/>
  <c r="YF114" i="1" s="1"/>
  <c r="YF115" i="1" a="1"/>
  <c r="YF115" i="1" s="1"/>
  <c r="XH101" i="1" a="1"/>
  <c r="XH101" i="1" s="1"/>
  <c r="XH102" i="1" a="1"/>
  <c r="XH102" i="1" s="1"/>
  <c r="XH103" i="1" a="1"/>
  <c r="XH103" i="1" s="1"/>
  <c r="XH104" i="1" a="1"/>
  <c r="XH104" i="1" s="1"/>
  <c r="XH105" i="1" a="1"/>
  <c r="XH105" i="1" s="1"/>
  <c r="XH106" i="1" a="1"/>
  <c r="XH106" i="1" s="1"/>
  <c r="XH107" i="1" a="1"/>
  <c r="XH107" i="1" s="1"/>
  <c r="XH108" i="1" a="1"/>
  <c r="XH108" i="1" s="1"/>
  <c r="XH109" i="1" a="1"/>
  <c r="XH109" i="1" s="1"/>
  <c r="XH110" i="1" a="1"/>
  <c r="XH110" i="1" s="1"/>
  <c r="XH111" i="1" a="1"/>
  <c r="XH111" i="1" s="1"/>
  <c r="XH112" i="1" a="1"/>
  <c r="XH112" i="1" s="1"/>
  <c r="XH113" i="1" a="1"/>
  <c r="XH113" i="1" s="1"/>
  <c r="XH114" i="1" a="1"/>
  <c r="XH114" i="1" s="1"/>
  <c r="XH115" i="1" a="1"/>
  <c r="XH115" i="1" s="1"/>
  <c r="CG101" i="1" a="1"/>
  <c r="CG101" i="1" s="1"/>
  <c r="CG102" i="1" a="1"/>
  <c r="CG102" i="1" s="1"/>
  <c r="CG103" i="1" a="1"/>
  <c r="CG103" i="1" s="1"/>
  <c r="CG104" i="1" a="1"/>
  <c r="CG104" i="1" s="1"/>
  <c r="CG105" i="1" a="1"/>
  <c r="CG105" i="1" s="1"/>
  <c r="CG106" i="1" a="1"/>
  <c r="CG106" i="1" s="1"/>
  <c r="CG107" i="1" a="1"/>
  <c r="CG107" i="1" s="1"/>
  <c r="CG108" i="1" a="1"/>
  <c r="CG108" i="1" s="1"/>
  <c r="CG109" i="1" a="1"/>
  <c r="CG109" i="1" s="1"/>
  <c r="CG110" i="1" a="1"/>
  <c r="CG110" i="1" s="1"/>
  <c r="CG111" i="1" a="1"/>
  <c r="CG111" i="1" s="1"/>
  <c r="CG112" i="1" a="1"/>
  <c r="CG112" i="1" s="1"/>
  <c r="CG113" i="1" a="1"/>
  <c r="CG113" i="1" s="1"/>
  <c r="CG114" i="1" a="1"/>
  <c r="CG114" i="1" s="1"/>
  <c r="CG115" i="1" a="1"/>
  <c r="CG115" i="1" s="1"/>
  <c r="XL101" i="1" a="1"/>
  <c r="XL101" i="1" s="1"/>
  <c r="XL102" i="1" a="1"/>
  <c r="XL102" i="1" s="1"/>
  <c r="XL103" i="1" a="1"/>
  <c r="XL103" i="1" s="1"/>
  <c r="XL104" i="1" a="1"/>
  <c r="XL104" i="1" s="1"/>
  <c r="XL105" i="1" a="1"/>
  <c r="XL105" i="1" s="1"/>
  <c r="XL106" i="1" a="1"/>
  <c r="XL106" i="1" s="1"/>
  <c r="XL107" i="1" a="1"/>
  <c r="XL107" i="1" s="1"/>
  <c r="XL108" i="1" a="1"/>
  <c r="XL108" i="1" s="1"/>
  <c r="XL109" i="1" a="1"/>
  <c r="XL109" i="1" s="1"/>
  <c r="XL110" i="1" a="1"/>
  <c r="XL110" i="1" s="1"/>
  <c r="XL111" i="1" a="1"/>
  <c r="XL111" i="1" s="1"/>
  <c r="XL112" i="1" a="1"/>
  <c r="XL112" i="1" s="1"/>
  <c r="XL113" i="1" a="1"/>
  <c r="XL113" i="1" s="1"/>
  <c r="XL114" i="1" a="1"/>
  <c r="XL114" i="1" s="1"/>
  <c r="XL115" i="1" a="1"/>
  <c r="XL115" i="1" s="1"/>
  <c r="ABF101" i="1" a="1"/>
  <c r="ABF101" i="1" s="1"/>
  <c r="ABF102" i="1" a="1"/>
  <c r="ABF102" i="1" s="1"/>
  <c r="ABF103" i="1" a="1"/>
  <c r="ABF103" i="1" s="1"/>
  <c r="ABF104" i="1" a="1"/>
  <c r="ABF104" i="1" s="1"/>
  <c r="ABF105" i="1" a="1"/>
  <c r="ABF105" i="1" s="1"/>
  <c r="ABF106" i="1" a="1"/>
  <c r="ABF106" i="1" s="1"/>
  <c r="ABF107" i="1" a="1"/>
  <c r="ABF107" i="1" s="1"/>
  <c r="ABF108" i="1" a="1"/>
  <c r="ABF108" i="1" s="1"/>
  <c r="ABF109" i="1" a="1"/>
  <c r="ABF109" i="1" s="1"/>
  <c r="ABF110" i="1" a="1"/>
  <c r="ABF110" i="1" s="1"/>
  <c r="ABF111" i="1" a="1"/>
  <c r="ABF111" i="1" s="1"/>
  <c r="ABF112" i="1" a="1"/>
  <c r="ABF112" i="1" s="1"/>
  <c r="ABF113" i="1" a="1"/>
  <c r="ABF113" i="1" s="1"/>
  <c r="ABF114" i="1" a="1"/>
  <c r="ABF114" i="1" s="1"/>
  <c r="ABF115" i="1" a="1"/>
  <c r="ABF115" i="1" s="1"/>
  <c r="HH101" i="1" a="1"/>
  <c r="HH101" i="1" s="1"/>
  <c r="HH102" i="1" a="1"/>
  <c r="HH102" i="1" s="1"/>
  <c r="HH103" i="1" a="1"/>
  <c r="HH103" i="1" s="1"/>
  <c r="HH104" i="1" a="1"/>
  <c r="HH104" i="1" s="1"/>
  <c r="HH105" i="1" a="1"/>
  <c r="HH105" i="1" s="1"/>
  <c r="HH106" i="1" a="1"/>
  <c r="HH106" i="1" s="1"/>
  <c r="HH107" i="1" a="1"/>
  <c r="HH107" i="1" s="1"/>
  <c r="HH108" i="1" a="1"/>
  <c r="HH108" i="1" s="1"/>
  <c r="HH109" i="1" a="1"/>
  <c r="HH109" i="1" s="1"/>
  <c r="HH110" i="1" a="1"/>
  <c r="HH110" i="1" s="1"/>
  <c r="HH111" i="1" a="1"/>
  <c r="HH111" i="1" s="1"/>
  <c r="HH112" i="1" a="1"/>
  <c r="HH112" i="1" s="1"/>
  <c r="HH113" i="1" a="1"/>
  <c r="HH113" i="1" s="1"/>
  <c r="HH114" i="1" a="1"/>
  <c r="HH114" i="1" s="1"/>
  <c r="HH115" i="1" a="1"/>
  <c r="HH115" i="1" s="1"/>
  <c r="EF101" i="1" a="1"/>
  <c r="EF101" i="1" s="1"/>
  <c r="EF102" i="1" a="1"/>
  <c r="EF102" i="1" s="1"/>
  <c r="EF103" i="1" a="1"/>
  <c r="EF103" i="1" s="1"/>
  <c r="EF104" i="1" a="1"/>
  <c r="EF104" i="1" s="1"/>
  <c r="EF105" i="1" a="1"/>
  <c r="EF105" i="1" s="1"/>
  <c r="EF106" i="1" a="1"/>
  <c r="EF106" i="1" s="1"/>
  <c r="EF107" i="1" a="1"/>
  <c r="EF107" i="1" s="1"/>
  <c r="EF108" i="1" a="1"/>
  <c r="EF108" i="1" s="1"/>
  <c r="EF109" i="1" a="1"/>
  <c r="EF109" i="1" s="1"/>
  <c r="EF110" i="1" a="1"/>
  <c r="EF110" i="1" s="1"/>
  <c r="EF111" i="1" a="1"/>
  <c r="EF111" i="1" s="1"/>
  <c r="EF112" i="1" a="1"/>
  <c r="EF112" i="1" s="1"/>
  <c r="EF113" i="1" a="1"/>
  <c r="EF113" i="1" s="1"/>
  <c r="EF114" i="1" a="1"/>
  <c r="EF114" i="1" s="1"/>
  <c r="EF115" i="1" a="1"/>
  <c r="EF115" i="1" s="1"/>
  <c r="ABE101" i="1" a="1"/>
  <c r="ABE101" i="1" s="1"/>
  <c r="ABE102" i="1" a="1"/>
  <c r="ABE102" i="1" s="1"/>
  <c r="ABE103" i="1" a="1"/>
  <c r="ABE103" i="1" s="1"/>
  <c r="ABE104" i="1" a="1"/>
  <c r="ABE104" i="1" s="1"/>
  <c r="ABE105" i="1" a="1"/>
  <c r="ABE105" i="1" s="1"/>
  <c r="ABE106" i="1" a="1"/>
  <c r="ABE106" i="1" s="1"/>
  <c r="ABE107" i="1" a="1"/>
  <c r="ABE107" i="1" s="1"/>
  <c r="ABE108" i="1" a="1"/>
  <c r="ABE108" i="1" s="1"/>
  <c r="ABE109" i="1" a="1"/>
  <c r="ABE109" i="1" s="1"/>
  <c r="ABE110" i="1" a="1"/>
  <c r="ABE110" i="1" s="1"/>
  <c r="ABE111" i="1" a="1"/>
  <c r="ABE111" i="1" s="1"/>
  <c r="ABE112" i="1" a="1"/>
  <c r="ABE112" i="1" s="1"/>
  <c r="ABE113" i="1" a="1"/>
  <c r="ABE113" i="1" s="1"/>
  <c r="ABE114" i="1" a="1"/>
  <c r="ABE114" i="1" s="1"/>
  <c r="ABE115" i="1" a="1"/>
  <c r="ABE115" i="1" s="1"/>
  <c r="XR101" i="1" a="1"/>
  <c r="XR101" i="1" s="1"/>
  <c r="XR102" i="1" a="1"/>
  <c r="XR102" i="1" s="1"/>
  <c r="XR103" i="1" a="1"/>
  <c r="XR103" i="1" s="1"/>
  <c r="XR104" i="1" a="1"/>
  <c r="XR104" i="1" s="1"/>
  <c r="XR105" i="1" a="1"/>
  <c r="XR105" i="1" s="1"/>
  <c r="XR106" i="1" a="1"/>
  <c r="XR106" i="1" s="1"/>
  <c r="XR107" i="1" a="1"/>
  <c r="XR107" i="1" s="1"/>
  <c r="XR108" i="1" a="1"/>
  <c r="XR108" i="1" s="1"/>
  <c r="XR109" i="1" a="1"/>
  <c r="XR109" i="1" s="1"/>
  <c r="XR110" i="1" a="1"/>
  <c r="XR110" i="1" s="1"/>
  <c r="XR111" i="1" a="1"/>
  <c r="XR111" i="1" s="1"/>
  <c r="XR112" i="1" a="1"/>
  <c r="XR112" i="1" s="1"/>
  <c r="XR113" i="1" a="1"/>
  <c r="XR113" i="1" s="1"/>
  <c r="XR114" i="1" a="1"/>
  <c r="XR114" i="1" s="1"/>
  <c r="XR115" i="1" a="1"/>
  <c r="XR115" i="1" s="1"/>
  <c r="YO101" i="1" a="1"/>
  <c r="YO101" i="1" s="1"/>
  <c r="YO102" i="1" a="1"/>
  <c r="YO102" i="1" s="1"/>
  <c r="YO103" i="1" a="1"/>
  <c r="YO103" i="1" s="1"/>
  <c r="YO104" i="1" a="1"/>
  <c r="YO104" i="1" s="1"/>
  <c r="YO105" i="1" a="1"/>
  <c r="YO105" i="1" s="1"/>
  <c r="YO106" i="1" a="1"/>
  <c r="YO106" i="1" s="1"/>
  <c r="YO107" i="1" a="1"/>
  <c r="YO107" i="1" s="1"/>
  <c r="YO108" i="1" a="1"/>
  <c r="YO108" i="1" s="1"/>
  <c r="YO109" i="1" a="1"/>
  <c r="YO109" i="1" s="1"/>
  <c r="YO110" i="1" a="1"/>
  <c r="YO110" i="1" s="1"/>
  <c r="YO111" i="1" a="1"/>
  <c r="YO111" i="1" s="1"/>
  <c r="YO112" i="1" a="1"/>
  <c r="YO112" i="1" s="1"/>
  <c r="YO113" i="1" a="1"/>
  <c r="YO113" i="1" s="1"/>
  <c r="YO114" i="1" a="1"/>
  <c r="YO114" i="1" s="1"/>
  <c r="YO115" i="1" a="1"/>
  <c r="YO115" i="1" s="1"/>
  <c r="HD101" i="1" a="1"/>
  <c r="HD101" i="1" s="1"/>
  <c r="HD102" i="1" a="1"/>
  <c r="HD102" i="1" s="1"/>
  <c r="HD103" i="1" a="1"/>
  <c r="HD103" i="1" s="1"/>
  <c r="HD104" i="1" a="1"/>
  <c r="HD104" i="1" s="1"/>
  <c r="HD105" i="1" a="1"/>
  <c r="HD105" i="1" s="1"/>
  <c r="HD106" i="1" a="1"/>
  <c r="HD106" i="1" s="1"/>
  <c r="HD107" i="1" a="1"/>
  <c r="HD107" i="1" s="1"/>
  <c r="HD108" i="1" a="1"/>
  <c r="HD108" i="1" s="1"/>
  <c r="HD109" i="1" a="1"/>
  <c r="HD109" i="1" s="1"/>
  <c r="HD110" i="1" a="1"/>
  <c r="HD110" i="1" s="1"/>
  <c r="HD111" i="1" a="1"/>
  <c r="HD111" i="1" s="1"/>
  <c r="HD112" i="1" a="1"/>
  <c r="HD112" i="1" s="1"/>
  <c r="HD113" i="1" a="1"/>
  <c r="HD113" i="1" s="1"/>
  <c r="HD114" i="1" a="1"/>
  <c r="HD114" i="1" s="1"/>
  <c r="HD115" i="1" a="1"/>
  <c r="HD115" i="1" s="1"/>
  <c r="HL101" i="1" a="1"/>
  <c r="HL101" i="1" s="1"/>
  <c r="HL102" i="1" a="1"/>
  <c r="HL102" i="1" s="1"/>
  <c r="HL103" i="1" a="1"/>
  <c r="HL103" i="1" s="1"/>
  <c r="HL104" i="1" a="1"/>
  <c r="HL104" i="1" s="1"/>
  <c r="HL105" i="1" a="1"/>
  <c r="HL105" i="1" s="1"/>
  <c r="HL106" i="1" a="1"/>
  <c r="HL106" i="1" s="1"/>
  <c r="HL107" i="1" a="1"/>
  <c r="HL107" i="1" s="1"/>
  <c r="HL108" i="1" a="1"/>
  <c r="HL108" i="1" s="1"/>
  <c r="HL109" i="1" a="1"/>
  <c r="HL109" i="1" s="1"/>
  <c r="HL110" i="1" a="1"/>
  <c r="HL110" i="1" s="1"/>
  <c r="HL111" i="1" a="1"/>
  <c r="HL111" i="1" s="1"/>
  <c r="HL112" i="1" a="1"/>
  <c r="HL112" i="1" s="1"/>
  <c r="HL113" i="1" a="1"/>
  <c r="HL113" i="1" s="1"/>
  <c r="HL114" i="1" a="1"/>
  <c r="HL114" i="1" s="1"/>
  <c r="HL115" i="1" a="1"/>
  <c r="HL115" i="1" s="1"/>
  <c r="ZA101" i="1" a="1"/>
  <c r="ZA101" i="1" s="1"/>
  <c r="ZA102" i="1" a="1"/>
  <c r="ZA102" i="1" s="1"/>
  <c r="ZA103" i="1" a="1"/>
  <c r="ZA103" i="1" s="1"/>
  <c r="ZA104" i="1" a="1"/>
  <c r="ZA104" i="1" s="1"/>
  <c r="ZA105" i="1" a="1"/>
  <c r="ZA105" i="1" s="1"/>
  <c r="ZA106" i="1" a="1"/>
  <c r="ZA106" i="1" s="1"/>
  <c r="ZA107" i="1" a="1"/>
  <c r="ZA107" i="1" s="1"/>
  <c r="ZA108" i="1" a="1"/>
  <c r="ZA108" i="1" s="1"/>
  <c r="ZA109" i="1" a="1"/>
  <c r="ZA109" i="1" s="1"/>
  <c r="ZA110" i="1" a="1"/>
  <c r="ZA110" i="1" s="1"/>
  <c r="ZA111" i="1" a="1"/>
  <c r="ZA111" i="1" s="1"/>
  <c r="ZA112" i="1" a="1"/>
  <c r="ZA112" i="1" s="1"/>
  <c r="ZA113" i="1" a="1"/>
  <c r="ZA113" i="1" s="1"/>
  <c r="ZA114" i="1" a="1"/>
  <c r="ZA114" i="1" s="1"/>
  <c r="ZA115" i="1" a="1"/>
  <c r="ZA115" i="1" s="1"/>
  <c r="XS101" i="1" a="1"/>
  <c r="XS101" i="1" s="1"/>
  <c r="XS102" i="1" a="1"/>
  <c r="XS102" i="1" s="1"/>
  <c r="XS103" i="1" a="1"/>
  <c r="XS103" i="1" s="1"/>
  <c r="XS104" i="1" a="1"/>
  <c r="XS104" i="1" s="1"/>
  <c r="XS105" i="1" a="1"/>
  <c r="XS105" i="1" s="1"/>
  <c r="XS106" i="1" a="1"/>
  <c r="XS106" i="1" s="1"/>
  <c r="XS107" i="1" a="1"/>
  <c r="XS107" i="1" s="1"/>
  <c r="XS108" i="1" a="1"/>
  <c r="XS108" i="1" s="1"/>
  <c r="XS109" i="1" a="1"/>
  <c r="XS109" i="1" s="1"/>
  <c r="XS110" i="1" a="1"/>
  <c r="XS110" i="1" s="1"/>
  <c r="XS111" i="1" a="1"/>
  <c r="XS111" i="1" s="1"/>
  <c r="XS112" i="1" a="1"/>
  <c r="XS112" i="1" s="1"/>
  <c r="XS113" i="1" a="1"/>
  <c r="XS113" i="1" s="1"/>
  <c r="XS114" i="1" a="1"/>
  <c r="XS114" i="1" s="1"/>
  <c r="XS115" i="1" a="1"/>
  <c r="XS115" i="1" s="1"/>
  <c r="HW101" i="1" a="1"/>
  <c r="HW101" i="1" s="1"/>
  <c r="HW102" i="1" a="1"/>
  <c r="HW102" i="1" s="1"/>
  <c r="HW103" i="1" a="1"/>
  <c r="HW103" i="1" s="1"/>
  <c r="HW104" i="1" a="1"/>
  <c r="HW104" i="1" s="1"/>
  <c r="HW105" i="1" a="1"/>
  <c r="HW105" i="1" s="1"/>
  <c r="HW106" i="1" a="1"/>
  <c r="HW106" i="1" s="1"/>
  <c r="HW107" i="1" a="1"/>
  <c r="HW107" i="1" s="1"/>
  <c r="HW108" i="1" a="1"/>
  <c r="HW108" i="1" s="1"/>
  <c r="HW109" i="1" a="1"/>
  <c r="HW109" i="1" s="1"/>
  <c r="HW110" i="1" a="1"/>
  <c r="HW110" i="1" s="1"/>
  <c r="HW111" i="1" a="1"/>
  <c r="HW111" i="1" s="1"/>
  <c r="HW112" i="1" a="1"/>
  <c r="HW112" i="1" s="1"/>
  <c r="HW113" i="1" a="1"/>
  <c r="HW113" i="1" s="1"/>
  <c r="HW114" i="1" a="1"/>
  <c r="HW114" i="1" s="1"/>
  <c r="HW115" i="1" a="1"/>
  <c r="HW115" i="1" s="1"/>
  <c r="HO101" i="1" a="1"/>
  <c r="HO101" i="1" s="1"/>
  <c r="HO102" i="1" a="1"/>
  <c r="HO102" i="1" s="1"/>
  <c r="HO103" i="1" a="1"/>
  <c r="HO103" i="1" s="1"/>
  <c r="HO104" i="1" a="1"/>
  <c r="HO104" i="1" s="1"/>
  <c r="HO105" i="1" a="1"/>
  <c r="HO105" i="1" s="1"/>
  <c r="HO106" i="1" a="1"/>
  <c r="HO106" i="1" s="1"/>
  <c r="HO107" i="1" a="1"/>
  <c r="HO107" i="1" s="1"/>
  <c r="HO108" i="1" a="1"/>
  <c r="HO108" i="1" s="1"/>
  <c r="HO109" i="1" a="1"/>
  <c r="HO109" i="1" s="1"/>
  <c r="HO110" i="1" a="1"/>
  <c r="HO110" i="1" s="1"/>
  <c r="HO111" i="1" a="1"/>
  <c r="HO111" i="1" s="1"/>
  <c r="HO112" i="1" a="1"/>
  <c r="HO112" i="1" s="1"/>
  <c r="HO113" i="1" a="1"/>
  <c r="HO113" i="1" s="1"/>
  <c r="HO114" i="1" a="1"/>
  <c r="HO114" i="1" s="1"/>
  <c r="HO115" i="1" a="1"/>
  <c r="HO115" i="1" s="1"/>
  <c r="I101" i="1" a="1"/>
  <c r="I101" i="1" s="1"/>
  <c r="I102" i="1" a="1"/>
  <c r="I102" i="1" s="1"/>
  <c r="I103" i="1" a="1"/>
  <c r="I103" i="1" s="1"/>
  <c r="I104" i="1" a="1"/>
  <c r="I104" i="1" s="1"/>
  <c r="I105" i="1" a="1"/>
  <c r="I105" i="1" s="1"/>
  <c r="I106" i="1" a="1"/>
  <c r="I106" i="1" s="1"/>
  <c r="I107" i="1" a="1"/>
  <c r="I107" i="1" s="1"/>
  <c r="I108" i="1" a="1"/>
  <c r="I108" i="1" s="1"/>
  <c r="I109" i="1" a="1"/>
  <c r="I109" i="1" s="1"/>
  <c r="I110" i="1" a="1"/>
  <c r="I110" i="1" s="1"/>
  <c r="I111" i="1" a="1"/>
  <c r="I111" i="1" s="1"/>
  <c r="I112" i="1" a="1"/>
  <c r="I112" i="1" s="1"/>
  <c r="I113" i="1" a="1"/>
  <c r="I113" i="1" s="1"/>
  <c r="I114" i="1" a="1"/>
  <c r="I114" i="1" s="1"/>
  <c r="I115" i="1" a="1"/>
  <c r="I115" i="1" s="1"/>
  <c r="ZB101" i="1" a="1"/>
  <c r="ZB101" i="1" s="1"/>
  <c r="ZB102" i="1" a="1"/>
  <c r="ZB102" i="1" s="1"/>
  <c r="ZB103" i="1" a="1"/>
  <c r="ZB103" i="1" s="1"/>
  <c r="ZB104" i="1" a="1"/>
  <c r="ZB104" i="1" s="1"/>
  <c r="ZB105" i="1" a="1"/>
  <c r="ZB105" i="1" s="1"/>
  <c r="ZB106" i="1" a="1"/>
  <c r="ZB106" i="1" s="1"/>
  <c r="ZB107" i="1" a="1"/>
  <c r="ZB107" i="1" s="1"/>
  <c r="ZB108" i="1" a="1"/>
  <c r="ZB108" i="1" s="1"/>
  <c r="ZB109" i="1" a="1"/>
  <c r="ZB109" i="1" s="1"/>
  <c r="ZB110" i="1" a="1"/>
  <c r="ZB110" i="1" s="1"/>
  <c r="ZB111" i="1" a="1"/>
  <c r="ZB111" i="1" s="1"/>
  <c r="ZB112" i="1" a="1"/>
  <c r="ZB112" i="1" s="1"/>
  <c r="ZB113" i="1" a="1"/>
  <c r="ZB113" i="1" s="1"/>
  <c r="ZB114" i="1" a="1"/>
  <c r="ZB114" i="1" s="1"/>
  <c r="ZB115" i="1" a="1"/>
  <c r="ZB115" i="1" s="1"/>
  <c r="P101" i="1" a="1"/>
  <c r="P101" i="1" s="1"/>
  <c r="FD101" i="1" s="1"/>
  <c r="P102" i="1" a="1"/>
  <c r="P102" i="1" s="1"/>
  <c r="FD102" i="1" s="1"/>
  <c r="P103" i="1" a="1"/>
  <c r="P103" i="1" s="1"/>
  <c r="FD103" i="1" s="1"/>
  <c r="P104" i="1" a="1"/>
  <c r="P104" i="1" s="1"/>
  <c r="FD104" i="1" s="1"/>
  <c r="P105" i="1" a="1"/>
  <c r="P105" i="1" s="1"/>
  <c r="FD105" i="1" s="1"/>
  <c r="P106" i="1" a="1"/>
  <c r="P106" i="1" s="1"/>
  <c r="FD106" i="1" s="1"/>
  <c r="P107" i="1" a="1"/>
  <c r="P107" i="1" s="1"/>
  <c r="FD107" i="1" s="1"/>
  <c r="P108" i="1" a="1"/>
  <c r="P108" i="1" s="1"/>
  <c r="FD108" i="1" s="1"/>
  <c r="P109" i="1" a="1"/>
  <c r="P109" i="1" s="1"/>
  <c r="FD109" i="1" s="1"/>
  <c r="P110" i="1" a="1"/>
  <c r="P110" i="1" s="1"/>
  <c r="FD110" i="1" s="1"/>
  <c r="P111" i="1" a="1"/>
  <c r="P111" i="1" s="1"/>
  <c r="FD111" i="1" s="1"/>
  <c r="P112" i="1" a="1"/>
  <c r="P112" i="1" s="1"/>
  <c r="FD112" i="1" s="1"/>
  <c r="P113" i="1" a="1"/>
  <c r="P113" i="1" s="1"/>
  <c r="FD113" i="1" s="1"/>
  <c r="P114" i="1" a="1"/>
  <c r="P114" i="1" s="1"/>
  <c r="FD114" i="1" s="1"/>
  <c r="P115" i="1" a="1"/>
  <c r="P115" i="1" s="1"/>
  <c r="FD115" i="1" s="1"/>
  <c r="XQ65" i="1" a="1"/>
  <c r="XQ65" i="1" s="1"/>
  <c r="XQ101" i="1" a="1"/>
  <c r="XQ101" i="1" s="1"/>
  <c r="XQ102" i="1" a="1"/>
  <c r="XQ102" i="1" s="1"/>
  <c r="XQ103" i="1" a="1"/>
  <c r="XQ103" i="1" s="1"/>
  <c r="XQ104" i="1" a="1"/>
  <c r="XQ104" i="1" s="1"/>
  <c r="XQ105" i="1" a="1"/>
  <c r="XQ105" i="1" s="1"/>
  <c r="XQ106" i="1" a="1"/>
  <c r="XQ106" i="1" s="1"/>
  <c r="XQ107" i="1" a="1"/>
  <c r="XQ107" i="1" s="1"/>
  <c r="XQ108" i="1" a="1"/>
  <c r="XQ108" i="1" s="1"/>
  <c r="XQ109" i="1" a="1"/>
  <c r="XQ109" i="1" s="1"/>
  <c r="XQ110" i="1" a="1"/>
  <c r="XQ110" i="1" s="1"/>
  <c r="XQ111" i="1" a="1"/>
  <c r="XQ111" i="1" s="1"/>
  <c r="XQ112" i="1" a="1"/>
  <c r="XQ112" i="1" s="1"/>
  <c r="XQ113" i="1" a="1"/>
  <c r="XQ113" i="1" s="1"/>
  <c r="XQ114" i="1" a="1"/>
  <c r="XQ114" i="1" s="1"/>
  <c r="XQ115" i="1" a="1"/>
  <c r="XQ115" i="1" s="1"/>
  <c r="AAI101" i="1" a="1"/>
  <c r="AAI101" i="1" s="1"/>
  <c r="AAI102" i="1" a="1"/>
  <c r="AAI102" i="1" s="1"/>
  <c r="AAI103" i="1" a="1"/>
  <c r="AAI103" i="1" s="1"/>
  <c r="AAI104" i="1" a="1"/>
  <c r="AAI104" i="1" s="1"/>
  <c r="AAI105" i="1" a="1"/>
  <c r="AAI105" i="1" s="1"/>
  <c r="AAI106" i="1" a="1"/>
  <c r="AAI106" i="1" s="1"/>
  <c r="AAI107" i="1" a="1"/>
  <c r="AAI107" i="1" s="1"/>
  <c r="AAI108" i="1" a="1"/>
  <c r="AAI108" i="1" s="1"/>
  <c r="AAI109" i="1" a="1"/>
  <c r="AAI109" i="1" s="1"/>
  <c r="AAI110" i="1" a="1"/>
  <c r="AAI110" i="1" s="1"/>
  <c r="AAI111" i="1" a="1"/>
  <c r="AAI111" i="1" s="1"/>
  <c r="AAI112" i="1" a="1"/>
  <c r="AAI112" i="1" s="1"/>
  <c r="AAI113" i="1" a="1"/>
  <c r="AAI113" i="1" s="1"/>
  <c r="AAI114" i="1" a="1"/>
  <c r="AAI114" i="1" s="1"/>
  <c r="AAI115" i="1" a="1"/>
  <c r="AAI115" i="1" s="1"/>
  <c r="JB101" i="1" a="1"/>
  <c r="JB101" i="1" s="1"/>
  <c r="JB102" i="1" a="1"/>
  <c r="JB102" i="1" s="1"/>
  <c r="JB103" i="1" a="1"/>
  <c r="JB103" i="1" s="1"/>
  <c r="JB104" i="1" a="1"/>
  <c r="JB104" i="1" s="1"/>
  <c r="JB105" i="1" a="1"/>
  <c r="JB105" i="1" s="1"/>
  <c r="JB106" i="1" a="1"/>
  <c r="JB106" i="1" s="1"/>
  <c r="JB107" i="1" a="1"/>
  <c r="JB107" i="1" s="1"/>
  <c r="JB108" i="1" a="1"/>
  <c r="JB108" i="1" s="1"/>
  <c r="JB109" i="1" a="1"/>
  <c r="JB109" i="1" s="1"/>
  <c r="JB110" i="1" a="1"/>
  <c r="JB110" i="1" s="1"/>
  <c r="JB111" i="1" a="1"/>
  <c r="JB111" i="1" s="1"/>
  <c r="JB112" i="1" a="1"/>
  <c r="JB112" i="1" s="1"/>
  <c r="JB113" i="1" a="1"/>
  <c r="JB113" i="1" s="1"/>
  <c r="JB114" i="1" a="1"/>
  <c r="JB114" i="1" s="1"/>
  <c r="JB115" i="1" a="1"/>
  <c r="JB115" i="1" s="1"/>
  <c r="XF101" i="1" a="1"/>
  <c r="XF101" i="1" s="1"/>
  <c r="XF102" i="1" a="1"/>
  <c r="XF102" i="1" s="1"/>
  <c r="XF103" i="1" a="1"/>
  <c r="XF103" i="1" s="1"/>
  <c r="XF104" i="1" a="1"/>
  <c r="XF104" i="1" s="1"/>
  <c r="XF105" i="1" a="1"/>
  <c r="XF105" i="1" s="1"/>
  <c r="XF106" i="1" a="1"/>
  <c r="XF106" i="1" s="1"/>
  <c r="XF107" i="1" a="1"/>
  <c r="XF107" i="1" s="1"/>
  <c r="XF108" i="1" a="1"/>
  <c r="XF108" i="1" s="1"/>
  <c r="XF109" i="1" a="1"/>
  <c r="XF109" i="1" s="1"/>
  <c r="XF110" i="1" a="1"/>
  <c r="XF110" i="1" s="1"/>
  <c r="XF111" i="1" a="1"/>
  <c r="XF111" i="1" s="1"/>
  <c r="XF112" i="1" a="1"/>
  <c r="XF112" i="1" s="1"/>
  <c r="XF113" i="1" a="1"/>
  <c r="XF113" i="1" s="1"/>
  <c r="XF114" i="1" a="1"/>
  <c r="XF114" i="1" s="1"/>
  <c r="XF115" i="1" a="1"/>
  <c r="XF115" i="1" s="1"/>
  <c r="AAF101" i="1" a="1"/>
  <c r="AAF101" i="1" s="1"/>
  <c r="AAF102" i="1" a="1"/>
  <c r="AAF102" i="1" s="1"/>
  <c r="AAF103" i="1" a="1"/>
  <c r="AAF103" i="1" s="1"/>
  <c r="AAF104" i="1" a="1"/>
  <c r="AAF104" i="1" s="1"/>
  <c r="AAF105" i="1" a="1"/>
  <c r="AAF105" i="1" s="1"/>
  <c r="AAF106" i="1" a="1"/>
  <c r="AAF106" i="1" s="1"/>
  <c r="AAF107" i="1" a="1"/>
  <c r="AAF107" i="1" s="1"/>
  <c r="AAF108" i="1" a="1"/>
  <c r="AAF108" i="1" s="1"/>
  <c r="AAF109" i="1" a="1"/>
  <c r="AAF109" i="1" s="1"/>
  <c r="AAF110" i="1" a="1"/>
  <c r="AAF110" i="1" s="1"/>
  <c r="AAF111" i="1" a="1"/>
  <c r="AAF111" i="1" s="1"/>
  <c r="AAF112" i="1" a="1"/>
  <c r="AAF112" i="1" s="1"/>
  <c r="AAF113" i="1" a="1"/>
  <c r="AAF113" i="1" s="1"/>
  <c r="AAF114" i="1" a="1"/>
  <c r="AAF114" i="1" s="1"/>
  <c r="AAF115" i="1" a="1"/>
  <c r="AAF115" i="1" s="1"/>
  <c r="YA101" i="1" a="1"/>
  <c r="YA101" i="1" s="1"/>
  <c r="YA102" i="1" a="1"/>
  <c r="YA102" i="1" s="1"/>
  <c r="YA103" i="1" a="1"/>
  <c r="YA103" i="1" s="1"/>
  <c r="YA104" i="1" a="1"/>
  <c r="YA104" i="1" s="1"/>
  <c r="YA105" i="1" a="1"/>
  <c r="YA105" i="1" s="1"/>
  <c r="YA106" i="1" a="1"/>
  <c r="YA106" i="1" s="1"/>
  <c r="YA107" i="1" a="1"/>
  <c r="YA107" i="1" s="1"/>
  <c r="YA108" i="1" a="1"/>
  <c r="YA108" i="1" s="1"/>
  <c r="YA109" i="1" a="1"/>
  <c r="YA109" i="1" s="1"/>
  <c r="YA110" i="1" a="1"/>
  <c r="YA110" i="1" s="1"/>
  <c r="YA111" i="1" a="1"/>
  <c r="YA111" i="1" s="1"/>
  <c r="YA112" i="1" a="1"/>
  <c r="YA112" i="1" s="1"/>
  <c r="YA113" i="1" a="1"/>
  <c r="YA113" i="1" s="1"/>
  <c r="YA114" i="1" a="1"/>
  <c r="YA114" i="1" s="1"/>
  <c r="YA115" i="1" a="1"/>
  <c r="YA115" i="1" s="1"/>
  <c r="J101" i="1" a="1"/>
  <c r="J101" i="1" s="1"/>
  <c r="J102" i="1" a="1"/>
  <c r="J102" i="1" s="1"/>
  <c r="J103" i="1" a="1"/>
  <c r="J103" i="1" s="1"/>
  <c r="J104" i="1" a="1"/>
  <c r="J104" i="1" s="1"/>
  <c r="J105" i="1" a="1"/>
  <c r="J105" i="1" s="1"/>
  <c r="J106" i="1" a="1"/>
  <c r="J106" i="1" s="1"/>
  <c r="J107" i="1" a="1"/>
  <c r="J107" i="1" s="1"/>
  <c r="J108" i="1" a="1"/>
  <c r="J108" i="1" s="1"/>
  <c r="J109" i="1" a="1"/>
  <c r="J109" i="1" s="1"/>
  <c r="J110" i="1" a="1"/>
  <c r="J110" i="1" s="1"/>
  <c r="J111" i="1" a="1"/>
  <c r="J111" i="1" s="1"/>
  <c r="J112" i="1" a="1"/>
  <c r="J112" i="1" s="1"/>
  <c r="J113" i="1" a="1"/>
  <c r="J113" i="1" s="1"/>
  <c r="J114" i="1" a="1"/>
  <c r="J114" i="1" s="1"/>
  <c r="J115" i="1" a="1"/>
  <c r="J115" i="1" s="1"/>
  <c r="ABG101" i="1" a="1"/>
  <c r="ABG101" i="1" s="1"/>
  <c r="ABG102" i="1" a="1"/>
  <c r="ABG102" i="1" s="1"/>
  <c r="ABG103" i="1" a="1"/>
  <c r="ABG103" i="1" s="1"/>
  <c r="ABG104" i="1" a="1"/>
  <c r="ABG104" i="1" s="1"/>
  <c r="ABG105" i="1" a="1"/>
  <c r="ABG105" i="1" s="1"/>
  <c r="ABG106" i="1" a="1"/>
  <c r="ABG106" i="1" s="1"/>
  <c r="ABG107" i="1" a="1"/>
  <c r="ABG107" i="1" s="1"/>
  <c r="ABG108" i="1" a="1"/>
  <c r="ABG108" i="1" s="1"/>
  <c r="ABG109" i="1" a="1"/>
  <c r="ABG109" i="1" s="1"/>
  <c r="ABG110" i="1" a="1"/>
  <c r="ABG110" i="1" s="1"/>
  <c r="ABG111" i="1" a="1"/>
  <c r="ABG111" i="1" s="1"/>
  <c r="ABG112" i="1" a="1"/>
  <c r="ABG112" i="1" s="1"/>
  <c r="ABG113" i="1" a="1"/>
  <c r="ABG113" i="1" s="1"/>
  <c r="ABG114" i="1" a="1"/>
  <c r="ABG114" i="1" s="1"/>
  <c r="ABG115" i="1" a="1"/>
  <c r="ABG115" i="1" s="1"/>
  <c r="IJ101" i="1" a="1"/>
  <c r="IJ101" i="1" s="1"/>
  <c r="IJ102" i="1" a="1"/>
  <c r="IJ102" i="1" s="1"/>
  <c r="IJ103" i="1" a="1"/>
  <c r="IJ103" i="1" s="1"/>
  <c r="IJ104" i="1" a="1"/>
  <c r="IJ104" i="1" s="1"/>
  <c r="IJ105" i="1" a="1"/>
  <c r="IJ105" i="1" s="1"/>
  <c r="IJ106" i="1" a="1"/>
  <c r="IJ106" i="1" s="1"/>
  <c r="IJ107" i="1" a="1"/>
  <c r="IJ107" i="1" s="1"/>
  <c r="IJ108" i="1" a="1"/>
  <c r="IJ108" i="1" s="1"/>
  <c r="IJ109" i="1" a="1"/>
  <c r="IJ109" i="1" s="1"/>
  <c r="IJ110" i="1" a="1"/>
  <c r="IJ110" i="1" s="1"/>
  <c r="IJ111" i="1" a="1"/>
  <c r="IJ111" i="1" s="1"/>
  <c r="IJ112" i="1" a="1"/>
  <c r="IJ112" i="1" s="1"/>
  <c r="IJ113" i="1" a="1"/>
  <c r="IJ113" i="1" s="1"/>
  <c r="IJ114" i="1" a="1"/>
  <c r="IJ114" i="1" s="1"/>
  <c r="IJ115" i="1" a="1"/>
  <c r="IJ115" i="1" s="1"/>
  <c r="EJ101" i="1" a="1"/>
  <c r="EJ101" i="1" s="1"/>
  <c r="EJ102" i="1" a="1"/>
  <c r="EJ102" i="1" s="1"/>
  <c r="EJ103" i="1" a="1"/>
  <c r="EJ103" i="1" s="1"/>
  <c r="EJ104" i="1" a="1"/>
  <c r="EJ104" i="1" s="1"/>
  <c r="EJ105" i="1" a="1"/>
  <c r="EJ105" i="1" s="1"/>
  <c r="EJ106" i="1" a="1"/>
  <c r="EJ106" i="1" s="1"/>
  <c r="EJ107" i="1" a="1"/>
  <c r="EJ107" i="1" s="1"/>
  <c r="EJ108" i="1" a="1"/>
  <c r="EJ108" i="1" s="1"/>
  <c r="EJ109" i="1" a="1"/>
  <c r="EJ109" i="1" s="1"/>
  <c r="EJ110" i="1" a="1"/>
  <c r="EJ110" i="1" s="1"/>
  <c r="EJ111" i="1" a="1"/>
  <c r="EJ111" i="1" s="1"/>
  <c r="EJ112" i="1" a="1"/>
  <c r="EJ112" i="1" s="1"/>
  <c r="EJ113" i="1" a="1"/>
  <c r="EJ113" i="1" s="1"/>
  <c r="EJ114" i="1" a="1"/>
  <c r="EJ114" i="1" s="1"/>
  <c r="EJ115" i="1" a="1"/>
  <c r="EJ115" i="1" s="1"/>
  <c r="EA64" i="1"/>
  <c r="EB64" i="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HS101" i="1" a="1"/>
  <c r="HS101" i="1" s="1"/>
  <c r="HS102" i="1" a="1"/>
  <c r="HS102" i="1" s="1"/>
  <c r="HS103" i="1" a="1"/>
  <c r="HS103" i="1" s="1"/>
  <c r="HS104" i="1" a="1"/>
  <c r="HS104" i="1" s="1"/>
  <c r="HS105" i="1" a="1"/>
  <c r="HS105" i="1" s="1"/>
  <c r="HS106" i="1" a="1"/>
  <c r="HS106" i="1" s="1"/>
  <c r="HS107" i="1" a="1"/>
  <c r="HS107" i="1" s="1"/>
  <c r="HS108" i="1" a="1"/>
  <c r="HS108" i="1" s="1"/>
  <c r="HS109" i="1" a="1"/>
  <c r="HS109" i="1" s="1"/>
  <c r="HS110" i="1" a="1"/>
  <c r="HS110" i="1" s="1"/>
  <c r="HS111" i="1" a="1"/>
  <c r="HS111" i="1" s="1"/>
  <c r="HS112" i="1" a="1"/>
  <c r="HS112" i="1" s="1"/>
  <c r="HS113" i="1" a="1"/>
  <c r="HS113" i="1" s="1"/>
  <c r="HS114" i="1" a="1"/>
  <c r="HS114" i="1" s="1"/>
  <c r="HS115" i="1" a="1"/>
  <c r="HS115" i="1" s="1"/>
  <c r="IV101" i="1" a="1"/>
  <c r="IV101" i="1" s="1"/>
  <c r="IV102" i="1" a="1"/>
  <c r="IV102" i="1" s="1"/>
  <c r="IV103" i="1" a="1"/>
  <c r="IV103" i="1" s="1"/>
  <c r="IV104" i="1" a="1"/>
  <c r="IV104" i="1" s="1"/>
  <c r="IV105" i="1" a="1"/>
  <c r="IV105" i="1" s="1"/>
  <c r="IV106" i="1" a="1"/>
  <c r="IV106" i="1" s="1"/>
  <c r="IV107" i="1" a="1"/>
  <c r="IV107" i="1" s="1"/>
  <c r="IV108" i="1" a="1"/>
  <c r="IV108" i="1" s="1"/>
  <c r="IV109" i="1" a="1"/>
  <c r="IV109" i="1" s="1"/>
  <c r="IV110" i="1" a="1"/>
  <c r="IV110" i="1" s="1"/>
  <c r="IV111" i="1" a="1"/>
  <c r="IV111" i="1" s="1"/>
  <c r="IV112" i="1" a="1"/>
  <c r="IV112" i="1" s="1"/>
  <c r="IV113" i="1" a="1"/>
  <c r="IV113" i="1" s="1"/>
  <c r="IV114" i="1" a="1"/>
  <c r="IV114" i="1" s="1"/>
  <c r="IV115" i="1" a="1"/>
  <c r="IV115" i="1" s="1"/>
  <c r="CK101" i="1" a="1"/>
  <c r="CK101" i="1" s="1"/>
  <c r="CK102" i="1" a="1"/>
  <c r="CK102" i="1" s="1"/>
  <c r="CK103" i="1" a="1"/>
  <c r="CK103" i="1" s="1"/>
  <c r="CK104" i="1" a="1"/>
  <c r="CK104" i="1" s="1"/>
  <c r="CK105" i="1" a="1"/>
  <c r="CK105" i="1" s="1"/>
  <c r="CK106" i="1" a="1"/>
  <c r="CK106" i="1" s="1"/>
  <c r="CK107" i="1" a="1"/>
  <c r="CK107" i="1" s="1"/>
  <c r="CK108" i="1" a="1"/>
  <c r="CK108" i="1" s="1"/>
  <c r="CK109" i="1" a="1"/>
  <c r="CK109" i="1" s="1"/>
  <c r="CK110" i="1" a="1"/>
  <c r="CK110" i="1" s="1"/>
  <c r="CK111" i="1" a="1"/>
  <c r="CK111" i="1" s="1"/>
  <c r="CK112" i="1" a="1"/>
  <c r="CK112" i="1" s="1"/>
  <c r="CK113" i="1" a="1"/>
  <c r="CK113" i="1" s="1"/>
  <c r="CK114" i="1" a="1"/>
  <c r="CK114" i="1" s="1"/>
  <c r="CK115" i="1" a="1"/>
  <c r="CK115" i="1" s="1"/>
  <c r="AAD101" i="1" a="1"/>
  <c r="AAD101" i="1" s="1"/>
  <c r="AAD102" i="1" a="1"/>
  <c r="AAD102" i="1" s="1"/>
  <c r="AAD103" i="1" a="1"/>
  <c r="AAD103" i="1" s="1"/>
  <c r="AAD104" i="1" a="1"/>
  <c r="AAD104" i="1" s="1"/>
  <c r="AAD105" i="1" a="1"/>
  <c r="AAD105" i="1" s="1"/>
  <c r="AAD106" i="1" a="1"/>
  <c r="AAD106" i="1" s="1"/>
  <c r="AAD107" i="1" a="1"/>
  <c r="AAD107" i="1" s="1"/>
  <c r="AAD108" i="1" a="1"/>
  <c r="AAD108" i="1" s="1"/>
  <c r="AAD109" i="1" a="1"/>
  <c r="AAD109" i="1" s="1"/>
  <c r="AAD110" i="1" a="1"/>
  <c r="AAD110" i="1" s="1"/>
  <c r="AAD111" i="1" a="1"/>
  <c r="AAD111" i="1" s="1"/>
  <c r="AAD112" i="1" a="1"/>
  <c r="AAD112" i="1" s="1"/>
  <c r="AAD113" i="1" a="1"/>
  <c r="AAD113" i="1" s="1"/>
  <c r="AAD114" i="1" a="1"/>
  <c r="AAD114" i="1" s="1"/>
  <c r="AAD115" i="1" a="1"/>
  <c r="AAD115" i="1" s="1"/>
  <c r="Z101" i="1" a="1"/>
  <c r="Z101" i="1" s="1"/>
  <c r="Z102" i="1" a="1"/>
  <c r="Z102" i="1" s="1"/>
  <c r="Z103" i="1" a="1"/>
  <c r="Z103" i="1" s="1"/>
  <c r="Z104" i="1" a="1"/>
  <c r="Z104" i="1" s="1"/>
  <c r="Z105" i="1" a="1"/>
  <c r="Z105" i="1" s="1"/>
  <c r="Z106" i="1" a="1"/>
  <c r="Z106" i="1" s="1"/>
  <c r="Z107" i="1" a="1"/>
  <c r="Z107" i="1" s="1"/>
  <c r="Z108" i="1" a="1"/>
  <c r="Z108" i="1" s="1"/>
  <c r="Z109" i="1" a="1"/>
  <c r="Z109" i="1" s="1"/>
  <c r="Z110" i="1" a="1"/>
  <c r="Z110" i="1" s="1"/>
  <c r="Z111" i="1" a="1"/>
  <c r="Z111" i="1" s="1"/>
  <c r="Z112" i="1" a="1"/>
  <c r="Z112" i="1" s="1"/>
  <c r="Z113" i="1" a="1"/>
  <c r="Z113" i="1" s="1"/>
  <c r="Z114" i="1" a="1"/>
  <c r="Z114" i="1" s="1"/>
  <c r="Z115" i="1" a="1"/>
  <c r="Z115" i="1" s="1"/>
  <c r="XA101" i="1" a="1"/>
  <c r="XA101" i="1" s="1"/>
  <c r="XA102" i="1" a="1"/>
  <c r="XA102" i="1" s="1"/>
  <c r="XA103" i="1" a="1"/>
  <c r="XA103" i="1" s="1"/>
  <c r="XA104" i="1" a="1"/>
  <c r="XA104" i="1" s="1"/>
  <c r="XA105" i="1" a="1"/>
  <c r="XA105" i="1" s="1"/>
  <c r="XA106" i="1" a="1"/>
  <c r="XA106" i="1" s="1"/>
  <c r="XA107" i="1" a="1"/>
  <c r="XA107" i="1" s="1"/>
  <c r="XA108" i="1" a="1"/>
  <c r="XA108" i="1" s="1"/>
  <c r="XA109" i="1" a="1"/>
  <c r="XA109" i="1" s="1"/>
  <c r="XA110" i="1" a="1"/>
  <c r="XA110" i="1" s="1"/>
  <c r="XA111" i="1" a="1"/>
  <c r="XA111" i="1" s="1"/>
  <c r="XA112" i="1" a="1"/>
  <c r="XA112" i="1" s="1"/>
  <c r="XA113" i="1" a="1"/>
  <c r="XA113" i="1" s="1"/>
  <c r="XA114" i="1" a="1"/>
  <c r="XA114" i="1" s="1"/>
  <c r="XA115" i="1" a="1"/>
  <c r="XA115" i="1" s="1"/>
  <c r="JG101" i="1" a="1"/>
  <c r="JG101" i="1" s="1"/>
  <c r="JG102" i="1" a="1"/>
  <c r="JG102" i="1" s="1"/>
  <c r="JG103" i="1" a="1"/>
  <c r="JG103" i="1" s="1"/>
  <c r="JG104" i="1" a="1"/>
  <c r="JG104" i="1" s="1"/>
  <c r="JG105" i="1" a="1"/>
  <c r="JG105" i="1" s="1"/>
  <c r="JG106" i="1" a="1"/>
  <c r="JG106" i="1" s="1"/>
  <c r="JG107" i="1" a="1"/>
  <c r="JG107" i="1" s="1"/>
  <c r="JG108" i="1" a="1"/>
  <c r="JG108" i="1" s="1"/>
  <c r="JG109" i="1" a="1"/>
  <c r="JG109" i="1" s="1"/>
  <c r="JG110" i="1" a="1"/>
  <c r="JG110" i="1" s="1"/>
  <c r="JG111" i="1" a="1"/>
  <c r="JG111" i="1" s="1"/>
  <c r="JG112" i="1" a="1"/>
  <c r="JG112" i="1" s="1"/>
  <c r="JG113" i="1" a="1"/>
  <c r="JG113" i="1" s="1"/>
  <c r="JG114" i="1" a="1"/>
  <c r="JG114" i="1" s="1"/>
  <c r="JG115" i="1" a="1"/>
  <c r="JG115" i="1" s="1"/>
  <c r="HX101" i="1" a="1"/>
  <c r="HX101" i="1" s="1"/>
  <c r="HX102" i="1" a="1"/>
  <c r="HX102" i="1" s="1"/>
  <c r="HX103" i="1" a="1"/>
  <c r="HX103" i="1" s="1"/>
  <c r="HX104" i="1" a="1"/>
  <c r="HX104" i="1" s="1"/>
  <c r="HX105" i="1" a="1"/>
  <c r="HX105" i="1" s="1"/>
  <c r="HX106" i="1" a="1"/>
  <c r="HX106" i="1" s="1"/>
  <c r="HX107" i="1" a="1"/>
  <c r="HX107" i="1" s="1"/>
  <c r="HX108" i="1" a="1"/>
  <c r="HX108" i="1" s="1"/>
  <c r="HX109" i="1" a="1"/>
  <c r="HX109" i="1" s="1"/>
  <c r="HX110" i="1" a="1"/>
  <c r="HX110" i="1" s="1"/>
  <c r="HX111" i="1" a="1"/>
  <c r="HX111" i="1" s="1"/>
  <c r="HX112" i="1" a="1"/>
  <c r="HX112" i="1" s="1"/>
  <c r="HX113" i="1" a="1"/>
  <c r="HX113" i="1" s="1"/>
  <c r="HX114" i="1" a="1"/>
  <c r="HX114" i="1" s="1"/>
  <c r="HX115" i="1" a="1"/>
  <c r="HX115" i="1" s="1"/>
  <c r="HR101" i="1" a="1"/>
  <c r="HR101" i="1" s="1"/>
  <c r="HR102" i="1" a="1"/>
  <c r="HR102" i="1" s="1"/>
  <c r="HR103" i="1" a="1"/>
  <c r="HR103" i="1" s="1"/>
  <c r="HR104" i="1" a="1"/>
  <c r="HR104" i="1" s="1"/>
  <c r="HR105" i="1" a="1"/>
  <c r="HR105" i="1" s="1"/>
  <c r="HR106" i="1" a="1"/>
  <c r="HR106" i="1" s="1"/>
  <c r="HR107" i="1" a="1"/>
  <c r="HR107" i="1" s="1"/>
  <c r="HR108" i="1" a="1"/>
  <c r="HR108" i="1" s="1"/>
  <c r="HR109" i="1" a="1"/>
  <c r="HR109" i="1" s="1"/>
  <c r="HR110" i="1" a="1"/>
  <c r="HR110" i="1" s="1"/>
  <c r="HR111" i="1" a="1"/>
  <c r="HR111" i="1" s="1"/>
  <c r="HR112" i="1" a="1"/>
  <c r="HR112" i="1" s="1"/>
  <c r="HR113" i="1" a="1"/>
  <c r="HR113" i="1" s="1"/>
  <c r="HR114" i="1" a="1"/>
  <c r="HR114" i="1" s="1"/>
  <c r="HR115" i="1" a="1"/>
  <c r="HR115" i="1" s="1"/>
  <c r="S101" i="1" a="1"/>
  <c r="S101" i="1" s="1"/>
  <c r="GB101" i="1" s="1"/>
  <c r="S102" i="1" a="1"/>
  <c r="S102" i="1" s="1"/>
  <c r="GB102" i="1" s="1"/>
  <c r="S103" i="1" a="1"/>
  <c r="S103" i="1" s="1"/>
  <c r="GB103" i="1" s="1"/>
  <c r="S104" i="1" a="1"/>
  <c r="S104" i="1" s="1"/>
  <c r="GB104" i="1" s="1"/>
  <c r="S105" i="1" a="1"/>
  <c r="S105" i="1" s="1"/>
  <c r="GB105" i="1" s="1"/>
  <c r="S106" i="1" a="1"/>
  <c r="S106" i="1" s="1"/>
  <c r="GB106" i="1" s="1"/>
  <c r="S107" i="1" a="1"/>
  <c r="S107" i="1" s="1"/>
  <c r="GB107" i="1" s="1"/>
  <c r="S108" i="1" a="1"/>
  <c r="S108" i="1" s="1"/>
  <c r="GB108" i="1" s="1"/>
  <c r="S109" i="1" a="1"/>
  <c r="S109" i="1" s="1"/>
  <c r="GB109" i="1" s="1"/>
  <c r="S110" i="1" a="1"/>
  <c r="S110" i="1" s="1"/>
  <c r="GB110" i="1" s="1"/>
  <c r="S111" i="1" a="1"/>
  <c r="S111" i="1" s="1"/>
  <c r="GB111" i="1" s="1"/>
  <c r="S112" i="1" a="1"/>
  <c r="S112" i="1" s="1"/>
  <c r="GB112" i="1" s="1"/>
  <c r="S113" i="1" a="1"/>
  <c r="S113" i="1" s="1"/>
  <c r="GB113" i="1" s="1"/>
  <c r="S114" i="1" a="1"/>
  <c r="S114" i="1" s="1"/>
  <c r="GB114" i="1" s="1"/>
  <c r="S115" i="1" a="1"/>
  <c r="S115" i="1" s="1"/>
  <c r="GB115" i="1" s="1"/>
  <c r="WZ101" i="1" a="1"/>
  <c r="WZ101" i="1" s="1"/>
  <c r="WZ102" i="1" a="1"/>
  <c r="WZ102" i="1" s="1"/>
  <c r="WZ103" i="1" a="1"/>
  <c r="WZ103" i="1" s="1"/>
  <c r="WZ104" i="1" a="1"/>
  <c r="WZ104" i="1" s="1"/>
  <c r="WZ105" i="1" a="1"/>
  <c r="WZ105" i="1" s="1"/>
  <c r="WZ106" i="1" a="1"/>
  <c r="WZ106" i="1" s="1"/>
  <c r="WZ107" i="1" a="1"/>
  <c r="WZ107" i="1" s="1"/>
  <c r="WZ108" i="1" a="1"/>
  <c r="WZ108" i="1" s="1"/>
  <c r="WZ109" i="1" a="1"/>
  <c r="WZ109" i="1" s="1"/>
  <c r="WZ110" i="1" a="1"/>
  <c r="WZ110" i="1" s="1"/>
  <c r="WZ111" i="1" a="1"/>
  <c r="WZ111" i="1" s="1"/>
  <c r="WZ112" i="1" a="1"/>
  <c r="WZ112" i="1" s="1"/>
  <c r="WZ113" i="1" a="1"/>
  <c r="WZ113" i="1" s="1"/>
  <c r="WZ114" i="1" a="1"/>
  <c r="WZ114" i="1" s="1"/>
  <c r="WZ115" i="1" a="1"/>
  <c r="WZ115" i="1" s="1"/>
  <c r="CB101" i="1" a="1"/>
  <c r="CB101" i="1" s="1"/>
  <c r="CB102" i="1" a="1"/>
  <c r="CB102" i="1" s="1"/>
  <c r="CB103" i="1" a="1"/>
  <c r="CB103" i="1" s="1"/>
  <c r="CB104" i="1" a="1"/>
  <c r="CB104" i="1" s="1"/>
  <c r="CB105" i="1" a="1"/>
  <c r="CB105" i="1" s="1"/>
  <c r="CB106" i="1" a="1"/>
  <c r="CB106" i="1" s="1"/>
  <c r="CB107" i="1" a="1"/>
  <c r="CB107" i="1" s="1"/>
  <c r="CB108" i="1" a="1"/>
  <c r="CB108" i="1" s="1"/>
  <c r="CB109" i="1" a="1"/>
  <c r="CB109" i="1" s="1"/>
  <c r="CB110" i="1" a="1"/>
  <c r="CB110" i="1" s="1"/>
  <c r="CB111" i="1" a="1"/>
  <c r="CB111" i="1" s="1"/>
  <c r="CB112" i="1" a="1"/>
  <c r="CB112" i="1" s="1"/>
  <c r="CB113" i="1" a="1"/>
  <c r="CB113" i="1" s="1"/>
  <c r="CB114" i="1" a="1"/>
  <c r="CB114" i="1" s="1"/>
  <c r="CB115" i="1" a="1"/>
  <c r="CB115" i="1" s="1"/>
  <c r="EG101" i="1" a="1"/>
  <c r="EG101" i="1" s="1"/>
  <c r="EG102" i="1" a="1"/>
  <c r="EG102" i="1" s="1"/>
  <c r="EG103" i="1" a="1"/>
  <c r="EG103" i="1" s="1"/>
  <c r="EG104" i="1" a="1"/>
  <c r="EG104" i="1" s="1"/>
  <c r="EG105" i="1" a="1"/>
  <c r="EG105" i="1" s="1"/>
  <c r="EG106" i="1" a="1"/>
  <c r="EG106" i="1" s="1"/>
  <c r="EG107" i="1" a="1"/>
  <c r="EG107" i="1" s="1"/>
  <c r="EG108" i="1" a="1"/>
  <c r="EG108" i="1" s="1"/>
  <c r="EG109" i="1" a="1"/>
  <c r="EG109" i="1" s="1"/>
  <c r="EG110" i="1" a="1"/>
  <c r="EG110" i="1" s="1"/>
  <c r="EG111" i="1" a="1"/>
  <c r="EG111" i="1" s="1"/>
  <c r="EG112" i="1" a="1"/>
  <c r="EG112" i="1" s="1"/>
  <c r="EG113" i="1" a="1"/>
  <c r="EG113" i="1" s="1"/>
  <c r="EG114" i="1" a="1"/>
  <c r="EG114" i="1" s="1"/>
  <c r="EG115" i="1" a="1"/>
  <c r="EG115" i="1" s="1"/>
  <c r="ABJ101" i="1" a="1"/>
  <c r="ABJ101" i="1" s="1"/>
  <c r="ABJ102" i="1" a="1"/>
  <c r="ABJ102" i="1" s="1"/>
  <c r="ABJ103" i="1" a="1"/>
  <c r="ABJ103" i="1" s="1"/>
  <c r="ABJ104" i="1" a="1"/>
  <c r="ABJ104" i="1" s="1"/>
  <c r="ABJ105" i="1" a="1"/>
  <c r="ABJ105" i="1" s="1"/>
  <c r="ABJ106" i="1" a="1"/>
  <c r="ABJ106" i="1" s="1"/>
  <c r="ABJ107" i="1" a="1"/>
  <c r="ABJ107" i="1" s="1"/>
  <c r="ABJ108" i="1" a="1"/>
  <c r="ABJ108" i="1" s="1"/>
  <c r="ABJ109" i="1" a="1"/>
  <c r="ABJ109" i="1" s="1"/>
  <c r="ABJ110" i="1" a="1"/>
  <c r="ABJ110" i="1" s="1"/>
  <c r="ABJ111" i="1" a="1"/>
  <c r="ABJ111" i="1" s="1"/>
  <c r="ABJ112" i="1" a="1"/>
  <c r="ABJ112" i="1" s="1"/>
  <c r="ABJ113" i="1" a="1"/>
  <c r="ABJ113" i="1" s="1"/>
  <c r="ABJ114" i="1" a="1"/>
  <c r="ABJ114" i="1" s="1"/>
  <c r="ABJ115" i="1" a="1"/>
  <c r="ABJ115" i="1" s="1"/>
  <c r="Q101" i="1" a="1"/>
  <c r="Q101" i="1" s="1"/>
  <c r="FY101" i="1" s="1"/>
  <c r="Q102" i="1" a="1"/>
  <c r="Q102" i="1" s="1"/>
  <c r="FY102" i="1" s="1"/>
  <c r="Q103" i="1" a="1"/>
  <c r="Q103" i="1" s="1"/>
  <c r="FY103" i="1" s="1"/>
  <c r="Q104" i="1" a="1"/>
  <c r="Q104" i="1" s="1"/>
  <c r="FY104" i="1" s="1"/>
  <c r="Q105" i="1" a="1"/>
  <c r="Q105" i="1" s="1"/>
  <c r="FY105" i="1" s="1"/>
  <c r="Q106" i="1" a="1"/>
  <c r="Q106" i="1" s="1"/>
  <c r="FY106" i="1" s="1"/>
  <c r="Q107" i="1" a="1"/>
  <c r="Q107" i="1" s="1"/>
  <c r="FY107" i="1" s="1"/>
  <c r="Q108" i="1" a="1"/>
  <c r="Q108" i="1" s="1"/>
  <c r="FY108" i="1" s="1"/>
  <c r="Q109" i="1" a="1"/>
  <c r="Q109" i="1" s="1"/>
  <c r="FY109" i="1" s="1"/>
  <c r="Q110" i="1" a="1"/>
  <c r="Q110" i="1" s="1"/>
  <c r="FY110" i="1" s="1"/>
  <c r="Q111" i="1" a="1"/>
  <c r="Q111" i="1" s="1"/>
  <c r="FY111" i="1" s="1"/>
  <c r="Q112" i="1" a="1"/>
  <c r="Q112" i="1" s="1"/>
  <c r="FY112" i="1" s="1"/>
  <c r="Q113" i="1" a="1"/>
  <c r="Q113" i="1" s="1"/>
  <c r="FY113" i="1" s="1"/>
  <c r="Q114" i="1" a="1"/>
  <c r="Q114" i="1" s="1"/>
  <c r="FY114" i="1" s="1"/>
  <c r="Q115" i="1" a="1"/>
  <c r="Q115" i="1" s="1"/>
  <c r="FY115" i="1" s="1"/>
  <c r="JA101" i="1" a="1"/>
  <c r="JA101" i="1" s="1"/>
  <c r="JA102" i="1" a="1"/>
  <c r="JA102" i="1" s="1"/>
  <c r="JA103" i="1" a="1"/>
  <c r="JA103" i="1" s="1"/>
  <c r="JA104" i="1" a="1"/>
  <c r="JA104" i="1" s="1"/>
  <c r="JA105" i="1" a="1"/>
  <c r="JA105" i="1" s="1"/>
  <c r="JA106" i="1" a="1"/>
  <c r="JA106" i="1" s="1"/>
  <c r="JA107" i="1" a="1"/>
  <c r="JA107" i="1" s="1"/>
  <c r="JA108" i="1" a="1"/>
  <c r="JA108" i="1" s="1"/>
  <c r="JA109" i="1" a="1"/>
  <c r="JA109" i="1" s="1"/>
  <c r="JA110" i="1" a="1"/>
  <c r="JA110" i="1" s="1"/>
  <c r="JA111" i="1" a="1"/>
  <c r="JA111" i="1" s="1"/>
  <c r="JA112" i="1" a="1"/>
  <c r="JA112" i="1" s="1"/>
  <c r="JA113" i="1" a="1"/>
  <c r="JA113" i="1" s="1"/>
  <c r="JA114" i="1" a="1"/>
  <c r="JA114" i="1" s="1"/>
  <c r="JA115" i="1" a="1"/>
  <c r="JA115" i="1" s="1"/>
  <c r="YC101" i="1" a="1"/>
  <c r="YC101" i="1" s="1"/>
  <c r="YC102" i="1" a="1"/>
  <c r="YC102" i="1" s="1"/>
  <c r="YC103" i="1" a="1"/>
  <c r="YC103" i="1" s="1"/>
  <c r="YC104" i="1" a="1"/>
  <c r="YC104" i="1" s="1"/>
  <c r="YC105" i="1" a="1"/>
  <c r="YC105" i="1" s="1"/>
  <c r="YC106" i="1" a="1"/>
  <c r="YC106" i="1" s="1"/>
  <c r="YC107" i="1" a="1"/>
  <c r="YC107" i="1" s="1"/>
  <c r="YC108" i="1" a="1"/>
  <c r="YC108" i="1" s="1"/>
  <c r="YC109" i="1" a="1"/>
  <c r="YC109" i="1" s="1"/>
  <c r="YC110" i="1" a="1"/>
  <c r="YC110" i="1" s="1"/>
  <c r="YC111" i="1" a="1"/>
  <c r="YC111" i="1" s="1"/>
  <c r="YC112" i="1" a="1"/>
  <c r="YC112" i="1" s="1"/>
  <c r="YC113" i="1" a="1"/>
  <c r="YC113" i="1" s="1"/>
  <c r="YC114" i="1" a="1"/>
  <c r="YC114" i="1" s="1"/>
  <c r="YC115" i="1" a="1"/>
  <c r="YC115" i="1" s="1"/>
  <c r="JH101" i="1" a="1"/>
  <c r="JH101" i="1" s="1"/>
  <c r="JH102" i="1" a="1"/>
  <c r="JH102" i="1" s="1"/>
  <c r="JH103" i="1" a="1"/>
  <c r="JH103" i="1" s="1"/>
  <c r="JH104" i="1" a="1"/>
  <c r="JH104" i="1" s="1"/>
  <c r="JH105" i="1" a="1"/>
  <c r="JH105" i="1" s="1"/>
  <c r="JH106" i="1" a="1"/>
  <c r="JH106" i="1" s="1"/>
  <c r="JH107" i="1" a="1"/>
  <c r="JH107" i="1" s="1"/>
  <c r="JH108" i="1" a="1"/>
  <c r="JH108" i="1" s="1"/>
  <c r="JH109" i="1" a="1"/>
  <c r="JH109" i="1" s="1"/>
  <c r="JH110" i="1" a="1"/>
  <c r="JH110" i="1" s="1"/>
  <c r="JH111" i="1" a="1"/>
  <c r="JH111" i="1" s="1"/>
  <c r="JH112" i="1" a="1"/>
  <c r="JH112" i="1" s="1"/>
  <c r="JH113" i="1" a="1"/>
  <c r="JH113" i="1" s="1"/>
  <c r="JH114" i="1" a="1"/>
  <c r="JH114" i="1" s="1"/>
  <c r="JH115" i="1" a="1"/>
  <c r="JH115" i="1" s="1"/>
  <c r="AAY101" i="1" a="1"/>
  <c r="AAY101" i="1" s="1"/>
  <c r="AAY102" i="1" a="1"/>
  <c r="AAY102" i="1" s="1"/>
  <c r="AAY103" i="1" a="1"/>
  <c r="AAY103" i="1" s="1"/>
  <c r="AAY104" i="1" a="1"/>
  <c r="AAY104" i="1" s="1"/>
  <c r="AAY105" i="1" a="1"/>
  <c r="AAY105" i="1" s="1"/>
  <c r="AAY106" i="1" a="1"/>
  <c r="AAY106" i="1" s="1"/>
  <c r="AAY107" i="1" a="1"/>
  <c r="AAY107" i="1" s="1"/>
  <c r="AAY108" i="1" a="1"/>
  <c r="AAY108" i="1" s="1"/>
  <c r="AAY109" i="1" a="1"/>
  <c r="AAY109" i="1" s="1"/>
  <c r="AAY110" i="1" a="1"/>
  <c r="AAY110" i="1" s="1"/>
  <c r="AAY111" i="1" a="1"/>
  <c r="AAY111" i="1" s="1"/>
  <c r="AAY112" i="1" a="1"/>
  <c r="AAY112" i="1" s="1"/>
  <c r="AAY113" i="1" a="1"/>
  <c r="AAY113" i="1" s="1"/>
  <c r="AAY114" i="1" a="1"/>
  <c r="AAY114" i="1" s="1"/>
  <c r="AAY115" i="1" a="1"/>
  <c r="AAY115" i="1" s="1"/>
  <c r="IA101" i="1" a="1"/>
  <c r="IA101" i="1" s="1"/>
  <c r="IA102" i="1" a="1"/>
  <c r="IA102" i="1" s="1"/>
  <c r="IA103" i="1" a="1"/>
  <c r="IA103" i="1" s="1"/>
  <c r="IA104" i="1" a="1"/>
  <c r="IA104" i="1" s="1"/>
  <c r="IA105" i="1" a="1"/>
  <c r="IA105" i="1" s="1"/>
  <c r="IA106" i="1" a="1"/>
  <c r="IA106" i="1" s="1"/>
  <c r="IA107" i="1" a="1"/>
  <c r="IA107" i="1" s="1"/>
  <c r="IA108" i="1" a="1"/>
  <c r="IA108" i="1" s="1"/>
  <c r="IA109" i="1" a="1"/>
  <c r="IA109" i="1" s="1"/>
  <c r="IA110" i="1" a="1"/>
  <c r="IA110" i="1" s="1"/>
  <c r="IA111" i="1" a="1"/>
  <c r="IA111" i="1" s="1"/>
  <c r="IA112" i="1" a="1"/>
  <c r="IA112" i="1" s="1"/>
  <c r="IA113" i="1" a="1"/>
  <c r="IA113" i="1" s="1"/>
  <c r="IA114" i="1" a="1"/>
  <c r="IA114" i="1" s="1"/>
  <c r="IA115" i="1" a="1"/>
  <c r="IA115" i="1" s="1"/>
  <c r="IY101" i="1" a="1"/>
  <c r="IY101" i="1" s="1"/>
  <c r="IY102" i="1" a="1"/>
  <c r="IY102" i="1" s="1"/>
  <c r="IY103" i="1" a="1"/>
  <c r="IY103" i="1" s="1"/>
  <c r="IY104" i="1" a="1"/>
  <c r="IY104" i="1" s="1"/>
  <c r="IY105" i="1" a="1"/>
  <c r="IY105" i="1" s="1"/>
  <c r="IY106" i="1" a="1"/>
  <c r="IY106" i="1" s="1"/>
  <c r="IY107" i="1" a="1"/>
  <c r="IY107" i="1" s="1"/>
  <c r="IY108" i="1" a="1"/>
  <c r="IY108" i="1" s="1"/>
  <c r="IY109" i="1" a="1"/>
  <c r="IY109" i="1" s="1"/>
  <c r="IY110" i="1" a="1"/>
  <c r="IY110" i="1" s="1"/>
  <c r="IY111" i="1" a="1"/>
  <c r="IY111" i="1" s="1"/>
  <c r="IY112" i="1" a="1"/>
  <c r="IY112" i="1" s="1"/>
  <c r="IY113" i="1" a="1"/>
  <c r="IY113" i="1" s="1"/>
  <c r="IY114" i="1" a="1"/>
  <c r="IY114" i="1" s="1"/>
  <c r="IY115" i="1" a="1"/>
  <c r="IY115" i="1" s="1"/>
  <c r="XI101" i="1" a="1"/>
  <c r="XI101" i="1" s="1"/>
  <c r="XI102" i="1" a="1"/>
  <c r="XI102" i="1" s="1"/>
  <c r="XI103" i="1" a="1"/>
  <c r="XI103" i="1" s="1"/>
  <c r="XI104" i="1" a="1"/>
  <c r="XI104" i="1" s="1"/>
  <c r="XI105" i="1" a="1"/>
  <c r="XI105" i="1" s="1"/>
  <c r="XI106" i="1" a="1"/>
  <c r="XI106" i="1" s="1"/>
  <c r="XI107" i="1" a="1"/>
  <c r="XI107" i="1" s="1"/>
  <c r="XI108" i="1" a="1"/>
  <c r="XI108" i="1" s="1"/>
  <c r="XI109" i="1" a="1"/>
  <c r="XI109" i="1" s="1"/>
  <c r="XI110" i="1" a="1"/>
  <c r="XI110" i="1" s="1"/>
  <c r="XI111" i="1" a="1"/>
  <c r="XI111" i="1" s="1"/>
  <c r="XI112" i="1" a="1"/>
  <c r="XI112" i="1" s="1"/>
  <c r="XI113" i="1" a="1"/>
  <c r="XI113" i="1" s="1"/>
  <c r="XI114" i="1" a="1"/>
  <c r="XI114" i="1" s="1"/>
  <c r="XI115" i="1" a="1"/>
  <c r="XI115" i="1" s="1"/>
  <c r="YW101" i="1" a="1"/>
  <c r="YW101" i="1" s="1"/>
  <c r="YW102" i="1" a="1"/>
  <c r="YW102" i="1" s="1"/>
  <c r="YW103" i="1" a="1"/>
  <c r="YW103" i="1" s="1"/>
  <c r="YW104" i="1" a="1"/>
  <c r="YW104" i="1" s="1"/>
  <c r="YW105" i="1" a="1"/>
  <c r="YW105" i="1" s="1"/>
  <c r="YW106" i="1" a="1"/>
  <c r="YW106" i="1" s="1"/>
  <c r="YW107" i="1" a="1"/>
  <c r="YW107" i="1" s="1"/>
  <c r="YW108" i="1" a="1"/>
  <c r="YW108" i="1" s="1"/>
  <c r="YW109" i="1" a="1"/>
  <c r="YW109" i="1" s="1"/>
  <c r="YW110" i="1" a="1"/>
  <c r="YW110" i="1" s="1"/>
  <c r="YW111" i="1" a="1"/>
  <c r="YW111" i="1" s="1"/>
  <c r="YW112" i="1" a="1"/>
  <c r="YW112" i="1" s="1"/>
  <c r="YW113" i="1" a="1"/>
  <c r="YW113" i="1" s="1"/>
  <c r="YW114" i="1" a="1"/>
  <c r="YW114" i="1" s="1"/>
  <c r="YW115" i="1" a="1"/>
  <c r="YW115" i="1" s="1"/>
  <c r="IS101" i="1" a="1"/>
  <c r="IS101" i="1" s="1"/>
  <c r="IS102" i="1" a="1"/>
  <c r="IS102" i="1" s="1"/>
  <c r="IS103" i="1" a="1"/>
  <c r="IS103" i="1" s="1"/>
  <c r="IS104" i="1" a="1"/>
  <c r="IS104" i="1" s="1"/>
  <c r="IS105" i="1" a="1"/>
  <c r="IS105" i="1" s="1"/>
  <c r="IS106" i="1" a="1"/>
  <c r="IS106" i="1" s="1"/>
  <c r="IS107" i="1" a="1"/>
  <c r="IS107" i="1" s="1"/>
  <c r="IS108" i="1" a="1"/>
  <c r="IS108" i="1" s="1"/>
  <c r="IS109" i="1" a="1"/>
  <c r="IS109" i="1" s="1"/>
  <c r="IS110" i="1" a="1"/>
  <c r="IS110" i="1" s="1"/>
  <c r="IS111" i="1" a="1"/>
  <c r="IS111" i="1" s="1"/>
  <c r="IS112" i="1" a="1"/>
  <c r="IS112" i="1" s="1"/>
  <c r="IS113" i="1" a="1"/>
  <c r="IS113" i="1" s="1"/>
  <c r="IS114" i="1" a="1"/>
  <c r="IS114" i="1" s="1"/>
  <c r="IS115" i="1" a="1"/>
  <c r="IS115" i="1" s="1"/>
  <c r="HU101" i="1" a="1"/>
  <c r="HU101" i="1" s="1"/>
  <c r="HU102" i="1" a="1"/>
  <c r="HU102" i="1" s="1"/>
  <c r="HU103" i="1" a="1"/>
  <c r="HU103" i="1" s="1"/>
  <c r="HU104" i="1" a="1"/>
  <c r="HU104" i="1" s="1"/>
  <c r="HU105" i="1" a="1"/>
  <c r="HU105" i="1" s="1"/>
  <c r="HU106" i="1" a="1"/>
  <c r="HU106" i="1" s="1"/>
  <c r="HU107" i="1" a="1"/>
  <c r="HU107" i="1" s="1"/>
  <c r="HU108" i="1" a="1"/>
  <c r="HU108" i="1" s="1"/>
  <c r="HU109" i="1" a="1"/>
  <c r="HU109" i="1" s="1"/>
  <c r="HU110" i="1" a="1"/>
  <c r="HU110" i="1" s="1"/>
  <c r="HU111" i="1" a="1"/>
  <c r="HU111" i="1" s="1"/>
  <c r="HU112" i="1" a="1"/>
  <c r="HU112" i="1" s="1"/>
  <c r="HU113" i="1" a="1"/>
  <c r="HU113" i="1" s="1"/>
  <c r="HU114" i="1" a="1"/>
  <c r="HU114" i="1" s="1"/>
  <c r="HU115" i="1" a="1"/>
  <c r="HU115" i="1" s="1"/>
  <c r="K101" i="1" a="1"/>
  <c r="K101" i="1" s="1"/>
  <c r="K102" i="1" a="1"/>
  <c r="K102" i="1" s="1"/>
  <c r="K103" i="1" a="1"/>
  <c r="K103" i="1" s="1"/>
  <c r="K104" i="1" a="1"/>
  <c r="K104" i="1" s="1"/>
  <c r="K105" i="1" a="1"/>
  <c r="K105" i="1" s="1"/>
  <c r="K106" i="1" a="1"/>
  <c r="K106" i="1" s="1"/>
  <c r="K107" i="1" a="1"/>
  <c r="K107" i="1" s="1"/>
  <c r="K108" i="1" a="1"/>
  <c r="K108" i="1" s="1"/>
  <c r="K109" i="1" a="1"/>
  <c r="K109" i="1" s="1"/>
  <c r="K110" i="1" a="1"/>
  <c r="K110" i="1" s="1"/>
  <c r="K111" i="1" a="1"/>
  <c r="K111" i="1" s="1"/>
  <c r="K112" i="1" a="1"/>
  <c r="K112" i="1" s="1"/>
  <c r="K113" i="1" a="1"/>
  <c r="K113" i="1" s="1"/>
  <c r="K114" i="1" a="1"/>
  <c r="K114" i="1" s="1"/>
  <c r="K115" i="1" a="1"/>
  <c r="K115" i="1" s="1"/>
  <c r="ZX101" i="1" a="1"/>
  <c r="ZX101" i="1" s="1"/>
  <c r="ZX102" i="1" a="1"/>
  <c r="ZX102" i="1" s="1"/>
  <c r="ZX103" i="1" a="1"/>
  <c r="ZX103" i="1" s="1"/>
  <c r="ZX104" i="1" a="1"/>
  <c r="ZX104" i="1" s="1"/>
  <c r="ZX105" i="1" a="1"/>
  <c r="ZX105" i="1" s="1"/>
  <c r="ZX106" i="1" a="1"/>
  <c r="ZX106" i="1" s="1"/>
  <c r="ZX107" i="1" a="1"/>
  <c r="ZX107" i="1" s="1"/>
  <c r="ZX108" i="1" a="1"/>
  <c r="ZX108" i="1" s="1"/>
  <c r="ZX109" i="1" a="1"/>
  <c r="ZX109" i="1" s="1"/>
  <c r="ZX110" i="1" a="1"/>
  <c r="ZX110" i="1" s="1"/>
  <c r="ZX111" i="1" a="1"/>
  <c r="ZX111" i="1" s="1"/>
  <c r="ZX112" i="1" a="1"/>
  <c r="ZX112" i="1" s="1"/>
  <c r="ZX113" i="1" a="1"/>
  <c r="ZX113" i="1" s="1"/>
  <c r="ZX114" i="1" a="1"/>
  <c r="ZX114" i="1" s="1"/>
  <c r="ZX115" i="1" a="1"/>
  <c r="ZX115" i="1" s="1"/>
  <c r="DF101" i="1" a="1"/>
  <c r="DF101" i="1" s="1"/>
  <c r="DF102" i="1" a="1"/>
  <c r="DF102" i="1" s="1"/>
  <c r="DF103" i="1" a="1"/>
  <c r="DF103" i="1" s="1"/>
  <c r="DF104" i="1" a="1"/>
  <c r="DF104" i="1" s="1"/>
  <c r="DF105" i="1" a="1"/>
  <c r="DF105" i="1" s="1"/>
  <c r="DF106" i="1" a="1"/>
  <c r="DF106" i="1" s="1"/>
  <c r="DF107" i="1" a="1"/>
  <c r="DF107" i="1" s="1"/>
  <c r="DF108" i="1" a="1"/>
  <c r="DF108" i="1" s="1"/>
  <c r="DF109" i="1" a="1"/>
  <c r="DF109" i="1" s="1"/>
  <c r="DF110" i="1" a="1"/>
  <c r="DF110" i="1" s="1"/>
  <c r="DF111" i="1" a="1"/>
  <c r="DF111" i="1" s="1"/>
  <c r="DF112" i="1" a="1"/>
  <c r="DF112" i="1" s="1"/>
  <c r="DF113" i="1" a="1"/>
  <c r="DF113" i="1" s="1"/>
  <c r="DF114" i="1" a="1"/>
  <c r="DF114" i="1" s="1"/>
  <c r="DF115" i="1" a="1"/>
  <c r="DF115" i="1" s="1"/>
  <c r="AAZ101" i="1" a="1"/>
  <c r="AAZ101" i="1" s="1"/>
  <c r="AAZ102" i="1" a="1"/>
  <c r="AAZ102" i="1" s="1"/>
  <c r="AAZ103" i="1" a="1"/>
  <c r="AAZ103" i="1" s="1"/>
  <c r="AAZ104" i="1" a="1"/>
  <c r="AAZ104" i="1" s="1"/>
  <c r="AAZ105" i="1" a="1"/>
  <c r="AAZ105" i="1" s="1"/>
  <c r="AAZ106" i="1" a="1"/>
  <c r="AAZ106" i="1" s="1"/>
  <c r="AAZ107" i="1" a="1"/>
  <c r="AAZ107" i="1" s="1"/>
  <c r="AAZ108" i="1" a="1"/>
  <c r="AAZ108" i="1" s="1"/>
  <c r="AAZ109" i="1" a="1"/>
  <c r="AAZ109" i="1" s="1"/>
  <c r="AAZ110" i="1" a="1"/>
  <c r="AAZ110" i="1" s="1"/>
  <c r="AAZ111" i="1" a="1"/>
  <c r="AAZ111" i="1" s="1"/>
  <c r="AAZ112" i="1" a="1"/>
  <c r="AAZ112" i="1" s="1"/>
  <c r="AAZ113" i="1" a="1"/>
  <c r="AAZ113" i="1" s="1"/>
  <c r="AAZ114" i="1" a="1"/>
  <c r="AAZ114" i="1" s="1"/>
  <c r="AAZ115" i="1" a="1"/>
  <c r="AAZ115" i="1" s="1"/>
  <c r="HZ101" i="1" a="1"/>
  <c r="HZ101" i="1" s="1"/>
  <c r="HZ102" i="1" a="1"/>
  <c r="HZ102" i="1" s="1"/>
  <c r="HZ103" i="1" a="1"/>
  <c r="HZ103" i="1" s="1"/>
  <c r="HZ104" i="1" a="1"/>
  <c r="HZ104" i="1" s="1"/>
  <c r="HZ105" i="1" a="1"/>
  <c r="HZ105" i="1" s="1"/>
  <c r="HZ106" i="1" a="1"/>
  <c r="HZ106" i="1" s="1"/>
  <c r="HZ107" i="1" a="1"/>
  <c r="HZ107" i="1" s="1"/>
  <c r="HZ108" i="1" a="1"/>
  <c r="HZ108" i="1" s="1"/>
  <c r="HZ109" i="1" a="1"/>
  <c r="HZ109" i="1" s="1"/>
  <c r="HZ110" i="1" a="1"/>
  <c r="HZ110" i="1" s="1"/>
  <c r="HZ111" i="1" a="1"/>
  <c r="HZ111" i="1" s="1"/>
  <c r="HZ112" i="1" a="1"/>
  <c r="HZ112" i="1" s="1"/>
  <c r="HZ113" i="1" a="1"/>
  <c r="HZ113" i="1" s="1"/>
  <c r="HZ114" i="1" a="1"/>
  <c r="HZ114" i="1" s="1"/>
  <c r="HZ115" i="1" a="1"/>
  <c r="HZ115" i="1" s="1"/>
  <c r="EK101" i="1" a="1"/>
  <c r="EK101" i="1" s="1"/>
  <c r="EK102" i="1" a="1"/>
  <c r="EK102" i="1" s="1"/>
  <c r="EK103" i="1" a="1"/>
  <c r="EK103" i="1" s="1"/>
  <c r="EK104" i="1" a="1"/>
  <c r="EK104" i="1" s="1"/>
  <c r="EK105" i="1" a="1"/>
  <c r="EK105" i="1" s="1"/>
  <c r="EK106" i="1" a="1"/>
  <c r="EK106" i="1" s="1"/>
  <c r="EK107" i="1" a="1"/>
  <c r="EK107" i="1" s="1"/>
  <c r="EK108" i="1" a="1"/>
  <c r="EK108" i="1" s="1"/>
  <c r="EK109" i="1" a="1"/>
  <c r="EK109" i="1" s="1"/>
  <c r="EK110" i="1" a="1"/>
  <c r="EK110" i="1" s="1"/>
  <c r="EK111" i="1" a="1"/>
  <c r="EK111" i="1" s="1"/>
  <c r="EK112" i="1" a="1"/>
  <c r="EK112" i="1" s="1"/>
  <c r="EK113" i="1" a="1"/>
  <c r="EK113" i="1" s="1"/>
  <c r="EK114" i="1" a="1"/>
  <c r="EK114" i="1" s="1"/>
  <c r="EK115" i="1" a="1"/>
  <c r="EK115" i="1" s="1"/>
  <c r="N101" i="1" a="1"/>
  <c r="N101" i="1" s="1"/>
  <c r="N102" i="1" a="1"/>
  <c r="N102" i="1" s="1"/>
  <c r="N103" i="1" a="1"/>
  <c r="N103" i="1" s="1"/>
  <c r="N104" i="1" a="1"/>
  <c r="N104" i="1" s="1"/>
  <c r="N105" i="1" a="1"/>
  <c r="N105" i="1" s="1"/>
  <c r="N106" i="1" a="1"/>
  <c r="N106" i="1" s="1"/>
  <c r="N107" i="1" a="1"/>
  <c r="N107" i="1" s="1"/>
  <c r="N108" i="1" a="1"/>
  <c r="N108" i="1" s="1"/>
  <c r="N109" i="1" a="1"/>
  <c r="N109" i="1" s="1"/>
  <c r="N110" i="1" a="1"/>
  <c r="N110" i="1" s="1"/>
  <c r="N111" i="1" a="1"/>
  <c r="N111" i="1" s="1"/>
  <c r="N112" i="1" a="1"/>
  <c r="N112" i="1" s="1"/>
  <c r="N113" i="1" a="1"/>
  <c r="N113" i="1" s="1"/>
  <c r="N114" i="1" a="1"/>
  <c r="N114" i="1" s="1"/>
  <c r="N115" i="1" a="1"/>
  <c r="N115" i="1" s="1"/>
  <c r="DI101" i="1" a="1"/>
  <c r="DI101" i="1" s="1"/>
  <c r="DI102" i="1" a="1"/>
  <c r="DI102" i="1" s="1"/>
  <c r="DI103" i="1" a="1"/>
  <c r="DI103" i="1" s="1"/>
  <c r="DI104" i="1" a="1"/>
  <c r="DI104" i="1" s="1"/>
  <c r="DI105" i="1" a="1"/>
  <c r="DI105" i="1" s="1"/>
  <c r="DI106" i="1" a="1"/>
  <c r="DI106" i="1" s="1"/>
  <c r="DI107" i="1" a="1"/>
  <c r="DI107" i="1" s="1"/>
  <c r="DI108" i="1" a="1"/>
  <c r="DI108" i="1" s="1"/>
  <c r="DI109" i="1" a="1"/>
  <c r="DI109" i="1" s="1"/>
  <c r="DI110" i="1" a="1"/>
  <c r="DI110" i="1" s="1"/>
  <c r="DI111" i="1" a="1"/>
  <c r="DI111" i="1" s="1"/>
  <c r="DI112" i="1" a="1"/>
  <c r="DI112" i="1" s="1"/>
  <c r="DI113" i="1" a="1"/>
  <c r="DI113" i="1" s="1"/>
  <c r="DI114" i="1" a="1"/>
  <c r="DI114" i="1" s="1"/>
  <c r="DI115" i="1" a="1"/>
  <c r="DI115" i="1" s="1"/>
  <c r="XB101" i="1" a="1"/>
  <c r="XB101" i="1" s="1"/>
  <c r="XB102" i="1" a="1"/>
  <c r="XB102" i="1" s="1"/>
  <c r="XB103" i="1" a="1"/>
  <c r="XB103" i="1" s="1"/>
  <c r="XB104" i="1" a="1"/>
  <c r="XB104" i="1" s="1"/>
  <c r="XB105" i="1" a="1"/>
  <c r="XB105" i="1" s="1"/>
  <c r="XB106" i="1" a="1"/>
  <c r="XB106" i="1" s="1"/>
  <c r="XB107" i="1" a="1"/>
  <c r="XB107" i="1" s="1"/>
  <c r="XB108" i="1" a="1"/>
  <c r="XB108" i="1" s="1"/>
  <c r="XB109" i="1" a="1"/>
  <c r="XB109" i="1" s="1"/>
  <c r="XB110" i="1" a="1"/>
  <c r="XB110" i="1" s="1"/>
  <c r="XB111" i="1" a="1"/>
  <c r="XB111" i="1" s="1"/>
  <c r="XB112" i="1" a="1"/>
  <c r="XB112" i="1" s="1"/>
  <c r="XB113" i="1" a="1"/>
  <c r="XB113" i="1" s="1"/>
  <c r="XB114" i="1" a="1"/>
  <c r="XB114" i="1" s="1"/>
  <c r="XB115" i="1" a="1"/>
  <c r="XB115" i="1" s="1"/>
  <c r="HC101" i="1" a="1"/>
  <c r="HC101" i="1" s="1"/>
  <c r="HC102" i="1" a="1"/>
  <c r="HC102" i="1" s="1"/>
  <c r="HC103" i="1" a="1"/>
  <c r="HC103" i="1" s="1"/>
  <c r="HC104" i="1" a="1"/>
  <c r="HC104" i="1" s="1"/>
  <c r="HC105" i="1" a="1"/>
  <c r="HC105" i="1" s="1"/>
  <c r="HC106" i="1" a="1"/>
  <c r="HC106" i="1" s="1"/>
  <c r="HC107" i="1" a="1"/>
  <c r="HC107" i="1" s="1"/>
  <c r="HC108" i="1" a="1"/>
  <c r="HC108" i="1" s="1"/>
  <c r="HC109" i="1" a="1"/>
  <c r="HC109" i="1" s="1"/>
  <c r="HC110" i="1" a="1"/>
  <c r="HC110" i="1" s="1"/>
  <c r="HC111" i="1" a="1"/>
  <c r="HC111" i="1" s="1"/>
  <c r="HC112" i="1" a="1"/>
  <c r="HC112" i="1" s="1"/>
  <c r="HC113" i="1" a="1"/>
  <c r="HC113" i="1" s="1"/>
  <c r="HC114" i="1" a="1"/>
  <c r="HC114" i="1" s="1"/>
  <c r="HC115" i="1" a="1"/>
  <c r="HC115" i="1" s="1"/>
  <c r="IO101" i="1" a="1"/>
  <c r="IO101" i="1" s="1"/>
  <c r="IO102" i="1" a="1"/>
  <c r="IO102" i="1" s="1"/>
  <c r="IO103" i="1" a="1"/>
  <c r="IO103" i="1" s="1"/>
  <c r="IO104" i="1" a="1"/>
  <c r="IO104" i="1" s="1"/>
  <c r="IO105" i="1" a="1"/>
  <c r="IO105" i="1" s="1"/>
  <c r="IO106" i="1" a="1"/>
  <c r="IO106" i="1" s="1"/>
  <c r="IO107" i="1" a="1"/>
  <c r="IO107" i="1" s="1"/>
  <c r="IO108" i="1" a="1"/>
  <c r="IO108" i="1" s="1"/>
  <c r="IO109" i="1" a="1"/>
  <c r="IO109" i="1" s="1"/>
  <c r="IO110" i="1" a="1"/>
  <c r="IO110" i="1" s="1"/>
  <c r="IO111" i="1" a="1"/>
  <c r="IO111" i="1" s="1"/>
  <c r="IO112" i="1" a="1"/>
  <c r="IO112" i="1" s="1"/>
  <c r="IO113" i="1" a="1"/>
  <c r="IO113" i="1" s="1"/>
  <c r="IO114" i="1" a="1"/>
  <c r="IO114" i="1" s="1"/>
  <c r="IO115" i="1" a="1"/>
  <c r="IO115" i="1" s="1"/>
  <c r="ABH101" i="1" a="1"/>
  <c r="ABH101" i="1" s="1"/>
  <c r="ABH102" i="1" a="1"/>
  <c r="ABH102" i="1" s="1"/>
  <c r="ABH103" i="1" a="1"/>
  <c r="ABH103" i="1" s="1"/>
  <c r="ABH104" i="1" a="1"/>
  <c r="ABH104" i="1" s="1"/>
  <c r="ABH105" i="1" a="1"/>
  <c r="ABH105" i="1" s="1"/>
  <c r="ABH106" i="1" a="1"/>
  <c r="ABH106" i="1" s="1"/>
  <c r="ABH107" i="1" a="1"/>
  <c r="ABH107" i="1" s="1"/>
  <c r="ABH108" i="1" a="1"/>
  <c r="ABH108" i="1" s="1"/>
  <c r="ABH109" i="1" a="1"/>
  <c r="ABH109" i="1" s="1"/>
  <c r="ABH110" i="1" a="1"/>
  <c r="ABH110" i="1" s="1"/>
  <c r="ABH111" i="1" a="1"/>
  <c r="ABH111" i="1" s="1"/>
  <c r="ABH112" i="1" a="1"/>
  <c r="ABH112" i="1" s="1"/>
  <c r="ABH113" i="1" a="1"/>
  <c r="ABH113" i="1" s="1"/>
  <c r="ABH114" i="1" a="1"/>
  <c r="ABH114" i="1" s="1"/>
  <c r="ABH115" i="1" a="1"/>
  <c r="ABH115" i="1" s="1"/>
  <c r="JC101" i="1" a="1"/>
  <c r="JC101" i="1" s="1"/>
  <c r="JC102" i="1" a="1"/>
  <c r="JC102" i="1" s="1"/>
  <c r="JC103" i="1" a="1"/>
  <c r="JC103" i="1" s="1"/>
  <c r="JC104" i="1" a="1"/>
  <c r="JC104" i="1" s="1"/>
  <c r="JC105" i="1" a="1"/>
  <c r="JC105" i="1" s="1"/>
  <c r="JC106" i="1" a="1"/>
  <c r="JC106" i="1" s="1"/>
  <c r="JC107" i="1" a="1"/>
  <c r="JC107" i="1" s="1"/>
  <c r="JC108" i="1" a="1"/>
  <c r="JC108" i="1" s="1"/>
  <c r="JC109" i="1" a="1"/>
  <c r="JC109" i="1" s="1"/>
  <c r="JC110" i="1" a="1"/>
  <c r="JC110" i="1" s="1"/>
  <c r="JC111" i="1" a="1"/>
  <c r="JC111" i="1" s="1"/>
  <c r="JC112" i="1" a="1"/>
  <c r="JC112" i="1" s="1"/>
  <c r="JC113" i="1" a="1"/>
  <c r="JC113" i="1" s="1"/>
  <c r="JC114" i="1" a="1"/>
  <c r="JC114" i="1" s="1"/>
  <c r="JC115" i="1" a="1"/>
  <c r="JC115" i="1" s="1"/>
  <c r="ABA101" i="1" a="1"/>
  <c r="ABA101" i="1" s="1"/>
  <c r="ABA102" i="1" a="1"/>
  <c r="ABA102" i="1" s="1"/>
  <c r="ABA103" i="1" a="1"/>
  <c r="ABA103" i="1" s="1"/>
  <c r="ABA104" i="1" a="1"/>
  <c r="ABA104" i="1" s="1"/>
  <c r="ABA105" i="1" a="1"/>
  <c r="ABA105" i="1" s="1"/>
  <c r="ABA106" i="1" a="1"/>
  <c r="ABA106" i="1" s="1"/>
  <c r="ABA107" i="1" a="1"/>
  <c r="ABA107" i="1" s="1"/>
  <c r="ABA108" i="1" a="1"/>
  <c r="ABA108" i="1" s="1"/>
  <c r="ABA109" i="1" a="1"/>
  <c r="ABA109" i="1" s="1"/>
  <c r="ABA110" i="1" a="1"/>
  <c r="ABA110" i="1" s="1"/>
  <c r="ABA111" i="1" a="1"/>
  <c r="ABA111" i="1" s="1"/>
  <c r="ABA112" i="1" a="1"/>
  <c r="ABA112" i="1" s="1"/>
  <c r="ABA113" i="1" a="1"/>
  <c r="ABA113" i="1" s="1"/>
  <c r="ABA114" i="1" a="1"/>
  <c r="ABA114" i="1" s="1"/>
  <c r="ABA115" i="1" a="1"/>
  <c r="ABA115" i="1" s="1"/>
  <c r="YX101" i="1" a="1"/>
  <c r="YX101" i="1" s="1"/>
  <c r="YX102" i="1" a="1"/>
  <c r="YX102" i="1" s="1"/>
  <c r="YX103" i="1" a="1"/>
  <c r="YX103" i="1" s="1"/>
  <c r="YX104" i="1" a="1"/>
  <c r="YX104" i="1" s="1"/>
  <c r="YX105" i="1" a="1"/>
  <c r="YX105" i="1" s="1"/>
  <c r="YX106" i="1" a="1"/>
  <c r="YX106" i="1" s="1"/>
  <c r="YX107" i="1" a="1"/>
  <c r="YX107" i="1" s="1"/>
  <c r="YX108" i="1" a="1"/>
  <c r="YX108" i="1" s="1"/>
  <c r="YX109" i="1" a="1"/>
  <c r="YX109" i="1" s="1"/>
  <c r="YX110" i="1" a="1"/>
  <c r="YX110" i="1" s="1"/>
  <c r="YX111" i="1" a="1"/>
  <c r="YX111" i="1" s="1"/>
  <c r="YX112" i="1" a="1"/>
  <c r="YX112" i="1" s="1"/>
  <c r="YX113" i="1" a="1"/>
  <c r="YX113" i="1" s="1"/>
  <c r="YX114" i="1" a="1"/>
  <c r="YX114" i="1" s="1"/>
  <c r="YX115" i="1" a="1"/>
  <c r="YX115" i="1" s="1"/>
  <c r="ABB101" i="1" a="1"/>
  <c r="ABB101" i="1" s="1"/>
  <c r="ABB102" i="1" a="1"/>
  <c r="ABB102" i="1" s="1"/>
  <c r="ABB103" i="1" a="1"/>
  <c r="ABB103" i="1" s="1"/>
  <c r="ABB104" i="1" a="1"/>
  <c r="ABB104" i="1" s="1"/>
  <c r="ABB105" i="1" a="1"/>
  <c r="ABB105" i="1" s="1"/>
  <c r="ABB106" i="1" a="1"/>
  <c r="ABB106" i="1" s="1"/>
  <c r="ABB107" i="1" a="1"/>
  <c r="ABB107" i="1" s="1"/>
  <c r="ABB108" i="1" a="1"/>
  <c r="ABB108" i="1" s="1"/>
  <c r="ABB109" i="1" a="1"/>
  <c r="ABB109" i="1" s="1"/>
  <c r="ABB110" i="1" a="1"/>
  <c r="ABB110" i="1" s="1"/>
  <c r="ABB111" i="1" a="1"/>
  <c r="ABB111" i="1" s="1"/>
  <c r="ABB112" i="1" a="1"/>
  <c r="ABB112" i="1" s="1"/>
  <c r="ABB113" i="1" a="1"/>
  <c r="ABB113" i="1" s="1"/>
  <c r="ABB114" i="1" a="1"/>
  <c r="ABB114" i="1" s="1"/>
  <c r="ABB115" i="1" a="1"/>
  <c r="ABB115" i="1" s="1"/>
  <c r="EN101" i="1" a="1"/>
  <c r="EN101" i="1" s="1"/>
  <c r="EN102" i="1" a="1"/>
  <c r="EN102" i="1" s="1"/>
  <c r="EN103" i="1" a="1"/>
  <c r="EN103" i="1" s="1"/>
  <c r="EN104" i="1" a="1"/>
  <c r="EN104" i="1" s="1"/>
  <c r="EN105" i="1" a="1"/>
  <c r="EN105" i="1" s="1"/>
  <c r="EN106" i="1" a="1"/>
  <c r="EN106" i="1" s="1"/>
  <c r="EN107" i="1" a="1"/>
  <c r="EN107" i="1" s="1"/>
  <c r="EN108" i="1" a="1"/>
  <c r="EN108" i="1" s="1"/>
  <c r="EN109" i="1" a="1"/>
  <c r="EN109" i="1" s="1"/>
  <c r="EN110" i="1" a="1"/>
  <c r="EN110" i="1" s="1"/>
  <c r="EN111" i="1" a="1"/>
  <c r="EN111" i="1" s="1"/>
  <c r="EN112" i="1" a="1"/>
  <c r="EN112" i="1" s="1"/>
  <c r="EN113" i="1" a="1"/>
  <c r="EN113" i="1" s="1"/>
  <c r="EN114" i="1" a="1"/>
  <c r="EN114" i="1" s="1"/>
  <c r="EN115" i="1" a="1"/>
  <c r="EN115" i="1" s="1"/>
  <c r="AF101" i="1" a="1"/>
  <c r="AF101" i="1" s="1"/>
  <c r="AF102" i="1" a="1"/>
  <c r="AF102" i="1" s="1"/>
  <c r="AF103" i="1" a="1"/>
  <c r="AF103" i="1" s="1"/>
  <c r="AF104" i="1" a="1"/>
  <c r="AF104" i="1" s="1"/>
  <c r="AF105" i="1" a="1"/>
  <c r="AF105" i="1" s="1"/>
  <c r="AF106" i="1" a="1"/>
  <c r="AF106" i="1" s="1"/>
  <c r="AF107" i="1" a="1"/>
  <c r="AF107" i="1" s="1"/>
  <c r="AF108" i="1" a="1"/>
  <c r="AF108" i="1" s="1"/>
  <c r="AF109" i="1" a="1"/>
  <c r="AF109" i="1" s="1"/>
  <c r="AF110" i="1" a="1"/>
  <c r="AF110" i="1" s="1"/>
  <c r="AF111" i="1" a="1"/>
  <c r="AF111" i="1" s="1"/>
  <c r="AF112" i="1" a="1"/>
  <c r="AF112" i="1" s="1"/>
  <c r="AF113" i="1" a="1"/>
  <c r="AF113" i="1" s="1"/>
  <c r="AF114" i="1" a="1"/>
  <c r="AF114" i="1" s="1"/>
  <c r="AF115" i="1" a="1"/>
  <c r="AF115" i="1" s="1"/>
  <c r="EC101" i="1" a="1"/>
  <c r="EC101" i="1" s="1"/>
  <c r="EC102" i="1" a="1"/>
  <c r="EC102" i="1" s="1"/>
  <c r="EC103" i="1" a="1"/>
  <c r="EC103" i="1" s="1"/>
  <c r="EC104" i="1" a="1"/>
  <c r="EC104" i="1" s="1"/>
  <c r="EC105" i="1" a="1"/>
  <c r="EC105" i="1" s="1"/>
  <c r="EC106" i="1" a="1"/>
  <c r="EC106" i="1" s="1"/>
  <c r="EC107" i="1" a="1"/>
  <c r="EC107" i="1" s="1"/>
  <c r="EC108" i="1" a="1"/>
  <c r="EC108" i="1" s="1"/>
  <c r="EC109" i="1" a="1"/>
  <c r="EC109" i="1" s="1"/>
  <c r="EC110" i="1" a="1"/>
  <c r="EC110" i="1" s="1"/>
  <c r="EC111" i="1" a="1"/>
  <c r="EC111" i="1" s="1"/>
  <c r="EC112" i="1" a="1"/>
  <c r="EC112" i="1" s="1"/>
  <c r="EC113" i="1" a="1"/>
  <c r="EC113" i="1" s="1"/>
  <c r="EC114" i="1" a="1"/>
  <c r="EC114" i="1" s="1"/>
  <c r="EC115" i="1" a="1"/>
  <c r="EC115" i="1" s="1"/>
  <c r="CC101" i="1" a="1"/>
  <c r="CC101" i="1" s="1"/>
  <c r="CC102" i="1" a="1"/>
  <c r="CC102" i="1" s="1"/>
  <c r="CC103" i="1" a="1"/>
  <c r="CC103" i="1" s="1"/>
  <c r="CC104" i="1" a="1"/>
  <c r="CC104" i="1" s="1"/>
  <c r="CC105" i="1" a="1"/>
  <c r="CC105" i="1" s="1"/>
  <c r="CC106" i="1" a="1"/>
  <c r="CC106" i="1" s="1"/>
  <c r="CC107" i="1" a="1"/>
  <c r="CC107" i="1" s="1"/>
  <c r="CC108" i="1" a="1"/>
  <c r="CC108" i="1" s="1"/>
  <c r="CC109" i="1" a="1"/>
  <c r="CC109" i="1" s="1"/>
  <c r="CC110" i="1" a="1"/>
  <c r="CC110" i="1" s="1"/>
  <c r="CC111" i="1" a="1"/>
  <c r="CC111" i="1" s="1"/>
  <c r="CC112" i="1" a="1"/>
  <c r="CC112" i="1" s="1"/>
  <c r="CC113" i="1" a="1"/>
  <c r="CC113" i="1" s="1"/>
  <c r="CC114" i="1" a="1"/>
  <c r="CC114" i="1" s="1"/>
  <c r="CC115" i="1" a="1"/>
  <c r="CC115" i="1" s="1"/>
  <c r="YL101" i="1" a="1"/>
  <c r="YL101" i="1" s="1"/>
  <c r="YL102" i="1" a="1"/>
  <c r="YL102" i="1" s="1"/>
  <c r="YL103" i="1" a="1"/>
  <c r="YL103" i="1" s="1"/>
  <c r="YL104" i="1" a="1"/>
  <c r="YL104" i="1" s="1"/>
  <c r="YL105" i="1" a="1"/>
  <c r="YL105" i="1" s="1"/>
  <c r="YL106" i="1" a="1"/>
  <c r="YL106" i="1" s="1"/>
  <c r="YL107" i="1" a="1"/>
  <c r="YL107" i="1" s="1"/>
  <c r="YL108" i="1" a="1"/>
  <c r="YL108" i="1" s="1"/>
  <c r="YL109" i="1" a="1"/>
  <c r="YL109" i="1" s="1"/>
  <c r="YL110" i="1" a="1"/>
  <c r="YL110" i="1" s="1"/>
  <c r="YL111" i="1" a="1"/>
  <c r="YL111" i="1" s="1"/>
  <c r="YL112" i="1" a="1"/>
  <c r="YL112" i="1" s="1"/>
  <c r="YL113" i="1" a="1"/>
  <c r="YL113" i="1" s="1"/>
  <c r="YL114" i="1" a="1"/>
  <c r="YL114" i="1" s="1"/>
  <c r="YL115" i="1" a="1"/>
  <c r="YL115" i="1" s="1"/>
  <c r="ABI101" i="1" a="1"/>
  <c r="ABI101" i="1" s="1"/>
  <c r="ABI102" i="1" a="1"/>
  <c r="ABI102" i="1" s="1"/>
  <c r="ABI103" i="1" a="1"/>
  <c r="ABI103" i="1" s="1"/>
  <c r="ABI104" i="1" a="1"/>
  <c r="ABI104" i="1" s="1"/>
  <c r="ABI105" i="1" a="1"/>
  <c r="ABI105" i="1" s="1"/>
  <c r="ABI106" i="1" a="1"/>
  <c r="ABI106" i="1" s="1"/>
  <c r="ABI107" i="1" a="1"/>
  <c r="ABI107" i="1" s="1"/>
  <c r="ABI108" i="1" a="1"/>
  <c r="ABI108" i="1" s="1"/>
  <c r="ABI109" i="1" a="1"/>
  <c r="ABI109" i="1" s="1"/>
  <c r="ABI110" i="1" a="1"/>
  <c r="ABI110" i="1" s="1"/>
  <c r="ABI111" i="1" a="1"/>
  <c r="ABI111" i="1" s="1"/>
  <c r="ABI112" i="1" a="1"/>
  <c r="ABI112" i="1" s="1"/>
  <c r="ABI113" i="1" a="1"/>
  <c r="ABI113" i="1" s="1"/>
  <c r="ABI114" i="1" a="1"/>
  <c r="ABI114" i="1" s="1"/>
  <c r="ABI115" i="1" a="1"/>
  <c r="ABI115" i="1" s="1"/>
  <c r="ABC101" i="1" a="1"/>
  <c r="ABC101" i="1" s="1"/>
  <c r="ABC102" i="1" a="1"/>
  <c r="ABC102" i="1" s="1"/>
  <c r="ABC103" i="1" a="1"/>
  <c r="ABC103" i="1" s="1"/>
  <c r="ABC104" i="1" a="1"/>
  <c r="ABC104" i="1" s="1"/>
  <c r="ABC105" i="1" a="1"/>
  <c r="ABC105" i="1" s="1"/>
  <c r="ABC106" i="1" a="1"/>
  <c r="ABC106" i="1" s="1"/>
  <c r="ABC107" i="1" a="1"/>
  <c r="ABC107" i="1" s="1"/>
  <c r="ABC108" i="1" a="1"/>
  <c r="ABC108" i="1" s="1"/>
  <c r="ABC109" i="1" a="1"/>
  <c r="ABC109" i="1" s="1"/>
  <c r="ABC110" i="1" a="1"/>
  <c r="ABC110" i="1" s="1"/>
  <c r="ABC111" i="1" a="1"/>
  <c r="ABC111" i="1" s="1"/>
  <c r="ABC112" i="1" a="1"/>
  <c r="ABC112" i="1" s="1"/>
  <c r="ABC113" i="1" a="1"/>
  <c r="ABC113" i="1" s="1"/>
  <c r="ABC114" i="1" a="1"/>
  <c r="ABC114" i="1" s="1"/>
  <c r="ABC115" i="1" a="1"/>
  <c r="ABC115" i="1" s="1"/>
  <c r="AG101" i="1" a="1"/>
  <c r="AG101" i="1" s="1"/>
  <c r="AG102" i="1" a="1"/>
  <c r="AG102" i="1" s="1"/>
  <c r="AG103" i="1" a="1"/>
  <c r="AG103" i="1" s="1"/>
  <c r="AG104" i="1" a="1"/>
  <c r="AG104" i="1" s="1"/>
  <c r="AG105" i="1" a="1"/>
  <c r="AG105" i="1" s="1"/>
  <c r="AG106" i="1" a="1"/>
  <c r="AG106" i="1" s="1"/>
  <c r="AG107" i="1" a="1"/>
  <c r="AG107" i="1" s="1"/>
  <c r="AG108" i="1" a="1"/>
  <c r="AG108" i="1" s="1"/>
  <c r="AG109" i="1" a="1"/>
  <c r="AG109" i="1" s="1"/>
  <c r="AG110" i="1" a="1"/>
  <c r="AG110" i="1" s="1"/>
  <c r="AG111" i="1" a="1"/>
  <c r="AG111" i="1" s="1"/>
  <c r="AG112" i="1" a="1"/>
  <c r="AG112" i="1" s="1"/>
  <c r="AG113" i="1" a="1"/>
  <c r="AG113" i="1" s="1"/>
  <c r="AG114" i="1" a="1"/>
  <c r="AG114" i="1" s="1"/>
  <c r="AG115" i="1" a="1"/>
  <c r="AG115" i="1" s="1"/>
  <c r="GV101" i="1" a="1"/>
  <c r="GV101" i="1" s="1"/>
  <c r="GV102" i="1" a="1"/>
  <c r="GV102" i="1" s="1"/>
  <c r="GV103" i="1" a="1"/>
  <c r="GV103" i="1" s="1"/>
  <c r="GV104" i="1" a="1"/>
  <c r="GV104" i="1" s="1"/>
  <c r="GV105" i="1" a="1"/>
  <c r="GV105" i="1" s="1"/>
  <c r="GV106" i="1" a="1"/>
  <c r="GV106" i="1" s="1"/>
  <c r="GV107" i="1" a="1"/>
  <c r="GV107" i="1" s="1"/>
  <c r="GV108" i="1" a="1"/>
  <c r="GV108" i="1" s="1"/>
  <c r="GV109" i="1" a="1"/>
  <c r="GV109" i="1" s="1"/>
  <c r="GV110" i="1" a="1"/>
  <c r="GV110" i="1" s="1"/>
  <c r="GV111" i="1" a="1"/>
  <c r="GV111" i="1" s="1"/>
  <c r="GV112" i="1" a="1"/>
  <c r="GV112" i="1" s="1"/>
  <c r="GV113" i="1" a="1"/>
  <c r="GV113" i="1" s="1"/>
  <c r="GV114" i="1" a="1"/>
  <c r="GV114" i="1" s="1"/>
  <c r="GV115" i="1" a="1"/>
  <c r="GV115" i="1" s="1"/>
  <c r="ED101" i="1" a="1"/>
  <c r="ED101" i="1" s="1"/>
  <c r="ED102" i="1" a="1"/>
  <c r="ED102" i="1" s="1"/>
  <c r="ED103" i="1" a="1"/>
  <c r="ED103" i="1" s="1"/>
  <c r="ED104" i="1" a="1"/>
  <c r="ED104" i="1" s="1"/>
  <c r="ED105" i="1" a="1"/>
  <c r="ED105" i="1" s="1"/>
  <c r="ED106" i="1" a="1"/>
  <c r="ED106" i="1" s="1"/>
  <c r="ED107" i="1" a="1"/>
  <c r="ED107" i="1" s="1"/>
  <c r="ED108" i="1" a="1"/>
  <c r="ED108" i="1" s="1"/>
  <c r="ED109" i="1" a="1"/>
  <c r="ED109" i="1" s="1"/>
  <c r="ED110" i="1" a="1"/>
  <c r="ED110" i="1" s="1"/>
  <c r="ED111" i="1" a="1"/>
  <c r="ED111" i="1" s="1"/>
  <c r="ED112" i="1" a="1"/>
  <c r="ED112" i="1" s="1"/>
  <c r="ED113" i="1" a="1"/>
  <c r="ED113" i="1" s="1"/>
  <c r="ED114" i="1" a="1"/>
  <c r="ED114" i="1" s="1"/>
  <c r="ED115" i="1" a="1"/>
  <c r="ED115" i="1" s="1"/>
  <c r="ZC101" i="1" a="1"/>
  <c r="ZC101" i="1" s="1"/>
  <c r="ZC102" i="1" a="1"/>
  <c r="ZC102" i="1" s="1"/>
  <c r="ZC103" i="1" a="1"/>
  <c r="ZC103" i="1" s="1"/>
  <c r="ZC104" i="1" a="1"/>
  <c r="ZC104" i="1" s="1"/>
  <c r="ZC105" i="1" a="1"/>
  <c r="ZC105" i="1" s="1"/>
  <c r="ZC106" i="1" a="1"/>
  <c r="ZC106" i="1" s="1"/>
  <c r="ZC107" i="1" a="1"/>
  <c r="ZC107" i="1" s="1"/>
  <c r="ZC108" i="1" a="1"/>
  <c r="ZC108" i="1" s="1"/>
  <c r="ZC109" i="1" a="1"/>
  <c r="ZC109" i="1" s="1"/>
  <c r="ZC110" i="1" a="1"/>
  <c r="ZC110" i="1" s="1"/>
  <c r="ZC111" i="1" a="1"/>
  <c r="ZC111" i="1" s="1"/>
  <c r="ZC112" i="1" a="1"/>
  <c r="ZC112" i="1" s="1"/>
  <c r="ZC113" i="1" a="1"/>
  <c r="ZC113" i="1" s="1"/>
  <c r="ZC114" i="1" a="1"/>
  <c r="ZC114" i="1" s="1"/>
  <c r="ZC115" i="1" a="1"/>
  <c r="ZC115" i="1" s="1"/>
  <c r="EM101" i="1" a="1"/>
  <c r="EM101" i="1" s="1"/>
  <c r="EM102" i="1" a="1"/>
  <c r="EM102" i="1" s="1"/>
  <c r="EM103" i="1" a="1"/>
  <c r="EM103" i="1" s="1"/>
  <c r="EM104" i="1" a="1"/>
  <c r="EM104" i="1" s="1"/>
  <c r="EM105" i="1" a="1"/>
  <c r="EM105" i="1" s="1"/>
  <c r="EM106" i="1" a="1"/>
  <c r="EM106" i="1" s="1"/>
  <c r="EM107" i="1" a="1"/>
  <c r="EM107" i="1" s="1"/>
  <c r="EM108" i="1" a="1"/>
  <c r="EM108" i="1" s="1"/>
  <c r="EM109" i="1" a="1"/>
  <c r="EM109" i="1" s="1"/>
  <c r="EM110" i="1" a="1"/>
  <c r="EM110" i="1" s="1"/>
  <c r="EM111" i="1" a="1"/>
  <c r="EM111" i="1" s="1"/>
  <c r="EM112" i="1" a="1"/>
  <c r="EM112" i="1" s="1"/>
  <c r="EM113" i="1" a="1"/>
  <c r="EM113" i="1" s="1"/>
  <c r="EM114" i="1" a="1"/>
  <c r="EM114" i="1" s="1"/>
  <c r="EM115" i="1" a="1"/>
  <c r="EM115" i="1" s="1"/>
  <c r="XM101" i="1" a="1"/>
  <c r="XM101" i="1" s="1"/>
  <c r="XM102" i="1" a="1"/>
  <c r="XM102" i="1" s="1"/>
  <c r="XM103" i="1" a="1"/>
  <c r="XM103" i="1" s="1"/>
  <c r="XM104" i="1" a="1"/>
  <c r="XM104" i="1" s="1"/>
  <c r="XM105" i="1" a="1"/>
  <c r="XM105" i="1" s="1"/>
  <c r="XM106" i="1" a="1"/>
  <c r="XM106" i="1" s="1"/>
  <c r="XM107" i="1" a="1"/>
  <c r="XM107" i="1" s="1"/>
  <c r="XM108" i="1" a="1"/>
  <c r="XM108" i="1" s="1"/>
  <c r="XM109" i="1" a="1"/>
  <c r="XM109" i="1" s="1"/>
  <c r="XM110" i="1" a="1"/>
  <c r="XM110" i="1" s="1"/>
  <c r="XM111" i="1" a="1"/>
  <c r="XM111" i="1" s="1"/>
  <c r="XM112" i="1" a="1"/>
  <c r="XM112" i="1" s="1"/>
  <c r="XM113" i="1" a="1"/>
  <c r="XM113" i="1" s="1"/>
  <c r="XM114" i="1" a="1"/>
  <c r="XM114" i="1" s="1"/>
  <c r="XM115" i="1" a="1"/>
  <c r="XM115" i="1" s="1"/>
  <c r="AAL102" i="1" a="1"/>
  <c r="AAL102" i="1" s="1"/>
  <c r="AAL103" i="1" a="1"/>
  <c r="AAL103" i="1" s="1"/>
  <c r="AAL104" i="1" a="1"/>
  <c r="AAL104" i="1" s="1"/>
  <c r="AAL105" i="1" a="1"/>
  <c r="AAL105" i="1" s="1"/>
  <c r="AAL106" i="1" a="1"/>
  <c r="AAL106" i="1" s="1"/>
  <c r="AAL107" i="1" a="1"/>
  <c r="AAL107" i="1" s="1"/>
  <c r="AAL108" i="1" a="1"/>
  <c r="AAL108" i="1" s="1"/>
  <c r="AAL109" i="1" a="1"/>
  <c r="AAL109" i="1" s="1"/>
  <c r="AAL110" i="1" a="1"/>
  <c r="AAL110" i="1" s="1"/>
  <c r="AAL111" i="1" a="1"/>
  <c r="AAL111" i="1" s="1"/>
  <c r="AAL112" i="1" a="1"/>
  <c r="AAL112" i="1" s="1"/>
  <c r="AAL113" i="1" a="1"/>
  <c r="AAL113" i="1" s="1"/>
  <c r="AAL114" i="1" a="1"/>
  <c r="AAL114" i="1" s="1"/>
  <c r="AAL115" i="1" a="1"/>
  <c r="AAL115" i="1" s="1"/>
  <c r="YZ101" i="1" a="1"/>
  <c r="YZ101" i="1" s="1"/>
  <c r="YZ102" i="1" a="1"/>
  <c r="YZ102" i="1" s="1"/>
  <c r="YZ103" i="1" a="1"/>
  <c r="YZ103" i="1" s="1"/>
  <c r="YZ104" i="1" a="1"/>
  <c r="YZ104" i="1" s="1"/>
  <c r="YZ105" i="1" a="1"/>
  <c r="YZ105" i="1" s="1"/>
  <c r="YZ106" i="1" a="1"/>
  <c r="YZ106" i="1" s="1"/>
  <c r="YZ107" i="1" a="1"/>
  <c r="YZ107" i="1" s="1"/>
  <c r="YZ108" i="1" a="1"/>
  <c r="YZ108" i="1" s="1"/>
  <c r="YZ109" i="1" a="1"/>
  <c r="YZ109" i="1" s="1"/>
  <c r="YZ110" i="1" a="1"/>
  <c r="YZ110" i="1" s="1"/>
  <c r="YZ111" i="1" a="1"/>
  <c r="YZ111" i="1" s="1"/>
  <c r="YZ112" i="1" a="1"/>
  <c r="YZ112" i="1" s="1"/>
  <c r="YZ113" i="1" a="1"/>
  <c r="YZ113" i="1" s="1"/>
  <c r="YZ114" i="1" a="1"/>
  <c r="YZ114" i="1" s="1"/>
  <c r="YZ115" i="1" a="1"/>
  <c r="YZ115" i="1" s="1"/>
  <c r="ABD101" i="1" a="1"/>
  <c r="ABD101" i="1" s="1"/>
  <c r="ABD102" i="1" a="1"/>
  <c r="ABD102" i="1" s="1"/>
  <c r="ABD103" i="1" a="1"/>
  <c r="ABD103" i="1" s="1"/>
  <c r="ABD104" i="1" a="1"/>
  <c r="ABD104" i="1" s="1"/>
  <c r="ABD105" i="1" a="1"/>
  <c r="ABD105" i="1" s="1"/>
  <c r="ABD106" i="1" a="1"/>
  <c r="ABD106" i="1" s="1"/>
  <c r="ABD107" i="1" a="1"/>
  <c r="ABD107" i="1" s="1"/>
  <c r="ABD108" i="1" a="1"/>
  <c r="ABD108" i="1" s="1"/>
  <c r="ABD109" i="1" a="1"/>
  <c r="ABD109" i="1" s="1"/>
  <c r="ABD110" i="1" a="1"/>
  <c r="ABD110" i="1" s="1"/>
  <c r="ABD111" i="1" a="1"/>
  <c r="ABD111" i="1" s="1"/>
  <c r="ABD112" i="1" a="1"/>
  <c r="ABD112" i="1" s="1"/>
  <c r="ABD113" i="1" a="1"/>
  <c r="ABD113" i="1" s="1"/>
  <c r="ABD114" i="1" a="1"/>
  <c r="ABD114" i="1" s="1"/>
  <c r="ABD115" i="1" a="1"/>
  <c r="ABD115" i="1" s="1"/>
  <c r="R101" i="1" a="1"/>
  <c r="R101" i="1" s="1"/>
  <c r="R102" i="1" a="1"/>
  <c r="R102" i="1" s="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CQ101" i="1" a="1"/>
  <c r="CQ101" i="1" s="1"/>
  <c r="CQ102" i="1" a="1"/>
  <c r="CQ102" i="1" s="1"/>
  <c r="CQ103" i="1" a="1"/>
  <c r="CQ103" i="1" s="1"/>
  <c r="CQ104" i="1" a="1"/>
  <c r="CQ104" i="1" s="1"/>
  <c r="CQ105" i="1" a="1"/>
  <c r="CQ105" i="1" s="1"/>
  <c r="CQ106" i="1" a="1"/>
  <c r="CQ106" i="1" s="1"/>
  <c r="CQ107" i="1" a="1"/>
  <c r="CQ107" i="1" s="1"/>
  <c r="CQ108" i="1" a="1"/>
  <c r="CQ108" i="1" s="1"/>
  <c r="CQ109" i="1" a="1"/>
  <c r="CQ109" i="1" s="1"/>
  <c r="CQ110" i="1" a="1"/>
  <c r="CQ110" i="1" s="1"/>
  <c r="CQ111" i="1" a="1"/>
  <c r="CQ111" i="1" s="1"/>
  <c r="CQ112" i="1" a="1"/>
  <c r="CQ112" i="1" s="1"/>
  <c r="CQ113" i="1" a="1"/>
  <c r="CQ113" i="1" s="1"/>
  <c r="CQ114" i="1" a="1"/>
  <c r="CQ114" i="1" s="1"/>
  <c r="CQ115" i="1" a="1"/>
  <c r="CQ115" i="1" s="1"/>
  <c r="EI101" i="1" a="1"/>
  <c r="EI101" i="1" s="1"/>
  <c r="EI102" i="1" a="1"/>
  <c r="EI102" i="1" s="1"/>
  <c r="EI103" i="1" a="1"/>
  <c r="EI103" i="1" s="1"/>
  <c r="EI104" i="1" a="1"/>
  <c r="EI104" i="1" s="1"/>
  <c r="EI105" i="1" a="1"/>
  <c r="EI105" i="1" s="1"/>
  <c r="EI106" i="1" a="1"/>
  <c r="EI106" i="1" s="1"/>
  <c r="EI107" i="1" a="1"/>
  <c r="EI107" i="1" s="1"/>
  <c r="EI108" i="1" a="1"/>
  <c r="EI108" i="1" s="1"/>
  <c r="EI109" i="1" a="1"/>
  <c r="EI109" i="1" s="1"/>
  <c r="EI110" i="1" a="1"/>
  <c r="EI110" i="1" s="1"/>
  <c r="EI111" i="1" a="1"/>
  <c r="EI111" i="1" s="1"/>
  <c r="EI112" i="1" a="1"/>
  <c r="EI112" i="1" s="1"/>
  <c r="EI113" i="1" a="1"/>
  <c r="EI113" i="1" s="1"/>
  <c r="EI114" i="1" a="1"/>
  <c r="EI114" i="1" s="1"/>
  <c r="EI115" i="1" a="1"/>
  <c r="EI115" i="1" s="1"/>
  <c r="IU101" i="1" a="1"/>
  <c r="IU101" i="1" s="1"/>
  <c r="IU102" i="1" a="1"/>
  <c r="IU102" i="1" s="1"/>
  <c r="IU103" i="1" a="1"/>
  <c r="IU103" i="1" s="1"/>
  <c r="IU104" i="1" a="1"/>
  <c r="IU104" i="1" s="1"/>
  <c r="IU105" i="1" a="1"/>
  <c r="IU105" i="1" s="1"/>
  <c r="IU106" i="1" a="1"/>
  <c r="IU106" i="1" s="1"/>
  <c r="IU107" i="1" a="1"/>
  <c r="IU107" i="1" s="1"/>
  <c r="IU108" i="1" a="1"/>
  <c r="IU108" i="1" s="1"/>
  <c r="IU109" i="1" a="1"/>
  <c r="IU109" i="1" s="1"/>
  <c r="IU110" i="1" a="1"/>
  <c r="IU110" i="1" s="1"/>
  <c r="IU111" i="1" a="1"/>
  <c r="IU111" i="1" s="1"/>
  <c r="IU112" i="1" a="1"/>
  <c r="IU112" i="1" s="1"/>
  <c r="IU113" i="1" a="1"/>
  <c r="IU113" i="1" s="1"/>
  <c r="IU114" i="1" a="1"/>
  <c r="IU114" i="1" s="1"/>
  <c r="IU115" i="1" a="1"/>
  <c r="IU115" i="1" s="1"/>
  <c r="CT101" i="1" a="1"/>
  <c r="CT101" i="1" s="1"/>
  <c r="CT102" i="1" a="1"/>
  <c r="CT102" i="1" s="1"/>
  <c r="CT103" i="1" a="1"/>
  <c r="CT103" i="1" s="1"/>
  <c r="CT104" i="1" a="1"/>
  <c r="CT104" i="1" s="1"/>
  <c r="CT105" i="1" a="1"/>
  <c r="CT105" i="1" s="1"/>
  <c r="CT106" i="1" a="1"/>
  <c r="CT106" i="1" s="1"/>
  <c r="CT107" i="1" a="1"/>
  <c r="CT107" i="1" s="1"/>
  <c r="CT108" i="1" a="1"/>
  <c r="CT108" i="1" s="1"/>
  <c r="CT109" i="1" a="1"/>
  <c r="CT109" i="1" s="1"/>
  <c r="CT110" i="1" a="1"/>
  <c r="CT110" i="1" s="1"/>
  <c r="CT111" i="1" a="1"/>
  <c r="CT111" i="1" s="1"/>
  <c r="CT112" i="1" a="1"/>
  <c r="CT112" i="1" s="1"/>
  <c r="CT113" i="1" a="1"/>
  <c r="CT113" i="1" s="1"/>
  <c r="CT114" i="1" a="1"/>
  <c r="CT114" i="1" s="1"/>
  <c r="CT115" i="1" a="1"/>
  <c r="CT115" i="1" s="1"/>
  <c r="YN101" i="1" a="1"/>
  <c r="YN101" i="1" s="1"/>
  <c r="YN102" i="1" a="1"/>
  <c r="YN102" i="1" s="1"/>
  <c r="YN103" i="1" a="1"/>
  <c r="YN103" i="1" s="1"/>
  <c r="YN104" i="1" a="1"/>
  <c r="YN104" i="1" s="1"/>
  <c r="YN105" i="1" a="1"/>
  <c r="YN105" i="1" s="1"/>
  <c r="YN106" i="1" a="1"/>
  <c r="YN106" i="1" s="1"/>
  <c r="YN107" i="1" a="1"/>
  <c r="YN107" i="1" s="1"/>
  <c r="YN108" i="1" a="1"/>
  <c r="YN108" i="1" s="1"/>
  <c r="YN109" i="1" a="1"/>
  <c r="YN109" i="1" s="1"/>
  <c r="YN110" i="1" a="1"/>
  <c r="YN110" i="1" s="1"/>
  <c r="YN111" i="1" a="1"/>
  <c r="YN111" i="1" s="1"/>
  <c r="YN112" i="1" a="1"/>
  <c r="YN112" i="1" s="1"/>
  <c r="YN113" i="1" a="1"/>
  <c r="YN113" i="1" s="1"/>
  <c r="YN114" i="1" a="1"/>
  <c r="YN114" i="1" s="1"/>
  <c r="YN115" i="1" a="1"/>
  <c r="YN115" i="1" s="1"/>
  <c r="HY101" i="1" a="1"/>
  <c r="HY101" i="1" s="1"/>
  <c r="HY102" i="1" a="1"/>
  <c r="HY102" i="1" s="1"/>
  <c r="HY103" i="1" a="1"/>
  <c r="HY103" i="1" s="1"/>
  <c r="HY104" i="1" a="1"/>
  <c r="HY104" i="1" s="1"/>
  <c r="HY105" i="1" a="1"/>
  <c r="HY105" i="1" s="1"/>
  <c r="HY106" i="1" a="1"/>
  <c r="HY106" i="1" s="1"/>
  <c r="HY107" i="1" a="1"/>
  <c r="HY107" i="1" s="1"/>
  <c r="HY108" i="1" a="1"/>
  <c r="HY108" i="1" s="1"/>
  <c r="HY109" i="1" a="1"/>
  <c r="HY109" i="1" s="1"/>
  <c r="HY110" i="1" a="1"/>
  <c r="HY110" i="1" s="1"/>
  <c r="HY111" i="1" a="1"/>
  <c r="HY111" i="1" s="1"/>
  <c r="HY112" i="1" a="1"/>
  <c r="HY112" i="1" s="1"/>
  <c r="HY113" i="1" a="1"/>
  <c r="HY113" i="1" s="1"/>
  <c r="HY114" i="1" a="1"/>
  <c r="HY114" i="1" s="1"/>
  <c r="HY115" i="1" a="1"/>
  <c r="HY115" i="1" s="1"/>
  <c r="EE101" i="1" a="1"/>
  <c r="EE101" i="1" s="1"/>
  <c r="EE102" i="1" a="1"/>
  <c r="EE102" i="1" s="1"/>
  <c r="EE103" i="1" a="1"/>
  <c r="EE103" i="1" s="1"/>
  <c r="EE104" i="1" a="1"/>
  <c r="EE104" i="1" s="1"/>
  <c r="EE105" i="1" a="1"/>
  <c r="EE105" i="1" s="1"/>
  <c r="EE106" i="1" a="1"/>
  <c r="EE106" i="1" s="1"/>
  <c r="EE107" i="1" a="1"/>
  <c r="EE107" i="1" s="1"/>
  <c r="EE108" i="1" a="1"/>
  <c r="EE108" i="1" s="1"/>
  <c r="EE109" i="1" a="1"/>
  <c r="EE109" i="1" s="1"/>
  <c r="EE110" i="1" a="1"/>
  <c r="EE110" i="1" s="1"/>
  <c r="EE111" i="1" a="1"/>
  <c r="EE111" i="1" s="1"/>
  <c r="EE112" i="1" a="1"/>
  <c r="EE112" i="1" s="1"/>
  <c r="EE113" i="1" a="1"/>
  <c r="EE113" i="1" s="1"/>
  <c r="EE114" i="1" a="1"/>
  <c r="EE114" i="1" s="1"/>
  <c r="EE115" i="1" a="1"/>
  <c r="EE115" i="1" s="1"/>
  <c r="XT101" i="1" a="1"/>
  <c r="XT101" i="1" s="1"/>
  <c r="XT102" i="1" a="1"/>
  <c r="XT102" i="1" s="1"/>
  <c r="XT103" i="1" a="1"/>
  <c r="XT103" i="1" s="1"/>
  <c r="XT104" i="1" a="1"/>
  <c r="XT104" i="1" s="1"/>
  <c r="XT105" i="1" a="1"/>
  <c r="XT105" i="1" s="1"/>
  <c r="XT106" i="1" a="1"/>
  <c r="XT106" i="1" s="1"/>
  <c r="XT107" i="1" a="1"/>
  <c r="XT107" i="1" s="1"/>
  <c r="XT108" i="1" a="1"/>
  <c r="XT108" i="1" s="1"/>
  <c r="XT109" i="1" a="1"/>
  <c r="XT109" i="1" s="1"/>
  <c r="XT110" i="1" a="1"/>
  <c r="XT110" i="1" s="1"/>
  <c r="XT111" i="1" a="1"/>
  <c r="XT111" i="1" s="1"/>
  <c r="XT112" i="1" a="1"/>
  <c r="XT112" i="1" s="1"/>
  <c r="XT113" i="1" a="1"/>
  <c r="XT113" i="1" s="1"/>
  <c r="XT114" i="1" a="1"/>
  <c r="XT114" i="1" s="1"/>
  <c r="XT115" i="1" a="1"/>
  <c r="XT115" i="1" s="1"/>
  <c r="AAC101" i="1" a="1"/>
  <c r="AAC101" i="1" s="1"/>
  <c r="AAC102" i="1" a="1"/>
  <c r="AAC102" i="1" s="1"/>
  <c r="AAC103" i="1" a="1"/>
  <c r="AAC103" i="1" s="1"/>
  <c r="AAC104" i="1" a="1"/>
  <c r="AAC104" i="1" s="1"/>
  <c r="AAC105" i="1" a="1"/>
  <c r="AAC105" i="1" s="1"/>
  <c r="AAC106" i="1" a="1"/>
  <c r="AAC106" i="1" s="1"/>
  <c r="AAC107" i="1" a="1"/>
  <c r="AAC107" i="1" s="1"/>
  <c r="AAC108" i="1" a="1"/>
  <c r="AAC108" i="1" s="1"/>
  <c r="AAC109" i="1" a="1"/>
  <c r="AAC109" i="1" s="1"/>
  <c r="AAC110" i="1" a="1"/>
  <c r="AAC110" i="1" s="1"/>
  <c r="AAC111" i="1" a="1"/>
  <c r="AAC111" i="1" s="1"/>
  <c r="AAC112" i="1" a="1"/>
  <c r="AAC112" i="1" s="1"/>
  <c r="AAC113" i="1" a="1"/>
  <c r="AAC113" i="1" s="1"/>
  <c r="AAC114" i="1" a="1"/>
  <c r="AAC114" i="1" s="1"/>
  <c r="AAC115" i="1" a="1"/>
  <c r="AAC115" i="1" s="1"/>
  <c r="IB101" i="1" a="1"/>
  <c r="IB101" i="1" s="1"/>
  <c r="IB102" i="1" a="1"/>
  <c r="IB102" i="1" s="1"/>
  <c r="IB103" i="1" a="1"/>
  <c r="IB103" i="1" s="1"/>
  <c r="IB104" i="1" a="1"/>
  <c r="IB104" i="1" s="1"/>
  <c r="IB105" i="1" a="1"/>
  <c r="IB105" i="1" s="1"/>
  <c r="IB106" i="1" a="1"/>
  <c r="IB106" i="1" s="1"/>
  <c r="IB107" i="1" a="1"/>
  <c r="IB107" i="1" s="1"/>
  <c r="IB108" i="1" a="1"/>
  <c r="IB108" i="1" s="1"/>
  <c r="IB109" i="1" a="1"/>
  <c r="IB109" i="1" s="1"/>
  <c r="IB110" i="1" a="1"/>
  <c r="IB110" i="1" s="1"/>
  <c r="IB111" i="1" a="1"/>
  <c r="IB111" i="1" s="1"/>
  <c r="IB112" i="1" a="1"/>
  <c r="IB112" i="1" s="1"/>
  <c r="IB113" i="1" a="1"/>
  <c r="IB113" i="1" s="1"/>
  <c r="IB114" i="1" a="1"/>
  <c r="IB114" i="1" s="1"/>
  <c r="IB115" i="1" a="1"/>
  <c r="IB115" i="1" s="1"/>
  <c r="WW101" i="1" a="1"/>
  <c r="WW101" i="1" s="1"/>
  <c r="WW102" i="1" a="1"/>
  <c r="WW102" i="1" s="1"/>
  <c r="WW103" i="1" a="1"/>
  <c r="WW103" i="1" s="1"/>
  <c r="WW104" i="1" a="1"/>
  <c r="WW104" i="1" s="1"/>
  <c r="WW105" i="1" a="1"/>
  <c r="WW105" i="1" s="1"/>
  <c r="WW106" i="1" a="1"/>
  <c r="WW106" i="1" s="1"/>
  <c r="WW107" i="1" a="1"/>
  <c r="WW107" i="1" s="1"/>
  <c r="WW108" i="1" a="1"/>
  <c r="WW108" i="1" s="1"/>
  <c r="WW109" i="1" a="1"/>
  <c r="WW109" i="1" s="1"/>
  <c r="WW110" i="1" a="1"/>
  <c r="WW110" i="1" s="1"/>
  <c r="WW111" i="1" a="1"/>
  <c r="WW111" i="1" s="1"/>
  <c r="WW112" i="1" a="1"/>
  <c r="WW112" i="1" s="1"/>
  <c r="WW113" i="1" a="1"/>
  <c r="WW113" i="1" s="1"/>
  <c r="WW114" i="1" a="1"/>
  <c r="WW114" i="1" s="1"/>
  <c r="WW115" i="1" a="1"/>
  <c r="WW115" i="1" s="1"/>
  <c r="AD101" i="1" a="1"/>
  <c r="AD101" i="1" s="1"/>
  <c r="AD102" i="1" a="1"/>
  <c r="AD102" i="1" s="1"/>
  <c r="AD103" i="1" a="1"/>
  <c r="AD103" i="1" s="1"/>
  <c r="AD104" i="1" a="1"/>
  <c r="AD104" i="1" s="1"/>
  <c r="AD105" i="1" a="1"/>
  <c r="AD105" i="1" s="1"/>
  <c r="AD106" i="1" a="1"/>
  <c r="AD106" i="1" s="1"/>
  <c r="AD107" i="1" a="1"/>
  <c r="AD107" i="1" s="1"/>
  <c r="AD108" i="1" a="1"/>
  <c r="AD108" i="1" s="1"/>
  <c r="AD109" i="1" a="1"/>
  <c r="AD109" i="1" s="1"/>
  <c r="AD110" i="1" a="1"/>
  <c r="AD110" i="1" s="1"/>
  <c r="AD111" i="1" a="1"/>
  <c r="AD111" i="1" s="1"/>
  <c r="AD112" i="1" a="1"/>
  <c r="AD112" i="1" s="1"/>
  <c r="AD113" i="1" a="1"/>
  <c r="AD113" i="1" s="1"/>
  <c r="AD114" i="1" a="1"/>
  <c r="AD114" i="1" s="1"/>
  <c r="AD115" i="1" a="1"/>
  <c r="AD115" i="1" s="1"/>
  <c r="XJ101" i="1" a="1"/>
  <c r="XJ101" i="1" s="1"/>
  <c r="XJ102" i="1" a="1"/>
  <c r="XJ102" i="1" s="1"/>
  <c r="XJ103" i="1" a="1"/>
  <c r="XJ103" i="1" s="1"/>
  <c r="XJ104" i="1" a="1"/>
  <c r="XJ104" i="1" s="1"/>
  <c r="XJ105" i="1" a="1"/>
  <c r="XJ105" i="1" s="1"/>
  <c r="XJ106" i="1" a="1"/>
  <c r="XJ106" i="1" s="1"/>
  <c r="XJ107" i="1" a="1"/>
  <c r="XJ107" i="1" s="1"/>
  <c r="XJ108" i="1" a="1"/>
  <c r="XJ108" i="1" s="1"/>
  <c r="XJ109" i="1" a="1"/>
  <c r="XJ109" i="1" s="1"/>
  <c r="XJ110" i="1" a="1"/>
  <c r="XJ110" i="1" s="1"/>
  <c r="XJ111" i="1" a="1"/>
  <c r="XJ111" i="1" s="1"/>
  <c r="XJ112" i="1" a="1"/>
  <c r="XJ112" i="1" s="1"/>
  <c r="XJ113" i="1" a="1"/>
  <c r="XJ113" i="1" s="1"/>
  <c r="XJ114" i="1" a="1"/>
  <c r="XJ114" i="1" s="1"/>
  <c r="XJ115" i="1" a="1"/>
  <c r="XJ115" i="1" s="1"/>
  <c r="HJ101" i="1" a="1"/>
  <c r="HJ101" i="1" s="1"/>
  <c r="HJ102" i="1" a="1"/>
  <c r="HJ102" i="1" s="1"/>
  <c r="HJ103" i="1" a="1"/>
  <c r="HJ103" i="1" s="1"/>
  <c r="HJ104" i="1" a="1"/>
  <c r="HJ104" i="1" s="1"/>
  <c r="HJ105" i="1" a="1"/>
  <c r="HJ105" i="1" s="1"/>
  <c r="HJ106" i="1" a="1"/>
  <c r="HJ106" i="1" s="1"/>
  <c r="HJ107" i="1" a="1"/>
  <c r="HJ107" i="1" s="1"/>
  <c r="HJ108" i="1" a="1"/>
  <c r="HJ108" i="1" s="1"/>
  <c r="HJ109" i="1" a="1"/>
  <c r="HJ109" i="1" s="1"/>
  <c r="HJ110" i="1" a="1"/>
  <c r="HJ110" i="1" s="1"/>
  <c r="HJ111" i="1" a="1"/>
  <c r="HJ111" i="1" s="1"/>
  <c r="HJ112" i="1" a="1"/>
  <c r="HJ112" i="1" s="1"/>
  <c r="HJ113" i="1" a="1"/>
  <c r="HJ113" i="1" s="1"/>
  <c r="HJ114" i="1" a="1"/>
  <c r="HJ114" i="1" s="1"/>
  <c r="HJ115" i="1" a="1"/>
  <c r="HJ115" i="1" s="1"/>
  <c r="HA101" i="1" a="1"/>
  <c r="HA101" i="1" s="1"/>
  <c r="HA102" i="1" a="1"/>
  <c r="HA102" i="1" s="1"/>
  <c r="HA103" i="1" a="1"/>
  <c r="HA103" i="1" s="1"/>
  <c r="HA104" i="1" a="1"/>
  <c r="HA104" i="1" s="1"/>
  <c r="HA105" i="1" a="1"/>
  <c r="HA105" i="1" s="1"/>
  <c r="HA106" i="1" a="1"/>
  <c r="HA106" i="1" s="1"/>
  <c r="HA107" i="1" a="1"/>
  <c r="HA107" i="1" s="1"/>
  <c r="HA108" i="1" a="1"/>
  <c r="HA108" i="1" s="1"/>
  <c r="HA109" i="1" a="1"/>
  <c r="HA109" i="1" s="1"/>
  <c r="HA110" i="1" a="1"/>
  <c r="HA110" i="1" s="1"/>
  <c r="HA111" i="1" a="1"/>
  <c r="HA111" i="1" s="1"/>
  <c r="HA112" i="1" a="1"/>
  <c r="HA112" i="1" s="1"/>
  <c r="HA113" i="1" a="1"/>
  <c r="HA113" i="1" s="1"/>
  <c r="HA114" i="1" a="1"/>
  <c r="HA114" i="1" s="1"/>
  <c r="HA115" i="1" a="1"/>
  <c r="HA115" i="1" s="1"/>
  <c r="HP101" i="1" a="1"/>
  <c r="HP101" i="1" s="1"/>
  <c r="HP102" i="1" a="1"/>
  <c r="HP102" i="1" s="1"/>
  <c r="HP103" i="1" a="1"/>
  <c r="HP103" i="1" s="1"/>
  <c r="HP104" i="1" a="1"/>
  <c r="HP104" i="1" s="1"/>
  <c r="HP105" i="1" a="1"/>
  <c r="HP105" i="1" s="1"/>
  <c r="HP106" i="1" a="1"/>
  <c r="HP106" i="1" s="1"/>
  <c r="HP107" i="1" a="1"/>
  <c r="HP107" i="1" s="1"/>
  <c r="HP108" i="1" a="1"/>
  <c r="HP108" i="1" s="1"/>
  <c r="HP109" i="1" a="1"/>
  <c r="HP109" i="1" s="1"/>
  <c r="HP110" i="1" a="1"/>
  <c r="HP110" i="1" s="1"/>
  <c r="HP111" i="1" a="1"/>
  <c r="HP111" i="1" s="1"/>
  <c r="HP112" i="1" a="1"/>
  <c r="HP112" i="1" s="1"/>
  <c r="HP113" i="1" a="1"/>
  <c r="HP113" i="1" s="1"/>
  <c r="HP114" i="1" a="1"/>
  <c r="HP114" i="1" s="1"/>
  <c r="HP115" i="1" a="1"/>
  <c r="HP115" i="1" s="1"/>
  <c r="CL101" i="1" a="1"/>
  <c r="CL101" i="1" s="1"/>
  <c r="CL102" i="1" a="1"/>
  <c r="CL102" i="1" s="1"/>
  <c r="CL103" i="1" a="1"/>
  <c r="CL103" i="1" s="1"/>
  <c r="CL104" i="1" a="1"/>
  <c r="CL104" i="1" s="1"/>
  <c r="CL105" i="1" a="1"/>
  <c r="CL105" i="1" s="1"/>
  <c r="CL106" i="1" a="1"/>
  <c r="CL106" i="1" s="1"/>
  <c r="CL107" i="1" a="1"/>
  <c r="CL107" i="1" s="1"/>
  <c r="CL108" i="1" a="1"/>
  <c r="CL108" i="1" s="1"/>
  <c r="CL109" i="1" a="1"/>
  <c r="CL109" i="1" s="1"/>
  <c r="CL110" i="1" a="1"/>
  <c r="CL110" i="1" s="1"/>
  <c r="CL111" i="1" a="1"/>
  <c r="CL111" i="1" s="1"/>
  <c r="CL112" i="1" a="1"/>
  <c r="CL112" i="1" s="1"/>
  <c r="CL113" i="1" a="1"/>
  <c r="CL113" i="1" s="1"/>
  <c r="CL114" i="1" a="1"/>
  <c r="CL114" i="1" s="1"/>
  <c r="CL115" i="1" a="1"/>
  <c r="CL115" i="1" s="1"/>
  <c r="AAA101" i="1" a="1"/>
  <c r="AAA101" i="1" s="1"/>
  <c r="AAA102" i="1" a="1"/>
  <c r="AAA102" i="1" s="1"/>
  <c r="AAA103" i="1" a="1"/>
  <c r="AAA103" i="1" s="1"/>
  <c r="AAA104" i="1" a="1"/>
  <c r="AAA104" i="1" s="1"/>
  <c r="AAA105" i="1" a="1"/>
  <c r="AAA105" i="1" s="1"/>
  <c r="AAA106" i="1" a="1"/>
  <c r="AAA106" i="1" s="1"/>
  <c r="AAA107" i="1" a="1"/>
  <c r="AAA107" i="1" s="1"/>
  <c r="AAA108" i="1" a="1"/>
  <c r="AAA108" i="1" s="1"/>
  <c r="AAA109" i="1" a="1"/>
  <c r="AAA109" i="1" s="1"/>
  <c r="AAA110" i="1" a="1"/>
  <c r="AAA110" i="1" s="1"/>
  <c r="AAA111" i="1" a="1"/>
  <c r="AAA111" i="1" s="1"/>
  <c r="AAA112" i="1" a="1"/>
  <c r="AAA112" i="1" s="1"/>
  <c r="AAA113" i="1" a="1"/>
  <c r="AAA113" i="1" s="1"/>
  <c r="AAA114" i="1" a="1"/>
  <c r="AAA114" i="1" s="1"/>
  <c r="AAA115" i="1" a="1"/>
  <c r="AAA115" i="1" s="1"/>
  <c r="AAR101" i="1" a="1"/>
  <c r="AAR101" i="1" s="1"/>
  <c r="AAR102" i="1" a="1"/>
  <c r="AAR102" i="1" s="1"/>
  <c r="AAR103" i="1" a="1"/>
  <c r="AAR103" i="1" s="1"/>
  <c r="AAR104" i="1" a="1"/>
  <c r="AAR104" i="1" s="1"/>
  <c r="AAR105" i="1" a="1"/>
  <c r="AAR105" i="1" s="1"/>
  <c r="AAR106" i="1" a="1"/>
  <c r="AAR106" i="1" s="1"/>
  <c r="AAR107" i="1" a="1"/>
  <c r="AAR107" i="1" s="1"/>
  <c r="AAR108" i="1" a="1"/>
  <c r="AAR108" i="1" s="1"/>
  <c r="AAR109" i="1" a="1"/>
  <c r="AAR109" i="1" s="1"/>
  <c r="AAR110" i="1" a="1"/>
  <c r="AAR110" i="1" s="1"/>
  <c r="AAR111" i="1" a="1"/>
  <c r="AAR111" i="1" s="1"/>
  <c r="AAR112" i="1" a="1"/>
  <c r="AAR112" i="1" s="1"/>
  <c r="AAR113" i="1" a="1"/>
  <c r="AAR113" i="1" s="1"/>
  <c r="AAR114" i="1" a="1"/>
  <c r="AAR114" i="1" s="1"/>
  <c r="AAR115" i="1" a="1"/>
  <c r="AAR115" i="1" s="1"/>
  <c r="XU101" i="1" a="1"/>
  <c r="XU101" i="1" s="1"/>
  <c r="XU102" i="1" a="1"/>
  <c r="XU102" i="1" s="1"/>
  <c r="XU103" i="1" a="1"/>
  <c r="XU103" i="1" s="1"/>
  <c r="XU104" i="1" a="1"/>
  <c r="XU104" i="1" s="1"/>
  <c r="XU105" i="1" a="1"/>
  <c r="XU105" i="1" s="1"/>
  <c r="XU106" i="1" a="1"/>
  <c r="XU106" i="1" s="1"/>
  <c r="XU107" i="1" a="1"/>
  <c r="XU107" i="1" s="1"/>
  <c r="XU108" i="1" a="1"/>
  <c r="XU108" i="1" s="1"/>
  <c r="XU109" i="1" a="1"/>
  <c r="XU109" i="1" s="1"/>
  <c r="XU110" i="1" a="1"/>
  <c r="XU110" i="1" s="1"/>
  <c r="XU111" i="1" a="1"/>
  <c r="XU111" i="1" s="1"/>
  <c r="XU112" i="1" a="1"/>
  <c r="XU112" i="1" s="1"/>
  <c r="XU113" i="1" a="1"/>
  <c r="XU113" i="1" s="1"/>
  <c r="XU114" i="1" a="1"/>
  <c r="XU114" i="1" s="1"/>
  <c r="XU115" i="1" a="1"/>
  <c r="XU115" i="1" s="1"/>
  <c r="IX101" i="1" a="1"/>
  <c r="IX101" i="1" s="1"/>
  <c r="IX102" i="1" a="1"/>
  <c r="IX102" i="1" s="1"/>
  <c r="IX103" i="1" a="1"/>
  <c r="IX103" i="1" s="1"/>
  <c r="IX104" i="1" a="1"/>
  <c r="IX104" i="1" s="1"/>
  <c r="IX105" i="1" a="1"/>
  <c r="IX105" i="1" s="1"/>
  <c r="IX106" i="1" a="1"/>
  <c r="IX106" i="1" s="1"/>
  <c r="IX107" i="1" a="1"/>
  <c r="IX107" i="1" s="1"/>
  <c r="IX108" i="1" a="1"/>
  <c r="IX108" i="1" s="1"/>
  <c r="IX109" i="1" a="1"/>
  <c r="IX109" i="1" s="1"/>
  <c r="IX110" i="1" a="1"/>
  <c r="IX110" i="1" s="1"/>
  <c r="IX111" i="1" a="1"/>
  <c r="IX111" i="1" s="1"/>
  <c r="IX112" i="1" a="1"/>
  <c r="IX112" i="1" s="1"/>
  <c r="IX113" i="1" a="1"/>
  <c r="IX113" i="1" s="1"/>
  <c r="IX114" i="1" a="1"/>
  <c r="IX114" i="1" s="1"/>
  <c r="IX115" i="1" a="1"/>
  <c r="IX115" i="1" s="1"/>
  <c r="YI101" i="1" a="1"/>
  <c r="YI101" i="1" s="1"/>
  <c r="YI102" i="1" a="1"/>
  <c r="YI102" i="1" s="1"/>
  <c r="YI103" i="1" a="1"/>
  <c r="YI103" i="1" s="1"/>
  <c r="YI104" i="1" a="1"/>
  <c r="YI104" i="1" s="1"/>
  <c r="YI105" i="1" a="1"/>
  <c r="YI105" i="1" s="1"/>
  <c r="YI106" i="1" a="1"/>
  <c r="YI106" i="1" s="1"/>
  <c r="YI107" i="1" a="1"/>
  <c r="YI107" i="1" s="1"/>
  <c r="YI108" i="1" a="1"/>
  <c r="YI108" i="1" s="1"/>
  <c r="YI109" i="1" a="1"/>
  <c r="YI109" i="1" s="1"/>
  <c r="YI110" i="1" a="1"/>
  <c r="YI110" i="1" s="1"/>
  <c r="YI111" i="1" a="1"/>
  <c r="YI111" i="1" s="1"/>
  <c r="YI112" i="1" a="1"/>
  <c r="YI112" i="1" s="1"/>
  <c r="YI113" i="1" a="1"/>
  <c r="YI113" i="1" s="1"/>
  <c r="YI114" i="1" a="1"/>
  <c r="YI114" i="1" s="1"/>
  <c r="YI115" i="1" a="1"/>
  <c r="YI115" i="1" s="1"/>
  <c r="HK101" i="1" a="1"/>
  <c r="HK101" i="1" s="1"/>
  <c r="HK102" i="1" a="1"/>
  <c r="HK102" i="1" s="1"/>
  <c r="HK103" i="1" a="1"/>
  <c r="HK103" i="1" s="1"/>
  <c r="HK104" i="1" a="1"/>
  <c r="HK104" i="1" s="1"/>
  <c r="HK105" i="1" a="1"/>
  <c r="HK105" i="1" s="1"/>
  <c r="HK106" i="1" a="1"/>
  <c r="HK106" i="1" s="1"/>
  <c r="HK107" i="1" a="1"/>
  <c r="HK107" i="1" s="1"/>
  <c r="HK108" i="1" a="1"/>
  <c r="HK108" i="1" s="1"/>
  <c r="HK109" i="1" a="1"/>
  <c r="HK109" i="1" s="1"/>
  <c r="HK110" i="1" a="1"/>
  <c r="HK110" i="1" s="1"/>
  <c r="HK111" i="1" a="1"/>
  <c r="HK111" i="1" s="1"/>
  <c r="HK112" i="1" a="1"/>
  <c r="HK112" i="1" s="1"/>
  <c r="HK113" i="1" a="1"/>
  <c r="HK113" i="1" s="1"/>
  <c r="HK114" i="1" a="1"/>
  <c r="HK114" i="1" s="1"/>
  <c r="HK115" i="1" a="1"/>
  <c r="HK115" i="1" s="1"/>
  <c r="ZG101" i="1" a="1"/>
  <c r="ZG101" i="1" s="1"/>
  <c r="ZG102" i="1" a="1"/>
  <c r="ZG102" i="1" s="1"/>
  <c r="ZG103" i="1" a="1"/>
  <c r="ZG103" i="1" s="1"/>
  <c r="ZG104" i="1" a="1"/>
  <c r="ZG104" i="1" s="1"/>
  <c r="ZG105" i="1" a="1"/>
  <c r="ZG105" i="1" s="1"/>
  <c r="ZG106" i="1" a="1"/>
  <c r="ZG106" i="1" s="1"/>
  <c r="ZG107" i="1" a="1"/>
  <c r="ZG107" i="1" s="1"/>
  <c r="ZG108" i="1" a="1"/>
  <c r="ZG108" i="1" s="1"/>
  <c r="ZG109" i="1" a="1"/>
  <c r="ZG109" i="1" s="1"/>
  <c r="ZG110" i="1" a="1"/>
  <c r="ZG110" i="1" s="1"/>
  <c r="ZG111" i="1" a="1"/>
  <c r="ZG111" i="1" s="1"/>
  <c r="ZG112" i="1" a="1"/>
  <c r="ZG112" i="1" s="1"/>
  <c r="ZG113" i="1" a="1"/>
  <c r="ZG113" i="1" s="1"/>
  <c r="ZG114" i="1" a="1"/>
  <c r="ZG114" i="1" s="1"/>
  <c r="ZG115" i="1" a="1"/>
  <c r="ZG115" i="1" s="1"/>
  <c r="FB101" i="1" a="1"/>
  <c r="FB101" i="1" s="1"/>
  <c r="FB102" i="1" a="1"/>
  <c r="FB102" i="1" s="1"/>
  <c r="FB103" i="1" a="1"/>
  <c r="FB103" i="1" s="1"/>
  <c r="FB104" i="1" a="1"/>
  <c r="FB104" i="1" s="1"/>
  <c r="FB105" i="1" a="1"/>
  <c r="FB105" i="1" s="1"/>
  <c r="FB106" i="1" a="1"/>
  <c r="FB106" i="1" s="1"/>
  <c r="FB107" i="1" a="1"/>
  <c r="FB107" i="1" s="1"/>
  <c r="FB108" i="1" a="1"/>
  <c r="FB108" i="1" s="1"/>
  <c r="FB109" i="1" a="1"/>
  <c r="FB109" i="1" s="1"/>
  <c r="FB110" i="1" a="1"/>
  <c r="FB110" i="1" s="1"/>
  <c r="FB111" i="1" a="1"/>
  <c r="FB111" i="1" s="1"/>
  <c r="FB112" i="1" a="1"/>
  <c r="FB112" i="1" s="1"/>
  <c r="FB113" i="1" a="1"/>
  <c r="FB113" i="1" s="1"/>
  <c r="FB114" i="1" a="1"/>
  <c r="FB114" i="1" s="1"/>
  <c r="FB115" i="1" a="1"/>
  <c r="FB115" i="1" s="1"/>
  <c r="WX101" i="1" a="1"/>
  <c r="WX101" i="1" s="1"/>
  <c r="WX102" i="1" a="1"/>
  <c r="WX102" i="1" s="1"/>
  <c r="WX103" i="1" a="1"/>
  <c r="WX103" i="1" s="1"/>
  <c r="WX104" i="1" a="1"/>
  <c r="WX104" i="1" s="1"/>
  <c r="WX105" i="1" a="1"/>
  <c r="WX105" i="1" s="1"/>
  <c r="WX106" i="1" a="1"/>
  <c r="WX106" i="1" s="1"/>
  <c r="WX107" i="1" a="1"/>
  <c r="WX107" i="1" s="1"/>
  <c r="WX108" i="1" a="1"/>
  <c r="WX108" i="1" s="1"/>
  <c r="WX109" i="1" a="1"/>
  <c r="WX109" i="1" s="1"/>
  <c r="WX110" i="1" a="1"/>
  <c r="WX110" i="1" s="1"/>
  <c r="WX111" i="1" a="1"/>
  <c r="WX111" i="1" s="1"/>
  <c r="WX112" i="1" a="1"/>
  <c r="WX112" i="1" s="1"/>
  <c r="WX113" i="1" a="1"/>
  <c r="WX113" i="1" s="1"/>
  <c r="WX114" i="1" a="1"/>
  <c r="WX114" i="1" s="1"/>
  <c r="WX115" i="1" a="1"/>
  <c r="WX115" i="1" s="1"/>
  <c r="YY101" i="1" a="1"/>
  <c r="YY101" i="1" s="1"/>
  <c r="YY102" i="1" a="1"/>
  <c r="YY102" i="1" s="1"/>
  <c r="YY103" i="1" a="1"/>
  <c r="YY103" i="1" s="1"/>
  <c r="YY104" i="1" a="1"/>
  <c r="YY104" i="1" s="1"/>
  <c r="YY105" i="1" a="1"/>
  <c r="YY105" i="1" s="1"/>
  <c r="YY106" i="1" a="1"/>
  <c r="YY106" i="1" s="1"/>
  <c r="YY107" i="1" a="1"/>
  <c r="YY107" i="1" s="1"/>
  <c r="YY108" i="1" a="1"/>
  <c r="YY108" i="1" s="1"/>
  <c r="YY109" i="1" a="1"/>
  <c r="YY109" i="1" s="1"/>
  <c r="YY110" i="1" a="1"/>
  <c r="YY110" i="1" s="1"/>
  <c r="YY111" i="1" a="1"/>
  <c r="YY111" i="1" s="1"/>
  <c r="YY112" i="1" a="1"/>
  <c r="YY112" i="1" s="1"/>
  <c r="YY113" i="1" a="1"/>
  <c r="YY113" i="1" s="1"/>
  <c r="YY114" i="1" a="1"/>
  <c r="YY114" i="1" s="1"/>
  <c r="YY115" i="1" a="1"/>
  <c r="YY115" i="1" s="1"/>
  <c r="HF101" i="1" a="1"/>
  <c r="HF101" i="1" s="1"/>
  <c r="HF102" i="1" a="1"/>
  <c r="HF102" i="1" s="1"/>
  <c r="HF103" i="1" a="1"/>
  <c r="HF103" i="1" s="1"/>
  <c r="HF104" i="1" a="1"/>
  <c r="HF104" i="1" s="1"/>
  <c r="HF105" i="1" a="1"/>
  <c r="HF105" i="1" s="1"/>
  <c r="HF106" i="1" a="1"/>
  <c r="HF106" i="1" s="1"/>
  <c r="HF107" i="1" a="1"/>
  <c r="HF107" i="1" s="1"/>
  <c r="HF108" i="1" a="1"/>
  <c r="HF108" i="1" s="1"/>
  <c r="HF109" i="1" a="1"/>
  <c r="HF109" i="1" s="1"/>
  <c r="HF110" i="1" a="1"/>
  <c r="HF110" i="1" s="1"/>
  <c r="HF111" i="1" a="1"/>
  <c r="HF111" i="1" s="1"/>
  <c r="HF112" i="1" a="1"/>
  <c r="HF112" i="1" s="1"/>
  <c r="HF113" i="1" a="1"/>
  <c r="HF113" i="1" s="1"/>
  <c r="HF114" i="1" a="1"/>
  <c r="HF114" i="1" s="1"/>
  <c r="HF115" i="1" a="1"/>
  <c r="HF115" i="1" s="1"/>
  <c r="AK101" i="1" a="1"/>
  <c r="AK101" i="1" s="1"/>
  <c r="AK102" i="1" a="1"/>
  <c r="AK102" i="1" s="1"/>
  <c r="AK103" i="1" a="1"/>
  <c r="AK103" i="1" s="1"/>
  <c r="AK104" i="1" a="1"/>
  <c r="AK104" i="1" s="1"/>
  <c r="AK105" i="1" a="1"/>
  <c r="AK105" i="1" s="1"/>
  <c r="AK106" i="1" a="1"/>
  <c r="AK106" i="1" s="1"/>
  <c r="AK107" i="1" a="1"/>
  <c r="AK107" i="1" s="1"/>
  <c r="AK108" i="1" a="1"/>
  <c r="AK108" i="1" s="1"/>
  <c r="AK109" i="1" a="1"/>
  <c r="AK109" i="1" s="1"/>
  <c r="AK110" i="1" a="1"/>
  <c r="AK110" i="1" s="1"/>
  <c r="AK111" i="1" a="1"/>
  <c r="AK111" i="1" s="1"/>
  <c r="AK112" i="1" a="1"/>
  <c r="AK112" i="1" s="1"/>
  <c r="AK113" i="1" a="1"/>
  <c r="AK113" i="1" s="1"/>
  <c r="AK114" i="1" a="1"/>
  <c r="AK114" i="1" s="1"/>
  <c r="AK115" i="1" a="1"/>
  <c r="AK115" i="1" s="1"/>
  <c r="AAG101" i="1" a="1"/>
  <c r="AAG101" i="1" s="1"/>
  <c r="AAG102" i="1" a="1"/>
  <c r="AAG102" i="1" s="1"/>
  <c r="AAG103" i="1" a="1"/>
  <c r="AAG103" i="1" s="1"/>
  <c r="AAG104" i="1" a="1"/>
  <c r="AAG104" i="1" s="1"/>
  <c r="AAG105" i="1" a="1"/>
  <c r="AAG105" i="1" s="1"/>
  <c r="AAG106" i="1" a="1"/>
  <c r="AAG106" i="1" s="1"/>
  <c r="AAG107" i="1" a="1"/>
  <c r="AAG107" i="1" s="1"/>
  <c r="AAG108" i="1" a="1"/>
  <c r="AAG108" i="1" s="1"/>
  <c r="AAG109" i="1" a="1"/>
  <c r="AAG109" i="1" s="1"/>
  <c r="AAG110" i="1" a="1"/>
  <c r="AAG110" i="1" s="1"/>
  <c r="AAG111" i="1" a="1"/>
  <c r="AAG111" i="1" s="1"/>
  <c r="AAG112" i="1" a="1"/>
  <c r="AAG112" i="1" s="1"/>
  <c r="AAG113" i="1" a="1"/>
  <c r="AAG113" i="1" s="1"/>
  <c r="AAG114" i="1" a="1"/>
  <c r="AAG114" i="1" s="1"/>
  <c r="AAG115" i="1" a="1"/>
  <c r="AAG115" i="1" s="1"/>
  <c r="WR101" i="1" a="1"/>
  <c r="WR101" i="1" s="1"/>
  <c r="WR102" i="1" a="1"/>
  <c r="WR102" i="1" s="1"/>
  <c r="WR103" i="1" a="1"/>
  <c r="WR103" i="1" s="1"/>
  <c r="WR104" i="1" a="1"/>
  <c r="WR104" i="1" s="1"/>
  <c r="WR105" i="1" a="1"/>
  <c r="WR105" i="1" s="1"/>
  <c r="WR106" i="1" a="1"/>
  <c r="WR106" i="1" s="1"/>
  <c r="WR107" i="1" a="1"/>
  <c r="WR107" i="1" s="1"/>
  <c r="WR108" i="1" a="1"/>
  <c r="WR108" i="1" s="1"/>
  <c r="WR109" i="1" a="1"/>
  <c r="WR109" i="1" s="1"/>
  <c r="WR110" i="1" a="1"/>
  <c r="WR110" i="1" s="1"/>
  <c r="WR111" i="1" a="1"/>
  <c r="WR111" i="1" s="1"/>
  <c r="WR112" i="1" a="1"/>
  <c r="WR112" i="1" s="1"/>
  <c r="WR113" i="1" a="1"/>
  <c r="WR113" i="1" s="1"/>
  <c r="WR114" i="1" a="1"/>
  <c r="WR114" i="1" s="1"/>
  <c r="WR115" i="1" a="1"/>
  <c r="WR115" i="1" s="1"/>
  <c r="AE101" i="1" a="1"/>
  <c r="AE101" i="1" s="1"/>
  <c r="AE102" i="1" a="1"/>
  <c r="AE102" i="1" s="1"/>
  <c r="AE103" i="1" a="1"/>
  <c r="AE103" i="1" s="1"/>
  <c r="AE104" i="1" a="1"/>
  <c r="AE104" i="1" s="1"/>
  <c r="AE105" i="1" a="1"/>
  <c r="AE105" i="1" s="1"/>
  <c r="AE106" i="1" a="1"/>
  <c r="AE106" i="1" s="1"/>
  <c r="AE107" i="1" a="1"/>
  <c r="AE107" i="1" s="1"/>
  <c r="AE108" i="1" a="1"/>
  <c r="AE108" i="1" s="1"/>
  <c r="AE109" i="1" a="1"/>
  <c r="AE109" i="1" s="1"/>
  <c r="AE110" i="1" a="1"/>
  <c r="AE110" i="1" s="1"/>
  <c r="AE111" i="1" a="1"/>
  <c r="AE111" i="1" s="1"/>
  <c r="AE112" i="1" a="1"/>
  <c r="AE112" i="1" s="1"/>
  <c r="AE113" i="1" a="1"/>
  <c r="AE113" i="1" s="1"/>
  <c r="AE114" i="1" a="1"/>
  <c r="AE114" i="1" s="1"/>
  <c r="AE115" i="1" a="1"/>
  <c r="AE115" i="1" s="1"/>
  <c r="YU101" i="1" a="1"/>
  <c r="YU101" i="1" s="1"/>
  <c r="YU102" i="1" a="1"/>
  <c r="YU102" i="1" s="1"/>
  <c r="YU103" i="1" a="1"/>
  <c r="YU103" i="1" s="1"/>
  <c r="YU104" i="1" a="1"/>
  <c r="YU104" i="1" s="1"/>
  <c r="YU105" i="1" a="1"/>
  <c r="YU105" i="1" s="1"/>
  <c r="YU106" i="1" a="1"/>
  <c r="YU106" i="1" s="1"/>
  <c r="YU107" i="1" a="1"/>
  <c r="YU107" i="1" s="1"/>
  <c r="YU108" i="1" a="1"/>
  <c r="YU108" i="1" s="1"/>
  <c r="YU109" i="1" a="1"/>
  <c r="YU109" i="1" s="1"/>
  <c r="YU110" i="1" a="1"/>
  <c r="YU110" i="1" s="1"/>
  <c r="YU111" i="1" a="1"/>
  <c r="YU111" i="1" s="1"/>
  <c r="YU112" i="1" a="1"/>
  <c r="YU112" i="1" s="1"/>
  <c r="YU113" i="1" a="1"/>
  <c r="YU113" i="1" s="1"/>
  <c r="YU114" i="1" a="1"/>
  <c r="YU114" i="1" s="1"/>
  <c r="YU115" i="1" a="1"/>
  <c r="YU115" i="1" s="1"/>
  <c r="HE101" i="1" a="1"/>
  <c r="HE101" i="1" s="1"/>
  <c r="HE102" i="1" a="1"/>
  <c r="HE102" i="1" s="1"/>
  <c r="HE103" i="1" a="1"/>
  <c r="HE103" i="1" s="1"/>
  <c r="HE104" i="1" a="1"/>
  <c r="HE104" i="1" s="1"/>
  <c r="HE105" i="1" a="1"/>
  <c r="HE105" i="1" s="1"/>
  <c r="HE106" i="1" a="1"/>
  <c r="HE106" i="1" s="1"/>
  <c r="HE107" i="1" a="1"/>
  <c r="HE107" i="1" s="1"/>
  <c r="HE108" i="1" a="1"/>
  <c r="HE108" i="1" s="1"/>
  <c r="HE109" i="1" a="1"/>
  <c r="HE109" i="1" s="1"/>
  <c r="HE110" i="1" a="1"/>
  <c r="HE110" i="1" s="1"/>
  <c r="HE111" i="1" a="1"/>
  <c r="HE111" i="1" s="1"/>
  <c r="HE112" i="1" a="1"/>
  <c r="HE112" i="1" s="1"/>
  <c r="HE113" i="1" a="1"/>
  <c r="HE113" i="1" s="1"/>
  <c r="HE114" i="1" a="1"/>
  <c r="HE114" i="1" s="1"/>
  <c r="HE115" i="1" a="1"/>
  <c r="HE115" i="1" s="1"/>
  <c r="AAU101" i="1" a="1"/>
  <c r="AAU101" i="1" s="1"/>
  <c r="AAU102" i="1" a="1"/>
  <c r="AAU102" i="1" s="1"/>
  <c r="AAU103" i="1" a="1"/>
  <c r="AAU103" i="1" s="1"/>
  <c r="AAU104" i="1" a="1"/>
  <c r="AAU104" i="1" s="1"/>
  <c r="AAU105" i="1" a="1"/>
  <c r="AAU105" i="1" s="1"/>
  <c r="AAU106" i="1" a="1"/>
  <c r="AAU106" i="1" s="1"/>
  <c r="AAU107" i="1" a="1"/>
  <c r="AAU107" i="1" s="1"/>
  <c r="AAU108" i="1" a="1"/>
  <c r="AAU108" i="1" s="1"/>
  <c r="AAU109" i="1" a="1"/>
  <c r="AAU109" i="1" s="1"/>
  <c r="AAU110" i="1" a="1"/>
  <c r="AAU110" i="1" s="1"/>
  <c r="AAU111" i="1" a="1"/>
  <c r="AAU111" i="1" s="1"/>
  <c r="AAU112" i="1" a="1"/>
  <c r="AAU112" i="1" s="1"/>
  <c r="AAU113" i="1" a="1"/>
  <c r="AAU113" i="1" s="1"/>
  <c r="AAU114" i="1" a="1"/>
  <c r="AAU114" i="1" s="1"/>
  <c r="AAU115" i="1" a="1"/>
  <c r="AAU115" i="1" s="1"/>
  <c r="BI101" i="1" a="1"/>
  <c r="BI101" i="1" s="1"/>
  <c r="BI102" i="1" a="1"/>
  <c r="BI102" i="1" s="1"/>
  <c r="BI103" i="1" a="1"/>
  <c r="BI103" i="1" s="1"/>
  <c r="BI104" i="1" a="1"/>
  <c r="BI104" i="1" s="1"/>
  <c r="BI105" i="1" a="1"/>
  <c r="BI105" i="1" s="1"/>
  <c r="BI106" i="1" a="1"/>
  <c r="BI106" i="1" s="1"/>
  <c r="BI107" i="1" a="1"/>
  <c r="BI107" i="1" s="1"/>
  <c r="BI108" i="1" a="1"/>
  <c r="BI108" i="1" s="1"/>
  <c r="BI109" i="1" a="1"/>
  <c r="BI109" i="1" s="1"/>
  <c r="BI110" i="1" a="1"/>
  <c r="BI110" i="1" s="1"/>
  <c r="BI111" i="1" a="1"/>
  <c r="BI111" i="1" s="1"/>
  <c r="BI112" i="1" a="1"/>
  <c r="BI112" i="1" s="1"/>
  <c r="BI113" i="1" a="1"/>
  <c r="BI113" i="1" s="1"/>
  <c r="BI114" i="1" a="1"/>
  <c r="BI114" i="1" s="1"/>
  <c r="BI115" i="1" a="1"/>
  <c r="BI115" i="1" s="1"/>
  <c r="GU101" i="1" a="1"/>
  <c r="GU101" i="1" s="1"/>
  <c r="GU102" i="1" a="1"/>
  <c r="GU102" i="1" s="1"/>
  <c r="GU103" i="1" a="1"/>
  <c r="GU103" i="1" s="1"/>
  <c r="GU104" i="1" a="1"/>
  <c r="GU104" i="1" s="1"/>
  <c r="GU105" i="1" a="1"/>
  <c r="GU105" i="1" s="1"/>
  <c r="GU106" i="1" a="1"/>
  <c r="GU106" i="1" s="1"/>
  <c r="GU107" i="1" a="1"/>
  <c r="GU107" i="1" s="1"/>
  <c r="GU108" i="1" a="1"/>
  <c r="GU108" i="1" s="1"/>
  <c r="GU109" i="1" a="1"/>
  <c r="GU109" i="1" s="1"/>
  <c r="GU110" i="1" a="1"/>
  <c r="GU110" i="1" s="1"/>
  <c r="GU111" i="1" a="1"/>
  <c r="GU111" i="1" s="1"/>
  <c r="GU112" i="1" a="1"/>
  <c r="GU112" i="1" s="1"/>
  <c r="GU113" i="1" a="1"/>
  <c r="GU113" i="1" s="1"/>
  <c r="GU114" i="1" a="1"/>
  <c r="GU114" i="1" s="1"/>
  <c r="GU115" i="1" a="1"/>
  <c r="GU115" i="1" s="1"/>
  <c r="YV101" i="1" a="1"/>
  <c r="YV101" i="1" s="1"/>
  <c r="YV102" i="1" a="1"/>
  <c r="YV102" i="1" s="1"/>
  <c r="YV103" i="1" a="1"/>
  <c r="YV103" i="1" s="1"/>
  <c r="YV104" i="1" a="1"/>
  <c r="YV104" i="1" s="1"/>
  <c r="YV105" i="1" a="1"/>
  <c r="YV105" i="1" s="1"/>
  <c r="YV106" i="1" a="1"/>
  <c r="YV106" i="1" s="1"/>
  <c r="YV107" i="1" a="1"/>
  <c r="YV107" i="1" s="1"/>
  <c r="YV108" i="1" a="1"/>
  <c r="YV108" i="1" s="1"/>
  <c r="YV109" i="1" a="1"/>
  <c r="YV109" i="1" s="1"/>
  <c r="YV110" i="1" a="1"/>
  <c r="YV110" i="1" s="1"/>
  <c r="YV111" i="1" a="1"/>
  <c r="YV111" i="1" s="1"/>
  <c r="YV112" i="1" a="1"/>
  <c r="YV112" i="1" s="1"/>
  <c r="YV113" i="1" a="1"/>
  <c r="YV113" i="1" s="1"/>
  <c r="YV114" i="1" a="1"/>
  <c r="YV114" i="1" s="1"/>
  <c r="YV115" i="1" a="1"/>
  <c r="YV115" i="1" s="1"/>
  <c r="YK101" i="1" a="1"/>
  <c r="YK101" i="1" s="1"/>
  <c r="YK102" i="1" a="1"/>
  <c r="YK102" i="1" s="1"/>
  <c r="YK103" i="1" a="1"/>
  <c r="YK103" i="1" s="1"/>
  <c r="YK104" i="1" a="1"/>
  <c r="YK104" i="1" s="1"/>
  <c r="YK105" i="1" a="1"/>
  <c r="YK105" i="1" s="1"/>
  <c r="YK106" i="1" a="1"/>
  <c r="YK106" i="1" s="1"/>
  <c r="YK107" i="1" a="1"/>
  <c r="YK107" i="1" s="1"/>
  <c r="YK108" i="1" a="1"/>
  <c r="YK108" i="1" s="1"/>
  <c r="YK109" i="1" a="1"/>
  <c r="YK109" i="1" s="1"/>
  <c r="YK110" i="1" a="1"/>
  <c r="YK110" i="1" s="1"/>
  <c r="YK111" i="1" a="1"/>
  <c r="YK111" i="1" s="1"/>
  <c r="YK112" i="1" a="1"/>
  <c r="YK112" i="1" s="1"/>
  <c r="YK113" i="1" a="1"/>
  <c r="YK113" i="1" s="1"/>
  <c r="YK114" i="1" a="1"/>
  <c r="YK114" i="1" s="1"/>
  <c r="YK115" i="1" a="1"/>
  <c r="YK115" i="1" s="1"/>
  <c r="IW101" i="1" a="1"/>
  <c r="IW101" i="1" s="1"/>
  <c r="IW102" i="1" a="1"/>
  <c r="IW102" i="1" s="1"/>
  <c r="IW103" i="1" a="1"/>
  <c r="IW103" i="1" s="1"/>
  <c r="IW104" i="1" a="1"/>
  <c r="IW104" i="1" s="1"/>
  <c r="IW105" i="1" a="1"/>
  <c r="IW105" i="1" s="1"/>
  <c r="IW106" i="1" a="1"/>
  <c r="IW106" i="1" s="1"/>
  <c r="IW107" i="1" a="1"/>
  <c r="IW107" i="1" s="1"/>
  <c r="IW108" i="1" a="1"/>
  <c r="IW108" i="1" s="1"/>
  <c r="IW109" i="1" a="1"/>
  <c r="IW109" i="1" s="1"/>
  <c r="IW110" i="1" a="1"/>
  <c r="IW110" i="1" s="1"/>
  <c r="IW111" i="1" a="1"/>
  <c r="IW111" i="1" s="1"/>
  <c r="IW112" i="1" a="1"/>
  <c r="IW112" i="1" s="1"/>
  <c r="IW113" i="1" a="1"/>
  <c r="IW113" i="1" s="1"/>
  <c r="IW114" i="1" a="1"/>
  <c r="IW114" i="1" s="1"/>
  <c r="IW115" i="1" a="1"/>
  <c r="IW115" i="1" s="1"/>
  <c r="ZZ101" i="1" a="1"/>
  <c r="ZZ101" i="1" s="1"/>
  <c r="ZZ102" i="1" a="1"/>
  <c r="ZZ102" i="1" s="1"/>
  <c r="ZZ103" i="1" a="1"/>
  <c r="ZZ103" i="1" s="1"/>
  <c r="ZZ104" i="1" a="1"/>
  <c r="ZZ104" i="1" s="1"/>
  <c r="ZZ105" i="1" a="1"/>
  <c r="ZZ105" i="1" s="1"/>
  <c r="ZZ106" i="1" a="1"/>
  <c r="ZZ106" i="1" s="1"/>
  <c r="ZZ107" i="1" a="1"/>
  <c r="ZZ107" i="1" s="1"/>
  <c r="ZZ108" i="1" a="1"/>
  <c r="ZZ108" i="1" s="1"/>
  <c r="ZZ109" i="1" a="1"/>
  <c r="ZZ109" i="1" s="1"/>
  <c r="ZZ110" i="1" a="1"/>
  <c r="ZZ110" i="1" s="1"/>
  <c r="ZZ111" i="1" a="1"/>
  <c r="ZZ111" i="1" s="1"/>
  <c r="ZZ112" i="1" a="1"/>
  <c r="ZZ112" i="1" s="1"/>
  <c r="ZZ113" i="1" a="1"/>
  <c r="ZZ113" i="1" s="1"/>
  <c r="ZZ114" i="1" a="1"/>
  <c r="ZZ114" i="1" s="1"/>
  <c r="ZZ115" i="1" a="1"/>
  <c r="ZZ115" i="1" s="1"/>
  <c r="HI101" i="1" a="1"/>
  <c r="HI101" i="1" s="1"/>
  <c r="HI102" i="1" a="1"/>
  <c r="HI102" i="1" s="1"/>
  <c r="HI103" i="1" a="1"/>
  <c r="HI103" i="1" s="1"/>
  <c r="HI104" i="1" a="1"/>
  <c r="HI104" i="1" s="1"/>
  <c r="HI105" i="1" a="1"/>
  <c r="HI105" i="1" s="1"/>
  <c r="HI106" i="1" a="1"/>
  <c r="HI106" i="1" s="1"/>
  <c r="HI107" i="1" a="1"/>
  <c r="HI107" i="1" s="1"/>
  <c r="HI108" i="1" a="1"/>
  <c r="HI108" i="1" s="1"/>
  <c r="HI109" i="1" a="1"/>
  <c r="HI109" i="1" s="1"/>
  <c r="HI110" i="1" a="1"/>
  <c r="HI110" i="1" s="1"/>
  <c r="HI111" i="1" a="1"/>
  <c r="HI111" i="1" s="1"/>
  <c r="HI112" i="1" a="1"/>
  <c r="HI112" i="1" s="1"/>
  <c r="HI113" i="1" a="1"/>
  <c r="HI113" i="1" s="1"/>
  <c r="HI114" i="1" a="1"/>
  <c r="HI114" i="1" s="1"/>
  <c r="HI115" i="1" a="1"/>
  <c r="HI115" i="1" s="1"/>
  <c r="AAB101" i="1" a="1"/>
  <c r="AAB101" i="1" s="1"/>
  <c r="AAB102" i="1" a="1"/>
  <c r="AAB102" i="1" s="1"/>
  <c r="AAB103" i="1" a="1"/>
  <c r="AAB103" i="1" s="1"/>
  <c r="AAB104" i="1" a="1"/>
  <c r="AAB104" i="1" s="1"/>
  <c r="AAB105" i="1" a="1"/>
  <c r="AAB105" i="1" s="1"/>
  <c r="AAB106" i="1" a="1"/>
  <c r="AAB106" i="1" s="1"/>
  <c r="AAB107" i="1" a="1"/>
  <c r="AAB107" i="1" s="1"/>
  <c r="AAB108" i="1" a="1"/>
  <c r="AAB108" i="1" s="1"/>
  <c r="AAB109" i="1" a="1"/>
  <c r="AAB109" i="1" s="1"/>
  <c r="AAB110" i="1" a="1"/>
  <c r="AAB110" i="1" s="1"/>
  <c r="AAB111" i="1" a="1"/>
  <c r="AAB111" i="1" s="1"/>
  <c r="AAB112" i="1" a="1"/>
  <c r="AAB112" i="1" s="1"/>
  <c r="AAB113" i="1" a="1"/>
  <c r="AAB113" i="1" s="1"/>
  <c r="AAB114" i="1" a="1"/>
  <c r="AAB114" i="1" s="1"/>
  <c r="AAB115" i="1" a="1"/>
  <c r="AAB115" i="1" s="1"/>
  <c r="BL101" i="1" a="1"/>
  <c r="BL101" i="1" s="1"/>
  <c r="BL102" i="1" a="1"/>
  <c r="BL102" i="1" s="1"/>
  <c r="BL103" i="1" a="1"/>
  <c r="BL103" i="1" s="1"/>
  <c r="BL104" i="1" a="1"/>
  <c r="BL104" i="1" s="1"/>
  <c r="BL105" i="1" a="1"/>
  <c r="BL105" i="1" s="1"/>
  <c r="BL106" i="1" a="1"/>
  <c r="BL106" i="1" s="1"/>
  <c r="BL107" i="1" a="1"/>
  <c r="BL107" i="1" s="1"/>
  <c r="BL108" i="1" a="1"/>
  <c r="BL108" i="1" s="1"/>
  <c r="BL109" i="1" a="1"/>
  <c r="BL109" i="1" s="1"/>
  <c r="BL110" i="1" a="1"/>
  <c r="BL110" i="1" s="1"/>
  <c r="BL111" i="1" a="1"/>
  <c r="BL111" i="1" s="1"/>
  <c r="BL112" i="1" a="1"/>
  <c r="BL112" i="1" s="1"/>
  <c r="BL113" i="1" a="1"/>
  <c r="BL113" i="1" s="1"/>
  <c r="BL114" i="1" a="1"/>
  <c r="BL114" i="1" s="1"/>
  <c r="BL115" i="1" a="1"/>
  <c r="BL115" i="1" s="1"/>
  <c r="DJ101" i="1" a="1"/>
  <c r="DJ101" i="1" s="1"/>
  <c r="DJ102" i="1" a="1"/>
  <c r="DJ102" i="1" s="1"/>
  <c r="DJ103" i="1" a="1"/>
  <c r="DJ103" i="1" s="1"/>
  <c r="DJ104" i="1" a="1"/>
  <c r="DJ104" i="1" s="1"/>
  <c r="DJ105" i="1" a="1"/>
  <c r="DJ105" i="1" s="1"/>
  <c r="DJ106" i="1" a="1"/>
  <c r="DJ106" i="1" s="1"/>
  <c r="DJ107" i="1" a="1"/>
  <c r="DJ107" i="1" s="1"/>
  <c r="DJ108" i="1" a="1"/>
  <c r="DJ108" i="1" s="1"/>
  <c r="DJ109" i="1" a="1"/>
  <c r="DJ109" i="1" s="1"/>
  <c r="DJ110" i="1" a="1"/>
  <c r="DJ110" i="1" s="1"/>
  <c r="DJ111" i="1" a="1"/>
  <c r="DJ111" i="1" s="1"/>
  <c r="DJ112" i="1" a="1"/>
  <c r="DJ112" i="1" s="1"/>
  <c r="DJ113" i="1" a="1"/>
  <c r="DJ113" i="1" s="1"/>
  <c r="DJ114" i="1" a="1"/>
  <c r="DJ114" i="1" s="1"/>
  <c r="DJ115" i="1" a="1"/>
  <c r="DJ115" i="1" s="1"/>
  <c r="T41" i="1" a="1"/>
  <c r="T41" i="1" s="1"/>
  <c r="EB41" i="1" s="1"/>
  <c r="EB18" i="1"/>
  <c r="EA18" i="1"/>
  <c r="GW101" i="1" a="1"/>
  <c r="GW101" i="1" s="1"/>
  <c r="GW102" i="1" a="1"/>
  <c r="GW102" i="1" s="1"/>
  <c r="GW103" i="1" a="1"/>
  <c r="GW103" i="1" s="1"/>
  <c r="GW104" i="1" a="1"/>
  <c r="GW104" i="1" s="1"/>
  <c r="GW105" i="1" a="1"/>
  <c r="GW105" i="1" s="1"/>
  <c r="GW106" i="1" a="1"/>
  <c r="GW106" i="1" s="1"/>
  <c r="GW107" i="1" a="1"/>
  <c r="GW107" i="1" s="1"/>
  <c r="GW108" i="1" a="1"/>
  <c r="GW108" i="1" s="1"/>
  <c r="GW109" i="1" a="1"/>
  <c r="GW109" i="1" s="1"/>
  <c r="GW110" i="1" a="1"/>
  <c r="GW110" i="1" s="1"/>
  <c r="GW111" i="1" a="1"/>
  <c r="GW111" i="1" s="1"/>
  <c r="GW112" i="1" a="1"/>
  <c r="GW112" i="1" s="1"/>
  <c r="GW113" i="1" a="1"/>
  <c r="GW113" i="1" s="1"/>
  <c r="GW114" i="1" a="1"/>
  <c r="GW114" i="1" s="1"/>
  <c r="GW115" i="1" a="1"/>
  <c r="GW115" i="1" s="1"/>
  <c r="YG101" i="1" a="1"/>
  <c r="YG101" i="1" s="1"/>
  <c r="YG102" i="1" a="1"/>
  <c r="YG102" i="1" s="1"/>
  <c r="YG103" i="1" a="1"/>
  <c r="YG103" i="1" s="1"/>
  <c r="YG104" i="1" a="1"/>
  <c r="YG104" i="1" s="1"/>
  <c r="YG105" i="1" a="1"/>
  <c r="YG105" i="1" s="1"/>
  <c r="YG106" i="1" a="1"/>
  <c r="YG106" i="1" s="1"/>
  <c r="YG107" i="1" a="1"/>
  <c r="YG107" i="1" s="1"/>
  <c r="YG108" i="1" a="1"/>
  <c r="YG108" i="1" s="1"/>
  <c r="YG109" i="1" a="1"/>
  <c r="YG109" i="1" s="1"/>
  <c r="YG110" i="1" a="1"/>
  <c r="YG110" i="1" s="1"/>
  <c r="YG111" i="1" a="1"/>
  <c r="YG111" i="1" s="1"/>
  <c r="YG112" i="1" a="1"/>
  <c r="YG112" i="1" s="1"/>
  <c r="YG113" i="1" a="1"/>
  <c r="YG113" i="1" s="1"/>
  <c r="YG114" i="1" a="1"/>
  <c r="YG114" i="1" s="1"/>
  <c r="YG115" i="1" a="1"/>
  <c r="YG115" i="1" s="1"/>
  <c r="XP101" i="1" a="1"/>
  <c r="XP101" i="1" s="1"/>
  <c r="XP102" i="1" a="1"/>
  <c r="XP102" i="1" s="1"/>
  <c r="XP103" i="1" a="1"/>
  <c r="XP103" i="1" s="1"/>
  <c r="XP104" i="1" a="1"/>
  <c r="XP104" i="1" s="1"/>
  <c r="XP105" i="1" a="1"/>
  <c r="XP105" i="1" s="1"/>
  <c r="XP106" i="1" a="1"/>
  <c r="XP106" i="1" s="1"/>
  <c r="XP107" i="1" a="1"/>
  <c r="XP107" i="1" s="1"/>
  <c r="XP108" i="1" a="1"/>
  <c r="XP108" i="1" s="1"/>
  <c r="XP109" i="1" a="1"/>
  <c r="XP109" i="1" s="1"/>
  <c r="XP110" i="1" a="1"/>
  <c r="XP110" i="1" s="1"/>
  <c r="XP111" i="1" a="1"/>
  <c r="XP111" i="1" s="1"/>
  <c r="XP112" i="1" a="1"/>
  <c r="XP112" i="1" s="1"/>
  <c r="XP113" i="1" a="1"/>
  <c r="XP113" i="1" s="1"/>
  <c r="XP114" i="1" a="1"/>
  <c r="XP114" i="1" s="1"/>
  <c r="XP115" i="1" a="1"/>
  <c r="XP115" i="1" s="1"/>
  <c r="ZI101" i="1" a="1"/>
  <c r="ZI101" i="1" s="1"/>
  <c r="ZI102" i="1" a="1"/>
  <c r="ZI102" i="1" s="1"/>
  <c r="ZI103" i="1" a="1"/>
  <c r="ZI103" i="1" s="1"/>
  <c r="ZI104" i="1" a="1"/>
  <c r="ZI104" i="1" s="1"/>
  <c r="ZI105" i="1" a="1"/>
  <c r="ZI105" i="1" s="1"/>
  <c r="ZI106" i="1" a="1"/>
  <c r="ZI106" i="1" s="1"/>
  <c r="ZI107" i="1" a="1"/>
  <c r="ZI107" i="1" s="1"/>
  <c r="ZI108" i="1" a="1"/>
  <c r="ZI108" i="1" s="1"/>
  <c r="ZI109" i="1" a="1"/>
  <c r="ZI109" i="1" s="1"/>
  <c r="ZI110" i="1" a="1"/>
  <c r="ZI110" i="1" s="1"/>
  <c r="ZI111" i="1" a="1"/>
  <c r="ZI111" i="1" s="1"/>
  <c r="ZI112" i="1" a="1"/>
  <c r="ZI112" i="1" s="1"/>
  <c r="ZI113" i="1" a="1"/>
  <c r="ZI113" i="1" s="1"/>
  <c r="ZI114" i="1" a="1"/>
  <c r="ZI114" i="1" s="1"/>
  <c r="ZI115" i="1" a="1"/>
  <c r="ZI115" i="1" s="1"/>
  <c r="XC101" i="1" a="1"/>
  <c r="XC101" i="1" s="1"/>
  <c r="XC102" i="1" a="1"/>
  <c r="XC102" i="1" s="1"/>
  <c r="XC103" i="1" a="1"/>
  <c r="XC103" i="1" s="1"/>
  <c r="XC104" i="1" a="1"/>
  <c r="XC104" i="1" s="1"/>
  <c r="XC105" i="1" a="1"/>
  <c r="XC105" i="1" s="1"/>
  <c r="XC106" i="1" a="1"/>
  <c r="XC106" i="1" s="1"/>
  <c r="XC107" i="1" a="1"/>
  <c r="XC107" i="1" s="1"/>
  <c r="XC108" i="1" a="1"/>
  <c r="XC108" i="1" s="1"/>
  <c r="XC109" i="1" a="1"/>
  <c r="XC109" i="1" s="1"/>
  <c r="XC110" i="1" a="1"/>
  <c r="XC110" i="1" s="1"/>
  <c r="XC111" i="1" a="1"/>
  <c r="XC111" i="1" s="1"/>
  <c r="XC112" i="1" a="1"/>
  <c r="XC112" i="1" s="1"/>
  <c r="XC113" i="1" a="1"/>
  <c r="XC113" i="1" s="1"/>
  <c r="XC114" i="1" a="1"/>
  <c r="XC114" i="1" s="1"/>
  <c r="XC115" i="1" a="1"/>
  <c r="XC115" i="1" s="1"/>
  <c r="AAH101" i="1" a="1"/>
  <c r="AAH101" i="1" s="1"/>
  <c r="AAH102" i="1" a="1"/>
  <c r="AAH102" i="1" s="1"/>
  <c r="AAH103" i="1" a="1"/>
  <c r="AAH103" i="1" s="1"/>
  <c r="AAH104" i="1" a="1"/>
  <c r="AAH104" i="1" s="1"/>
  <c r="AAH105" i="1" a="1"/>
  <c r="AAH105" i="1" s="1"/>
  <c r="AAH106" i="1" a="1"/>
  <c r="AAH106" i="1" s="1"/>
  <c r="AAH107" i="1" a="1"/>
  <c r="AAH107" i="1" s="1"/>
  <c r="AAH108" i="1" a="1"/>
  <c r="AAH108" i="1" s="1"/>
  <c r="AAH109" i="1" a="1"/>
  <c r="AAH109" i="1" s="1"/>
  <c r="AAH110" i="1" a="1"/>
  <c r="AAH110" i="1" s="1"/>
  <c r="AAH111" i="1" a="1"/>
  <c r="AAH111" i="1" s="1"/>
  <c r="AAH112" i="1" a="1"/>
  <c r="AAH112" i="1" s="1"/>
  <c r="AAH113" i="1" a="1"/>
  <c r="AAH113" i="1" s="1"/>
  <c r="AAH114" i="1" a="1"/>
  <c r="AAH114" i="1" s="1"/>
  <c r="AAH115" i="1" a="1"/>
  <c r="AAH115" i="1" s="1"/>
  <c r="XD101" i="1" a="1"/>
  <c r="XD101" i="1" s="1"/>
  <c r="XD102" i="1" a="1"/>
  <c r="XD102" i="1" s="1"/>
  <c r="XD103" i="1" a="1"/>
  <c r="XD103" i="1" s="1"/>
  <c r="XD104" i="1" a="1"/>
  <c r="XD104" i="1" s="1"/>
  <c r="XD105" i="1" a="1"/>
  <c r="XD105" i="1" s="1"/>
  <c r="XD106" i="1" a="1"/>
  <c r="XD106" i="1" s="1"/>
  <c r="XD107" i="1" a="1"/>
  <c r="XD107" i="1" s="1"/>
  <c r="XD108" i="1" a="1"/>
  <c r="XD108" i="1" s="1"/>
  <c r="XD109" i="1" a="1"/>
  <c r="XD109" i="1" s="1"/>
  <c r="XD110" i="1" a="1"/>
  <c r="XD110" i="1" s="1"/>
  <c r="XD111" i="1" a="1"/>
  <c r="XD111" i="1" s="1"/>
  <c r="XD112" i="1" a="1"/>
  <c r="XD112" i="1" s="1"/>
  <c r="XD113" i="1" a="1"/>
  <c r="XD113" i="1" s="1"/>
  <c r="XD114" i="1" a="1"/>
  <c r="XD114" i="1" s="1"/>
  <c r="XD115" i="1" a="1"/>
  <c r="XD115" i="1" s="1"/>
  <c r="WU101" i="1" a="1"/>
  <c r="WU101" i="1" s="1"/>
  <c r="WU102" i="1" a="1"/>
  <c r="WU102" i="1" s="1"/>
  <c r="WU103" i="1" a="1"/>
  <c r="WU103" i="1" s="1"/>
  <c r="WU104" i="1" a="1"/>
  <c r="WU104" i="1" s="1"/>
  <c r="WU105" i="1" a="1"/>
  <c r="WU105" i="1" s="1"/>
  <c r="WU106" i="1" a="1"/>
  <c r="WU106" i="1" s="1"/>
  <c r="WU107" i="1" a="1"/>
  <c r="WU107" i="1" s="1"/>
  <c r="WU108" i="1" a="1"/>
  <c r="WU108" i="1" s="1"/>
  <c r="WU109" i="1" a="1"/>
  <c r="WU109" i="1" s="1"/>
  <c r="WU110" i="1" a="1"/>
  <c r="WU110" i="1" s="1"/>
  <c r="WU111" i="1" a="1"/>
  <c r="WU111" i="1" s="1"/>
  <c r="WU112" i="1" a="1"/>
  <c r="WU112" i="1" s="1"/>
  <c r="WU113" i="1" a="1"/>
  <c r="WU113" i="1" s="1"/>
  <c r="WU114" i="1" a="1"/>
  <c r="WU114" i="1" s="1"/>
  <c r="WU115" i="1" a="1"/>
  <c r="WU115" i="1" s="1"/>
  <c r="AAE101" i="1" a="1"/>
  <c r="AAE101" i="1" s="1"/>
  <c r="AAE102" i="1" a="1"/>
  <c r="AAE102" i="1" s="1"/>
  <c r="AAE103" i="1" a="1"/>
  <c r="AAE103" i="1" s="1"/>
  <c r="AAE104" i="1" a="1"/>
  <c r="AAE104" i="1" s="1"/>
  <c r="AAE105" i="1" a="1"/>
  <c r="AAE105" i="1" s="1"/>
  <c r="AAE106" i="1" a="1"/>
  <c r="AAE106" i="1" s="1"/>
  <c r="AAE107" i="1" a="1"/>
  <c r="AAE107" i="1" s="1"/>
  <c r="AAE108" i="1" a="1"/>
  <c r="AAE108" i="1" s="1"/>
  <c r="AAE109" i="1" a="1"/>
  <c r="AAE109" i="1" s="1"/>
  <c r="AAE110" i="1" a="1"/>
  <c r="AAE110" i="1" s="1"/>
  <c r="AAE111" i="1" a="1"/>
  <c r="AAE111" i="1" s="1"/>
  <c r="AAE112" i="1" a="1"/>
  <c r="AAE112" i="1" s="1"/>
  <c r="AAE113" i="1" a="1"/>
  <c r="AAE113" i="1" s="1"/>
  <c r="AAE114" i="1" a="1"/>
  <c r="AAE114" i="1" s="1"/>
  <c r="AAE115" i="1" a="1"/>
  <c r="AAE115" i="1" s="1"/>
  <c r="AAX101" i="1" a="1"/>
  <c r="AAX101" i="1" s="1"/>
  <c r="AAX102" i="1" a="1"/>
  <c r="AAX102" i="1" s="1"/>
  <c r="AAX103" i="1" a="1"/>
  <c r="AAX103" i="1" s="1"/>
  <c r="AAX104" i="1" a="1"/>
  <c r="AAX104" i="1" s="1"/>
  <c r="AAX105" i="1" a="1"/>
  <c r="AAX105" i="1" s="1"/>
  <c r="AAX106" i="1" a="1"/>
  <c r="AAX106" i="1" s="1"/>
  <c r="AAX107" i="1" a="1"/>
  <c r="AAX107" i="1" s="1"/>
  <c r="AAX108" i="1" a="1"/>
  <c r="AAX108" i="1" s="1"/>
  <c r="AAX109" i="1" a="1"/>
  <c r="AAX109" i="1" s="1"/>
  <c r="AAX110" i="1" a="1"/>
  <c r="AAX110" i="1" s="1"/>
  <c r="AAX111" i="1" a="1"/>
  <c r="AAX111" i="1" s="1"/>
  <c r="AAX112" i="1" a="1"/>
  <c r="AAX112" i="1" s="1"/>
  <c r="AAX113" i="1" a="1"/>
  <c r="AAX113" i="1" s="1"/>
  <c r="AAX114" i="1" a="1"/>
  <c r="AAX114" i="1" s="1"/>
  <c r="AAX115" i="1" a="1"/>
  <c r="AAX115" i="1" s="1"/>
  <c r="XK101" i="1" a="1"/>
  <c r="XK101" i="1" s="1"/>
  <c r="XK102" i="1" a="1"/>
  <c r="XK102" i="1" s="1"/>
  <c r="XK103" i="1" a="1"/>
  <c r="XK103" i="1" s="1"/>
  <c r="XK104" i="1" a="1"/>
  <c r="XK104" i="1" s="1"/>
  <c r="XK105" i="1" a="1"/>
  <c r="XK105" i="1" s="1"/>
  <c r="XK106" i="1" a="1"/>
  <c r="XK106" i="1" s="1"/>
  <c r="XK107" i="1" a="1"/>
  <c r="XK107" i="1" s="1"/>
  <c r="XK108" i="1" a="1"/>
  <c r="XK108" i="1" s="1"/>
  <c r="XK109" i="1" a="1"/>
  <c r="XK109" i="1" s="1"/>
  <c r="XK110" i="1" a="1"/>
  <c r="XK110" i="1" s="1"/>
  <c r="XK111" i="1" a="1"/>
  <c r="XK111" i="1" s="1"/>
  <c r="XK112" i="1" a="1"/>
  <c r="XK112" i="1" s="1"/>
  <c r="XK113" i="1" a="1"/>
  <c r="XK113" i="1" s="1"/>
  <c r="XK114" i="1" a="1"/>
  <c r="XK114" i="1" s="1"/>
  <c r="XK115" i="1" a="1"/>
  <c r="XK115" i="1" s="1"/>
  <c r="DA101" i="1" a="1"/>
  <c r="DA101" i="1" s="1"/>
  <c r="DA102" i="1" a="1"/>
  <c r="DA102" i="1" s="1"/>
  <c r="DA103" i="1" a="1"/>
  <c r="DA103" i="1" s="1"/>
  <c r="DA104" i="1" a="1"/>
  <c r="DA104" i="1" s="1"/>
  <c r="DA105" i="1" a="1"/>
  <c r="DA105" i="1" s="1"/>
  <c r="DA106" i="1" a="1"/>
  <c r="DA106" i="1" s="1"/>
  <c r="DA107" i="1" a="1"/>
  <c r="DA107" i="1" s="1"/>
  <c r="DA108" i="1" a="1"/>
  <c r="DA108" i="1" s="1"/>
  <c r="DA109" i="1" a="1"/>
  <c r="DA109" i="1" s="1"/>
  <c r="DA110" i="1" a="1"/>
  <c r="DA110" i="1" s="1"/>
  <c r="DA111" i="1" a="1"/>
  <c r="DA111" i="1" s="1"/>
  <c r="DA112" i="1" a="1"/>
  <c r="DA112" i="1" s="1"/>
  <c r="DA113" i="1" a="1"/>
  <c r="DA113" i="1" s="1"/>
  <c r="DA114" i="1" a="1"/>
  <c r="DA114" i="1" s="1"/>
  <c r="DA115" i="1" a="1"/>
  <c r="DA115" i="1" s="1"/>
  <c r="EL101" i="1" a="1"/>
  <c r="EL101" i="1" s="1"/>
  <c r="EL102" i="1" a="1"/>
  <c r="EL102" i="1" s="1"/>
  <c r="EL103" i="1" a="1"/>
  <c r="EL103" i="1" s="1"/>
  <c r="EL104" i="1" a="1"/>
  <c r="EL104" i="1" s="1"/>
  <c r="EL105" i="1" a="1"/>
  <c r="EL105" i="1" s="1"/>
  <c r="EL106" i="1" a="1"/>
  <c r="EL106" i="1" s="1"/>
  <c r="EL107" i="1" a="1"/>
  <c r="EL107" i="1" s="1"/>
  <c r="EL108" i="1" a="1"/>
  <c r="EL108" i="1" s="1"/>
  <c r="EL109" i="1" a="1"/>
  <c r="EL109" i="1" s="1"/>
  <c r="EL110" i="1" a="1"/>
  <c r="EL110" i="1" s="1"/>
  <c r="EL111" i="1" a="1"/>
  <c r="EL111" i="1" s="1"/>
  <c r="EL112" i="1" a="1"/>
  <c r="EL112" i="1" s="1"/>
  <c r="EL113" i="1" a="1"/>
  <c r="EL113" i="1" s="1"/>
  <c r="EL114" i="1" a="1"/>
  <c r="EL114" i="1" s="1"/>
  <c r="EL115" i="1" a="1"/>
  <c r="EL115" i="1" s="1"/>
  <c r="AEX101" i="1" a="1"/>
  <c r="AEX101" i="1" s="1"/>
  <c r="AEX102" i="1" a="1"/>
  <c r="AEX102" i="1" s="1"/>
  <c r="AEX103" i="1" a="1"/>
  <c r="AEX103" i="1" s="1"/>
  <c r="AEX104" i="1" a="1"/>
  <c r="AEX104" i="1" s="1"/>
  <c r="AEX105" i="1" a="1"/>
  <c r="AEX105" i="1" s="1"/>
  <c r="AEX106" i="1" a="1"/>
  <c r="AEX106" i="1" s="1"/>
  <c r="AEX107" i="1" a="1"/>
  <c r="AEX107" i="1" s="1"/>
  <c r="AEX108" i="1" a="1"/>
  <c r="AEX108" i="1" s="1"/>
  <c r="AEX109" i="1" a="1"/>
  <c r="AEX109" i="1" s="1"/>
  <c r="AEX110" i="1" a="1"/>
  <c r="AEX110" i="1" s="1"/>
  <c r="AEX111" i="1" a="1"/>
  <c r="AEX111" i="1" s="1"/>
  <c r="AEX112" i="1" a="1"/>
  <c r="AEX112" i="1" s="1"/>
  <c r="AEX113" i="1" a="1"/>
  <c r="AEX113" i="1" s="1"/>
  <c r="AEX114" i="1" a="1"/>
  <c r="AEX114" i="1" s="1"/>
  <c r="AEX115" i="1" a="1"/>
  <c r="AEX115" i="1" s="1"/>
  <c r="HT101" i="1" a="1"/>
  <c r="HT101" i="1" s="1"/>
  <c r="HT102" i="1" a="1"/>
  <c r="HT102" i="1" s="1"/>
  <c r="HT103" i="1" a="1"/>
  <c r="HT103" i="1" s="1"/>
  <c r="HT104" i="1" a="1"/>
  <c r="HT104" i="1" s="1"/>
  <c r="HT105" i="1" a="1"/>
  <c r="HT105" i="1" s="1"/>
  <c r="HT106" i="1" a="1"/>
  <c r="HT106" i="1" s="1"/>
  <c r="HT107" i="1" a="1"/>
  <c r="HT107" i="1" s="1"/>
  <c r="HT108" i="1" a="1"/>
  <c r="HT108" i="1" s="1"/>
  <c r="HT109" i="1" a="1"/>
  <c r="HT109" i="1" s="1"/>
  <c r="HT110" i="1" a="1"/>
  <c r="HT110" i="1" s="1"/>
  <c r="HT111" i="1" a="1"/>
  <c r="HT111" i="1" s="1"/>
  <c r="HT112" i="1" a="1"/>
  <c r="HT112" i="1" s="1"/>
  <c r="HT113" i="1" a="1"/>
  <c r="HT113" i="1" s="1"/>
  <c r="HT114" i="1" a="1"/>
  <c r="HT114" i="1" s="1"/>
  <c r="HT115" i="1" a="1"/>
  <c r="HT115" i="1" s="1"/>
  <c r="HM101" i="1" a="1"/>
  <c r="HM101" i="1" s="1"/>
  <c r="HM102" i="1" a="1"/>
  <c r="HM102" i="1" s="1"/>
  <c r="HM103" i="1" a="1"/>
  <c r="HM103" i="1" s="1"/>
  <c r="HM104" i="1" a="1"/>
  <c r="HM104" i="1" s="1"/>
  <c r="HM105" i="1" a="1"/>
  <c r="HM105" i="1" s="1"/>
  <c r="HM106" i="1" a="1"/>
  <c r="HM106" i="1" s="1"/>
  <c r="HM107" i="1" a="1"/>
  <c r="HM107" i="1" s="1"/>
  <c r="HM108" i="1" a="1"/>
  <c r="HM108" i="1" s="1"/>
  <c r="HM109" i="1" a="1"/>
  <c r="HM109" i="1" s="1"/>
  <c r="HM110" i="1" a="1"/>
  <c r="HM110" i="1" s="1"/>
  <c r="HM111" i="1" a="1"/>
  <c r="HM111" i="1" s="1"/>
  <c r="HM112" i="1" a="1"/>
  <c r="HM112" i="1" s="1"/>
  <c r="HM113" i="1" a="1"/>
  <c r="HM113" i="1" s="1"/>
  <c r="HM114" i="1" a="1"/>
  <c r="HM114" i="1" s="1"/>
  <c r="HM115" i="1" a="1"/>
  <c r="HM115" i="1" s="1"/>
  <c r="WY101" i="1" a="1"/>
  <c r="WY101" i="1" s="1"/>
  <c r="WY102" i="1" a="1"/>
  <c r="WY102" i="1" s="1"/>
  <c r="WY103" i="1" a="1"/>
  <c r="WY103" i="1" s="1"/>
  <c r="WY104" i="1" a="1"/>
  <c r="WY104" i="1" s="1"/>
  <c r="WY105" i="1" a="1"/>
  <c r="WY105" i="1" s="1"/>
  <c r="WY106" i="1" a="1"/>
  <c r="WY106" i="1" s="1"/>
  <c r="WY107" i="1" a="1"/>
  <c r="WY107" i="1" s="1"/>
  <c r="WY108" i="1" a="1"/>
  <c r="WY108" i="1" s="1"/>
  <c r="WY109" i="1" a="1"/>
  <c r="WY109" i="1" s="1"/>
  <c r="WY110" i="1" a="1"/>
  <c r="WY110" i="1" s="1"/>
  <c r="WY111" i="1" a="1"/>
  <c r="WY111" i="1" s="1"/>
  <c r="WY112" i="1" a="1"/>
  <c r="WY112" i="1" s="1"/>
  <c r="WY113" i="1" a="1"/>
  <c r="WY113" i="1" s="1"/>
  <c r="WY114" i="1" a="1"/>
  <c r="WY114" i="1" s="1"/>
  <c r="WY115" i="1" a="1"/>
  <c r="WY115" i="1" s="1"/>
  <c r="GZ101" i="1" a="1"/>
  <c r="GZ101" i="1" s="1"/>
  <c r="GZ102" i="1" a="1"/>
  <c r="GZ102" i="1" s="1"/>
  <c r="GZ103" i="1" a="1"/>
  <c r="GZ103" i="1" s="1"/>
  <c r="GZ104" i="1" a="1"/>
  <c r="GZ104" i="1" s="1"/>
  <c r="GZ105" i="1" a="1"/>
  <c r="GZ105" i="1" s="1"/>
  <c r="GZ106" i="1" a="1"/>
  <c r="GZ106" i="1" s="1"/>
  <c r="GZ107" i="1" a="1"/>
  <c r="GZ107" i="1" s="1"/>
  <c r="GZ108" i="1" a="1"/>
  <c r="GZ108" i="1" s="1"/>
  <c r="GZ109" i="1" a="1"/>
  <c r="GZ109" i="1" s="1"/>
  <c r="GZ110" i="1" a="1"/>
  <c r="GZ110" i="1" s="1"/>
  <c r="GZ111" i="1" a="1"/>
  <c r="GZ111" i="1" s="1"/>
  <c r="GZ112" i="1" a="1"/>
  <c r="GZ112" i="1" s="1"/>
  <c r="GZ113" i="1" a="1"/>
  <c r="GZ113" i="1" s="1"/>
  <c r="GZ114" i="1" a="1"/>
  <c r="GZ114" i="1" s="1"/>
  <c r="GZ115" i="1" a="1"/>
  <c r="GZ115" i="1" s="1"/>
  <c r="HN101" i="1" a="1"/>
  <c r="HN101" i="1" s="1"/>
  <c r="HN102" i="1" a="1"/>
  <c r="HN102" i="1" s="1"/>
  <c r="HN103" i="1" a="1"/>
  <c r="HN103" i="1" s="1"/>
  <c r="HN104" i="1" a="1"/>
  <c r="HN104" i="1" s="1"/>
  <c r="HN105" i="1" a="1"/>
  <c r="HN105" i="1" s="1"/>
  <c r="HN106" i="1" a="1"/>
  <c r="HN106" i="1" s="1"/>
  <c r="HN107" i="1" a="1"/>
  <c r="HN107" i="1" s="1"/>
  <c r="HN108" i="1" a="1"/>
  <c r="HN108" i="1" s="1"/>
  <c r="HN109" i="1" a="1"/>
  <c r="HN109" i="1" s="1"/>
  <c r="HN110" i="1" a="1"/>
  <c r="HN110" i="1" s="1"/>
  <c r="HN111" i="1" a="1"/>
  <c r="HN111" i="1" s="1"/>
  <c r="HN112" i="1" a="1"/>
  <c r="HN112" i="1" s="1"/>
  <c r="HN113" i="1" a="1"/>
  <c r="HN113" i="1" s="1"/>
  <c r="HN114" i="1" a="1"/>
  <c r="HN114" i="1" s="1"/>
  <c r="HN115" i="1" a="1"/>
  <c r="HN115" i="1" s="1"/>
  <c r="JD101" i="1" a="1"/>
  <c r="JD101" i="1" s="1"/>
  <c r="JD102" i="1" a="1"/>
  <c r="JD102" i="1" s="1"/>
  <c r="JD103" i="1" a="1"/>
  <c r="JD103" i="1" s="1"/>
  <c r="JD104" i="1" a="1"/>
  <c r="JD104" i="1" s="1"/>
  <c r="JD105" i="1" a="1"/>
  <c r="JD105" i="1" s="1"/>
  <c r="JD106" i="1" a="1"/>
  <c r="JD106" i="1" s="1"/>
  <c r="JD107" i="1" a="1"/>
  <c r="JD107" i="1" s="1"/>
  <c r="JD108" i="1" a="1"/>
  <c r="JD108" i="1" s="1"/>
  <c r="JD109" i="1" a="1"/>
  <c r="JD109" i="1" s="1"/>
  <c r="JD110" i="1" a="1"/>
  <c r="JD110" i="1" s="1"/>
  <c r="JD111" i="1" a="1"/>
  <c r="JD111" i="1" s="1"/>
  <c r="JD112" i="1" a="1"/>
  <c r="JD112" i="1" s="1"/>
  <c r="JD113" i="1" a="1"/>
  <c r="JD113" i="1" s="1"/>
  <c r="JD114" i="1" a="1"/>
  <c r="JD114" i="1" s="1"/>
  <c r="JD115" i="1" a="1"/>
  <c r="JD115" i="1" s="1"/>
  <c r="XG101" i="1" a="1"/>
  <c r="XG101" i="1" s="1"/>
  <c r="XG102" i="1" a="1"/>
  <c r="XG102" i="1" s="1"/>
  <c r="XG103" i="1" a="1"/>
  <c r="XG103" i="1" s="1"/>
  <c r="XG104" i="1" a="1"/>
  <c r="XG104" i="1" s="1"/>
  <c r="XG105" i="1" a="1"/>
  <c r="XG105" i="1" s="1"/>
  <c r="XG106" i="1" a="1"/>
  <c r="XG106" i="1" s="1"/>
  <c r="XG107" i="1" a="1"/>
  <c r="XG107" i="1" s="1"/>
  <c r="XG108" i="1" a="1"/>
  <c r="XG108" i="1" s="1"/>
  <c r="XG109" i="1" a="1"/>
  <c r="XG109" i="1" s="1"/>
  <c r="XG110" i="1" a="1"/>
  <c r="XG110" i="1" s="1"/>
  <c r="XG111" i="1" a="1"/>
  <c r="XG111" i="1" s="1"/>
  <c r="XG112" i="1" a="1"/>
  <c r="XG112" i="1" s="1"/>
  <c r="XG113" i="1" a="1"/>
  <c r="XG113" i="1" s="1"/>
  <c r="XG114" i="1" a="1"/>
  <c r="XG114" i="1" s="1"/>
  <c r="XG115" i="1" a="1"/>
  <c r="XG115" i="1" s="1"/>
  <c r="BH101" i="1" a="1"/>
  <c r="BH101" i="1" s="1"/>
  <c r="BH102" i="1" a="1"/>
  <c r="BH102" i="1" s="1"/>
  <c r="BH103" i="1" a="1"/>
  <c r="BH103" i="1" s="1"/>
  <c r="BH104" i="1" a="1"/>
  <c r="BH104" i="1" s="1"/>
  <c r="BH105" i="1" a="1"/>
  <c r="BH105" i="1" s="1"/>
  <c r="BH106" i="1" a="1"/>
  <c r="BH106" i="1" s="1"/>
  <c r="BH107" i="1" a="1"/>
  <c r="BH107" i="1" s="1"/>
  <c r="BH108" i="1" a="1"/>
  <c r="BH108" i="1" s="1"/>
  <c r="BH109" i="1" a="1"/>
  <c r="BH109" i="1" s="1"/>
  <c r="BH110" i="1" a="1"/>
  <c r="BH110" i="1" s="1"/>
  <c r="BH111" i="1" a="1"/>
  <c r="BH111" i="1" s="1"/>
  <c r="BH112" i="1" a="1"/>
  <c r="BH112" i="1" s="1"/>
  <c r="BH113" i="1" a="1"/>
  <c r="BH113" i="1" s="1"/>
  <c r="BH114" i="1" a="1"/>
  <c r="BH114" i="1" s="1"/>
  <c r="BH115" i="1" a="1"/>
  <c r="BH115" i="1" s="1"/>
  <c r="HV101" i="1" a="1"/>
  <c r="HV101" i="1" s="1"/>
  <c r="HV102" i="1" a="1"/>
  <c r="HV102" i="1" s="1"/>
  <c r="HV103" i="1" a="1"/>
  <c r="HV103" i="1" s="1"/>
  <c r="HV104" i="1" a="1"/>
  <c r="HV104" i="1" s="1"/>
  <c r="HV105" i="1" a="1"/>
  <c r="HV105" i="1" s="1"/>
  <c r="HV106" i="1" a="1"/>
  <c r="HV106" i="1" s="1"/>
  <c r="HV107" i="1" a="1"/>
  <c r="HV107" i="1" s="1"/>
  <c r="HV108" i="1" a="1"/>
  <c r="HV108" i="1" s="1"/>
  <c r="HV109" i="1" a="1"/>
  <c r="HV109" i="1" s="1"/>
  <c r="HV110" i="1" a="1"/>
  <c r="HV110" i="1" s="1"/>
  <c r="HV111" i="1" a="1"/>
  <c r="HV111" i="1" s="1"/>
  <c r="HV112" i="1" a="1"/>
  <c r="HV112" i="1" s="1"/>
  <c r="HV113" i="1" a="1"/>
  <c r="HV113" i="1" s="1"/>
  <c r="HV114" i="1" a="1"/>
  <c r="HV114" i="1" s="1"/>
  <c r="HV115" i="1" a="1"/>
  <c r="HV115" i="1" s="1"/>
  <c r="AM101" i="1" a="1"/>
  <c r="AM101" i="1" s="1"/>
  <c r="XO101" i="1" s="1"/>
  <c r="AM102" i="1" a="1"/>
  <c r="AM102" i="1" s="1"/>
  <c r="XO102" i="1" s="1"/>
  <c r="AM103" i="1" a="1"/>
  <c r="AM103" i="1" s="1"/>
  <c r="XO103" i="1" s="1"/>
  <c r="AM104" i="1" a="1"/>
  <c r="AM104" i="1" s="1"/>
  <c r="XO104" i="1" s="1"/>
  <c r="AM105" i="1" a="1"/>
  <c r="AM105" i="1" s="1"/>
  <c r="XO105" i="1" s="1"/>
  <c r="AM106" i="1" a="1"/>
  <c r="AM106" i="1" s="1"/>
  <c r="XO106" i="1" s="1"/>
  <c r="AM107" i="1" a="1"/>
  <c r="AM107" i="1" s="1"/>
  <c r="XO107" i="1" s="1"/>
  <c r="AM108" i="1" a="1"/>
  <c r="AM108" i="1" s="1"/>
  <c r="XO108" i="1" s="1"/>
  <c r="AM109" i="1" a="1"/>
  <c r="AM109" i="1" s="1"/>
  <c r="XO109" i="1" s="1"/>
  <c r="AM110" i="1" a="1"/>
  <c r="AM110" i="1" s="1"/>
  <c r="XO110" i="1" s="1"/>
  <c r="AM111" i="1" a="1"/>
  <c r="AM111" i="1" s="1"/>
  <c r="XO111" i="1" s="1"/>
  <c r="AM112" i="1" a="1"/>
  <c r="AM112" i="1" s="1"/>
  <c r="XO112" i="1" s="1"/>
  <c r="AM113" i="1" a="1"/>
  <c r="AM113" i="1" s="1"/>
  <c r="XO113" i="1" s="1"/>
  <c r="AM114" i="1" a="1"/>
  <c r="AM114" i="1" s="1"/>
  <c r="XO114" i="1" s="1"/>
  <c r="AM115" i="1" a="1"/>
  <c r="AM115" i="1" s="1"/>
  <c r="XO115" i="1" s="1"/>
  <c r="YJ101" i="1" a="1"/>
  <c r="YJ101" i="1" s="1"/>
  <c r="YJ102" i="1" a="1"/>
  <c r="YJ102" i="1" s="1"/>
  <c r="YJ103" i="1" a="1"/>
  <c r="YJ103" i="1" s="1"/>
  <c r="YJ104" i="1" a="1"/>
  <c r="YJ104" i="1" s="1"/>
  <c r="YJ105" i="1" a="1"/>
  <c r="YJ105" i="1" s="1"/>
  <c r="YJ106" i="1" a="1"/>
  <c r="YJ106" i="1" s="1"/>
  <c r="YJ107" i="1" a="1"/>
  <c r="YJ107" i="1" s="1"/>
  <c r="YJ108" i="1" a="1"/>
  <c r="YJ108" i="1" s="1"/>
  <c r="YJ109" i="1" a="1"/>
  <c r="YJ109" i="1" s="1"/>
  <c r="YJ110" i="1" a="1"/>
  <c r="YJ110" i="1" s="1"/>
  <c r="YJ111" i="1" a="1"/>
  <c r="YJ111" i="1" s="1"/>
  <c r="YJ112" i="1" a="1"/>
  <c r="YJ112" i="1" s="1"/>
  <c r="YJ113" i="1" a="1"/>
  <c r="YJ113" i="1" s="1"/>
  <c r="YJ114" i="1" a="1"/>
  <c r="YJ114" i="1" s="1"/>
  <c r="YJ115" i="1" a="1"/>
  <c r="YJ115" i="1" s="1"/>
  <c r="FC101" i="1" a="1"/>
  <c r="FC101" i="1" s="1"/>
  <c r="FC102" i="1" a="1"/>
  <c r="FC102" i="1" s="1"/>
  <c r="FC103" i="1" a="1"/>
  <c r="FC103" i="1" s="1"/>
  <c r="FC104" i="1" a="1"/>
  <c r="FC104" i="1" s="1"/>
  <c r="FC105" i="1" a="1"/>
  <c r="FC105" i="1" s="1"/>
  <c r="FC106" i="1" a="1"/>
  <c r="FC106" i="1" s="1"/>
  <c r="FC107" i="1" a="1"/>
  <c r="FC107" i="1" s="1"/>
  <c r="FC108" i="1" a="1"/>
  <c r="FC108" i="1" s="1"/>
  <c r="FC109" i="1" a="1"/>
  <c r="FC109" i="1" s="1"/>
  <c r="FC110" i="1" a="1"/>
  <c r="FC110" i="1" s="1"/>
  <c r="FC111" i="1" a="1"/>
  <c r="FC111" i="1" s="1"/>
  <c r="FC112" i="1" a="1"/>
  <c r="FC112" i="1" s="1"/>
  <c r="FC113" i="1" a="1"/>
  <c r="FC113" i="1" s="1"/>
  <c r="FC114" i="1" a="1"/>
  <c r="FC114" i="1" s="1"/>
  <c r="FC115" i="1" a="1"/>
  <c r="FC115" i="1" s="1"/>
  <c r="IZ101" i="1" a="1"/>
  <c r="IZ101" i="1" s="1"/>
  <c r="IZ102" i="1" a="1"/>
  <c r="IZ102" i="1" s="1"/>
  <c r="IZ103" i="1" a="1"/>
  <c r="IZ103" i="1" s="1"/>
  <c r="IZ104" i="1" a="1"/>
  <c r="IZ104" i="1" s="1"/>
  <c r="IZ105" i="1" a="1"/>
  <c r="IZ105" i="1" s="1"/>
  <c r="IZ106" i="1" a="1"/>
  <c r="IZ106" i="1" s="1"/>
  <c r="IZ107" i="1" a="1"/>
  <c r="IZ107" i="1" s="1"/>
  <c r="IZ108" i="1" a="1"/>
  <c r="IZ108" i="1" s="1"/>
  <c r="IZ109" i="1" a="1"/>
  <c r="IZ109" i="1" s="1"/>
  <c r="IZ110" i="1" a="1"/>
  <c r="IZ110" i="1" s="1"/>
  <c r="IZ111" i="1" a="1"/>
  <c r="IZ111" i="1" s="1"/>
  <c r="IZ112" i="1" a="1"/>
  <c r="IZ112" i="1" s="1"/>
  <c r="IZ113" i="1" a="1"/>
  <c r="IZ113" i="1" s="1"/>
  <c r="IZ114" i="1" a="1"/>
  <c r="IZ114" i="1" s="1"/>
  <c r="IZ115" i="1" a="1"/>
  <c r="IZ115" i="1" s="1"/>
  <c r="HQ101" i="1" a="1"/>
  <c r="HQ101" i="1" s="1"/>
  <c r="HQ102" i="1" a="1"/>
  <c r="HQ102" i="1" s="1"/>
  <c r="HQ103" i="1" a="1"/>
  <c r="HQ103" i="1" s="1"/>
  <c r="HQ104" i="1" a="1"/>
  <c r="HQ104" i="1" s="1"/>
  <c r="HQ105" i="1" a="1"/>
  <c r="HQ105" i="1" s="1"/>
  <c r="HQ106" i="1" a="1"/>
  <c r="HQ106" i="1" s="1"/>
  <c r="HQ107" i="1" a="1"/>
  <c r="HQ107" i="1" s="1"/>
  <c r="HQ108" i="1" a="1"/>
  <c r="HQ108" i="1" s="1"/>
  <c r="HQ109" i="1" a="1"/>
  <c r="HQ109" i="1" s="1"/>
  <c r="HQ110" i="1" a="1"/>
  <c r="HQ110" i="1" s="1"/>
  <c r="HQ111" i="1" a="1"/>
  <c r="HQ111" i="1" s="1"/>
  <c r="HQ112" i="1" a="1"/>
  <c r="HQ112" i="1" s="1"/>
  <c r="HQ113" i="1" a="1"/>
  <c r="HQ113" i="1" s="1"/>
  <c r="HQ114" i="1" a="1"/>
  <c r="HQ114" i="1" s="1"/>
  <c r="HQ115" i="1" a="1"/>
  <c r="HQ115" i="1" s="1"/>
  <c r="IR101" i="1" a="1"/>
  <c r="IR101" i="1" s="1"/>
  <c r="IR102" i="1" a="1"/>
  <c r="IR102" i="1" s="1"/>
  <c r="IR103" i="1" a="1"/>
  <c r="IR103" i="1" s="1"/>
  <c r="IR104" i="1" a="1"/>
  <c r="IR104" i="1" s="1"/>
  <c r="IR105" i="1" a="1"/>
  <c r="IR105" i="1" s="1"/>
  <c r="IR106" i="1" a="1"/>
  <c r="IR106" i="1" s="1"/>
  <c r="IR107" i="1" a="1"/>
  <c r="IR107" i="1" s="1"/>
  <c r="IR108" i="1" a="1"/>
  <c r="IR108" i="1" s="1"/>
  <c r="IR109" i="1" a="1"/>
  <c r="IR109" i="1" s="1"/>
  <c r="IR110" i="1" a="1"/>
  <c r="IR110" i="1" s="1"/>
  <c r="IR111" i="1" a="1"/>
  <c r="IR111" i="1" s="1"/>
  <c r="IR112" i="1" a="1"/>
  <c r="IR112" i="1" s="1"/>
  <c r="IR113" i="1" a="1"/>
  <c r="IR113" i="1" s="1"/>
  <c r="IR114" i="1" a="1"/>
  <c r="IR114" i="1" s="1"/>
  <c r="IR115" i="1" a="1"/>
  <c r="IR115" i="1" s="1"/>
  <c r="CW101" i="1" a="1"/>
  <c r="CW101" i="1" s="1"/>
  <c r="CW102" i="1" a="1"/>
  <c r="CW102" i="1" s="1"/>
  <c r="CW103" i="1" a="1"/>
  <c r="CW103" i="1" s="1"/>
  <c r="CW104" i="1" a="1"/>
  <c r="CW104" i="1" s="1"/>
  <c r="CW105" i="1" a="1"/>
  <c r="CW105" i="1" s="1"/>
  <c r="CW106" i="1" a="1"/>
  <c r="CW106" i="1" s="1"/>
  <c r="CW107" i="1" a="1"/>
  <c r="CW107" i="1" s="1"/>
  <c r="CW108" i="1" a="1"/>
  <c r="CW108" i="1" s="1"/>
  <c r="CW109" i="1" a="1"/>
  <c r="CW109" i="1" s="1"/>
  <c r="CW110" i="1" a="1"/>
  <c r="CW110" i="1" s="1"/>
  <c r="CW111" i="1" a="1"/>
  <c r="CW111" i="1" s="1"/>
  <c r="CW112" i="1" a="1"/>
  <c r="CW112" i="1" s="1"/>
  <c r="CW113" i="1" a="1"/>
  <c r="CW113" i="1" s="1"/>
  <c r="CW114" i="1" a="1"/>
  <c r="CW114" i="1" s="1"/>
  <c r="CW115" i="1" a="1"/>
  <c r="CW115" i="1" s="1"/>
  <c r="AH101" i="1" a="1"/>
  <c r="AH101" i="1" s="1"/>
  <c r="AH102" i="1" a="1"/>
  <c r="AH102" i="1" s="1"/>
  <c r="AH103" i="1" a="1"/>
  <c r="AH103" i="1" s="1"/>
  <c r="AH104" i="1" a="1"/>
  <c r="AH104" i="1" s="1"/>
  <c r="AH105" i="1" a="1"/>
  <c r="AH105" i="1" s="1"/>
  <c r="AH106" i="1" a="1"/>
  <c r="AH106" i="1" s="1"/>
  <c r="AH107" i="1" a="1"/>
  <c r="AH107" i="1" s="1"/>
  <c r="AH108" i="1" a="1"/>
  <c r="AH108" i="1" s="1"/>
  <c r="AH109" i="1" a="1"/>
  <c r="AH109" i="1" s="1"/>
  <c r="AH110" i="1" a="1"/>
  <c r="AH110" i="1" s="1"/>
  <c r="AH111" i="1" a="1"/>
  <c r="AH111" i="1" s="1"/>
  <c r="AH112" i="1" a="1"/>
  <c r="AH112" i="1" s="1"/>
  <c r="AH113" i="1" a="1"/>
  <c r="AH113" i="1" s="1"/>
  <c r="AH114" i="1" a="1"/>
  <c r="AH114" i="1" s="1"/>
  <c r="AH115" i="1" a="1"/>
  <c r="AH115" i="1" s="1"/>
  <c r="HG101" i="1" a="1"/>
  <c r="HG101" i="1" s="1"/>
  <c r="HG102" i="1" a="1"/>
  <c r="HG102" i="1" s="1"/>
  <c r="HG103" i="1" a="1"/>
  <c r="HG103" i="1" s="1"/>
  <c r="HG104" i="1" a="1"/>
  <c r="HG104" i="1" s="1"/>
  <c r="HG105" i="1" a="1"/>
  <c r="HG105" i="1" s="1"/>
  <c r="HG106" i="1" a="1"/>
  <c r="HG106" i="1" s="1"/>
  <c r="HG107" i="1" a="1"/>
  <c r="HG107" i="1" s="1"/>
  <c r="HG108" i="1" a="1"/>
  <c r="HG108" i="1" s="1"/>
  <c r="HG109" i="1" a="1"/>
  <c r="HG109" i="1" s="1"/>
  <c r="HG110" i="1" a="1"/>
  <c r="HG110" i="1" s="1"/>
  <c r="HG111" i="1" a="1"/>
  <c r="HG111" i="1" s="1"/>
  <c r="HG112" i="1" a="1"/>
  <c r="HG112" i="1" s="1"/>
  <c r="HG113" i="1" a="1"/>
  <c r="HG113" i="1" s="1"/>
  <c r="HG114" i="1" a="1"/>
  <c r="HG114" i="1" s="1"/>
  <c r="HG115" i="1" a="1"/>
  <c r="HG115" i="1" s="1"/>
  <c r="L101" i="1" a="1"/>
  <c r="L101" i="1" s="1"/>
  <c r="L102" i="1" a="1"/>
  <c r="L102" i="1" s="1"/>
  <c r="L103" i="1" a="1"/>
  <c r="L103" i="1" s="1"/>
  <c r="L104" i="1" a="1"/>
  <c r="L104" i="1" s="1"/>
  <c r="L105" i="1" a="1"/>
  <c r="L105" i="1" s="1"/>
  <c r="L106" i="1" a="1"/>
  <c r="L106" i="1" s="1"/>
  <c r="L107" i="1" a="1"/>
  <c r="L107" i="1" s="1"/>
  <c r="L108" i="1" a="1"/>
  <c r="L108" i="1" s="1"/>
  <c r="L109" i="1" a="1"/>
  <c r="L109" i="1" s="1"/>
  <c r="L110" i="1" a="1"/>
  <c r="L110" i="1" s="1"/>
  <c r="L111" i="1" a="1"/>
  <c r="L111" i="1" s="1"/>
  <c r="L112" i="1" a="1"/>
  <c r="L112" i="1" s="1"/>
  <c r="L113" i="1" a="1"/>
  <c r="L113" i="1" s="1"/>
  <c r="L114" i="1" a="1"/>
  <c r="L114" i="1" s="1"/>
  <c r="L115" i="1" a="1"/>
  <c r="L115" i="1" s="1"/>
  <c r="IC101" i="1" a="1"/>
  <c r="IC101" i="1" s="1"/>
  <c r="IC102" i="1" a="1"/>
  <c r="IC102" i="1" s="1"/>
  <c r="IC103" i="1" a="1"/>
  <c r="IC103" i="1" s="1"/>
  <c r="IC104" i="1" a="1"/>
  <c r="IC104" i="1" s="1"/>
  <c r="IC105" i="1" a="1"/>
  <c r="IC105" i="1" s="1"/>
  <c r="IC106" i="1" a="1"/>
  <c r="IC106" i="1" s="1"/>
  <c r="IC107" i="1" a="1"/>
  <c r="IC107" i="1" s="1"/>
  <c r="IC108" i="1" a="1"/>
  <c r="IC108" i="1" s="1"/>
  <c r="IC109" i="1" a="1"/>
  <c r="IC109" i="1" s="1"/>
  <c r="IC110" i="1" a="1"/>
  <c r="IC110" i="1" s="1"/>
  <c r="IC111" i="1" a="1"/>
  <c r="IC111" i="1" s="1"/>
  <c r="IC112" i="1" a="1"/>
  <c r="IC112" i="1" s="1"/>
  <c r="IC113" i="1" a="1"/>
  <c r="IC113" i="1" s="1"/>
  <c r="IC114" i="1" a="1"/>
  <c r="IC114" i="1" s="1"/>
  <c r="IC115" i="1" a="1"/>
  <c r="IC115" i="1" s="1"/>
  <c r="AL101" i="1" a="1"/>
  <c r="AL101" i="1" s="1"/>
  <c r="AL102" i="1" a="1"/>
  <c r="AL102" i="1" s="1"/>
  <c r="AL103" i="1" a="1"/>
  <c r="AL103" i="1" s="1"/>
  <c r="AL104" i="1" a="1"/>
  <c r="AL104" i="1" s="1"/>
  <c r="AL105" i="1" a="1"/>
  <c r="AL105" i="1" s="1"/>
  <c r="AL106" i="1" a="1"/>
  <c r="AL106" i="1" s="1"/>
  <c r="AL107" i="1" a="1"/>
  <c r="AL107" i="1" s="1"/>
  <c r="AL108" i="1" a="1"/>
  <c r="AL108" i="1" s="1"/>
  <c r="AL109" i="1" a="1"/>
  <c r="AL109" i="1" s="1"/>
  <c r="AL110" i="1" a="1"/>
  <c r="AL110" i="1" s="1"/>
  <c r="AL111" i="1" a="1"/>
  <c r="AL111" i="1" s="1"/>
  <c r="AL112" i="1" a="1"/>
  <c r="AL112" i="1" s="1"/>
  <c r="AL113" i="1" a="1"/>
  <c r="AL113" i="1" s="1"/>
  <c r="AL114" i="1" a="1"/>
  <c r="AL114" i="1" s="1"/>
  <c r="AL115" i="1" a="1"/>
  <c r="AL115" i="1" s="1"/>
  <c r="EO101" i="1" a="1"/>
  <c r="EO101" i="1" s="1"/>
  <c r="EO102" i="1" a="1"/>
  <c r="EO102" i="1" s="1"/>
  <c r="EO103" i="1" a="1"/>
  <c r="EO103" i="1" s="1"/>
  <c r="EO104" i="1" a="1"/>
  <c r="EO104" i="1" s="1"/>
  <c r="EO105" i="1" a="1"/>
  <c r="EO105" i="1" s="1"/>
  <c r="EO106" i="1" a="1"/>
  <c r="EO106" i="1" s="1"/>
  <c r="EO107" i="1" a="1"/>
  <c r="EO107" i="1" s="1"/>
  <c r="EO108" i="1" a="1"/>
  <c r="EO108" i="1" s="1"/>
  <c r="EO109" i="1" a="1"/>
  <c r="EO109" i="1" s="1"/>
  <c r="EO110" i="1" a="1"/>
  <c r="EO110" i="1" s="1"/>
  <c r="EO111" i="1" a="1"/>
  <c r="EO111" i="1" s="1"/>
  <c r="EO112" i="1" a="1"/>
  <c r="EO112" i="1" s="1"/>
  <c r="EO113" i="1" a="1"/>
  <c r="EO113" i="1" s="1"/>
  <c r="EO114" i="1" a="1"/>
  <c r="EO114" i="1" s="1"/>
  <c r="EO115" i="1" a="1"/>
  <c r="EO115" i="1" s="1"/>
  <c r="JE101" i="1" a="1"/>
  <c r="JE101" i="1" s="1"/>
  <c r="JE102" i="1" a="1"/>
  <c r="JE102" i="1" s="1"/>
  <c r="JE103" i="1" a="1"/>
  <c r="JE103" i="1" s="1"/>
  <c r="JE104" i="1" a="1"/>
  <c r="JE104" i="1" s="1"/>
  <c r="JE105" i="1" a="1"/>
  <c r="JE105" i="1" s="1"/>
  <c r="JE106" i="1" a="1"/>
  <c r="JE106" i="1" s="1"/>
  <c r="JE107" i="1" a="1"/>
  <c r="JE107" i="1" s="1"/>
  <c r="JE108" i="1" a="1"/>
  <c r="JE108" i="1" s="1"/>
  <c r="JE109" i="1" a="1"/>
  <c r="JE109" i="1" s="1"/>
  <c r="JE110" i="1" a="1"/>
  <c r="JE110" i="1" s="1"/>
  <c r="JE111" i="1" a="1"/>
  <c r="JE111" i="1" s="1"/>
  <c r="JE112" i="1" a="1"/>
  <c r="JE112" i="1" s="1"/>
  <c r="JE113" i="1" a="1"/>
  <c r="JE113" i="1" s="1"/>
  <c r="JE114" i="1" a="1"/>
  <c r="JE114" i="1" s="1"/>
  <c r="JE115" i="1" a="1"/>
  <c r="JE115" i="1" s="1"/>
  <c r="IT101" i="1" a="1"/>
  <c r="IT101" i="1" s="1"/>
  <c r="IT102" i="1" a="1"/>
  <c r="IT102" i="1" s="1"/>
  <c r="IT103" i="1" a="1"/>
  <c r="IT103" i="1" s="1"/>
  <c r="IT104" i="1" a="1"/>
  <c r="IT104" i="1" s="1"/>
  <c r="IT105" i="1" a="1"/>
  <c r="IT105" i="1" s="1"/>
  <c r="IT106" i="1" a="1"/>
  <c r="IT106" i="1" s="1"/>
  <c r="IT107" i="1" a="1"/>
  <c r="IT107" i="1" s="1"/>
  <c r="IT108" i="1" a="1"/>
  <c r="IT108" i="1" s="1"/>
  <c r="IT109" i="1" a="1"/>
  <c r="IT109" i="1" s="1"/>
  <c r="IT110" i="1" a="1"/>
  <c r="IT110" i="1" s="1"/>
  <c r="IT111" i="1" a="1"/>
  <c r="IT111" i="1" s="1"/>
  <c r="IT112" i="1" a="1"/>
  <c r="IT112" i="1" s="1"/>
  <c r="IT113" i="1" a="1"/>
  <c r="IT113" i="1" s="1"/>
  <c r="IT114" i="1" a="1"/>
  <c r="IT114" i="1" s="1"/>
  <c r="IT115" i="1" a="1"/>
  <c r="IT115" i="1" s="1"/>
  <c r="GY101" i="1" a="1"/>
  <c r="GY101" i="1" s="1"/>
  <c r="GY102" i="1" a="1"/>
  <c r="GY102" i="1" s="1"/>
  <c r="GY103" i="1" a="1"/>
  <c r="GY103" i="1" s="1"/>
  <c r="GY104" i="1" a="1"/>
  <c r="GY104" i="1" s="1"/>
  <c r="GY105" i="1" a="1"/>
  <c r="GY105" i="1" s="1"/>
  <c r="GY106" i="1" a="1"/>
  <c r="GY106" i="1" s="1"/>
  <c r="GY107" i="1" a="1"/>
  <c r="GY107" i="1" s="1"/>
  <c r="GY108" i="1" a="1"/>
  <c r="GY108" i="1" s="1"/>
  <c r="GY109" i="1" a="1"/>
  <c r="GY109" i="1" s="1"/>
  <c r="GY110" i="1" a="1"/>
  <c r="GY110" i="1" s="1"/>
  <c r="GY111" i="1" a="1"/>
  <c r="GY111" i="1" s="1"/>
  <c r="GY112" i="1" a="1"/>
  <c r="GY112" i="1" s="1"/>
  <c r="GY113" i="1" a="1"/>
  <c r="GY113" i="1" s="1"/>
  <c r="GY114" i="1" a="1"/>
  <c r="GY114" i="1" s="1"/>
  <c r="GY115" i="1" a="1"/>
  <c r="GY115" i="1" s="1"/>
  <c r="XE101" i="1" a="1"/>
  <c r="XE101" i="1" s="1"/>
  <c r="XE102" i="1" a="1"/>
  <c r="XE102" i="1" s="1"/>
  <c r="XE103" i="1" a="1"/>
  <c r="XE103" i="1" s="1"/>
  <c r="XE104" i="1" a="1"/>
  <c r="XE104" i="1" s="1"/>
  <c r="XE105" i="1" a="1"/>
  <c r="XE105" i="1" s="1"/>
  <c r="XE106" i="1" a="1"/>
  <c r="XE106" i="1" s="1"/>
  <c r="XE107" i="1" a="1"/>
  <c r="XE107" i="1" s="1"/>
  <c r="XE108" i="1" a="1"/>
  <c r="XE108" i="1" s="1"/>
  <c r="XE109" i="1" a="1"/>
  <c r="XE109" i="1" s="1"/>
  <c r="XE110" i="1" a="1"/>
  <c r="XE110" i="1" s="1"/>
  <c r="XE111" i="1" a="1"/>
  <c r="XE111" i="1" s="1"/>
  <c r="XE112" i="1" a="1"/>
  <c r="XE112" i="1" s="1"/>
  <c r="XE113" i="1" a="1"/>
  <c r="XE113" i="1" s="1"/>
  <c r="XE114" i="1" a="1"/>
  <c r="XE114" i="1" s="1"/>
  <c r="XE115" i="1" a="1"/>
  <c r="XE115" i="1" s="1"/>
  <c r="JF101" i="1" a="1"/>
  <c r="JF101" i="1" s="1"/>
  <c r="JF102" i="1" a="1"/>
  <c r="JF102" i="1" s="1"/>
  <c r="JF103" i="1" a="1"/>
  <c r="JF103" i="1" s="1"/>
  <c r="JF104" i="1" a="1"/>
  <c r="JF104" i="1" s="1"/>
  <c r="JF105" i="1" a="1"/>
  <c r="JF105" i="1" s="1"/>
  <c r="JF106" i="1" a="1"/>
  <c r="JF106" i="1" s="1"/>
  <c r="JF107" i="1" a="1"/>
  <c r="JF107" i="1" s="1"/>
  <c r="JF108" i="1" a="1"/>
  <c r="JF108" i="1" s="1"/>
  <c r="JF109" i="1" a="1"/>
  <c r="JF109" i="1" s="1"/>
  <c r="JF110" i="1" a="1"/>
  <c r="JF110" i="1" s="1"/>
  <c r="JF111" i="1" a="1"/>
  <c r="JF111" i="1" s="1"/>
  <c r="JF112" i="1" a="1"/>
  <c r="JF112" i="1" s="1"/>
  <c r="JF113" i="1" a="1"/>
  <c r="JF113" i="1" s="1"/>
  <c r="JF114" i="1" a="1"/>
  <c r="JF114" i="1" s="1"/>
  <c r="JF115" i="1" a="1"/>
  <c r="JF115" i="1" s="1"/>
  <c r="BG101" i="1" a="1"/>
  <c r="BG101" i="1" s="1"/>
  <c r="BG102" i="1" a="1"/>
  <c r="BG102" i="1" s="1"/>
  <c r="BG103" i="1" a="1"/>
  <c r="BG103" i="1" s="1"/>
  <c r="BG104" i="1" a="1"/>
  <c r="BG104" i="1" s="1"/>
  <c r="BG105" i="1" a="1"/>
  <c r="BG105" i="1" s="1"/>
  <c r="BG106" i="1" a="1"/>
  <c r="BG106" i="1" s="1"/>
  <c r="BG107" i="1" a="1"/>
  <c r="BG107" i="1" s="1"/>
  <c r="BG108" i="1" a="1"/>
  <c r="BG108" i="1" s="1"/>
  <c r="BG109" i="1" a="1"/>
  <c r="BG109" i="1" s="1"/>
  <c r="BG110" i="1" a="1"/>
  <c r="BG110" i="1" s="1"/>
  <c r="BG111" i="1" a="1"/>
  <c r="BG111" i="1" s="1"/>
  <c r="BG112" i="1" a="1"/>
  <c r="BG112" i="1" s="1"/>
  <c r="BG113" i="1" a="1"/>
  <c r="BG113" i="1" s="1"/>
  <c r="BG114" i="1" a="1"/>
  <c r="BG114" i="1" s="1"/>
  <c r="BG115" i="1" a="1"/>
  <c r="BG115" i="1" s="1"/>
  <c r="CE101" i="1" a="1"/>
  <c r="CE101" i="1" s="1"/>
  <c r="CE102" i="1" a="1"/>
  <c r="CE102" i="1" s="1"/>
  <c r="CE103" i="1" a="1"/>
  <c r="CE103" i="1" s="1"/>
  <c r="CE104" i="1" a="1"/>
  <c r="CE104" i="1" s="1"/>
  <c r="CE105" i="1" a="1"/>
  <c r="CE105" i="1" s="1"/>
  <c r="CE106" i="1" a="1"/>
  <c r="CE106" i="1" s="1"/>
  <c r="CE107" i="1" a="1"/>
  <c r="CE107" i="1" s="1"/>
  <c r="CE108" i="1" a="1"/>
  <c r="CE108" i="1" s="1"/>
  <c r="CE109" i="1" a="1"/>
  <c r="CE109" i="1" s="1"/>
  <c r="CE110" i="1" a="1"/>
  <c r="CE110" i="1" s="1"/>
  <c r="CE111" i="1" a="1"/>
  <c r="CE111" i="1" s="1"/>
  <c r="CE112" i="1" a="1"/>
  <c r="CE112" i="1" s="1"/>
  <c r="CE113" i="1" a="1"/>
  <c r="CE113" i="1" s="1"/>
  <c r="CE114" i="1" a="1"/>
  <c r="CE114" i="1" s="1"/>
  <c r="CE115" i="1" a="1"/>
  <c r="CE115" i="1" s="1"/>
  <c r="EH101" i="1" a="1"/>
  <c r="EH101" i="1" s="1"/>
  <c r="EH102" i="1" a="1"/>
  <c r="EH102" i="1" s="1"/>
  <c r="EH103" i="1" a="1"/>
  <c r="EH103" i="1" s="1"/>
  <c r="EH104" i="1" a="1"/>
  <c r="EH104" i="1" s="1"/>
  <c r="EH105" i="1" a="1"/>
  <c r="EH105" i="1" s="1"/>
  <c r="EH106" i="1" a="1"/>
  <c r="EH106" i="1" s="1"/>
  <c r="EH107" i="1" a="1"/>
  <c r="EH107" i="1" s="1"/>
  <c r="EH108" i="1" a="1"/>
  <c r="EH108" i="1" s="1"/>
  <c r="EH109" i="1" a="1"/>
  <c r="EH109" i="1" s="1"/>
  <c r="EH110" i="1" a="1"/>
  <c r="EH110" i="1" s="1"/>
  <c r="EH111" i="1" a="1"/>
  <c r="EH111" i="1" s="1"/>
  <c r="EH112" i="1" a="1"/>
  <c r="EH112" i="1" s="1"/>
  <c r="EH113" i="1" a="1"/>
  <c r="EH113" i="1" s="1"/>
  <c r="EH114" i="1" a="1"/>
  <c r="EH114" i="1" s="1"/>
  <c r="EH115" i="1" a="1"/>
  <c r="EH115" i="1" s="1"/>
  <c r="YH101" i="1" a="1"/>
  <c r="YH101" i="1" s="1"/>
  <c r="YH102" i="1" a="1"/>
  <c r="YH102" i="1" s="1"/>
  <c r="YH103" i="1" a="1"/>
  <c r="YH103" i="1" s="1"/>
  <c r="YH104" i="1" a="1"/>
  <c r="YH104" i="1" s="1"/>
  <c r="YH105" i="1" a="1"/>
  <c r="YH105" i="1" s="1"/>
  <c r="YH106" i="1" a="1"/>
  <c r="YH106" i="1" s="1"/>
  <c r="YH107" i="1" a="1"/>
  <c r="YH107" i="1" s="1"/>
  <c r="YH108" i="1" a="1"/>
  <c r="YH108" i="1" s="1"/>
  <c r="YH109" i="1" a="1"/>
  <c r="YH109" i="1" s="1"/>
  <c r="YH110" i="1" a="1"/>
  <c r="YH110" i="1" s="1"/>
  <c r="YH111" i="1" a="1"/>
  <c r="YH111" i="1" s="1"/>
  <c r="YH112" i="1" a="1"/>
  <c r="YH112" i="1" s="1"/>
  <c r="YH113" i="1" a="1"/>
  <c r="YH113" i="1" s="1"/>
  <c r="YH114" i="1" a="1"/>
  <c r="YH114" i="1" s="1"/>
  <c r="YH115" i="1" a="1"/>
  <c r="YH115" i="1" s="1"/>
  <c r="DB101" i="1" a="1"/>
  <c r="DB101" i="1" s="1"/>
  <c r="DB102" i="1" a="1"/>
  <c r="DB102" i="1" s="1"/>
  <c r="DB103" i="1" a="1"/>
  <c r="DB103" i="1" s="1"/>
  <c r="DB104" i="1" a="1"/>
  <c r="DB104" i="1" s="1"/>
  <c r="DB105" i="1" a="1"/>
  <c r="DB105" i="1" s="1"/>
  <c r="DB106" i="1" a="1"/>
  <c r="DB106" i="1" s="1"/>
  <c r="DB107" i="1" a="1"/>
  <c r="DB107" i="1" s="1"/>
  <c r="DB108" i="1" a="1"/>
  <c r="DB108" i="1" s="1"/>
  <c r="DB109" i="1" a="1"/>
  <c r="DB109" i="1" s="1"/>
  <c r="DB110" i="1" a="1"/>
  <c r="DB110" i="1" s="1"/>
  <c r="DB111" i="1" a="1"/>
  <c r="DB111" i="1" s="1"/>
  <c r="DB112" i="1" a="1"/>
  <c r="DB112" i="1" s="1"/>
  <c r="DB113" i="1" a="1"/>
  <c r="DB113" i="1" s="1"/>
  <c r="DB114" i="1" a="1"/>
  <c r="DB114" i="1" s="1"/>
  <c r="DB115" i="1" a="1"/>
  <c r="DB115" i="1" s="1"/>
  <c r="XQ70" i="1" a="1"/>
  <c r="XQ70" i="1" s="1"/>
  <c r="XQ69" i="1" a="1"/>
  <c r="XQ69" i="1" s="1"/>
  <c r="XQ68" i="1" a="1"/>
  <c r="XQ68" i="1" s="1"/>
  <c r="XQ67" i="1" a="1"/>
  <c r="XQ67" i="1" s="1"/>
  <c r="XQ66" i="1" a="1"/>
  <c r="XQ66" i="1" s="1"/>
  <c r="ZI90" i="1" a="1"/>
  <c r="ZI90" i="1" s="1"/>
  <c r="ZI91" i="1" a="1"/>
  <c r="ZI91" i="1" s="1"/>
  <c r="ZI92" i="1" a="1"/>
  <c r="ZI92" i="1" s="1"/>
  <c r="ZI93" i="1" a="1"/>
  <c r="ZI93" i="1" s="1"/>
  <c r="ZI94" i="1" a="1"/>
  <c r="ZI94" i="1" s="1"/>
  <c r="ZI95" i="1" a="1"/>
  <c r="ZI95" i="1" s="1"/>
  <c r="ZI96" i="1" a="1"/>
  <c r="ZI96" i="1" s="1"/>
  <c r="ZI97" i="1" a="1"/>
  <c r="ZI97" i="1" s="1"/>
  <c r="ZI98" i="1" a="1"/>
  <c r="ZI98" i="1" s="1"/>
  <c r="ZI99" i="1" a="1"/>
  <c r="ZI99" i="1" s="1"/>
  <c r="ZI100" i="1" a="1"/>
  <c r="ZI100" i="1" s="1"/>
  <c r="YI90" i="1" a="1"/>
  <c r="YI90" i="1" s="1"/>
  <c r="YI91" i="1" a="1"/>
  <c r="YI91" i="1" s="1"/>
  <c r="YI92" i="1" a="1"/>
  <c r="YI92" i="1" s="1"/>
  <c r="YI93" i="1" a="1"/>
  <c r="YI93" i="1" s="1"/>
  <c r="YI94" i="1" a="1"/>
  <c r="YI94" i="1" s="1"/>
  <c r="YI95" i="1" a="1"/>
  <c r="YI95" i="1" s="1"/>
  <c r="YI96" i="1" a="1"/>
  <c r="YI96" i="1" s="1"/>
  <c r="YI97" i="1" a="1"/>
  <c r="YI97" i="1" s="1"/>
  <c r="YI98" i="1" a="1"/>
  <c r="YI98" i="1" s="1"/>
  <c r="YI99" i="1" a="1"/>
  <c r="YI99" i="1" s="1"/>
  <c r="YI100" i="1" a="1"/>
  <c r="YI100" i="1" s="1"/>
  <c r="IV90" i="1" a="1"/>
  <c r="IV90" i="1" s="1"/>
  <c r="IV91" i="1" a="1"/>
  <c r="IV91" i="1" s="1"/>
  <c r="IV92" i="1" a="1"/>
  <c r="IV92" i="1" s="1"/>
  <c r="IV93" i="1" a="1"/>
  <c r="IV93" i="1" s="1"/>
  <c r="IV94" i="1" a="1"/>
  <c r="IV94" i="1" s="1"/>
  <c r="IV95" i="1" a="1"/>
  <c r="IV95" i="1" s="1"/>
  <c r="IV96" i="1" a="1"/>
  <c r="IV96" i="1" s="1"/>
  <c r="IV97" i="1" a="1"/>
  <c r="IV97" i="1" s="1"/>
  <c r="IV98" i="1" a="1"/>
  <c r="IV98" i="1" s="1"/>
  <c r="IV99" i="1" a="1"/>
  <c r="IV99" i="1" s="1"/>
  <c r="IV100" i="1" a="1"/>
  <c r="IV100" i="1" s="1"/>
  <c r="CT90" i="1" a="1"/>
  <c r="CT90" i="1" s="1"/>
  <c r="CT91" i="1" a="1"/>
  <c r="CT91" i="1" s="1"/>
  <c r="CT92" i="1" a="1"/>
  <c r="CT92" i="1" s="1"/>
  <c r="CT93" i="1" a="1"/>
  <c r="CT93" i="1" s="1"/>
  <c r="CT94" i="1" a="1"/>
  <c r="CT94" i="1" s="1"/>
  <c r="CT95" i="1" a="1"/>
  <c r="CT95" i="1" s="1"/>
  <c r="CT96" i="1" a="1"/>
  <c r="CT96" i="1" s="1"/>
  <c r="CT97" i="1" a="1"/>
  <c r="CT97" i="1" s="1"/>
  <c r="CT98" i="1" a="1"/>
  <c r="CT98" i="1" s="1"/>
  <c r="CT99" i="1" a="1"/>
  <c r="CT99" i="1" s="1"/>
  <c r="CT100" i="1" a="1"/>
  <c r="CT100" i="1" s="1"/>
  <c r="AAD90" i="1" a="1"/>
  <c r="AAD90" i="1" s="1"/>
  <c r="AAD91" i="1" a="1"/>
  <c r="AAD91" i="1" s="1"/>
  <c r="AAD92" i="1" a="1"/>
  <c r="AAD92" i="1" s="1"/>
  <c r="AAD93" i="1" a="1"/>
  <c r="AAD93" i="1" s="1"/>
  <c r="AAD94" i="1" a="1"/>
  <c r="AAD94" i="1" s="1"/>
  <c r="AAD95" i="1" a="1"/>
  <c r="AAD95" i="1" s="1"/>
  <c r="AAD96" i="1" a="1"/>
  <c r="AAD96" i="1" s="1"/>
  <c r="AAD97" i="1" a="1"/>
  <c r="AAD97" i="1" s="1"/>
  <c r="AAD98" i="1" a="1"/>
  <c r="AAD98" i="1" s="1"/>
  <c r="AAD99" i="1" a="1"/>
  <c r="AAD99" i="1" s="1"/>
  <c r="AAD100" i="1" a="1"/>
  <c r="AAD100" i="1" s="1"/>
  <c r="CW90" i="1" a="1"/>
  <c r="CW90" i="1" s="1"/>
  <c r="CW91" i="1" a="1"/>
  <c r="CW91" i="1" s="1"/>
  <c r="CW92" i="1" a="1"/>
  <c r="CW92" i="1" s="1"/>
  <c r="CW93" i="1" a="1"/>
  <c r="CW93" i="1" s="1"/>
  <c r="CW94" i="1" a="1"/>
  <c r="CW94" i="1" s="1"/>
  <c r="CW95" i="1" a="1"/>
  <c r="CW95" i="1" s="1"/>
  <c r="CW96" i="1" a="1"/>
  <c r="CW96" i="1" s="1"/>
  <c r="CW97" i="1" a="1"/>
  <c r="CW97" i="1" s="1"/>
  <c r="CW98" i="1" a="1"/>
  <c r="CW98" i="1" s="1"/>
  <c r="CW99" i="1" a="1"/>
  <c r="CW99" i="1" s="1"/>
  <c r="CW100" i="1" a="1"/>
  <c r="CW100" i="1" s="1"/>
  <c r="ZC90" i="1" a="1"/>
  <c r="ZC90" i="1" s="1"/>
  <c r="ZC91" i="1" a="1"/>
  <c r="ZC91" i="1" s="1"/>
  <c r="ZC92" i="1" a="1"/>
  <c r="ZC92" i="1" s="1"/>
  <c r="ZC93" i="1" a="1"/>
  <c r="ZC93" i="1" s="1"/>
  <c r="ZC94" i="1" a="1"/>
  <c r="ZC94" i="1" s="1"/>
  <c r="ZC95" i="1" a="1"/>
  <c r="ZC95" i="1" s="1"/>
  <c r="ZC96" i="1" a="1"/>
  <c r="ZC96" i="1" s="1"/>
  <c r="ZC97" i="1" a="1"/>
  <c r="ZC97" i="1" s="1"/>
  <c r="ZC98" i="1" a="1"/>
  <c r="ZC98" i="1" s="1"/>
  <c r="ZC99" i="1" a="1"/>
  <c r="ZC99" i="1" s="1"/>
  <c r="ZC100" i="1" a="1"/>
  <c r="ZC100" i="1" s="1"/>
  <c r="AAX90" i="1" a="1"/>
  <c r="AAX90" i="1" s="1"/>
  <c r="AAX91" i="1" a="1"/>
  <c r="AAX91" i="1" s="1"/>
  <c r="AAX92" i="1" a="1"/>
  <c r="AAX92" i="1" s="1"/>
  <c r="AAX93" i="1" a="1"/>
  <c r="AAX93" i="1" s="1"/>
  <c r="AAX94" i="1" a="1"/>
  <c r="AAX94" i="1" s="1"/>
  <c r="AAX95" i="1" a="1"/>
  <c r="AAX95" i="1" s="1"/>
  <c r="AAX96" i="1" a="1"/>
  <c r="AAX96" i="1" s="1"/>
  <c r="AAX97" i="1" a="1"/>
  <c r="AAX97" i="1" s="1"/>
  <c r="AAX98" i="1" a="1"/>
  <c r="AAX98" i="1" s="1"/>
  <c r="AAX99" i="1" a="1"/>
  <c r="AAX99" i="1" s="1"/>
  <c r="AAX100" i="1" a="1"/>
  <c r="AAX100" i="1" s="1"/>
  <c r="HX90" i="1" a="1"/>
  <c r="HX90" i="1" s="1"/>
  <c r="HX91" i="1" a="1"/>
  <c r="HX91" i="1" s="1"/>
  <c r="HX92" i="1" a="1"/>
  <c r="HX92" i="1" s="1"/>
  <c r="HX93" i="1" a="1"/>
  <c r="HX93" i="1" s="1"/>
  <c r="HX94" i="1" a="1"/>
  <c r="HX94" i="1" s="1"/>
  <c r="HX95" i="1" a="1"/>
  <c r="HX95" i="1" s="1"/>
  <c r="HX96" i="1" a="1"/>
  <c r="HX96" i="1" s="1"/>
  <c r="HX97" i="1" a="1"/>
  <c r="HX97" i="1" s="1"/>
  <c r="HX98" i="1" a="1"/>
  <c r="HX98" i="1" s="1"/>
  <c r="HX99" i="1" a="1"/>
  <c r="HX99" i="1" s="1"/>
  <c r="HX100" i="1" a="1"/>
  <c r="HX100" i="1" s="1"/>
  <c r="AH90" i="1" a="1"/>
  <c r="AH90" i="1" s="1"/>
  <c r="AH91" i="1" a="1"/>
  <c r="AH91" i="1" s="1"/>
  <c r="AH92" i="1" a="1"/>
  <c r="AH92" i="1" s="1"/>
  <c r="AH93" i="1" a="1"/>
  <c r="AH93" i="1" s="1"/>
  <c r="AH94" i="1" a="1"/>
  <c r="AH94" i="1" s="1"/>
  <c r="AH95" i="1" a="1"/>
  <c r="AH95" i="1" s="1"/>
  <c r="AH96" i="1" a="1"/>
  <c r="AH96" i="1" s="1"/>
  <c r="AH97" i="1" a="1"/>
  <c r="AH97" i="1" s="1"/>
  <c r="AH98" i="1" a="1"/>
  <c r="AH98" i="1" s="1"/>
  <c r="AH99" i="1" a="1"/>
  <c r="AH99" i="1" s="1"/>
  <c r="AH100" i="1" a="1"/>
  <c r="AH100" i="1" s="1"/>
  <c r="XT90" i="1" a="1"/>
  <c r="XT90" i="1" s="1"/>
  <c r="XT91" i="1" a="1"/>
  <c r="XT91" i="1" s="1"/>
  <c r="XT92" i="1" a="1"/>
  <c r="XT92" i="1" s="1"/>
  <c r="XT93" i="1" a="1"/>
  <c r="XT93" i="1" s="1"/>
  <c r="XT94" i="1" a="1"/>
  <c r="XT94" i="1" s="1"/>
  <c r="XT95" i="1" a="1"/>
  <c r="XT95" i="1" s="1"/>
  <c r="XT96" i="1" a="1"/>
  <c r="XT96" i="1" s="1"/>
  <c r="XT97" i="1" a="1"/>
  <c r="XT97" i="1" s="1"/>
  <c r="XT98" i="1" a="1"/>
  <c r="XT98" i="1" s="1"/>
  <c r="XT99" i="1" a="1"/>
  <c r="XT99" i="1" s="1"/>
  <c r="XT100" i="1" a="1"/>
  <c r="XT100" i="1" s="1"/>
  <c r="WX90" i="1" a="1"/>
  <c r="WX90" i="1" s="1"/>
  <c r="WX91" i="1" a="1"/>
  <c r="WX91" i="1" s="1"/>
  <c r="WX92" i="1" a="1"/>
  <c r="WX92" i="1" s="1"/>
  <c r="WX93" i="1" a="1"/>
  <c r="WX93" i="1" s="1"/>
  <c r="WX94" i="1" a="1"/>
  <c r="WX94" i="1" s="1"/>
  <c r="WX95" i="1" a="1"/>
  <c r="WX95" i="1" s="1"/>
  <c r="WX96" i="1" a="1"/>
  <c r="WX96" i="1" s="1"/>
  <c r="WX97" i="1" a="1"/>
  <c r="WX97" i="1" s="1"/>
  <c r="WX98" i="1" a="1"/>
  <c r="WX98" i="1" s="1"/>
  <c r="WX99" i="1" a="1"/>
  <c r="WX99" i="1" s="1"/>
  <c r="WX100" i="1" a="1"/>
  <c r="WX100" i="1" s="1"/>
  <c r="HC90" i="1" a="1"/>
  <c r="HC90" i="1" s="1"/>
  <c r="HC91" i="1" a="1"/>
  <c r="HC91" i="1" s="1"/>
  <c r="HC92" i="1" a="1"/>
  <c r="HC92" i="1" s="1"/>
  <c r="HC93" i="1" a="1"/>
  <c r="HC93" i="1" s="1"/>
  <c r="HC94" i="1" a="1"/>
  <c r="HC94" i="1" s="1"/>
  <c r="HC95" i="1" a="1"/>
  <c r="HC95" i="1" s="1"/>
  <c r="HC96" i="1" a="1"/>
  <c r="HC96" i="1" s="1"/>
  <c r="HC97" i="1" a="1"/>
  <c r="HC97" i="1" s="1"/>
  <c r="HC98" i="1" a="1"/>
  <c r="HC98" i="1" s="1"/>
  <c r="HC99" i="1" a="1"/>
  <c r="HC99" i="1" s="1"/>
  <c r="HC100" i="1" a="1"/>
  <c r="HC100" i="1" s="1"/>
  <c r="HG90" i="1" a="1"/>
  <c r="HG90" i="1" s="1"/>
  <c r="HG91" i="1" a="1"/>
  <c r="HG91" i="1" s="1"/>
  <c r="HG92" i="1" a="1"/>
  <c r="HG92" i="1" s="1"/>
  <c r="HG93" i="1" a="1"/>
  <c r="HG93" i="1" s="1"/>
  <c r="HG94" i="1" a="1"/>
  <c r="HG94" i="1" s="1"/>
  <c r="HG95" i="1" a="1"/>
  <c r="HG95" i="1" s="1"/>
  <c r="HG96" i="1" a="1"/>
  <c r="HG96" i="1" s="1"/>
  <c r="HG97" i="1" a="1"/>
  <c r="HG97" i="1" s="1"/>
  <c r="HG98" i="1" a="1"/>
  <c r="HG98" i="1" s="1"/>
  <c r="HG99" i="1" a="1"/>
  <c r="HG99" i="1" s="1"/>
  <c r="HG100" i="1" a="1"/>
  <c r="HG100" i="1" s="1"/>
  <c r="HR90" i="1" a="1"/>
  <c r="HR90" i="1" s="1"/>
  <c r="HR91" i="1" a="1"/>
  <c r="HR91" i="1" s="1"/>
  <c r="HR92" i="1" a="1"/>
  <c r="HR92" i="1" s="1"/>
  <c r="HR93" i="1" a="1"/>
  <c r="HR93" i="1" s="1"/>
  <c r="HR94" i="1" a="1"/>
  <c r="HR94" i="1" s="1"/>
  <c r="HR95" i="1" a="1"/>
  <c r="HR95" i="1" s="1"/>
  <c r="HR96" i="1" a="1"/>
  <c r="HR96" i="1" s="1"/>
  <c r="HR97" i="1" a="1"/>
  <c r="HR97" i="1" s="1"/>
  <c r="HR98" i="1" a="1"/>
  <c r="HR98" i="1" s="1"/>
  <c r="HR99" i="1" a="1"/>
  <c r="HR99" i="1" s="1"/>
  <c r="HR100" i="1" a="1"/>
  <c r="HR100" i="1" s="1"/>
  <c r="AAC90" i="1" a="1"/>
  <c r="AAC90" i="1" s="1"/>
  <c r="AAC91" i="1" a="1"/>
  <c r="AAC91" i="1" s="1"/>
  <c r="AAC92" i="1" a="1"/>
  <c r="AAC92" i="1" s="1"/>
  <c r="AAC93" i="1" a="1"/>
  <c r="AAC93" i="1" s="1"/>
  <c r="AAC94" i="1" a="1"/>
  <c r="AAC94" i="1" s="1"/>
  <c r="AAC95" i="1" a="1"/>
  <c r="AAC95" i="1" s="1"/>
  <c r="AAC96" i="1" a="1"/>
  <c r="AAC96" i="1" s="1"/>
  <c r="AAC97" i="1" a="1"/>
  <c r="AAC97" i="1" s="1"/>
  <c r="AAC98" i="1" a="1"/>
  <c r="AAC98" i="1" s="1"/>
  <c r="AAC99" i="1" a="1"/>
  <c r="AAC99" i="1" s="1"/>
  <c r="AAC100" i="1" a="1"/>
  <c r="AAC100" i="1" s="1"/>
  <c r="EF90" i="1" a="1"/>
  <c r="EF90" i="1" s="1"/>
  <c r="EF91" i="1" a="1"/>
  <c r="EF91" i="1" s="1"/>
  <c r="EF92" i="1" a="1"/>
  <c r="EF92" i="1" s="1"/>
  <c r="EF93" i="1" a="1"/>
  <c r="EF93" i="1" s="1"/>
  <c r="EF94" i="1" a="1"/>
  <c r="EF94" i="1" s="1"/>
  <c r="EF95" i="1" a="1"/>
  <c r="EF95" i="1" s="1"/>
  <c r="EF96" i="1" a="1"/>
  <c r="EF96" i="1" s="1"/>
  <c r="EF97" i="1" a="1"/>
  <c r="EF97" i="1" s="1"/>
  <c r="EF98" i="1" a="1"/>
  <c r="EF98" i="1" s="1"/>
  <c r="EF99" i="1" a="1"/>
  <c r="EF99" i="1" s="1"/>
  <c r="EF100" i="1" a="1"/>
  <c r="EF100" i="1" s="1"/>
  <c r="YY90" i="1" a="1"/>
  <c r="YY90" i="1" s="1"/>
  <c r="YY91" i="1" a="1"/>
  <c r="YY91" i="1" s="1"/>
  <c r="YY92" i="1" a="1"/>
  <c r="YY92" i="1" s="1"/>
  <c r="YY93" i="1" a="1"/>
  <c r="YY93" i="1" s="1"/>
  <c r="YY94" i="1" a="1"/>
  <c r="YY94" i="1" s="1"/>
  <c r="YY95" i="1" a="1"/>
  <c r="YY95" i="1" s="1"/>
  <c r="YY96" i="1" a="1"/>
  <c r="YY96" i="1" s="1"/>
  <c r="YY97" i="1" a="1"/>
  <c r="YY97" i="1" s="1"/>
  <c r="YY98" i="1" a="1"/>
  <c r="YY98" i="1" s="1"/>
  <c r="YY99" i="1" a="1"/>
  <c r="YY99" i="1" s="1"/>
  <c r="YY100" i="1" a="1"/>
  <c r="YY100" i="1" s="1"/>
  <c r="ABE90" i="1" a="1"/>
  <c r="ABE90" i="1" s="1"/>
  <c r="ABE91" i="1" a="1"/>
  <c r="ABE91" i="1" s="1"/>
  <c r="ABE92" i="1" a="1"/>
  <c r="ABE92" i="1" s="1"/>
  <c r="ABE93" i="1" a="1"/>
  <c r="ABE93" i="1" s="1"/>
  <c r="ABE94" i="1" a="1"/>
  <c r="ABE94" i="1" s="1"/>
  <c r="ABE95" i="1" a="1"/>
  <c r="ABE95" i="1" s="1"/>
  <c r="ABE96" i="1" a="1"/>
  <c r="ABE96" i="1" s="1"/>
  <c r="ABE97" i="1" a="1"/>
  <c r="ABE97" i="1" s="1"/>
  <c r="ABE98" i="1" a="1"/>
  <c r="ABE98" i="1" s="1"/>
  <c r="ABE99" i="1" a="1"/>
  <c r="ABE99" i="1" s="1"/>
  <c r="ABE100" i="1" a="1"/>
  <c r="ABE100" i="1" s="1"/>
  <c r="S90" i="1" a="1"/>
  <c r="S90" i="1" s="1"/>
  <c r="GB90" i="1" s="1"/>
  <c r="S91" i="1" a="1"/>
  <c r="S91" i="1" s="1"/>
  <c r="GB91" i="1" s="1"/>
  <c r="S92" i="1" a="1"/>
  <c r="S92" i="1" s="1"/>
  <c r="GB92" i="1" s="1"/>
  <c r="S93" i="1" a="1"/>
  <c r="S93" i="1" s="1"/>
  <c r="GB93" i="1" s="1"/>
  <c r="S94" i="1" a="1"/>
  <c r="S94" i="1" s="1"/>
  <c r="GB94" i="1" s="1"/>
  <c r="S95" i="1" a="1"/>
  <c r="S95" i="1" s="1"/>
  <c r="GB95" i="1" s="1"/>
  <c r="S96" i="1" a="1"/>
  <c r="S96" i="1" s="1"/>
  <c r="GB96" i="1" s="1"/>
  <c r="S97" i="1" a="1"/>
  <c r="S97" i="1" s="1"/>
  <c r="GB97" i="1" s="1"/>
  <c r="S98" i="1" a="1"/>
  <c r="S98" i="1" s="1"/>
  <c r="GB98" i="1" s="1"/>
  <c r="S99" i="1" a="1"/>
  <c r="S99" i="1" s="1"/>
  <c r="GB99" i="1" s="1"/>
  <c r="S100" i="1" a="1"/>
  <c r="S100" i="1" s="1"/>
  <c r="GB100" i="1" s="1"/>
  <c r="XR90" i="1" a="1"/>
  <c r="XR90" i="1" s="1"/>
  <c r="XR91" i="1" a="1"/>
  <c r="XR91" i="1" s="1"/>
  <c r="XR92" i="1" a="1"/>
  <c r="XR92" i="1" s="1"/>
  <c r="XR93" i="1" a="1"/>
  <c r="XR93" i="1" s="1"/>
  <c r="XR94" i="1" a="1"/>
  <c r="XR94" i="1" s="1"/>
  <c r="XR95" i="1" a="1"/>
  <c r="XR95" i="1" s="1"/>
  <c r="XR96" i="1" a="1"/>
  <c r="XR96" i="1" s="1"/>
  <c r="XR97" i="1" a="1"/>
  <c r="XR97" i="1" s="1"/>
  <c r="XR98" i="1" a="1"/>
  <c r="XR98" i="1" s="1"/>
  <c r="XR99" i="1" a="1"/>
  <c r="XR99" i="1" s="1"/>
  <c r="XR100" i="1" a="1"/>
  <c r="XR100" i="1" s="1"/>
  <c r="YO90" i="1" a="1"/>
  <c r="YO90" i="1" s="1"/>
  <c r="YO91" i="1" a="1"/>
  <c r="YO91" i="1" s="1"/>
  <c r="YO92" i="1" a="1"/>
  <c r="YO92" i="1" s="1"/>
  <c r="YO93" i="1" a="1"/>
  <c r="YO93" i="1" s="1"/>
  <c r="YO94" i="1" a="1"/>
  <c r="YO94" i="1" s="1"/>
  <c r="YO95" i="1" a="1"/>
  <c r="YO95" i="1" s="1"/>
  <c r="YO96" i="1" a="1"/>
  <c r="YO96" i="1" s="1"/>
  <c r="YO97" i="1" a="1"/>
  <c r="YO97" i="1" s="1"/>
  <c r="YO98" i="1" a="1"/>
  <c r="YO98" i="1" s="1"/>
  <c r="YO99" i="1" a="1"/>
  <c r="YO99" i="1" s="1"/>
  <c r="YO100" i="1" a="1"/>
  <c r="YO100" i="1" s="1"/>
  <c r="WZ90" i="1" a="1"/>
  <c r="WZ90" i="1" s="1"/>
  <c r="WZ91" i="1" a="1"/>
  <c r="WZ91" i="1" s="1"/>
  <c r="WZ92" i="1" a="1"/>
  <c r="WZ92" i="1" s="1"/>
  <c r="WZ93" i="1" a="1"/>
  <c r="WZ93" i="1" s="1"/>
  <c r="WZ94" i="1" a="1"/>
  <c r="WZ94" i="1" s="1"/>
  <c r="WZ95" i="1" a="1"/>
  <c r="WZ95" i="1" s="1"/>
  <c r="WZ96" i="1" a="1"/>
  <c r="WZ96" i="1" s="1"/>
  <c r="WZ97" i="1" a="1"/>
  <c r="WZ97" i="1" s="1"/>
  <c r="WZ98" i="1" a="1"/>
  <c r="WZ98" i="1" s="1"/>
  <c r="WZ99" i="1" a="1"/>
  <c r="WZ99" i="1" s="1"/>
  <c r="WZ100" i="1" a="1"/>
  <c r="WZ100" i="1" s="1"/>
  <c r="HD90" i="1" a="1"/>
  <c r="HD90" i="1" s="1"/>
  <c r="HD91" i="1" a="1"/>
  <c r="HD91" i="1" s="1"/>
  <c r="HD92" i="1" a="1"/>
  <c r="HD92" i="1" s="1"/>
  <c r="HD93" i="1" a="1"/>
  <c r="HD93" i="1" s="1"/>
  <c r="HD94" i="1" a="1"/>
  <c r="HD94" i="1" s="1"/>
  <c r="HD95" i="1" a="1"/>
  <c r="HD95" i="1" s="1"/>
  <c r="HD96" i="1" a="1"/>
  <c r="HD96" i="1" s="1"/>
  <c r="HD97" i="1" a="1"/>
  <c r="HD97" i="1" s="1"/>
  <c r="HD98" i="1" a="1"/>
  <c r="HD98" i="1" s="1"/>
  <c r="HD99" i="1" a="1"/>
  <c r="HD99" i="1" s="1"/>
  <c r="HD100" i="1" a="1"/>
  <c r="HD100" i="1" s="1"/>
  <c r="CB90" i="1" a="1"/>
  <c r="CB90" i="1" s="1"/>
  <c r="CB91" i="1" a="1"/>
  <c r="CB91" i="1" s="1"/>
  <c r="CB92" i="1" a="1"/>
  <c r="CB92" i="1" s="1"/>
  <c r="CB93" i="1" a="1"/>
  <c r="CB93" i="1" s="1"/>
  <c r="CB94" i="1" a="1"/>
  <c r="CB94" i="1" s="1"/>
  <c r="CB95" i="1" a="1"/>
  <c r="CB95" i="1" s="1"/>
  <c r="CB96" i="1" a="1"/>
  <c r="CB96" i="1" s="1"/>
  <c r="CB97" i="1" a="1"/>
  <c r="CB97" i="1" s="1"/>
  <c r="CB98" i="1" a="1"/>
  <c r="CB98" i="1" s="1"/>
  <c r="CB99" i="1" a="1"/>
  <c r="CB99" i="1" s="1"/>
  <c r="CB100" i="1" a="1"/>
  <c r="CB100" i="1" s="1"/>
  <c r="HL90" i="1" a="1"/>
  <c r="HL90" i="1" s="1"/>
  <c r="HL91" i="1" a="1"/>
  <c r="HL91" i="1" s="1"/>
  <c r="HL92" i="1" a="1"/>
  <c r="HL92" i="1" s="1"/>
  <c r="HL93" i="1" a="1"/>
  <c r="HL93" i="1" s="1"/>
  <c r="HL94" i="1" a="1"/>
  <c r="HL94" i="1" s="1"/>
  <c r="HL95" i="1" a="1"/>
  <c r="HL95" i="1" s="1"/>
  <c r="HL96" i="1" a="1"/>
  <c r="HL96" i="1" s="1"/>
  <c r="HL97" i="1" a="1"/>
  <c r="HL97" i="1" s="1"/>
  <c r="HL98" i="1" a="1"/>
  <c r="HL98" i="1" s="1"/>
  <c r="HL99" i="1" a="1"/>
  <c r="HL99" i="1" s="1"/>
  <c r="HL100" i="1" a="1"/>
  <c r="HL100" i="1" s="1"/>
  <c r="EG90" i="1" a="1"/>
  <c r="EG90" i="1" s="1"/>
  <c r="EG91" i="1" a="1"/>
  <c r="EG91" i="1" s="1"/>
  <c r="EG92" i="1" a="1"/>
  <c r="EG92" i="1" s="1"/>
  <c r="EG93" i="1" a="1"/>
  <c r="EG93" i="1" s="1"/>
  <c r="EG94" i="1" a="1"/>
  <c r="EG94" i="1" s="1"/>
  <c r="EG95" i="1" a="1"/>
  <c r="EG95" i="1" s="1"/>
  <c r="EG96" i="1" a="1"/>
  <c r="EG96" i="1" s="1"/>
  <c r="EG97" i="1" a="1"/>
  <c r="EG97" i="1" s="1"/>
  <c r="EG98" i="1" a="1"/>
  <c r="EG98" i="1" s="1"/>
  <c r="EG99" i="1" a="1"/>
  <c r="EG99" i="1" s="1"/>
  <c r="EG100" i="1" a="1"/>
  <c r="EG100" i="1" s="1"/>
  <c r="ZA90" i="1" a="1"/>
  <c r="ZA90" i="1" s="1"/>
  <c r="ZA91" i="1" a="1"/>
  <c r="ZA91" i="1" s="1"/>
  <c r="ZA92" i="1" a="1"/>
  <c r="ZA92" i="1" s="1"/>
  <c r="ZA93" i="1" a="1"/>
  <c r="ZA93" i="1" s="1"/>
  <c r="ZA94" i="1" a="1"/>
  <c r="ZA94" i="1" s="1"/>
  <c r="ZA95" i="1" a="1"/>
  <c r="ZA95" i="1" s="1"/>
  <c r="ZA96" i="1" a="1"/>
  <c r="ZA96" i="1" s="1"/>
  <c r="ZA97" i="1" a="1"/>
  <c r="ZA97" i="1" s="1"/>
  <c r="ZA98" i="1" a="1"/>
  <c r="ZA98" i="1" s="1"/>
  <c r="ZA99" i="1" a="1"/>
  <c r="ZA99" i="1" s="1"/>
  <c r="ZA100" i="1" a="1"/>
  <c r="ZA100" i="1" s="1"/>
  <c r="ABJ90" i="1" a="1"/>
  <c r="ABJ90" i="1" s="1"/>
  <c r="ABJ91" i="1" a="1"/>
  <c r="ABJ91" i="1" s="1"/>
  <c r="ABJ92" i="1" a="1"/>
  <c r="ABJ92" i="1" s="1"/>
  <c r="ABJ93" i="1" a="1"/>
  <c r="ABJ93" i="1" s="1"/>
  <c r="ABJ94" i="1" a="1"/>
  <c r="ABJ94" i="1" s="1"/>
  <c r="ABJ95" i="1" a="1"/>
  <c r="ABJ95" i="1" s="1"/>
  <c r="ABJ96" i="1" a="1"/>
  <c r="ABJ96" i="1" s="1"/>
  <c r="ABJ97" i="1" a="1"/>
  <c r="ABJ97" i="1" s="1"/>
  <c r="ABJ98" i="1" a="1"/>
  <c r="ABJ98" i="1" s="1"/>
  <c r="ABJ99" i="1" a="1"/>
  <c r="ABJ99" i="1" s="1"/>
  <c r="ABJ100" i="1" a="1"/>
  <c r="ABJ100" i="1" s="1"/>
  <c r="Q90" i="1" a="1"/>
  <c r="Q90" i="1" s="1"/>
  <c r="FY90" i="1" s="1"/>
  <c r="Q91" i="1" a="1"/>
  <c r="Q91" i="1" s="1"/>
  <c r="FY91" i="1" s="1"/>
  <c r="Q92" i="1" a="1"/>
  <c r="Q92" i="1" s="1"/>
  <c r="FY92" i="1" s="1"/>
  <c r="Q93" i="1" a="1"/>
  <c r="Q93" i="1" s="1"/>
  <c r="FY93" i="1" s="1"/>
  <c r="Q94" i="1" a="1"/>
  <c r="Q94" i="1" s="1"/>
  <c r="FY94" i="1" s="1"/>
  <c r="Q95" i="1" a="1"/>
  <c r="Q95" i="1" s="1"/>
  <c r="FY95" i="1" s="1"/>
  <c r="Q96" i="1" a="1"/>
  <c r="Q96" i="1" s="1"/>
  <c r="FY96" i="1" s="1"/>
  <c r="Q97" i="1" a="1"/>
  <c r="Q97" i="1" s="1"/>
  <c r="FY97" i="1" s="1"/>
  <c r="Q98" i="1" a="1"/>
  <c r="Q98" i="1" s="1"/>
  <c r="FY98" i="1" s="1"/>
  <c r="Q99" i="1" a="1"/>
  <c r="Q99" i="1" s="1"/>
  <c r="FY99" i="1" s="1"/>
  <c r="Q100" i="1" a="1"/>
  <c r="Q100" i="1" s="1"/>
  <c r="FY100" i="1" s="1"/>
  <c r="XQ40" i="1" a="1"/>
  <c r="XQ40" i="1" s="1"/>
  <c r="XS90" i="1" a="1"/>
  <c r="XS90" i="1" s="1"/>
  <c r="XS91" i="1" a="1"/>
  <c r="XS91" i="1" s="1"/>
  <c r="XS92" i="1" a="1"/>
  <c r="XS92" i="1" s="1"/>
  <c r="XS93" i="1" a="1"/>
  <c r="XS93" i="1" s="1"/>
  <c r="XS94" i="1" a="1"/>
  <c r="XS94" i="1" s="1"/>
  <c r="XS95" i="1" a="1"/>
  <c r="XS95" i="1" s="1"/>
  <c r="XS96" i="1" a="1"/>
  <c r="XS96" i="1" s="1"/>
  <c r="XS97" i="1" a="1"/>
  <c r="XS97" i="1" s="1"/>
  <c r="XS98" i="1" a="1"/>
  <c r="XS98" i="1" s="1"/>
  <c r="XS99" i="1" a="1"/>
  <c r="XS99" i="1" s="1"/>
  <c r="XS100" i="1" a="1"/>
  <c r="XS100" i="1" s="1"/>
  <c r="IA90" i="1" a="1"/>
  <c r="IA90" i="1" s="1"/>
  <c r="IA91" i="1" a="1"/>
  <c r="IA91" i="1" s="1"/>
  <c r="IA92" i="1" a="1"/>
  <c r="IA92" i="1" s="1"/>
  <c r="IA93" i="1" a="1"/>
  <c r="IA93" i="1" s="1"/>
  <c r="IA94" i="1" a="1"/>
  <c r="IA94" i="1" s="1"/>
  <c r="IA95" i="1" a="1"/>
  <c r="IA95" i="1" s="1"/>
  <c r="IA96" i="1" a="1"/>
  <c r="IA96" i="1" s="1"/>
  <c r="IA97" i="1" a="1"/>
  <c r="IA97" i="1" s="1"/>
  <c r="IA98" i="1" a="1"/>
  <c r="IA98" i="1" s="1"/>
  <c r="IA99" i="1" a="1"/>
  <c r="IA99" i="1" s="1"/>
  <c r="IA100" i="1" a="1"/>
  <c r="IA100" i="1" s="1"/>
  <c r="IJ90" i="1" a="1"/>
  <c r="IJ90" i="1" s="1"/>
  <c r="IJ91" i="1" a="1"/>
  <c r="IJ91" i="1" s="1"/>
  <c r="IJ92" i="1" a="1"/>
  <c r="IJ92" i="1" s="1"/>
  <c r="IJ93" i="1" a="1"/>
  <c r="IJ93" i="1" s="1"/>
  <c r="IJ94" i="1" a="1"/>
  <c r="IJ94" i="1" s="1"/>
  <c r="IJ95" i="1" a="1"/>
  <c r="IJ95" i="1" s="1"/>
  <c r="IJ96" i="1" a="1"/>
  <c r="IJ96" i="1" s="1"/>
  <c r="IJ97" i="1" a="1"/>
  <c r="IJ97" i="1" s="1"/>
  <c r="IJ98" i="1" a="1"/>
  <c r="IJ98" i="1" s="1"/>
  <c r="IJ99" i="1" a="1"/>
  <c r="IJ99" i="1" s="1"/>
  <c r="IJ100" i="1" a="1"/>
  <c r="IJ100" i="1" s="1"/>
  <c r="DA90" i="1" a="1"/>
  <c r="DA90" i="1" s="1"/>
  <c r="DA91" i="1" a="1"/>
  <c r="DA91" i="1" s="1"/>
  <c r="DA92" i="1" a="1"/>
  <c r="DA92" i="1" s="1"/>
  <c r="DA93" i="1" a="1"/>
  <c r="DA93" i="1" s="1"/>
  <c r="DA94" i="1" a="1"/>
  <c r="DA94" i="1" s="1"/>
  <c r="DA95" i="1" a="1"/>
  <c r="DA95" i="1" s="1"/>
  <c r="DA96" i="1" a="1"/>
  <c r="DA96" i="1" s="1"/>
  <c r="DA97" i="1" a="1"/>
  <c r="DA97" i="1" s="1"/>
  <c r="DA98" i="1" a="1"/>
  <c r="DA98" i="1" s="1"/>
  <c r="DA99" i="1" a="1"/>
  <c r="DA99" i="1" s="1"/>
  <c r="DA100" i="1" a="1"/>
  <c r="DA100" i="1" s="1"/>
  <c r="ABH90" i="1" a="1"/>
  <c r="ABH90" i="1" s="1"/>
  <c r="ABH91" i="1" a="1"/>
  <c r="ABH91" i="1" s="1"/>
  <c r="ABH92" i="1" a="1"/>
  <c r="ABH92" i="1" s="1"/>
  <c r="ABH93" i="1" a="1"/>
  <c r="ABH93" i="1" s="1"/>
  <c r="ABH94" i="1" a="1"/>
  <c r="ABH94" i="1" s="1"/>
  <c r="ABH95" i="1" a="1"/>
  <c r="ABH95" i="1" s="1"/>
  <c r="ABH96" i="1" a="1"/>
  <c r="ABH96" i="1" s="1"/>
  <c r="ABH97" i="1" a="1"/>
  <c r="ABH97" i="1" s="1"/>
  <c r="ABH98" i="1" a="1"/>
  <c r="ABH98" i="1" s="1"/>
  <c r="ABH99" i="1" a="1"/>
  <c r="ABH99" i="1" s="1"/>
  <c r="ABH100" i="1" a="1"/>
  <c r="ABH100" i="1" s="1"/>
  <c r="EL90" i="1" a="1"/>
  <c r="EL90" i="1" s="1"/>
  <c r="EL91" i="1" a="1"/>
  <c r="EL91" i="1" s="1"/>
  <c r="EL92" i="1" a="1"/>
  <c r="EL92" i="1" s="1"/>
  <c r="EL93" i="1" a="1"/>
  <c r="EL93" i="1" s="1"/>
  <c r="EL94" i="1" a="1"/>
  <c r="EL94" i="1" s="1"/>
  <c r="EL95" i="1" a="1"/>
  <c r="EL95" i="1" s="1"/>
  <c r="EL96" i="1" a="1"/>
  <c r="EL96" i="1" s="1"/>
  <c r="EL97" i="1" a="1"/>
  <c r="EL97" i="1" s="1"/>
  <c r="EL98" i="1" a="1"/>
  <c r="EL98" i="1" s="1"/>
  <c r="EL99" i="1" a="1"/>
  <c r="EL99" i="1" s="1"/>
  <c r="EL100" i="1" a="1"/>
  <c r="EL100" i="1" s="1"/>
  <c r="AK90" i="1" a="1"/>
  <c r="AK90" i="1" s="1"/>
  <c r="AK91" i="1" a="1"/>
  <c r="AK91" i="1" s="1"/>
  <c r="AK92" i="1" a="1"/>
  <c r="AK92" i="1" s="1"/>
  <c r="AK93" i="1" a="1"/>
  <c r="AK93" i="1" s="1"/>
  <c r="AK94" i="1" a="1"/>
  <c r="AK94" i="1" s="1"/>
  <c r="AK95" i="1" a="1"/>
  <c r="AK95" i="1" s="1"/>
  <c r="AK96" i="1" a="1"/>
  <c r="AK96" i="1" s="1"/>
  <c r="AK100" i="1" a="1"/>
  <c r="AK100" i="1" s="1"/>
  <c r="XQ24" i="1" a="1"/>
  <c r="XQ24" i="1" s="1"/>
  <c r="IY90" i="1" a="1"/>
  <c r="IY90" i="1" s="1"/>
  <c r="IY91" i="1" a="1"/>
  <c r="IY91" i="1" s="1"/>
  <c r="IY92" i="1" a="1"/>
  <c r="IY92" i="1" s="1"/>
  <c r="IY93" i="1" a="1"/>
  <c r="IY93" i="1" s="1"/>
  <c r="IY94" i="1" a="1"/>
  <c r="IY94" i="1" s="1"/>
  <c r="IY95" i="1" a="1"/>
  <c r="IY95" i="1" s="1"/>
  <c r="IY96" i="1" a="1"/>
  <c r="IY96" i="1" s="1"/>
  <c r="IY97" i="1" a="1"/>
  <c r="IY97" i="1" s="1"/>
  <c r="IY98" i="1" a="1"/>
  <c r="IY98" i="1" s="1"/>
  <c r="IY99" i="1" a="1"/>
  <c r="IY99" i="1" s="1"/>
  <c r="IY100" i="1" a="1"/>
  <c r="IY100" i="1" s="1"/>
  <c r="AAZ90" i="1" a="1"/>
  <c r="AAZ90" i="1" s="1"/>
  <c r="AAZ91" i="1" a="1"/>
  <c r="AAZ91" i="1" s="1"/>
  <c r="AAZ92" i="1" a="1"/>
  <c r="AAZ92" i="1" s="1"/>
  <c r="AAZ93" i="1" a="1"/>
  <c r="AAZ93" i="1" s="1"/>
  <c r="AAZ94" i="1" a="1"/>
  <c r="AAZ94" i="1" s="1"/>
  <c r="AAZ95" i="1" a="1"/>
  <c r="AAZ95" i="1" s="1"/>
  <c r="AAZ96" i="1" a="1"/>
  <c r="AAZ96" i="1" s="1"/>
  <c r="AAZ97" i="1" a="1"/>
  <c r="AAZ97" i="1" s="1"/>
  <c r="AAZ98" i="1" a="1"/>
  <c r="AAZ98" i="1" s="1"/>
  <c r="AAZ99" i="1" a="1"/>
  <c r="AAZ99" i="1" s="1"/>
  <c r="AAZ100" i="1" a="1"/>
  <c r="AAZ100" i="1" s="1"/>
  <c r="ABA90" i="1" a="1"/>
  <c r="ABA90" i="1" s="1"/>
  <c r="ABA91" i="1" a="1"/>
  <c r="ABA91" i="1" s="1"/>
  <c r="ABA92" i="1" a="1"/>
  <c r="ABA92" i="1" s="1"/>
  <c r="ABA93" i="1" a="1"/>
  <c r="ABA93" i="1" s="1"/>
  <c r="ABA94" i="1" a="1"/>
  <c r="ABA94" i="1" s="1"/>
  <c r="ABA95" i="1" a="1"/>
  <c r="ABA95" i="1" s="1"/>
  <c r="ABA96" i="1" a="1"/>
  <c r="ABA96" i="1" s="1"/>
  <c r="ABA97" i="1" a="1"/>
  <c r="ABA97" i="1" s="1"/>
  <c r="ABA98" i="1" a="1"/>
  <c r="ABA98" i="1" s="1"/>
  <c r="ABA99" i="1" a="1"/>
  <c r="ABA99" i="1" s="1"/>
  <c r="ABA100" i="1" a="1"/>
  <c r="ABA100" i="1" s="1"/>
  <c r="EO90" i="1" a="1"/>
  <c r="EO90" i="1" s="1"/>
  <c r="EO91" i="1" a="1"/>
  <c r="EO91" i="1" s="1"/>
  <c r="EO92" i="1" a="1"/>
  <c r="EO92" i="1" s="1"/>
  <c r="EO93" i="1" a="1"/>
  <c r="EO93" i="1" s="1"/>
  <c r="EO94" i="1" a="1"/>
  <c r="EO94" i="1" s="1"/>
  <c r="EO95" i="1" a="1"/>
  <c r="EO95" i="1" s="1"/>
  <c r="EO96" i="1" a="1"/>
  <c r="EO96" i="1" s="1"/>
  <c r="EO97" i="1" a="1"/>
  <c r="EO97" i="1" s="1"/>
  <c r="EO98" i="1" a="1"/>
  <c r="EO98" i="1" s="1"/>
  <c r="EO99" i="1" a="1"/>
  <c r="EO99" i="1" s="1"/>
  <c r="EO100" i="1" a="1"/>
  <c r="EO100" i="1" s="1"/>
  <c r="AD90" i="1" a="1"/>
  <c r="AD90" i="1" s="1"/>
  <c r="AD91" i="1" a="1"/>
  <c r="AD91" i="1" s="1"/>
  <c r="AD92" i="1" a="1"/>
  <c r="AD92" i="1" s="1"/>
  <c r="AD93" i="1" a="1"/>
  <c r="AD93" i="1" s="1"/>
  <c r="AD97" i="1" a="1"/>
  <c r="AD97" i="1" s="1"/>
  <c r="AD98" i="1" a="1"/>
  <c r="AD98" i="1" s="1"/>
  <c r="AD99" i="1" a="1"/>
  <c r="AD99" i="1" s="1"/>
  <c r="AD100" i="1" a="1"/>
  <c r="AD100" i="1" s="1"/>
  <c r="XQ46" i="1" a="1"/>
  <c r="XQ46" i="1" s="1"/>
  <c r="ZG90" i="1" a="1"/>
  <c r="ZG90" i="1" s="1"/>
  <c r="ZG91" i="1" a="1"/>
  <c r="ZG91" i="1" s="1"/>
  <c r="ZG92" i="1" a="1"/>
  <c r="ZG92" i="1" s="1"/>
  <c r="ZG93" i="1" a="1"/>
  <c r="ZG93" i="1" s="1"/>
  <c r="ZG94" i="1" a="1"/>
  <c r="ZG94" i="1" s="1"/>
  <c r="ZG95" i="1" a="1"/>
  <c r="ZG95" i="1" s="1"/>
  <c r="ZG96" i="1" a="1"/>
  <c r="ZG96" i="1" s="1"/>
  <c r="ZG97" i="1" a="1"/>
  <c r="ZG97" i="1" s="1"/>
  <c r="ZG98" i="1" a="1"/>
  <c r="ZG98" i="1" s="1"/>
  <c r="ZG99" i="1" a="1"/>
  <c r="ZG99" i="1" s="1"/>
  <c r="ZG100" i="1" a="1"/>
  <c r="ZG100" i="1" s="1"/>
  <c r="AAE90" i="1" a="1"/>
  <c r="AAE90" i="1" s="1"/>
  <c r="AAE91" i="1" a="1"/>
  <c r="AAE91" i="1" s="1"/>
  <c r="AAE92" i="1" a="1"/>
  <c r="AAE92" i="1" s="1"/>
  <c r="AAE93" i="1" a="1"/>
  <c r="AAE93" i="1" s="1"/>
  <c r="AAE94" i="1" a="1"/>
  <c r="AAE94" i="1" s="1"/>
  <c r="AAE95" i="1" a="1"/>
  <c r="AAE95" i="1" s="1"/>
  <c r="AAE96" i="1" a="1"/>
  <c r="AAE96" i="1" s="1"/>
  <c r="AAE97" i="1" a="1"/>
  <c r="AAE97" i="1" s="1"/>
  <c r="AAE98" i="1" a="1"/>
  <c r="AAE98" i="1" s="1"/>
  <c r="AAE99" i="1" a="1"/>
  <c r="AAE99" i="1" s="1"/>
  <c r="AAE100" i="1" a="1"/>
  <c r="AAE100" i="1" s="1"/>
  <c r="ABG90" i="1" a="1"/>
  <c r="ABG90" i="1" s="1"/>
  <c r="ABG91" i="1" a="1"/>
  <c r="ABG91" i="1" s="1"/>
  <c r="ABG92" i="1" a="1"/>
  <c r="ABG92" i="1" s="1"/>
  <c r="ABG93" i="1" a="1"/>
  <c r="ABG93" i="1" s="1"/>
  <c r="ABG94" i="1" a="1"/>
  <c r="ABG94" i="1" s="1"/>
  <c r="ABG95" i="1" a="1"/>
  <c r="ABG95" i="1" s="1"/>
  <c r="ABG96" i="1" a="1"/>
  <c r="ABG96" i="1" s="1"/>
  <c r="ABG97" i="1" a="1"/>
  <c r="ABG97" i="1" s="1"/>
  <c r="ABG98" i="1" a="1"/>
  <c r="ABG98" i="1" s="1"/>
  <c r="ABG99" i="1" a="1"/>
  <c r="ABG99" i="1" s="1"/>
  <c r="ABG100" i="1" a="1"/>
  <c r="ABG100" i="1" s="1"/>
  <c r="YW90" i="1" a="1"/>
  <c r="YW90" i="1" s="1"/>
  <c r="YW91" i="1" a="1"/>
  <c r="YW91" i="1" s="1"/>
  <c r="YW92" i="1" a="1"/>
  <c r="YW92" i="1" s="1"/>
  <c r="YW93" i="1" a="1"/>
  <c r="YW93" i="1" s="1"/>
  <c r="YW94" i="1" a="1"/>
  <c r="YW94" i="1" s="1"/>
  <c r="YW95" i="1" a="1"/>
  <c r="YW95" i="1" s="1"/>
  <c r="YW96" i="1" a="1"/>
  <c r="YW96" i="1" s="1"/>
  <c r="YW97" i="1" a="1"/>
  <c r="YW97" i="1" s="1"/>
  <c r="YW98" i="1" a="1"/>
  <c r="YW98" i="1" s="1"/>
  <c r="YW99" i="1" a="1"/>
  <c r="YW99" i="1" s="1"/>
  <c r="YW100" i="1" a="1"/>
  <c r="YW100" i="1" s="1"/>
  <c r="DF90" i="1" a="1"/>
  <c r="DF90" i="1" s="1"/>
  <c r="DF91" i="1" a="1"/>
  <c r="DF91" i="1" s="1"/>
  <c r="DF92" i="1" a="1"/>
  <c r="DF92" i="1" s="1"/>
  <c r="DF93" i="1" a="1"/>
  <c r="DF93" i="1" s="1"/>
  <c r="DF94" i="1" a="1"/>
  <c r="DF94" i="1" s="1"/>
  <c r="DF95" i="1" a="1"/>
  <c r="DF95" i="1" s="1"/>
  <c r="DF96" i="1" a="1"/>
  <c r="DF96" i="1" s="1"/>
  <c r="DF97" i="1" a="1"/>
  <c r="DF97" i="1" s="1"/>
  <c r="DF98" i="1" a="1"/>
  <c r="DF98" i="1" s="1"/>
  <c r="DF99" i="1" a="1"/>
  <c r="DF99" i="1" s="1"/>
  <c r="DF100" i="1" a="1"/>
  <c r="DF100" i="1" s="1"/>
  <c r="ABI90" i="1" a="1"/>
  <c r="ABI90" i="1" s="1"/>
  <c r="ABI91" i="1" a="1"/>
  <c r="ABI91" i="1" s="1"/>
  <c r="ABI92" i="1" a="1"/>
  <c r="ABI92" i="1" s="1"/>
  <c r="ABI93" i="1" a="1"/>
  <c r="ABI93" i="1" s="1"/>
  <c r="ABI94" i="1" a="1"/>
  <c r="ABI94" i="1" s="1"/>
  <c r="ABI95" i="1" a="1"/>
  <c r="ABI95" i="1" s="1"/>
  <c r="ABI96" i="1" a="1"/>
  <c r="ABI96" i="1" s="1"/>
  <c r="ABI97" i="1" a="1"/>
  <c r="ABI97" i="1" s="1"/>
  <c r="ABI98" i="1" a="1"/>
  <c r="ABI98" i="1" s="1"/>
  <c r="ABI99" i="1" a="1"/>
  <c r="ABI99" i="1" s="1"/>
  <c r="ABI100" i="1" a="1"/>
  <c r="ABI100" i="1" s="1"/>
  <c r="EM90" i="1" a="1"/>
  <c r="EM90" i="1" s="1"/>
  <c r="EM91" i="1" a="1"/>
  <c r="EM91" i="1" s="1"/>
  <c r="EM92" i="1" a="1"/>
  <c r="EM92" i="1" s="1"/>
  <c r="EM93" i="1" a="1"/>
  <c r="EM93" i="1" s="1"/>
  <c r="EM94" i="1" a="1"/>
  <c r="EM94" i="1" s="1"/>
  <c r="EM95" i="1" a="1"/>
  <c r="EM95" i="1" s="1"/>
  <c r="EM96" i="1" a="1"/>
  <c r="EM96" i="1" s="1"/>
  <c r="EM97" i="1" a="1"/>
  <c r="EM97" i="1" s="1"/>
  <c r="EM98" i="1" a="1"/>
  <c r="EM98" i="1" s="1"/>
  <c r="EM99" i="1" a="1"/>
  <c r="EM99" i="1" s="1"/>
  <c r="EM100" i="1" a="1"/>
  <c r="EM100" i="1" s="1"/>
  <c r="AE90" i="1" a="1"/>
  <c r="AE90" i="1" s="1"/>
  <c r="AE91" i="1" a="1"/>
  <c r="AE91" i="1" s="1"/>
  <c r="AE92" i="1" a="1"/>
  <c r="AE92" i="1" s="1"/>
  <c r="AE93" i="1" a="1"/>
  <c r="AE93" i="1" s="1"/>
  <c r="AE94" i="1" a="1"/>
  <c r="AE94" i="1" s="1"/>
  <c r="AE95" i="1" a="1"/>
  <c r="AE95" i="1" s="1"/>
  <c r="AE96" i="1" a="1"/>
  <c r="AE96" i="1" s="1"/>
  <c r="AE97" i="1" a="1"/>
  <c r="AE97" i="1" s="1"/>
  <c r="AE98" i="1" a="1"/>
  <c r="AE98" i="1" s="1"/>
  <c r="AE99" i="1" a="1"/>
  <c r="AE99" i="1" s="1"/>
  <c r="AE100" i="1" a="1"/>
  <c r="AE100" i="1" s="1"/>
  <c r="XQ28" i="1" a="1"/>
  <c r="XQ28" i="1" s="1"/>
  <c r="DE90" i="1" a="1"/>
  <c r="DE90" i="1" s="1"/>
  <c r="DE91" i="1" a="1"/>
  <c r="DE91" i="1" s="1"/>
  <c r="DE92" i="1" a="1"/>
  <c r="DE92" i="1" s="1"/>
  <c r="DE93" i="1" a="1"/>
  <c r="DE93" i="1" s="1"/>
  <c r="DE94" i="1" a="1"/>
  <c r="DE94" i="1" s="1"/>
  <c r="DE95" i="1" a="1"/>
  <c r="DE95" i="1" s="1"/>
  <c r="DE96" i="1" a="1"/>
  <c r="DE96" i="1" s="1"/>
  <c r="DE97" i="1" a="1"/>
  <c r="DE97" i="1" s="1"/>
  <c r="DE98" i="1" a="1"/>
  <c r="DE98" i="1" s="1"/>
  <c r="DE99" i="1" a="1"/>
  <c r="DE99" i="1" s="1"/>
  <c r="DE100" i="1" a="1"/>
  <c r="DE100" i="1" s="1"/>
  <c r="XL90" i="1" a="1"/>
  <c r="XL90" i="1" s="1"/>
  <c r="XL91" i="1" a="1"/>
  <c r="XL91" i="1" s="1"/>
  <c r="XL92" i="1" a="1"/>
  <c r="XL92" i="1" s="1"/>
  <c r="XL93" i="1" a="1"/>
  <c r="XL93" i="1" s="1"/>
  <c r="XL94" i="1" a="1"/>
  <c r="XL94" i="1" s="1"/>
  <c r="XL95" i="1" a="1"/>
  <c r="XL95" i="1" s="1"/>
  <c r="XL96" i="1" a="1"/>
  <c r="XL96" i="1" s="1"/>
  <c r="XL97" i="1" a="1"/>
  <c r="XL97" i="1" s="1"/>
  <c r="XL98" i="1" a="1"/>
  <c r="XL98" i="1" s="1"/>
  <c r="XL99" i="1" a="1"/>
  <c r="XL99" i="1" s="1"/>
  <c r="XL100" i="1" a="1"/>
  <c r="XL100" i="1" s="1"/>
  <c r="ZB90" i="1" a="1"/>
  <c r="ZB90" i="1" s="1"/>
  <c r="ZB91" i="1" a="1"/>
  <c r="ZB91" i="1" s="1"/>
  <c r="ZB92" i="1" a="1"/>
  <c r="ZB92" i="1" s="1"/>
  <c r="ZB93" i="1" a="1"/>
  <c r="ZB93" i="1" s="1"/>
  <c r="ZB94" i="1" a="1"/>
  <c r="ZB94" i="1" s="1"/>
  <c r="ZB95" i="1" a="1"/>
  <c r="ZB95" i="1" s="1"/>
  <c r="ZB96" i="1" a="1"/>
  <c r="ZB96" i="1" s="1"/>
  <c r="ZB97" i="1" a="1"/>
  <c r="ZB97" i="1" s="1"/>
  <c r="ZB98" i="1" a="1"/>
  <c r="ZB98" i="1" s="1"/>
  <c r="ZB99" i="1" a="1"/>
  <c r="ZB99" i="1" s="1"/>
  <c r="ZB100" i="1" a="1"/>
  <c r="ZB100" i="1" s="1"/>
  <c r="IS90" i="1" a="1"/>
  <c r="IS90" i="1" s="1"/>
  <c r="IS91" i="1" a="1"/>
  <c r="IS91" i="1" s="1"/>
  <c r="IS92" i="1" a="1"/>
  <c r="IS92" i="1" s="1"/>
  <c r="IS93" i="1" a="1"/>
  <c r="IS93" i="1" s="1"/>
  <c r="IS94" i="1" a="1"/>
  <c r="IS94" i="1" s="1"/>
  <c r="IS95" i="1" a="1"/>
  <c r="IS95" i="1" s="1"/>
  <c r="IS96" i="1" a="1"/>
  <c r="IS96" i="1" s="1"/>
  <c r="IS97" i="1" a="1"/>
  <c r="IS97" i="1" s="1"/>
  <c r="IS98" i="1" a="1"/>
  <c r="IS98" i="1" s="1"/>
  <c r="IS99" i="1" a="1"/>
  <c r="IS99" i="1" s="1"/>
  <c r="IS100" i="1" a="1"/>
  <c r="IS100" i="1" s="1"/>
  <c r="ABB90" i="1" a="1"/>
  <c r="ABB90" i="1" s="1"/>
  <c r="ABB91" i="1" a="1"/>
  <c r="ABB91" i="1" s="1"/>
  <c r="ABB92" i="1" a="1"/>
  <c r="ABB92" i="1" s="1"/>
  <c r="ABB93" i="1" a="1"/>
  <c r="ABB93" i="1" s="1"/>
  <c r="ABB94" i="1" a="1"/>
  <c r="ABB94" i="1" s="1"/>
  <c r="ABB95" i="1" a="1"/>
  <c r="ABB95" i="1" s="1"/>
  <c r="ABB96" i="1" a="1"/>
  <c r="ABB96" i="1" s="1"/>
  <c r="ABB97" i="1" a="1"/>
  <c r="ABB97" i="1" s="1"/>
  <c r="ABB98" i="1" a="1"/>
  <c r="ABB98" i="1" s="1"/>
  <c r="ABB99" i="1" a="1"/>
  <c r="ABB99" i="1" s="1"/>
  <c r="ABB100" i="1" a="1"/>
  <c r="ABB100" i="1" s="1"/>
  <c r="EN90" i="1" a="1"/>
  <c r="EN90" i="1" s="1"/>
  <c r="EN91" i="1" a="1"/>
  <c r="EN91" i="1" s="1"/>
  <c r="EN92" i="1" a="1"/>
  <c r="EN92" i="1" s="1"/>
  <c r="EN93" i="1" a="1"/>
  <c r="EN93" i="1" s="1"/>
  <c r="EN94" i="1" a="1"/>
  <c r="EN94" i="1" s="1"/>
  <c r="EN95" i="1" a="1"/>
  <c r="EN95" i="1" s="1"/>
  <c r="EN96" i="1" a="1"/>
  <c r="EN96" i="1" s="1"/>
  <c r="EN97" i="1" a="1"/>
  <c r="EN97" i="1" s="1"/>
  <c r="EN98" i="1" a="1"/>
  <c r="EN98" i="1" s="1"/>
  <c r="EN99" i="1" a="1"/>
  <c r="EN99" i="1" s="1"/>
  <c r="EN100" i="1" a="1"/>
  <c r="EN100" i="1" s="1"/>
  <c r="AF90" i="1" a="1"/>
  <c r="AF90" i="1" s="1"/>
  <c r="AF91" i="1" a="1"/>
  <c r="AF91" i="1" s="1"/>
  <c r="AF92" i="1" a="1"/>
  <c r="AF92" i="1" s="1"/>
  <c r="AF93" i="1" a="1"/>
  <c r="AF93" i="1" s="1"/>
  <c r="AF94" i="1" a="1"/>
  <c r="AF94" i="1" s="1"/>
  <c r="AF95" i="1" a="1"/>
  <c r="AF95" i="1" s="1"/>
  <c r="AF96" i="1" a="1"/>
  <c r="AF96" i="1" s="1"/>
  <c r="AF97" i="1" a="1"/>
  <c r="AF97" i="1" s="1"/>
  <c r="AF98" i="1" a="1"/>
  <c r="AF98" i="1" s="1"/>
  <c r="AF99" i="1" a="1"/>
  <c r="AF99" i="1" s="1"/>
  <c r="AF100" i="1" a="1"/>
  <c r="AF100" i="1" s="1"/>
  <c r="XQ21" i="1" a="1"/>
  <c r="XQ21" i="1" s="1"/>
  <c r="CQ90" i="1" a="1"/>
  <c r="CQ90" i="1" s="1"/>
  <c r="CQ91" i="1" a="1"/>
  <c r="CQ91" i="1" s="1"/>
  <c r="CQ92" i="1" a="1"/>
  <c r="CQ92" i="1" s="1"/>
  <c r="CQ93" i="1" a="1"/>
  <c r="CQ93" i="1" s="1"/>
  <c r="CQ94" i="1" a="1"/>
  <c r="CQ94" i="1" s="1"/>
  <c r="CQ95" i="1" a="1"/>
  <c r="CQ95" i="1" s="1"/>
  <c r="CQ96" i="1" a="1"/>
  <c r="CQ96" i="1" s="1"/>
  <c r="CQ97" i="1" a="1"/>
  <c r="CQ97" i="1" s="1"/>
  <c r="CQ98" i="1" a="1"/>
  <c r="CQ98" i="1" s="1"/>
  <c r="CQ99" i="1" a="1"/>
  <c r="CQ99" i="1" s="1"/>
  <c r="CQ100" i="1" a="1"/>
  <c r="CQ100" i="1" s="1"/>
  <c r="HY90" i="1" a="1"/>
  <c r="HY90" i="1" s="1"/>
  <c r="HY91" i="1" a="1"/>
  <c r="HY91" i="1" s="1"/>
  <c r="HY92" i="1" a="1"/>
  <c r="HY92" i="1" s="1"/>
  <c r="HY93" i="1" a="1"/>
  <c r="HY93" i="1" s="1"/>
  <c r="HY94" i="1" a="1"/>
  <c r="HY94" i="1" s="1"/>
  <c r="HY95" i="1" a="1"/>
  <c r="HY95" i="1" s="1"/>
  <c r="HY96" i="1" a="1"/>
  <c r="HY96" i="1" s="1"/>
  <c r="HY97" i="1" a="1"/>
  <c r="HY97" i="1" s="1"/>
  <c r="HY98" i="1" a="1"/>
  <c r="HY98" i="1" s="1"/>
  <c r="HY99" i="1" a="1"/>
  <c r="HY99" i="1" s="1"/>
  <c r="HY100" i="1" a="1"/>
  <c r="HY100" i="1" s="1"/>
  <c r="HH90" i="1" a="1"/>
  <c r="HH90" i="1" s="1"/>
  <c r="HH91" i="1" a="1"/>
  <c r="HH91" i="1" s="1"/>
  <c r="HH92" i="1" a="1"/>
  <c r="HH92" i="1" s="1"/>
  <c r="HH93" i="1" a="1"/>
  <c r="HH93" i="1" s="1"/>
  <c r="HH94" i="1" a="1"/>
  <c r="HH94" i="1" s="1"/>
  <c r="HH95" i="1" a="1"/>
  <c r="HH95" i="1" s="1"/>
  <c r="HH96" i="1" a="1"/>
  <c r="HH96" i="1" s="1"/>
  <c r="HH97" i="1" a="1"/>
  <c r="HH97" i="1" s="1"/>
  <c r="HH98" i="1" a="1"/>
  <c r="HH98" i="1" s="1"/>
  <c r="HH99" i="1" a="1"/>
  <c r="HH99" i="1" s="1"/>
  <c r="HH100" i="1" a="1"/>
  <c r="HH100" i="1" s="1"/>
  <c r="JA90" i="1" a="1"/>
  <c r="JA90" i="1" s="1"/>
  <c r="JA91" i="1" a="1"/>
  <c r="JA91" i="1" s="1"/>
  <c r="JA92" i="1" a="1"/>
  <c r="JA92" i="1" s="1"/>
  <c r="JA93" i="1" a="1"/>
  <c r="JA93" i="1" s="1"/>
  <c r="JA94" i="1" a="1"/>
  <c r="JA94" i="1" s="1"/>
  <c r="JA95" i="1" a="1"/>
  <c r="JA95" i="1" s="1"/>
  <c r="JA96" i="1" a="1"/>
  <c r="JA96" i="1" s="1"/>
  <c r="JA97" i="1" a="1"/>
  <c r="JA97" i="1" s="1"/>
  <c r="JA98" i="1" a="1"/>
  <c r="JA98" i="1" s="1"/>
  <c r="JA99" i="1" a="1"/>
  <c r="JA99" i="1" s="1"/>
  <c r="JA100" i="1" a="1"/>
  <c r="JA100" i="1" s="1"/>
  <c r="AAY90" i="1" a="1"/>
  <c r="AAY90" i="1" s="1"/>
  <c r="AAY91" i="1" a="1"/>
  <c r="AAY91" i="1" s="1"/>
  <c r="AAY92" i="1" a="1"/>
  <c r="AAY92" i="1" s="1"/>
  <c r="AAY93" i="1" a="1"/>
  <c r="AAY93" i="1" s="1"/>
  <c r="AAY94" i="1" a="1"/>
  <c r="AAY94" i="1" s="1"/>
  <c r="AAY95" i="1" a="1"/>
  <c r="AAY95" i="1" s="1"/>
  <c r="AAY96" i="1" a="1"/>
  <c r="AAY96" i="1" s="1"/>
  <c r="AAY97" i="1" a="1"/>
  <c r="AAY97" i="1" s="1"/>
  <c r="AAY98" i="1" a="1"/>
  <c r="AAY98" i="1" s="1"/>
  <c r="AAY99" i="1" a="1"/>
  <c r="AAY99" i="1" s="1"/>
  <c r="AAY100" i="1" a="1"/>
  <c r="AAY100" i="1" s="1"/>
  <c r="AAI90" i="1" a="1"/>
  <c r="AAI90" i="1" s="1"/>
  <c r="AAI91" i="1" a="1"/>
  <c r="AAI91" i="1" s="1"/>
  <c r="AAI92" i="1" a="1"/>
  <c r="AAI92" i="1" s="1"/>
  <c r="AAI93" i="1" a="1"/>
  <c r="AAI93" i="1" s="1"/>
  <c r="AAI94" i="1" a="1"/>
  <c r="AAI94" i="1" s="1"/>
  <c r="AAI95" i="1" a="1"/>
  <c r="AAI95" i="1" s="1"/>
  <c r="AAI96" i="1" a="1"/>
  <c r="AAI96" i="1" s="1"/>
  <c r="AAI97" i="1" a="1"/>
  <c r="AAI97" i="1" s="1"/>
  <c r="AAI98" i="1" a="1"/>
  <c r="AAI98" i="1" s="1"/>
  <c r="AAI99" i="1" a="1"/>
  <c r="AAI99" i="1" s="1"/>
  <c r="AAI100" i="1" a="1"/>
  <c r="AAI100" i="1" s="1"/>
  <c r="N90" i="1" a="1"/>
  <c r="N90" i="1" s="1"/>
  <c r="N91" i="1" a="1"/>
  <c r="N91" i="1" s="1"/>
  <c r="N92" i="1" a="1"/>
  <c r="N92" i="1" s="1"/>
  <c r="N93" i="1" a="1"/>
  <c r="N93" i="1" s="1"/>
  <c r="N94" i="1" a="1"/>
  <c r="N94" i="1" s="1"/>
  <c r="N95" i="1" a="1"/>
  <c r="N95" i="1" s="1"/>
  <c r="N96" i="1" a="1"/>
  <c r="N96" i="1" s="1"/>
  <c r="N97" i="1" a="1"/>
  <c r="N97" i="1" s="1"/>
  <c r="N98" i="1" a="1"/>
  <c r="N98" i="1" s="1"/>
  <c r="N99" i="1" a="1"/>
  <c r="N99" i="1" s="1"/>
  <c r="N100" i="1" a="1"/>
  <c r="N100" i="1" s="1"/>
  <c r="HF90" i="1" a="1"/>
  <c r="HF90" i="1" s="1"/>
  <c r="HF91" i="1" a="1"/>
  <c r="HF91" i="1" s="1"/>
  <c r="HF92" i="1" a="1"/>
  <c r="HF92" i="1" s="1"/>
  <c r="HF93" i="1" a="1"/>
  <c r="HF93" i="1" s="1"/>
  <c r="HF94" i="1" a="1"/>
  <c r="HF94" i="1" s="1"/>
  <c r="HF95" i="1" a="1"/>
  <c r="HF95" i="1" s="1"/>
  <c r="HF96" i="1" a="1"/>
  <c r="HF96" i="1" s="1"/>
  <c r="HF97" i="1" a="1"/>
  <c r="HF97" i="1" s="1"/>
  <c r="HF98" i="1" a="1"/>
  <c r="HF98" i="1" s="1"/>
  <c r="HF99" i="1" a="1"/>
  <c r="HF99" i="1" s="1"/>
  <c r="HF100" i="1" a="1"/>
  <c r="HF100" i="1" s="1"/>
  <c r="AAG90" i="1" a="1"/>
  <c r="AAG90" i="1" s="1"/>
  <c r="AAG91" i="1" a="1"/>
  <c r="AAG91" i="1" s="1"/>
  <c r="AAG92" i="1" a="1"/>
  <c r="AAG92" i="1" s="1"/>
  <c r="AAG93" i="1" a="1"/>
  <c r="AAG93" i="1" s="1"/>
  <c r="AAG94" i="1" a="1"/>
  <c r="AAG94" i="1" s="1"/>
  <c r="AAG95" i="1" a="1"/>
  <c r="AAG95" i="1" s="1"/>
  <c r="AAG96" i="1" a="1"/>
  <c r="AAG96" i="1" s="1"/>
  <c r="AAG97" i="1" a="1"/>
  <c r="AAG97" i="1" s="1"/>
  <c r="AAG98" i="1" a="1"/>
  <c r="AAG98" i="1" s="1"/>
  <c r="AAG99" i="1" a="1"/>
  <c r="AAG99" i="1" s="1"/>
  <c r="AAG100" i="1" a="1"/>
  <c r="AAG100" i="1" s="1"/>
  <c r="WY90" i="1" a="1"/>
  <c r="WY90" i="1" s="1"/>
  <c r="WY91" i="1" a="1"/>
  <c r="WY91" i="1" s="1"/>
  <c r="WY92" i="1" a="1"/>
  <c r="WY92" i="1" s="1"/>
  <c r="WY93" i="1" a="1"/>
  <c r="WY93" i="1" s="1"/>
  <c r="WY94" i="1" a="1"/>
  <c r="WY94" i="1" s="1"/>
  <c r="WY95" i="1" a="1"/>
  <c r="WY95" i="1" s="1"/>
  <c r="WY96" i="1" a="1"/>
  <c r="WY96" i="1" s="1"/>
  <c r="WY97" i="1" a="1"/>
  <c r="WY97" i="1" s="1"/>
  <c r="WY98" i="1" a="1"/>
  <c r="WY98" i="1" s="1"/>
  <c r="WY99" i="1" a="1"/>
  <c r="WY99" i="1" s="1"/>
  <c r="WY100" i="1" a="1"/>
  <c r="WY100" i="1" s="1"/>
  <c r="ABC90" i="1" a="1"/>
  <c r="ABC90" i="1" s="1"/>
  <c r="ABC91" i="1" a="1"/>
  <c r="ABC91" i="1" s="1"/>
  <c r="ABC92" i="1" a="1"/>
  <c r="ABC92" i="1" s="1"/>
  <c r="ABC93" i="1" a="1"/>
  <c r="ABC93" i="1" s="1"/>
  <c r="ABC94" i="1" a="1"/>
  <c r="ABC94" i="1" s="1"/>
  <c r="ABC95" i="1" a="1"/>
  <c r="ABC95" i="1" s="1"/>
  <c r="ABC96" i="1" a="1"/>
  <c r="ABC96" i="1" s="1"/>
  <c r="ABC97" i="1" a="1"/>
  <c r="ABC97" i="1" s="1"/>
  <c r="ABC98" i="1" a="1"/>
  <c r="ABC98" i="1" s="1"/>
  <c r="ABC99" i="1" a="1"/>
  <c r="ABC99" i="1" s="1"/>
  <c r="ABC100" i="1" a="1"/>
  <c r="ABC100" i="1" s="1"/>
  <c r="AG90" i="1" a="1"/>
  <c r="AG90" i="1" s="1"/>
  <c r="AG91" i="1" a="1"/>
  <c r="AG91" i="1" s="1"/>
  <c r="AG92" i="1" a="1"/>
  <c r="AG92" i="1" s="1"/>
  <c r="AG93" i="1" a="1"/>
  <c r="AG93" i="1" s="1"/>
  <c r="AG94" i="1" a="1"/>
  <c r="AG94" i="1" s="1"/>
  <c r="AG95" i="1" a="1"/>
  <c r="AG95" i="1" s="1"/>
  <c r="AG96" i="1" a="1"/>
  <c r="AG96" i="1" s="1"/>
  <c r="AG97" i="1" a="1"/>
  <c r="AG97" i="1" s="1"/>
  <c r="AG98" i="1" a="1"/>
  <c r="AG98" i="1" s="1"/>
  <c r="AG99" i="1" a="1"/>
  <c r="AG99" i="1" s="1"/>
  <c r="AG100" i="1" a="1"/>
  <c r="AG100" i="1" s="1"/>
  <c r="XQ20" i="1" a="1"/>
  <c r="XQ20" i="1" s="1"/>
  <c r="HQ90" i="1" a="1"/>
  <c r="HQ90" i="1" s="1"/>
  <c r="HQ91" i="1" a="1"/>
  <c r="HQ91" i="1" s="1"/>
  <c r="HQ92" i="1" a="1"/>
  <c r="HQ92" i="1" s="1"/>
  <c r="HQ93" i="1" a="1"/>
  <c r="HQ93" i="1" s="1"/>
  <c r="HQ94" i="1" a="1"/>
  <c r="HQ94" i="1" s="1"/>
  <c r="HQ95" i="1" a="1"/>
  <c r="HQ95" i="1" s="1"/>
  <c r="HQ96" i="1" a="1"/>
  <c r="HQ96" i="1" s="1"/>
  <c r="HQ97" i="1" a="1"/>
  <c r="HQ97" i="1" s="1"/>
  <c r="HQ98" i="1" a="1"/>
  <c r="HQ98" i="1" s="1"/>
  <c r="HQ99" i="1" a="1"/>
  <c r="HQ99" i="1" s="1"/>
  <c r="HQ100" i="1" a="1"/>
  <c r="HQ100" i="1" s="1"/>
  <c r="WU90" i="1" a="1"/>
  <c r="WU90" i="1" s="1"/>
  <c r="WU91" i="1" a="1"/>
  <c r="WU91" i="1" s="1"/>
  <c r="WU92" i="1" a="1"/>
  <c r="WU92" i="1" s="1"/>
  <c r="WU93" i="1" a="1"/>
  <c r="WU93" i="1" s="1"/>
  <c r="WU94" i="1" a="1"/>
  <c r="WU94" i="1" s="1"/>
  <c r="WU95" i="1" a="1"/>
  <c r="WU95" i="1" s="1"/>
  <c r="WU96" i="1" a="1"/>
  <c r="WU96" i="1" s="1"/>
  <c r="WU97" i="1" a="1"/>
  <c r="WU97" i="1" s="1"/>
  <c r="WU98" i="1" a="1"/>
  <c r="WU98" i="1" s="1"/>
  <c r="WU99" i="1" a="1"/>
  <c r="WU99" i="1" s="1"/>
  <c r="WU100" i="1" a="1"/>
  <c r="WU100" i="1" s="1"/>
  <c r="HK90" i="1" a="1"/>
  <c r="HK90" i="1" s="1"/>
  <c r="HK91" i="1" a="1"/>
  <c r="HK91" i="1" s="1"/>
  <c r="HK92" i="1" a="1"/>
  <c r="HK92" i="1" s="1"/>
  <c r="HK93" i="1" a="1"/>
  <c r="HK93" i="1" s="1"/>
  <c r="HK94" i="1" a="1"/>
  <c r="HK94" i="1" s="1"/>
  <c r="HK95" i="1" a="1"/>
  <c r="HK95" i="1" s="1"/>
  <c r="HK96" i="1" a="1"/>
  <c r="HK96" i="1" s="1"/>
  <c r="HK97" i="1" a="1"/>
  <c r="HK97" i="1" s="1"/>
  <c r="HK98" i="1" a="1"/>
  <c r="HK98" i="1" s="1"/>
  <c r="HK99" i="1" a="1"/>
  <c r="HK99" i="1" s="1"/>
  <c r="HK100" i="1" a="1"/>
  <c r="HK100" i="1" s="1"/>
  <c r="ABF90" i="1" a="1"/>
  <c r="ABF90" i="1" s="1"/>
  <c r="ABF91" i="1" a="1"/>
  <c r="ABF91" i="1" s="1"/>
  <c r="ABF92" i="1" a="1"/>
  <c r="ABF92" i="1" s="1"/>
  <c r="ABF93" i="1" a="1"/>
  <c r="ABF93" i="1" s="1"/>
  <c r="ABF94" i="1" a="1"/>
  <c r="ABF94" i="1" s="1"/>
  <c r="ABF95" i="1" a="1"/>
  <c r="ABF95" i="1" s="1"/>
  <c r="ABF96" i="1" a="1"/>
  <c r="ABF96" i="1" s="1"/>
  <c r="ABF97" i="1" a="1"/>
  <c r="ABF97" i="1" s="1"/>
  <c r="ABF98" i="1" a="1"/>
  <c r="ABF98" i="1" s="1"/>
  <c r="ABF99" i="1" a="1"/>
  <c r="ABF99" i="1" s="1"/>
  <c r="ABF100" i="1" a="1"/>
  <c r="ABF100" i="1" s="1"/>
  <c r="FB90" i="1" a="1"/>
  <c r="FB90" i="1" s="1"/>
  <c r="FB91" i="1" a="1"/>
  <c r="FB91" i="1" s="1"/>
  <c r="FB92" i="1" a="1"/>
  <c r="FB92" i="1" s="1"/>
  <c r="FB93" i="1" a="1"/>
  <c r="FB93" i="1" s="1"/>
  <c r="FB94" i="1" a="1"/>
  <c r="FB94" i="1" s="1"/>
  <c r="FB95" i="1" a="1"/>
  <c r="FB95" i="1" s="1"/>
  <c r="FB96" i="1" a="1"/>
  <c r="FB96" i="1" s="1"/>
  <c r="FB97" i="1" a="1"/>
  <c r="FB97" i="1" s="1"/>
  <c r="FB98" i="1" a="1"/>
  <c r="FB98" i="1" s="1"/>
  <c r="FB99" i="1" a="1"/>
  <c r="FB99" i="1" s="1"/>
  <c r="FB100" i="1" a="1"/>
  <c r="FB100" i="1" s="1"/>
  <c r="HW90" i="1" a="1"/>
  <c r="HW90" i="1" s="1"/>
  <c r="HW91" i="1" a="1"/>
  <c r="HW91" i="1" s="1"/>
  <c r="HW92" i="1" a="1"/>
  <c r="HW92" i="1" s="1"/>
  <c r="HW93" i="1" a="1"/>
  <c r="HW93" i="1" s="1"/>
  <c r="HW94" i="1" a="1"/>
  <c r="HW94" i="1" s="1"/>
  <c r="HW95" i="1" a="1"/>
  <c r="HW95" i="1" s="1"/>
  <c r="HW96" i="1" a="1"/>
  <c r="HW96" i="1" s="1"/>
  <c r="HW97" i="1" a="1"/>
  <c r="HW97" i="1" s="1"/>
  <c r="HW98" i="1" a="1"/>
  <c r="HW98" i="1" s="1"/>
  <c r="HW99" i="1" a="1"/>
  <c r="HW99" i="1" s="1"/>
  <c r="HW100" i="1" a="1"/>
  <c r="HW100" i="1" s="1"/>
  <c r="I90" i="1" a="1"/>
  <c r="I90" i="1" s="1"/>
  <c r="I91" i="1" a="1"/>
  <c r="I91" i="1" s="1"/>
  <c r="I92" i="1" a="1"/>
  <c r="I92" i="1" s="1"/>
  <c r="I93" i="1" a="1"/>
  <c r="I93" i="1" s="1"/>
  <c r="I94" i="1" a="1"/>
  <c r="I94" i="1" s="1"/>
  <c r="I95" i="1" a="1"/>
  <c r="I95" i="1" s="1"/>
  <c r="I96" i="1" a="1"/>
  <c r="I96" i="1" s="1"/>
  <c r="I97" i="1" a="1"/>
  <c r="I97" i="1" s="1"/>
  <c r="I98" i="1" a="1"/>
  <c r="I98" i="1" s="1"/>
  <c r="I99" i="1" a="1"/>
  <c r="I99" i="1" s="1"/>
  <c r="I100" i="1" a="1"/>
  <c r="I100" i="1" s="1"/>
  <c r="P90" i="1" a="1"/>
  <c r="P90" i="1" s="1"/>
  <c r="FD90" i="1" s="1"/>
  <c r="P91" i="1" a="1"/>
  <c r="P91" i="1" s="1"/>
  <c r="FD91" i="1" s="1"/>
  <c r="P92" i="1" a="1"/>
  <c r="P92" i="1" s="1"/>
  <c r="FD92" i="1" s="1"/>
  <c r="P93" i="1" a="1"/>
  <c r="P93" i="1" s="1"/>
  <c r="FD93" i="1" s="1"/>
  <c r="P94" i="1" a="1"/>
  <c r="P94" i="1" s="1"/>
  <c r="FD94" i="1" s="1"/>
  <c r="P95" i="1" a="1"/>
  <c r="P95" i="1" s="1"/>
  <c r="FD95" i="1" s="1"/>
  <c r="P96" i="1" a="1"/>
  <c r="P96" i="1" s="1"/>
  <c r="FD96" i="1" s="1"/>
  <c r="P97" i="1" a="1"/>
  <c r="P97" i="1" s="1"/>
  <c r="FD97" i="1" s="1"/>
  <c r="P98" i="1" a="1"/>
  <c r="P98" i="1" s="1"/>
  <c r="FD98" i="1" s="1"/>
  <c r="P99" i="1" a="1"/>
  <c r="P99" i="1" s="1"/>
  <c r="FD99" i="1" s="1"/>
  <c r="P100" i="1" a="1"/>
  <c r="P100" i="1" s="1"/>
  <c r="FD100" i="1" s="1"/>
  <c r="XF90" i="1" a="1"/>
  <c r="XF90" i="1" s="1"/>
  <c r="XF91" i="1" a="1"/>
  <c r="XF91" i="1" s="1"/>
  <c r="XF92" i="1" a="1"/>
  <c r="XF92" i="1" s="1"/>
  <c r="XF93" i="1" a="1"/>
  <c r="XF93" i="1" s="1"/>
  <c r="XF94" i="1" a="1"/>
  <c r="XF94" i="1" s="1"/>
  <c r="XF95" i="1" a="1"/>
  <c r="XF95" i="1" s="1"/>
  <c r="XF96" i="1" a="1"/>
  <c r="XF96" i="1" s="1"/>
  <c r="XF97" i="1" a="1"/>
  <c r="XF97" i="1" s="1"/>
  <c r="XF98" i="1" a="1"/>
  <c r="XF98" i="1" s="1"/>
  <c r="XF99" i="1" a="1"/>
  <c r="XF99" i="1" s="1"/>
  <c r="XF100" i="1" a="1"/>
  <c r="XF100" i="1" s="1"/>
  <c r="K90" i="1" a="1"/>
  <c r="K90" i="1" s="1"/>
  <c r="K91" i="1" a="1"/>
  <c r="K91" i="1" s="1"/>
  <c r="K92" i="1" a="1"/>
  <c r="K92" i="1" s="1"/>
  <c r="K93" i="1" a="1"/>
  <c r="K93" i="1" s="1"/>
  <c r="K94" i="1" a="1"/>
  <c r="K94" i="1" s="1"/>
  <c r="K95" i="1" a="1"/>
  <c r="K95" i="1" s="1"/>
  <c r="K96" i="1" a="1"/>
  <c r="K96" i="1" s="1"/>
  <c r="K97" i="1" a="1"/>
  <c r="K97" i="1" s="1"/>
  <c r="K98" i="1" a="1"/>
  <c r="K98" i="1" s="1"/>
  <c r="K99" i="1" a="1"/>
  <c r="K99" i="1" s="1"/>
  <c r="K100" i="1" a="1"/>
  <c r="K100" i="1" s="1"/>
  <c r="ZX90" i="1" a="1"/>
  <c r="ZX90" i="1" s="1"/>
  <c r="ZX91" i="1" a="1"/>
  <c r="ZX91" i="1" s="1"/>
  <c r="ZX92" i="1" a="1"/>
  <c r="ZX92" i="1" s="1"/>
  <c r="ZX93" i="1" a="1"/>
  <c r="ZX93" i="1" s="1"/>
  <c r="ZX94" i="1" a="1"/>
  <c r="ZX94" i="1" s="1"/>
  <c r="ZX95" i="1" a="1"/>
  <c r="ZX95" i="1" s="1"/>
  <c r="ZX96" i="1" a="1"/>
  <c r="ZX96" i="1" s="1"/>
  <c r="ZX97" i="1" a="1"/>
  <c r="ZX97" i="1" s="1"/>
  <c r="ZX98" i="1" a="1"/>
  <c r="ZX98" i="1" s="1"/>
  <c r="ZX99" i="1" a="1"/>
  <c r="ZX99" i="1" s="1"/>
  <c r="ZX100" i="1" a="1"/>
  <c r="ZX100" i="1" s="1"/>
  <c r="HZ90" i="1" a="1"/>
  <c r="HZ90" i="1" s="1"/>
  <c r="HZ91" i="1" a="1"/>
  <c r="HZ91" i="1" s="1"/>
  <c r="HZ92" i="1" a="1"/>
  <c r="HZ92" i="1" s="1"/>
  <c r="HZ93" i="1" a="1"/>
  <c r="HZ93" i="1" s="1"/>
  <c r="HZ94" i="1" a="1"/>
  <c r="HZ94" i="1" s="1"/>
  <c r="HZ95" i="1" a="1"/>
  <c r="HZ95" i="1" s="1"/>
  <c r="HZ96" i="1" a="1"/>
  <c r="HZ96" i="1" s="1"/>
  <c r="HZ97" i="1" a="1"/>
  <c r="HZ97" i="1" s="1"/>
  <c r="HZ98" i="1" a="1"/>
  <c r="HZ98" i="1" s="1"/>
  <c r="HZ99" i="1" a="1"/>
  <c r="HZ99" i="1" s="1"/>
  <c r="HZ100" i="1" a="1"/>
  <c r="HZ100" i="1" s="1"/>
  <c r="IO90" i="1" a="1"/>
  <c r="IO90" i="1" s="1"/>
  <c r="IO91" i="1" a="1"/>
  <c r="IO91" i="1" s="1"/>
  <c r="IO92" i="1" a="1"/>
  <c r="IO92" i="1" s="1"/>
  <c r="IO93" i="1" a="1"/>
  <c r="IO93" i="1" s="1"/>
  <c r="IO94" i="1" a="1"/>
  <c r="IO94" i="1" s="1"/>
  <c r="IO95" i="1" a="1"/>
  <c r="IO95" i="1" s="1"/>
  <c r="IO96" i="1" a="1"/>
  <c r="IO96" i="1" s="1"/>
  <c r="IO97" i="1" a="1"/>
  <c r="IO97" i="1" s="1"/>
  <c r="IO98" i="1" a="1"/>
  <c r="IO98" i="1" s="1"/>
  <c r="IO99" i="1" a="1"/>
  <c r="IO99" i="1" s="1"/>
  <c r="IO100" i="1" a="1"/>
  <c r="IO100" i="1" s="1"/>
  <c r="L90" i="1" a="1"/>
  <c r="L90" i="1" s="1"/>
  <c r="L91" i="1" a="1"/>
  <c r="L91" i="1" s="1"/>
  <c r="L92" i="1" a="1"/>
  <c r="L92" i="1" s="1"/>
  <c r="L93" i="1" a="1"/>
  <c r="L93" i="1" s="1"/>
  <c r="L94" i="1" a="1"/>
  <c r="L94" i="1" s="1"/>
  <c r="L95" i="1" a="1"/>
  <c r="L95" i="1" s="1"/>
  <c r="L96" i="1" a="1"/>
  <c r="L96" i="1" s="1"/>
  <c r="L97" i="1" a="1"/>
  <c r="L97" i="1" s="1"/>
  <c r="L98" i="1" a="1"/>
  <c r="L98" i="1" s="1"/>
  <c r="L99" i="1" a="1"/>
  <c r="L99" i="1" s="1"/>
  <c r="L100" i="1" a="1"/>
  <c r="L100" i="1" s="1"/>
  <c r="C100" i="1" s="1"/>
  <c r="JC90" i="1" a="1"/>
  <c r="JC90" i="1" s="1"/>
  <c r="JC91" i="1" a="1"/>
  <c r="JC91" i="1" s="1"/>
  <c r="JC92" i="1" a="1"/>
  <c r="JC92" i="1" s="1"/>
  <c r="JC93" i="1" a="1"/>
  <c r="JC93" i="1" s="1"/>
  <c r="JC94" i="1" a="1"/>
  <c r="JC94" i="1" s="1"/>
  <c r="JC95" i="1" a="1"/>
  <c r="JC95" i="1" s="1"/>
  <c r="JC96" i="1" a="1"/>
  <c r="JC96" i="1" s="1"/>
  <c r="JC97" i="1" a="1"/>
  <c r="JC97" i="1" s="1"/>
  <c r="JC98" i="1" a="1"/>
  <c r="JC98" i="1" s="1"/>
  <c r="JC99" i="1" a="1"/>
  <c r="JC99" i="1" s="1"/>
  <c r="JC100" i="1" a="1"/>
  <c r="JC100" i="1" s="1"/>
  <c r="YL90" i="1" a="1"/>
  <c r="YL90" i="1" s="1"/>
  <c r="YL91" i="1" a="1"/>
  <c r="YL91" i="1" s="1"/>
  <c r="YL92" i="1" a="1"/>
  <c r="YL92" i="1" s="1"/>
  <c r="YL93" i="1" a="1"/>
  <c r="YL93" i="1" s="1"/>
  <c r="YL94" i="1" a="1"/>
  <c r="YL94" i="1" s="1"/>
  <c r="YL95" i="1" a="1"/>
  <c r="YL95" i="1" s="1"/>
  <c r="YL96" i="1" a="1"/>
  <c r="YL96" i="1" s="1"/>
  <c r="YL97" i="1" a="1"/>
  <c r="YL97" i="1" s="1"/>
  <c r="YL98" i="1" a="1"/>
  <c r="YL98" i="1" s="1"/>
  <c r="YL99" i="1" a="1"/>
  <c r="YL99" i="1" s="1"/>
  <c r="YL100" i="1" a="1"/>
  <c r="YL100" i="1" s="1"/>
  <c r="HJ90" i="1" a="1"/>
  <c r="HJ90" i="1" s="1"/>
  <c r="HJ91" i="1" a="1"/>
  <c r="HJ91" i="1" s="1"/>
  <c r="HJ92" i="1" a="1"/>
  <c r="HJ92" i="1" s="1"/>
  <c r="HJ93" i="1" a="1"/>
  <c r="HJ93" i="1" s="1"/>
  <c r="HJ94" i="1" a="1"/>
  <c r="HJ94" i="1" s="1"/>
  <c r="HJ95" i="1" a="1"/>
  <c r="HJ95" i="1" s="1"/>
  <c r="HJ96" i="1" a="1"/>
  <c r="HJ96" i="1" s="1"/>
  <c r="HJ97" i="1" a="1"/>
  <c r="HJ97" i="1" s="1"/>
  <c r="HJ98" i="1" a="1"/>
  <c r="HJ98" i="1" s="1"/>
  <c r="HJ99" i="1" a="1"/>
  <c r="HJ99" i="1" s="1"/>
  <c r="HJ100" i="1" a="1"/>
  <c r="HJ100" i="1" s="1"/>
  <c r="HA90" i="1" a="1"/>
  <c r="HA90" i="1" s="1"/>
  <c r="HA91" i="1" a="1"/>
  <c r="HA91" i="1" s="1"/>
  <c r="HA92" i="1" a="1"/>
  <c r="HA92" i="1" s="1"/>
  <c r="HA93" i="1" a="1"/>
  <c r="HA93" i="1" s="1"/>
  <c r="HA94" i="1" a="1"/>
  <c r="HA94" i="1" s="1"/>
  <c r="HA95" i="1" a="1"/>
  <c r="HA95" i="1" s="1"/>
  <c r="HA96" i="1" a="1"/>
  <c r="HA96" i="1" s="1"/>
  <c r="HA97" i="1" a="1"/>
  <c r="HA97" i="1" s="1"/>
  <c r="HA98" i="1" a="1"/>
  <c r="HA98" i="1" s="1"/>
  <c r="HA99" i="1" a="1"/>
  <c r="HA99" i="1" s="1"/>
  <c r="HA100" i="1" a="1"/>
  <c r="HA100" i="1" s="1"/>
  <c r="HP90" i="1" a="1"/>
  <c r="HP90" i="1" s="1"/>
  <c r="HP91" i="1" a="1"/>
  <c r="HP91" i="1" s="1"/>
  <c r="HP92" i="1" a="1"/>
  <c r="HP92" i="1" s="1"/>
  <c r="HP93" i="1" a="1"/>
  <c r="HP93" i="1" s="1"/>
  <c r="HP94" i="1" a="1"/>
  <c r="HP94" i="1" s="1"/>
  <c r="HP95" i="1" a="1"/>
  <c r="HP95" i="1" s="1"/>
  <c r="HP96" i="1" a="1"/>
  <c r="HP96" i="1" s="1"/>
  <c r="HP97" i="1" a="1"/>
  <c r="HP97" i="1" s="1"/>
  <c r="HP98" i="1" a="1"/>
  <c r="HP98" i="1" s="1"/>
  <c r="HP99" i="1" a="1"/>
  <c r="HP99" i="1" s="1"/>
  <c r="HP100" i="1" a="1"/>
  <c r="HP100" i="1" s="1"/>
  <c r="YV90" i="1" a="1"/>
  <c r="YV90" i="1" s="1"/>
  <c r="YV91" i="1" a="1"/>
  <c r="YV91" i="1" s="1"/>
  <c r="YV92" i="1" a="1"/>
  <c r="YV92" i="1" s="1"/>
  <c r="YV93" i="1" a="1"/>
  <c r="YV93" i="1" s="1"/>
  <c r="YV94" i="1" a="1"/>
  <c r="YV94" i="1" s="1"/>
  <c r="YV95" i="1" a="1"/>
  <c r="YV95" i="1" s="1"/>
  <c r="YV96" i="1" a="1"/>
  <c r="YV96" i="1" s="1"/>
  <c r="YV97" i="1" a="1"/>
  <c r="YV97" i="1" s="1"/>
  <c r="YV98" i="1" a="1"/>
  <c r="YV98" i="1" s="1"/>
  <c r="YV99" i="1" a="1"/>
  <c r="YV99" i="1" s="1"/>
  <c r="YV100" i="1" a="1"/>
  <c r="YV100" i="1" s="1"/>
  <c r="HN90" i="1" a="1"/>
  <c r="HN90" i="1" s="1"/>
  <c r="HN91" i="1" a="1"/>
  <c r="HN91" i="1" s="1"/>
  <c r="HN92" i="1" a="1"/>
  <c r="HN92" i="1" s="1"/>
  <c r="HN93" i="1" a="1"/>
  <c r="HN93" i="1" s="1"/>
  <c r="HN94" i="1" a="1"/>
  <c r="HN94" i="1" s="1"/>
  <c r="HN95" i="1" a="1"/>
  <c r="HN95" i="1" s="1"/>
  <c r="HN96" i="1" a="1"/>
  <c r="HN96" i="1" s="1"/>
  <c r="HN97" i="1" a="1"/>
  <c r="HN97" i="1" s="1"/>
  <c r="HN98" i="1" a="1"/>
  <c r="HN98" i="1" s="1"/>
  <c r="HN99" i="1" a="1"/>
  <c r="HN99" i="1" s="1"/>
  <c r="HN100" i="1" a="1"/>
  <c r="HN100" i="1" s="1"/>
  <c r="JE90" i="1" a="1"/>
  <c r="JE90" i="1" s="1"/>
  <c r="JE91" i="1" a="1"/>
  <c r="JE91" i="1" s="1"/>
  <c r="JE92" i="1" a="1"/>
  <c r="JE92" i="1" s="1"/>
  <c r="JE93" i="1" a="1"/>
  <c r="JE93" i="1" s="1"/>
  <c r="JE94" i="1" a="1"/>
  <c r="JE94" i="1" s="1"/>
  <c r="JE95" i="1" a="1"/>
  <c r="JE95" i="1" s="1"/>
  <c r="JE96" i="1" a="1"/>
  <c r="JE96" i="1" s="1"/>
  <c r="JE97" i="1" a="1"/>
  <c r="JE97" i="1" s="1"/>
  <c r="JE98" i="1" a="1"/>
  <c r="JE98" i="1" s="1"/>
  <c r="JE99" i="1" a="1"/>
  <c r="JE99" i="1" s="1"/>
  <c r="JE100" i="1" a="1"/>
  <c r="JE100" i="1" s="1"/>
  <c r="AAL90" i="1" a="1"/>
  <c r="AAL90" i="1" s="1"/>
  <c r="AAL91" i="1" a="1"/>
  <c r="AAL91" i="1" s="1"/>
  <c r="AAL92" i="1" a="1"/>
  <c r="AAL92" i="1" s="1"/>
  <c r="AAL93" i="1" a="1"/>
  <c r="AAL93" i="1" s="1"/>
  <c r="AAL94" i="1" a="1"/>
  <c r="AAL94" i="1" s="1"/>
  <c r="AAL95" i="1" a="1"/>
  <c r="AAL95" i="1" s="1"/>
  <c r="AAL96" i="1" a="1"/>
  <c r="AAL96" i="1" s="1"/>
  <c r="AAL97" i="1" a="1"/>
  <c r="AAL97" i="1" s="1"/>
  <c r="AAL98" i="1" a="1"/>
  <c r="AAL98" i="1" s="1"/>
  <c r="AAL99" i="1" a="1"/>
  <c r="AAL99" i="1" s="1"/>
  <c r="AAL100" i="1" a="1"/>
  <c r="AAL100" i="1" s="1"/>
  <c r="YZ90" i="1" a="1"/>
  <c r="YZ90" i="1" s="1"/>
  <c r="YZ91" i="1" a="1"/>
  <c r="YZ91" i="1" s="1"/>
  <c r="YZ92" i="1" a="1"/>
  <c r="YZ92" i="1" s="1"/>
  <c r="YZ93" i="1" a="1"/>
  <c r="YZ93" i="1" s="1"/>
  <c r="YZ94" i="1" a="1"/>
  <c r="YZ94" i="1" s="1"/>
  <c r="YZ95" i="1" a="1"/>
  <c r="YZ95" i="1" s="1"/>
  <c r="YZ96" i="1" a="1"/>
  <c r="YZ96" i="1" s="1"/>
  <c r="YZ97" i="1" a="1"/>
  <c r="YZ97" i="1" s="1"/>
  <c r="YZ98" i="1" a="1"/>
  <c r="YZ98" i="1" s="1"/>
  <c r="YZ99" i="1" a="1"/>
  <c r="YZ99" i="1" s="1"/>
  <c r="YZ100" i="1" a="1"/>
  <c r="YZ100" i="1" s="1"/>
  <c r="ABD90" i="1" a="1"/>
  <c r="ABD90" i="1" s="1"/>
  <c r="ABD91" i="1" a="1"/>
  <c r="ABD91" i="1" s="1"/>
  <c r="ABD92" i="1" a="1"/>
  <c r="ABD92" i="1" s="1"/>
  <c r="ABD93" i="1" a="1"/>
  <c r="ABD93" i="1" s="1"/>
  <c r="ABD94" i="1" a="1"/>
  <c r="ABD94" i="1" s="1"/>
  <c r="ABD95" i="1" a="1"/>
  <c r="ABD95" i="1" s="1"/>
  <c r="ABD96" i="1" a="1"/>
  <c r="ABD96" i="1" s="1"/>
  <c r="ABD97" i="1" a="1"/>
  <c r="ABD97" i="1" s="1"/>
  <c r="ABD98" i="1" a="1"/>
  <c r="ABD98" i="1" s="1"/>
  <c r="ABD99" i="1" a="1"/>
  <c r="ABD99" i="1" s="1"/>
  <c r="ABD100" i="1" a="1"/>
  <c r="ABD100"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XQ22" i="1" a="1"/>
  <c r="XQ22" i="1" s="1"/>
  <c r="IX90" i="1" a="1"/>
  <c r="IX90" i="1" s="1"/>
  <c r="IX91" i="1" a="1"/>
  <c r="IX91" i="1" s="1"/>
  <c r="IX92" i="1" a="1"/>
  <c r="IX92" i="1" s="1"/>
  <c r="IX93" i="1" a="1"/>
  <c r="IX93" i="1" s="1"/>
  <c r="IX94" i="1" a="1"/>
  <c r="IX94" i="1" s="1"/>
  <c r="IX95" i="1" a="1"/>
  <c r="IX95" i="1" s="1"/>
  <c r="IX96" i="1" a="1"/>
  <c r="IX96" i="1" s="1"/>
  <c r="IX97" i="1" a="1"/>
  <c r="IX97" i="1" s="1"/>
  <c r="IX98" i="1" a="1"/>
  <c r="IX98" i="1" s="1"/>
  <c r="IX99" i="1" a="1"/>
  <c r="IX99" i="1" s="1"/>
  <c r="IX100" i="1" a="1"/>
  <c r="IX100" i="1" s="1"/>
  <c r="GV90" i="1" a="1"/>
  <c r="GV90" i="1" s="1"/>
  <c r="GV91" i="1" a="1"/>
  <c r="GV91" i="1" s="1"/>
  <c r="GV92" i="1" a="1"/>
  <c r="GV92" i="1" s="1"/>
  <c r="GV93" i="1" a="1"/>
  <c r="GV93" i="1" s="1"/>
  <c r="GV94" i="1" a="1"/>
  <c r="GV94" i="1" s="1"/>
  <c r="GV95" i="1" a="1"/>
  <c r="GV95" i="1" s="1"/>
  <c r="GV96" i="1" a="1"/>
  <c r="GV96" i="1" s="1"/>
  <c r="GV97" i="1" a="1"/>
  <c r="GV97" i="1" s="1"/>
  <c r="GV98" i="1" a="1"/>
  <c r="GV98" i="1" s="1"/>
  <c r="GV99" i="1" a="1"/>
  <c r="GV99" i="1" s="1"/>
  <c r="GV100" i="1" a="1"/>
  <c r="GV100" i="1" s="1"/>
  <c r="EI90" i="1" a="1"/>
  <c r="EI90" i="1" s="1"/>
  <c r="EI91" i="1" a="1"/>
  <c r="EI91" i="1" s="1"/>
  <c r="EI92" i="1" a="1"/>
  <c r="EI92" i="1" s="1"/>
  <c r="EI93" i="1" a="1"/>
  <c r="EI93" i="1" s="1"/>
  <c r="EI94" i="1" a="1"/>
  <c r="EI94" i="1" s="1"/>
  <c r="EI95" i="1" a="1"/>
  <c r="EI95" i="1" s="1"/>
  <c r="EI96" i="1" a="1"/>
  <c r="EI96" i="1" s="1"/>
  <c r="EI97" i="1" a="1"/>
  <c r="EI97" i="1" s="1"/>
  <c r="EI98" i="1" a="1"/>
  <c r="EI98" i="1" s="1"/>
  <c r="EI99" i="1" a="1"/>
  <c r="EI99" i="1" s="1"/>
  <c r="EI100" i="1" a="1"/>
  <c r="EI100" i="1" s="1"/>
  <c r="AAH90" i="1" a="1"/>
  <c r="AAH90" i="1" s="1"/>
  <c r="AAH91" i="1" a="1"/>
  <c r="AAH91" i="1" s="1"/>
  <c r="AAH92" i="1" a="1"/>
  <c r="AAH92" i="1" s="1"/>
  <c r="AAH93" i="1" a="1"/>
  <c r="AAH93" i="1" s="1"/>
  <c r="AAH94" i="1" a="1"/>
  <c r="AAH94" i="1" s="1"/>
  <c r="AAH95" i="1" a="1"/>
  <c r="AAH95" i="1" s="1"/>
  <c r="AAH96" i="1" a="1"/>
  <c r="AAH96" i="1" s="1"/>
  <c r="AAH97" i="1" a="1"/>
  <c r="AAH97" i="1" s="1"/>
  <c r="AAH98" i="1" a="1"/>
  <c r="AAH98" i="1" s="1"/>
  <c r="AAH99" i="1" a="1"/>
  <c r="AAH99" i="1" s="1"/>
  <c r="AAH100" i="1" a="1"/>
  <c r="AAH100" i="1" s="1"/>
  <c r="XH90" i="1" a="1"/>
  <c r="XH90" i="1" s="1"/>
  <c r="XH91" i="1" a="1"/>
  <c r="XH91" i="1" s="1"/>
  <c r="XH92" i="1" a="1"/>
  <c r="XH92" i="1" s="1"/>
  <c r="XH93" i="1" a="1"/>
  <c r="XH93" i="1" s="1"/>
  <c r="XH94" i="1" a="1"/>
  <c r="XH94" i="1" s="1"/>
  <c r="XH95" i="1" a="1"/>
  <c r="XH95" i="1" s="1"/>
  <c r="XH96" i="1" a="1"/>
  <c r="XH96" i="1" s="1"/>
  <c r="XH97" i="1" a="1"/>
  <c r="XH97" i="1" s="1"/>
  <c r="XH98" i="1" a="1"/>
  <c r="XH98" i="1" s="1"/>
  <c r="XH99" i="1" a="1"/>
  <c r="XH99" i="1" s="1"/>
  <c r="XH100" i="1" a="1"/>
  <c r="XH100" i="1" s="1"/>
  <c r="EC90" i="1" a="1"/>
  <c r="EC90" i="1" s="1"/>
  <c r="EC91" i="1" a="1"/>
  <c r="EC91" i="1" s="1"/>
  <c r="EC92" i="1" a="1"/>
  <c r="EC92" i="1" s="1"/>
  <c r="EC93" i="1" a="1"/>
  <c r="EC93" i="1" s="1"/>
  <c r="EC94" i="1" a="1"/>
  <c r="EC94" i="1" s="1"/>
  <c r="EC95" i="1" a="1"/>
  <c r="EC95" i="1" s="1"/>
  <c r="EC96" i="1" a="1"/>
  <c r="EC96" i="1" s="1"/>
  <c r="EC97" i="1" a="1"/>
  <c r="EC97" i="1" s="1"/>
  <c r="EC98" i="1" a="1"/>
  <c r="EC98" i="1" s="1"/>
  <c r="EC99" i="1" a="1"/>
  <c r="EC99" i="1" s="1"/>
  <c r="EC100" i="1" a="1"/>
  <c r="EC100" i="1" s="1"/>
  <c r="CG90" i="1" a="1"/>
  <c r="CG90" i="1" s="1"/>
  <c r="CG91" i="1" a="1"/>
  <c r="CG91" i="1" s="1"/>
  <c r="CG92" i="1" a="1"/>
  <c r="CG92" i="1" s="1"/>
  <c r="CG93" i="1" a="1"/>
  <c r="CG93" i="1" s="1"/>
  <c r="CG94" i="1" a="1"/>
  <c r="CG94" i="1" s="1"/>
  <c r="CG95" i="1" a="1"/>
  <c r="CG95" i="1" s="1"/>
  <c r="CG96" i="1" a="1"/>
  <c r="CG96" i="1" s="1"/>
  <c r="CG97" i="1" a="1"/>
  <c r="CG97" i="1" s="1"/>
  <c r="CG98" i="1" a="1"/>
  <c r="CG98" i="1" s="1"/>
  <c r="CG99" i="1" a="1"/>
  <c r="CG99" i="1" s="1"/>
  <c r="CG100" i="1" a="1"/>
  <c r="CG100" i="1" s="1"/>
  <c r="JG90" i="1" a="1"/>
  <c r="JG90" i="1" s="1"/>
  <c r="JG91" i="1" a="1"/>
  <c r="JG91" i="1" s="1"/>
  <c r="JG92" i="1" a="1"/>
  <c r="JG92" i="1" s="1"/>
  <c r="JG93" i="1" a="1"/>
  <c r="JG93" i="1" s="1"/>
  <c r="JG94" i="1" a="1"/>
  <c r="JG94" i="1" s="1"/>
  <c r="JG95" i="1" a="1"/>
  <c r="JG95" i="1" s="1"/>
  <c r="JG96" i="1" a="1"/>
  <c r="JG96" i="1" s="1"/>
  <c r="JG97" i="1" a="1"/>
  <c r="JG97" i="1" s="1"/>
  <c r="JG98" i="1" a="1"/>
  <c r="JG98" i="1" s="1"/>
  <c r="JG99" i="1" a="1"/>
  <c r="JG99" i="1" s="1"/>
  <c r="JG100" i="1" a="1"/>
  <c r="JG100" i="1" s="1"/>
  <c r="XQ29" i="1" a="1"/>
  <c r="XQ29" i="1" s="1"/>
  <c r="J90" i="1" a="1"/>
  <c r="J90" i="1" s="1"/>
  <c r="J91" i="1" a="1"/>
  <c r="J91" i="1" s="1"/>
  <c r="J92" i="1" a="1"/>
  <c r="J92" i="1" s="1"/>
  <c r="J93" i="1" a="1"/>
  <c r="J93" i="1" s="1"/>
  <c r="J94" i="1" a="1"/>
  <c r="J94" i="1" s="1"/>
  <c r="J95" i="1" a="1"/>
  <c r="J95" i="1" s="1"/>
  <c r="J96" i="1" a="1"/>
  <c r="J96" i="1" s="1"/>
  <c r="J97" i="1" a="1"/>
  <c r="J97" i="1" s="1"/>
  <c r="J98" i="1" a="1"/>
  <c r="J98" i="1" s="1"/>
  <c r="J99" i="1" a="1"/>
  <c r="J99" i="1" s="1"/>
  <c r="J100" i="1" a="1"/>
  <c r="J100" i="1" s="1"/>
  <c r="EJ90" i="1" a="1"/>
  <c r="EJ90" i="1" s="1"/>
  <c r="EJ91" i="1" a="1"/>
  <c r="EJ91" i="1" s="1"/>
  <c r="EJ92" i="1" a="1"/>
  <c r="EJ92" i="1" s="1"/>
  <c r="EJ93" i="1" a="1"/>
  <c r="EJ93" i="1" s="1"/>
  <c r="EJ94" i="1" a="1"/>
  <c r="EJ94" i="1" s="1"/>
  <c r="EJ95" i="1" a="1"/>
  <c r="EJ95" i="1" s="1"/>
  <c r="EJ96" i="1" a="1"/>
  <c r="EJ96" i="1" s="1"/>
  <c r="EJ97" i="1" a="1"/>
  <c r="EJ97" i="1" s="1"/>
  <c r="EJ98" i="1" a="1"/>
  <c r="EJ98" i="1" s="1"/>
  <c r="EJ99" i="1" a="1"/>
  <c r="EJ99" i="1" s="1"/>
  <c r="EJ100" i="1" a="1"/>
  <c r="EJ100" i="1" s="1"/>
  <c r="XI90" i="1" a="1"/>
  <c r="XI90" i="1" s="1"/>
  <c r="XI91" i="1" a="1"/>
  <c r="XI91" i="1" s="1"/>
  <c r="XI92" i="1" a="1"/>
  <c r="XI92" i="1" s="1"/>
  <c r="XI93" i="1" a="1"/>
  <c r="XI93" i="1" s="1"/>
  <c r="XI94" i="1" a="1"/>
  <c r="XI94" i="1" s="1"/>
  <c r="XI95" i="1" a="1"/>
  <c r="XI95" i="1" s="1"/>
  <c r="XI96" i="1" a="1"/>
  <c r="XI96" i="1" s="1"/>
  <c r="XI97" i="1" a="1"/>
  <c r="XI97" i="1" s="1"/>
  <c r="XI98" i="1" a="1"/>
  <c r="XI98" i="1" s="1"/>
  <c r="XI99" i="1" a="1"/>
  <c r="XI99" i="1" s="1"/>
  <c r="XI100" i="1" a="1"/>
  <c r="XI100" i="1" s="1"/>
  <c r="EK90" i="1" a="1"/>
  <c r="EK90" i="1" s="1"/>
  <c r="EK91" i="1" a="1"/>
  <c r="EK91" i="1" s="1"/>
  <c r="EK92" i="1" a="1"/>
  <c r="EK92" i="1" s="1"/>
  <c r="EK93" i="1" a="1"/>
  <c r="EK93" i="1" s="1"/>
  <c r="EK94" i="1" a="1"/>
  <c r="EK94" i="1" s="1"/>
  <c r="EK95" i="1" a="1"/>
  <c r="EK95" i="1" s="1"/>
  <c r="EK96" i="1" a="1"/>
  <c r="EK96" i="1" s="1"/>
  <c r="EK97" i="1" a="1"/>
  <c r="EK97" i="1" s="1"/>
  <c r="EK98" i="1" a="1"/>
  <c r="EK98" i="1" s="1"/>
  <c r="EK99" i="1" a="1"/>
  <c r="EK99" i="1" s="1"/>
  <c r="EK100" i="1" a="1"/>
  <c r="EK100" i="1" s="1"/>
  <c r="IB90" i="1" a="1"/>
  <c r="IB90" i="1" s="1"/>
  <c r="IB91" i="1" a="1"/>
  <c r="IB91" i="1" s="1"/>
  <c r="IB92" i="1" a="1"/>
  <c r="IB92" i="1" s="1"/>
  <c r="IB93" i="1" a="1"/>
  <c r="IB93" i="1" s="1"/>
  <c r="IB94" i="1" a="1"/>
  <c r="IB94" i="1" s="1"/>
  <c r="IB95" i="1" a="1"/>
  <c r="IB95" i="1" s="1"/>
  <c r="IB96" i="1" a="1"/>
  <c r="IB96" i="1" s="1"/>
  <c r="IB97" i="1" a="1"/>
  <c r="IB97" i="1" s="1"/>
  <c r="IB98" i="1" a="1"/>
  <c r="IB98" i="1" s="1"/>
  <c r="IB99" i="1" a="1"/>
  <c r="IB99" i="1" s="1"/>
  <c r="IB100" i="1" a="1"/>
  <c r="IB100" i="1" s="1"/>
  <c r="YX90" i="1" a="1"/>
  <c r="YX90" i="1" s="1"/>
  <c r="YX91" i="1" a="1"/>
  <c r="YX91" i="1" s="1"/>
  <c r="YX92" i="1" a="1"/>
  <c r="YX92" i="1" s="1"/>
  <c r="YX93" i="1" a="1"/>
  <c r="YX93" i="1" s="1"/>
  <c r="YX94" i="1" a="1"/>
  <c r="YX94" i="1" s="1"/>
  <c r="YX95" i="1" a="1"/>
  <c r="YX95" i="1" s="1"/>
  <c r="YX96" i="1" a="1"/>
  <c r="YX96" i="1" s="1"/>
  <c r="YX97" i="1" a="1"/>
  <c r="YX97" i="1" s="1"/>
  <c r="YX98" i="1" a="1"/>
  <c r="YX98" i="1" s="1"/>
  <c r="YX99" i="1" a="1"/>
  <c r="YX99" i="1" s="1"/>
  <c r="YX100" i="1" a="1"/>
  <c r="YX100" i="1" s="1"/>
  <c r="XJ90" i="1" a="1"/>
  <c r="XJ90" i="1" s="1"/>
  <c r="XJ91" i="1" a="1"/>
  <c r="XJ91" i="1" s="1"/>
  <c r="XJ92" i="1" a="1"/>
  <c r="XJ92" i="1" s="1"/>
  <c r="XJ93" i="1" a="1"/>
  <c r="XJ93" i="1" s="1"/>
  <c r="XJ94" i="1" a="1"/>
  <c r="XJ94" i="1" s="1"/>
  <c r="XJ95" i="1" a="1"/>
  <c r="XJ95" i="1" s="1"/>
  <c r="XJ96" i="1" a="1"/>
  <c r="XJ96" i="1" s="1"/>
  <c r="XJ97" i="1" a="1"/>
  <c r="XJ97" i="1" s="1"/>
  <c r="XJ98" i="1" a="1"/>
  <c r="XJ98" i="1" s="1"/>
  <c r="XJ99" i="1" a="1"/>
  <c r="XJ99" i="1" s="1"/>
  <c r="XJ100" i="1" a="1"/>
  <c r="XJ100" i="1" s="1"/>
  <c r="YU90" i="1" a="1"/>
  <c r="YU90" i="1" s="1"/>
  <c r="YU91" i="1" a="1"/>
  <c r="YU91" i="1" s="1"/>
  <c r="YU92" i="1" a="1"/>
  <c r="YU92" i="1" s="1"/>
  <c r="YU93" i="1" a="1"/>
  <c r="YU93" i="1" s="1"/>
  <c r="YU94" i="1" a="1"/>
  <c r="YU94" i="1" s="1"/>
  <c r="YU95" i="1" a="1"/>
  <c r="YU95" i="1" s="1"/>
  <c r="YU96" i="1" a="1"/>
  <c r="YU96" i="1" s="1"/>
  <c r="YU97" i="1" a="1"/>
  <c r="YU97" i="1" s="1"/>
  <c r="YU98" i="1" a="1"/>
  <c r="YU98" i="1" s="1"/>
  <c r="YU99" i="1" a="1"/>
  <c r="YU99" i="1" s="1"/>
  <c r="YU100" i="1" a="1"/>
  <c r="YU100" i="1" s="1"/>
  <c r="BI90" i="1" a="1"/>
  <c r="BI90" i="1" s="1"/>
  <c r="BI91" i="1" a="1"/>
  <c r="BI91" i="1" s="1"/>
  <c r="BI92" i="1" a="1"/>
  <c r="BI92" i="1" s="1"/>
  <c r="BI93" i="1" a="1"/>
  <c r="BI93" i="1" s="1"/>
  <c r="BI94" i="1" a="1"/>
  <c r="BI94" i="1" s="1"/>
  <c r="BI95" i="1" a="1"/>
  <c r="BI95" i="1" s="1"/>
  <c r="BI96" i="1" a="1"/>
  <c r="BI96" i="1" s="1"/>
  <c r="BI97" i="1" a="1"/>
  <c r="BI97" i="1" s="1"/>
  <c r="BI98" i="1" a="1"/>
  <c r="BI98" i="1" s="1"/>
  <c r="BI99" i="1" a="1"/>
  <c r="BI99" i="1" s="1"/>
  <c r="BI100" i="1" a="1"/>
  <c r="BI100" i="1" s="1"/>
  <c r="IW90" i="1" a="1"/>
  <c r="IW90" i="1" s="1"/>
  <c r="IW91" i="1" a="1"/>
  <c r="IW91" i="1" s="1"/>
  <c r="IW92" i="1" a="1"/>
  <c r="IW92" i="1" s="1"/>
  <c r="IW93" i="1" a="1"/>
  <c r="IW93" i="1" s="1"/>
  <c r="IW94" i="1" a="1"/>
  <c r="IW94" i="1" s="1"/>
  <c r="IW95" i="1" a="1"/>
  <c r="IW95" i="1" s="1"/>
  <c r="IW96" i="1" a="1"/>
  <c r="IW96" i="1" s="1"/>
  <c r="IW97" i="1" a="1"/>
  <c r="IW97" i="1" s="1"/>
  <c r="IW98" i="1" a="1"/>
  <c r="IW98" i="1" s="1"/>
  <c r="IW99" i="1" a="1"/>
  <c r="IW99" i="1" s="1"/>
  <c r="IW100" i="1" a="1"/>
  <c r="IW100" i="1" s="1"/>
  <c r="CL90" i="1" a="1"/>
  <c r="CL90" i="1" s="1"/>
  <c r="CL91" i="1" a="1"/>
  <c r="CL91" i="1" s="1"/>
  <c r="CL92" i="1" a="1"/>
  <c r="CL92" i="1" s="1"/>
  <c r="CL93" i="1" a="1"/>
  <c r="CL93" i="1" s="1"/>
  <c r="CL94" i="1" a="1"/>
  <c r="CL94" i="1" s="1"/>
  <c r="CL95" i="1" a="1"/>
  <c r="CL95" i="1" s="1"/>
  <c r="CL96" i="1" a="1"/>
  <c r="CL96" i="1" s="1"/>
  <c r="CL97" i="1" a="1"/>
  <c r="CL97" i="1" s="1"/>
  <c r="CL98" i="1" a="1"/>
  <c r="CL98" i="1" s="1"/>
  <c r="CL99" i="1" a="1"/>
  <c r="CL99" i="1" s="1"/>
  <c r="CL100" i="1" a="1"/>
  <c r="CL100" i="1" s="1"/>
  <c r="AAA90" i="1" a="1"/>
  <c r="AAA90" i="1" s="1"/>
  <c r="AAA91" i="1" a="1"/>
  <c r="AAA91" i="1" s="1"/>
  <c r="AAA92" i="1" a="1"/>
  <c r="AAA92" i="1" s="1"/>
  <c r="AAA93" i="1" a="1"/>
  <c r="AAA93" i="1" s="1"/>
  <c r="AAA94" i="1" a="1"/>
  <c r="AAA94" i="1" s="1"/>
  <c r="AAA95" i="1" a="1"/>
  <c r="AAA95" i="1" s="1"/>
  <c r="AAA96" i="1" a="1"/>
  <c r="AAA96" i="1" s="1"/>
  <c r="AAA97" i="1" a="1"/>
  <c r="AAA97" i="1" s="1"/>
  <c r="AAA98" i="1" a="1"/>
  <c r="AAA98" i="1" s="1"/>
  <c r="AAA99" i="1" a="1"/>
  <c r="AAA99" i="1" s="1"/>
  <c r="AAA100" i="1" a="1"/>
  <c r="AAA100" i="1" s="1"/>
  <c r="AAR90" i="1" a="1"/>
  <c r="AAR90" i="1" s="1"/>
  <c r="AAR91" i="1" a="1"/>
  <c r="AAR91" i="1" s="1"/>
  <c r="AAR92" i="1" a="1"/>
  <c r="AAR92" i="1" s="1"/>
  <c r="AAR93" i="1" a="1"/>
  <c r="AAR93" i="1" s="1"/>
  <c r="AAR94" i="1" a="1"/>
  <c r="AAR94" i="1" s="1"/>
  <c r="AAR95" i="1" a="1"/>
  <c r="AAR95" i="1" s="1"/>
  <c r="AAR96" i="1" a="1"/>
  <c r="AAR96" i="1" s="1"/>
  <c r="AAR97" i="1" a="1"/>
  <c r="AAR97" i="1" s="1"/>
  <c r="AAR98" i="1" a="1"/>
  <c r="AAR98" i="1" s="1"/>
  <c r="AAR99" i="1" a="1"/>
  <c r="AAR99" i="1" s="1"/>
  <c r="AAR100" i="1" a="1"/>
  <c r="AAR100" i="1" s="1"/>
  <c r="XU90" i="1" a="1"/>
  <c r="XU90" i="1" s="1"/>
  <c r="XU91" i="1" a="1"/>
  <c r="XU91" i="1" s="1"/>
  <c r="XU92" i="1" a="1"/>
  <c r="XU92" i="1" s="1"/>
  <c r="XU93" i="1" a="1"/>
  <c r="XU93" i="1" s="1"/>
  <c r="XU94" i="1" a="1"/>
  <c r="XU94" i="1" s="1"/>
  <c r="XU95" i="1" a="1"/>
  <c r="XU95" i="1" s="1"/>
  <c r="XU96" i="1" a="1"/>
  <c r="XU96" i="1" s="1"/>
  <c r="XU97" i="1" a="1"/>
  <c r="XU97" i="1" s="1"/>
  <c r="XU98" i="1" a="1"/>
  <c r="XU98" i="1" s="1"/>
  <c r="XU99" i="1" a="1"/>
  <c r="XU99" i="1" s="1"/>
  <c r="XU100" i="1" a="1"/>
  <c r="XU100" i="1" s="1"/>
  <c r="XQ47" i="1" a="1"/>
  <c r="XQ47" i="1" s="1"/>
  <c r="XQ48" i="1" s="1" a="1"/>
  <c r="XQ48" i="1" s="1"/>
  <c r="XC90" i="1" a="1"/>
  <c r="XC90" i="1" s="1"/>
  <c r="XC91" i="1" a="1"/>
  <c r="XC91" i="1" s="1"/>
  <c r="XC92" i="1" a="1"/>
  <c r="XC92" i="1" s="1"/>
  <c r="XC93" i="1" a="1"/>
  <c r="XC93" i="1" s="1"/>
  <c r="XC94" i="1" a="1"/>
  <c r="XC94" i="1" s="1"/>
  <c r="XC95" i="1" a="1"/>
  <c r="XC95" i="1" s="1"/>
  <c r="XC96" i="1" a="1"/>
  <c r="XC96" i="1" s="1"/>
  <c r="XC97" i="1" a="1"/>
  <c r="XC97" i="1" s="1"/>
  <c r="XC98" i="1" a="1"/>
  <c r="XC98" i="1" s="1"/>
  <c r="XC99" i="1" a="1"/>
  <c r="XC99" i="1" s="1"/>
  <c r="XC100" i="1" a="1"/>
  <c r="XC100" i="1" s="1"/>
  <c r="DI90" i="1" a="1"/>
  <c r="DI90" i="1" s="1"/>
  <c r="DI91" i="1" a="1"/>
  <c r="DI91" i="1" s="1"/>
  <c r="DI92" i="1" a="1"/>
  <c r="DI92" i="1" s="1"/>
  <c r="DI93" i="1" a="1"/>
  <c r="DI93" i="1" s="1"/>
  <c r="DI94" i="1" a="1"/>
  <c r="DI94" i="1" s="1"/>
  <c r="DI95" i="1" a="1"/>
  <c r="DI95" i="1" s="1"/>
  <c r="DI96" i="1" a="1"/>
  <c r="DI96" i="1" s="1"/>
  <c r="DI97" i="1" a="1"/>
  <c r="DI97" i="1" s="1"/>
  <c r="DI98" i="1" a="1"/>
  <c r="DI98" i="1" s="1"/>
  <c r="DI99" i="1" a="1"/>
  <c r="DI99" i="1" s="1"/>
  <c r="DI100" i="1" a="1"/>
  <c r="DI100" i="1" s="1"/>
  <c r="YF90" i="1" a="1"/>
  <c r="YF90" i="1" s="1"/>
  <c r="YF91" i="1" a="1"/>
  <c r="YF91" i="1" s="1"/>
  <c r="YF92" i="1" a="1"/>
  <c r="YF92" i="1" s="1"/>
  <c r="YF93" i="1" a="1"/>
  <c r="YF93" i="1" s="1"/>
  <c r="YF94" i="1" a="1"/>
  <c r="YF94" i="1" s="1"/>
  <c r="YF95" i="1" a="1"/>
  <c r="YF95" i="1" s="1"/>
  <c r="YF96" i="1" a="1"/>
  <c r="YF96" i="1" s="1"/>
  <c r="YF97" i="1" a="1"/>
  <c r="YF97" i="1" s="1"/>
  <c r="YF98" i="1" a="1"/>
  <c r="YF98" i="1" s="1"/>
  <c r="YF99" i="1" a="1"/>
  <c r="YF99" i="1" s="1"/>
  <c r="YF100" i="1" a="1"/>
  <c r="YF100" i="1" s="1"/>
  <c r="CK90" i="1" a="1"/>
  <c r="CK90" i="1" s="1"/>
  <c r="CK91" i="1" a="1"/>
  <c r="CK91" i="1" s="1"/>
  <c r="CK92" i="1" a="1"/>
  <c r="CK92" i="1" s="1"/>
  <c r="CK93" i="1" a="1"/>
  <c r="CK93" i="1" s="1"/>
  <c r="CK94" i="1" a="1"/>
  <c r="CK94" i="1" s="1"/>
  <c r="CK95" i="1" a="1"/>
  <c r="CK95" i="1" s="1"/>
  <c r="CK96" i="1" a="1"/>
  <c r="CK96" i="1" s="1"/>
  <c r="CK97" i="1" a="1"/>
  <c r="CK97" i="1" s="1"/>
  <c r="CK98" i="1" a="1"/>
  <c r="CK98" i="1" s="1"/>
  <c r="CK99" i="1" a="1"/>
  <c r="CK99" i="1" s="1"/>
  <c r="CK100" i="1" a="1"/>
  <c r="CK100" i="1" s="1"/>
  <c r="YN90" i="1" a="1"/>
  <c r="YN90" i="1" s="1"/>
  <c r="YN91" i="1" a="1"/>
  <c r="YN91" i="1" s="1"/>
  <c r="YN92" i="1" a="1"/>
  <c r="YN92" i="1" s="1"/>
  <c r="YN93" i="1" a="1"/>
  <c r="YN93" i="1" s="1"/>
  <c r="YN94" i="1" a="1"/>
  <c r="YN94" i="1" s="1"/>
  <c r="YN95" i="1" a="1"/>
  <c r="YN95" i="1" s="1"/>
  <c r="YN96" i="1" a="1"/>
  <c r="YN96" i="1" s="1"/>
  <c r="YN97" i="1" a="1"/>
  <c r="YN97" i="1" s="1"/>
  <c r="YN98" i="1" a="1"/>
  <c r="YN98" i="1" s="1"/>
  <c r="YN99" i="1" a="1"/>
  <c r="YN99" i="1" s="1"/>
  <c r="YN100" i="1" a="1"/>
  <c r="YN100" i="1" s="1"/>
  <c r="XB90" i="1" a="1"/>
  <c r="XB90" i="1" s="1"/>
  <c r="XB91" i="1" a="1"/>
  <c r="XB91" i="1" s="1"/>
  <c r="XB92" i="1" a="1"/>
  <c r="XB92" i="1" s="1"/>
  <c r="XB93" i="1" a="1"/>
  <c r="XB93" i="1" s="1"/>
  <c r="XB94" i="1" a="1"/>
  <c r="XB94" i="1" s="1"/>
  <c r="XB95" i="1" a="1"/>
  <c r="XB95" i="1" s="1"/>
  <c r="XB96" i="1" a="1"/>
  <c r="XB96" i="1" s="1"/>
  <c r="XB97" i="1" a="1"/>
  <c r="XB97" i="1" s="1"/>
  <c r="XB98" i="1" a="1"/>
  <c r="XB98" i="1" s="1"/>
  <c r="XB99" i="1" a="1"/>
  <c r="XB99" i="1" s="1"/>
  <c r="XB100" i="1" a="1"/>
  <c r="XB100" i="1" s="1"/>
  <c r="HO90" i="1" a="1"/>
  <c r="HO90" i="1" s="1"/>
  <c r="HO91" i="1" a="1"/>
  <c r="HO91" i="1" s="1"/>
  <c r="HO92" i="1" a="1"/>
  <c r="HO92" i="1" s="1"/>
  <c r="HO93" i="1" a="1"/>
  <c r="HO93" i="1" s="1"/>
  <c r="HO94" i="1" a="1"/>
  <c r="HO94" i="1" s="1"/>
  <c r="HO95" i="1" a="1"/>
  <c r="HO95" i="1" s="1"/>
  <c r="HO96" i="1" a="1"/>
  <c r="HO96" i="1" s="1"/>
  <c r="HO97" i="1" a="1"/>
  <c r="HO97" i="1" s="1"/>
  <c r="HO98" i="1" a="1"/>
  <c r="HO98" i="1" s="1"/>
  <c r="HO99" i="1" a="1"/>
  <c r="HO99" i="1" s="1"/>
  <c r="HO100" i="1" a="1"/>
  <c r="HO100" i="1" s="1"/>
  <c r="AAF90" i="1" a="1"/>
  <c r="AAF90" i="1" s="1"/>
  <c r="AAF91" i="1" a="1"/>
  <c r="AAF91" i="1" s="1"/>
  <c r="AAF92" i="1" a="1"/>
  <c r="AAF92" i="1" s="1"/>
  <c r="AAF93" i="1" a="1"/>
  <c r="AAF93" i="1" s="1"/>
  <c r="AAF94" i="1" a="1"/>
  <c r="AAF94" i="1" s="1"/>
  <c r="AAF95" i="1" a="1"/>
  <c r="AAF95" i="1" s="1"/>
  <c r="AAF96" i="1" a="1"/>
  <c r="AAF96" i="1" s="1"/>
  <c r="AAF97" i="1" a="1"/>
  <c r="AAF97" i="1" s="1"/>
  <c r="AAF98" i="1" a="1"/>
  <c r="AAF98" i="1" s="1"/>
  <c r="AAF99" i="1" a="1"/>
  <c r="AAF99" i="1" s="1"/>
  <c r="AAF100" i="1" a="1"/>
  <c r="AAF100" i="1" s="1"/>
  <c r="XQ36" i="1" a="1"/>
  <c r="XQ36" i="1" s="1"/>
  <c r="XQ45" i="1" a="1"/>
  <c r="XQ45" i="1" s="1"/>
  <c r="XK90" i="1" a="1"/>
  <c r="XK90" i="1" s="1"/>
  <c r="XK91" i="1" a="1"/>
  <c r="XK91" i="1" s="1"/>
  <c r="XK92" i="1" a="1"/>
  <c r="XK92" i="1" s="1"/>
  <c r="XK93" i="1" a="1"/>
  <c r="XK93" i="1" s="1"/>
  <c r="XK94" i="1" a="1"/>
  <c r="XK94" i="1" s="1"/>
  <c r="XK95" i="1" a="1"/>
  <c r="XK95" i="1" s="1"/>
  <c r="XK96" i="1" a="1"/>
  <c r="XK96" i="1" s="1"/>
  <c r="XK97" i="1" a="1"/>
  <c r="XK97" i="1" s="1"/>
  <c r="XK98" i="1" a="1"/>
  <c r="XK98" i="1" s="1"/>
  <c r="XK99" i="1" a="1"/>
  <c r="XK99" i="1" s="1"/>
  <c r="XK100" i="1" a="1"/>
  <c r="XK100" i="1" s="1"/>
  <c r="CC90" i="1" a="1"/>
  <c r="CC90" i="1" s="1"/>
  <c r="CC91" i="1" a="1"/>
  <c r="CC91" i="1" s="1"/>
  <c r="CC92" i="1" a="1"/>
  <c r="CC92" i="1" s="1"/>
  <c r="CC93" i="1" a="1"/>
  <c r="CC93" i="1" s="1"/>
  <c r="CC94" i="1" a="1"/>
  <c r="CC94" i="1" s="1"/>
  <c r="CC95" i="1" a="1"/>
  <c r="CC95" i="1" s="1"/>
  <c r="CC96" i="1" a="1"/>
  <c r="CC96" i="1" s="1"/>
  <c r="CC97" i="1" a="1"/>
  <c r="CC97" i="1" s="1"/>
  <c r="CC98" i="1" a="1"/>
  <c r="CC98" i="1" s="1"/>
  <c r="CC99" i="1" a="1"/>
  <c r="CC99" i="1" s="1"/>
  <c r="CC100" i="1" a="1"/>
  <c r="CC100" i="1" s="1"/>
  <c r="AEX90" i="1" a="1"/>
  <c r="AEX90" i="1" s="1"/>
  <c r="AEX91" i="1" a="1"/>
  <c r="AEX91" i="1" s="1"/>
  <c r="AEX92" i="1" a="1"/>
  <c r="AEX92" i="1" s="1"/>
  <c r="AEX93" i="1" a="1"/>
  <c r="AEX93" i="1" s="1"/>
  <c r="AEX94" i="1" a="1"/>
  <c r="AEX94" i="1" s="1"/>
  <c r="AEX95" i="1" a="1"/>
  <c r="AEX95" i="1" s="1"/>
  <c r="AEX96" i="1" a="1"/>
  <c r="AEX96" i="1" s="1"/>
  <c r="AEX97" i="1" a="1"/>
  <c r="AEX97" i="1" s="1"/>
  <c r="AEX98" i="1" a="1"/>
  <c r="AEX98" i="1" s="1"/>
  <c r="AEX99" i="1" a="1"/>
  <c r="AEX99" i="1" s="1"/>
  <c r="AEX100" i="1" a="1"/>
  <c r="AEX100" i="1" s="1"/>
  <c r="AL90" i="1" a="1"/>
  <c r="AL90" i="1" s="1"/>
  <c r="AL91" i="1" a="1"/>
  <c r="AL91" i="1" s="1"/>
  <c r="AL92" i="1" a="1"/>
  <c r="AL92" i="1" s="1"/>
  <c r="AL93" i="1" a="1"/>
  <c r="AL93" i="1" s="1"/>
  <c r="AL94" i="1" a="1"/>
  <c r="AL94" i="1" s="1"/>
  <c r="AL95" i="1" a="1"/>
  <c r="AL95" i="1" s="1"/>
  <c r="AL96" i="1" a="1"/>
  <c r="AL96" i="1" s="1"/>
  <c r="AL97" i="1" a="1"/>
  <c r="AL97" i="1" s="1"/>
  <c r="AL98" i="1" a="1"/>
  <c r="AL98" i="1" s="1"/>
  <c r="AL99" i="1" a="1"/>
  <c r="AL99" i="1" s="1"/>
  <c r="AL100" i="1" a="1"/>
  <c r="AL100" i="1" s="1"/>
  <c r="HT90" i="1" a="1"/>
  <c r="HT90" i="1" s="1"/>
  <c r="HT91" i="1" a="1"/>
  <c r="HT91" i="1" s="1"/>
  <c r="HT92" i="1" a="1"/>
  <c r="HT92" i="1" s="1"/>
  <c r="HT93" i="1" a="1"/>
  <c r="HT93" i="1" s="1"/>
  <c r="HT94" i="1" a="1"/>
  <c r="HT94" i="1" s="1"/>
  <c r="HT95" i="1" a="1"/>
  <c r="HT95" i="1" s="1"/>
  <c r="HT96" i="1" a="1"/>
  <c r="HT96" i="1" s="1"/>
  <c r="HT97" i="1" a="1"/>
  <c r="HT97" i="1" s="1"/>
  <c r="HT98" i="1" a="1"/>
  <c r="HT98" i="1" s="1"/>
  <c r="HT99" i="1" a="1"/>
  <c r="HT99" i="1" s="1"/>
  <c r="HT100" i="1" a="1"/>
  <c r="HT100" i="1" s="1"/>
  <c r="YK90" i="1" a="1"/>
  <c r="YK90" i="1" s="1"/>
  <c r="YK91" i="1" a="1"/>
  <c r="YK91" i="1" s="1"/>
  <c r="YK92" i="1" a="1"/>
  <c r="YK92" i="1" s="1"/>
  <c r="YK93" i="1" a="1"/>
  <c r="YK93" i="1" s="1"/>
  <c r="YK94" i="1" a="1"/>
  <c r="YK94" i="1" s="1"/>
  <c r="YK95" i="1" a="1"/>
  <c r="YK95" i="1" s="1"/>
  <c r="YK96" i="1" a="1"/>
  <c r="YK96" i="1" s="1"/>
  <c r="YK97" i="1" a="1"/>
  <c r="YK97" i="1" s="1"/>
  <c r="YK98" i="1" a="1"/>
  <c r="YK98" i="1" s="1"/>
  <c r="YK99" i="1" a="1"/>
  <c r="YK99" i="1" s="1"/>
  <c r="YK100" i="1" a="1"/>
  <c r="YK100" i="1" s="1"/>
  <c r="ZZ90" i="1" a="1"/>
  <c r="ZZ90" i="1" s="1"/>
  <c r="ZZ91" i="1" a="1"/>
  <c r="ZZ91" i="1" s="1"/>
  <c r="ZZ92" i="1" a="1"/>
  <c r="ZZ92" i="1" s="1"/>
  <c r="ZZ93" i="1" a="1"/>
  <c r="ZZ93" i="1" s="1"/>
  <c r="ZZ94" i="1" a="1"/>
  <c r="ZZ94" i="1" s="1"/>
  <c r="ZZ95" i="1" a="1"/>
  <c r="ZZ95" i="1" s="1"/>
  <c r="ZZ96" i="1" a="1"/>
  <c r="ZZ96" i="1" s="1"/>
  <c r="ZZ97" i="1" a="1"/>
  <c r="ZZ97" i="1" s="1"/>
  <c r="ZZ98" i="1" a="1"/>
  <c r="ZZ98" i="1" s="1"/>
  <c r="ZZ99" i="1" a="1"/>
  <c r="ZZ99" i="1" s="1"/>
  <c r="ZZ100" i="1" a="1"/>
  <c r="ZZ100" i="1" s="1"/>
  <c r="HI90" i="1" a="1"/>
  <c r="HI90" i="1" s="1"/>
  <c r="HI91" i="1" a="1"/>
  <c r="HI91" i="1" s="1"/>
  <c r="HI92" i="1" a="1"/>
  <c r="HI92" i="1" s="1"/>
  <c r="HI93" i="1" a="1"/>
  <c r="HI93" i="1" s="1"/>
  <c r="HI94" i="1" a="1"/>
  <c r="HI94" i="1" s="1"/>
  <c r="HI95" i="1" a="1"/>
  <c r="HI95" i="1" s="1"/>
  <c r="HI96" i="1" a="1"/>
  <c r="HI96" i="1" s="1"/>
  <c r="HI97" i="1" a="1"/>
  <c r="HI97" i="1" s="1"/>
  <c r="HI98" i="1" a="1"/>
  <c r="HI98" i="1" s="1"/>
  <c r="HI99" i="1" a="1"/>
  <c r="HI99" i="1" s="1"/>
  <c r="HI100" i="1" a="1"/>
  <c r="HI100" i="1" s="1"/>
  <c r="AAB90" i="1" a="1"/>
  <c r="AAB90" i="1" s="1"/>
  <c r="AAB91" i="1" a="1"/>
  <c r="AAB91" i="1" s="1"/>
  <c r="AAB92" i="1" a="1"/>
  <c r="AAB92" i="1" s="1"/>
  <c r="AAB93" i="1" a="1"/>
  <c r="AAB93" i="1" s="1"/>
  <c r="AAB94" i="1" a="1"/>
  <c r="AAB94" i="1" s="1"/>
  <c r="AAB95" i="1" a="1"/>
  <c r="AAB95" i="1" s="1"/>
  <c r="AAB96" i="1" a="1"/>
  <c r="AAB96" i="1" s="1"/>
  <c r="AAB97" i="1" a="1"/>
  <c r="AAB97" i="1" s="1"/>
  <c r="AAB98" i="1" a="1"/>
  <c r="AAB98" i="1" s="1"/>
  <c r="AAB99" i="1" a="1"/>
  <c r="AAB99" i="1" s="1"/>
  <c r="AAB100" i="1" a="1"/>
  <c r="AAB100" i="1" s="1"/>
  <c r="BL90" i="1" a="1"/>
  <c r="BL90" i="1" s="1"/>
  <c r="BL91" i="1" a="1"/>
  <c r="BL91" i="1" s="1"/>
  <c r="BL92" i="1" a="1"/>
  <c r="BL92" i="1" s="1"/>
  <c r="BL93" i="1" a="1"/>
  <c r="BL93" i="1" s="1"/>
  <c r="BL94" i="1" a="1"/>
  <c r="BL94" i="1" s="1"/>
  <c r="BL95" i="1" a="1"/>
  <c r="BL95" i="1" s="1"/>
  <c r="BL96" i="1" a="1"/>
  <c r="BL96" i="1" s="1"/>
  <c r="BL97" i="1" a="1"/>
  <c r="BL97" i="1" s="1"/>
  <c r="BL98" i="1" a="1"/>
  <c r="BL98" i="1" s="1"/>
  <c r="BL99" i="1" a="1"/>
  <c r="BL99" i="1" s="1"/>
  <c r="BL100" i="1" a="1"/>
  <c r="BL100" i="1" s="1"/>
  <c r="DJ90" i="1" a="1"/>
  <c r="DJ90" i="1" s="1"/>
  <c r="DJ91" i="1" a="1"/>
  <c r="DJ91" i="1" s="1"/>
  <c r="DJ92" i="1" a="1"/>
  <c r="DJ92" i="1" s="1"/>
  <c r="DJ93" i="1" a="1"/>
  <c r="DJ93" i="1" s="1"/>
  <c r="DJ94" i="1" a="1"/>
  <c r="DJ94" i="1" s="1"/>
  <c r="DJ95" i="1" a="1"/>
  <c r="DJ95" i="1" s="1"/>
  <c r="DJ96" i="1" a="1"/>
  <c r="DJ96" i="1" s="1"/>
  <c r="DJ97" i="1" a="1"/>
  <c r="DJ97" i="1" s="1"/>
  <c r="DJ98" i="1" a="1"/>
  <c r="DJ98" i="1" s="1"/>
  <c r="DJ99" i="1" a="1"/>
  <c r="DJ99" i="1" s="1"/>
  <c r="DJ100" i="1" a="1"/>
  <c r="DJ100" i="1" s="1"/>
  <c r="GW90" i="1" a="1"/>
  <c r="GW90" i="1" s="1"/>
  <c r="GW91" i="1" a="1"/>
  <c r="GW91" i="1" s="1"/>
  <c r="GW92" i="1" a="1"/>
  <c r="GW92" i="1" s="1"/>
  <c r="GW93" i="1" a="1"/>
  <c r="GW93" i="1" s="1"/>
  <c r="GW94" i="1" a="1"/>
  <c r="GW94" i="1" s="1"/>
  <c r="GW95" i="1" a="1"/>
  <c r="GW95" i="1" s="1"/>
  <c r="GW96" i="1" a="1"/>
  <c r="GW96" i="1" s="1"/>
  <c r="GW97" i="1" a="1"/>
  <c r="GW97" i="1" s="1"/>
  <c r="GW98" i="1" a="1"/>
  <c r="GW98" i="1" s="1"/>
  <c r="GW99" i="1" a="1"/>
  <c r="GW99" i="1" s="1"/>
  <c r="GW100" i="1" a="1"/>
  <c r="GW100" i="1" s="1"/>
  <c r="YG90" i="1" a="1"/>
  <c r="YG90" i="1" s="1"/>
  <c r="YG91" i="1" a="1"/>
  <c r="YG91" i="1" s="1"/>
  <c r="YG92" i="1" a="1"/>
  <c r="YG92" i="1" s="1"/>
  <c r="YG93" i="1" a="1"/>
  <c r="YG93" i="1" s="1"/>
  <c r="YG94" i="1" a="1"/>
  <c r="YG94" i="1" s="1"/>
  <c r="YG95" i="1" a="1"/>
  <c r="YG95" i="1" s="1"/>
  <c r="YG96" i="1" a="1"/>
  <c r="YG96" i="1" s="1"/>
  <c r="YG97" i="1" a="1"/>
  <c r="YG97" i="1" s="1"/>
  <c r="YG98" i="1" a="1"/>
  <c r="YG98" i="1" s="1"/>
  <c r="YG99" i="1" a="1"/>
  <c r="YG99" i="1" s="1"/>
  <c r="YG100" i="1" a="1"/>
  <c r="YG100" i="1" s="1"/>
  <c r="XP90" i="1" a="1"/>
  <c r="XP90" i="1" s="1"/>
  <c r="XP91" i="1" a="1"/>
  <c r="XP91" i="1" s="1"/>
  <c r="XP92" i="1" a="1"/>
  <c r="XP92" i="1" s="1"/>
  <c r="XP93" i="1" a="1"/>
  <c r="XP93" i="1" s="1"/>
  <c r="XP94" i="1" a="1"/>
  <c r="XP94" i="1" s="1"/>
  <c r="XP95" i="1" a="1"/>
  <c r="XP95" i="1" s="1"/>
  <c r="XP96" i="1" a="1"/>
  <c r="XP96" i="1" s="1"/>
  <c r="XP97" i="1" a="1"/>
  <c r="XP97" i="1" s="1"/>
  <c r="XP98" i="1" a="1"/>
  <c r="XP98" i="1" s="1"/>
  <c r="XP99" i="1" a="1"/>
  <c r="XP99" i="1" s="1"/>
  <c r="XP100" i="1" a="1"/>
  <c r="XP100" i="1" s="1"/>
  <c r="XQ19" i="1" a="1"/>
  <c r="XQ19" i="1" s="1"/>
  <c r="HS90" i="1" a="1"/>
  <c r="HS90" i="1" s="1"/>
  <c r="HS91" i="1" a="1"/>
  <c r="HS91" i="1" s="1"/>
  <c r="HS92" i="1" a="1"/>
  <c r="HS92" i="1" s="1"/>
  <c r="HS93" i="1" a="1"/>
  <c r="HS93" i="1" s="1"/>
  <c r="HS94" i="1" a="1"/>
  <c r="HS94" i="1" s="1"/>
  <c r="HS95" i="1" a="1"/>
  <c r="HS95" i="1" s="1"/>
  <c r="HS96" i="1" a="1"/>
  <c r="HS96" i="1" s="1"/>
  <c r="HS97" i="1" a="1"/>
  <c r="HS97" i="1" s="1"/>
  <c r="HS98" i="1" a="1"/>
  <c r="HS98" i="1" s="1"/>
  <c r="HS99" i="1" a="1"/>
  <c r="HS99" i="1" s="1"/>
  <c r="HS100" i="1" a="1"/>
  <c r="HS100" i="1" s="1"/>
  <c r="YM90" i="1" a="1"/>
  <c r="YM90" i="1" s="1"/>
  <c r="YM91" i="1" a="1"/>
  <c r="YM91" i="1" s="1"/>
  <c r="YM92" i="1" a="1"/>
  <c r="YM92" i="1" s="1"/>
  <c r="YM93" i="1" a="1"/>
  <c r="YM93" i="1" s="1"/>
  <c r="YM94" i="1" a="1"/>
  <c r="YM94" i="1" s="1"/>
  <c r="YM95" i="1" a="1"/>
  <c r="YM95" i="1" s="1"/>
  <c r="YM96" i="1" a="1"/>
  <c r="YM96" i="1" s="1"/>
  <c r="YM97" i="1" a="1"/>
  <c r="YM97" i="1" s="1"/>
  <c r="YM98" i="1" a="1"/>
  <c r="YM98" i="1" s="1"/>
  <c r="YM99" i="1" a="1"/>
  <c r="YM99" i="1" s="1"/>
  <c r="YM100" i="1" a="1"/>
  <c r="YM100" i="1" s="1"/>
  <c r="XD90" i="1" a="1"/>
  <c r="XD90" i="1" s="1"/>
  <c r="XD91" i="1" a="1"/>
  <c r="XD91" i="1" s="1"/>
  <c r="XD92" i="1" a="1"/>
  <c r="XD92" i="1" s="1"/>
  <c r="XD93" i="1" a="1"/>
  <c r="XD93" i="1" s="1"/>
  <c r="XD94" i="1" a="1"/>
  <c r="XD94" i="1" s="1"/>
  <c r="XD95" i="1" a="1"/>
  <c r="XD95" i="1" s="1"/>
  <c r="XD96" i="1" a="1"/>
  <c r="XD96" i="1" s="1"/>
  <c r="XD97" i="1" a="1"/>
  <c r="XD97" i="1" s="1"/>
  <c r="XD98" i="1" a="1"/>
  <c r="XD98" i="1" s="1"/>
  <c r="XD99" i="1" a="1"/>
  <c r="XD99" i="1" s="1"/>
  <c r="XD100" i="1" a="1"/>
  <c r="XD100" i="1" s="1"/>
  <c r="IR90" i="1" a="1"/>
  <c r="IR90" i="1" s="1"/>
  <c r="IR91" i="1" a="1"/>
  <c r="IR91" i="1" s="1"/>
  <c r="IR92" i="1" a="1"/>
  <c r="IR92" i="1" s="1"/>
  <c r="IR93" i="1" a="1"/>
  <c r="IR93" i="1" s="1"/>
  <c r="IR94" i="1" a="1"/>
  <c r="IR94" i="1" s="1"/>
  <c r="IR95" i="1" a="1"/>
  <c r="IR95" i="1" s="1"/>
  <c r="IR96" i="1" a="1"/>
  <c r="IR96" i="1" s="1"/>
  <c r="IR97" i="1" a="1"/>
  <c r="IR97" i="1" s="1"/>
  <c r="IR98" i="1" a="1"/>
  <c r="IR98" i="1" s="1"/>
  <c r="IR99" i="1" a="1"/>
  <c r="IR99" i="1" s="1"/>
  <c r="IR100" i="1" a="1"/>
  <c r="IR100" i="1" s="1"/>
  <c r="ED90" i="1" a="1"/>
  <c r="ED90" i="1" s="1"/>
  <c r="ED91" i="1" a="1"/>
  <c r="ED91" i="1" s="1"/>
  <c r="ED92" i="1" a="1"/>
  <c r="ED92" i="1" s="1"/>
  <c r="ED93" i="1" a="1"/>
  <c r="ED93" i="1" s="1"/>
  <c r="ED94" i="1" a="1"/>
  <c r="ED94" i="1" s="1"/>
  <c r="ED95" i="1" a="1"/>
  <c r="ED95" i="1" s="1"/>
  <c r="ED96" i="1" a="1"/>
  <c r="ED96" i="1" s="1"/>
  <c r="ED97" i="1" a="1"/>
  <c r="ED97" i="1" s="1"/>
  <c r="ED98" i="1" a="1"/>
  <c r="ED98" i="1" s="1"/>
  <c r="ED99" i="1" a="1"/>
  <c r="ED99" i="1" s="1"/>
  <c r="ED100" i="1" a="1"/>
  <c r="ED100" i="1" s="1"/>
  <c r="EE90" i="1" a="1"/>
  <c r="EE90" i="1" s="1"/>
  <c r="EE91" i="1" a="1"/>
  <c r="EE91" i="1" s="1"/>
  <c r="EE92" i="1" a="1"/>
  <c r="EE92" i="1" s="1"/>
  <c r="EE93" i="1" a="1"/>
  <c r="EE93" i="1" s="1"/>
  <c r="EE94" i="1" a="1"/>
  <c r="EE94" i="1" s="1"/>
  <c r="EE95" i="1" a="1"/>
  <c r="EE95" i="1" s="1"/>
  <c r="EE96" i="1" a="1"/>
  <c r="EE96" i="1" s="1"/>
  <c r="EE97" i="1" a="1"/>
  <c r="EE97" i="1" s="1"/>
  <c r="EE98" i="1" a="1"/>
  <c r="EE98" i="1" s="1"/>
  <c r="EE99" i="1" a="1"/>
  <c r="EE99" i="1" s="1"/>
  <c r="EE100" i="1" a="1"/>
  <c r="EE100" i="1" s="1"/>
  <c r="YC90" i="1" a="1"/>
  <c r="YC90" i="1" s="1"/>
  <c r="YC91" i="1" a="1"/>
  <c r="YC91" i="1" s="1"/>
  <c r="YC92" i="1" a="1"/>
  <c r="YC92" i="1" s="1"/>
  <c r="YC93" i="1" a="1"/>
  <c r="YC93" i="1" s="1"/>
  <c r="YC94" i="1" a="1"/>
  <c r="YC94" i="1" s="1"/>
  <c r="YC95" i="1" a="1"/>
  <c r="YC95" i="1" s="1"/>
  <c r="YC96" i="1" a="1"/>
  <c r="YC96" i="1" s="1"/>
  <c r="YC97" i="1" a="1"/>
  <c r="YC97" i="1" s="1"/>
  <c r="YC98" i="1" a="1"/>
  <c r="YC98" i="1" s="1"/>
  <c r="YC99" i="1" a="1"/>
  <c r="YC99" i="1" s="1"/>
  <c r="YC100" i="1" a="1"/>
  <c r="YC100" i="1" s="1"/>
  <c r="XQ90" i="1" a="1"/>
  <c r="XQ90" i="1" s="1"/>
  <c r="XQ91" i="1" a="1"/>
  <c r="XQ91" i="1" s="1"/>
  <c r="XQ92" i="1" a="1"/>
  <c r="XQ92" i="1" s="1"/>
  <c r="XQ93" i="1" a="1"/>
  <c r="XQ93" i="1" s="1"/>
  <c r="XQ94" i="1" a="1"/>
  <c r="XQ94" i="1" s="1"/>
  <c r="XQ95" i="1" a="1"/>
  <c r="XQ95" i="1" s="1"/>
  <c r="XQ96" i="1" a="1"/>
  <c r="XQ96" i="1" s="1"/>
  <c r="XQ97" i="1" a="1"/>
  <c r="XQ97" i="1" s="1"/>
  <c r="XQ98" i="1" a="1"/>
  <c r="XQ98" i="1" s="1"/>
  <c r="XQ99" i="1" a="1"/>
  <c r="XQ99" i="1" s="1"/>
  <c r="XQ100" i="1" a="1"/>
  <c r="XQ100" i="1" s="1"/>
  <c r="YA90" i="1" a="1"/>
  <c r="YA90" i="1" s="1"/>
  <c r="YA91" i="1" a="1"/>
  <c r="YA91" i="1" s="1"/>
  <c r="YA92" i="1" a="1"/>
  <c r="YA92" i="1" s="1"/>
  <c r="YA93" i="1" a="1"/>
  <c r="YA93" i="1" s="1"/>
  <c r="YA94" i="1" a="1"/>
  <c r="YA94" i="1" s="1"/>
  <c r="YA95" i="1" a="1"/>
  <c r="YA95" i="1" s="1"/>
  <c r="YA96" i="1" a="1"/>
  <c r="YA96" i="1" s="1"/>
  <c r="YA97" i="1" a="1"/>
  <c r="YA97" i="1" s="1"/>
  <c r="YA98" i="1" a="1"/>
  <c r="YA98" i="1" s="1"/>
  <c r="YA99" i="1" a="1"/>
  <c r="YA99" i="1" s="1"/>
  <c r="YA100" i="1" a="1"/>
  <c r="YA100" i="1" s="1"/>
  <c r="O94" i="1" a="1"/>
  <c r="O94" i="1" s="1"/>
  <c r="O95" i="1" a="1"/>
  <c r="O95" i="1" s="1"/>
  <c r="O96" i="1" a="1"/>
  <c r="O96" i="1" s="1"/>
  <c r="O97" i="1" a="1"/>
  <c r="O97" i="1" s="1"/>
  <c r="O98" i="1" a="1"/>
  <c r="O98" i="1" s="1"/>
  <c r="O99" i="1" a="1"/>
  <c r="O99" i="1" s="1"/>
  <c r="O100" i="1" a="1"/>
  <c r="O100" i="1" s="1"/>
  <c r="IC90" i="1" a="1"/>
  <c r="IC90" i="1" s="1"/>
  <c r="IC91" i="1" a="1"/>
  <c r="IC91" i="1" s="1"/>
  <c r="IC92" i="1" a="1"/>
  <c r="IC92" i="1" s="1"/>
  <c r="IC93" i="1" a="1"/>
  <c r="IC93" i="1" s="1"/>
  <c r="IC94" i="1" a="1"/>
  <c r="IC94" i="1" s="1"/>
  <c r="IC95" i="1" a="1"/>
  <c r="IC95" i="1" s="1"/>
  <c r="IC96" i="1" a="1"/>
  <c r="IC96" i="1" s="1"/>
  <c r="IC97" i="1" a="1"/>
  <c r="IC97" i="1" s="1"/>
  <c r="IC98" i="1" a="1"/>
  <c r="IC98" i="1" s="1"/>
  <c r="IC99" i="1" a="1"/>
  <c r="IC99" i="1" s="1"/>
  <c r="IC100" i="1" a="1"/>
  <c r="IC100" i="1" s="1"/>
  <c r="WR90" i="1" a="1"/>
  <c r="WR90" i="1" s="1"/>
  <c r="WR91" i="1" a="1"/>
  <c r="WR91" i="1" s="1"/>
  <c r="WR92" i="1" a="1"/>
  <c r="WR92" i="1" s="1"/>
  <c r="WR93" i="1" a="1"/>
  <c r="WR93" i="1" s="1"/>
  <c r="WR94" i="1" a="1"/>
  <c r="WR94" i="1" s="1"/>
  <c r="WR95" i="1" a="1"/>
  <c r="WR95" i="1" s="1"/>
  <c r="WR96" i="1" a="1"/>
  <c r="WR96" i="1" s="1"/>
  <c r="WR97" i="1" a="1"/>
  <c r="WR97" i="1" s="1"/>
  <c r="WR98" i="1" a="1"/>
  <c r="WR98" i="1" s="1"/>
  <c r="WR99" i="1" a="1"/>
  <c r="WR99" i="1" s="1"/>
  <c r="WR100" i="1" a="1"/>
  <c r="WR100" i="1" s="1"/>
  <c r="HM90" i="1" a="1"/>
  <c r="HM90" i="1" s="1"/>
  <c r="HM91" i="1" a="1"/>
  <c r="HM91" i="1" s="1"/>
  <c r="HM92" i="1" a="1"/>
  <c r="HM92" i="1" s="1"/>
  <c r="HM93" i="1" a="1"/>
  <c r="HM93" i="1" s="1"/>
  <c r="HM94" i="1" a="1"/>
  <c r="HM94" i="1" s="1"/>
  <c r="HM95" i="1" a="1"/>
  <c r="HM95" i="1" s="1"/>
  <c r="HM96" i="1" a="1"/>
  <c r="HM96" i="1" s="1"/>
  <c r="HM97" i="1" a="1"/>
  <c r="HM97" i="1" s="1"/>
  <c r="HM98" i="1" a="1"/>
  <c r="HM98" i="1" s="1"/>
  <c r="HM99" i="1" a="1"/>
  <c r="HM99" i="1" s="1"/>
  <c r="HM100" i="1" a="1"/>
  <c r="HM100" i="1" s="1"/>
  <c r="AAU90" i="1" a="1"/>
  <c r="AAU90" i="1" s="1"/>
  <c r="AAU91" i="1" a="1"/>
  <c r="AAU91" i="1" s="1"/>
  <c r="AAU92" i="1" a="1"/>
  <c r="AAU92" i="1" s="1"/>
  <c r="AAU93" i="1" a="1"/>
  <c r="AAU93" i="1" s="1"/>
  <c r="AAU94" i="1" a="1"/>
  <c r="AAU94" i="1" s="1"/>
  <c r="AAU95" i="1" a="1"/>
  <c r="AAU95" i="1" s="1"/>
  <c r="AAU96" i="1" a="1"/>
  <c r="AAU96" i="1" s="1"/>
  <c r="AAU97" i="1" a="1"/>
  <c r="AAU97" i="1" s="1"/>
  <c r="AAU98" i="1" a="1"/>
  <c r="AAU98" i="1" s="1"/>
  <c r="AAU99" i="1" a="1"/>
  <c r="AAU99" i="1" s="1"/>
  <c r="AAU100" i="1" a="1"/>
  <c r="AAU100" i="1" s="1"/>
  <c r="GU90" i="1" a="1"/>
  <c r="GU90" i="1" s="1"/>
  <c r="GU91" i="1" a="1"/>
  <c r="GU91" i="1" s="1"/>
  <c r="GU92" i="1" a="1"/>
  <c r="GU92" i="1" s="1"/>
  <c r="GU93" i="1" a="1"/>
  <c r="GU93" i="1" s="1"/>
  <c r="GU94" i="1" a="1"/>
  <c r="GU94" i="1" s="1"/>
  <c r="GU95" i="1" a="1"/>
  <c r="GU95" i="1" s="1"/>
  <c r="GU96" i="1" a="1"/>
  <c r="GU96" i="1" s="1"/>
  <c r="GU97" i="1" a="1"/>
  <c r="GU97" i="1" s="1"/>
  <c r="GU98" i="1" a="1"/>
  <c r="GU98" i="1" s="1"/>
  <c r="GU99" i="1" a="1"/>
  <c r="GU99" i="1" s="1"/>
  <c r="GU100" i="1" a="1"/>
  <c r="GU100" i="1" s="1"/>
  <c r="JD90" i="1" a="1"/>
  <c r="JD90" i="1" s="1"/>
  <c r="JD91" i="1" a="1"/>
  <c r="JD91" i="1" s="1"/>
  <c r="JD92" i="1" a="1"/>
  <c r="JD92" i="1" s="1"/>
  <c r="JD93" i="1" a="1"/>
  <c r="JD93" i="1" s="1"/>
  <c r="JD94" i="1" a="1"/>
  <c r="JD94" i="1" s="1"/>
  <c r="JD95" i="1" a="1"/>
  <c r="JD95" i="1" s="1"/>
  <c r="JD96" i="1" a="1"/>
  <c r="JD96" i="1" s="1"/>
  <c r="JD97" i="1" a="1"/>
  <c r="JD97" i="1" s="1"/>
  <c r="JD98" i="1" a="1"/>
  <c r="JD98" i="1" s="1"/>
  <c r="JD99" i="1" a="1"/>
  <c r="JD99" i="1" s="1"/>
  <c r="JD100" i="1" a="1"/>
  <c r="JD100" i="1" s="1"/>
  <c r="XG90" i="1" a="1"/>
  <c r="XG90" i="1" s="1"/>
  <c r="XG91" i="1" a="1"/>
  <c r="XG91" i="1" s="1"/>
  <c r="XG92" i="1" a="1"/>
  <c r="XG92" i="1" s="1"/>
  <c r="XG93" i="1" a="1"/>
  <c r="XG93" i="1" s="1"/>
  <c r="XG94" i="1" a="1"/>
  <c r="XG94" i="1" s="1"/>
  <c r="XG95" i="1" a="1"/>
  <c r="XG95" i="1" s="1"/>
  <c r="XG96" i="1" a="1"/>
  <c r="XG96" i="1" s="1"/>
  <c r="XG97" i="1" a="1"/>
  <c r="XG97" i="1" s="1"/>
  <c r="XG98" i="1" a="1"/>
  <c r="XG98" i="1" s="1"/>
  <c r="XG99" i="1" a="1"/>
  <c r="XG99" i="1" s="1"/>
  <c r="XG100" i="1" a="1"/>
  <c r="XG100" i="1" s="1"/>
  <c r="BH90" i="1" a="1"/>
  <c r="BH90" i="1" s="1"/>
  <c r="BH91" i="1" a="1"/>
  <c r="BH91" i="1" s="1"/>
  <c r="BH92" i="1" a="1"/>
  <c r="BH92" i="1" s="1"/>
  <c r="BH93" i="1" a="1"/>
  <c r="BH93" i="1" s="1"/>
  <c r="BH94" i="1" a="1"/>
  <c r="BH94" i="1" s="1"/>
  <c r="BH95" i="1" a="1"/>
  <c r="BH95" i="1" s="1"/>
  <c r="BH96" i="1" a="1"/>
  <c r="BH96" i="1" s="1"/>
  <c r="BH97" i="1" a="1"/>
  <c r="BH97" i="1" s="1"/>
  <c r="BH98" i="1" a="1"/>
  <c r="BH98" i="1" s="1"/>
  <c r="BH99" i="1" a="1"/>
  <c r="BH99" i="1" s="1"/>
  <c r="BH100" i="1" a="1"/>
  <c r="BH100" i="1" s="1"/>
  <c r="HV90" i="1" a="1"/>
  <c r="HV90" i="1" s="1"/>
  <c r="HV91" i="1" a="1"/>
  <c r="HV91" i="1" s="1"/>
  <c r="HV92" i="1" a="1"/>
  <c r="HV92" i="1" s="1"/>
  <c r="HV93" i="1" a="1"/>
  <c r="HV93" i="1" s="1"/>
  <c r="HV94" i="1" a="1"/>
  <c r="HV94" i="1" s="1"/>
  <c r="HV95" i="1" a="1"/>
  <c r="HV95" i="1" s="1"/>
  <c r="HV96" i="1" a="1"/>
  <c r="HV96" i="1" s="1"/>
  <c r="HV97" i="1" a="1"/>
  <c r="HV97" i="1" s="1"/>
  <c r="HV98" i="1" a="1"/>
  <c r="HV98" i="1" s="1"/>
  <c r="HV99" i="1" a="1"/>
  <c r="HV99" i="1" s="1"/>
  <c r="HV100" i="1" a="1"/>
  <c r="HV100" i="1" s="1"/>
  <c r="AM90" i="1" a="1"/>
  <c r="AM90" i="1" s="1"/>
  <c r="XO90" i="1" s="1"/>
  <c r="AM91" i="1" a="1"/>
  <c r="AM91" i="1" s="1"/>
  <c r="XO91" i="1" s="1"/>
  <c r="AM92" i="1" a="1"/>
  <c r="AM92" i="1" s="1"/>
  <c r="XO92" i="1" s="1"/>
  <c r="AM93" i="1" a="1"/>
  <c r="AM93" i="1" s="1"/>
  <c r="XO93" i="1" s="1"/>
  <c r="AM94" i="1" a="1"/>
  <c r="AM94" i="1" s="1"/>
  <c r="XO94" i="1" s="1"/>
  <c r="AM95" i="1" a="1"/>
  <c r="AM95" i="1" s="1"/>
  <c r="XO95" i="1" s="1"/>
  <c r="AM96" i="1" a="1"/>
  <c r="AM96" i="1" s="1"/>
  <c r="XO96" i="1" s="1"/>
  <c r="AM97" i="1" a="1"/>
  <c r="AM97" i="1" s="1"/>
  <c r="XO97" i="1" s="1"/>
  <c r="AM98" i="1" a="1"/>
  <c r="AM98" i="1" s="1"/>
  <c r="XO98" i="1" s="1"/>
  <c r="AM99" i="1" a="1"/>
  <c r="AM99" i="1" s="1"/>
  <c r="XO99" i="1" s="1"/>
  <c r="AM100" i="1" a="1"/>
  <c r="AM100" i="1" s="1"/>
  <c r="XO100" i="1" s="1"/>
  <c r="YJ90" i="1" a="1"/>
  <c r="YJ90" i="1" s="1"/>
  <c r="YJ91" i="1" a="1"/>
  <c r="YJ91" i="1" s="1"/>
  <c r="YJ92" i="1" a="1"/>
  <c r="YJ92" i="1" s="1"/>
  <c r="YJ93" i="1" a="1"/>
  <c r="YJ93" i="1" s="1"/>
  <c r="YJ94" i="1" a="1"/>
  <c r="YJ94" i="1" s="1"/>
  <c r="YJ95" i="1" a="1"/>
  <c r="YJ95" i="1" s="1"/>
  <c r="YJ96" i="1" a="1"/>
  <c r="YJ96" i="1" s="1"/>
  <c r="YJ97" i="1" a="1"/>
  <c r="YJ97" i="1" s="1"/>
  <c r="YJ98" i="1" a="1"/>
  <c r="YJ98" i="1" s="1"/>
  <c r="YJ99" i="1" a="1"/>
  <c r="YJ99" i="1" s="1"/>
  <c r="YJ100" i="1" a="1"/>
  <c r="YJ100" i="1" s="1"/>
  <c r="FC90" i="1" a="1"/>
  <c r="FC90" i="1" s="1"/>
  <c r="FC91" i="1" a="1"/>
  <c r="FC91" i="1" s="1"/>
  <c r="FC92" i="1" a="1"/>
  <c r="FC92" i="1" s="1"/>
  <c r="FC93" i="1" a="1"/>
  <c r="FC93" i="1" s="1"/>
  <c r="FC94" i="1" a="1"/>
  <c r="FC94" i="1" s="1"/>
  <c r="FC95" i="1" a="1"/>
  <c r="FC95" i="1" s="1"/>
  <c r="FC96" i="1" a="1"/>
  <c r="FC96" i="1" s="1"/>
  <c r="FC97" i="1" a="1"/>
  <c r="FC97" i="1" s="1"/>
  <c r="FC98" i="1" a="1"/>
  <c r="FC98" i="1" s="1"/>
  <c r="FC99" i="1" a="1"/>
  <c r="FC99" i="1" s="1"/>
  <c r="FC100" i="1" a="1"/>
  <c r="FC100" i="1" s="1"/>
  <c r="XQ35" i="1" a="1"/>
  <c r="XQ35" i="1" s="1"/>
  <c r="IZ90" i="1" a="1"/>
  <c r="IZ90" i="1" s="1"/>
  <c r="IZ91" i="1" a="1"/>
  <c r="IZ91" i="1" s="1"/>
  <c r="IZ92" i="1" a="1"/>
  <c r="IZ92" i="1" s="1"/>
  <c r="IZ93" i="1" a="1"/>
  <c r="IZ93" i="1" s="1"/>
  <c r="IZ94" i="1" a="1"/>
  <c r="IZ94" i="1" s="1"/>
  <c r="IZ95" i="1" a="1"/>
  <c r="IZ95" i="1" s="1"/>
  <c r="IZ96" i="1" a="1"/>
  <c r="IZ96" i="1" s="1"/>
  <c r="IZ97" i="1" a="1"/>
  <c r="IZ97" i="1" s="1"/>
  <c r="IZ98" i="1" a="1"/>
  <c r="IZ98" i="1" s="1"/>
  <c r="IZ99" i="1" a="1"/>
  <c r="IZ99" i="1" s="1"/>
  <c r="IZ100" i="1" a="1"/>
  <c r="IZ100" i="1" s="1"/>
  <c r="IU90" i="1" a="1"/>
  <c r="IU90" i="1" s="1"/>
  <c r="IU91" i="1" a="1"/>
  <c r="IU91" i="1" s="1"/>
  <c r="IU92" i="1" a="1"/>
  <c r="IU92" i="1" s="1"/>
  <c r="IU93" i="1" a="1"/>
  <c r="IU93" i="1" s="1"/>
  <c r="IU94" i="1" a="1"/>
  <c r="IU94" i="1" s="1"/>
  <c r="IU95" i="1" a="1"/>
  <c r="IU95" i="1" s="1"/>
  <c r="IU96" i="1" a="1"/>
  <c r="IU96" i="1" s="1"/>
  <c r="IU97" i="1" a="1"/>
  <c r="IU97" i="1" s="1"/>
  <c r="IU98" i="1" a="1"/>
  <c r="IU98" i="1" s="1"/>
  <c r="IU99" i="1" a="1"/>
  <c r="IU99" i="1" s="1"/>
  <c r="IU100" i="1" a="1"/>
  <c r="IU100" i="1" s="1"/>
  <c r="Z90" i="1" a="1"/>
  <c r="Z90" i="1" s="1"/>
  <c r="Z91" i="1" a="1"/>
  <c r="Z91" i="1" s="1"/>
  <c r="Z92" i="1" a="1"/>
  <c r="Z92" i="1" s="1"/>
  <c r="Z93" i="1" a="1"/>
  <c r="Z93" i="1" s="1"/>
  <c r="Z94" i="1" a="1"/>
  <c r="Z94" i="1" s="1"/>
  <c r="Z95" i="1" a="1"/>
  <c r="Z95" i="1" s="1"/>
  <c r="Z96" i="1" a="1"/>
  <c r="Z96" i="1" s="1"/>
  <c r="Z97" i="1" a="1"/>
  <c r="Z97" i="1" s="1"/>
  <c r="Z98" i="1" a="1"/>
  <c r="Z98" i="1" s="1"/>
  <c r="Z99" i="1" a="1"/>
  <c r="Z99" i="1" s="1"/>
  <c r="Z100" i="1" a="1"/>
  <c r="Z100" i="1" s="1"/>
  <c r="XA90" i="1" a="1"/>
  <c r="XA90" i="1" s="1"/>
  <c r="XA91" i="1" a="1"/>
  <c r="XA91" i="1" s="1"/>
  <c r="XA92" i="1" a="1"/>
  <c r="XA92" i="1" s="1"/>
  <c r="XA93" i="1" a="1"/>
  <c r="XA93" i="1" s="1"/>
  <c r="XA94" i="1" a="1"/>
  <c r="XA94" i="1" s="1"/>
  <c r="XA95" i="1" a="1"/>
  <c r="XA95" i="1" s="1"/>
  <c r="XA96" i="1" a="1"/>
  <c r="XA96" i="1" s="1"/>
  <c r="XA97" i="1" a="1"/>
  <c r="XA97" i="1" s="1"/>
  <c r="XA98" i="1" a="1"/>
  <c r="XA98" i="1" s="1"/>
  <c r="XA99" i="1" a="1"/>
  <c r="XA99" i="1" s="1"/>
  <c r="XA100" i="1" a="1"/>
  <c r="XA100" i="1" s="1"/>
  <c r="JH90" i="1" a="1"/>
  <c r="JH90" i="1" s="1"/>
  <c r="JH91" i="1" a="1"/>
  <c r="JH91" i="1" s="1"/>
  <c r="JH92" i="1" a="1"/>
  <c r="JH92" i="1" s="1"/>
  <c r="JH93" i="1" a="1"/>
  <c r="JH93" i="1" s="1"/>
  <c r="JH94" i="1" a="1"/>
  <c r="JH94" i="1" s="1"/>
  <c r="JH95" i="1" a="1"/>
  <c r="JH95" i="1" s="1"/>
  <c r="JH96" i="1" a="1"/>
  <c r="JH96" i="1" s="1"/>
  <c r="JH97" i="1" a="1"/>
  <c r="JH97" i="1" s="1"/>
  <c r="JH98" i="1" a="1"/>
  <c r="JH98" i="1" s="1"/>
  <c r="JH99" i="1" a="1"/>
  <c r="JH99" i="1" s="1"/>
  <c r="JH100" i="1" a="1"/>
  <c r="JH100" i="1" s="1"/>
  <c r="JB90" i="1" a="1"/>
  <c r="JB90" i="1" s="1"/>
  <c r="JB91" i="1" a="1"/>
  <c r="JB91" i="1" s="1"/>
  <c r="JB92" i="1" a="1"/>
  <c r="JB92" i="1" s="1"/>
  <c r="JB93" i="1" a="1"/>
  <c r="JB93" i="1" s="1"/>
  <c r="JB94" i="1" a="1"/>
  <c r="JB94" i="1" s="1"/>
  <c r="JB95" i="1" a="1"/>
  <c r="JB95" i="1" s="1"/>
  <c r="JB96" i="1" a="1"/>
  <c r="JB96" i="1" s="1"/>
  <c r="JB97" i="1" a="1"/>
  <c r="JB97" i="1" s="1"/>
  <c r="JB98" i="1" a="1"/>
  <c r="JB98" i="1" s="1"/>
  <c r="JB99" i="1" a="1"/>
  <c r="JB99" i="1" s="1"/>
  <c r="JB100" i="1" a="1"/>
  <c r="JB100" i="1" s="1"/>
  <c r="HU90" i="1" a="1"/>
  <c r="HU90" i="1" s="1"/>
  <c r="HU91" i="1" a="1"/>
  <c r="HU91" i="1" s="1"/>
  <c r="HU92" i="1" a="1"/>
  <c r="HU92" i="1" s="1"/>
  <c r="HU93" i="1" a="1"/>
  <c r="HU93" i="1" s="1"/>
  <c r="HU94" i="1" a="1"/>
  <c r="HU94" i="1" s="1"/>
  <c r="HU95" i="1" a="1"/>
  <c r="HU95" i="1" s="1"/>
  <c r="HU96" i="1" a="1"/>
  <c r="HU96" i="1" s="1"/>
  <c r="HU97" i="1" a="1"/>
  <c r="HU97" i="1" s="1"/>
  <c r="HU98" i="1" a="1"/>
  <c r="HU98" i="1" s="1"/>
  <c r="HU99" i="1" a="1"/>
  <c r="HU99" i="1" s="1"/>
  <c r="HU100" i="1" a="1"/>
  <c r="HU100" i="1" s="1"/>
  <c r="WW90" i="1" a="1"/>
  <c r="WW90" i="1" s="1"/>
  <c r="WW91" i="1" a="1"/>
  <c r="WW91" i="1" s="1"/>
  <c r="WW92" i="1" a="1"/>
  <c r="WW92" i="1" s="1"/>
  <c r="WW93" i="1" a="1"/>
  <c r="WW93" i="1" s="1"/>
  <c r="WW94" i="1" a="1"/>
  <c r="WW94" i="1" s="1"/>
  <c r="WW95" i="1" a="1"/>
  <c r="WW95" i="1" s="1"/>
  <c r="WW96" i="1" a="1"/>
  <c r="WW96" i="1" s="1"/>
  <c r="WW97" i="1" a="1"/>
  <c r="WW97" i="1" s="1"/>
  <c r="WW98" i="1" a="1"/>
  <c r="WW98" i="1" s="1"/>
  <c r="WW99" i="1" a="1"/>
  <c r="WW99" i="1" s="1"/>
  <c r="WW100" i="1" a="1"/>
  <c r="WW100" i="1" s="1"/>
  <c r="XM90" i="1" a="1"/>
  <c r="XM90" i="1" s="1"/>
  <c r="XM91" i="1" a="1"/>
  <c r="XM91" i="1" s="1"/>
  <c r="XM92" i="1" a="1"/>
  <c r="XM92" i="1" s="1"/>
  <c r="XM93" i="1" a="1"/>
  <c r="XM93" i="1" s="1"/>
  <c r="XM94" i="1" a="1"/>
  <c r="XM94" i="1" s="1"/>
  <c r="XM95" i="1" a="1"/>
  <c r="XM95" i="1" s="1"/>
  <c r="XM96" i="1" a="1"/>
  <c r="XM96" i="1" s="1"/>
  <c r="XM97" i="1" a="1"/>
  <c r="XM97" i="1" s="1"/>
  <c r="XM98" i="1" a="1"/>
  <c r="XM98" i="1" s="1"/>
  <c r="XM99" i="1" a="1"/>
  <c r="XM99" i="1" s="1"/>
  <c r="XM100" i="1" a="1"/>
  <c r="XM100" i="1" s="1"/>
  <c r="HE90" i="1" a="1"/>
  <c r="HE90" i="1" s="1"/>
  <c r="HE91" i="1" a="1"/>
  <c r="HE91" i="1" s="1"/>
  <c r="HE92" i="1" a="1"/>
  <c r="HE92" i="1" s="1"/>
  <c r="HE93" i="1" a="1"/>
  <c r="HE93" i="1" s="1"/>
  <c r="HE94" i="1" a="1"/>
  <c r="HE94" i="1" s="1"/>
  <c r="HE95" i="1" a="1"/>
  <c r="HE95" i="1" s="1"/>
  <c r="HE96" i="1" a="1"/>
  <c r="HE96" i="1" s="1"/>
  <c r="HE97" i="1" a="1"/>
  <c r="HE97" i="1" s="1"/>
  <c r="HE98" i="1" a="1"/>
  <c r="HE98" i="1" s="1"/>
  <c r="HE99" i="1" a="1"/>
  <c r="HE99" i="1" s="1"/>
  <c r="HE100" i="1" a="1"/>
  <c r="HE100" i="1" s="1"/>
  <c r="GZ90" i="1" a="1"/>
  <c r="GZ90" i="1" s="1"/>
  <c r="GZ91" i="1" a="1"/>
  <c r="GZ91" i="1" s="1"/>
  <c r="GZ92" i="1" a="1"/>
  <c r="GZ92" i="1" s="1"/>
  <c r="GZ93" i="1" a="1"/>
  <c r="GZ93" i="1" s="1"/>
  <c r="GZ94" i="1" a="1"/>
  <c r="GZ94" i="1" s="1"/>
  <c r="GZ95" i="1" a="1"/>
  <c r="GZ95" i="1" s="1"/>
  <c r="GZ96" i="1" a="1"/>
  <c r="GZ96" i="1" s="1"/>
  <c r="GZ97" i="1" a="1"/>
  <c r="GZ97" i="1" s="1"/>
  <c r="GZ98" i="1" a="1"/>
  <c r="GZ98" i="1" s="1"/>
  <c r="GZ99" i="1" a="1"/>
  <c r="GZ99" i="1" s="1"/>
  <c r="GZ100" i="1" a="1"/>
  <c r="GZ100" i="1" s="1"/>
  <c r="IT90" i="1" a="1"/>
  <c r="IT90" i="1" s="1"/>
  <c r="IT91" i="1" a="1"/>
  <c r="IT91" i="1" s="1"/>
  <c r="IT92" i="1" a="1"/>
  <c r="IT92" i="1" s="1"/>
  <c r="IT93" i="1" a="1"/>
  <c r="IT93" i="1" s="1"/>
  <c r="IT94" i="1" a="1"/>
  <c r="IT94" i="1" s="1"/>
  <c r="IT95" i="1" a="1"/>
  <c r="IT95" i="1" s="1"/>
  <c r="IT96" i="1" a="1"/>
  <c r="IT96" i="1" s="1"/>
  <c r="IT97" i="1" a="1"/>
  <c r="IT97" i="1" s="1"/>
  <c r="IT98" i="1" a="1"/>
  <c r="IT98" i="1" s="1"/>
  <c r="IT99" i="1" a="1"/>
  <c r="IT99" i="1" s="1"/>
  <c r="IT100" i="1" a="1"/>
  <c r="IT100" i="1" s="1"/>
  <c r="GY90" i="1" a="1"/>
  <c r="GY90" i="1" s="1"/>
  <c r="GY91" i="1" a="1"/>
  <c r="GY91" i="1" s="1"/>
  <c r="GY92" i="1" a="1"/>
  <c r="GY92" i="1" s="1"/>
  <c r="GY93" i="1" a="1"/>
  <c r="GY93" i="1" s="1"/>
  <c r="GY94" i="1" a="1"/>
  <c r="GY94" i="1" s="1"/>
  <c r="GY95" i="1" a="1"/>
  <c r="GY95" i="1" s="1"/>
  <c r="GY96" i="1" a="1"/>
  <c r="GY96" i="1" s="1"/>
  <c r="GY97" i="1" a="1"/>
  <c r="GY97" i="1" s="1"/>
  <c r="GY98" i="1" a="1"/>
  <c r="GY98" i="1" s="1"/>
  <c r="GY99" i="1" a="1"/>
  <c r="GY99" i="1" s="1"/>
  <c r="GY100" i="1" a="1"/>
  <c r="GY100" i="1" s="1"/>
  <c r="XE90" i="1" a="1"/>
  <c r="XE90" i="1" s="1"/>
  <c r="XE91" i="1" a="1"/>
  <c r="XE91" i="1" s="1"/>
  <c r="XE92" i="1" a="1"/>
  <c r="XE92" i="1" s="1"/>
  <c r="XE93" i="1" a="1"/>
  <c r="XE93" i="1" s="1"/>
  <c r="XE94" i="1" a="1"/>
  <c r="XE94" i="1" s="1"/>
  <c r="XE95" i="1" a="1"/>
  <c r="XE95" i="1" s="1"/>
  <c r="XE96" i="1" a="1"/>
  <c r="XE96" i="1" s="1"/>
  <c r="XE97" i="1" a="1"/>
  <c r="XE97" i="1" s="1"/>
  <c r="XE98" i="1" a="1"/>
  <c r="XE98" i="1" s="1"/>
  <c r="XE99" i="1" a="1"/>
  <c r="XE99" i="1" s="1"/>
  <c r="XE100" i="1" a="1"/>
  <c r="XE100" i="1" s="1"/>
  <c r="JF90" i="1" a="1"/>
  <c r="JF90" i="1" s="1"/>
  <c r="JF91" i="1" a="1"/>
  <c r="JF91" i="1" s="1"/>
  <c r="JF92" i="1" a="1"/>
  <c r="JF92" i="1" s="1"/>
  <c r="JF93" i="1" a="1"/>
  <c r="JF93" i="1" s="1"/>
  <c r="JF94" i="1" a="1"/>
  <c r="JF94" i="1" s="1"/>
  <c r="JF95" i="1" a="1"/>
  <c r="JF95" i="1" s="1"/>
  <c r="JF96" i="1" a="1"/>
  <c r="JF96" i="1" s="1"/>
  <c r="JF97" i="1" a="1"/>
  <c r="JF97" i="1" s="1"/>
  <c r="JF98" i="1" a="1"/>
  <c r="JF98" i="1" s="1"/>
  <c r="JF99" i="1" a="1"/>
  <c r="JF99" i="1" s="1"/>
  <c r="JF100" i="1" a="1"/>
  <c r="JF100" i="1" s="1"/>
  <c r="BG90" i="1" a="1"/>
  <c r="BG90" i="1" s="1"/>
  <c r="BG91" i="1" a="1"/>
  <c r="BG91" i="1" s="1"/>
  <c r="BG92" i="1" a="1"/>
  <c r="BG92" i="1" s="1"/>
  <c r="BG93" i="1" a="1"/>
  <c r="BG93" i="1" s="1"/>
  <c r="BG94" i="1" a="1"/>
  <c r="BG94" i="1" s="1"/>
  <c r="BG95" i="1" a="1"/>
  <c r="BG95" i="1" s="1"/>
  <c r="BG96" i="1" a="1"/>
  <c r="BG96" i="1" s="1"/>
  <c r="BG97" i="1" a="1"/>
  <c r="BG97" i="1" s="1"/>
  <c r="BG98" i="1" a="1"/>
  <c r="BG98" i="1" s="1"/>
  <c r="BG99" i="1" a="1"/>
  <c r="BG99" i="1" s="1"/>
  <c r="BG100" i="1" a="1"/>
  <c r="BG100" i="1" s="1"/>
  <c r="CE90" i="1" a="1"/>
  <c r="CE90" i="1" s="1"/>
  <c r="CE91" i="1" a="1"/>
  <c r="CE91" i="1" s="1"/>
  <c r="CE92" i="1" a="1"/>
  <c r="CE92" i="1" s="1"/>
  <c r="CE93" i="1" a="1"/>
  <c r="CE93" i="1" s="1"/>
  <c r="CE94" i="1" a="1"/>
  <c r="CE94" i="1" s="1"/>
  <c r="CE95" i="1" a="1"/>
  <c r="CE95" i="1" s="1"/>
  <c r="CE96" i="1" a="1"/>
  <c r="CE96" i="1" s="1"/>
  <c r="CE97" i="1" a="1"/>
  <c r="CE97" i="1" s="1"/>
  <c r="CE98" i="1" a="1"/>
  <c r="CE98" i="1" s="1"/>
  <c r="CE99" i="1" a="1"/>
  <c r="CE99" i="1" s="1"/>
  <c r="CE100" i="1" a="1"/>
  <c r="CE100" i="1" s="1"/>
  <c r="EH90" i="1" a="1"/>
  <c r="EH90" i="1" s="1"/>
  <c r="EH91" i="1" a="1"/>
  <c r="EH91" i="1" s="1"/>
  <c r="EH92" i="1" a="1"/>
  <c r="EH92" i="1" s="1"/>
  <c r="EH93" i="1" a="1"/>
  <c r="EH93" i="1" s="1"/>
  <c r="EH94" i="1" a="1"/>
  <c r="EH94" i="1" s="1"/>
  <c r="EH95" i="1" a="1"/>
  <c r="EH95" i="1" s="1"/>
  <c r="EH96" i="1" a="1"/>
  <c r="EH96" i="1" s="1"/>
  <c r="EH97" i="1" a="1"/>
  <c r="EH97" i="1" s="1"/>
  <c r="EH98" i="1" a="1"/>
  <c r="EH98" i="1" s="1"/>
  <c r="EH99" i="1" a="1"/>
  <c r="EH99" i="1" s="1"/>
  <c r="EH100" i="1" a="1"/>
  <c r="EH100" i="1" s="1"/>
  <c r="YH90" i="1" a="1"/>
  <c r="YH90" i="1" s="1"/>
  <c r="YH91" i="1" a="1"/>
  <c r="YH91" i="1" s="1"/>
  <c r="YH92" i="1" a="1"/>
  <c r="YH92" i="1" s="1"/>
  <c r="YH93" i="1" a="1"/>
  <c r="YH93" i="1" s="1"/>
  <c r="YH94" i="1" a="1"/>
  <c r="YH94" i="1" s="1"/>
  <c r="YH95" i="1" a="1"/>
  <c r="YH95" i="1" s="1"/>
  <c r="YH96" i="1" a="1"/>
  <c r="YH96" i="1" s="1"/>
  <c r="YH97" i="1" a="1"/>
  <c r="YH97" i="1" s="1"/>
  <c r="YH98" i="1" a="1"/>
  <c r="YH98" i="1" s="1"/>
  <c r="YH99" i="1" a="1"/>
  <c r="YH99" i="1" s="1"/>
  <c r="YH100" i="1" a="1"/>
  <c r="YH100" i="1" s="1"/>
  <c r="DB90" i="1" a="1"/>
  <c r="DB90" i="1" s="1"/>
  <c r="DB91" i="1" a="1"/>
  <c r="DB91" i="1" s="1"/>
  <c r="DB92" i="1" a="1"/>
  <c r="DB92" i="1" s="1"/>
  <c r="DB93" i="1" a="1"/>
  <c r="DB93" i="1" s="1"/>
  <c r="DB94" i="1" a="1"/>
  <c r="DB94" i="1" s="1"/>
  <c r="DB95" i="1" a="1"/>
  <c r="DB95" i="1" s="1"/>
  <c r="DB96" i="1" a="1"/>
  <c r="DB96" i="1" s="1"/>
  <c r="DB97" i="1" a="1"/>
  <c r="DB97" i="1" s="1"/>
  <c r="DB98" i="1" a="1"/>
  <c r="DB98" i="1" s="1"/>
  <c r="DB99" i="1" a="1"/>
  <c r="DB99" i="1" s="1"/>
  <c r="DB100" i="1" a="1"/>
  <c r="DB100" i="1" s="1"/>
  <c r="XQ41" i="1" a="1"/>
  <c r="XQ41" i="1" s="1"/>
  <c r="YA82" i="1" a="1"/>
  <c r="YA82" i="1" s="1"/>
  <c r="YA83" i="1" a="1"/>
  <c r="YA83" i="1" s="1"/>
  <c r="XQ39" i="1" a="1"/>
  <c r="XQ39" i="1" s="1"/>
  <c r="XQ33" i="1" a="1"/>
  <c r="XQ33" i="1" s="1"/>
  <c r="XQ27" i="1" a="1"/>
  <c r="XQ27" i="1" s="1"/>
  <c r="XQ26" i="1" a="1"/>
  <c r="XQ26" i="1" s="1"/>
  <c r="XP46" i="1" a="1"/>
  <c r="XP46" i="1" s="1"/>
  <c r="XQ31" i="1" a="1"/>
  <c r="XQ31" i="1" s="1"/>
  <c r="XY41" i="1" a="1"/>
  <c r="XY41" i="1" s="1"/>
  <c r="XY35" i="1" a="1"/>
  <c r="XY35" i="1" s="1"/>
  <c r="XY19" i="1" a="1"/>
  <c r="XY19" i="1" s="1"/>
  <c r="XY47" i="1" a="1"/>
  <c r="XY47" i="1" s="1"/>
  <c r="XY48" i="1" s="1" a="1"/>
  <c r="XY48" i="1" s="1"/>
  <c r="XY20" i="1" a="1"/>
  <c r="XY20" i="1" s="1"/>
  <c r="XY22" i="1" a="1"/>
  <c r="XY22" i="1" s="1"/>
  <c r="XY21" i="1" a="1"/>
  <c r="XY21" i="1" s="1"/>
  <c r="XY27" i="1" a="1"/>
  <c r="XY27" i="1" s="1"/>
  <c r="XY34" i="1" a="1"/>
  <c r="XY34" i="1" s="1"/>
  <c r="XY29" i="1" a="1"/>
  <c r="XY29" i="1" s="1"/>
  <c r="XY23" i="1" a="1"/>
  <c r="XY23" i="1" s="1"/>
  <c r="XY31" i="1" a="1"/>
  <c r="XY31" i="1" s="1"/>
  <c r="XY26" i="1" a="1"/>
  <c r="XY26" i="1" s="1"/>
  <c r="XY30" i="1" a="1"/>
  <c r="XY30" i="1" s="1"/>
  <c r="XY33" i="1" a="1"/>
  <c r="XY33" i="1" s="1"/>
  <c r="XY24" i="1" a="1"/>
  <c r="XY24" i="1" s="1"/>
  <c r="XY43" i="1" a="1"/>
  <c r="XY43" i="1" s="1"/>
  <c r="XY45" i="1" a="1"/>
  <c r="XY45" i="1" s="1"/>
  <c r="XY28" i="1" a="1"/>
  <c r="XY28" i="1" s="1"/>
  <c r="XY44" i="1" a="1"/>
  <c r="XY44" i="1" s="1"/>
  <c r="XY32" i="1" a="1"/>
  <c r="XY32" i="1" s="1"/>
  <c r="XY25" i="1" a="1"/>
  <c r="XY25" i="1" s="1"/>
  <c r="XY40" i="1" a="1"/>
  <c r="XY40" i="1" s="1"/>
  <c r="XY42" i="1" a="1"/>
  <c r="XY42" i="1" s="1"/>
  <c r="XY38" i="1" a="1"/>
  <c r="XY38" i="1" s="1"/>
  <c r="XY46" i="1" a="1"/>
  <c r="XY46" i="1" s="1"/>
  <c r="XY36" i="1" a="1"/>
  <c r="XY36" i="1" s="1"/>
  <c r="XY37" i="1" a="1"/>
  <c r="XY37" i="1" s="1"/>
  <c r="XQ25" i="1" a="1"/>
  <c r="XQ25" i="1" s="1"/>
  <c r="XX41" i="1" a="1"/>
  <c r="XX41" i="1" s="1"/>
  <c r="XX35" i="1" a="1"/>
  <c r="XX35" i="1" s="1"/>
  <c r="XX19" i="1" a="1"/>
  <c r="XX19" i="1" s="1"/>
  <c r="XX47" i="1" a="1"/>
  <c r="XX47" i="1" s="1"/>
  <c r="XX48" i="1" s="1" a="1"/>
  <c r="XX48" i="1" s="1"/>
  <c r="XX20" i="1" a="1"/>
  <c r="XX20" i="1" s="1"/>
  <c r="XX21" i="1" a="1"/>
  <c r="XX21" i="1" s="1"/>
  <c r="XX22" i="1" a="1"/>
  <c r="XX22" i="1" s="1"/>
  <c r="XX36" i="1" a="1"/>
  <c r="XX36" i="1" s="1"/>
  <c r="XX46" i="1" a="1"/>
  <c r="XX46" i="1" s="1"/>
  <c r="XX37" i="1" a="1"/>
  <c r="XX37" i="1" s="1"/>
  <c r="XX27" i="1" a="1"/>
  <c r="XX27" i="1" s="1"/>
  <c r="XX34" i="1" a="1"/>
  <c r="XX34" i="1" s="1"/>
  <c r="XX29" i="1" a="1"/>
  <c r="XX29" i="1" s="1"/>
  <c r="XX31" i="1" a="1"/>
  <c r="XX31" i="1" s="1"/>
  <c r="XX45" i="1" a="1"/>
  <c r="XX45" i="1" s="1"/>
  <c r="XX30" i="1" a="1"/>
  <c r="XX30" i="1" s="1"/>
  <c r="XX24" i="1" a="1"/>
  <c r="XX24" i="1" s="1"/>
  <c r="XX33" i="1" a="1"/>
  <c r="XX33" i="1" s="1"/>
  <c r="XX28" i="1" a="1"/>
  <c r="XX28" i="1" s="1"/>
  <c r="XX32" i="1" a="1"/>
  <c r="XX32" i="1" s="1"/>
  <c r="XX23" i="1" a="1"/>
  <c r="XX23" i="1" s="1"/>
  <c r="XX39" i="1" a="1"/>
  <c r="XX39" i="1" s="1"/>
  <c r="XX25" i="1" a="1"/>
  <c r="XX25" i="1" s="1"/>
  <c r="XX40" i="1" a="1"/>
  <c r="XX40" i="1" s="1"/>
  <c r="XX42" i="1" a="1"/>
  <c r="XX42" i="1" s="1"/>
  <c r="XX38" i="1" a="1"/>
  <c r="XX38" i="1" s="1"/>
  <c r="XX43" i="1" a="1"/>
  <c r="XX43" i="1" s="1"/>
  <c r="XX44" i="1" a="1"/>
  <c r="XX44" i="1" s="1"/>
  <c r="XX26" i="1" a="1"/>
  <c r="XX26" i="1" s="1"/>
  <c r="XQ38" i="1" a="1"/>
  <c r="XQ38" i="1" s="1"/>
  <c r="XW41" i="1" a="1"/>
  <c r="XW41" i="1" s="1"/>
  <c r="XW35" i="1" a="1"/>
  <c r="XW35" i="1" s="1"/>
  <c r="XW19" i="1" a="1"/>
  <c r="XW19" i="1" s="1"/>
  <c r="XW47" i="1" a="1"/>
  <c r="XW47" i="1" s="1"/>
  <c r="XW48" i="1" s="1" a="1"/>
  <c r="XW48" i="1" s="1"/>
  <c r="XW20" i="1" a="1"/>
  <c r="XW20" i="1" s="1"/>
  <c r="XW21" i="1" a="1"/>
  <c r="XW21" i="1" s="1"/>
  <c r="XW22" i="1" a="1"/>
  <c r="XW22" i="1" s="1"/>
  <c r="XW26" i="1" a="1"/>
  <c r="XW26" i="1" s="1"/>
  <c r="XW45" i="1" a="1"/>
  <c r="XW45" i="1" s="1"/>
  <c r="XW27" i="1" a="1"/>
  <c r="XW27" i="1" s="1"/>
  <c r="XW36" i="1" a="1"/>
  <c r="XW36" i="1" s="1"/>
  <c r="XW42" i="1" a="1"/>
  <c r="XW42" i="1" s="1"/>
  <c r="XW29" i="1" a="1"/>
  <c r="XW29" i="1" s="1"/>
  <c r="XW34" i="1" a="1"/>
  <c r="XW34" i="1" s="1"/>
  <c r="XW46" i="1" a="1"/>
  <c r="XW46" i="1" s="1"/>
  <c r="XW30" i="1" a="1"/>
  <c r="XW30" i="1" s="1"/>
  <c r="XW31" i="1" a="1"/>
  <c r="XW31" i="1" s="1"/>
  <c r="XW33" i="1" a="1"/>
  <c r="XW33" i="1" s="1"/>
  <c r="XW24" i="1" a="1"/>
  <c r="XW24" i="1" s="1"/>
  <c r="XW28" i="1" a="1"/>
  <c r="XW28" i="1" s="1"/>
  <c r="XW23" i="1" a="1"/>
  <c r="XW23" i="1" s="1"/>
  <c r="XW32" i="1" a="1"/>
  <c r="XW32" i="1" s="1"/>
  <c r="XW25" i="1" a="1"/>
  <c r="XW25" i="1" s="1"/>
  <c r="XW39" i="1" a="1"/>
  <c r="XW39" i="1" s="1"/>
  <c r="XW40" i="1" a="1"/>
  <c r="XW40" i="1" s="1"/>
  <c r="XW38" i="1" a="1"/>
  <c r="XW38" i="1" s="1"/>
  <c r="XW44" i="1" a="1"/>
  <c r="XW44" i="1" s="1"/>
  <c r="XW43" i="1" a="1"/>
  <c r="XW43" i="1" s="1"/>
  <c r="XW37" i="1" a="1"/>
  <c r="XW37" i="1" s="1"/>
  <c r="XP26" i="1" a="1"/>
  <c r="XP26" i="1" s="1"/>
  <c r="XP36" i="1" a="1"/>
  <c r="XP36" i="1" s="1"/>
  <c r="XP33" i="1" a="1"/>
  <c r="XP33" i="1" s="1"/>
  <c r="XP25" i="1" a="1"/>
  <c r="XP25" i="1" s="1"/>
  <c r="XP45" i="1" a="1"/>
  <c r="XP45" i="1" s="1"/>
  <c r="XP30" i="1" a="1"/>
  <c r="XP30" i="1" s="1"/>
  <c r="XP38" i="1" a="1"/>
  <c r="XP38" i="1" s="1"/>
  <c r="XP28" i="1" a="1"/>
  <c r="XP28" i="1" s="1"/>
  <c r="XP37" i="1" a="1"/>
  <c r="XP37" i="1" s="1"/>
  <c r="XP43" i="1" a="1"/>
  <c r="XP43" i="1" s="1"/>
  <c r="XP20" i="1" a="1"/>
  <c r="XP20" i="1" s="1"/>
  <c r="XP22" i="1" a="1"/>
  <c r="XP22" i="1" s="1"/>
  <c r="XP21" i="1" a="1"/>
  <c r="XP21" i="1" s="1"/>
  <c r="XP47" i="1" a="1"/>
  <c r="XP47" i="1" s="1"/>
  <c r="XP48" i="1" s="1" a="1"/>
  <c r="XP48" i="1" s="1"/>
  <c r="XP35" i="1" a="1"/>
  <c r="XP35" i="1" s="1"/>
  <c r="XQ23" i="1" a="1"/>
  <c r="XQ23" i="1" s="1"/>
  <c r="XQ30" i="1" a="1"/>
  <c r="XQ30" i="1" s="1"/>
  <c r="XQ43" i="1" a="1"/>
  <c r="XQ43" i="1" s="1"/>
  <c r="XQ37" i="1" a="1"/>
  <c r="XQ37" i="1" s="1"/>
  <c r="IY76" i="1" a="1"/>
  <c r="IY76" i="1" s="1"/>
  <c r="IY77" i="1" a="1"/>
  <c r="IY77" i="1" s="1"/>
  <c r="IY78" i="1" a="1"/>
  <c r="IY78" i="1" s="1"/>
  <c r="IY79" i="1" a="1"/>
  <c r="IY79" i="1" s="1"/>
  <c r="IY80" i="1" a="1"/>
  <c r="IY80" i="1" s="1"/>
  <c r="IY81" i="1" a="1"/>
  <c r="IY81" i="1" s="1"/>
  <c r="IY82" i="1" a="1"/>
  <c r="IY82" i="1" s="1"/>
  <c r="IY83" i="1" a="1"/>
  <c r="IY83" i="1" s="1"/>
  <c r="IY84" i="1" a="1"/>
  <c r="IY84" i="1" s="1"/>
  <c r="IY85" i="1" a="1"/>
  <c r="IY85" i="1" s="1"/>
  <c r="IY86" i="1" a="1"/>
  <c r="IY86" i="1" s="1"/>
  <c r="IY87" i="1" a="1"/>
  <c r="IY87" i="1" s="1"/>
  <c r="IY88" i="1" a="1"/>
  <c r="IY88" i="1" s="1"/>
  <c r="IY89" i="1" a="1"/>
  <c r="IY89" i="1" s="1"/>
  <c r="AAF76" i="1" a="1"/>
  <c r="AAF76" i="1" s="1"/>
  <c r="AAF77" i="1" a="1"/>
  <c r="AAF77" i="1" s="1"/>
  <c r="AAF78" i="1" a="1"/>
  <c r="AAF78" i="1" s="1"/>
  <c r="AAF79" i="1" a="1"/>
  <c r="AAF79" i="1" s="1"/>
  <c r="AAF80" i="1" a="1"/>
  <c r="AAF80" i="1" s="1"/>
  <c r="AAF81" i="1" a="1"/>
  <c r="AAF81" i="1" s="1"/>
  <c r="AAF82" i="1" a="1"/>
  <c r="AAF82" i="1" s="1"/>
  <c r="AAF83" i="1" a="1"/>
  <c r="AAF83" i="1" s="1"/>
  <c r="AAF84" i="1" a="1"/>
  <c r="AAF84" i="1" s="1"/>
  <c r="AAF85" i="1" a="1"/>
  <c r="AAF85" i="1" s="1"/>
  <c r="AAF86" i="1" a="1"/>
  <c r="AAF86" i="1" s="1"/>
  <c r="AAF87" i="1" a="1"/>
  <c r="AAF87" i="1" s="1"/>
  <c r="AAF88" i="1" a="1"/>
  <c r="AAF88" i="1" s="1"/>
  <c r="AAF89" i="1" a="1"/>
  <c r="AAF89"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ZA76" i="1" a="1"/>
  <c r="ZA76" i="1" s="1"/>
  <c r="ZA77" i="1" a="1"/>
  <c r="ZA77" i="1" s="1"/>
  <c r="ZA78" i="1" a="1"/>
  <c r="ZA78" i="1" s="1"/>
  <c r="ZA79" i="1" a="1"/>
  <c r="ZA79" i="1" s="1"/>
  <c r="ZA80" i="1" a="1"/>
  <c r="ZA80" i="1" s="1"/>
  <c r="ZA81" i="1" a="1"/>
  <c r="ZA81" i="1" s="1"/>
  <c r="ZA82" i="1" a="1"/>
  <c r="ZA82" i="1" s="1"/>
  <c r="ZA83" i="1" a="1"/>
  <c r="ZA83" i="1" s="1"/>
  <c r="ZA84" i="1" a="1"/>
  <c r="ZA84" i="1" s="1"/>
  <c r="ZA85" i="1" a="1"/>
  <c r="ZA85" i="1" s="1"/>
  <c r="ZA86" i="1" a="1"/>
  <c r="ZA86" i="1" s="1"/>
  <c r="ZA87" i="1" a="1"/>
  <c r="ZA87" i="1" s="1"/>
  <c r="ZA88" i="1" a="1"/>
  <c r="ZA88" i="1" s="1"/>
  <c r="ZA89" i="1" a="1"/>
  <c r="ZA89" i="1" s="1"/>
  <c r="ABJ76" i="1" a="1"/>
  <c r="ABJ76" i="1" s="1"/>
  <c r="ABJ77" i="1" a="1"/>
  <c r="ABJ77" i="1" s="1"/>
  <c r="ABJ78" i="1" a="1"/>
  <c r="ABJ78" i="1" s="1"/>
  <c r="ABJ79" i="1" a="1"/>
  <c r="ABJ79" i="1" s="1"/>
  <c r="ABJ80" i="1" a="1"/>
  <c r="ABJ80" i="1" s="1"/>
  <c r="ABJ81" i="1" a="1"/>
  <c r="ABJ81" i="1" s="1"/>
  <c r="ABJ82" i="1" a="1"/>
  <c r="ABJ82" i="1" s="1"/>
  <c r="ABJ83" i="1" a="1"/>
  <c r="ABJ83" i="1" s="1"/>
  <c r="ABJ84" i="1" a="1"/>
  <c r="ABJ84" i="1" s="1"/>
  <c r="ABJ85" i="1" a="1"/>
  <c r="ABJ85" i="1" s="1"/>
  <c r="ABJ86" i="1" a="1"/>
  <c r="ABJ86" i="1" s="1"/>
  <c r="ABJ87" i="1" a="1"/>
  <c r="ABJ87" i="1" s="1"/>
  <c r="ABJ88" i="1" a="1"/>
  <c r="ABJ88" i="1" s="1"/>
  <c r="ABJ89" i="1" a="1"/>
  <c r="ABJ89" i="1" s="1"/>
  <c r="S76" i="1" a="1"/>
  <c r="S76" i="1" s="1"/>
  <c r="GB76" i="1" s="1"/>
  <c r="S77" i="1" a="1"/>
  <c r="S77" i="1" s="1"/>
  <c r="GB77" i="1" s="1"/>
  <c r="S78" i="1" a="1"/>
  <c r="S78" i="1" s="1"/>
  <c r="GB78" i="1" s="1"/>
  <c r="S79" i="1" a="1"/>
  <c r="S79" i="1" s="1"/>
  <c r="GB79" i="1" s="1"/>
  <c r="S80" i="1" a="1"/>
  <c r="S80" i="1" s="1"/>
  <c r="GB80" i="1" s="1"/>
  <c r="S81" i="1" a="1"/>
  <c r="S81" i="1" s="1"/>
  <c r="GB81" i="1" s="1"/>
  <c r="S82" i="1" a="1"/>
  <c r="S82" i="1" s="1"/>
  <c r="GB82" i="1" s="1"/>
  <c r="S83" i="1" a="1"/>
  <c r="S83" i="1" s="1"/>
  <c r="GB83" i="1" s="1"/>
  <c r="S84" i="1" a="1"/>
  <c r="S84" i="1" s="1"/>
  <c r="GB84" i="1" s="1"/>
  <c r="S85" i="1" a="1"/>
  <c r="S85" i="1" s="1"/>
  <c r="GB85" i="1" s="1"/>
  <c r="S86" i="1" a="1"/>
  <c r="S86" i="1" s="1"/>
  <c r="GB86" i="1" s="1"/>
  <c r="S87" i="1" a="1"/>
  <c r="S87" i="1" s="1"/>
  <c r="GB87" i="1" s="1"/>
  <c r="S88" i="1" a="1"/>
  <c r="S88" i="1" s="1"/>
  <c r="GB88" i="1" s="1"/>
  <c r="S89" i="1" a="1"/>
  <c r="S89" i="1" s="1"/>
  <c r="GB89" i="1" s="1"/>
  <c r="HT76" i="1" a="1"/>
  <c r="HT76" i="1" s="1"/>
  <c r="HT77" i="1" a="1"/>
  <c r="HT77" i="1" s="1"/>
  <c r="HT78" i="1" a="1"/>
  <c r="HT78" i="1" s="1"/>
  <c r="HT79" i="1" a="1"/>
  <c r="HT79" i="1" s="1"/>
  <c r="HT80" i="1" a="1"/>
  <c r="HT80" i="1" s="1"/>
  <c r="HT81" i="1" a="1"/>
  <c r="HT81" i="1" s="1"/>
  <c r="HT82" i="1" a="1"/>
  <c r="HT82" i="1" s="1"/>
  <c r="HT83" i="1" a="1"/>
  <c r="HT83" i="1" s="1"/>
  <c r="HT84" i="1" a="1"/>
  <c r="HT84" i="1" s="1"/>
  <c r="HT85" i="1" a="1"/>
  <c r="HT85" i="1" s="1"/>
  <c r="HT86" i="1" a="1"/>
  <c r="HT86" i="1" s="1"/>
  <c r="HT87" i="1" a="1"/>
  <c r="HT87" i="1" s="1"/>
  <c r="HT88" i="1" a="1"/>
  <c r="HT88" i="1" s="1"/>
  <c r="HT89" i="1" a="1"/>
  <c r="HT89" i="1" s="1"/>
  <c r="XX80" i="1" a="1"/>
  <c r="XX80" i="1" s="1"/>
  <c r="XX81" i="1" a="1"/>
  <c r="XX81" i="1" s="1"/>
  <c r="XX82" i="1" a="1"/>
  <c r="XX82" i="1" s="1"/>
  <c r="XX83" i="1" a="1"/>
  <c r="XX83" i="1" s="1"/>
  <c r="XX84" i="1" a="1"/>
  <c r="XX84" i="1" s="1"/>
  <c r="XX85" i="1" a="1"/>
  <c r="XX85" i="1" s="1"/>
  <c r="XX86" i="1" a="1"/>
  <c r="XX86" i="1" s="1"/>
  <c r="XX87" i="1" a="1"/>
  <c r="XX87" i="1" s="1"/>
  <c r="XX88" i="1" a="1"/>
  <c r="XX88" i="1" s="1"/>
  <c r="XX89" i="1" a="1"/>
  <c r="XX89" i="1" s="1"/>
  <c r="JC76" i="1" a="1"/>
  <c r="JC76" i="1" s="1"/>
  <c r="JC77" i="1" a="1"/>
  <c r="JC77" i="1" s="1"/>
  <c r="JC78" i="1" a="1"/>
  <c r="JC78" i="1" s="1"/>
  <c r="JC79" i="1" a="1"/>
  <c r="JC79" i="1" s="1"/>
  <c r="JC80" i="1" a="1"/>
  <c r="JC80" i="1" s="1"/>
  <c r="JC81" i="1" a="1"/>
  <c r="JC81" i="1" s="1"/>
  <c r="JC82" i="1" a="1"/>
  <c r="JC82" i="1" s="1"/>
  <c r="JC83" i="1" a="1"/>
  <c r="JC83" i="1" s="1"/>
  <c r="JC84" i="1" a="1"/>
  <c r="JC84" i="1" s="1"/>
  <c r="JC85" i="1" a="1"/>
  <c r="JC85" i="1" s="1"/>
  <c r="JC86" i="1" a="1"/>
  <c r="JC86" i="1" s="1"/>
  <c r="JC87" i="1" a="1"/>
  <c r="JC87" i="1" s="1"/>
  <c r="JC88" i="1" a="1"/>
  <c r="JC88" i="1" s="1"/>
  <c r="JC89" i="1" a="1"/>
  <c r="JC89" i="1" s="1"/>
  <c r="WW76" i="1" a="1"/>
  <c r="WW76" i="1" s="1"/>
  <c r="WW77" i="1" a="1"/>
  <c r="WW77" i="1" s="1"/>
  <c r="WW78" i="1" a="1"/>
  <c r="WW78" i="1" s="1"/>
  <c r="WW79" i="1" a="1"/>
  <c r="WW79" i="1" s="1"/>
  <c r="WW80" i="1" a="1"/>
  <c r="WW80" i="1" s="1"/>
  <c r="WW81" i="1" a="1"/>
  <c r="WW81" i="1" s="1"/>
  <c r="WW82" i="1" a="1"/>
  <c r="WW82" i="1" s="1"/>
  <c r="WW83" i="1" a="1"/>
  <c r="WW83" i="1" s="1"/>
  <c r="WW84" i="1" a="1"/>
  <c r="WW84" i="1" s="1"/>
  <c r="WW85" i="1" a="1"/>
  <c r="WW85" i="1" s="1"/>
  <c r="WW86" i="1" a="1"/>
  <c r="WW86" i="1" s="1"/>
  <c r="WW87" i="1" a="1"/>
  <c r="WW87" i="1" s="1"/>
  <c r="WW88" i="1" a="1"/>
  <c r="WW88" i="1" s="1"/>
  <c r="WW89" i="1" a="1"/>
  <c r="WW89" i="1" s="1"/>
  <c r="AAG76" i="1" a="1"/>
  <c r="AAG76" i="1" s="1"/>
  <c r="AAG77" i="1" a="1"/>
  <c r="AAG77" i="1" s="1"/>
  <c r="AAG78" i="1" a="1"/>
  <c r="AAG78" i="1" s="1"/>
  <c r="AAG79" i="1" a="1"/>
  <c r="AAG79" i="1" s="1"/>
  <c r="AAG80" i="1" a="1"/>
  <c r="AAG80" i="1" s="1"/>
  <c r="AAG81" i="1" a="1"/>
  <c r="AAG81" i="1" s="1"/>
  <c r="AAG82" i="1" a="1"/>
  <c r="AAG82" i="1" s="1"/>
  <c r="AAG83" i="1" a="1"/>
  <c r="AAG83" i="1" s="1"/>
  <c r="AAG84" i="1" a="1"/>
  <c r="AAG84" i="1" s="1"/>
  <c r="AAG85" i="1" a="1"/>
  <c r="AAG85" i="1" s="1"/>
  <c r="AAG86" i="1" a="1"/>
  <c r="AAG86" i="1" s="1"/>
  <c r="AAG87" i="1" a="1"/>
  <c r="AAG87" i="1" s="1"/>
  <c r="AAG88" i="1" a="1"/>
  <c r="AAG88" i="1" s="1"/>
  <c r="AAG89" i="1" a="1"/>
  <c r="AAG89" i="1" s="1"/>
  <c r="AL76" i="1" a="1"/>
  <c r="AL76" i="1" s="1"/>
  <c r="AL77" i="1" a="1"/>
  <c r="AL77" i="1" s="1"/>
  <c r="AL78" i="1" a="1"/>
  <c r="AL78" i="1" s="1"/>
  <c r="AL79" i="1" a="1"/>
  <c r="AL79" i="1" s="1"/>
  <c r="AL80" i="1" a="1"/>
  <c r="AL80" i="1" s="1"/>
  <c r="AL81" i="1" a="1"/>
  <c r="AL81" i="1" s="1"/>
  <c r="AL82" i="1" a="1"/>
  <c r="AL82" i="1" s="1"/>
  <c r="AL83" i="1" a="1"/>
  <c r="AL83" i="1" s="1"/>
  <c r="AL84" i="1" a="1"/>
  <c r="AL84" i="1" s="1"/>
  <c r="AL85" i="1" a="1"/>
  <c r="AL85" i="1" s="1"/>
  <c r="AL86" i="1" a="1"/>
  <c r="AL86" i="1" s="1"/>
  <c r="AL87" i="1" a="1"/>
  <c r="AL87" i="1" s="1"/>
  <c r="AL88" i="1" a="1"/>
  <c r="AL88" i="1" s="1"/>
  <c r="AL89" i="1" a="1"/>
  <c r="AL89" i="1" s="1"/>
  <c r="ZX76" i="1" a="1"/>
  <c r="ZX76" i="1" s="1"/>
  <c r="ZX77" i="1" a="1"/>
  <c r="ZX77" i="1" s="1"/>
  <c r="ZX78" i="1" a="1"/>
  <c r="ZX78" i="1" s="1"/>
  <c r="ZX79" i="1" a="1"/>
  <c r="ZX79" i="1" s="1"/>
  <c r="ZX80" i="1" a="1"/>
  <c r="ZX80" i="1" s="1"/>
  <c r="ZX81" i="1" a="1"/>
  <c r="ZX81" i="1" s="1"/>
  <c r="ZX82" i="1" a="1"/>
  <c r="ZX82" i="1" s="1"/>
  <c r="ZX83" i="1" a="1"/>
  <c r="ZX83" i="1" s="1"/>
  <c r="ZX84" i="1" a="1"/>
  <c r="ZX84" i="1" s="1"/>
  <c r="ZX85" i="1" a="1"/>
  <c r="ZX85" i="1" s="1"/>
  <c r="ZX86" i="1" a="1"/>
  <c r="ZX86" i="1" s="1"/>
  <c r="ZX87" i="1" a="1"/>
  <c r="ZX87" i="1" s="1"/>
  <c r="ZX88" i="1" a="1"/>
  <c r="ZX88" i="1" s="1"/>
  <c r="ZX89" i="1" a="1"/>
  <c r="ZX89" i="1" s="1"/>
  <c r="DF76" i="1" a="1"/>
  <c r="DF76" i="1" s="1"/>
  <c r="DF77" i="1" a="1"/>
  <c r="DF77" i="1" s="1"/>
  <c r="DF78" i="1" a="1"/>
  <c r="DF78" i="1" s="1"/>
  <c r="DF79" i="1" a="1"/>
  <c r="DF79" i="1" s="1"/>
  <c r="DF80" i="1" a="1"/>
  <c r="DF80" i="1" s="1"/>
  <c r="DF81" i="1" a="1"/>
  <c r="DF81" i="1" s="1"/>
  <c r="DF82" i="1" a="1"/>
  <c r="DF82" i="1" s="1"/>
  <c r="DF83" i="1" a="1"/>
  <c r="DF83" i="1" s="1"/>
  <c r="DF84" i="1" a="1"/>
  <c r="DF84" i="1" s="1"/>
  <c r="DF85" i="1" a="1"/>
  <c r="DF85" i="1" s="1"/>
  <c r="DF86" i="1" a="1"/>
  <c r="DF86" i="1" s="1"/>
  <c r="DF87" i="1" a="1"/>
  <c r="DF87" i="1" s="1"/>
  <c r="DF88" i="1" a="1"/>
  <c r="DF88" i="1" s="1"/>
  <c r="DF89" i="1" a="1"/>
  <c r="DF89" i="1" s="1"/>
  <c r="AAZ76" i="1" a="1"/>
  <c r="AAZ76" i="1" s="1"/>
  <c r="AAZ77" i="1" a="1"/>
  <c r="AAZ77" i="1" s="1"/>
  <c r="AAZ78" i="1" a="1"/>
  <c r="AAZ78" i="1" s="1"/>
  <c r="AAZ79" i="1" a="1"/>
  <c r="AAZ79" i="1" s="1"/>
  <c r="AAZ80" i="1" a="1"/>
  <c r="AAZ80" i="1" s="1"/>
  <c r="AAZ81" i="1" a="1"/>
  <c r="AAZ81" i="1" s="1"/>
  <c r="AAZ82" i="1" a="1"/>
  <c r="AAZ82" i="1" s="1"/>
  <c r="AAZ83" i="1" a="1"/>
  <c r="AAZ83" i="1" s="1"/>
  <c r="AAZ84" i="1" a="1"/>
  <c r="AAZ84" i="1" s="1"/>
  <c r="AAZ85" i="1" a="1"/>
  <c r="AAZ85" i="1" s="1"/>
  <c r="AAZ86" i="1" a="1"/>
  <c r="AAZ86" i="1" s="1"/>
  <c r="AAZ87" i="1" a="1"/>
  <c r="AAZ87" i="1" s="1"/>
  <c r="AAZ88" i="1" a="1"/>
  <c r="AAZ88" i="1" s="1"/>
  <c r="AAZ89" i="1" a="1"/>
  <c r="AAZ89" i="1" s="1"/>
  <c r="IJ76" i="1" a="1"/>
  <c r="IJ76" i="1" s="1"/>
  <c r="IJ77" i="1" a="1"/>
  <c r="IJ77" i="1" s="1"/>
  <c r="IJ78" i="1" a="1"/>
  <c r="IJ78" i="1" s="1"/>
  <c r="IJ79" i="1" a="1"/>
  <c r="IJ79" i="1" s="1"/>
  <c r="IJ80" i="1" a="1"/>
  <c r="IJ80" i="1" s="1"/>
  <c r="IJ81" i="1" a="1"/>
  <c r="IJ81" i="1" s="1"/>
  <c r="IJ82" i="1" a="1"/>
  <c r="IJ82" i="1" s="1"/>
  <c r="IJ83" i="1" a="1"/>
  <c r="IJ83" i="1" s="1"/>
  <c r="IJ84" i="1" a="1"/>
  <c r="IJ84" i="1" s="1"/>
  <c r="IJ85" i="1" a="1"/>
  <c r="IJ85" i="1" s="1"/>
  <c r="IJ86" i="1" a="1"/>
  <c r="IJ86" i="1" s="1"/>
  <c r="IJ87" i="1" a="1"/>
  <c r="IJ87" i="1" s="1"/>
  <c r="IJ88" i="1" a="1"/>
  <c r="IJ88" i="1" s="1"/>
  <c r="IJ89" i="1" a="1"/>
  <c r="IJ89" i="1" s="1"/>
  <c r="EJ76" i="1" a="1"/>
  <c r="EJ76" i="1" s="1"/>
  <c r="EJ77" i="1" a="1"/>
  <c r="EJ77" i="1" s="1"/>
  <c r="EJ78" i="1" a="1"/>
  <c r="EJ78" i="1" s="1"/>
  <c r="EJ79" i="1" a="1"/>
  <c r="EJ79" i="1" s="1"/>
  <c r="EJ80" i="1" a="1"/>
  <c r="EJ80" i="1" s="1"/>
  <c r="EJ81" i="1" a="1"/>
  <c r="EJ81" i="1" s="1"/>
  <c r="EJ82" i="1" a="1"/>
  <c r="EJ82" i="1" s="1"/>
  <c r="EJ83" i="1" a="1"/>
  <c r="EJ83" i="1" s="1"/>
  <c r="EJ84" i="1" a="1"/>
  <c r="EJ84" i="1" s="1"/>
  <c r="EJ85" i="1" a="1"/>
  <c r="EJ85" i="1" s="1"/>
  <c r="EJ86" i="1" a="1"/>
  <c r="EJ86" i="1" s="1"/>
  <c r="EJ87" i="1" a="1"/>
  <c r="EJ87" i="1" s="1"/>
  <c r="EJ88" i="1" a="1"/>
  <c r="EJ88" i="1" s="1"/>
  <c r="EJ89" i="1" a="1"/>
  <c r="EJ89"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YW76" i="1" a="1"/>
  <c r="YW76" i="1" s="1"/>
  <c r="YW77" i="1" a="1"/>
  <c r="YW77" i="1" s="1"/>
  <c r="YW78" i="1" a="1"/>
  <c r="YW78" i="1" s="1"/>
  <c r="YW79" i="1" a="1"/>
  <c r="YW79" i="1" s="1"/>
  <c r="YW80" i="1" a="1"/>
  <c r="YW80" i="1" s="1"/>
  <c r="YW81" i="1" a="1"/>
  <c r="YW81" i="1" s="1"/>
  <c r="YW82" i="1" a="1"/>
  <c r="YW82" i="1" s="1"/>
  <c r="YW83" i="1" a="1"/>
  <c r="YW83" i="1" s="1"/>
  <c r="YW84" i="1" a="1"/>
  <c r="YW84" i="1" s="1"/>
  <c r="YW85" i="1" a="1"/>
  <c r="YW85" i="1" s="1"/>
  <c r="YW86" i="1" a="1"/>
  <c r="YW86" i="1" s="1"/>
  <c r="YW87" i="1" a="1"/>
  <c r="YW87" i="1" s="1"/>
  <c r="YW88" i="1" a="1"/>
  <c r="YW88" i="1" s="1"/>
  <c r="YW89" i="1" a="1"/>
  <c r="YW89" i="1" s="1"/>
  <c r="XK76" i="1" a="1"/>
  <c r="XK76" i="1" s="1"/>
  <c r="XK77" i="1" a="1"/>
  <c r="XK77" i="1" s="1"/>
  <c r="XK78" i="1" a="1"/>
  <c r="XK78" i="1" s="1"/>
  <c r="XK79" i="1" a="1"/>
  <c r="XK79" i="1" s="1"/>
  <c r="XK80" i="1" a="1"/>
  <c r="XK80" i="1" s="1"/>
  <c r="XK81" i="1" a="1"/>
  <c r="XK81" i="1" s="1"/>
  <c r="XK82" i="1" a="1"/>
  <c r="XK82" i="1" s="1"/>
  <c r="XK83" i="1" a="1"/>
  <c r="XK83" i="1" s="1"/>
  <c r="XK84" i="1" a="1"/>
  <c r="XK84" i="1" s="1"/>
  <c r="XK85" i="1" a="1"/>
  <c r="XK85" i="1" s="1"/>
  <c r="XK86" i="1" a="1"/>
  <c r="XK86" i="1" s="1"/>
  <c r="XK87" i="1" a="1"/>
  <c r="XK87" i="1" s="1"/>
  <c r="XK88" i="1" a="1"/>
  <c r="XK88" i="1" s="1"/>
  <c r="XK89" i="1" a="1"/>
  <c r="XK89" i="1" s="1"/>
  <c r="YX76" i="1" a="1"/>
  <c r="YX76" i="1" s="1"/>
  <c r="YX77" i="1" a="1"/>
  <c r="YX77" i="1" s="1"/>
  <c r="YX78" i="1" a="1"/>
  <c r="YX78" i="1" s="1"/>
  <c r="YX79" i="1" a="1"/>
  <c r="YX79" i="1" s="1"/>
  <c r="YX80" i="1" a="1"/>
  <c r="YX80" i="1" s="1"/>
  <c r="YX81" i="1" a="1"/>
  <c r="YX81" i="1" s="1"/>
  <c r="YX82" i="1" a="1"/>
  <c r="YX82" i="1" s="1"/>
  <c r="YX83" i="1" a="1"/>
  <c r="YX83" i="1" s="1"/>
  <c r="YX84" i="1" a="1"/>
  <c r="YX84" i="1" s="1"/>
  <c r="YX85" i="1" a="1"/>
  <c r="YX85" i="1" s="1"/>
  <c r="YX86" i="1" a="1"/>
  <c r="YX86" i="1" s="1"/>
  <c r="YX87" i="1" a="1"/>
  <c r="YX87" i="1" s="1"/>
  <c r="YX88" i="1" a="1"/>
  <c r="YX88" i="1" s="1"/>
  <c r="YX89" i="1" a="1"/>
  <c r="YX89" i="1" s="1"/>
  <c r="XJ76" i="1" a="1"/>
  <c r="XJ76" i="1" s="1"/>
  <c r="XJ77" i="1" a="1"/>
  <c r="XJ77" i="1" s="1"/>
  <c r="XJ78" i="1" a="1"/>
  <c r="XJ78" i="1" s="1"/>
  <c r="XJ79" i="1" a="1"/>
  <c r="XJ79" i="1" s="1"/>
  <c r="XJ80" i="1" a="1"/>
  <c r="XJ80" i="1" s="1"/>
  <c r="XJ81" i="1" a="1"/>
  <c r="XJ81" i="1" s="1"/>
  <c r="XJ82" i="1" a="1"/>
  <c r="XJ82" i="1" s="1"/>
  <c r="XJ83" i="1" a="1"/>
  <c r="XJ83" i="1" s="1"/>
  <c r="XJ84" i="1" a="1"/>
  <c r="XJ84" i="1" s="1"/>
  <c r="XJ85" i="1" a="1"/>
  <c r="XJ85" i="1" s="1"/>
  <c r="XJ86" i="1" a="1"/>
  <c r="XJ86" i="1" s="1"/>
  <c r="XJ87" i="1" a="1"/>
  <c r="XJ87" i="1" s="1"/>
  <c r="XJ88" i="1" a="1"/>
  <c r="XJ88" i="1" s="1"/>
  <c r="XJ89" i="1" a="1"/>
  <c r="XJ89" i="1" s="1"/>
  <c r="YL76" i="1" a="1"/>
  <c r="YL76" i="1" s="1"/>
  <c r="YL77" i="1" a="1"/>
  <c r="YL77" i="1" s="1"/>
  <c r="YL78" i="1" a="1"/>
  <c r="YL78" i="1" s="1"/>
  <c r="YL79" i="1" a="1"/>
  <c r="YL79" i="1" s="1"/>
  <c r="YL80" i="1" a="1"/>
  <c r="YL80" i="1" s="1"/>
  <c r="YL81" i="1" a="1"/>
  <c r="YL81" i="1" s="1"/>
  <c r="YL82" i="1" a="1"/>
  <c r="YL82" i="1" s="1"/>
  <c r="YL83" i="1" a="1"/>
  <c r="YL83" i="1" s="1"/>
  <c r="YL84" i="1" a="1"/>
  <c r="YL84" i="1" s="1"/>
  <c r="YL85" i="1" a="1"/>
  <c r="YL85" i="1" s="1"/>
  <c r="YL86" i="1" a="1"/>
  <c r="YL86" i="1" s="1"/>
  <c r="YL87" i="1" a="1"/>
  <c r="YL87" i="1" s="1"/>
  <c r="YL88" i="1" a="1"/>
  <c r="YL88" i="1" s="1"/>
  <c r="YL89" i="1" a="1"/>
  <c r="YL89" i="1" s="1"/>
  <c r="DA71" i="1" a="1"/>
  <c r="DA71" i="1" s="1"/>
  <c r="DA76" i="1" a="1"/>
  <c r="DA76" i="1" s="1"/>
  <c r="DA77" i="1" a="1"/>
  <c r="DA77" i="1" s="1"/>
  <c r="DA78" i="1" a="1"/>
  <c r="DA78" i="1" s="1"/>
  <c r="DA79" i="1" a="1"/>
  <c r="DA79" i="1" s="1"/>
  <c r="DA80" i="1" a="1"/>
  <c r="DA80" i="1" s="1"/>
  <c r="DA81" i="1" a="1"/>
  <c r="DA81" i="1" s="1"/>
  <c r="DA82" i="1" a="1"/>
  <c r="DA82" i="1" s="1"/>
  <c r="DA83" i="1" a="1"/>
  <c r="DA83" i="1" s="1"/>
  <c r="DA84" i="1" a="1"/>
  <c r="DA84" i="1" s="1"/>
  <c r="DA85" i="1" a="1"/>
  <c r="DA85" i="1" s="1"/>
  <c r="DA86" i="1" a="1"/>
  <c r="DA86" i="1" s="1"/>
  <c r="DA87" i="1" a="1"/>
  <c r="DA87" i="1" s="1"/>
  <c r="DA88" i="1" a="1"/>
  <c r="DA88" i="1" s="1"/>
  <c r="DA89" i="1" a="1"/>
  <c r="DA89" i="1" s="1"/>
  <c r="ABH76" i="1" a="1"/>
  <c r="ABH76" i="1" s="1"/>
  <c r="ABH77" i="1" a="1"/>
  <c r="ABH77" i="1" s="1"/>
  <c r="ABH78" i="1" a="1"/>
  <c r="ABH78" i="1" s="1"/>
  <c r="ABH79" i="1" a="1"/>
  <c r="ABH79" i="1" s="1"/>
  <c r="ABH80" i="1" a="1"/>
  <c r="ABH80" i="1" s="1"/>
  <c r="ABH81" i="1" a="1"/>
  <c r="ABH81" i="1" s="1"/>
  <c r="ABH82" i="1" a="1"/>
  <c r="ABH82" i="1" s="1"/>
  <c r="ABH83" i="1" a="1"/>
  <c r="ABH83" i="1" s="1"/>
  <c r="ABH84" i="1" a="1"/>
  <c r="ABH84" i="1" s="1"/>
  <c r="ABH85" i="1" a="1"/>
  <c r="ABH85" i="1" s="1"/>
  <c r="ABH86" i="1" a="1"/>
  <c r="ABH86" i="1" s="1"/>
  <c r="ABH87" i="1" a="1"/>
  <c r="ABH87" i="1" s="1"/>
  <c r="ABH88" i="1" a="1"/>
  <c r="ABH88" i="1" s="1"/>
  <c r="ABH89" i="1" a="1"/>
  <c r="ABH89" i="1" s="1"/>
  <c r="HZ70" i="1" a="1"/>
  <c r="HZ70" i="1" s="1"/>
  <c r="HZ76" i="1" a="1"/>
  <c r="HZ76" i="1" s="1"/>
  <c r="HZ77" i="1" a="1"/>
  <c r="HZ77" i="1" s="1"/>
  <c r="HZ78" i="1" a="1"/>
  <c r="HZ78" i="1" s="1"/>
  <c r="HZ79" i="1" a="1"/>
  <c r="HZ79" i="1" s="1"/>
  <c r="HZ80" i="1" a="1"/>
  <c r="HZ80" i="1" s="1"/>
  <c r="HZ81" i="1" a="1"/>
  <c r="HZ81" i="1" s="1"/>
  <c r="HZ82" i="1" a="1"/>
  <c r="HZ82" i="1" s="1"/>
  <c r="HZ83" i="1" a="1"/>
  <c r="HZ83" i="1" s="1"/>
  <c r="HZ84" i="1" a="1"/>
  <c r="HZ84" i="1" s="1"/>
  <c r="HZ85" i="1" a="1"/>
  <c r="HZ85" i="1" s="1"/>
  <c r="HZ86" i="1" a="1"/>
  <c r="HZ86" i="1" s="1"/>
  <c r="HZ87" i="1" a="1"/>
  <c r="HZ87" i="1" s="1"/>
  <c r="HZ88" i="1" a="1"/>
  <c r="HZ88" i="1" s="1"/>
  <c r="HZ89" i="1" a="1"/>
  <c r="HZ89" i="1" s="1"/>
  <c r="EK76" i="1" a="1"/>
  <c r="EK76" i="1" s="1"/>
  <c r="EK77" i="1" a="1"/>
  <c r="EK77" i="1" s="1"/>
  <c r="EK78" i="1" a="1"/>
  <c r="EK78" i="1" s="1"/>
  <c r="EK79" i="1" a="1"/>
  <c r="EK79" i="1" s="1"/>
  <c r="EK80" i="1" a="1"/>
  <c r="EK80" i="1" s="1"/>
  <c r="EK81" i="1" a="1"/>
  <c r="EK81" i="1" s="1"/>
  <c r="EK82" i="1" a="1"/>
  <c r="EK82" i="1" s="1"/>
  <c r="EK83" i="1" a="1"/>
  <c r="EK83" i="1" s="1"/>
  <c r="EK84" i="1" a="1"/>
  <c r="EK84" i="1" s="1"/>
  <c r="EK85" i="1" a="1"/>
  <c r="EK85" i="1" s="1"/>
  <c r="EK86" i="1" a="1"/>
  <c r="EK86" i="1" s="1"/>
  <c r="EK87" i="1" a="1"/>
  <c r="EK87" i="1" s="1"/>
  <c r="EK88" i="1" a="1"/>
  <c r="EK88" i="1" s="1"/>
  <c r="EK89" i="1" a="1"/>
  <c r="EK89" i="1" s="1"/>
  <c r="N76" i="1" a="1"/>
  <c r="N76" i="1" s="1"/>
  <c r="N77" i="1" a="1"/>
  <c r="N77" i="1" s="1"/>
  <c r="N78" i="1" a="1"/>
  <c r="N78" i="1" s="1"/>
  <c r="N79" i="1" a="1"/>
  <c r="N79" i="1" s="1"/>
  <c r="N80" i="1" a="1"/>
  <c r="N80" i="1" s="1"/>
  <c r="N81" i="1" a="1"/>
  <c r="N81" i="1" s="1"/>
  <c r="N82" i="1" a="1"/>
  <c r="N82" i="1" s="1"/>
  <c r="N83" i="1" a="1"/>
  <c r="N83" i="1" s="1"/>
  <c r="N84" i="1" a="1"/>
  <c r="N84" i="1" s="1"/>
  <c r="N85" i="1" a="1"/>
  <c r="N85" i="1" s="1"/>
  <c r="N86" i="1" a="1"/>
  <c r="N86" i="1" s="1"/>
  <c r="IO76" i="1" a="1"/>
  <c r="IO76" i="1" s="1"/>
  <c r="IO77" i="1" a="1"/>
  <c r="IO77" i="1" s="1"/>
  <c r="IO78" i="1" a="1"/>
  <c r="IO78" i="1" s="1"/>
  <c r="IO79" i="1" a="1"/>
  <c r="IO79" i="1" s="1"/>
  <c r="IO80" i="1" a="1"/>
  <c r="IO80" i="1" s="1"/>
  <c r="IO81" i="1" a="1"/>
  <c r="IO81" i="1" s="1"/>
  <c r="IO82" i="1" a="1"/>
  <c r="IO82" i="1" s="1"/>
  <c r="IO83" i="1" a="1"/>
  <c r="IO83" i="1" s="1"/>
  <c r="IO84" i="1" a="1"/>
  <c r="IO84" i="1" s="1"/>
  <c r="IO85" i="1" a="1"/>
  <c r="IO85" i="1" s="1"/>
  <c r="IO86" i="1" a="1"/>
  <c r="IO86" i="1" s="1"/>
  <c r="IO87" i="1" a="1"/>
  <c r="IO87" i="1" s="1"/>
  <c r="IO88" i="1" a="1"/>
  <c r="IO88" i="1" s="1"/>
  <c r="IO89" i="1" a="1"/>
  <c r="IO89" i="1" s="1"/>
  <c r="AAY76" i="1" a="1"/>
  <c r="AAY76" i="1" s="1"/>
  <c r="AAY77" i="1" a="1"/>
  <c r="AAY77" i="1" s="1"/>
  <c r="AAY78" i="1" a="1"/>
  <c r="AAY78" i="1" s="1"/>
  <c r="AAY79" i="1" a="1"/>
  <c r="AAY79" i="1" s="1"/>
  <c r="AAY80" i="1" a="1"/>
  <c r="AAY80" i="1" s="1"/>
  <c r="AAY81" i="1" a="1"/>
  <c r="AAY81" i="1" s="1"/>
  <c r="AAY82" i="1" a="1"/>
  <c r="AAY82" i="1" s="1"/>
  <c r="AAY83" i="1" a="1"/>
  <c r="AAY83" i="1" s="1"/>
  <c r="AAY84" i="1" a="1"/>
  <c r="AAY84" i="1" s="1"/>
  <c r="AAY85" i="1" a="1"/>
  <c r="AAY85" i="1" s="1"/>
  <c r="AAY86" i="1" a="1"/>
  <c r="AAY86" i="1" s="1"/>
  <c r="AAY87" i="1" a="1"/>
  <c r="AAY87" i="1" s="1"/>
  <c r="AAY88" i="1" a="1"/>
  <c r="AAY88" i="1" s="1"/>
  <c r="AAY89" i="1" a="1"/>
  <c r="AAY89" i="1" s="1"/>
  <c r="GT64" i="1" a="1"/>
  <c r="GT64" i="1" s="1"/>
  <c r="L76" i="1" a="1"/>
  <c r="L76" i="1" s="1"/>
  <c r="L77" i="1" a="1"/>
  <c r="L77" i="1" s="1"/>
  <c r="L78" i="1" a="1"/>
  <c r="L78" i="1" s="1"/>
  <c r="L79" i="1" a="1"/>
  <c r="L79" i="1" s="1"/>
  <c r="L80" i="1" a="1"/>
  <c r="L80" i="1" s="1"/>
  <c r="L81" i="1" a="1"/>
  <c r="L81" i="1" s="1"/>
  <c r="L82" i="1" a="1"/>
  <c r="L82" i="1" s="1"/>
  <c r="L83" i="1" a="1"/>
  <c r="L83" i="1" s="1"/>
  <c r="L84" i="1" a="1"/>
  <c r="L84" i="1" s="1"/>
  <c r="L85" i="1" a="1"/>
  <c r="L85" i="1" s="1"/>
  <c r="L86" i="1" a="1"/>
  <c r="L86" i="1" s="1"/>
  <c r="L87" i="1" a="1"/>
  <c r="L87" i="1" s="1"/>
  <c r="L88" i="1" a="1"/>
  <c r="L88" i="1" s="1"/>
  <c r="L89" i="1" a="1"/>
  <c r="L89" i="1" s="1"/>
  <c r="YU76" i="1" a="1"/>
  <c r="YU76" i="1" s="1"/>
  <c r="YU77" i="1" a="1"/>
  <c r="YU77" i="1" s="1"/>
  <c r="YU78" i="1" a="1"/>
  <c r="YU78" i="1" s="1"/>
  <c r="YU79" i="1" a="1"/>
  <c r="YU79" i="1" s="1"/>
  <c r="YU80" i="1" a="1"/>
  <c r="YU80" i="1" s="1"/>
  <c r="YU81" i="1" a="1"/>
  <c r="YU81" i="1" s="1"/>
  <c r="YU82" i="1" a="1"/>
  <c r="YU82" i="1" s="1"/>
  <c r="YU83" i="1" a="1"/>
  <c r="YU83" i="1" s="1"/>
  <c r="YU84" i="1" a="1"/>
  <c r="YU84" i="1" s="1"/>
  <c r="YU85" i="1" a="1"/>
  <c r="YU85" i="1" s="1"/>
  <c r="YU86" i="1" a="1"/>
  <c r="YU86" i="1" s="1"/>
  <c r="YU87" i="1" a="1"/>
  <c r="YU87" i="1" s="1"/>
  <c r="YU88" i="1" a="1"/>
  <c r="YU88" i="1" s="1"/>
  <c r="YU89" i="1" a="1"/>
  <c r="YU89" i="1" s="1"/>
  <c r="HJ76" i="1" a="1"/>
  <c r="HJ76" i="1" s="1"/>
  <c r="HJ77" i="1" a="1"/>
  <c r="HJ77" i="1" s="1"/>
  <c r="HJ78" i="1" a="1"/>
  <c r="HJ78" i="1" s="1"/>
  <c r="HJ79" i="1" a="1"/>
  <c r="HJ79" i="1" s="1"/>
  <c r="HJ80" i="1" a="1"/>
  <c r="HJ80" i="1" s="1"/>
  <c r="HJ81" i="1" a="1"/>
  <c r="HJ81" i="1" s="1"/>
  <c r="HJ82" i="1" a="1"/>
  <c r="HJ82" i="1" s="1"/>
  <c r="HJ83" i="1" a="1"/>
  <c r="HJ83" i="1" s="1"/>
  <c r="HJ84" i="1" a="1"/>
  <c r="HJ84" i="1" s="1"/>
  <c r="HJ85" i="1" a="1"/>
  <c r="HJ85" i="1" s="1"/>
  <c r="HJ86" i="1" a="1"/>
  <c r="HJ86" i="1" s="1"/>
  <c r="HJ87" i="1" a="1"/>
  <c r="HJ87" i="1" s="1"/>
  <c r="HJ88" i="1" a="1"/>
  <c r="HJ88" i="1" s="1"/>
  <c r="HJ89" i="1" a="1"/>
  <c r="HJ89" i="1" s="1"/>
  <c r="ABA76" i="1" a="1"/>
  <c r="ABA76" i="1" s="1"/>
  <c r="ABA77" i="1" a="1"/>
  <c r="ABA77" i="1" s="1"/>
  <c r="ABA78" i="1" a="1"/>
  <c r="ABA78" i="1" s="1"/>
  <c r="ABA79" i="1" a="1"/>
  <c r="ABA79" i="1" s="1"/>
  <c r="ABA80" i="1" a="1"/>
  <c r="ABA80" i="1" s="1"/>
  <c r="ABA81" i="1" a="1"/>
  <c r="ABA81" i="1" s="1"/>
  <c r="ABA82" i="1" a="1"/>
  <c r="ABA82" i="1" s="1"/>
  <c r="ABA83" i="1" a="1"/>
  <c r="ABA83" i="1" s="1"/>
  <c r="ABA84" i="1" a="1"/>
  <c r="ABA84" i="1" s="1"/>
  <c r="ABA85" i="1" a="1"/>
  <c r="ABA85" i="1" s="1"/>
  <c r="ABA86" i="1" a="1"/>
  <c r="ABA86" i="1" s="1"/>
  <c r="ABA87" i="1" a="1"/>
  <c r="ABA87" i="1" s="1"/>
  <c r="ABA88" i="1" a="1"/>
  <c r="ABA88" i="1" s="1"/>
  <c r="ABA89" i="1" a="1"/>
  <c r="ABA89" i="1" s="1"/>
  <c r="EL76" i="1" a="1"/>
  <c r="EL76" i="1" s="1"/>
  <c r="EL77" i="1" a="1"/>
  <c r="EL77" i="1" s="1"/>
  <c r="EL78" i="1" a="1"/>
  <c r="EL78" i="1" s="1"/>
  <c r="EL79" i="1" a="1"/>
  <c r="EL79" i="1" s="1"/>
  <c r="EL80" i="1" a="1"/>
  <c r="EL80" i="1" s="1"/>
  <c r="EL81" i="1" a="1"/>
  <c r="EL81" i="1" s="1"/>
  <c r="EL82" i="1" a="1"/>
  <c r="EL82" i="1" s="1"/>
  <c r="EL83" i="1" a="1"/>
  <c r="EL83" i="1" s="1"/>
  <c r="EL84" i="1" a="1"/>
  <c r="EL84" i="1" s="1"/>
  <c r="EL85" i="1" a="1"/>
  <c r="EL85" i="1" s="1"/>
  <c r="EL86" i="1" a="1"/>
  <c r="EL86" i="1" s="1"/>
  <c r="EL87" i="1" a="1"/>
  <c r="EL87" i="1" s="1"/>
  <c r="EL88" i="1" a="1"/>
  <c r="EL88" i="1" s="1"/>
  <c r="EL89" i="1" a="1"/>
  <c r="EL89" i="1" s="1"/>
  <c r="AK76" i="1" a="1"/>
  <c r="AK76" i="1" s="1"/>
  <c r="AK77" i="1" a="1"/>
  <c r="AK77" i="1" s="1"/>
  <c r="AK78" i="1" a="1"/>
  <c r="AK78" i="1" s="1"/>
  <c r="AK79" i="1" a="1"/>
  <c r="AK79" i="1" s="1"/>
  <c r="AK80" i="1" a="1"/>
  <c r="AK80" i="1" s="1"/>
  <c r="AK81" i="1" a="1"/>
  <c r="AK81" i="1" s="1"/>
  <c r="AK82" i="1" a="1"/>
  <c r="AK82" i="1" s="1"/>
  <c r="AK83" i="1" a="1"/>
  <c r="AK83" i="1" s="1"/>
  <c r="AK84" i="1" a="1"/>
  <c r="AK84" i="1" s="1"/>
  <c r="AK85" i="1" a="1"/>
  <c r="AK85" i="1" s="1"/>
  <c r="AK86" i="1" a="1"/>
  <c r="AK86" i="1" s="1"/>
  <c r="AK87" i="1" a="1"/>
  <c r="AK87" i="1" s="1"/>
  <c r="AK88" i="1" a="1"/>
  <c r="AK88" i="1" s="1"/>
  <c r="AK89" i="1" a="1"/>
  <c r="AK89" i="1" s="1"/>
  <c r="HU76" i="1" a="1"/>
  <c r="HU76" i="1" s="1"/>
  <c r="HU77" i="1" a="1"/>
  <c r="HU77" i="1" s="1"/>
  <c r="HU78" i="1" a="1"/>
  <c r="HU78" i="1" s="1"/>
  <c r="HU79" i="1" a="1"/>
  <c r="HU79" i="1" s="1"/>
  <c r="HU80" i="1" a="1"/>
  <c r="HU80" i="1" s="1"/>
  <c r="HU81" i="1" a="1"/>
  <c r="HU81" i="1" s="1"/>
  <c r="HU82" i="1" a="1"/>
  <c r="HU82" i="1" s="1"/>
  <c r="HU83" i="1" a="1"/>
  <c r="HU83" i="1" s="1"/>
  <c r="HU84" i="1" a="1"/>
  <c r="HU84" i="1" s="1"/>
  <c r="HU85" i="1" a="1"/>
  <c r="HU85" i="1" s="1"/>
  <c r="HU86" i="1" a="1"/>
  <c r="HU86" i="1" s="1"/>
  <c r="HU87" i="1" a="1"/>
  <c r="HU87" i="1" s="1"/>
  <c r="HU88" i="1" a="1"/>
  <c r="HU88" i="1" s="1"/>
  <c r="HU89" i="1" a="1"/>
  <c r="HU89" i="1" s="1"/>
  <c r="Q76" i="1" a="1"/>
  <c r="Q76" i="1" s="1"/>
  <c r="FY76" i="1" s="1"/>
  <c r="Q77" i="1" a="1"/>
  <c r="Q77" i="1" s="1"/>
  <c r="FY77" i="1" s="1"/>
  <c r="Q78" i="1" a="1"/>
  <c r="Q78" i="1" s="1"/>
  <c r="FY78" i="1" s="1"/>
  <c r="Q79" i="1" a="1"/>
  <c r="Q79" i="1" s="1"/>
  <c r="FY79" i="1" s="1"/>
  <c r="Q80" i="1" a="1"/>
  <c r="Q80" i="1" s="1"/>
  <c r="FY80" i="1" s="1"/>
  <c r="Q81" i="1" a="1"/>
  <c r="Q81" i="1" s="1"/>
  <c r="FY81" i="1" s="1"/>
  <c r="Q82" i="1" a="1"/>
  <c r="Q82" i="1" s="1"/>
  <c r="FY82" i="1" s="1"/>
  <c r="Q83" i="1" a="1"/>
  <c r="Q83" i="1" s="1"/>
  <c r="FY83" i="1" s="1"/>
  <c r="Q84" i="1" a="1"/>
  <c r="Q84" i="1" s="1"/>
  <c r="FY84" i="1" s="1"/>
  <c r="Q85" i="1" a="1"/>
  <c r="Q85" i="1" s="1"/>
  <c r="FY85" i="1" s="1"/>
  <c r="Q86" i="1" a="1"/>
  <c r="Q86" i="1" s="1"/>
  <c r="FY86" i="1" s="1"/>
  <c r="Q87" i="1" a="1"/>
  <c r="Q87" i="1" s="1"/>
  <c r="FY87" i="1" s="1"/>
  <c r="Q88" i="1" a="1"/>
  <c r="Q88" i="1" s="1"/>
  <c r="FY88" i="1" s="1"/>
  <c r="Q89" i="1" a="1"/>
  <c r="Q89" i="1" s="1"/>
  <c r="FY89" i="1" s="1"/>
  <c r="HF76" i="1" a="1"/>
  <c r="HF76" i="1" s="1"/>
  <c r="HF77" i="1" a="1"/>
  <c r="HF77" i="1" s="1"/>
  <c r="HF78" i="1" a="1"/>
  <c r="HF78" i="1" s="1"/>
  <c r="HF79" i="1" a="1"/>
  <c r="HF79" i="1" s="1"/>
  <c r="HF80" i="1" a="1"/>
  <c r="HF80" i="1" s="1"/>
  <c r="HF81" i="1" a="1"/>
  <c r="HF81" i="1" s="1"/>
  <c r="HF82" i="1" a="1"/>
  <c r="HF82" i="1" s="1"/>
  <c r="HF83" i="1" a="1"/>
  <c r="HF83" i="1" s="1"/>
  <c r="HF84" i="1" a="1"/>
  <c r="HF84" i="1" s="1"/>
  <c r="HF85" i="1" a="1"/>
  <c r="HF85" i="1" s="1"/>
  <c r="HF86" i="1" a="1"/>
  <c r="HF86" i="1" s="1"/>
  <c r="HF87" i="1" a="1"/>
  <c r="HF87" i="1" s="1"/>
  <c r="HF88" i="1" a="1"/>
  <c r="HF88" i="1" s="1"/>
  <c r="HF89" i="1" a="1"/>
  <c r="HF89" i="1" s="1"/>
  <c r="IA76" i="1" a="1"/>
  <c r="IA76" i="1" s="1"/>
  <c r="IA77" i="1" a="1"/>
  <c r="IA77" i="1" s="1"/>
  <c r="IA78" i="1" a="1"/>
  <c r="IA78" i="1" s="1"/>
  <c r="IA79" i="1" a="1"/>
  <c r="IA79" i="1" s="1"/>
  <c r="IA80" i="1" a="1"/>
  <c r="IA80" i="1" s="1"/>
  <c r="IA81" i="1" a="1"/>
  <c r="IA81" i="1" s="1"/>
  <c r="IA82" i="1" a="1"/>
  <c r="IA82" i="1" s="1"/>
  <c r="IA83" i="1" a="1"/>
  <c r="IA83" i="1" s="1"/>
  <c r="IA84" i="1" a="1"/>
  <c r="IA84" i="1" s="1"/>
  <c r="IA85" i="1" a="1"/>
  <c r="IA85" i="1" s="1"/>
  <c r="IA86" i="1" a="1"/>
  <c r="IA86" i="1" s="1"/>
  <c r="IA87" i="1" a="1"/>
  <c r="IA87" i="1" s="1"/>
  <c r="IA88" i="1" a="1"/>
  <c r="IA88" i="1" s="1"/>
  <c r="IA89" i="1" a="1"/>
  <c r="IA89" i="1" s="1"/>
  <c r="HA76" i="1" a="1"/>
  <c r="HA76" i="1" s="1"/>
  <c r="HA77" i="1" a="1"/>
  <c r="HA77" i="1" s="1"/>
  <c r="HA78" i="1" a="1"/>
  <c r="HA78" i="1" s="1"/>
  <c r="HA79" i="1" a="1"/>
  <c r="HA79" i="1" s="1"/>
  <c r="HA80" i="1" a="1"/>
  <c r="HA80" i="1" s="1"/>
  <c r="HA81" i="1" a="1"/>
  <c r="HA81" i="1" s="1"/>
  <c r="HA82" i="1" a="1"/>
  <c r="HA82" i="1" s="1"/>
  <c r="HA83" i="1" a="1"/>
  <c r="HA83" i="1" s="1"/>
  <c r="HA84" i="1" a="1"/>
  <c r="HA84" i="1" s="1"/>
  <c r="HA85" i="1" a="1"/>
  <c r="HA85" i="1" s="1"/>
  <c r="HA86" i="1" a="1"/>
  <c r="HA86" i="1" s="1"/>
  <c r="HA87" i="1" a="1"/>
  <c r="HA87" i="1" s="1"/>
  <c r="HA88" i="1" a="1"/>
  <c r="HA88" i="1" s="1"/>
  <c r="HA89" i="1" a="1"/>
  <c r="HA89" i="1" s="1"/>
  <c r="AAU76" i="1" a="1"/>
  <c r="AAU76" i="1" s="1"/>
  <c r="AAU77" i="1" a="1"/>
  <c r="AAU77" i="1" s="1"/>
  <c r="AAU78" i="1" a="1"/>
  <c r="AAU78" i="1" s="1"/>
  <c r="AAU79" i="1" a="1"/>
  <c r="AAU79" i="1" s="1"/>
  <c r="AAU80" i="1" a="1"/>
  <c r="AAU80" i="1" s="1"/>
  <c r="AAU81" i="1" a="1"/>
  <c r="AAU81" i="1" s="1"/>
  <c r="AAU82" i="1" a="1"/>
  <c r="AAU82" i="1" s="1"/>
  <c r="AAU83" i="1" a="1"/>
  <c r="AAU83" i="1" s="1"/>
  <c r="AAU84" i="1" a="1"/>
  <c r="AAU84" i="1" s="1"/>
  <c r="AAU85" i="1" a="1"/>
  <c r="AAU85" i="1" s="1"/>
  <c r="AAU86" i="1" a="1"/>
  <c r="AAU86" i="1" s="1"/>
  <c r="AAU87" i="1" a="1"/>
  <c r="AAU87" i="1" s="1"/>
  <c r="AAU88" i="1" a="1"/>
  <c r="AAU88" i="1" s="1"/>
  <c r="AAU89" i="1" a="1"/>
  <c r="AAU89" i="1" s="1"/>
  <c r="BI76" i="1" a="1"/>
  <c r="BI76" i="1" s="1"/>
  <c r="BI77" i="1" a="1"/>
  <c r="BI77" i="1" s="1"/>
  <c r="BI78" i="1" a="1"/>
  <c r="BI78" i="1" s="1"/>
  <c r="BI79" i="1" a="1"/>
  <c r="BI79" i="1" s="1"/>
  <c r="BI80" i="1" a="1"/>
  <c r="BI80" i="1" s="1"/>
  <c r="BI81" i="1" a="1"/>
  <c r="BI81" i="1" s="1"/>
  <c r="BI82" i="1" a="1"/>
  <c r="BI82" i="1" s="1"/>
  <c r="BI83" i="1" a="1"/>
  <c r="BI83" i="1" s="1"/>
  <c r="BI84" i="1" a="1"/>
  <c r="BI84" i="1" s="1"/>
  <c r="BI85" i="1" a="1"/>
  <c r="BI85" i="1" s="1"/>
  <c r="BI86" i="1" a="1"/>
  <c r="BI86" i="1" s="1"/>
  <c r="BI87" i="1" a="1"/>
  <c r="BI87" i="1" s="1"/>
  <c r="BI88" i="1" a="1"/>
  <c r="BI88" i="1" s="1"/>
  <c r="BI89" i="1" a="1"/>
  <c r="BI89" i="1" s="1"/>
  <c r="GZ76" i="1" a="1"/>
  <c r="GZ76" i="1" s="1"/>
  <c r="GZ77" i="1" a="1"/>
  <c r="GZ77" i="1" s="1"/>
  <c r="GZ78" i="1" a="1"/>
  <c r="GZ78" i="1" s="1"/>
  <c r="GZ79" i="1" a="1"/>
  <c r="GZ79" i="1" s="1"/>
  <c r="GZ80" i="1" a="1"/>
  <c r="GZ80" i="1" s="1"/>
  <c r="GZ81" i="1" a="1"/>
  <c r="GZ81" i="1" s="1"/>
  <c r="GZ82" i="1" a="1"/>
  <c r="GZ82" i="1" s="1"/>
  <c r="GZ83" i="1" a="1"/>
  <c r="GZ83" i="1" s="1"/>
  <c r="GZ84" i="1" a="1"/>
  <c r="GZ84" i="1" s="1"/>
  <c r="GZ85" i="1" a="1"/>
  <c r="GZ85" i="1" s="1"/>
  <c r="GZ86" i="1" a="1"/>
  <c r="GZ86" i="1" s="1"/>
  <c r="GZ87" i="1" a="1"/>
  <c r="GZ87" i="1" s="1"/>
  <c r="GZ88" i="1" a="1"/>
  <c r="GZ88" i="1" s="1"/>
  <c r="GZ89" i="1" a="1"/>
  <c r="GZ89" i="1" s="1"/>
  <c r="ABI76" i="1" a="1"/>
  <c r="ABI76" i="1" s="1"/>
  <c r="ABI77" i="1" a="1"/>
  <c r="ABI77" i="1" s="1"/>
  <c r="ABI78" i="1" a="1"/>
  <c r="ABI78" i="1" s="1"/>
  <c r="ABI79" i="1" a="1"/>
  <c r="ABI79" i="1" s="1"/>
  <c r="ABI80" i="1" a="1"/>
  <c r="ABI80" i="1" s="1"/>
  <c r="ABI81" i="1" a="1"/>
  <c r="ABI81" i="1" s="1"/>
  <c r="ABI82" i="1" a="1"/>
  <c r="ABI82" i="1" s="1"/>
  <c r="ABI83" i="1" a="1"/>
  <c r="ABI83" i="1" s="1"/>
  <c r="ABI84" i="1" a="1"/>
  <c r="ABI84" i="1" s="1"/>
  <c r="ABI85" i="1" a="1"/>
  <c r="ABI85" i="1" s="1"/>
  <c r="ABI86" i="1" a="1"/>
  <c r="ABI86" i="1" s="1"/>
  <c r="ABI87" i="1" a="1"/>
  <c r="ABI87" i="1" s="1"/>
  <c r="ABI88" i="1" a="1"/>
  <c r="ABI88" i="1" s="1"/>
  <c r="ABI89" i="1" a="1"/>
  <c r="ABI89" i="1" s="1"/>
  <c r="EO76" i="1" a="1"/>
  <c r="EO76" i="1" s="1"/>
  <c r="EO77" i="1" a="1"/>
  <c r="EO77" i="1" s="1"/>
  <c r="EO78" i="1" a="1"/>
  <c r="EO78" i="1" s="1"/>
  <c r="EO79" i="1" a="1"/>
  <c r="EO79" i="1" s="1"/>
  <c r="EO80" i="1" a="1"/>
  <c r="EO80" i="1" s="1"/>
  <c r="EO81" i="1" a="1"/>
  <c r="EO81" i="1" s="1"/>
  <c r="EO82" i="1" a="1"/>
  <c r="EO82" i="1" s="1"/>
  <c r="EO83" i="1" a="1"/>
  <c r="EO83" i="1" s="1"/>
  <c r="EO84" i="1" a="1"/>
  <c r="EO84" i="1" s="1"/>
  <c r="EO85" i="1" a="1"/>
  <c r="EO85" i="1" s="1"/>
  <c r="EO86" i="1" a="1"/>
  <c r="EO86" i="1" s="1"/>
  <c r="EO87" i="1" a="1"/>
  <c r="EO87" i="1" s="1"/>
  <c r="EO88" i="1" a="1"/>
  <c r="EO88" i="1" s="1"/>
  <c r="EO89" i="1" a="1"/>
  <c r="EO89" i="1" s="1"/>
  <c r="AD76" i="1" a="1"/>
  <c r="AD76" i="1" s="1"/>
  <c r="AD77" i="1" a="1"/>
  <c r="AD77" i="1" s="1"/>
  <c r="AD78" i="1" a="1"/>
  <c r="AD78" i="1" s="1"/>
  <c r="AD79" i="1" a="1"/>
  <c r="AD79" i="1" s="1"/>
  <c r="AD80" i="1" a="1"/>
  <c r="AD80" i="1" s="1"/>
  <c r="AD81" i="1" a="1"/>
  <c r="AD81" i="1" s="1"/>
  <c r="AD82" i="1" a="1"/>
  <c r="AD82" i="1" s="1"/>
  <c r="AD83" i="1" a="1"/>
  <c r="AD83" i="1" s="1"/>
  <c r="AD84" i="1" a="1"/>
  <c r="AD84" i="1" s="1"/>
  <c r="AD85" i="1" a="1"/>
  <c r="AD85" i="1" s="1"/>
  <c r="AD86" i="1" a="1"/>
  <c r="AD86" i="1" s="1"/>
  <c r="AD87" i="1" a="1"/>
  <c r="AD87" i="1" s="1"/>
  <c r="AD88" i="1" a="1"/>
  <c r="AD88" i="1" s="1"/>
  <c r="AD89" i="1" a="1"/>
  <c r="AD89" i="1" s="1"/>
  <c r="XM76" i="1" a="1"/>
  <c r="XM76" i="1" s="1"/>
  <c r="XM77" i="1" a="1"/>
  <c r="XM77" i="1" s="1"/>
  <c r="XM78" i="1" a="1"/>
  <c r="XM78" i="1" s="1"/>
  <c r="XM79" i="1" a="1"/>
  <c r="XM79" i="1" s="1"/>
  <c r="XM80" i="1" a="1"/>
  <c r="XM80" i="1" s="1"/>
  <c r="XM81" i="1" a="1"/>
  <c r="XM81" i="1" s="1"/>
  <c r="XM82" i="1" a="1"/>
  <c r="XM82" i="1" s="1"/>
  <c r="XM83" i="1" a="1"/>
  <c r="XM83" i="1" s="1"/>
  <c r="XM84" i="1" a="1"/>
  <c r="XM84" i="1" s="1"/>
  <c r="XM85" i="1" a="1"/>
  <c r="XM85" i="1" s="1"/>
  <c r="XM86" i="1" a="1"/>
  <c r="XM86" i="1" s="1"/>
  <c r="XM87" i="1" a="1"/>
  <c r="XM87" i="1" s="1"/>
  <c r="XM88" i="1" a="1"/>
  <c r="XM88" i="1" s="1"/>
  <c r="XM89" i="1" a="1"/>
  <c r="XM89" i="1" s="1"/>
  <c r="HE76" i="1" a="1"/>
  <c r="HE76" i="1" s="1"/>
  <c r="HE77" i="1" a="1"/>
  <c r="HE77" i="1" s="1"/>
  <c r="HE78" i="1" a="1"/>
  <c r="HE78" i="1" s="1"/>
  <c r="HE79" i="1" a="1"/>
  <c r="HE79" i="1" s="1"/>
  <c r="HE80" i="1" a="1"/>
  <c r="HE80" i="1" s="1"/>
  <c r="HE81" i="1" a="1"/>
  <c r="HE81" i="1" s="1"/>
  <c r="HE82" i="1" a="1"/>
  <c r="HE82" i="1" s="1"/>
  <c r="HE83" i="1" a="1"/>
  <c r="HE83" i="1" s="1"/>
  <c r="HE84" i="1" a="1"/>
  <c r="HE84" i="1" s="1"/>
  <c r="HE85" i="1" a="1"/>
  <c r="HE85" i="1" s="1"/>
  <c r="HE86" i="1" a="1"/>
  <c r="HE86" i="1" s="1"/>
  <c r="HE87" i="1" a="1"/>
  <c r="HE87" i="1" s="1"/>
  <c r="HE88" i="1" a="1"/>
  <c r="HE88" i="1" s="1"/>
  <c r="HE89" i="1" a="1"/>
  <c r="HE89" i="1" s="1"/>
  <c r="HP76" i="1" a="1"/>
  <c r="HP76" i="1" s="1"/>
  <c r="HP77" i="1" a="1"/>
  <c r="HP77" i="1" s="1"/>
  <c r="HP78" i="1" a="1"/>
  <c r="HP78" i="1" s="1"/>
  <c r="HP79" i="1" a="1"/>
  <c r="HP79" i="1" s="1"/>
  <c r="HP80" i="1" a="1"/>
  <c r="HP80" i="1" s="1"/>
  <c r="HP81" i="1" a="1"/>
  <c r="HP81" i="1" s="1"/>
  <c r="HP82" i="1" a="1"/>
  <c r="HP82" i="1" s="1"/>
  <c r="HP83" i="1" a="1"/>
  <c r="HP83" i="1" s="1"/>
  <c r="HP84" i="1" a="1"/>
  <c r="HP84" i="1" s="1"/>
  <c r="HP85" i="1" a="1"/>
  <c r="HP85" i="1" s="1"/>
  <c r="HP86" i="1" a="1"/>
  <c r="HP86" i="1" s="1"/>
  <c r="HP87" i="1" a="1"/>
  <c r="HP87" i="1" s="1"/>
  <c r="HP88" i="1" a="1"/>
  <c r="HP88" i="1" s="1"/>
  <c r="HP89" i="1" a="1"/>
  <c r="HP89" i="1" s="1"/>
  <c r="YK76" i="1" a="1"/>
  <c r="YK76" i="1" s="1"/>
  <c r="YK77" i="1" a="1"/>
  <c r="YK77" i="1" s="1"/>
  <c r="YK78" i="1" a="1"/>
  <c r="YK78" i="1" s="1"/>
  <c r="YK79" i="1" a="1"/>
  <c r="YK79" i="1" s="1"/>
  <c r="YK80" i="1" a="1"/>
  <c r="YK80" i="1" s="1"/>
  <c r="YK81" i="1" a="1"/>
  <c r="YK81" i="1" s="1"/>
  <c r="YK82" i="1" a="1"/>
  <c r="YK82" i="1" s="1"/>
  <c r="YK83" i="1" a="1"/>
  <c r="YK83" i="1" s="1"/>
  <c r="YK84" i="1" a="1"/>
  <c r="YK84" i="1" s="1"/>
  <c r="YK85" i="1" a="1"/>
  <c r="YK85" i="1" s="1"/>
  <c r="YK86" i="1" a="1"/>
  <c r="YK86" i="1" s="1"/>
  <c r="YK87" i="1" a="1"/>
  <c r="YK87" i="1" s="1"/>
  <c r="YK88" i="1" a="1"/>
  <c r="YK88" i="1" s="1"/>
  <c r="YK89" i="1" a="1"/>
  <c r="YK89" i="1" s="1"/>
  <c r="YV76" i="1" a="1"/>
  <c r="YV76" i="1" s="1"/>
  <c r="YV77" i="1" a="1"/>
  <c r="YV77" i="1" s="1"/>
  <c r="YV78" i="1" a="1"/>
  <c r="YV78" i="1" s="1"/>
  <c r="YV79" i="1" a="1"/>
  <c r="YV79" i="1" s="1"/>
  <c r="YV80" i="1" a="1"/>
  <c r="YV80" i="1" s="1"/>
  <c r="YV81" i="1" a="1"/>
  <c r="YV81" i="1" s="1"/>
  <c r="YV82" i="1" a="1"/>
  <c r="YV82" i="1" s="1"/>
  <c r="YV83" i="1" a="1"/>
  <c r="YV83" i="1" s="1"/>
  <c r="YV84" i="1" a="1"/>
  <c r="YV84" i="1" s="1"/>
  <c r="YV85" i="1" a="1"/>
  <c r="YV85" i="1" s="1"/>
  <c r="YV86" i="1" a="1"/>
  <c r="YV86" i="1" s="1"/>
  <c r="YV87" i="1" a="1"/>
  <c r="YV87" i="1" s="1"/>
  <c r="YV88" i="1" a="1"/>
  <c r="YV88" i="1" s="1"/>
  <c r="YV89" i="1" a="1"/>
  <c r="YV89" i="1" s="1"/>
  <c r="HN76" i="1" a="1"/>
  <c r="HN76" i="1" s="1"/>
  <c r="HN77" i="1" a="1"/>
  <c r="HN77" i="1" s="1"/>
  <c r="HN78" i="1" a="1"/>
  <c r="HN78" i="1" s="1"/>
  <c r="HN79" i="1" a="1"/>
  <c r="HN79" i="1" s="1"/>
  <c r="HN80" i="1" a="1"/>
  <c r="HN80" i="1" s="1"/>
  <c r="HN81" i="1" a="1"/>
  <c r="HN81" i="1" s="1"/>
  <c r="HN82" i="1" a="1"/>
  <c r="HN82" i="1" s="1"/>
  <c r="HN83" i="1" a="1"/>
  <c r="HN83" i="1" s="1"/>
  <c r="HN84" i="1" a="1"/>
  <c r="HN84" i="1" s="1"/>
  <c r="HN85" i="1" a="1"/>
  <c r="HN85" i="1" s="1"/>
  <c r="HN86" i="1" a="1"/>
  <c r="HN86" i="1" s="1"/>
  <c r="HN87" i="1" a="1"/>
  <c r="HN87" i="1" s="1"/>
  <c r="HN88" i="1" a="1"/>
  <c r="HN88" i="1" s="1"/>
  <c r="HN89" i="1" a="1"/>
  <c r="HN89" i="1" s="1"/>
  <c r="JE76" i="1" a="1"/>
  <c r="JE76" i="1" s="1"/>
  <c r="JE77" i="1" a="1"/>
  <c r="JE77" i="1" s="1"/>
  <c r="JE78" i="1" a="1"/>
  <c r="JE78" i="1" s="1"/>
  <c r="JE79" i="1" a="1"/>
  <c r="JE79" i="1" s="1"/>
  <c r="JE80" i="1" a="1"/>
  <c r="JE80" i="1" s="1"/>
  <c r="JE81" i="1" a="1"/>
  <c r="JE81" i="1" s="1"/>
  <c r="JE82" i="1" a="1"/>
  <c r="JE82" i="1" s="1"/>
  <c r="JE83" i="1" a="1"/>
  <c r="JE83" i="1" s="1"/>
  <c r="JE84" i="1" a="1"/>
  <c r="JE84" i="1" s="1"/>
  <c r="JE85" i="1" a="1"/>
  <c r="JE85" i="1" s="1"/>
  <c r="JE86" i="1" a="1"/>
  <c r="JE86" i="1" s="1"/>
  <c r="JE87" i="1" a="1"/>
  <c r="JE87" i="1" s="1"/>
  <c r="JE88" i="1" a="1"/>
  <c r="JE88" i="1" s="1"/>
  <c r="JE89" i="1" a="1"/>
  <c r="JE89" i="1" s="1"/>
  <c r="AAL76" i="1" a="1"/>
  <c r="AAL76" i="1" s="1"/>
  <c r="AAL77" i="1" a="1"/>
  <c r="AAL77" i="1" s="1"/>
  <c r="AAL78" i="1" a="1"/>
  <c r="AAL78" i="1" s="1"/>
  <c r="AAL79" i="1" a="1"/>
  <c r="AAL79" i="1" s="1"/>
  <c r="AAL80" i="1" a="1"/>
  <c r="AAL80" i="1" s="1"/>
  <c r="AAL81" i="1" a="1"/>
  <c r="AAL81" i="1" s="1"/>
  <c r="AAL82" i="1" a="1"/>
  <c r="AAL82" i="1" s="1"/>
  <c r="AAL83" i="1" a="1"/>
  <c r="AAL83" i="1" s="1"/>
  <c r="AAL84" i="1" a="1"/>
  <c r="AAL84" i="1" s="1"/>
  <c r="AAL85" i="1" a="1"/>
  <c r="AAL85" i="1" s="1"/>
  <c r="AAL86" i="1" a="1"/>
  <c r="AAL86" i="1" s="1"/>
  <c r="AAL87" i="1" a="1"/>
  <c r="AAL87" i="1" s="1"/>
  <c r="AAL88" i="1" a="1"/>
  <c r="AAL88" i="1" s="1"/>
  <c r="AAL89" i="1" a="1"/>
  <c r="AAL89" i="1" s="1"/>
  <c r="ABB76" i="1" a="1"/>
  <c r="ABB76" i="1" s="1"/>
  <c r="ABB77" i="1" a="1"/>
  <c r="ABB77" i="1" s="1"/>
  <c r="ABB78" i="1" a="1"/>
  <c r="ABB78" i="1" s="1"/>
  <c r="ABB79" i="1" a="1"/>
  <c r="ABB79" i="1" s="1"/>
  <c r="ABB80" i="1" a="1"/>
  <c r="ABB80" i="1" s="1"/>
  <c r="ABB81" i="1" a="1"/>
  <c r="ABB81" i="1" s="1"/>
  <c r="ABB82" i="1" a="1"/>
  <c r="ABB82" i="1" s="1"/>
  <c r="ABB83" i="1" a="1"/>
  <c r="ABB83" i="1" s="1"/>
  <c r="ABB84" i="1" a="1"/>
  <c r="ABB84" i="1" s="1"/>
  <c r="ABB85" i="1" a="1"/>
  <c r="ABB85" i="1" s="1"/>
  <c r="ABB86" i="1" a="1"/>
  <c r="ABB86" i="1" s="1"/>
  <c r="ABB87" i="1" a="1"/>
  <c r="ABB87" i="1" s="1"/>
  <c r="ABB88" i="1" a="1"/>
  <c r="ABB88" i="1" s="1"/>
  <c r="ABB89" i="1" a="1"/>
  <c r="ABB89" i="1" s="1"/>
  <c r="EM76" i="1" a="1"/>
  <c r="EM76" i="1" s="1"/>
  <c r="EM77" i="1" a="1"/>
  <c r="EM77" i="1" s="1"/>
  <c r="EM78" i="1" a="1"/>
  <c r="EM78" i="1" s="1"/>
  <c r="EM79" i="1" a="1"/>
  <c r="EM79" i="1" s="1"/>
  <c r="EM80" i="1" a="1"/>
  <c r="EM80" i="1" s="1"/>
  <c r="EM81" i="1" a="1"/>
  <c r="EM81" i="1" s="1"/>
  <c r="EM82" i="1" a="1"/>
  <c r="EM82" i="1" s="1"/>
  <c r="EM83" i="1" a="1"/>
  <c r="EM83" i="1" s="1"/>
  <c r="EM84" i="1" a="1"/>
  <c r="EM84" i="1" s="1"/>
  <c r="EM85" i="1" a="1"/>
  <c r="EM85" i="1" s="1"/>
  <c r="EM86" i="1" a="1"/>
  <c r="EM86" i="1" s="1"/>
  <c r="EM87" i="1" a="1"/>
  <c r="EM87" i="1" s="1"/>
  <c r="EM88" i="1" a="1"/>
  <c r="EM88" i="1" s="1"/>
  <c r="EM89" i="1" a="1"/>
  <c r="EM89" i="1" s="1"/>
  <c r="AE76" i="1" a="1"/>
  <c r="AE76" i="1" s="1"/>
  <c r="AE77" i="1" a="1"/>
  <c r="AE77" i="1" s="1"/>
  <c r="AE78" i="1" a="1"/>
  <c r="AE78" i="1" s="1"/>
  <c r="AE79" i="1" a="1"/>
  <c r="AE79" i="1" s="1"/>
  <c r="AE80" i="1" a="1"/>
  <c r="AE80" i="1" s="1"/>
  <c r="AE81" i="1" a="1"/>
  <c r="AE81" i="1" s="1"/>
  <c r="AE82" i="1" a="1"/>
  <c r="AE82" i="1" s="1"/>
  <c r="AE83" i="1" a="1"/>
  <c r="AE83" i="1" s="1"/>
  <c r="AE84" i="1" a="1"/>
  <c r="AE84" i="1" s="1"/>
  <c r="AE85" i="1" a="1"/>
  <c r="AE85" i="1" s="1"/>
  <c r="AE86" i="1" a="1"/>
  <c r="AE86" i="1" s="1"/>
  <c r="AE87" i="1" a="1"/>
  <c r="AE87" i="1" s="1"/>
  <c r="AE88" i="1" a="1"/>
  <c r="AE88" i="1" s="1"/>
  <c r="AE89" i="1" a="1"/>
  <c r="AE89" i="1" s="1"/>
  <c r="XP23" i="1" a="1"/>
  <c r="XP23" i="1" s="1"/>
  <c r="XP19" i="1" a="1"/>
  <c r="XP19" i="1" s="1"/>
  <c r="ZZ76" i="1" a="1"/>
  <c r="ZZ76" i="1" s="1"/>
  <c r="ZZ77" i="1" a="1"/>
  <c r="ZZ77" i="1" s="1"/>
  <c r="ZZ78" i="1" a="1"/>
  <c r="ZZ78" i="1" s="1"/>
  <c r="ZZ79" i="1" a="1"/>
  <c r="ZZ79" i="1" s="1"/>
  <c r="ZZ80" i="1" a="1"/>
  <c r="ZZ80" i="1" s="1"/>
  <c r="ZZ81" i="1" a="1"/>
  <c r="ZZ81" i="1" s="1"/>
  <c r="ZZ82" i="1" a="1"/>
  <c r="ZZ82" i="1" s="1"/>
  <c r="ZZ83" i="1" a="1"/>
  <c r="ZZ83" i="1" s="1"/>
  <c r="ZZ84" i="1" a="1"/>
  <c r="ZZ84" i="1" s="1"/>
  <c r="ZZ85" i="1" a="1"/>
  <c r="ZZ85" i="1" s="1"/>
  <c r="ZZ86" i="1" a="1"/>
  <c r="ZZ86" i="1" s="1"/>
  <c r="ZZ87" i="1" a="1"/>
  <c r="ZZ87" i="1" s="1"/>
  <c r="ZZ88" i="1" a="1"/>
  <c r="ZZ88" i="1" s="1"/>
  <c r="ZZ89" i="1" a="1"/>
  <c r="ZZ89" i="1" s="1"/>
  <c r="IW76" i="1" a="1"/>
  <c r="IW76" i="1" s="1"/>
  <c r="IW77" i="1" a="1"/>
  <c r="IW77" i="1" s="1"/>
  <c r="IW78" i="1" a="1"/>
  <c r="IW78" i="1" s="1"/>
  <c r="IW79" i="1" a="1"/>
  <c r="IW79" i="1" s="1"/>
  <c r="IW80" i="1" a="1"/>
  <c r="IW80" i="1" s="1"/>
  <c r="IW81" i="1" a="1"/>
  <c r="IW81" i="1" s="1"/>
  <c r="IW82" i="1" a="1"/>
  <c r="IW82" i="1" s="1"/>
  <c r="IW83" i="1" a="1"/>
  <c r="IW83" i="1" s="1"/>
  <c r="IW84" i="1" a="1"/>
  <c r="IW84" i="1" s="1"/>
  <c r="IW85" i="1" a="1"/>
  <c r="IW85" i="1" s="1"/>
  <c r="IW86" i="1" a="1"/>
  <c r="IW86" i="1" s="1"/>
  <c r="IW87" i="1" a="1"/>
  <c r="IW87" i="1" s="1"/>
  <c r="IW88" i="1" a="1"/>
  <c r="IW88" i="1" s="1"/>
  <c r="IW89" i="1" a="1"/>
  <c r="IW89" i="1" s="1"/>
  <c r="CL76" i="1" a="1"/>
  <c r="CL76" i="1" s="1"/>
  <c r="CL77" i="1" a="1"/>
  <c r="CL77" i="1" s="1"/>
  <c r="CL78" i="1" a="1"/>
  <c r="CL78" i="1" s="1"/>
  <c r="CL79" i="1" a="1"/>
  <c r="CL79" i="1" s="1"/>
  <c r="CL80" i="1" a="1"/>
  <c r="CL80" i="1" s="1"/>
  <c r="CL81" i="1" a="1"/>
  <c r="CL81" i="1" s="1"/>
  <c r="CL82" i="1" a="1"/>
  <c r="CL82" i="1" s="1"/>
  <c r="CL83" i="1" a="1"/>
  <c r="CL83" i="1" s="1"/>
  <c r="CL84" i="1" a="1"/>
  <c r="CL84" i="1" s="1"/>
  <c r="CL85" i="1" a="1"/>
  <c r="CL85" i="1" s="1"/>
  <c r="CL86" i="1" a="1"/>
  <c r="CL86" i="1" s="1"/>
  <c r="CL87" i="1" a="1"/>
  <c r="CL87" i="1" s="1"/>
  <c r="CL88" i="1" a="1"/>
  <c r="CL88" i="1" s="1"/>
  <c r="CL89" i="1" a="1"/>
  <c r="CL89" i="1" s="1"/>
  <c r="AAA76" i="1" a="1"/>
  <c r="AAA76" i="1" s="1"/>
  <c r="AAA77" i="1" a="1"/>
  <c r="AAA77" i="1" s="1"/>
  <c r="AAA78" i="1" a="1"/>
  <c r="AAA78" i="1" s="1"/>
  <c r="AAA79" i="1" a="1"/>
  <c r="AAA79" i="1" s="1"/>
  <c r="AAA80" i="1" a="1"/>
  <c r="AAA80" i="1" s="1"/>
  <c r="AAA81" i="1" a="1"/>
  <c r="AAA81" i="1" s="1"/>
  <c r="AAA82" i="1" a="1"/>
  <c r="AAA82" i="1" s="1"/>
  <c r="AAA83" i="1" a="1"/>
  <c r="AAA83" i="1" s="1"/>
  <c r="AAA84" i="1" a="1"/>
  <c r="AAA84" i="1" s="1"/>
  <c r="AAA85" i="1" a="1"/>
  <c r="AAA85" i="1" s="1"/>
  <c r="AAA86" i="1" a="1"/>
  <c r="AAA86" i="1" s="1"/>
  <c r="AAA87" i="1" a="1"/>
  <c r="AAA87" i="1" s="1"/>
  <c r="AAA88" i="1" a="1"/>
  <c r="AAA88" i="1" s="1"/>
  <c r="AAA89" i="1" a="1"/>
  <c r="AAA89" i="1" s="1"/>
  <c r="AAR76" i="1" a="1"/>
  <c r="AAR76" i="1" s="1"/>
  <c r="AAR77" i="1" a="1"/>
  <c r="AAR77" i="1" s="1"/>
  <c r="AAR78" i="1" a="1"/>
  <c r="AAR78" i="1" s="1"/>
  <c r="AAR79" i="1" a="1"/>
  <c r="AAR79" i="1" s="1"/>
  <c r="AAR80" i="1" a="1"/>
  <c r="AAR80" i="1" s="1"/>
  <c r="AAR81" i="1" a="1"/>
  <c r="AAR81" i="1" s="1"/>
  <c r="AAR82" i="1" a="1"/>
  <c r="AAR82" i="1" s="1"/>
  <c r="AAR83" i="1" a="1"/>
  <c r="AAR83" i="1" s="1"/>
  <c r="AAR84" i="1" a="1"/>
  <c r="AAR84" i="1" s="1"/>
  <c r="AAR85" i="1" a="1"/>
  <c r="AAR85" i="1" s="1"/>
  <c r="AAR86" i="1" a="1"/>
  <c r="AAR86" i="1" s="1"/>
  <c r="AAR87" i="1" a="1"/>
  <c r="AAR87" i="1" s="1"/>
  <c r="AAR88" i="1" a="1"/>
  <c r="AAR88" i="1" s="1"/>
  <c r="AAR89" i="1" a="1"/>
  <c r="AAR89" i="1" s="1"/>
  <c r="GU76" i="1" a="1"/>
  <c r="GU76" i="1" s="1"/>
  <c r="GU77" i="1" a="1"/>
  <c r="GU77" i="1" s="1"/>
  <c r="GU78" i="1" a="1"/>
  <c r="GU78" i="1" s="1"/>
  <c r="GU79" i="1" a="1"/>
  <c r="GU79" i="1" s="1"/>
  <c r="GU80" i="1" a="1"/>
  <c r="GU80" i="1" s="1"/>
  <c r="GU81" i="1" a="1"/>
  <c r="GU81" i="1" s="1"/>
  <c r="GU82" i="1" a="1"/>
  <c r="GU82" i="1" s="1"/>
  <c r="GU83" i="1" a="1"/>
  <c r="GU83" i="1" s="1"/>
  <c r="GU84" i="1" a="1"/>
  <c r="GU84" i="1" s="1"/>
  <c r="GU85" i="1" a="1"/>
  <c r="GU85" i="1" s="1"/>
  <c r="GU86" i="1" a="1"/>
  <c r="GU86" i="1" s="1"/>
  <c r="GU87" i="1" a="1"/>
  <c r="GU87" i="1" s="1"/>
  <c r="GU88" i="1" a="1"/>
  <c r="GU88" i="1" s="1"/>
  <c r="GU89" i="1" a="1"/>
  <c r="GU89" i="1" s="1"/>
  <c r="ABC76" i="1" a="1"/>
  <c r="ABC76" i="1" s="1"/>
  <c r="ABC77" i="1" a="1"/>
  <c r="ABC77" i="1" s="1"/>
  <c r="ABC78" i="1" a="1"/>
  <c r="ABC78" i="1" s="1"/>
  <c r="ABC79" i="1" a="1"/>
  <c r="ABC79" i="1" s="1"/>
  <c r="ABC80" i="1" a="1"/>
  <c r="ABC80" i="1" s="1"/>
  <c r="ABC81" i="1" a="1"/>
  <c r="ABC81" i="1" s="1"/>
  <c r="ABC82" i="1" a="1"/>
  <c r="ABC82" i="1" s="1"/>
  <c r="ABC83" i="1" a="1"/>
  <c r="ABC83" i="1" s="1"/>
  <c r="ABC84" i="1" a="1"/>
  <c r="ABC84" i="1" s="1"/>
  <c r="ABC85" i="1" a="1"/>
  <c r="ABC85" i="1" s="1"/>
  <c r="ABC86" i="1" a="1"/>
  <c r="ABC86" i="1" s="1"/>
  <c r="ABC87" i="1" a="1"/>
  <c r="ABC87" i="1" s="1"/>
  <c r="ABC88" i="1" a="1"/>
  <c r="ABC88" i="1" s="1"/>
  <c r="ABC89" i="1" a="1"/>
  <c r="ABC89" i="1" s="1"/>
  <c r="EN76" i="1" a="1"/>
  <c r="EN76" i="1" s="1"/>
  <c r="EN77" i="1" a="1"/>
  <c r="EN77" i="1" s="1"/>
  <c r="EN78" i="1" a="1"/>
  <c r="EN78" i="1" s="1"/>
  <c r="EN79" i="1" a="1"/>
  <c r="EN79" i="1" s="1"/>
  <c r="EN80" i="1" a="1"/>
  <c r="EN80" i="1" s="1"/>
  <c r="EN81" i="1" a="1"/>
  <c r="EN81" i="1" s="1"/>
  <c r="EN82" i="1" a="1"/>
  <c r="EN82" i="1" s="1"/>
  <c r="EN83" i="1" a="1"/>
  <c r="EN83" i="1" s="1"/>
  <c r="EN84" i="1" a="1"/>
  <c r="EN84" i="1" s="1"/>
  <c r="EN85" i="1" a="1"/>
  <c r="EN85" i="1" s="1"/>
  <c r="EN86" i="1" a="1"/>
  <c r="EN86" i="1" s="1"/>
  <c r="EN87" i="1" a="1"/>
  <c r="EN87" i="1" s="1"/>
  <c r="EN88" i="1" a="1"/>
  <c r="EN88" i="1" s="1"/>
  <c r="EN89" i="1" a="1"/>
  <c r="EN89" i="1" s="1"/>
  <c r="AF76" i="1" a="1"/>
  <c r="AF76" i="1" s="1"/>
  <c r="AF77" i="1" a="1"/>
  <c r="AF77" i="1" s="1"/>
  <c r="AF78" i="1" a="1"/>
  <c r="AF78" i="1" s="1"/>
  <c r="AF79" i="1" a="1"/>
  <c r="AF79" i="1" s="1"/>
  <c r="AF80" i="1" a="1"/>
  <c r="AF80" i="1" s="1"/>
  <c r="AF81" i="1" a="1"/>
  <c r="AF81" i="1" s="1"/>
  <c r="AF82" i="1" a="1"/>
  <c r="AF82" i="1" s="1"/>
  <c r="AF83" i="1" a="1"/>
  <c r="AF83" i="1" s="1"/>
  <c r="AF84" i="1" a="1"/>
  <c r="AF84" i="1" s="1"/>
  <c r="AF85" i="1" a="1"/>
  <c r="AF85" i="1" s="1"/>
  <c r="AF86" i="1" a="1"/>
  <c r="AF86" i="1" s="1"/>
  <c r="AF87" i="1" a="1"/>
  <c r="AF87" i="1" s="1"/>
  <c r="AF88" i="1" a="1"/>
  <c r="AF88" i="1" s="1"/>
  <c r="AF89" i="1" a="1"/>
  <c r="AF89" i="1" s="1"/>
  <c r="XP39" i="1" a="1"/>
  <c r="XP39" i="1" s="1"/>
  <c r="XP41" i="1" a="1"/>
  <c r="XP41" i="1" s="1"/>
  <c r="ABG76" i="1" a="1"/>
  <c r="ABG76" i="1" s="1"/>
  <c r="ABG77" i="1" a="1"/>
  <c r="ABG77" i="1" s="1"/>
  <c r="ABG78" i="1" a="1"/>
  <c r="ABG78" i="1" s="1"/>
  <c r="ABG79" i="1" a="1"/>
  <c r="ABG79" i="1" s="1"/>
  <c r="ABG80" i="1" a="1"/>
  <c r="ABG80" i="1" s="1"/>
  <c r="ABG81" i="1" a="1"/>
  <c r="ABG81" i="1" s="1"/>
  <c r="ABG82" i="1" a="1"/>
  <c r="ABG82" i="1" s="1"/>
  <c r="ABG83" i="1" a="1"/>
  <c r="ABG83" i="1" s="1"/>
  <c r="ABG84" i="1" a="1"/>
  <c r="ABG84" i="1" s="1"/>
  <c r="ABG85" i="1" a="1"/>
  <c r="ABG85" i="1" s="1"/>
  <c r="ABG86" i="1" a="1"/>
  <c r="ABG86" i="1" s="1"/>
  <c r="ABG87" i="1" a="1"/>
  <c r="ABG87" i="1" s="1"/>
  <c r="ABG88" i="1" a="1"/>
  <c r="ABG88" i="1" s="1"/>
  <c r="ABG89" i="1" a="1"/>
  <c r="ABG89" i="1" s="1"/>
  <c r="P76" i="1" a="1"/>
  <c r="P76" i="1" s="1"/>
  <c r="FD76" i="1" s="1"/>
  <c r="P77" i="1" a="1"/>
  <c r="P77" i="1" s="1"/>
  <c r="FD77" i="1" s="1"/>
  <c r="P78" i="1" a="1"/>
  <c r="P78" i="1" s="1"/>
  <c r="FD78" i="1" s="1"/>
  <c r="P79" i="1" a="1"/>
  <c r="P79" i="1" s="1"/>
  <c r="FD79" i="1" s="1"/>
  <c r="P80" i="1" a="1"/>
  <c r="P80" i="1" s="1"/>
  <c r="FD80" i="1" s="1"/>
  <c r="P81" i="1" a="1"/>
  <c r="P81" i="1" s="1"/>
  <c r="FD81" i="1" s="1"/>
  <c r="P82" i="1" a="1"/>
  <c r="P82" i="1" s="1"/>
  <c r="FD82" i="1" s="1"/>
  <c r="P83" i="1" a="1"/>
  <c r="P83" i="1" s="1"/>
  <c r="FD83" i="1" s="1"/>
  <c r="P84" i="1" a="1"/>
  <c r="P84" i="1" s="1"/>
  <c r="FD84" i="1" s="1"/>
  <c r="P85" i="1" a="1"/>
  <c r="P85" i="1" s="1"/>
  <c r="FD85" i="1" s="1"/>
  <c r="P86" i="1" a="1"/>
  <c r="P86" i="1" s="1"/>
  <c r="FD86" i="1" s="1"/>
  <c r="P87" i="1" a="1"/>
  <c r="P87" i="1" s="1"/>
  <c r="FD87" i="1" s="1"/>
  <c r="P88" i="1" a="1"/>
  <c r="P88" i="1" s="1"/>
  <c r="FD88" i="1" s="1"/>
  <c r="P89" i="1" a="1"/>
  <c r="P89" i="1" s="1"/>
  <c r="FD89" i="1" s="1"/>
  <c r="WR76" i="1" a="1"/>
  <c r="WR76" i="1" s="1"/>
  <c r="WR77" i="1" a="1"/>
  <c r="WR77" i="1" s="1"/>
  <c r="WR78" i="1" a="1"/>
  <c r="WR78" i="1" s="1"/>
  <c r="WR79" i="1" a="1"/>
  <c r="WR79" i="1" s="1"/>
  <c r="WR80" i="1" a="1"/>
  <c r="WR80" i="1" s="1"/>
  <c r="WR81" i="1" a="1"/>
  <c r="WR81" i="1" s="1"/>
  <c r="WR82" i="1" a="1"/>
  <c r="WR82" i="1" s="1"/>
  <c r="WR83" i="1" a="1"/>
  <c r="WR83" i="1" s="1"/>
  <c r="WR84" i="1" a="1"/>
  <c r="WR84" i="1" s="1"/>
  <c r="WR85" i="1" a="1"/>
  <c r="WR85" i="1" s="1"/>
  <c r="WR86" i="1" a="1"/>
  <c r="WR86" i="1" s="1"/>
  <c r="WR87" i="1" a="1"/>
  <c r="WR87" i="1" s="1"/>
  <c r="WR88" i="1" a="1"/>
  <c r="WR88" i="1" s="1"/>
  <c r="WR89" i="1" a="1"/>
  <c r="WR89" i="1" s="1"/>
  <c r="WY76" i="1" a="1"/>
  <c r="WY76" i="1" s="1"/>
  <c r="WY77" i="1" a="1"/>
  <c r="WY77" i="1" s="1"/>
  <c r="WY78" i="1" a="1"/>
  <c r="WY78" i="1" s="1"/>
  <c r="WY79" i="1" a="1"/>
  <c r="WY79" i="1" s="1"/>
  <c r="WY80" i="1" a="1"/>
  <c r="WY80" i="1" s="1"/>
  <c r="WY81" i="1" a="1"/>
  <c r="WY81" i="1" s="1"/>
  <c r="WY82" i="1" a="1"/>
  <c r="WY82" i="1" s="1"/>
  <c r="WY83" i="1" a="1"/>
  <c r="WY83" i="1" s="1"/>
  <c r="WY84" i="1" a="1"/>
  <c r="WY84" i="1" s="1"/>
  <c r="WY85" i="1" a="1"/>
  <c r="WY85" i="1" s="1"/>
  <c r="WY86" i="1" a="1"/>
  <c r="WY86" i="1" s="1"/>
  <c r="WY87" i="1" a="1"/>
  <c r="WY87" i="1" s="1"/>
  <c r="WY88" i="1" a="1"/>
  <c r="WY88" i="1" s="1"/>
  <c r="WY89" i="1" a="1"/>
  <c r="WY89" i="1" s="1"/>
  <c r="HM76" i="1" a="1"/>
  <c r="HM76" i="1" s="1"/>
  <c r="HM77" i="1" a="1"/>
  <c r="HM77" i="1" s="1"/>
  <c r="HM78" i="1" a="1"/>
  <c r="HM78" i="1" s="1"/>
  <c r="HM79" i="1" a="1"/>
  <c r="HM79" i="1" s="1"/>
  <c r="HM80" i="1" a="1"/>
  <c r="HM80" i="1" s="1"/>
  <c r="HM81" i="1" a="1"/>
  <c r="HM81" i="1" s="1"/>
  <c r="HM82" i="1" a="1"/>
  <c r="HM82" i="1" s="1"/>
  <c r="HM83" i="1" a="1"/>
  <c r="HM83" i="1" s="1"/>
  <c r="HM84" i="1" a="1"/>
  <c r="HM84" i="1" s="1"/>
  <c r="HM85" i="1" a="1"/>
  <c r="HM85" i="1" s="1"/>
  <c r="HM86" i="1" a="1"/>
  <c r="HM86" i="1" s="1"/>
  <c r="HM87" i="1" a="1"/>
  <c r="HM87" i="1" s="1"/>
  <c r="HM88" i="1" a="1"/>
  <c r="HM88" i="1" s="1"/>
  <c r="HM89" i="1" a="1"/>
  <c r="HM89" i="1" s="1"/>
  <c r="IT76" i="1" a="1"/>
  <c r="IT76" i="1" s="1"/>
  <c r="IT77" i="1" a="1"/>
  <c r="IT77" i="1" s="1"/>
  <c r="IT78" i="1" a="1"/>
  <c r="IT78" i="1" s="1"/>
  <c r="IT79" i="1" a="1"/>
  <c r="IT79" i="1" s="1"/>
  <c r="IT80" i="1" a="1"/>
  <c r="IT80" i="1" s="1"/>
  <c r="IT81" i="1" a="1"/>
  <c r="IT81" i="1" s="1"/>
  <c r="IT82" i="1" a="1"/>
  <c r="IT82" i="1" s="1"/>
  <c r="IT83" i="1" a="1"/>
  <c r="IT83" i="1" s="1"/>
  <c r="IT84" i="1" a="1"/>
  <c r="IT84" i="1" s="1"/>
  <c r="IT85" i="1" a="1"/>
  <c r="IT85" i="1" s="1"/>
  <c r="IT86" i="1" a="1"/>
  <c r="IT86" i="1" s="1"/>
  <c r="IT87" i="1" a="1"/>
  <c r="IT87" i="1" s="1"/>
  <c r="IT88" i="1" a="1"/>
  <c r="IT88" i="1" s="1"/>
  <c r="IT89" i="1" a="1"/>
  <c r="IT89" i="1" s="1"/>
  <c r="JD76" i="1" a="1"/>
  <c r="JD76" i="1" s="1"/>
  <c r="JD77" i="1" a="1"/>
  <c r="JD77" i="1" s="1"/>
  <c r="JD78" i="1" a="1"/>
  <c r="JD78" i="1" s="1"/>
  <c r="JD79" i="1" a="1"/>
  <c r="JD79" i="1" s="1"/>
  <c r="JD80" i="1" a="1"/>
  <c r="JD80" i="1" s="1"/>
  <c r="JD81" i="1" a="1"/>
  <c r="JD81" i="1" s="1"/>
  <c r="JD82" i="1" a="1"/>
  <c r="JD82" i="1" s="1"/>
  <c r="JD83" i="1" a="1"/>
  <c r="JD83" i="1" s="1"/>
  <c r="JD84" i="1" a="1"/>
  <c r="JD84" i="1" s="1"/>
  <c r="JD85" i="1" a="1"/>
  <c r="JD85" i="1" s="1"/>
  <c r="JD86" i="1" a="1"/>
  <c r="JD86" i="1" s="1"/>
  <c r="JD87" i="1" a="1"/>
  <c r="JD87" i="1" s="1"/>
  <c r="JD88" i="1" a="1"/>
  <c r="JD88" i="1" s="1"/>
  <c r="JD89" i="1" a="1"/>
  <c r="JD89" i="1" s="1"/>
  <c r="HI76" i="1" a="1"/>
  <c r="HI76" i="1" s="1"/>
  <c r="HI77" i="1" a="1"/>
  <c r="HI77" i="1" s="1"/>
  <c r="HI78" i="1" a="1"/>
  <c r="HI78" i="1" s="1"/>
  <c r="HI79" i="1" a="1"/>
  <c r="HI79" i="1" s="1"/>
  <c r="HI80" i="1" a="1"/>
  <c r="HI80" i="1" s="1"/>
  <c r="HI81" i="1" a="1"/>
  <c r="HI81" i="1" s="1"/>
  <c r="HI82" i="1" a="1"/>
  <c r="HI82" i="1" s="1"/>
  <c r="HI83" i="1" a="1"/>
  <c r="HI83" i="1" s="1"/>
  <c r="HI84" i="1" a="1"/>
  <c r="HI84" i="1" s="1"/>
  <c r="HI85" i="1" a="1"/>
  <c r="HI85" i="1" s="1"/>
  <c r="HI86" i="1" a="1"/>
  <c r="HI86" i="1" s="1"/>
  <c r="HI87" i="1" a="1"/>
  <c r="HI87" i="1" s="1"/>
  <c r="HI88" i="1" a="1"/>
  <c r="HI88" i="1" s="1"/>
  <c r="HI89" i="1" a="1"/>
  <c r="HI89" i="1" s="1"/>
  <c r="AAB76" i="1" a="1"/>
  <c r="AAB76" i="1" s="1"/>
  <c r="AAB77" i="1" a="1"/>
  <c r="AAB77" i="1" s="1"/>
  <c r="AAB78" i="1" a="1"/>
  <c r="AAB78" i="1" s="1"/>
  <c r="AAB79" i="1" a="1"/>
  <c r="AAB79" i="1" s="1"/>
  <c r="AAB80" i="1" a="1"/>
  <c r="AAB80" i="1" s="1"/>
  <c r="AAB81" i="1" a="1"/>
  <c r="AAB81" i="1" s="1"/>
  <c r="AAB82" i="1" a="1"/>
  <c r="AAB82" i="1" s="1"/>
  <c r="AAB83" i="1" a="1"/>
  <c r="AAB83" i="1" s="1"/>
  <c r="AAB84" i="1" a="1"/>
  <c r="AAB84" i="1" s="1"/>
  <c r="AAB85" i="1" a="1"/>
  <c r="AAB85" i="1" s="1"/>
  <c r="AAB86" i="1" a="1"/>
  <c r="AAB86" i="1" s="1"/>
  <c r="AAB87" i="1" a="1"/>
  <c r="AAB87" i="1" s="1"/>
  <c r="AAB88" i="1" a="1"/>
  <c r="AAB88" i="1" s="1"/>
  <c r="AAB89" i="1" a="1"/>
  <c r="AAB89" i="1" s="1"/>
  <c r="BL76" i="1" a="1"/>
  <c r="BL76" i="1" s="1"/>
  <c r="BL77" i="1" a="1"/>
  <c r="BL77" i="1" s="1"/>
  <c r="BL78" i="1" a="1"/>
  <c r="BL78" i="1" s="1"/>
  <c r="BL79" i="1" a="1"/>
  <c r="BL79" i="1" s="1"/>
  <c r="BL80" i="1" a="1"/>
  <c r="BL80" i="1" s="1"/>
  <c r="BL81" i="1" a="1"/>
  <c r="BL81" i="1" s="1"/>
  <c r="BL82" i="1" a="1"/>
  <c r="BL82" i="1" s="1"/>
  <c r="BL83" i="1" a="1"/>
  <c r="BL83" i="1" s="1"/>
  <c r="BL84" i="1" a="1"/>
  <c r="BL84" i="1" s="1"/>
  <c r="BL85" i="1" a="1"/>
  <c r="BL85" i="1" s="1"/>
  <c r="BL86" i="1" a="1"/>
  <c r="BL86" i="1" s="1"/>
  <c r="BL87" i="1" a="1"/>
  <c r="BL87" i="1" s="1"/>
  <c r="BL88" i="1" a="1"/>
  <c r="BL88" i="1" s="1"/>
  <c r="BL89" i="1" a="1"/>
  <c r="BL89" i="1" s="1"/>
  <c r="DJ76" i="1" a="1"/>
  <c r="DJ76" i="1" s="1"/>
  <c r="DJ77" i="1" a="1"/>
  <c r="DJ77" i="1" s="1"/>
  <c r="DJ78" i="1" a="1"/>
  <c r="DJ78" i="1" s="1"/>
  <c r="DJ79" i="1" a="1"/>
  <c r="DJ79" i="1" s="1"/>
  <c r="DJ80" i="1" a="1"/>
  <c r="DJ80" i="1" s="1"/>
  <c r="DJ81" i="1" a="1"/>
  <c r="DJ81" i="1" s="1"/>
  <c r="DJ82" i="1" a="1"/>
  <c r="DJ82" i="1" s="1"/>
  <c r="DJ83" i="1" a="1"/>
  <c r="DJ83" i="1" s="1"/>
  <c r="DJ84" i="1" a="1"/>
  <c r="DJ84" i="1" s="1"/>
  <c r="DJ85" i="1" a="1"/>
  <c r="DJ85" i="1" s="1"/>
  <c r="DJ86" i="1" a="1"/>
  <c r="DJ86" i="1" s="1"/>
  <c r="DJ87" i="1" a="1"/>
  <c r="DJ87" i="1" s="1"/>
  <c r="DJ88" i="1" a="1"/>
  <c r="DJ88" i="1" s="1"/>
  <c r="DJ89" i="1" a="1"/>
  <c r="DJ89" i="1" s="1"/>
  <c r="YZ65" i="1" a="1"/>
  <c r="YZ65" i="1" s="1"/>
  <c r="YZ76" i="1" a="1"/>
  <c r="YZ76" i="1" s="1"/>
  <c r="YZ77" i="1" a="1"/>
  <c r="YZ77" i="1" s="1"/>
  <c r="YZ78" i="1" a="1"/>
  <c r="YZ78" i="1" s="1"/>
  <c r="YZ79" i="1" a="1"/>
  <c r="YZ79" i="1" s="1"/>
  <c r="YZ80" i="1" a="1"/>
  <c r="YZ80" i="1" s="1"/>
  <c r="YZ81" i="1" a="1"/>
  <c r="YZ81" i="1" s="1"/>
  <c r="YZ82" i="1" a="1"/>
  <c r="YZ82" i="1" s="1"/>
  <c r="YZ83" i="1" a="1"/>
  <c r="YZ83" i="1" s="1"/>
  <c r="YZ84" i="1" a="1"/>
  <c r="YZ84" i="1" s="1"/>
  <c r="YZ85" i="1" a="1"/>
  <c r="YZ85" i="1" s="1"/>
  <c r="YZ86" i="1" a="1"/>
  <c r="YZ86" i="1" s="1"/>
  <c r="YZ87" i="1" a="1"/>
  <c r="YZ87" i="1" s="1"/>
  <c r="YZ88" i="1" a="1"/>
  <c r="YZ88" i="1" s="1"/>
  <c r="YZ89" i="1" a="1"/>
  <c r="YZ89" i="1" s="1"/>
  <c r="ABD76" i="1" a="1"/>
  <c r="ABD76" i="1" s="1"/>
  <c r="ABD77" i="1" a="1"/>
  <c r="ABD77" i="1" s="1"/>
  <c r="ABD78" i="1" a="1"/>
  <c r="ABD78" i="1" s="1"/>
  <c r="ABD79" i="1" a="1"/>
  <c r="ABD79" i="1" s="1"/>
  <c r="ABD80" i="1" a="1"/>
  <c r="ABD80" i="1" s="1"/>
  <c r="ABD81" i="1" a="1"/>
  <c r="ABD81" i="1" s="1"/>
  <c r="ABD82" i="1" a="1"/>
  <c r="ABD82" i="1" s="1"/>
  <c r="ABD83" i="1" a="1"/>
  <c r="ABD83" i="1" s="1"/>
  <c r="ABD84" i="1" a="1"/>
  <c r="ABD84" i="1" s="1"/>
  <c r="ABD85" i="1" a="1"/>
  <c r="ABD85" i="1" s="1"/>
  <c r="ABD86" i="1" a="1"/>
  <c r="ABD86" i="1" s="1"/>
  <c r="ABD87" i="1" a="1"/>
  <c r="ABD87" i="1" s="1"/>
  <c r="ABD88" i="1" a="1"/>
  <c r="ABD88" i="1" s="1"/>
  <c r="ABD89" i="1" a="1"/>
  <c r="ABD89" i="1" s="1"/>
  <c r="AG76" i="1" a="1"/>
  <c r="AG76" i="1" s="1"/>
  <c r="AG77" i="1" a="1"/>
  <c r="AG77" i="1" s="1"/>
  <c r="AG78" i="1" a="1"/>
  <c r="AG78" i="1" s="1"/>
  <c r="AG79" i="1" a="1"/>
  <c r="AG79" i="1" s="1"/>
  <c r="AG80" i="1" a="1"/>
  <c r="AG80" i="1" s="1"/>
  <c r="AG81" i="1" a="1"/>
  <c r="AG81" i="1" s="1"/>
  <c r="AG82" i="1" a="1"/>
  <c r="AG82" i="1" s="1"/>
  <c r="AG83" i="1" a="1"/>
  <c r="AG83" i="1" s="1"/>
  <c r="AG84" i="1" a="1"/>
  <c r="AG84" i="1" s="1"/>
  <c r="AG85" i="1" a="1"/>
  <c r="AG85" i="1" s="1"/>
  <c r="AG86" i="1" a="1"/>
  <c r="AG86" i="1" s="1"/>
  <c r="AG87" i="1" a="1"/>
  <c r="AG87" i="1" s="1"/>
  <c r="AG88" i="1" a="1"/>
  <c r="AG88" i="1" s="1"/>
  <c r="AG89" i="1" a="1"/>
  <c r="AG89" i="1" s="1"/>
  <c r="XP40" i="1" a="1"/>
  <c r="XP40" i="1" s="1"/>
  <c r="XU76" i="1" a="1"/>
  <c r="XU76" i="1" s="1"/>
  <c r="XU77" i="1" a="1"/>
  <c r="XU77" i="1" s="1"/>
  <c r="XU78" i="1" a="1"/>
  <c r="XU78" i="1" s="1"/>
  <c r="XU79" i="1" a="1"/>
  <c r="XU79" i="1" s="1"/>
  <c r="XU80" i="1" a="1"/>
  <c r="XU80" i="1" s="1"/>
  <c r="XU81" i="1" a="1"/>
  <c r="XU81" i="1" s="1"/>
  <c r="XU82" i="1" a="1"/>
  <c r="XU82" i="1" s="1"/>
  <c r="XU83" i="1" a="1"/>
  <c r="XU83" i="1" s="1"/>
  <c r="XU84" i="1" a="1"/>
  <c r="XU84" i="1" s="1"/>
  <c r="XU85" i="1" a="1"/>
  <c r="XU85" i="1" s="1"/>
  <c r="XU86" i="1" a="1"/>
  <c r="XU86" i="1" s="1"/>
  <c r="XU87" i="1" a="1"/>
  <c r="XU87" i="1" s="1"/>
  <c r="XU88" i="1" a="1"/>
  <c r="XU88" i="1" s="1"/>
  <c r="XU89" i="1" a="1"/>
  <c r="XU89" i="1" s="1"/>
  <c r="BH76" i="1" a="1"/>
  <c r="BH76" i="1" s="1"/>
  <c r="BH77" i="1" a="1"/>
  <c r="BH77" i="1" s="1"/>
  <c r="BH78" i="1" a="1"/>
  <c r="BH78" i="1" s="1"/>
  <c r="BH79" i="1" a="1"/>
  <c r="BH79" i="1" s="1"/>
  <c r="BH80" i="1" a="1"/>
  <c r="BH80" i="1" s="1"/>
  <c r="BH81" i="1" a="1"/>
  <c r="BH81" i="1" s="1"/>
  <c r="BH82" i="1" a="1"/>
  <c r="BH82" i="1" s="1"/>
  <c r="BH83" i="1" a="1"/>
  <c r="BH83" i="1" s="1"/>
  <c r="BH84" i="1" a="1"/>
  <c r="BH84" i="1" s="1"/>
  <c r="BH85" i="1" a="1"/>
  <c r="BH85" i="1" s="1"/>
  <c r="BH86" i="1" a="1"/>
  <c r="BH86" i="1" s="1"/>
  <c r="BH87" i="1" a="1"/>
  <c r="BH87" i="1" s="1"/>
  <c r="BH88" i="1" a="1"/>
  <c r="BH88" i="1" s="1"/>
  <c r="BH89" i="1" a="1"/>
  <c r="BH89"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XP76" i="1" a="1"/>
  <c r="XP76" i="1" s="1"/>
  <c r="XP77" i="1" a="1"/>
  <c r="XP77" i="1" s="1"/>
  <c r="XP78" i="1" a="1"/>
  <c r="XP78" i="1" s="1"/>
  <c r="XP79" i="1" a="1"/>
  <c r="XP79" i="1" s="1"/>
  <c r="XP80" i="1" a="1"/>
  <c r="XP80" i="1" s="1"/>
  <c r="XP81" i="1" a="1"/>
  <c r="XP81" i="1" s="1"/>
  <c r="XP82" i="1" a="1"/>
  <c r="XP82" i="1" s="1"/>
  <c r="XP83" i="1" a="1"/>
  <c r="XP83" i="1" s="1"/>
  <c r="XP84" i="1" a="1"/>
  <c r="XP84" i="1" s="1"/>
  <c r="XP85" i="1" a="1"/>
  <c r="XP85" i="1" s="1"/>
  <c r="XP86" i="1" a="1"/>
  <c r="XP86" i="1" s="1"/>
  <c r="XP87" i="1" a="1"/>
  <c r="XP87" i="1" s="1"/>
  <c r="XP88" i="1" a="1"/>
  <c r="XP88" i="1" s="1"/>
  <c r="XP89" i="1" a="1"/>
  <c r="XP89" i="1" s="1"/>
  <c r="AEX76" i="1" a="1"/>
  <c r="AEX76" i="1" s="1"/>
  <c r="AEX77" i="1" a="1"/>
  <c r="AEX77" i="1" s="1"/>
  <c r="AEX78" i="1" a="1"/>
  <c r="AEX78" i="1" s="1"/>
  <c r="AEX79" i="1" a="1"/>
  <c r="AEX79" i="1" s="1"/>
  <c r="AEX80" i="1" a="1"/>
  <c r="AEX80" i="1" s="1"/>
  <c r="AEX81" i="1" a="1"/>
  <c r="AEX81" i="1" s="1"/>
  <c r="AEX82" i="1" a="1"/>
  <c r="AEX82" i="1" s="1"/>
  <c r="AEX83" i="1" a="1"/>
  <c r="AEX83" i="1" s="1"/>
  <c r="AEX84" i="1" a="1"/>
  <c r="AEX84" i="1" s="1"/>
  <c r="AEX85" i="1" a="1"/>
  <c r="AEX85" i="1" s="1"/>
  <c r="AEX86" i="1" a="1"/>
  <c r="AEX86" i="1" s="1"/>
  <c r="AEX87" i="1" a="1"/>
  <c r="AEX87" i="1" s="1"/>
  <c r="AEX88" i="1" a="1"/>
  <c r="AEX88" i="1" s="1"/>
  <c r="AEX89" i="1" a="1"/>
  <c r="AEX89" i="1" s="1"/>
  <c r="GY76" i="1" a="1"/>
  <c r="GY76" i="1" s="1"/>
  <c r="GY77" i="1" a="1"/>
  <c r="GY77" i="1" s="1"/>
  <c r="GY78" i="1" a="1"/>
  <c r="GY78" i="1" s="1"/>
  <c r="GY79" i="1" a="1"/>
  <c r="GY79" i="1" s="1"/>
  <c r="GY80" i="1" a="1"/>
  <c r="GY80" i="1" s="1"/>
  <c r="GY81" i="1" a="1"/>
  <c r="GY81" i="1" s="1"/>
  <c r="GY82" i="1" a="1"/>
  <c r="GY82" i="1" s="1"/>
  <c r="GY83" i="1" a="1"/>
  <c r="GY83" i="1" s="1"/>
  <c r="GY84" i="1" a="1"/>
  <c r="GY84" i="1" s="1"/>
  <c r="GY85" i="1" a="1"/>
  <c r="GY85" i="1" s="1"/>
  <c r="GY86" i="1" a="1"/>
  <c r="GY86" i="1" s="1"/>
  <c r="GY87" i="1" a="1"/>
  <c r="GY87" i="1" s="1"/>
  <c r="GY88" i="1" a="1"/>
  <c r="GY88" i="1" s="1"/>
  <c r="GY89" i="1" a="1"/>
  <c r="GY89" i="1" s="1"/>
  <c r="BG76" i="1" a="1"/>
  <c r="BG76" i="1" s="1"/>
  <c r="BG77" i="1" a="1"/>
  <c r="BG77" i="1" s="1"/>
  <c r="BG78" i="1" a="1"/>
  <c r="BG78" i="1" s="1"/>
  <c r="BG79" i="1" a="1"/>
  <c r="BG79" i="1" s="1"/>
  <c r="BG80" i="1" a="1"/>
  <c r="BG80" i="1" s="1"/>
  <c r="BG81" i="1" a="1"/>
  <c r="BG81" i="1" s="1"/>
  <c r="BG82" i="1" a="1"/>
  <c r="BG82" i="1" s="1"/>
  <c r="BG83" i="1" a="1"/>
  <c r="BG83" i="1" s="1"/>
  <c r="BG84" i="1" a="1"/>
  <c r="BG84" i="1" s="1"/>
  <c r="BG85" i="1" a="1"/>
  <c r="BG85" i="1" s="1"/>
  <c r="BG86" i="1" a="1"/>
  <c r="BG86" i="1" s="1"/>
  <c r="BG87" i="1" a="1"/>
  <c r="BG87" i="1" s="1"/>
  <c r="BG88" i="1" a="1"/>
  <c r="BG88" i="1" s="1"/>
  <c r="BG89" i="1" a="1"/>
  <c r="BG89" i="1" s="1"/>
  <c r="CE76" i="1" a="1"/>
  <c r="CE76" i="1" s="1"/>
  <c r="CE77" i="1" a="1"/>
  <c r="CE77" i="1" s="1"/>
  <c r="CE78" i="1" a="1"/>
  <c r="CE78" i="1" s="1"/>
  <c r="CE79" i="1" a="1"/>
  <c r="CE79" i="1" s="1"/>
  <c r="CE80" i="1" a="1"/>
  <c r="CE80" i="1" s="1"/>
  <c r="CE81" i="1" a="1"/>
  <c r="CE81" i="1" s="1"/>
  <c r="CE82" i="1" a="1"/>
  <c r="CE82" i="1" s="1"/>
  <c r="CE83" i="1" a="1"/>
  <c r="CE83" i="1" s="1"/>
  <c r="CE84" i="1" a="1"/>
  <c r="CE84" i="1" s="1"/>
  <c r="CE85" i="1" a="1"/>
  <c r="CE85" i="1" s="1"/>
  <c r="CE86" i="1" a="1"/>
  <c r="CE86" i="1" s="1"/>
  <c r="CE87" i="1" a="1"/>
  <c r="CE87" i="1" s="1"/>
  <c r="CE88" i="1" a="1"/>
  <c r="CE88" i="1" s="1"/>
  <c r="CE89" i="1" a="1"/>
  <c r="CE89" i="1" s="1"/>
  <c r="GW76" i="1" a="1"/>
  <c r="GW76" i="1" s="1"/>
  <c r="GW77" i="1" a="1"/>
  <c r="GW77" i="1" s="1"/>
  <c r="GW78" i="1" a="1"/>
  <c r="GW78" i="1" s="1"/>
  <c r="GW79" i="1" a="1"/>
  <c r="GW79" i="1" s="1"/>
  <c r="GW80" i="1" a="1"/>
  <c r="GW80" i="1" s="1"/>
  <c r="GW81" i="1" a="1"/>
  <c r="GW81" i="1" s="1"/>
  <c r="GW82" i="1" a="1"/>
  <c r="GW82" i="1" s="1"/>
  <c r="GW83" i="1" a="1"/>
  <c r="GW83" i="1" s="1"/>
  <c r="GW84" i="1" a="1"/>
  <c r="GW84" i="1" s="1"/>
  <c r="GW85" i="1" a="1"/>
  <c r="GW85" i="1" s="1"/>
  <c r="GW86" i="1" a="1"/>
  <c r="GW86" i="1" s="1"/>
  <c r="GW87" i="1" a="1"/>
  <c r="GW87" i="1" s="1"/>
  <c r="GW88" i="1" a="1"/>
  <c r="GW88" i="1" s="1"/>
  <c r="GW89" i="1" a="1"/>
  <c r="GW89" i="1" s="1"/>
  <c r="XV64" i="1"/>
  <c r="M76" i="1" a="1"/>
  <c r="M76" i="1" s="1"/>
  <c r="XV76" i="1" s="1"/>
  <c r="M77" i="1" a="1"/>
  <c r="M77" i="1" s="1"/>
  <c r="XV77" i="1" s="1"/>
  <c r="M78" i="1" a="1"/>
  <c r="M78" i="1" s="1"/>
  <c r="XV78" i="1" s="1"/>
  <c r="M79" i="1" a="1"/>
  <c r="M79" i="1" s="1"/>
  <c r="XV79" i="1" s="1"/>
  <c r="M80" i="1" a="1"/>
  <c r="M80" i="1" s="1"/>
  <c r="XV80" i="1" s="1"/>
  <c r="M81" i="1" a="1"/>
  <c r="M81" i="1" s="1"/>
  <c r="XV81" i="1" s="1"/>
  <c r="M82" i="1" a="1"/>
  <c r="M82" i="1" s="1"/>
  <c r="XV82" i="1" s="1"/>
  <c r="M83" i="1" a="1"/>
  <c r="M83" i="1" s="1"/>
  <c r="XV83" i="1" s="1"/>
  <c r="M84" i="1" a="1"/>
  <c r="M84" i="1" s="1"/>
  <c r="XV84" i="1" s="1"/>
  <c r="M85" i="1" a="1"/>
  <c r="M85" i="1" s="1"/>
  <c r="XV85" i="1" s="1"/>
  <c r="M86" i="1" a="1"/>
  <c r="M86" i="1" s="1"/>
  <c r="XV86" i="1" s="1"/>
  <c r="M87" i="1" a="1"/>
  <c r="M87" i="1" s="1"/>
  <c r="XV87" i="1" s="1"/>
  <c r="M88" i="1" a="1"/>
  <c r="M88" i="1" s="1"/>
  <c r="XV88" i="1" s="1"/>
  <c r="M89" i="1" a="1"/>
  <c r="M89" i="1" s="1"/>
  <c r="XV89" i="1" s="1"/>
  <c r="XP34" i="1" a="1"/>
  <c r="XP34" i="1" s="1"/>
  <c r="AM76" i="1" a="1"/>
  <c r="AM76" i="1" s="1"/>
  <c r="XO76" i="1" s="1"/>
  <c r="AM77" i="1" a="1"/>
  <c r="AM77" i="1" s="1"/>
  <c r="XO77" i="1" s="1"/>
  <c r="AM78" i="1" a="1"/>
  <c r="AM78" i="1" s="1"/>
  <c r="XO78" i="1" s="1"/>
  <c r="AM79" i="1" a="1"/>
  <c r="AM79" i="1" s="1"/>
  <c r="XO79" i="1" s="1"/>
  <c r="AM80" i="1" a="1"/>
  <c r="AM80" i="1" s="1"/>
  <c r="XO80" i="1" s="1"/>
  <c r="AM81" i="1" a="1"/>
  <c r="AM81" i="1" s="1"/>
  <c r="XO81" i="1" s="1"/>
  <c r="AM82" i="1" a="1"/>
  <c r="AM82" i="1" s="1"/>
  <c r="XO82" i="1" s="1"/>
  <c r="AM83" i="1" a="1"/>
  <c r="AM83" i="1" s="1"/>
  <c r="XO83" i="1" s="1"/>
  <c r="AM84" i="1" a="1"/>
  <c r="AM84" i="1" s="1"/>
  <c r="XO84" i="1" s="1"/>
  <c r="AM85" i="1" a="1"/>
  <c r="AM85" i="1" s="1"/>
  <c r="XO85" i="1" s="1"/>
  <c r="AM86" i="1" a="1"/>
  <c r="AM86" i="1" s="1"/>
  <c r="XO86" i="1" s="1"/>
  <c r="AM87" i="1" a="1"/>
  <c r="AM87" i="1" s="1"/>
  <c r="XO87" i="1" s="1"/>
  <c r="AM88" i="1" a="1"/>
  <c r="AM88" i="1" s="1"/>
  <c r="XO88" i="1" s="1"/>
  <c r="AM89" i="1" a="1"/>
  <c r="AM89" i="1" s="1"/>
  <c r="XO89" i="1" s="1"/>
  <c r="YG76" i="1" a="1"/>
  <c r="YG76" i="1" s="1"/>
  <c r="YG77" i="1" a="1"/>
  <c r="YG77" i="1" s="1"/>
  <c r="YG78" i="1" a="1"/>
  <c r="YG78" i="1" s="1"/>
  <c r="YG79" i="1" a="1"/>
  <c r="YG79" i="1" s="1"/>
  <c r="YG80" i="1" a="1"/>
  <c r="YG80" i="1" s="1"/>
  <c r="YG81" i="1" a="1"/>
  <c r="YG81" i="1" s="1"/>
  <c r="YG82" i="1" a="1"/>
  <c r="YG82" i="1" s="1"/>
  <c r="YG83" i="1" a="1"/>
  <c r="YG83" i="1" s="1"/>
  <c r="YG84" i="1" a="1"/>
  <c r="YG84" i="1" s="1"/>
  <c r="YG85" i="1" a="1"/>
  <c r="YG85" i="1" s="1"/>
  <c r="YG86" i="1" a="1"/>
  <c r="YG86" i="1" s="1"/>
  <c r="YG87" i="1" a="1"/>
  <c r="YG87" i="1" s="1"/>
  <c r="YG88" i="1" a="1"/>
  <c r="YG88" i="1" s="1"/>
  <c r="YG89" i="1" a="1"/>
  <c r="YG89" i="1" s="1"/>
  <c r="XT41" i="1" a="1"/>
  <c r="XT41" i="1" s="1"/>
  <c r="XT19" i="1" a="1"/>
  <c r="XT19" i="1" s="1"/>
  <c r="XT35" i="1" a="1"/>
  <c r="XT35" i="1" s="1"/>
  <c r="XT47" i="1" a="1"/>
  <c r="XT47" i="1" s="1"/>
  <c r="XT48" i="1" s="1" a="1"/>
  <c r="XT48" i="1" s="1"/>
  <c r="XT20" i="1" a="1"/>
  <c r="XT20" i="1" s="1"/>
  <c r="XT22" i="1" a="1"/>
  <c r="XT22" i="1" s="1"/>
  <c r="XT21" i="1" a="1"/>
  <c r="XT21" i="1" s="1"/>
  <c r="XT38" i="1" a="1"/>
  <c r="XT38" i="1" s="1"/>
  <c r="XT25" i="1" a="1"/>
  <c r="XT25" i="1" s="1"/>
  <c r="XT23" i="1" a="1"/>
  <c r="XT23" i="1" s="1"/>
  <c r="XT28" i="1" a="1"/>
  <c r="XT28" i="1" s="1"/>
  <c r="XT37" i="1" a="1"/>
  <c r="XT37" i="1" s="1"/>
  <c r="XT45" i="1" a="1"/>
  <c r="XT45" i="1" s="1"/>
  <c r="XT27" i="1" a="1"/>
  <c r="XT27" i="1" s="1"/>
  <c r="XT32" i="1" a="1"/>
  <c r="XT32" i="1" s="1"/>
  <c r="XT33" i="1" a="1"/>
  <c r="XT33" i="1" s="1"/>
  <c r="XT31" i="1" a="1"/>
  <c r="XT31" i="1" s="1"/>
  <c r="XT34" i="1" a="1"/>
  <c r="XT34" i="1" s="1"/>
  <c r="XT29" i="1" a="1"/>
  <c r="XT29" i="1" s="1"/>
  <c r="XT39" i="1" a="1"/>
  <c r="XT39" i="1" s="1"/>
  <c r="XT30" i="1" a="1"/>
  <c r="XT30" i="1" s="1"/>
  <c r="XT24" i="1" a="1"/>
  <c r="XT24" i="1" s="1"/>
  <c r="XT46" i="1" a="1"/>
  <c r="XT46" i="1" s="1"/>
  <c r="XT44" i="1" a="1"/>
  <c r="XT44" i="1" s="1"/>
  <c r="XT26" i="1" a="1"/>
  <c r="XT26" i="1" s="1"/>
  <c r="XT36" i="1" a="1"/>
  <c r="XT36" i="1" s="1"/>
  <c r="XT43" i="1" a="1"/>
  <c r="XT43" i="1" s="1"/>
  <c r="XT40" i="1" a="1"/>
  <c r="XT40" i="1" s="1"/>
  <c r="XT42" i="1" a="1"/>
  <c r="XT42" i="1" s="1"/>
  <c r="IS76" i="1" a="1"/>
  <c r="IS76" i="1" s="1"/>
  <c r="IS77" i="1" a="1"/>
  <c r="IS77" i="1" s="1"/>
  <c r="IS78" i="1" a="1"/>
  <c r="IS78" i="1" s="1"/>
  <c r="IS79" i="1" a="1"/>
  <c r="IS79" i="1" s="1"/>
  <c r="IS80" i="1" a="1"/>
  <c r="IS80" i="1" s="1"/>
  <c r="IS81" i="1" a="1"/>
  <c r="IS81" i="1" s="1"/>
  <c r="IS82" i="1" a="1"/>
  <c r="IS82" i="1" s="1"/>
  <c r="IS83" i="1" a="1"/>
  <c r="IS83" i="1" s="1"/>
  <c r="IS84" i="1" a="1"/>
  <c r="IS84" i="1" s="1"/>
  <c r="IS85" i="1" a="1"/>
  <c r="IS85" i="1" s="1"/>
  <c r="IS86" i="1" a="1"/>
  <c r="IS86" i="1" s="1"/>
  <c r="IS87" i="1" a="1"/>
  <c r="IS87" i="1" s="1"/>
  <c r="IS88" i="1" a="1"/>
  <c r="IS88" i="1" s="1"/>
  <c r="IS89" i="1" a="1"/>
  <c r="IS89" i="1" s="1"/>
  <c r="XG76" i="1" a="1"/>
  <c r="XG76" i="1" s="1"/>
  <c r="XG77" i="1" a="1"/>
  <c r="XG77" i="1" s="1"/>
  <c r="XG78" i="1" a="1"/>
  <c r="XG78" i="1" s="1"/>
  <c r="XG79" i="1" a="1"/>
  <c r="XG79" i="1" s="1"/>
  <c r="XG80" i="1" a="1"/>
  <c r="XG80" i="1" s="1"/>
  <c r="XG81" i="1" a="1"/>
  <c r="XG81" i="1" s="1"/>
  <c r="XG82" i="1" a="1"/>
  <c r="XG82" i="1" s="1"/>
  <c r="XG83" i="1" a="1"/>
  <c r="XG83" i="1" s="1"/>
  <c r="XG84" i="1" a="1"/>
  <c r="XG84" i="1" s="1"/>
  <c r="XG85" i="1" a="1"/>
  <c r="XG85" i="1" s="1"/>
  <c r="XG86" i="1" a="1"/>
  <c r="XG86" i="1" s="1"/>
  <c r="XG87" i="1" a="1"/>
  <c r="XG87" i="1" s="1"/>
  <c r="XG88" i="1" a="1"/>
  <c r="XG88" i="1" s="1"/>
  <c r="XG89" i="1" a="1"/>
  <c r="XG89" i="1" s="1"/>
  <c r="XE76" i="1" a="1"/>
  <c r="XE76" i="1" s="1"/>
  <c r="XE77" i="1" a="1"/>
  <c r="XE77" i="1" s="1"/>
  <c r="XE78" i="1" a="1"/>
  <c r="XE78" i="1" s="1"/>
  <c r="XE79" i="1" a="1"/>
  <c r="XE79" i="1" s="1"/>
  <c r="XE80" i="1" a="1"/>
  <c r="XE80" i="1" s="1"/>
  <c r="XE81" i="1" a="1"/>
  <c r="XE81" i="1" s="1"/>
  <c r="XE82" i="1" a="1"/>
  <c r="XE82" i="1" s="1"/>
  <c r="XE83" i="1" a="1"/>
  <c r="XE83" i="1" s="1"/>
  <c r="XE84" i="1" a="1"/>
  <c r="XE84" i="1" s="1"/>
  <c r="XE85" i="1" a="1"/>
  <c r="XE85" i="1" s="1"/>
  <c r="XE86" i="1" a="1"/>
  <c r="XE86" i="1" s="1"/>
  <c r="XE87" i="1" a="1"/>
  <c r="XE87" i="1" s="1"/>
  <c r="XE88" i="1" a="1"/>
  <c r="XE88" i="1" s="1"/>
  <c r="XE89" i="1" a="1"/>
  <c r="XE89" i="1" s="1"/>
  <c r="ZI76" i="1" a="1"/>
  <c r="ZI76" i="1" s="1"/>
  <c r="ZI77" i="1" a="1"/>
  <c r="ZI77" i="1" s="1"/>
  <c r="ZI78" i="1" a="1"/>
  <c r="ZI78" i="1" s="1"/>
  <c r="ZI79" i="1" a="1"/>
  <c r="ZI79" i="1" s="1"/>
  <c r="ZI80" i="1" a="1"/>
  <c r="ZI80" i="1" s="1"/>
  <c r="ZI81" i="1" a="1"/>
  <c r="ZI81" i="1" s="1"/>
  <c r="ZI82" i="1" a="1"/>
  <c r="ZI82" i="1" s="1"/>
  <c r="ZI83" i="1" a="1"/>
  <c r="ZI83" i="1" s="1"/>
  <c r="ZI84" i="1" a="1"/>
  <c r="ZI84" i="1" s="1"/>
  <c r="ZI85" i="1" a="1"/>
  <c r="ZI85" i="1" s="1"/>
  <c r="ZI86" i="1" a="1"/>
  <c r="ZI86" i="1" s="1"/>
  <c r="ZI87" i="1" a="1"/>
  <c r="ZI87" i="1" s="1"/>
  <c r="ZI88" i="1" a="1"/>
  <c r="ZI88" i="1" s="1"/>
  <c r="ZI89" i="1" a="1"/>
  <c r="ZI89" i="1" s="1"/>
  <c r="YJ76" i="1" a="1"/>
  <c r="YJ76" i="1" s="1"/>
  <c r="YJ77" i="1" a="1"/>
  <c r="YJ77" i="1" s="1"/>
  <c r="YJ78" i="1" a="1"/>
  <c r="YJ78" i="1" s="1"/>
  <c r="YJ79" i="1" a="1"/>
  <c r="YJ79" i="1" s="1"/>
  <c r="YJ80" i="1" a="1"/>
  <c r="YJ80" i="1" s="1"/>
  <c r="YJ81" i="1" a="1"/>
  <c r="YJ81" i="1" s="1"/>
  <c r="YJ82" i="1" a="1"/>
  <c r="YJ82" i="1" s="1"/>
  <c r="YJ83" i="1" a="1"/>
  <c r="YJ83" i="1" s="1"/>
  <c r="YJ84" i="1" a="1"/>
  <c r="YJ84" i="1" s="1"/>
  <c r="YJ85" i="1" a="1"/>
  <c r="YJ85" i="1" s="1"/>
  <c r="YJ86" i="1" a="1"/>
  <c r="YJ86" i="1" s="1"/>
  <c r="YJ87" i="1" a="1"/>
  <c r="YJ87" i="1" s="1"/>
  <c r="YJ88" i="1" a="1"/>
  <c r="YJ88" i="1" s="1"/>
  <c r="YJ89" i="1" a="1"/>
  <c r="YJ89" i="1" s="1"/>
  <c r="FC76" i="1" a="1"/>
  <c r="FC76" i="1" s="1"/>
  <c r="FC77" i="1" a="1"/>
  <c r="FC77" i="1" s="1"/>
  <c r="FC78" i="1" a="1"/>
  <c r="FC78" i="1" s="1"/>
  <c r="FC79" i="1" a="1"/>
  <c r="FC79" i="1" s="1"/>
  <c r="FC80" i="1" a="1"/>
  <c r="FC80" i="1" s="1"/>
  <c r="FC81" i="1" a="1"/>
  <c r="FC81" i="1" s="1"/>
  <c r="FC82" i="1" a="1"/>
  <c r="FC82" i="1" s="1"/>
  <c r="FC83" i="1" a="1"/>
  <c r="FC83" i="1" s="1"/>
  <c r="FC84" i="1" a="1"/>
  <c r="FC84" i="1" s="1"/>
  <c r="FC85" i="1" a="1"/>
  <c r="FC85" i="1" s="1"/>
  <c r="FC86" i="1" a="1"/>
  <c r="FC86" i="1" s="1"/>
  <c r="FC87" i="1" a="1"/>
  <c r="FC87" i="1" s="1"/>
  <c r="FC88" i="1" a="1"/>
  <c r="FC88" i="1" s="1"/>
  <c r="FC89" i="1" a="1"/>
  <c r="FC89" i="1" s="1"/>
  <c r="XP44" i="1" a="1"/>
  <c r="XP44" i="1" s="1"/>
  <c r="XS41" i="1" a="1"/>
  <c r="XS41" i="1" s="1"/>
  <c r="XS19" i="1" a="1"/>
  <c r="XS19" i="1" s="1"/>
  <c r="XS35" i="1" a="1"/>
  <c r="XS35" i="1" s="1"/>
  <c r="XS47" i="1" a="1"/>
  <c r="XS47" i="1" s="1"/>
  <c r="XS48" i="1" s="1" a="1"/>
  <c r="XS48" i="1" s="1"/>
  <c r="XS20" i="1" a="1"/>
  <c r="XS20" i="1" s="1"/>
  <c r="XS21" i="1" a="1"/>
  <c r="XS21" i="1" s="1"/>
  <c r="XS22" i="1" a="1"/>
  <c r="XS22" i="1" s="1"/>
  <c r="XS28" i="1" a="1"/>
  <c r="XS28" i="1" s="1"/>
  <c r="XS25" i="1" a="1"/>
  <c r="XS25" i="1" s="1"/>
  <c r="XS37" i="1" a="1"/>
  <c r="XS37" i="1" s="1"/>
  <c r="XS40" i="1" a="1"/>
  <c r="XS40" i="1" s="1"/>
  <c r="XS45" i="1" a="1"/>
  <c r="XS45" i="1" s="1"/>
  <c r="XS32" i="1" a="1"/>
  <c r="XS32" i="1" s="1"/>
  <c r="XS31" i="1" a="1"/>
  <c r="XS31" i="1" s="1"/>
  <c r="XS33" i="1" a="1"/>
  <c r="XS33" i="1" s="1"/>
  <c r="XS29" i="1" a="1"/>
  <c r="XS29" i="1" s="1"/>
  <c r="XS39" i="1" a="1"/>
  <c r="XS39" i="1" s="1"/>
  <c r="XS43" i="1" a="1"/>
  <c r="XS43" i="1" s="1"/>
  <c r="XS30" i="1" a="1"/>
  <c r="XS30" i="1" s="1"/>
  <c r="XS24" i="1" a="1"/>
  <c r="XS24" i="1" s="1"/>
  <c r="XS42" i="1" a="1"/>
  <c r="XS42" i="1" s="1"/>
  <c r="XS26" i="1" a="1"/>
  <c r="XS26" i="1" s="1"/>
  <c r="XS44" i="1" a="1"/>
  <c r="XS44" i="1" s="1"/>
  <c r="XS36" i="1" a="1"/>
  <c r="XS36" i="1" s="1"/>
  <c r="XS23" i="1" a="1"/>
  <c r="XS23" i="1" s="1"/>
  <c r="XS46" i="1" a="1"/>
  <c r="XS46" i="1" s="1"/>
  <c r="XS34" i="1" a="1"/>
  <c r="XS34" i="1" s="1"/>
  <c r="XS27" i="1" a="1"/>
  <c r="XS27" i="1" s="1"/>
  <c r="XS38" i="1" a="1"/>
  <c r="XS38" i="1" s="1"/>
  <c r="ZB76" i="1" a="1"/>
  <c r="ZB76" i="1" s="1"/>
  <c r="ZB77" i="1" a="1"/>
  <c r="ZB77" i="1" s="1"/>
  <c r="ZB78" i="1" a="1"/>
  <c r="ZB78" i="1" s="1"/>
  <c r="ZB79" i="1" a="1"/>
  <c r="ZB79" i="1" s="1"/>
  <c r="ZB80" i="1" a="1"/>
  <c r="ZB80" i="1" s="1"/>
  <c r="ZB81" i="1" a="1"/>
  <c r="ZB81" i="1" s="1"/>
  <c r="ZB82" i="1" a="1"/>
  <c r="ZB82" i="1" s="1"/>
  <c r="ZB83" i="1" a="1"/>
  <c r="ZB83" i="1" s="1"/>
  <c r="ZB84" i="1" a="1"/>
  <c r="ZB84" i="1" s="1"/>
  <c r="ZB85" i="1" a="1"/>
  <c r="ZB85" i="1" s="1"/>
  <c r="ZB86" i="1" a="1"/>
  <c r="ZB86" i="1" s="1"/>
  <c r="ZB87" i="1" a="1"/>
  <c r="ZB87" i="1" s="1"/>
  <c r="ZB88" i="1" a="1"/>
  <c r="ZB88" i="1" s="1"/>
  <c r="ZB89" i="1" a="1"/>
  <c r="ZB89" i="1" s="1"/>
  <c r="YN76" i="1" a="1"/>
  <c r="YN76" i="1" s="1"/>
  <c r="YN77" i="1" a="1"/>
  <c r="YN77" i="1" s="1"/>
  <c r="YN78" i="1" a="1"/>
  <c r="YN78" i="1" s="1"/>
  <c r="YN79" i="1" a="1"/>
  <c r="YN79" i="1" s="1"/>
  <c r="YN80" i="1" a="1"/>
  <c r="YN80" i="1" s="1"/>
  <c r="YN81" i="1" a="1"/>
  <c r="YN81" i="1" s="1"/>
  <c r="YN82" i="1" a="1"/>
  <c r="YN82" i="1" s="1"/>
  <c r="YN83" i="1" a="1"/>
  <c r="YN83" i="1" s="1"/>
  <c r="YN84" i="1" a="1"/>
  <c r="YN84" i="1" s="1"/>
  <c r="YN85" i="1" a="1"/>
  <c r="YN85" i="1" s="1"/>
  <c r="YN86" i="1" a="1"/>
  <c r="YN86" i="1" s="1"/>
  <c r="YN87" i="1" a="1"/>
  <c r="YN87" i="1" s="1"/>
  <c r="YN88" i="1" a="1"/>
  <c r="YN88" i="1" s="1"/>
  <c r="YN89" i="1" a="1"/>
  <c r="YN89" i="1" s="1"/>
  <c r="XC76" i="1" a="1"/>
  <c r="XC76" i="1" s="1"/>
  <c r="XC77" i="1" a="1"/>
  <c r="XC77" i="1" s="1"/>
  <c r="XC78" i="1" a="1"/>
  <c r="XC78" i="1" s="1"/>
  <c r="XC79" i="1" a="1"/>
  <c r="XC79" i="1" s="1"/>
  <c r="XC80" i="1" a="1"/>
  <c r="XC80" i="1" s="1"/>
  <c r="XC81" i="1" a="1"/>
  <c r="XC81" i="1" s="1"/>
  <c r="XC82" i="1" a="1"/>
  <c r="XC82" i="1" s="1"/>
  <c r="XC83" i="1" a="1"/>
  <c r="XC83" i="1" s="1"/>
  <c r="XC84" i="1" a="1"/>
  <c r="XC84" i="1" s="1"/>
  <c r="XC85" i="1" a="1"/>
  <c r="XC85" i="1" s="1"/>
  <c r="XC86" i="1" a="1"/>
  <c r="XC86" i="1" s="1"/>
  <c r="XC87" i="1" a="1"/>
  <c r="XC87" i="1" s="1"/>
  <c r="XC88" i="1" a="1"/>
  <c r="XC88" i="1" s="1"/>
  <c r="XC89" i="1" a="1"/>
  <c r="XC89" i="1" s="1"/>
  <c r="GV65" i="1" a="1"/>
  <c r="GV65" i="1" s="1"/>
  <c r="GV76" i="1" a="1"/>
  <c r="GV76" i="1" s="1"/>
  <c r="GV77" i="1" a="1"/>
  <c r="GV77" i="1" s="1"/>
  <c r="GV78" i="1" a="1"/>
  <c r="GV78" i="1" s="1"/>
  <c r="GV79" i="1" a="1"/>
  <c r="GV79" i="1" s="1"/>
  <c r="GV80" i="1" a="1"/>
  <c r="GV80" i="1" s="1"/>
  <c r="GV81" i="1" a="1"/>
  <c r="GV81" i="1" s="1"/>
  <c r="GV82" i="1" a="1"/>
  <c r="GV82" i="1" s="1"/>
  <c r="GV83" i="1" a="1"/>
  <c r="GV83" i="1" s="1"/>
  <c r="GV84" i="1" a="1"/>
  <c r="GV84" i="1" s="1"/>
  <c r="GV85" i="1" a="1"/>
  <c r="GV85" i="1" s="1"/>
  <c r="GV86" i="1" a="1"/>
  <c r="GV86" i="1" s="1"/>
  <c r="GV87" i="1" a="1"/>
  <c r="GV87" i="1" s="1"/>
  <c r="GV88" i="1" a="1"/>
  <c r="GV88" i="1" s="1"/>
  <c r="GV89" i="1" a="1"/>
  <c r="GV89" i="1" s="1"/>
  <c r="EH76" i="1" a="1"/>
  <c r="EH76" i="1" s="1"/>
  <c r="EH77" i="1" a="1"/>
  <c r="EH77" i="1" s="1"/>
  <c r="EH78" i="1" a="1"/>
  <c r="EH78" i="1" s="1"/>
  <c r="EH79" i="1" a="1"/>
  <c r="EH79" i="1" s="1"/>
  <c r="EH80" i="1" a="1"/>
  <c r="EH80" i="1" s="1"/>
  <c r="EH81" i="1" a="1"/>
  <c r="EH81" i="1" s="1"/>
  <c r="EH82" i="1" a="1"/>
  <c r="EH82" i="1" s="1"/>
  <c r="EH83" i="1" a="1"/>
  <c r="EH83" i="1" s="1"/>
  <c r="EH84" i="1" a="1"/>
  <c r="EH84" i="1" s="1"/>
  <c r="EH85" i="1" a="1"/>
  <c r="EH85" i="1" s="1"/>
  <c r="EH86" i="1" a="1"/>
  <c r="EH86" i="1" s="1"/>
  <c r="EH87" i="1" a="1"/>
  <c r="EH87" i="1" s="1"/>
  <c r="EH88" i="1" a="1"/>
  <c r="EH88" i="1" s="1"/>
  <c r="EH89" i="1" a="1"/>
  <c r="EH89" i="1" s="1"/>
  <c r="YH76" i="1" a="1"/>
  <c r="YH76" i="1" s="1"/>
  <c r="YH77" i="1" a="1"/>
  <c r="YH77" i="1" s="1"/>
  <c r="YH78" i="1" a="1"/>
  <c r="YH78" i="1" s="1"/>
  <c r="YH79" i="1" a="1"/>
  <c r="YH79" i="1" s="1"/>
  <c r="YH80" i="1" a="1"/>
  <c r="YH80" i="1" s="1"/>
  <c r="YH81" i="1" a="1"/>
  <c r="YH81" i="1" s="1"/>
  <c r="YH82" i="1" a="1"/>
  <c r="YH82" i="1" s="1"/>
  <c r="YH83" i="1" a="1"/>
  <c r="YH83" i="1" s="1"/>
  <c r="YH84" i="1" a="1"/>
  <c r="YH84" i="1" s="1"/>
  <c r="YH85" i="1" a="1"/>
  <c r="YH85" i="1" s="1"/>
  <c r="YH86" i="1" a="1"/>
  <c r="YH86" i="1" s="1"/>
  <c r="YH87" i="1" a="1"/>
  <c r="YH87" i="1" s="1"/>
  <c r="YH88" i="1" a="1"/>
  <c r="YH88" i="1" s="1"/>
  <c r="YH89" i="1" a="1"/>
  <c r="YH89" i="1" s="1"/>
  <c r="DB65" i="1" a="1"/>
  <c r="DB65" i="1" s="1"/>
  <c r="DB76" i="1" a="1"/>
  <c r="DB76" i="1" s="1"/>
  <c r="DB77" i="1" a="1"/>
  <c r="DB77" i="1" s="1"/>
  <c r="DB78" i="1" a="1"/>
  <c r="DB78" i="1" s="1"/>
  <c r="DB79" i="1" a="1"/>
  <c r="DB79" i="1" s="1"/>
  <c r="DB80" i="1" a="1"/>
  <c r="DB80" i="1" s="1"/>
  <c r="DB81" i="1" a="1"/>
  <c r="DB81" i="1" s="1"/>
  <c r="DB82" i="1" a="1"/>
  <c r="DB82" i="1" s="1"/>
  <c r="DB83" i="1" a="1"/>
  <c r="DB83" i="1" s="1"/>
  <c r="DB84" i="1" a="1"/>
  <c r="DB84" i="1" s="1"/>
  <c r="DB85" i="1" a="1"/>
  <c r="DB85" i="1" s="1"/>
  <c r="DB86" i="1" a="1"/>
  <c r="DB86" i="1" s="1"/>
  <c r="DB87" i="1" a="1"/>
  <c r="DB87" i="1" s="1"/>
  <c r="DB88" i="1" a="1"/>
  <c r="DB88" i="1" s="1"/>
  <c r="DB89" i="1" a="1"/>
  <c r="DB89" i="1" s="1"/>
  <c r="XP70" i="1" a="1"/>
  <c r="XP70" i="1" s="1"/>
  <c r="XP29" i="1" a="1"/>
  <c r="XP29" i="1" s="1"/>
  <c r="XR41" i="1" a="1"/>
  <c r="XR41" i="1" s="1"/>
  <c r="XR19" i="1" a="1"/>
  <c r="XR19" i="1" s="1"/>
  <c r="XR35" i="1" a="1"/>
  <c r="XR35" i="1" s="1"/>
  <c r="XR47" i="1" a="1"/>
  <c r="XR47" i="1" s="1"/>
  <c r="XR48" i="1" s="1" a="1"/>
  <c r="XR48" i="1" s="1"/>
  <c r="XR20" i="1" a="1"/>
  <c r="XR20" i="1" s="1"/>
  <c r="XR22" i="1" a="1"/>
  <c r="XR22" i="1" s="1"/>
  <c r="XR21" i="1" a="1"/>
  <c r="XR21" i="1" s="1"/>
  <c r="XR37" i="1" a="1"/>
  <c r="XR37" i="1" s="1"/>
  <c r="XR28" i="1" a="1"/>
  <c r="XR28" i="1" s="1"/>
  <c r="XR45" i="1" a="1"/>
  <c r="XR45" i="1" s="1"/>
  <c r="XR27" i="1" a="1"/>
  <c r="XR27" i="1" s="1"/>
  <c r="XR33" i="1" a="1"/>
  <c r="XR33" i="1" s="1"/>
  <c r="XR32" i="1" a="1"/>
  <c r="XR32" i="1" s="1"/>
  <c r="XR29" i="1" a="1"/>
  <c r="XR29" i="1" s="1"/>
  <c r="XR31" i="1" a="1"/>
  <c r="XR31" i="1" s="1"/>
  <c r="XR40" i="1" a="1"/>
  <c r="XR40" i="1" s="1"/>
  <c r="XR30" i="1" a="1"/>
  <c r="XR30" i="1" s="1"/>
  <c r="XR39" i="1" a="1"/>
  <c r="XR39" i="1" s="1"/>
  <c r="XR24" i="1" a="1"/>
  <c r="XR24" i="1" s="1"/>
  <c r="XR44" i="1" a="1"/>
  <c r="XR44" i="1" s="1"/>
  <c r="XR38" i="1" a="1"/>
  <c r="XR38" i="1" s="1"/>
  <c r="XR26" i="1" a="1"/>
  <c r="XR26" i="1" s="1"/>
  <c r="XR36" i="1" a="1"/>
  <c r="XR36" i="1" s="1"/>
  <c r="XR43" i="1" a="1"/>
  <c r="XR43" i="1" s="1"/>
  <c r="XR34" i="1" a="1"/>
  <c r="XR34" i="1" s="1"/>
  <c r="XR23" i="1" a="1"/>
  <c r="XR23" i="1" s="1"/>
  <c r="XR46" i="1" a="1"/>
  <c r="XR46" i="1" s="1"/>
  <c r="XR42" i="1" a="1"/>
  <c r="XR42" i="1" s="1"/>
  <c r="XR25" i="1" a="1"/>
  <c r="XR25" i="1" s="1"/>
  <c r="CC76" i="1" a="1"/>
  <c r="CC76" i="1" s="1"/>
  <c r="CC77" i="1" a="1"/>
  <c r="CC77" i="1" s="1"/>
  <c r="CC78" i="1" a="1"/>
  <c r="CC78" i="1" s="1"/>
  <c r="CC79" i="1" a="1"/>
  <c r="CC79" i="1" s="1"/>
  <c r="CC80" i="1" a="1"/>
  <c r="CC80" i="1" s="1"/>
  <c r="CC81" i="1" a="1"/>
  <c r="CC81" i="1" s="1"/>
  <c r="CC82" i="1" a="1"/>
  <c r="CC82" i="1" s="1"/>
  <c r="CC83" i="1" a="1"/>
  <c r="CC83" i="1" s="1"/>
  <c r="CC84" i="1" a="1"/>
  <c r="CC84" i="1" s="1"/>
  <c r="CC85" i="1" a="1"/>
  <c r="CC85" i="1" s="1"/>
  <c r="CC86" i="1" a="1"/>
  <c r="CC86" i="1" s="1"/>
  <c r="CC87" i="1" a="1"/>
  <c r="CC87" i="1" s="1"/>
  <c r="CC88" i="1" a="1"/>
  <c r="CC88" i="1" s="1"/>
  <c r="CC89" i="1" a="1"/>
  <c r="CC89" i="1" s="1"/>
  <c r="AAH76" i="1" a="1"/>
  <c r="AAH76" i="1" s="1"/>
  <c r="AAH77" i="1" a="1"/>
  <c r="AAH77" i="1" s="1"/>
  <c r="AAH78" i="1" a="1"/>
  <c r="AAH78" i="1" s="1"/>
  <c r="AAH79" i="1" a="1"/>
  <c r="AAH79" i="1" s="1"/>
  <c r="AAH80" i="1" a="1"/>
  <c r="AAH80" i="1" s="1"/>
  <c r="AAH81" i="1" a="1"/>
  <c r="AAH81" i="1" s="1"/>
  <c r="AAH82" i="1" a="1"/>
  <c r="AAH82" i="1" s="1"/>
  <c r="AAH83" i="1" a="1"/>
  <c r="AAH83" i="1" s="1"/>
  <c r="AAH84" i="1" a="1"/>
  <c r="AAH84" i="1" s="1"/>
  <c r="AAH85" i="1" a="1"/>
  <c r="AAH85" i="1" s="1"/>
  <c r="AAH86" i="1" a="1"/>
  <c r="AAH86" i="1" s="1"/>
  <c r="AAH87" i="1" a="1"/>
  <c r="AAH87" i="1" s="1"/>
  <c r="AAH88" i="1" a="1"/>
  <c r="AAH88" i="1" s="1"/>
  <c r="AAH89" i="1" a="1"/>
  <c r="AAH89" i="1" s="1"/>
  <c r="CQ76" i="1" a="1"/>
  <c r="CQ76" i="1" s="1"/>
  <c r="CQ77" i="1" a="1"/>
  <c r="CQ77" i="1" s="1"/>
  <c r="CQ78" i="1" a="1"/>
  <c r="CQ78" i="1" s="1"/>
  <c r="CQ79" i="1" a="1"/>
  <c r="CQ79" i="1" s="1"/>
  <c r="CQ80" i="1" a="1"/>
  <c r="CQ80" i="1" s="1"/>
  <c r="CQ81" i="1" a="1"/>
  <c r="CQ81" i="1" s="1"/>
  <c r="CQ82" i="1" a="1"/>
  <c r="CQ82" i="1" s="1"/>
  <c r="CQ83" i="1" a="1"/>
  <c r="CQ83" i="1" s="1"/>
  <c r="CQ84" i="1" a="1"/>
  <c r="CQ84" i="1" s="1"/>
  <c r="CQ85" i="1" a="1"/>
  <c r="CQ85" i="1" s="1"/>
  <c r="CQ86" i="1" a="1"/>
  <c r="CQ86" i="1" s="1"/>
  <c r="CQ87" i="1" a="1"/>
  <c r="CQ87" i="1" s="1"/>
  <c r="CQ88" i="1" a="1"/>
  <c r="CQ88" i="1" s="1"/>
  <c r="CQ89" i="1" a="1"/>
  <c r="CQ89" i="1" s="1"/>
  <c r="XH76" i="1" a="1"/>
  <c r="XH76" i="1" s="1"/>
  <c r="XH77" i="1" a="1"/>
  <c r="XH77" i="1" s="1"/>
  <c r="XH78" i="1" a="1"/>
  <c r="XH78" i="1" s="1"/>
  <c r="XH79" i="1" a="1"/>
  <c r="XH79" i="1" s="1"/>
  <c r="XH80" i="1" a="1"/>
  <c r="XH80" i="1" s="1"/>
  <c r="XH81" i="1" a="1"/>
  <c r="XH81" i="1" s="1"/>
  <c r="XH82" i="1" a="1"/>
  <c r="XH82" i="1" s="1"/>
  <c r="XH83" i="1" a="1"/>
  <c r="XH83" i="1" s="1"/>
  <c r="XH84" i="1" a="1"/>
  <c r="XH84" i="1" s="1"/>
  <c r="XH85" i="1" a="1"/>
  <c r="XH85" i="1" s="1"/>
  <c r="XH86" i="1" a="1"/>
  <c r="XH86" i="1" s="1"/>
  <c r="XH87" i="1" a="1"/>
  <c r="XH87" i="1" s="1"/>
  <c r="XH88" i="1" a="1"/>
  <c r="XH88" i="1" s="1"/>
  <c r="XH89" i="1" a="1"/>
  <c r="XH89" i="1" s="1"/>
  <c r="DI76" i="1" a="1"/>
  <c r="DI76" i="1" s="1"/>
  <c r="DI77" i="1" a="1"/>
  <c r="DI77" i="1" s="1"/>
  <c r="DI78" i="1" a="1"/>
  <c r="DI78" i="1" s="1"/>
  <c r="DI79" i="1" a="1"/>
  <c r="DI79" i="1" s="1"/>
  <c r="DI80" i="1" a="1"/>
  <c r="DI80" i="1" s="1"/>
  <c r="DI81" i="1" a="1"/>
  <c r="DI81" i="1" s="1"/>
  <c r="DI82" i="1" a="1"/>
  <c r="DI82" i="1" s="1"/>
  <c r="DI83" i="1" a="1"/>
  <c r="DI83" i="1" s="1"/>
  <c r="DI84" i="1" a="1"/>
  <c r="DI84" i="1" s="1"/>
  <c r="DI85" i="1" a="1"/>
  <c r="DI85" i="1" s="1"/>
  <c r="DI86" i="1" a="1"/>
  <c r="DI86" i="1" s="1"/>
  <c r="DI87" i="1" a="1"/>
  <c r="DI87" i="1" s="1"/>
  <c r="DI88" i="1" a="1"/>
  <c r="DI88" i="1" s="1"/>
  <c r="DI89" i="1" a="1"/>
  <c r="DI89" i="1" s="1"/>
  <c r="CW76" i="1" a="1"/>
  <c r="CW76" i="1" s="1"/>
  <c r="CW77" i="1" a="1"/>
  <c r="CW77" i="1" s="1"/>
  <c r="CW78" i="1" a="1"/>
  <c r="CW78" i="1" s="1"/>
  <c r="CW79" i="1" a="1"/>
  <c r="CW79" i="1" s="1"/>
  <c r="CW80" i="1" a="1"/>
  <c r="CW80" i="1" s="1"/>
  <c r="CW81" i="1" a="1"/>
  <c r="CW81" i="1" s="1"/>
  <c r="CW82" i="1" a="1"/>
  <c r="CW82" i="1" s="1"/>
  <c r="CW83" i="1" a="1"/>
  <c r="CW83" i="1" s="1"/>
  <c r="CW84" i="1" a="1"/>
  <c r="CW84" i="1" s="1"/>
  <c r="CW85" i="1" a="1"/>
  <c r="CW85" i="1" s="1"/>
  <c r="CW86" i="1" a="1"/>
  <c r="CW86" i="1" s="1"/>
  <c r="CW87" i="1" a="1"/>
  <c r="CW87" i="1" s="1"/>
  <c r="CW88" i="1" a="1"/>
  <c r="CW88" i="1" s="1"/>
  <c r="CW89" i="1" a="1"/>
  <c r="CW89" i="1" s="1"/>
  <c r="EI76" i="1" a="1"/>
  <c r="EI76" i="1" s="1"/>
  <c r="EI77" i="1" a="1"/>
  <c r="EI77" i="1" s="1"/>
  <c r="EI78" i="1" a="1"/>
  <c r="EI78" i="1" s="1"/>
  <c r="EI79" i="1" a="1"/>
  <c r="EI79" i="1" s="1"/>
  <c r="EI80" i="1" a="1"/>
  <c r="EI80" i="1" s="1"/>
  <c r="EI81" i="1" a="1"/>
  <c r="EI81" i="1" s="1"/>
  <c r="EI82" i="1" a="1"/>
  <c r="EI82" i="1" s="1"/>
  <c r="EI83" i="1" a="1"/>
  <c r="EI83" i="1" s="1"/>
  <c r="EI84" i="1" a="1"/>
  <c r="EI84" i="1" s="1"/>
  <c r="EI85" i="1" a="1"/>
  <c r="EI85" i="1" s="1"/>
  <c r="EI86" i="1" a="1"/>
  <c r="EI86" i="1" s="1"/>
  <c r="EI87" i="1" a="1"/>
  <c r="EI87" i="1" s="1"/>
  <c r="EI88" i="1" a="1"/>
  <c r="EI88" i="1" s="1"/>
  <c r="EI89" i="1" a="1"/>
  <c r="EI89" i="1" s="1"/>
  <c r="YI76" i="1" a="1"/>
  <c r="YI76" i="1" s="1"/>
  <c r="YI77" i="1" a="1"/>
  <c r="YI77" i="1" s="1"/>
  <c r="YI78" i="1" a="1"/>
  <c r="YI78" i="1" s="1"/>
  <c r="YI79" i="1" a="1"/>
  <c r="YI79" i="1" s="1"/>
  <c r="YI80" i="1" a="1"/>
  <c r="YI80" i="1" s="1"/>
  <c r="YI81" i="1" a="1"/>
  <c r="YI81" i="1" s="1"/>
  <c r="YI82" i="1" a="1"/>
  <c r="YI82" i="1" s="1"/>
  <c r="YI83" i="1" a="1"/>
  <c r="YI83" i="1" s="1"/>
  <c r="YI84" i="1" a="1"/>
  <c r="YI84" i="1" s="1"/>
  <c r="YI85" i="1" a="1"/>
  <c r="YI85" i="1" s="1"/>
  <c r="YI86" i="1" a="1"/>
  <c r="YI86" i="1" s="1"/>
  <c r="YI87" i="1" a="1"/>
  <c r="YI87" i="1" s="1"/>
  <c r="YI88" i="1" a="1"/>
  <c r="YI88" i="1" s="1"/>
  <c r="YI89" i="1" a="1"/>
  <c r="YI89" i="1" s="1"/>
  <c r="XP69" i="1" a="1"/>
  <c r="XP69" i="1" s="1"/>
  <c r="XP32" i="1" a="1"/>
  <c r="XP32" i="1" s="1"/>
  <c r="HV76" i="1" a="1"/>
  <c r="HV76" i="1" s="1"/>
  <c r="HV77" i="1" a="1"/>
  <c r="HV77" i="1" s="1"/>
  <c r="HV78" i="1" a="1"/>
  <c r="HV78" i="1" s="1"/>
  <c r="HV79" i="1" a="1"/>
  <c r="HV79" i="1" s="1"/>
  <c r="HV80" i="1" a="1"/>
  <c r="HV80" i="1" s="1"/>
  <c r="HV81" i="1" a="1"/>
  <c r="HV81" i="1" s="1"/>
  <c r="HV82" i="1" a="1"/>
  <c r="HV82" i="1" s="1"/>
  <c r="HV83" i="1" a="1"/>
  <c r="HV83" i="1" s="1"/>
  <c r="HV84" i="1" a="1"/>
  <c r="HV84" i="1" s="1"/>
  <c r="HV85" i="1" a="1"/>
  <c r="HV85" i="1" s="1"/>
  <c r="HV86" i="1" a="1"/>
  <c r="HV86" i="1" s="1"/>
  <c r="HV87" i="1" a="1"/>
  <c r="HV87" i="1" s="1"/>
  <c r="HV88" i="1" a="1"/>
  <c r="HV88" i="1" s="1"/>
  <c r="HV89" i="1" a="1"/>
  <c r="HV89" i="1" s="1"/>
  <c r="IZ76" i="1" a="1"/>
  <c r="IZ76" i="1" s="1"/>
  <c r="IZ77" i="1" a="1"/>
  <c r="IZ77" i="1" s="1"/>
  <c r="IZ78" i="1" a="1"/>
  <c r="IZ78" i="1" s="1"/>
  <c r="IZ79" i="1" a="1"/>
  <c r="IZ79" i="1" s="1"/>
  <c r="IZ80" i="1" a="1"/>
  <c r="IZ80" i="1" s="1"/>
  <c r="IZ81" i="1" a="1"/>
  <c r="IZ81" i="1" s="1"/>
  <c r="IZ82" i="1" a="1"/>
  <c r="IZ82" i="1" s="1"/>
  <c r="IZ83" i="1" a="1"/>
  <c r="IZ83" i="1" s="1"/>
  <c r="IZ84" i="1" a="1"/>
  <c r="IZ84" i="1" s="1"/>
  <c r="IZ85" i="1" a="1"/>
  <c r="IZ85" i="1" s="1"/>
  <c r="IZ86" i="1" a="1"/>
  <c r="IZ86" i="1" s="1"/>
  <c r="IZ87" i="1" a="1"/>
  <c r="IZ87" i="1" s="1"/>
  <c r="IZ88" i="1" a="1"/>
  <c r="IZ88" i="1" s="1"/>
  <c r="IZ89" i="1" a="1"/>
  <c r="IZ89" i="1" s="1"/>
  <c r="IX76" i="1" a="1"/>
  <c r="IX76" i="1" s="1"/>
  <c r="IX77" i="1" a="1"/>
  <c r="IX77" i="1" s="1"/>
  <c r="IX78" i="1" a="1"/>
  <c r="IX78" i="1" s="1"/>
  <c r="IX79" i="1" a="1"/>
  <c r="IX79" i="1" s="1"/>
  <c r="IX80" i="1" a="1"/>
  <c r="IX80" i="1" s="1"/>
  <c r="IX81" i="1" a="1"/>
  <c r="IX81" i="1" s="1"/>
  <c r="IX82" i="1" a="1"/>
  <c r="IX82" i="1" s="1"/>
  <c r="IX83" i="1" a="1"/>
  <c r="IX83" i="1" s="1"/>
  <c r="IX84" i="1" a="1"/>
  <c r="IX84" i="1" s="1"/>
  <c r="IX85" i="1" a="1"/>
  <c r="IX85" i="1" s="1"/>
  <c r="IX86" i="1" a="1"/>
  <c r="IX86" i="1" s="1"/>
  <c r="IX87" i="1" a="1"/>
  <c r="IX87" i="1" s="1"/>
  <c r="IX88" i="1" a="1"/>
  <c r="IX88" i="1" s="1"/>
  <c r="IX89" i="1" a="1"/>
  <c r="IX89" i="1" s="1"/>
  <c r="HQ76" i="1" a="1"/>
  <c r="HQ76" i="1" s="1"/>
  <c r="HQ77" i="1" a="1"/>
  <c r="HQ77" i="1" s="1"/>
  <c r="HQ78" i="1" a="1"/>
  <c r="HQ78" i="1" s="1"/>
  <c r="HQ79" i="1" a="1"/>
  <c r="HQ79" i="1" s="1"/>
  <c r="HQ80" i="1" a="1"/>
  <c r="HQ80" i="1" s="1"/>
  <c r="HQ81" i="1" a="1"/>
  <c r="HQ81" i="1" s="1"/>
  <c r="HQ82" i="1" a="1"/>
  <c r="HQ82" i="1" s="1"/>
  <c r="HQ83" i="1" a="1"/>
  <c r="HQ83" i="1" s="1"/>
  <c r="HQ84" i="1" a="1"/>
  <c r="HQ84" i="1" s="1"/>
  <c r="HQ85" i="1" a="1"/>
  <c r="HQ85" i="1" s="1"/>
  <c r="HQ86" i="1" a="1"/>
  <c r="HQ86" i="1" s="1"/>
  <c r="HQ87" i="1" a="1"/>
  <c r="HQ87" i="1" s="1"/>
  <c r="HQ88" i="1" a="1"/>
  <c r="HQ88" i="1" s="1"/>
  <c r="HQ89" i="1" a="1"/>
  <c r="HQ89" i="1" s="1"/>
  <c r="HH76" i="1" a="1"/>
  <c r="HH76" i="1" s="1"/>
  <c r="HH77" i="1" a="1"/>
  <c r="HH77" i="1" s="1"/>
  <c r="HH78" i="1" a="1"/>
  <c r="HH78" i="1" s="1"/>
  <c r="HH79" i="1" a="1"/>
  <c r="HH79" i="1" s="1"/>
  <c r="HH80" i="1" a="1"/>
  <c r="HH80" i="1" s="1"/>
  <c r="HH81" i="1" a="1"/>
  <c r="HH81" i="1" s="1"/>
  <c r="HH82" i="1" a="1"/>
  <c r="HH82" i="1" s="1"/>
  <c r="HH83" i="1" a="1"/>
  <c r="HH83" i="1" s="1"/>
  <c r="HH84" i="1" a="1"/>
  <c r="HH84" i="1" s="1"/>
  <c r="HH85" i="1" a="1"/>
  <c r="HH85" i="1" s="1"/>
  <c r="HH86" i="1" a="1"/>
  <c r="HH86" i="1" s="1"/>
  <c r="HH87" i="1" a="1"/>
  <c r="HH87" i="1" s="1"/>
  <c r="HH88" i="1" a="1"/>
  <c r="HH88" i="1" s="1"/>
  <c r="HH89" i="1" a="1"/>
  <c r="HH89" i="1" s="1"/>
  <c r="WX76" i="1" a="1"/>
  <c r="WX76" i="1" s="1"/>
  <c r="WX77" i="1" a="1"/>
  <c r="WX77" i="1" s="1"/>
  <c r="WX78" i="1" a="1"/>
  <c r="WX78" i="1" s="1"/>
  <c r="WX79" i="1" a="1"/>
  <c r="WX79" i="1" s="1"/>
  <c r="WX80" i="1" a="1"/>
  <c r="WX80" i="1" s="1"/>
  <c r="WX81" i="1" a="1"/>
  <c r="WX81" i="1" s="1"/>
  <c r="WX82" i="1" a="1"/>
  <c r="WX82" i="1" s="1"/>
  <c r="WX83" i="1" a="1"/>
  <c r="WX83" i="1" s="1"/>
  <c r="WX84" i="1" a="1"/>
  <c r="WX84" i="1" s="1"/>
  <c r="WX85" i="1" a="1"/>
  <c r="WX85" i="1" s="1"/>
  <c r="WX86" i="1" a="1"/>
  <c r="WX86" i="1" s="1"/>
  <c r="WX87" i="1" a="1"/>
  <c r="WX87" i="1" s="1"/>
  <c r="WX88" i="1" a="1"/>
  <c r="WX88" i="1" s="1"/>
  <c r="WX89" i="1" a="1"/>
  <c r="WX89" i="1" s="1"/>
  <c r="JG76" i="1" a="1"/>
  <c r="JG76" i="1" s="1"/>
  <c r="JG77" i="1" a="1"/>
  <c r="JG77" i="1" s="1"/>
  <c r="JG78" i="1" a="1"/>
  <c r="JG78" i="1" s="1"/>
  <c r="JG79" i="1" a="1"/>
  <c r="JG79" i="1" s="1"/>
  <c r="JG80" i="1" a="1"/>
  <c r="JG80" i="1" s="1"/>
  <c r="JG81" i="1" a="1"/>
  <c r="JG81" i="1" s="1"/>
  <c r="JG82" i="1" a="1"/>
  <c r="JG82" i="1" s="1"/>
  <c r="JG83" i="1" a="1"/>
  <c r="JG83" i="1" s="1"/>
  <c r="JG84" i="1" a="1"/>
  <c r="JG84" i="1" s="1"/>
  <c r="JG85" i="1" a="1"/>
  <c r="JG85" i="1" s="1"/>
  <c r="JG86" i="1" a="1"/>
  <c r="JG86" i="1" s="1"/>
  <c r="JG87" i="1" a="1"/>
  <c r="JG87" i="1" s="1"/>
  <c r="JG88" i="1" a="1"/>
  <c r="JG88" i="1" s="1"/>
  <c r="JG89" i="1" a="1"/>
  <c r="JG89" i="1" s="1"/>
  <c r="EE76" i="1" a="1"/>
  <c r="EE76" i="1" s="1"/>
  <c r="EE77" i="1" a="1"/>
  <c r="EE77" i="1" s="1"/>
  <c r="EE78" i="1" a="1"/>
  <c r="EE78" i="1" s="1"/>
  <c r="EE79" i="1" a="1"/>
  <c r="EE79" i="1" s="1"/>
  <c r="EE80" i="1" a="1"/>
  <c r="EE80" i="1" s="1"/>
  <c r="EE81" i="1" a="1"/>
  <c r="EE81" i="1" s="1"/>
  <c r="EE82" i="1" a="1"/>
  <c r="EE82" i="1" s="1"/>
  <c r="EE83" i="1" a="1"/>
  <c r="EE83" i="1" s="1"/>
  <c r="EE84" i="1" a="1"/>
  <c r="EE84" i="1" s="1"/>
  <c r="EE85" i="1" a="1"/>
  <c r="EE85" i="1" s="1"/>
  <c r="EE86" i="1" a="1"/>
  <c r="EE86" i="1" s="1"/>
  <c r="EE87" i="1" a="1"/>
  <c r="EE87" i="1" s="1"/>
  <c r="EE88" i="1" a="1"/>
  <c r="EE88" i="1" s="1"/>
  <c r="EE89" i="1" a="1"/>
  <c r="EE89" i="1" s="1"/>
  <c r="AAD65" i="1" a="1"/>
  <c r="AAD65" i="1" s="1"/>
  <c r="AAD76" i="1" a="1"/>
  <c r="AAD76" i="1" s="1"/>
  <c r="AAD77" i="1" a="1"/>
  <c r="AAD77" i="1" s="1"/>
  <c r="AAD78" i="1" a="1"/>
  <c r="AAD78" i="1" s="1"/>
  <c r="AAD79" i="1" a="1"/>
  <c r="AAD79" i="1" s="1"/>
  <c r="AAD80" i="1" a="1"/>
  <c r="AAD80" i="1" s="1"/>
  <c r="AAD81" i="1" a="1"/>
  <c r="AAD81" i="1" s="1"/>
  <c r="AAD82" i="1" a="1"/>
  <c r="AAD82" i="1" s="1"/>
  <c r="AAD83" i="1" a="1"/>
  <c r="AAD83" i="1" s="1"/>
  <c r="AAD84" i="1" a="1"/>
  <c r="AAD84" i="1" s="1"/>
  <c r="AAD85" i="1" a="1"/>
  <c r="AAD85" i="1" s="1"/>
  <c r="AAD86" i="1" a="1"/>
  <c r="AAD86" i="1" s="1"/>
  <c r="AAD87" i="1" a="1"/>
  <c r="AAD87" i="1" s="1"/>
  <c r="AAD88" i="1" a="1"/>
  <c r="AAD88" i="1" s="1"/>
  <c r="AAD89" i="1" a="1"/>
  <c r="AAD89" i="1" s="1"/>
  <c r="YF76" i="1" a="1"/>
  <c r="YF76" i="1" s="1"/>
  <c r="YF77" i="1" a="1"/>
  <c r="YF77" i="1" s="1"/>
  <c r="YF78" i="1" a="1"/>
  <c r="YF78" i="1" s="1"/>
  <c r="YF79" i="1" a="1"/>
  <c r="YF79" i="1" s="1"/>
  <c r="YF80" i="1" a="1"/>
  <c r="YF80" i="1" s="1"/>
  <c r="YF81" i="1" a="1"/>
  <c r="YF81" i="1" s="1"/>
  <c r="YF82" i="1" a="1"/>
  <c r="YF82" i="1" s="1"/>
  <c r="YF83" i="1" a="1"/>
  <c r="YF83" i="1" s="1"/>
  <c r="YF84" i="1" a="1"/>
  <c r="YF84" i="1" s="1"/>
  <c r="YF85" i="1" a="1"/>
  <c r="YF85" i="1" s="1"/>
  <c r="YF86" i="1" a="1"/>
  <c r="YF86" i="1" s="1"/>
  <c r="YF87" i="1" a="1"/>
  <c r="YF87" i="1" s="1"/>
  <c r="YF88" i="1" a="1"/>
  <c r="YF88" i="1" s="1"/>
  <c r="YF89" i="1" a="1"/>
  <c r="YF89" i="1" s="1"/>
  <c r="XP68" i="1" a="1"/>
  <c r="XP68" i="1" s="1"/>
  <c r="XP24" i="1" a="1"/>
  <c r="XP24" i="1" s="1"/>
  <c r="XQ34" i="1" a="1"/>
  <c r="XQ34" i="1" s="1"/>
  <c r="XT65" i="1" a="1"/>
  <c r="XT65" i="1" s="1"/>
  <c r="XT66" i="1" a="1"/>
  <c r="XT66" i="1" s="1"/>
  <c r="XT67" i="1" a="1"/>
  <c r="XT67" i="1" s="1"/>
  <c r="XT68" i="1" a="1"/>
  <c r="XT68" i="1" s="1"/>
  <c r="XT69" i="1" a="1"/>
  <c r="XT69" i="1" s="1"/>
  <c r="XT70" i="1" a="1"/>
  <c r="XT70" i="1" s="1"/>
  <c r="XT76" i="1" a="1"/>
  <c r="XT76" i="1" s="1"/>
  <c r="XT77" i="1" a="1"/>
  <c r="XT77" i="1" s="1"/>
  <c r="XT78" i="1" a="1"/>
  <c r="XT78" i="1" s="1"/>
  <c r="XT79" i="1" a="1"/>
  <c r="XT79" i="1" s="1"/>
  <c r="XT80" i="1" a="1"/>
  <c r="XT80" i="1" s="1"/>
  <c r="XT81" i="1" a="1"/>
  <c r="XT81" i="1" s="1"/>
  <c r="XT82" i="1" a="1"/>
  <c r="XT82" i="1" s="1"/>
  <c r="XT83" i="1" a="1"/>
  <c r="XT83" i="1" s="1"/>
  <c r="XT84" i="1" a="1"/>
  <c r="XT84" i="1" s="1"/>
  <c r="XT85" i="1" a="1"/>
  <c r="XT85" i="1" s="1"/>
  <c r="XT86" i="1" a="1"/>
  <c r="XT86" i="1" s="1"/>
  <c r="XT87" i="1" a="1"/>
  <c r="XT87" i="1" s="1"/>
  <c r="XT88" i="1" a="1"/>
  <c r="XT88" i="1" s="1"/>
  <c r="XT89" i="1" a="1"/>
  <c r="XT89" i="1" s="1"/>
  <c r="IB76" i="1" a="1"/>
  <c r="IB76" i="1" s="1"/>
  <c r="IB77" i="1" a="1"/>
  <c r="IB77" i="1" s="1"/>
  <c r="IB78" i="1" a="1"/>
  <c r="IB78" i="1" s="1"/>
  <c r="IB79" i="1" a="1"/>
  <c r="IB79" i="1" s="1"/>
  <c r="IB80" i="1" a="1"/>
  <c r="IB80" i="1" s="1"/>
  <c r="IB81" i="1" a="1"/>
  <c r="IB81" i="1" s="1"/>
  <c r="IB82" i="1" a="1"/>
  <c r="IB82" i="1" s="1"/>
  <c r="IB83" i="1" a="1"/>
  <c r="IB83" i="1" s="1"/>
  <c r="IB84" i="1" a="1"/>
  <c r="IB84" i="1" s="1"/>
  <c r="IB85" i="1" a="1"/>
  <c r="IB85" i="1" s="1"/>
  <c r="IB86" i="1" a="1"/>
  <c r="IB86" i="1" s="1"/>
  <c r="IB87" i="1" a="1"/>
  <c r="IB87" i="1" s="1"/>
  <c r="IB88" i="1" a="1"/>
  <c r="IB88" i="1" s="1"/>
  <c r="IB89" i="1" a="1"/>
  <c r="IB89" i="1" s="1"/>
  <c r="XW80" i="1" a="1"/>
  <c r="XW80" i="1" s="1"/>
  <c r="XW81" i="1" a="1"/>
  <c r="XW81" i="1" s="1"/>
  <c r="XW82" i="1" a="1"/>
  <c r="XW82" i="1" s="1"/>
  <c r="XW83" i="1" a="1"/>
  <c r="XW83" i="1" s="1"/>
  <c r="XW84" i="1" a="1"/>
  <c r="XW84" i="1" s="1"/>
  <c r="XW85" i="1" a="1"/>
  <c r="XW85" i="1" s="1"/>
  <c r="XW86" i="1" a="1"/>
  <c r="XW86" i="1" s="1"/>
  <c r="XW87" i="1" a="1"/>
  <c r="XW87" i="1" s="1"/>
  <c r="XW88" i="1" a="1"/>
  <c r="XW88" i="1" s="1"/>
  <c r="XW89" i="1" a="1"/>
  <c r="XW89" i="1" s="1"/>
  <c r="YM76" i="1" a="1"/>
  <c r="YM76" i="1" s="1"/>
  <c r="YM77" i="1" a="1"/>
  <c r="YM77" i="1" s="1"/>
  <c r="YM78" i="1" a="1"/>
  <c r="YM78" i="1" s="1"/>
  <c r="YM79" i="1" a="1"/>
  <c r="YM79" i="1" s="1"/>
  <c r="YM80" i="1" a="1"/>
  <c r="YM80" i="1" s="1"/>
  <c r="YM81" i="1" a="1"/>
  <c r="YM81" i="1" s="1"/>
  <c r="YM82" i="1" a="1"/>
  <c r="YM82" i="1" s="1"/>
  <c r="YM83" i="1" a="1"/>
  <c r="YM83" i="1" s="1"/>
  <c r="YM84" i="1" a="1"/>
  <c r="YM84" i="1" s="1"/>
  <c r="YM85" i="1" a="1"/>
  <c r="YM85" i="1" s="1"/>
  <c r="YM86" i="1" a="1"/>
  <c r="YM86" i="1" s="1"/>
  <c r="YM87" i="1" a="1"/>
  <c r="YM87" i="1" s="1"/>
  <c r="YM88" i="1" a="1"/>
  <c r="YM88" i="1" s="1"/>
  <c r="YM89" i="1" a="1"/>
  <c r="YM89" i="1" s="1"/>
  <c r="CT76" i="1" a="1"/>
  <c r="CT76" i="1" s="1"/>
  <c r="CT77" i="1" a="1"/>
  <c r="CT77" i="1" s="1"/>
  <c r="CT78" i="1" a="1"/>
  <c r="CT78" i="1" s="1"/>
  <c r="CT79" i="1" a="1"/>
  <c r="CT79" i="1" s="1"/>
  <c r="CT80" i="1" a="1"/>
  <c r="CT80" i="1" s="1"/>
  <c r="CT81" i="1" a="1"/>
  <c r="CT81" i="1" s="1"/>
  <c r="CT82" i="1" a="1"/>
  <c r="CT82" i="1" s="1"/>
  <c r="CT83" i="1" a="1"/>
  <c r="CT83" i="1" s="1"/>
  <c r="CT84" i="1" a="1"/>
  <c r="CT84" i="1" s="1"/>
  <c r="CT85" i="1" a="1"/>
  <c r="CT85" i="1" s="1"/>
  <c r="CT86" i="1" a="1"/>
  <c r="CT86" i="1" s="1"/>
  <c r="CT87" i="1" a="1"/>
  <c r="CT87" i="1" s="1"/>
  <c r="CT88" i="1" a="1"/>
  <c r="CT88" i="1" s="1"/>
  <c r="CT89" i="1" a="1"/>
  <c r="CT89" i="1" s="1"/>
  <c r="HK76" i="1" a="1"/>
  <c r="HK76" i="1" s="1"/>
  <c r="HK77" i="1" a="1"/>
  <c r="HK77" i="1" s="1"/>
  <c r="HK78" i="1" a="1"/>
  <c r="HK78" i="1" s="1"/>
  <c r="HK79" i="1" a="1"/>
  <c r="HK79" i="1" s="1"/>
  <c r="HK80" i="1" a="1"/>
  <c r="HK80" i="1" s="1"/>
  <c r="HK81" i="1" a="1"/>
  <c r="HK81" i="1" s="1"/>
  <c r="HK82" i="1" a="1"/>
  <c r="HK82" i="1" s="1"/>
  <c r="HK83" i="1" a="1"/>
  <c r="HK83" i="1" s="1"/>
  <c r="HK84" i="1" a="1"/>
  <c r="HK84" i="1" s="1"/>
  <c r="HK85" i="1" a="1"/>
  <c r="HK85" i="1" s="1"/>
  <c r="HK86" i="1" a="1"/>
  <c r="HK86" i="1" s="1"/>
  <c r="HK87" i="1" a="1"/>
  <c r="HK87" i="1" s="1"/>
  <c r="HK88" i="1" a="1"/>
  <c r="HK88" i="1" s="1"/>
  <c r="HK89" i="1" a="1"/>
  <c r="HK89" i="1" s="1"/>
  <c r="XD76" i="1" a="1"/>
  <c r="XD76" i="1" s="1"/>
  <c r="XD77" i="1" a="1"/>
  <c r="XD77" i="1" s="1"/>
  <c r="XD78" i="1" a="1"/>
  <c r="XD78" i="1" s="1"/>
  <c r="XD79" i="1" a="1"/>
  <c r="XD79" i="1" s="1"/>
  <c r="XD80" i="1" a="1"/>
  <c r="XD80" i="1" s="1"/>
  <c r="XD81" i="1" a="1"/>
  <c r="XD81" i="1" s="1"/>
  <c r="XD82" i="1" a="1"/>
  <c r="XD82" i="1" s="1"/>
  <c r="XD83" i="1" a="1"/>
  <c r="XD83" i="1" s="1"/>
  <c r="XD84" i="1" a="1"/>
  <c r="XD84" i="1" s="1"/>
  <c r="XD85" i="1" a="1"/>
  <c r="XD85" i="1" s="1"/>
  <c r="XD86" i="1" a="1"/>
  <c r="XD86" i="1" s="1"/>
  <c r="XD87" i="1" a="1"/>
  <c r="XD87" i="1" s="1"/>
  <c r="XD88" i="1" a="1"/>
  <c r="XD88" i="1" s="1"/>
  <c r="XD89" i="1" a="1"/>
  <c r="XD89" i="1" s="1"/>
  <c r="FB76" i="1" a="1"/>
  <c r="FB76" i="1" s="1"/>
  <c r="FB77" i="1" a="1"/>
  <c r="FB77" i="1" s="1"/>
  <c r="FB78" i="1" a="1"/>
  <c r="FB78" i="1" s="1"/>
  <c r="FB79" i="1" a="1"/>
  <c r="FB79" i="1" s="1"/>
  <c r="FB80" i="1" a="1"/>
  <c r="FB80" i="1" s="1"/>
  <c r="FB81" i="1" a="1"/>
  <c r="FB81" i="1" s="1"/>
  <c r="FB82" i="1" a="1"/>
  <c r="FB82" i="1" s="1"/>
  <c r="FB83" i="1" a="1"/>
  <c r="FB83" i="1" s="1"/>
  <c r="FB84" i="1" a="1"/>
  <c r="FB84" i="1" s="1"/>
  <c r="FB85" i="1" a="1"/>
  <c r="FB85" i="1" s="1"/>
  <c r="FB86" i="1" a="1"/>
  <c r="FB86" i="1" s="1"/>
  <c r="FB87" i="1" a="1"/>
  <c r="FB87" i="1" s="1"/>
  <c r="FB88" i="1" a="1"/>
  <c r="FB88" i="1" s="1"/>
  <c r="FB89" i="1" a="1"/>
  <c r="FB89" i="1" s="1"/>
  <c r="WZ76" i="1" a="1"/>
  <c r="WZ76" i="1" s="1"/>
  <c r="WZ77" i="1" a="1"/>
  <c r="WZ77" i="1" s="1"/>
  <c r="WZ78" i="1" a="1"/>
  <c r="WZ78" i="1" s="1"/>
  <c r="WZ79" i="1" a="1"/>
  <c r="WZ79" i="1" s="1"/>
  <c r="WZ80" i="1" a="1"/>
  <c r="WZ80" i="1" s="1"/>
  <c r="WZ81" i="1" a="1"/>
  <c r="WZ81" i="1" s="1"/>
  <c r="WZ82" i="1" a="1"/>
  <c r="WZ82" i="1" s="1"/>
  <c r="WZ83" i="1" a="1"/>
  <c r="WZ83" i="1" s="1"/>
  <c r="WZ84" i="1" a="1"/>
  <c r="WZ84" i="1" s="1"/>
  <c r="WZ85" i="1" a="1"/>
  <c r="WZ85" i="1" s="1"/>
  <c r="WZ86" i="1" a="1"/>
  <c r="WZ86" i="1" s="1"/>
  <c r="WZ87" i="1" a="1"/>
  <c r="WZ87" i="1" s="1"/>
  <c r="WZ88" i="1" a="1"/>
  <c r="WZ88" i="1" s="1"/>
  <c r="WZ89" i="1" a="1"/>
  <c r="WZ89" i="1" s="1"/>
  <c r="AAC76" i="1" a="1"/>
  <c r="AAC76" i="1" s="1"/>
  <c r="AAC77" i="1" a="1"/>
  <c r="AAC77" i="1" s="1"/>
  <c r="AAC78" i="1" a="1"/>
  <c r="AAC78" i="1" s="1"/>
  <c r="AAC79" i="1" a="1"/>
  <c r="AAC79" i="1" s="1"/>
  <c r="AAC80" i="1" a="1"/>
  <c r="AAC80" i="1" s="1"/>
  <c r="AAC81" i="1" a="1"/>
  <c r="AAC81" i="1" s="1"/>
  <c r="AAC82" i="1" a="1"/>
  <c r="AAC82" i="1" s="1"/>
  <c r="AAC83" i="1" a="1"/>
  <c r="AAC83" i="1" s="1"/>
  <c r="AAC84" i="1" a="1"/>
  <c r="AAC84" i="1" s="1"/>
  <c r="AAC85" i="1" a="1"/>
  <c r="AAC85" i="1" s="1"/>
  <c r="AAC86" i="1" a="1"/>
  <c r="AAC86" i="1" s="1"/>
  <c r="AAC87" i="1" a="1"/>
  <c r="AAC87" i="1" s="1"/>
  <c r="AAC88" i="1" a="1"/>
  <c r="AAC88" i="1" s="1"/>
  <c r="AAC89" i="1" a="1"/>
  <c r="AAC89" i="1" s="1"/>
  <c r="EF76" i="1" a="1"/>
  <c r="EF76" i="1" s="1"/>
  <c r="EF77" i="1" a="1"/>
  <c r="EF77" i="1" s="1"/>
  <c r="EF78" i="1" a="1"/>
  <c r="EF78" i="1" s="1"/>
  <c r="EF79" i="1" a="1"/>
  <c r="EF79" i="1" s="1"/>
  <c r="EF80" i="1" a="1"/>
  <c r="EF80" i="1" s="1"/>
  <c r="EF81" i="1" a="1"/>
  <c r="EF81" i="1" s="1"/>
  <c r="EF82" i="1" a="1"/>
  <c r="EF82" i="1" s="1"/>
  <c r="EF83" i="1" a="1"/>
  <c r="EF83" i="1" s="1"/>
  <c r="EF84" i="1" a="1"/>
  <c r="EF84" i="1" s="1"/>
  <c r="EF85" i="1" a="1"/>
  <c r="EF85" i="1" s="1"/>
  <c r="EF86" i="1" a="1"/>
  <c r="EF86" i="1" s="1"/>
  <c r="EF87" i="1" a="1"/>
  <c r="EF87" i="1" s="1"/>
  <c r="EF88" i="1" a="1"/>
  <c r="EF88" i="1" s="1"/>
  <c r="EF89" i="1" a="1"/>
  <c r="EF89" i="1" s="1"/>
  <c r="XL71" i="1" a="1"/>
  <c r="XL71" i="1" s="1"/>
  <c r="XL76" i="1" a="1"/>
  <c r="XL76" i="1" s="1"/>
  <c r="XL77" i="1" a="1"/>
  <c r="XL77" i="1" s="1"/>
  <c r="XL78" i="1" a="1"/>
  <c r="XL78" i="1" s="1"/>
  <c r="XL79" i="1" a="1"/>
  <c r="XL79" i="1" s="1"/>
  <c r="XL80" i="1" a="1"/>
  <c r="XL80" i="1" s="1"/>
  <c r="XL81" i="1" a="1"/>
  <c r="XL81" i="1" s="1"/>
  <c r="XL82" i="1" a="1"/>
  <c r="XL82" i="1" s="1"/>
  <c r="XL83" i="1" a="1"/>
  <c r="XL83" i="1" s="1"/>
  <c r="XL84" i="1" a="1"/>
  <c r="XL84" i="1" s="1"/>
  <c r="XL85" i="1" a="1"/>
  <c r="XL85" i="1" s="1"/>
  <c r="XL86" i="1" a="1"/>
  <c r="XL86" i="1" s="1"/>
  <c r="XL87" i="1" a="1"/>
  <c r="XL87" i="1" s="1"/>
  <c r="XL88" i="1" a="1"/>
  <c r="XL88" i="1" s="1"/>
  <c r="XL89" i="1" a="1"/>
  <c r="XL89" i="1" s="1"/>
  <c r="ZG76" i="1" a="1"/>
  <c r="ZG76" i="1" s="1"/>
  <c r="ZG77" i="1" a="1"/>
  <c r="ZG77" i="1" s="1"/>
  <c r="ZG78" i="1" a="1"/>
  <c r="ZG78" i="1" s="1"/>
  <c r="ZG79" i="1" a="1"/>
  <c r="ZG79" i="1" s="1"/>
  <c r="ZG80" i="1" a="1"/>
  <c r="ZG80" i="1" s="1"/>
  <c r="ZG81" i="1" a="1"/>
  <c r="ZG81" i="1" s="1"/>
  <c r="ZG82" i="1" a="1"/>
  <c r="ZG82" i="1" s="1"/>
  <c r="ZG83" i="1" a="1"/>
  <c r="ZG83" i="1" s="1"/>
  <c r="ZG84" i="1" a="1"/>
  <c r="ZG84" i="1" s="1"/>
  <c r="ZG85" i="1" a="1"/>
  <c r="ZG85" i="1" s="1"/>
  <c r="ZG86" i="1" a="1"/>
  <c r="ZG86" i="1" s="1"/>
  <c r="ZG87" i="1" a="1"/>
  <c r="ZG87" i="1" s="1"/>
  <c r="ZG88" i="1" a="1"/>
  <c r="ZG88" i="1" s="1"/>
  <c r="ZG89" i="1" a="1"/>
  <c r="ZG89" i="1" s="1"/>
  <c r="Z76" i="1" a="1"/>
  <c r="Z76" i="1" s="1"/>
  <c r="Z77" i="1" a="1"/>
  <c r="Z77" i="1" s="1"/>
  <c r="Z78" i="1" a="1"/>
  <c r="Z78" i="1" s="1"/>
  <c r="Z79" i="1" a="1"/>
  <c r="Z79" i="1" s="1"/>
  <c r="Z80" i="1" a="1"/>
  <c r="Z80" i="1" s="1"/>
  <c r="Z81" i="1" a="1"/>
  <c r="Z81" i="1" s="1"/>
  <c r="Z82" i="1" a="1"/>
  <c r="Z82" i="1" s="1"/>
  <c r="Z83" i="1" a="1"/>
  <c r="Z83" i="1" s="1"/>
  <c r="Z84" i="1" a="1"/>
  <c r="Z84" i="1" s="1"/>
  <c r="Z85" i="1" a="1"/>
  <c r="Z85" i="1" s="1"/>
  <c r="Z86" i="1" a="1"/>
  <c r="Z86" i="1" s="1"/>
  <c r="Z87" i="1" a="1"/>
  <c r="Z87" i="1" s="1"/>
  <c r="Z88" i="1" a="1"/>
  <c r="Z88" i="1" s="1"/>
  <c r="Z89" i="1" a="1"/>
  <c r="Z89" i="1" s="1"/>
  <c r="XP67" i="1" a="1"/>
  <c r="XP67" i="1" s="1"/>
  <c r="XP42" i="1" a="1"/>
  <c r="XP42" i="1" s="1"/>
  <c r="XQ44" i="1" a="1"/>
  <c r="XQ44" i="1" s="1"/>
  <c r="XR65" i="1" a="1"/>
  <c r="XR65" i="1" s="1"/>
  <c r="XR66" i="1" a="1"/>
  <c r="XR66" i="1" s="1"/>
  <c r="XR67" i="1" a="1"/>
  <c r="XR67" i="1" s="1"/>
  <c r="XR68" i="1" a="1"/>
  <c r="XR68" i="1" s="1"/>
  <c r="XR69" i="1" a="1"/>
  <c r="XR69" i="1" s="1"/>
  <c r="XR70" i="1" a="1"/>
  <c r="XR70" i="1" s="1"/>
  <c r="XR76" i="1" a="1"/>
  <c r="XR76" i="1" s="1"/>
  <c r="XR77" i="1" a="1"/>
  <c r="XR77" i="1" s="1"/>
  <c r="XR78" i="1" a="1"/>
  <c r="XR78" i="1" s="1"/>
  <c r="XR79" i="1" a="1"/>
  <c r="XR79" i="1" s="1"/>
  <c r="XR80" i="1" a="1"/>
  <c r="XR80" i="1" s="1"/>
  <c r="XR81" i="1" a="1"/>
  <c r="XR81" i="1" s="1"/>
  <c r="XR82" i="1" a="1"/>
  <c r="XR82" i="1" s="1"/>
  <c r="XR83" i="1" a="1"/>
  <c r="XR83" i="1" s="1"/>
  <c r="XR84" i="1" a="1"/>
  <c r="XR84" i="1" s="1"/>
  <c r="XR85" i="1" a="1"/>
  <c r="XR85" i="1" s="1"/>
  <c r="XR86" i="1" a="1"/>
  <c r="XR86" i="1" s="1"/>
  <c r="XR87" i="1" a="1"/>
  <c r="XR87" i="1" s="1"/>
  <c r="XR88" i="1" a="1"/>
  <c r="XR88" i="1" s="1"/>
  <c r="XR89" i="1" a="1"/>
  <c r="XR89" i="1" s="1"/>
  <c r="XI76" i="1" a="1"/>
  <c r="XI76" i="1" s="1"/>
  <c r="XI77" i="1" a="1"/>
  <c r="XI77" i="1" s="1"/>
  <c r="XI78" i="1" a="1"/>
  <c r="XI78" i="1" s="1"/>
  <c r="XI79" i="1" a="1"/>
  <c r="XI79" i="1" s="1"/>
  <c r="XI80" i="1" a="1"/>
  <c r="XI80" i="1" s="1"/>
  <c r="XI81" i="1" a="1"/>
  <c r="XI81" i="1" s="1"/>
  <c r="XI82" i="1" a="1"/>
  <c r="XI82" i="1" s="1"/>
  <c r="XI83" i="1" a="1"/>
  <c r="XI83" i="1" s="1"/>
  <c r="XI84" i="1" a="1"/>
  <c r="XI84" i="1" s="1"/>
  <c r="XI85" i="1" a="1"/>
  <c r="XI85" i="1" s="1"/>
  <c r="XI86" i="1" a="1"/>
  <c r="XI86" i="1" s="1"/>
  <c r="XI87" i="1" a="1"/>
  <c r="XI87" i="1" s="1"/>
  <c r="XI88" i="1" a="1"/>
  <c r="XI88" i="1" s="1"/>
  <c r="XI89" i="1" a="1"/>
  <c r="XI89" i="1" s="1"/>
  <c r="XF76" i="1" a="1"/>
  <c r="XF76" i="1" s="1"/>
  <c r="XF77" i="1" a="1"/>
  <c r="XF77" i="1" s="1"/>
  <c r="XF78" i="1" a="1"/>
  <c r="XF78" i="1" s="1"/>
  <c r="XF79" i="1" a="1"/>
  <c r="XF79" i="1" s="1"/>
  <c r="XF80" i="1" a="1"/>
  <c r="XF80" i="1" s="1"/>
  <c r="XF81" i="1" a="1"/>
  <c r="XF81" i="1" s="1"/>
  <c r="XF82" i="1" a="1"/>
  <c r="XF82" i="1" s="1"/>
  <c r="XF83" i="1" a="1"/>
  <c r="XF83" i="1" s="1"/>
  <c r="XF84" i="1" a="1"/>
  <c r="XF84" i="1" s="1"/>
  <c r="XF85" i="1" a="1"/>
  <c r="XF85" i="1" s="1"/>
  <c r="XF86" i="1" a="1"/>
  <c r="XF86" i="1" s="1"/>
  <c r="XF87" i="1" a="1"/>
  <c r="XF87" i="1" s="1"/>
  <c r="XF88" i="1" a="1"/>
  <c r="XF88" i="1" s="1"/>
  <c r="XF89" i="1" a="1"/>
  <c r="XF89" i="1" s="1"/>
  <c r="YA76" i="1" a="1"/>
  <c r="YA76" i="1" s="1"/>
  <c r="YA77" i="1" a="1"/>
  <c r="YA77" i="1" s="1"/>
  <c r="YA78" i="1" a="1"/>
  <c r="YA78" i="1" s="1"/>
  <c r="YA79" i="1" a="1"/>
  <c r="YA79" i="1" s="1"/>
  <c r="YA80" i="1" a="1"/>
  <c r="YA80" i="1" s="1"/>
  <c r="YA81" i="1" a="1"/>
  <c r="YA81" i="1" s="1"/>
  <c r="YA84" i="1" a="1"/>
  <c r="YA84" i="1" s="1"/>
  <c r="YA85" i="1" a="1"/>
  <c r="YA85" i="1" s="1"/>
  <c r="YA86" i="1" a="1"/>
  <c r="YA86" i="1" s="1"/>
  <c r="YA87" i="1" a="1"/>
  <c r="YA87" i="1" s="1"/>
  <c r="YA88" i="1" a="1"/>
  <c r="YA88" i="1" s="1"/>
  <c r="YA89" i="1" a="1"/>
  <c r="YA89" i="1" s="1"/>
  <c r="K76" i="1" a="1"/>
  <c r="K76" i="1" s="1"/>
  <c r="K77" i="1" a="1"/>
  <c r="K77" i="1" s="1"/>
  <c r="K78" i="1" a="1"/>
  <c r="K78" i="1" s="1"/>
  <c r="K79" i="1" a="1"/>
  <c r="K79" i="1" s="1"/>
  <c r="K80" i="1" a="1"/>
  <c r="K80" i="1" s="1"/>
  <c r="K81" i="1" a="1"/>
  <c r="K81" i="1" s="1"/>
  <c r="K82" i="1" a="1"/>
  <c r="K82" i="1" s="1"/>
  <c r="K83" i="1" a="1"/>
  <c r="K83" i="1" s="1"/>
  <c r="K84" i="1" a="1"/>
  <c r="K84" i="1" s="1"/>
  <c r="K85" i="1" a="1"/>
  <c r="K85" i="1" s="1"/>
  <c r="K86" i="1" a="1"/>
  <c r="K86" i="1" s="1"/>
  <c r="K87" i="1" a="1"/>
  <c r="K87" i="1" s="1"/>
  <c r="K88" i="1" a="1"/>
  <c r="K88" i="1" s="1"/>
  <c r="K89" i="1" a="1"/>
  <c r="K89" i="1" s="1"/>
  <c r="IC76" i="1" a="1"/>
  <c r="IC76" i="1" s="1"/>
  <c r="IC77" i="1" a="1"/>
  <c r="IC77" i="1" s="1"/>
  <c r="IC78" i="1" a="1"/>
  <c r="IC78" i="1" s="1"/>
  <c r="IC79" i="1" a="1"/>
  <c r="IC79" i="1" s="1"/>
  <c r="IC80" i="1" a="1"/>
  <c r="IC80" i="1" s="1"/>
  <c r="IC81" i="1" a="1"/>
  <c r="IC81" i="1" s="1"/>
  <c r="IC82" i="1" a="1"/>
  <c r="IC82" i="1" s="1"/>
  <c r="IC83" i="1" a="1"/>
  <c r="IC83" i="1" s="1"/>
  <c r="IC84" i="1" a="1"/>
  <c r="IC84" i="1" s="1"/>
  <c r="IC85" i="1" a="1"/>
  <c r="IC85" i="1" s="1"/>
  <c r="IC86" i="1" a="1"/>
  <c r="IC86" i="1" s="1"/>
  <c r="IC87" i="1" a="1"/>
  <c r="IC87" i="1" s="1"/>
  <c r="IC88" i="1" a="1"/>
  <c r="IC88" i="1" s="1"/>
  <c r="IC89" i="1" a="1"/>
  <c r="IC89" i="1" s="1"/>
  <c r="JF76" i="1" a="1"/>
  <c r="JF76" i="1" s="1"/>
  <c r="JF77" i="1" a="1"/>
  <c r="JF77" i="1" s="1"/>
  <c r="JF78" i="1" a="1"/>
  <c r="JF78" i="1" s="1"/>
  <c r="JF79" i="1" a="1"/>
  <c r="JF79" i="1" s="1"/>
  <c r="JF80" i="1" a="1"/>
  <c r="JF80" i="1" s="1"/>
  <c r="JF81" i="1" a="1"/>
  <c r="JF81" i="1" s="1"/>
  <c r="JF82" i="1" a="1"/>
  <c r="JF82" i="1" s="1"/>
  <c r="JF83" i="1" a="1"/>
  <c r="JF83" i="1" s="1"/>
  <c r="JF84" i="1" a="1"/>
  <c r="JF84" i="1" s="1"/>
  <c r="JF85" i="1" a="1"/>
  <c r="JF85" i="1" s="1"/>
  <c r="JF86" i="1" a="1"/>
  <c r="JF86" i="1" s="1"/>
  <c r="JF87" i="1" a="1"/>
  <c r="JF87" i="1" s="1"/>
  <c r="JF88" i="1" a="1"/>
  <c r="JF88" i="1" s="1"/>
  <c r="JF89" i="1" a="1"/>
  <c r="JF89" i="1" s="1"/>
  <c r="IV76" i="1" a="1"/>
  <c r="IV76" i="1" s="1"/>
  <c r="IV77" i="1" a="1"/>
  <c r="IV77" i="1" s="1"/>
  <c r="IV78" i="1" a="1"/>
  <c r="IV78" i="1" s="1"/>
  <c r="IV79" i="1" a="1"/>
  <c r="IV79" i="1" s="1"/>
  <c r="IV80" i="1" a="1"/>
  <c r="IV80" i="1" s="1"/>
  <c r="IV81" i="1" a="1"/>
  <c r="IV81" i="1" s="1"/>
  <c r="IV82" i="1" a="1"/>
  <c r="IV82" i="1" s="1"/>
  <c r="IV83" i="1" a="1"/>
  <c r="IV83" i="1" s="1"/>
  <c r="IV84" i="1" a="1"/>
  <c r="IV84" i="1" s="1"/>
  <c r="IV85" i="1" a="1"/>
  <c r="IV85" i="1" s="1"/>
  <c r="IV86" i="1" a="1"/>
  <c r="IV86" i="1" s="1"/>
  <c r="IV87" i="1" a="1"/>
  <c r="IV87" i="1" s="1"/>
  <c r="IV88" i="1" a="1"/>
  <c r="IV88" i="1" s="1"/>
  <c r="IV89" i="1" a="1"/>
  <c r="IV89" i="1" s="1"/>
  <c r="IU76" i="1" a="1"/>
  <c r="IU76" i="1" s="1"/>
  <c r="IU77" i="1" a="1"/>
  <c r="IU77" i="1" s="1"/>
  <c r="IU78" i="1" a="1"/>
  <c r="IU78" i="1" s="1"/>
  <c r="IU79" i="1" a="1"/>
  <c r="IU79" i="1" s="1"/>
  <c r="IU80" i="1" a="1"/>
  <c r="IU80" i="1" s="1"/>
  <c r="IU81" i="1" a="1"/>
  <c r="IU81" i="1" s="1"/>
  <c r="IU82" i="1" a="1"/>
  <c r="IU82" i="1" s="1"/>
  <c r="IU83" i="1" a="1"/>
  <c r="IU83" i="1" s="1"/>
  <c r="IU84" i="1" a="1"/>
  <c r="IU84" i="1" s="1"/>
  <c r="IU85" i="1" a="1"/>
  <c r="IU85" i="1" s="1"/>
  <c r="IU86" i="1" a="1"/>
  <c r="IU86" i="1" s="1"/>
  <c r="IU87" i="1" a="1"/>
  <c r="IU87" i="1" s="1"/>
  <c r="IU88" i="1" a="1"/>
  <c r="IU88" i="1" s="1"/>
  <c r="IU89" i="1" a="1"/>
  <c r="IU89" i="1" s="1"/>
  <c r="CK76" i="1" a="1"/>
  <c r="CK76" i="1" s="1"/>
  <c r="CK77" i="1" a="1"/>
  <c r="CK77" i="1" s="1"/>
  <c r="CK78" i="1" a="1"/>
  <c r="CK78" i="1" s="1"/>
  <c r="CK79" i="1" a="1"/>
  <c r="CK79" i="1" s="1"/>
  <c r="CK80" i="1" a="1"/>
  <c r="CK80" i="1" s="1"/>
  <c r="CK81" i="1" a="1"/>
  <c r="CK81" i="1" s="1"/>
  <c r="CK82" i="1" a="1"/>
  <c r="CK82" i="1" s="1"/>
  <c r="CK83" i="1" a="1"/>
  <c r="CK83" i="1" s="1"/>
  <c r="CK84" i="1" a="1"/>
  <c r="CK84" i="1" s="1"/>
  <c r="CK85" i="1" a="1"/>
  <c r="CK85" i="1" s="1"/>
  <c r="CK86" i="1" a="1"/>
  <c r="CK86" i="1" s="1"/>
  <c r="CK87" i="1" a="1"/>
  <c r="CK87" i="1" s="1"/>
  <c r="CK88" i="1" a="1"/>
  <c r="CK88" i="1" s="1"/>
  <c r="CK89" i="1" a="1"/>
  <c r="CK89" i="1" s="1"/>
  <c r="XA76" i="1" a="1"/>
  <c r="XA76" i="1" s="1"/>
  <c r="XA77" i="1" a="1"/>
  <c r="XA77" i="1" s="1"/>
  <c r="XA78" i="1" a="1"/>
  <c r="XA78" i="1" s="1"/>
  <c r="XA79" i="1" a="1"/>
  <c r="XA79" i="1" s="1"/>
  <c r="XA80" i="1" a="1"/>
  <c r="XA80" i="1" s="1"/>
  <c r="XA81" i="1" a="1"/>
  <c r="XA81" i="1" s="1"/>
  <c r="XA82" i="1" a="1"/>
  <c r="XA82" i="1" s="1"/>
  <c r="XA83" i="1" a="1"/>
  <c r="XA83" i="1" s="1"/>
  <c r="XA84" i="1" a="1"/>
  <c r="XA84" i="1" s="1"/>
  <c r="XA85" i="1" a="1"/>
  <c r="XA85" i="1" s="1"/>
  <c r="XA86" i="1" a="1"/>
  <c r="XA86" i="1" s="1"/>
  <c r="XA87" i="1" a="1"/>
  <c r="XA87" i="1" s="1"/>
  <c r="XA88" i="1" a="1"/>
  <c r="XA88" i="1" s="1"/>
  <c r="XA89" i="1" a="1"/>
  <c r="XA89" i="1" s="1"/>
  <c r="ED76" i="1" a="1"/>
  <c r="ED76" i="1" s="1"/>
  <c r="ED77" i="1" a="1"/>
  <c r="ED77" i="1" s="1"/>
  <c r="ED78" i="1" a="1"/>
  <c r="ED78" i="1" s="1"/>
  <c r="ED79" i="1" a="1"/>
  <c r="ED79" i="1" s="1"/>
  <c r="ED80" i="1" a="1"/>
  <c r="ED80" i="1" s="1"/>
  <c r="ED81" i="1" a="1"/>
  <c r="ED81" i="1" s="1"/>
  <c r="ED82" i="1" a="1"/>
  <c r="ED82" i="1" s="1"/>
  <c r="ED83" i="1" a="1"/>
  <c r="ED83" i="1" s="1"/>
  <c r="ED84" i="1" a="1"/>
  <c r="ED84" i="1" s="1"/>
  <c r="ED85" i="1" a="1"/>
  <c r="ED85" i="1" s="1"/>
  <c r="ED86" i="1" a="1"/>
  <c r="ED86" i="1" s="1"/>
  <c r="ED87" i="1" a="1"/>
  <c r="ED87" i="1" s="1"/>
  <c r="ED88" i="1" a="1"/>
  <c r="ED88" i="1" s="1"/>
  <c r="ED89" i="1" a="1"/>
  <c r="ED89" i="1" s="1"/>
  <c r="HC76" i="1" a="1"/>
  <c r="HC76" i="1" s="1"/>
  <c r="HC77" i="1" a="1"/>
  <c r="HC77" i="1" s="1"/>
  <c r="HC78" i="1" a="1"/>
  <c r="HC78" i="1" s="1"/>
  <c r="HC79" i="1" a="1"/>
  <c r="HC79" i="1" s="1"/>
  <c r="HC80" i="1" a="1"/>
  <c r="HC80" i="1" s="1"/>
  <c r="HC81" i="1" a="1"/>
  <c r="HC81" i="1" s="1"/>
  <c r="HC82" i="1" a="1"/>
  <c r="HC82" i="1" s="1"/>
  <c r="HC83" i="1" a="1"/>
  <c r="HC83" i="1" s="1"/>
  <c r="HC84" i="1" a="1"/>
  <c r="HC84" i="1" s="1"/>
  <c r="HC85" i="1" a="1"/>
  <c r="HC85" i="1" s="1"/>
  <c r="HC86" i="1" a="1"/>
  <c r="HC86" i="1" s="1"/>
  <c r="HC87" i="1" a="1"/>
  <c r="HC87" i="1" s="1"/>
  <c r="HC88" i="1" a="1"/>
  <c r="HC88" i="1" s="1"/>
  <c r="HC89" i="1" a="1"/>
  <c r="HC89" i="1" s="1"/>
  <c r="AAE76" i="1" a="1"/>
  <c r="AAE76" i="1" s="1"/>
  <c r="AAE77" i="1" a="1"/>
  <c r="AAE77" i="1" s="1"/>
  <c r="AAE78" i="1" a="1"/>
  <c r="AAE78" i="1" s="1"/>
  <c r="AAE79" i="1" a="1"/>
  <c r="AAE79" i="1" s="1"/>
  <c r="AAE80" i="1" a="1"/>
  <c r="AAE80" i="1" s="1"/>
  <c r="AAE81" i="1" a="1"/>
  <c r="AAE81" i="1" s="1"/>
  <c r="AAE82" i="1" a="1"/>
  <c r="AAE82" i="1" s="1"/>
  <c r="AAE83" i="1" a="1"/>
  <c r="AAE83" i="1" s="1"/>
  <c r="AAE84" i="1" a="1"/>
  <c r="AAE84" i="1" s="1"/>
  <c r="AAE85" i="1" a="1"/>
  <c r="AAE85" i="1" s="1"/>
  <c r="AAE86" i="1" a="1"/>
  <c r="AAE86" i="1" s="1"/>
  <c r="AAE87" i="1" a="1"/>
  <c r="AAE87" i="1" s="1"/>
  <c r="AAE88" i="1" a="1"/>
  <c r="AAE88" i="1" s="1"/>
  <c r="AAE89" i="1" a="1"/>
  <c r="AAE89" i="1" s="1"/>
  <c r="YO76" i="1" a="1"/>
  <c r="YO76" i="1" s="1"/>
  <c r="YO77" i="1" a="1"/>
  <c r="YO77" i="1" s="1"/>
  <c r="YO78" i="1" a="1"/>
  <c r="YO78" i="1" s="1"/>
  <c r="YO79" i="1" a="1"/>
  <c r="YO79" i="1" s="1"/>
  <c r="YO80" i="1" a="1"/>
  <c r="YO80" i="1" s="1"/>
  <c r="YO81" i="1" a="1"/>
  <c r="YO81" i="1" s="1"/>
  <c r="YO82" i="1" a="1"/>
  <c r="YO82" i="1" s="1"/>
  <c r="YO83" i="1" a="1"/>
  <c r="YO83" i="1" s="1"/>
  <c r="YO84" i="1" a="1"/>
  <c r="YO84" i="1" s="1"/>
  <c r="YO85" i="1" a="1"/>
  <c r="YO85" i="1" s="1"/>
  <c r="YO86" i="1" a="1"/>
  <c r="YO86" i="1" s="1"/>
  <c r="YO87" i="1" a="1"/>
  <c r="YO87" i="1" s="1"/>
  <c r="YO88" i="1" a="1"/>
  <c r="YO88" i="1" s="1"/>
  <c r="YO89" i="1" a="1"/>
  <c r="YO89" i="1" s="1"/>
  <c r="HG76" i="1" a="1"/>
  <c r="HG76" i="1" s="1"/>
  <c r="HG77" i="1" a="1"/>
  <c r="HG77" i="1" s="1"/>
  <c r="HG78" i="1" a="1"/>
  <c r="HG78" i="1" s="1"/>
  <c r="HG79" i="1" a="1"/>
  <c r="HG79" i="1" s="1"/>
  <c r="HG80" i="1" a="1"/>
  <c r="HG80" i="1" s="1"/>
  <c r="HG81" i="1" a="1"/>
  <c r="HG81" i="1" s="1"/>
  <c r="HG82" i="1" a="1"/>
  <c r="HG82" i="1" s="1"/>
  <c r="HG83" i="1" a="1"/>
  <c r="HG83" i="1" s="1"/>
  <c r="HG84" i="1" a="1"/>
  <c r="HG84" i="1" s="1"/>
  <c r="HG85" i="1" a="1"/>
  <c r="HG85" i="1" s="1"/>
  <c r="HG86" i="1" a="1"/>
  <c r="HG86" i="1" s="1"/>
  <c r="HG87" i="1" a="1"/>
  <c r="HG87" i="1" s="1"/>
  <c r="HG88" i="1" a="1"/>
  <c r="HG88" i="1" s="1"/>
  <c r="HG89" i="1" a="1"/>
  <c r="HG89" i="1" s="1"/>
  <c r="HR76" i="1" a="1"/>
  <c r="HR76" i="1" s="1"/>
  <c r="HR77" i="1" a="1"/>
  <c r="HR77" i="1" s="1"/>
  <c r="HR78" i="1" a="1"/>
  <c r="HR78" i="1" s="1"/>
  <c r="HR79" i="1" a="1"/>
  <c r="HR79" i="1" s="1"/>
  <c r="HR80" i="1" a="1"/>
  <c r="HR80" i="1" s="1"/>
  <c r="HR81" i="1" a="1"/>
  <c r="HR81" i="1" s="1"/>
  <c r="HR82" i="1" a="1"/>
  <c r="HR82" i="1" s="1"/>
  <c r="HR83" i="1" a="1"/>
  <c r="HR83" i="1" s="1"/>
  <c r="HR84" i="1" a="1"/>
  <c r="HR84" i="1" s="1"/>
  <c r="HR85" i="1" a="1"/>
  <c r="HR85" i="1" s="1"/>
  <c r="HR86" i="1" a="1"/>
  <c r="HR86" i="1" s="1"/>
  <c r="HR87" i="1" a="1"/>
  <c r="HR87" i="1" s="1"/>
  <c r="HR88" i="1" a="1"/>
  <c r="HR88" i="1" s="1"/>
  <c r="HR89" i="1" a="1"/>
  <c r="HR89" i="1" s="1"/>
  <c r="JA76" i="1" a="1"/>
  <c r="JA76" i="1" s="1"/>
  <c r="JA77" i="1" a="1"/>
  <c r="JA77" i="1" s="1"/>
  <c r="JA78" i="1" a="1"/>
  <c r="JA78" i="1" s="1"/>
  <c r="JA79" i="1" a="1"/>
  <c r="JA79" i="1" s="1"/>
  <c r="JA80" i="1" a="1"/>
  <c r="JA80" i="1" s="1"/>
  <c r="JA81" i="1" a="1"/>
  <c r="JA81" i="1" s="1"/>
  <c r="JA82" i="1" a="1"/>
  <c r="JA82" i="1" s="1"/>
  <c r="JA83" i="1" a="1"/>
  <c r="JA83" i="1" s="1"/>
  <c r="JA84" i="1" a="1"/>
  <c r="JA84" i="1" s="1"/>
  <c r="JA85" i="1" a="1"/>
  <c r="JA85" i="1" s="1"/>
  <c r="JA86" i="1" a="1"/>
  <c r="JA86" i="1" s="1"/>
  <c r="JA87" i="1" a="1"/>
  <c r="JA87" i="1" s="1"/>
  <c r="JA88" i="1" a="1"/>
  <c r="JA88" i="1" s="1"/>
  <c r="JA89" i="1" a="1"/>
  <c r="JA89" i="1" s="1"/>
  <c r="HW76" i="1" a="1"/>
  <c r="HW76" i="1" s="1"/>
  <c r="HW77" i="1" a="1"/>
  <c r="HW77" i="1" s="1"/>
  <c r="HW78" i="1" a="1"/>
  <c r="HW78" i="1" s="1"/>
  <c r="HW79" i="1" a="1"/>
  <c r="HW79" i="1" s="1"/>
  <c r="HW80" i="1" a="1"/>
  <c r="HW80" i="1" s="1"/>
  <c r="HW81" i="1" a="1"/>
  <c r="HW81" i="1" s="1"/>
  <c r="HW82" i="1" a="1"/>
  <c r="HW82" i="1" s="1"/>
  <c r="HW83" i="1" a="1"/>
  <c r="HW83" i="1" s="1"/>
  <c r="HW84" i="1" a="1"/>
  <c r="HW84" i="1" s="1"/>
  <c r="HW85" i="1" a="1"/>
  <c r="HW85" i="1" s="1"/>
  <c r="HW86" i="1" a="1"/>
  <c r="HW86" i="1" s="1"/>
  <c r="HW87" i="1" a="1"/>
  <c r="HW87" i="1" s="1"/>
  <c r="HW88" i="1" a="1"/>
  <c r="HW88" i="1" s="1"/>
  <c r="HW89" i="1" a="1"/>
  <c r="HW89" i="1" s="1"/>
  <c r="HD76" i="1" a="1"/>
  <c r="HD76" i="1" s="1"/>
  <c r="HD77" i="1" a="1"/>
  <c r="HD77" i="1" s="1"/>
  <c r="HD78" i="1" a="1"/>
  <c r="HD78" i="1" s="1"/>
  <c r="HD79" i="1" a="1"/>
  <c r="HD79" i="1" s="1"/>
  <c r="HD80" i="1" a="1"/>
  <c r="HD80" i="1" s="1"/>
  <c r="HD81" i="1" a="1"/>
  <c r="HD81" i="1" s="1"/>
  <c r="HD82" i="1" a="1"/>
  <c r="HD82" i="1" s="1"/>
  <c r="HD83" i="1" a="1"/>
  <c r="HD83" i="1" s="1"/>
  <c r="HD84" i="1" a="1"/>
  <c r="HD84" i="1" s="1"/>
  <c r="HD85" i="1" a="1"/>
  <c r="HD85" i="1" s="1"/>
  <c r="HD86" i="1" a="1"/>
  <c r="HD86" i="1" s="1"/>
  <c r="HD87" i="1" a="1"/>
  <c r="HD87" i="1" s="1"/>
  <c r="HD88" i="1" a="1"/>
  <c r="HD88" i="1" s="1"/>
  <c r="HD89" i="1" a="1"/>
  <c r="HD89" i="1" s="1"/>
  <c r="CB76" i="1" a="1"/>
  <c r="CB76" i="1" s="1"/>
  <c r="CB77" i="1" a="1"/>
  <c r="CB77" i="1" s="1"/>
  <c r="CB78" i="1" a="1"/>
  <c r="CB78" i="1" s="1"/>
  <c r="CB79" i="1" a="1"/>
  <c r="CB79" i="1" s="1"/>
  <c r="CB80" i="1" a="1"/>
  <c r="CB80" i="1" s="1"/>
  <c r="CB81" i="1" a="1"/>
  <c r="CB81" i="1" s="1"/>
  <c r="CB82" i="1" a="1"/>
  <c r="CB82" i="1" s="1"/>
  <c r="CB83" i="1" a="1"/>
  <c r="CB83" i="1" s="1"/>
  <c r="CB84" i="1" a="1"/>
  <c r="CB84" i="1" s="1"/>
  <c r="CB85" i="1" a="1"/>
  <c r="CB85" i="1" s="1"/>
  <c r="CB86" i="1" a="1"/>
  <c r="CB86" i="1" s="1"/>
  <c r="CB87" i="1" a="1"/>
  <c r="CB87" i="1" s="1"/>
  <c r="CB88" i="1" a="1"/>
  <c r="CB88" i="1" s="1"/>
  <c r="CB89" i="1" a="1"/>
  <c r="CB89" i="1" s="1"/>
  <c r="HL76" i="1" a="1"/>
  <c r="HL76" i="1" s="1"/>
  <c r="HL77" i="1" a="1"/>
  <c r="HL77" i="1" s="1"/>
  <c r="HL78" i="1" a="1"/>
  <c r="HL78" i="1" s="1"/>
  <c r="HL79" i="1" a="1"/>
  <c r="HL79" i="1" s="1"/>
  <c r="HL80" i="1" a="1"/>
  <c r="HL80" i="1" s="1"/>
  <c r="HL81" i="1" a="1"/>
  <c r="HL81" i="1" s="1"/>
  <c r="HL82" i="1" a="1"/>
  <c r="HL82" i="1" s="1"/>
  <c r="HL83" i="1" a="1"/>
  <c r="HL83" i="1" s="1"/>
  <c r="HL84" i="1" a="1"/>
  <c r="HL84" i="1" s="1"/>
  <c r="HL85" i="1" a="1"/>
  <c r="HL85" i="1" s="1"/>
  <c r="HL86" i="1" a="1"/>
  <c r="HL86" i="1" s="1"/>
  <c r="HL87" i="1" a="1"/>
  <c r="HL87" i="1" s="1"/>
  <c r="HL88" i="1" a="1"/>
  <c r="HL88" i="1" s="1"/>
  <c r="HL89" i="1" a="1"/>
  <c r="HL89" i="1" s="1"/>
  <c r="EG76" i="1" a="1"/>
  <c r="EG76" i="1" s="1"/>
  <c r="EG77" i="1" a="1"/>
  <c r="EG77" i="1" s="1"/>
  <c r="EG78" i="1" a="1"/>
  <c r="EG78" i="1" s="1"/>
  <c r="EG79" i="1" a="1"/>
  <c r="EG79" i="1" s="1"/>
  <c r="EG80" i="1" a="1"/>
  <c r="EG80" i="1" s="1"/>
  <c r="EG81" i="1" a="1"/>
  <c r="EG81" i="1" s="1"/>
  <c r="EG82" i="1" a="1"/>
  <c r="EG82" i="1" s="1"/>
  <c r="EG83" i="1" a="1"/>
  <c r="EG83" i="1" s="1"/>
  <c r="EG84" i="1" a="1"/>
  <c r="EG84" i="1" s="1"/>
  <c r="EG85" i="1" a="1"/>
  <c r="EG85" i="1" s="1"/>
  <c r="EG86" i="1" a="1"/>
  <c r="EG86" i="1" s="1"/>
  <c r="EG87" i="1" a="1"/>
  <c r="EG87" i="1" s="1"/>
  <c r="EG88" i="1" a="1"/>
  <c r="EG88" i="1" s="1"/>
  <c r="EG89" i="1" a="1"/>
  <c r="EG89" i="1" s="1"/>
  <c r="ZC76" i="1" a="1"/>
  <c r="ZC76" i="1" s="1"/>
  <c r="ZC77" i="1" a="1"/>
  <c r="ZC77" i="1" s="1"/>
  <c r="ZC78" i="1" a="1"/>
  <c r="ZC78" i="1" s="1"/>
  <c r="ZC79" i="1" a="1"/>
  <c r="ZC79" i="1" s="1"/>
  <c r="ZC80" i="1" a="1"/>
  <c r="ZC80" i="1" s="1"/>
  <c r="ZC81" i="1" a="1"/>
  <c r="ZC81" i="1" s="1"/>
  <c r="ZC82" i="1" a="1"/>
  <c r="ZC82" i="1" s="1"/>
  <c r="ZC83" i="1" a="1"/>
  <c r="ZC83" i="1" s="1"/>
  <c r="ZC84" i="1" a="1"/>
  <c r="ZC84" i="1" s="1"/>
  <c r="ZC85" i="1" a="1"/>
  <c r="ZC85" i="1" s="1"/>
  <c r="ZC86" i="1" a="1"/>
  <c r="ZC86" i="1" s="1"/>
  <c r="ZC87" i="1" a="1"/>
  <c r="ZC87" i="1" s="1"/>
  <c r="ZC88" i="1" a="1"/>
  <c r="ZC88" i="1" s="1"/>
  <c r="ZC89" i="1" a="1"/>
  <c r="ZC89" i="1" s="1"/>
  <c r="AAX76" i="1" a="1"/>
  <c r="AAX76" i="1" s="1"/>
  <c r="AAX77" i="1" a="1"/>
  <c r="AAX77" i="1" s="1"/>
  <c r="AAX78" i="1" a="1"/>
  <c r="AAX78" i="1" s="1"/>
  <c r="AAX79" i="1" a="1"/>
  <c r="AAX79" i="1" s="1"/>
  <c r="AAX80" i="1" a="1"/>
  <c r="AAX80" i="1" s="1"/>
  <c r="AAX81" i="1" a="1"/>
  <c r="AAX81" i="1" s="1"/>
  <c r="AAX82" i="1" a="1"/>
  <c r="AAX82" i="1" s="1"/>
  <c r="AAX83" i="1" a="1"/>
  <c r="AAX83" i="1" s="1"/>
  <c r="AAX84" i="1" a="1"/>
  <c r="AAX84" i="1" s="1"/>
  <c r="AAX85" i="1" a="1"/>
  <c r="AAX85" i="1" s="1"/>
  <c r="AAX86" i="1" a="1"/>
  <c r="AAX86" i="1" s="1"/>
  <c r="AAX87" i="1" a="1"/>
  <c r="AAX87" i="1" s="1"/>
  <c r="AAX88" i="1" a="1"/>
  <c r="AAX88" i="1" s="1"/>
  <c r="AAX89" i="1" a="1"/>
  <c r="AAX89" i="1" s="1"/>
  <c r="HY76" i="1" a="1"/>
  <c r="HY76" i="1" s="1"/>
  <c r="HY77" i="1" a="1"/>
  <c r="HY77" i="1" s="1"/>
  <c r="HY78" i="1" a="1"/>
  <c r="HY78" i="1" s="1"/>
  <c r="HY79" i="1" a="1"/>
  <c r="HY79" i="1" s="1"/>
  <c r="HY80" i="1" a="1"/>
  <c r="HY80" i="1" s="1"/>
  <c r="HY81" i="1" a="1"/>
  <c r="HY81" i="1" s="1"/>
  <c r="HY82" i="1" a="1"/>
  <c r="HY82" i="1" s="1"/>
  <c r="HY83" i="1" a="1"/>
  <c r="HY83" i="1" s="1"/>
  <c r="HY84" i="1" a="1"/>
  <c r="HY84" i="1" s="1"/>
  <c r="HY85" i="1" a="1"/>
  <c r="HY85" i="1" s="1"/>
  <c r="HY86" i="1" a="1"/>
  <c r="HY86" i="1" s="1"/>
  <c r="HY87" i="1" a="1"/>
  <c r="HY87" i="1" s="1"/>
  <c r="HY88" i="1" a="1"/>
  <c r="HY88" i="1" s="1"/>
  <c r="HY89" i="1" a="1"/>
  <c r="HY89" i="1" s="1"/>
  <c r="ABF65" i="1" a="1"/>
  <c r="ABF65" i="1" s="1"/>
  <c r="ABF76" i="1" a="1"/>
  <c r="ABF76" i="1" s="1"/>
  <c r="ABF77" i="1" a="1"/>
  <c r="ABF77" i="1" s="1"/>
  <c r="ABF78" i="1" a="1"/>
  <c r="ABF78" i="1" s="1"/>
  <c r="ABF79" i="1" a="1"/>
  <c r="ABF79" i="1" s="1"/>
  <c r="ABF80" i="1" a="1"/>
  <c r="ABF80" i="1" s="1"/>
  <c r="ABF81" i="1" a="1"/>
  <c r="ABF81" i="1" s="1"/>
  <c r="ABF82" i="1" a="1"/>
  <c r="ABF82" i="1" s="1"/>
  <c r="ABF83" i="1" a="1"/>
  <c r="ABF83" i="1" s="1"/>
  <c r="ABF84" i="1" a="1"/>
  <c r="ABF84" i="1" s="1"/>
  <c r="ABF85" i="1" a="1"/>
  <c r="ABF85" i="1" s="1"/>
  <c r="ABF86" i="1" a="1"/>
  <c r="ABF86" i="1" s="1"/>
  <c r="ABF87" i="1" a="1"/>
  <c r="ABF87" i="1" s="1"/>
  <c r="ABF88" i="1" a="1"/>
  <c r="ABF88" i="1" s="1"/>
  <c r="ABF89" i="1" a="1"/>
  <c r="ABF89" i="1" s="1"/>
  <c r="XP66" i="1" a="1"/>
  <c r="XP66" i="1" s="1"/>
  <c r="XP31" i="1" a="1"/>
  <c r="XP31" i="1" s="1"/>
  <c r="XQ42" i="1" a="1"/>
  <c r="XQ42" i="1" s="1"/>
  <c r="XS65" i="1" a="1"/>
  <c r="XS65" i="1" s="1"/>
  <c r="XS66" i="1" a="1"/>
  <c r="XS66" i="1" s="1"/>
  <c r="XS67" i="1" a="1"/>
  <c r="XS67" i="1" s="1"/>
  <c r="XS68" i="1" a="1"/>
  <c r="XS68" i="1" s="1"/>
  <c r="XS69" i="1" a="1"/>
  <c r="XS69" i="1" s="1"/>
  <c r="XS70" i="1" a="1"/>
  <c r="XS70" i="1" s="1"/>
  <c r="XS76" i="1" a="1"/>
  <c r="XS76" i="1" s="1"/>
  <c r="XS77" i="1" a="1"/>
  <c r="XS77" i="1" s="1"/>
  <c r="XS78" i="1" a="1"/>
  <c r="XS78" i="1" s="1"/>
  <c r="XS79" i="1" a="1"/>
  <c r="XS79" i="1" s="1"/>
  <c r="XS80" i="1" a="1"/>
  <c r="XS80" i="1" s="1"/>
  <c r="XS81" i="1" a="1"/>
  <c r="XS81" i="1" s="1"/>
  <c r="XS82" i="1" a="1"/>
  <c r="XS82" i="1" s="1"/>
  <c r="XS83" i="1" a="1"/>
  <c r="XS83" i="1" s="1"/>
  <c r="XS84" i="1" a="1"/>
  <c r="XS84" i="1" s="1"/>
  <c r="XS85" i="1" a="1"/>
  <c r="XS85" i="1" s="1"/>
  <c r="XS86" i="1" a="1"/>
  <c r="XS86" i="1" s="1"/>
  <c r="XS87" i="1" a="1"/>
  <c r="XS87" i="1" s="1"/>
  <c r="XS88" i="1" a="1"/>
  <c r="XS88" i="1" s="1"/>
  <c r="XS89" i="1" a="1"/>
  <c r="XS89" i="1" s="1"/>
  <c r="HS76" i="1" a="1"/>
  <c r="HS76" i="1" s="1"/>
  <c r="HS77" i="1" a="1"/>
  <c r="HS77" i="1" s="1"/>
  <c r="HS78" i="1" a="1"/>
  <c r="HS78" i="1" s="1"/>
  <c r="HS79" i="1" a="1"/>
  <c r="HS79" i="1" s="1"/>
  <c r="HS80" i="1" a="1"/>
  <c r="HS80" i="1" s="1"/>
  <c r="HS81" i="1" a="1"/>
  <c r="HS81" i="1" s="1"/>
  <c r="HS82" i="1" a="1"/>
  <c r="HS82" i="1" s="1"/>
  <c r="HS83" i="1" a="1"/>
  <c r="HS83" i="1" s="1"/>
  <c r="HS84" i="1" a="1"/>
  <c r="HS84" i="1" s="1"/>
  <c r="HS85" i="1" a="1"/>
  <c r="HS85" i="1" s="1"/>
  <c r="HS86" i="1" a="1"/>
  <c r="HS86" i="1" s="1"/>
  <c r="HS87" i="1" a="1"/>
  <c r="HS87" i="1" s="1"/>
  <c r="HS88" i="1" a="1"/>
  <c r="HS88" i="1" s="1"/>
  <c r="HS89" i="1" a="1"/>
  <c r="HS89" i="1" s="1"/>
  <c r="DE76" i="1" a="1"/>
  <c r="DE76" i="1" s="1"/>
  <c r="DE77" i="1" a="1"/>
  <c r="DE77" i="1" s="1"/>
  <c r="DE78" i="1" a="1"/>
  <c r="DE78" i="1" s="1"/>
  <c r="DE79" i="1" a="1"/>
  <c r="DE79" i="1" s="1"/>
  <c r="DE80" i="1" a="1"/>
  <c r="DE80" i="1" s="1"/>
  <c r="DE81" i="1" a="1"/>
  <c r="DE81" i="1" s="1"/>
  <c r="DE82" i="1" a="1"/>
  <c r="DE82" i="1" s="1"/>
  <c r="DE83" i="1" a="1"/>
  <c r="DE83" i="1" s="1"/>
  <c r="DE84" i="1" a="1"/>
  <c r="DE84" i="1" s="1"/>
  <c r="DE85" i="1" a="1"/>
  <c r="DE85" i="1" s="1"/>
  <c r="DE86" i="1" a="1"/>
  <c r="DE86" i="1" s="1"/>
  <c r="DE87" i="1" a="1"/>
  <c r="DE87" i="1" s="1"/>
  <c r="DE88" i="1" a="1"/>
  <c r="DE88" i="1" s="1"/>
  <c r="DE89" i="1" a="1"/>
  <c r="DE89" i="1" s="1"/>
  <c r="WU76" i="1" a="1"/>
  <c r="WU76" i="1" s="1"/>
  <c r="WU77" i="1" a="1"/>
  <c r="WU77" i="1" s="1"/>
  <c r="WU78" i="1" a="1"/>
  <c r="WU78" i="1" s="1"/>
  <c r="WU79" i="1" a="1"/>
  <c r="WU79" i="1" s="1"/>
  <c r="WU80" i="1" a="1"/>
  <c r="WU80" i="1" s="1"/>
  <c r="WU81" i="1" a="1"/>
  <c r="WU81" i="1" s="1"/>
  <c r="WU82" i="1" a="1"/>
  <c r="WU82" i="1" s="1"/>
  <c r="WU83" i="1" a="1"/>
  <c r="WU83" i="1" s="1"/>
  <c r="WU84" i="1" a="1"/>
  <c r="WU84" i="1" s="1"/>
  <c r="WU85" i="1" a="1"/>
  <c r="WU85" i="1" s="1"/>
  <c r="WU86" i="1" a="1"/>
  <c r="WU86" i="1" s="1"/>
  <c r="WU87" i="1" a="1"/>
  <c r="WU87" i="1" s="1"/>
  <c r="WU88" i="1" a="1"/>
  <c r="WU88" i="1" s="1"/>
  <c r="WU89" i="1" a="1"/>
  <c r="WU89" i="1" s="1"/>
  <c r="IR76" i="1" a="1"/>
  <c r="IR76" i="1" s="1"/>
  <c r="IR77" i="1" a="1"/>
  <c r="IR77" i="1" s="1"/>
  <c r="IR78" i="1" a="1"/>
  <c r="IR78" i="1" s="1"/>
  <c r="IR79" i="1" a="1"/>
  <c r="IR79" i="1" s="1"/>
  <c r="IR80" i="1" a="1"/>
  <c r="IR80" i="1" s="1"/>
  <c r="IR81" i="1" a="1"/>
  <c r="IR81" i="1" s="1"/>
  <c r="IR82" i="1" a="1"/>
  <c r="IR82" i="1" s="1"/>
  <c r="IR83" i="1" a="1"/>
  <c r="IR83" i="1" s="1"/>
  <c r="IR84" i="1" a="1"/>
  <c r="IR84" i="1" s="1"/>
  <c r="IR85" i="1" a="1"/>
  <c r="IR85" i="1" s="1"/>
  <c r="IR86" i="1" a="1"/>
  <c r="IR86" i="1" s="1"/>
  <c r="IR87" i="1" a="1"/>
  <c r="IR87" i="1" s="1"/>
  <c r="IR88" i="1" a="1"/>
  <c r="IR88" i="1" s="1"/>
  <c r="IR89" i="1" a="1"/>
  <c r="IR89" i="1" s="1"/>
  <c r="EC76" i="1" a="1"/>
  <c r="EC76" i="1" s="1"/>
  <c r="EC77" i="1" a="1"/>
  <c r="EC77" i="1" s="1"/>
  <c r="EC78" i="1" a="1"/>
  <c r="EC78" i="1" s="1"/>
  <c r="EC79" i="1" a="1"/>
  <c r="EC79" i="1" s="1"/>
  <c r="EC80" i="1" a="1"/>
  <c r="EC80" i="1" s="1"/>
  <c r="EC81" i="1" a="1"/>
  <c r="EC81" i="1" s="1"/>
  <c r="EC82" i="1" a="1"/>
  <c r="EC82" i="1" s="1"/>
  <c r="EC83" i="1" a="1"/>
  <c r="EC83" i="1" s="1"/>
  <c r="EC84" i="1" a="1"/>
  <c r="EC84" i="1" s="1"/>
  <c r="EC85" i="1" a="1"/>
  <c r="EC85" i="1" s="1"/>
  <c r="EC86" i="1" a="1"/>
  <c r="EC86" i="1" s="1"/>
  <c r="EC87" i="1" a="1"/>
  <c r="EC87" i="1" s="1"/>
  <c r="EC88" i="1" a="1"/>
  <c r="EC88" i="1" s="1"/>
  <c r="EC89" i="1" a="1"/>
  <c r="EC89" i="1" s="1"/>
  <c r="XB76" i="1" a="1"/>
  <c r="XB76" i="1" s="1"/>
  <c r="XB77" i="1" a="1"/>
  <c r="XB77" i="1" s="1"/>
  <c r="XB78" i="1" a="1"/>
  <c r="XB78" i="1" s="1"/>
  <c r="XB79" i="1" a="1"/>
  <c r="XB79" i="1" s="1"/>
  <c r="XB80" i="1" a="1"/>
  <c r="XB80" i="1" s="1"/>
  <c r="XB81" i="1" a="1"/>
  <c r="XB81" i="1" s="1"/>
  <c r="XB82" i="1" a="1"/>
  <c r="XB82" i="1" s="1"/>
  <c r="XB83" i="1" a="1"/>
  <c r="XB83" i="1" s="1"/>
  <c r="XB84" i="1" a="1"/>
  <c r="XB84" i="1" s="1"/>
  <c r="XB85" i="1" a="1"/>
  <c r="XB85" i="1" s="1"/>
  <c r="XB86" i="1" a="1"/>
  <c r="XB86" i="1" s="1"/>
  <c r="XB87" i="1" a="1"/>
  <c r="XB87" i="1" s="1"/>
  <c r="XB88" i="1" a="1"/>
  <c r="XB88" i="1" s="1"/>
  <c r="XB89" i="1" a="1"/>
  <c r="XB89" i="1" s="1"/>
  <c r="CG76" i="1" a="1"/>
  <c r="CG76" i="1" s="1"/>
  <c r="CG77" i="1" a="1"/>
  <c r="CG77" i="1" s="1"/>
  <c r="CG78" i="1" a="1"/>
  <c r="CG78" i="1" s="1"/>
  <c r="CG79" i="1" a="1"/>
  <c r="CG79" i="1" s="1"/>
  <c r="CG80" i="1" a="1"/>
  <c r="CG80" i="1" s="1"/>
  <c r="CG81" i="1" a="1"/>
  <c r="CG81" i="1" s="1"/>
  <c r="CG82" i="1" a="1"/>
  <c r="CG82" i="1" s="1"/>
  <c r="CG83" i="1" a="1"/>
  <c r="CG83" i="1" s="1"/>
  <c r="CG84" i="1" a="1"/>
  <c r="CG84" i="1" s="1"/>
  <c r="CG85" i="1" a="1"/>
  <c r="CG85" i="1" s="1"/>
  <c r="CG86" i="1" a="1"/>
  <c r="CG86" i="1" s="1"/>
  <c r="CG87" i="1" a="1"/>
  <c r="CG87" i="1" s="1"/>
  <c r="CG88" i="1" a="1"/>
  <c r="CG88" i="1" s="1"/>
  <c r="CG89" i="1" a="1"/>
  <c r="CG89" i="1" s="1"/>
  <c r="AAI76" i="1" a="1"/>
  <c r="AAI76" i="1" s="1"/>
  <c r="AAI77" i="1" a="1"/>
  <c r="AAI77" i="1" s="1"/>
  <c r="AAI78" i="1" a="1"/>
  <c r="AAI78" i="1" s="1"/>
  <c r="AAI79" i="1" a="1"/>
  <c r="AAI79" i="1" s="1"/>
  <c r="AAI80" i="1" a="1"/>
  <c r="AAI80" i="1" s="1"/>
  <c r="AAI81" i="1" a="1"/>
  <c r="AAI81" i="1" s="1"/>
  <c r="AAI82" i="1" a="1"/>
  <c r="AAI82" i="1" s="1"/>
  <c r="AAI83" i="1" a="1"/>
  <c r="AAI83" i="1" s="1"/>
  <c r="AAI84" i="1" a="1"/>
  <c r="AAI84" i="1" s="1"/>
  <c r="AAI85" i="1" a="1"/>
  <c r="AAI85" i="1" s="1"/>
  <c r="AAI86" i="1" a="1"/>
  <c r="AAI86" i="1" s="1"/>
  <c r="AAI87" i="1" a="1"/>
  <c r="AAI87" i="1" s="1"/>
  <c r="AAI88" i="1" a="1"/>
  <c r="AAI88" i="1" s="1"/>
  <c r="AAI89" i="1" a="1"/>
  <c r="AAI89" i="1" s="1"/>
  <c r="JB76" i="1" a="1"/>
  <c r="JB76" i="1" s="1"/>
  <c r="JB77" i="1" a="1"/>
  <c r="JB77" i="1" s="1"/>
  <c r="JB78" i="1" a="1"/>
  <c r="JB78" i="1" s="1"/>
  <c r="JB79" i="1" a="1"/>
  <c r="JB79" i="1" s="1"/>
  <c r="JB80" i="1" a="1"/>
  <c r="JB80" i="1" s="1"/>
  <c r="JB81" i="1" a="1"/>
  <c r="JB81" i="1" s="1"/>
  <c r="JB82" i="1" a="1"/>
  <c r="JB82" i="1" s="1"/>
  <c r="JB83" i="1" a="1"/>
  <c r="JB83" i="1" s="1"/>
  <c r="JB84" i="1" a="1"/>
  <c r="JB84" i="1" s="1"/>
  <c r="JB85" i="1" a="1"/>
  <c r="JB85" i="1" s="1"/>
  <c r="JB86" i="1" a="1"/>
  <c r="JB86" i="1" s="1"/>
  <c r="JB87" i="1" a="1"/>
  <c r="JB87" i="1" s="1"/>
  <c r="JB88" i="1" a="1"/>
  <c r="JB88" i="1" s="1"/>
  <c r="JB89" i="1" a="1"/>
  <c r="JB89" i="1" s="1"/>
  <c r="YC76" i="1" a="1"/>
  <c r="YC76" i="1" s="1"/>
  <c r="YC77" i="1" a="1"/>
  <c r="YC77" i="1" s="1"/>
  <c r="YC78" i="1" a="1"/>
  <c r="YC78" i="1" s="1"/>
  <c r="YC79" i="1" a="1"/>
  <c r="YC79" i="1" s="1"/>
  <c r="YC80" i="1" a="1"/>
  <c r="YC80" i="1" s="1"/>
  <c r="YC81" i="1" a="1"/>
  <c r="YC81" i="1" s="1"/>
  <c r="YC82" i="1" a="1"/>
  <c r="YC82" i="1" s="1"/>
  <c r="YC83" i="1" a="1"/>
  <c r="YC83" i="1" s="1"/>
  <c r="YC84" i="1" a="1"/>
  <c r="YC84" i="1" s="1"/>
  <c r="YC85" i="1" a="1"/>
  <c r="YC85" i="1" s="1"/>
  <c r="YC86" i="1" a="1"/>
  <c r="YC86" i="1" s="1"/>
  <c r="YC87" i="1" a="1"/>
  <c r="YC87" i="1" s="1"/>
  <c r="YC88" i="1" a="1"/>
  <c r="YC88" i="1" s="1"/>
  <c r="YC89" i="1" a="1"/>
  <c r="YC89" i="1" s="1"/>
  <c r="HO76" i="1" a="1"/>
  <c r="HO76" i="1" s="1"/>
  <c r="HO77" i="1" a="1"/>
  <c r="HO77" i="1" s="1"/>
  <c r="HO78" i="1" a="1"/>
  <c r="HO78" i="1" s="1"/>
  <c r="HO79" i="1" a="1"/>
  <c r="HO79" i="1" s="1"/>
  <c r="HO80" i="1" a="1"/>
  <c r="HO80" i="1" s="1"/>
  <c r="HO81" i="1" a="1"/>
  <c r="HO81" i="1" s="1"/>
  <c r="HO82" i="1" a="1"/>
  <c r="HO82" i="1" s="1"/>
  <c r="HO83" i="1" a="1"/>
  <c r="HO83" i="1" s="1"/>
  <c r="HO84" i="1" a="1"/>
  <c r="HO84" i="1" s="1"/>
  <c r="HO85" i="1" a="1"/>
  <c r="HO85" i="1" s="1"/>
  <c r="HO86" i="1" a="1"/>
  <c r="HO86" i="1" s="1"/>
  <c r="HO87" i="1" a="1"/>
  <c r="HO87" i="1" s="1"/>
  <c r="HO88" i="1" a="1"/>
  <c r="HO88" i="1" s="1"/>
  <c r="HO89" i="1" a="1"/>
  <c r="HO89" i="1" s="1"/>
  <c r="JH76" i="1" a="1"/>
  <c r="JH76" i="1" s="1"/>
  <c r="JH77" i="1" a="1"/>
  <c r="JH77" i="1" s="1"/>
  <c r="JH78" i="1" a="1"/>
  <c r="JH78" i="1" s="1"/>
  <c r="JH79" i="1" a="1"/>
  <c r="JH79" i="1" s="1"/>
  <c r="JH80" i="1" a="1"/>
  <c r="JH80" i="1" s="1"/>
  <c r="JH81" i="1" a="1"/>
  <c r="JH81" i="1" s="1"/>
  <c r="JH82" i="1" a="1"/>
  <c r="JH82" i="1" s="1"/>
  <c r="JH83" i="1" a="1"/>
  <c r="JH83" i="1" s="1"/>
  <c r="JH84" i="1" a="1"/>
  <c r="JH84" i="1" s="1"/>
  <c r="JH85" i="1" a="1"/>
  <c r="JH85" i="1" s="1"/>
  <c r="JH86" i="1" a="1"/>
  <c r="JH86" i="1" s="1"/>
  <c r="JH87" i="1" a="1"/>
  <c r="JH87" i="1" s="1"/>
  <c r="JH88" i="1" a="1"/>
  <c r="JH88" i="1" s="1"/>
  <c r="JH89" i="1" a="1"/>
  <c r="JH89"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YY76" i="1" a="1"/>
  <c r="YY76" i="1" s="1"/>
  <c r="YY77" i="1" a="1"/>
  <c r="YY77" i="1" s="1"/>
  <c r="YY78" i="1" a="1"/>
  <c r="YY78" i="1" s="1"/>
  <c r="YY79" i="1" a="1"/>
  <c r="YY79" i="1" s="1"/>
  <c r="YY80" i="1" a="1"/>
  <c r="YY80" i="1" s="1"/>
  <c r="YY81" i="1" a="1"/>
  <c r="YY81" i="1" s="1"/>
  <c r="YY82" i="1" a="1"/>
  <c r="YY82" i="1" s="1"/>
  <c r="YY83" i="1" a="1"/>
  <c r="YY83" i="1" s="1"/>
  <c r="YY84" i="1" a="1"/>
  <c r="YY84" i="1" s="1"/>
  <c r="YY85" i="1" a="1"/>
  <c r="YY85" i="1" s="1"/>
  <c r="YY86" i="1" a="1"/>
  <c r="YY86" i="1" s="1"/>
  <c r="YY87" i="1" a="1"/>
  <c r="YY87" i="1" s="1"/>
  <c r="YY88" i="1" a="1"/>
  <c r="YY88" i="1" s="1"/>
  <c r="YY89" i="1" a="1"/>
  <c r="YY89" i="1" s="1"/>
  <c r="ABE76" i="1" a="1"/>
  <c r="ABE76" i="1" s="1"/>
  <c r="ABE77" i="1" a="1"/>
  <c r="ABE77" i="1" s="1"/>
  <c r="ABE78" i="1" a="1"/>
  <c r="ABE78" i="1" s="1"/>
  <c r="ABE79" i="1" a="1"/>
  <c r="ABE79" i="1" s="1"/>
  <c r="ABE80" i="1" a="1"/>
  <c r="ABE80" i="1" s="1"/>
  <c r="ABE81" i="1" a="1"/>
  <c r="ABE81" i="1" s="1"/>
  <c r="ABE82" i="1" a="1"/>
  <c r="ABE82" i="1" s="1"/>
  <c r="ABE83" i="1" a="1"/>
  <c r="ABE83" i="1" s="1"/>
  <c r="ABE84" i="1" a="1"/>
  <c r="ABE84" i="1" s="1"/>
  <c r="ABE85" i="1" a="1"/>
  <c r="ABE85" i="1" s="1"/>
  <c r="ABE86" i="1" a="1"/>
  <c r="ABE86" i="1" s="1"/>
  <c r="ABE87" i="1" a="1"/>
  <c r="ABE87" i="1" s="1"/>
  <c r="ABE88" i="1" a="1"/>
  <c r="ABE88" i="1" s="1"/>
  <c r="ABE89" i="1" a="1"/>
  <c r="ABE89" i="1" s="1"/>
  <c r="HX76" i="1" a="1"/>
  <c r="HX76" i="1" s="1"/>
  <c r="HX77" i="1" a="1"/>
  <c r="HX77" i="1" s="1"/>
  <c r="HX78" i="1" a="1"/>
  <c r="HX78" i="1" s="1"/>
  <c r="HX79" i="1" a="1"/>
  <c r="HX79" i="1" s="1"/>
  <c r="HX80" i="1" a="1"/>
  <c r="HX80" i="1" s="1"/>
  <c r="HX81" i="1" a="1"/>
  <c r="HX81" i="1" s="1"/>
  <c r="HX82" i="1" a="1"/>
  <c r="HX82" i="1" s="1"/>
  <c r="HX83" i="1" a="1"/>
  <c r="HX83" i="1" s="1"/>
  <c r="HX84" i="1" a="1"/>
  <c r="HX84" i="1" s="1"/>
  <c r="HX85" i="1" a="1"/>
  <c r="HX85" i="1" s="1"/>
  <c r="HX86" i="1" a="1"/>
  <c r="HX86" i="1" s="1"/>
  <c r="HX87" i="1" a="1"/>
  <c r="HX87" i="1" s="1"/>
  <c r="HX88" i="1" a="1"/>
  <c r="HX88" i="1" s="1"/>
  <c r="HX89" i="1" a="1"/>
  <c r="HX89" i="1" s="1"/>
  <c r="AH76" i="1" a="1"/>
  <c r="AH76" i="1" s="1"/>
  <c r="AH77" i="1" a="1"/>
  <c r="AH77" i="1" s="1"/>
  <c r="AH78" i="1" a="1"/>
  <c r="AH78" i="1" s="1"/>
  <c r="AH79" i="1" a="1"/>
  <c r="AH79" i="1" s="1"/>
  <c r="AH80" i="1" a="1"/>
  <c r="AH80" i="1" s="1"/>
  <c r="AH81" i="1" a="1"/>
  <c r="AH81" i="1" s="1"/>
  <c r="AH82" i="1" a="1"/>
  <c r="AH82" i="1" s="1"/>
  <c r="AH83" i="1" a="1"/>
  <c r="AH83" i="1" s="1"/>
  <c r="AH84" i="1" a="1"/>
  <c r="AH84" i="1" s="1"/>
  <c r="AH85" i="1" a="1"/>
  <c r="AH85" i="1" s="1"/>
  <c r="AH86" i="1" a="1"/>
  <c r="AH86" i="1" s="1"/>
  <c r="AH87" i="1" a="1"/>
  <c r="AH87" i="1" s="1"/>
  <c r="AH88" i="1" a="1"/>
  <c r="AH88" i="1" s="1"/>
  <c r="AH89" i="1" a="1"/>
  <c r="AH89" i="1" s="1"/>
  <c r="XP65" i="1" a="1"/>
  <c r="XP65" i="1" s="1"/>
  <c r="XQ76" i="1" a="1"/>
  <c r="XQ76" i="1" s="1"/>
  <c r="XQ77" i="1" a="1"/>
  <c r="XQ77" i="1" s="1"/>
  <c r="XQ78" i="1" a="1"/>
  <c r="XQ78" i="1" s="1"/>
  <c r="XQ79" i="1" a="1"/>
  <c r="XQ79" i="1" s="1"/>
  <c r="XQ80" i="1" a="1"/>
  <c r="XQ80" i="1" s="1"/>
  <c r="XQ81" i="1" a="1"/>
  <c r="XQ81" i="1" s="1"/>
  <c r="XQ82" i="1" a="1"/>
  <c r="XQ82" i="1" s="1"/>
  <c r="XQ83" i="1" a="1"/>
  <c r="XQ83" i="1" s="1"/>
  <c r="XQ84" i="1" a="1"/>
  <c r="XQ84" i="1" s="1"/>
  <c r="XQ85" i="1" a="1"/>
  <c r="XQ85" i="1" s="1"/>
  <c r="XQ86" i="1" a="1"/>
  <c r="XQ86" i="1" s="1"/>
  <c r="XQ87" i="1" a="1"/>
  <c r="XQ87" i="1" s="1"/>
  <c r="XQ88" i="1" a="1"/>
  <c r="XQ88" i="1" s="1"/>
  <c r="XQ89" i="1" a="1"/>
  <c r="XQ89" i="1" s="1"/>
  <c r="XU65" i="1" a="1"/>
  <c r="XU65" i="1" s="1"/>
  <c r="XU66" i="1" a="1"/>
  <c r="XU66" i="1" s="1"/>
  <c r="XU67" i="1" a="1"/>
  <c r="XU67" i="1" s="1"/>
  <c r="XU68" i="1" a="1"/>
  <c r="XU68" i="1" s="1"/>
  <c r="XU69" i="1" a="1"/>
  <c r="XU69" i="1" s="1"/>
  <c r="XU70" i="1" a="1"/>
  <c r="XU70" i="1" s="1"/>
  <c r="AZ71" i="1"/>
  <c r="AZ72" i="1"/>
  <c r="AZ73" i="1"/>
  <c r="AZ74" i="1"/>
  <c r="AZ75" i="1"/>
  <c r="XU41" i="1" a="1"/>
  <c r="XU41" i="1" s="1"/>
  <c r="XU35" i="1" a="1"/>
  <c r="XU35" i="1" s="1"/>
  <c r="XU19" i="1" a="1"/>
  <c r="XU19" i="1" s="1"/>
  <c r="XU47" i="1" a="1"/>
  <c r="XU47" i="1" s="1"/>
  <c r="XU48" i="1" s="1" a="1"/>
  <c r="XU48" i="1" s="1"/>
  <c r="XU21" i="1" a="1"/>
  <c r="XU21" i="1" s="1"/>
  <c r="XU20" i="1" a="1"/>
  <c r="XU20" i="1" s="1"/>
  <c r="XU22" i="1" a="1"/>
  <c r="XU22" i="1" s="1"/>
  <c r="XU43" i="1" a="1"/>
  <c r="XU43" i="1" s="1"/>
  <c r="XU46" i="1" a="1"/>
  <c r="XU46" i="1" s="1"/>
  <c r="XU40" i="1" a="1"/>
  <c r="XU40" i="1" s="1"/>
  <c r="XU31" i="1" a="1"/>
  <c r="XU31" i="1" s="1"/>
  <c r="XU27" i="1" a="1"/>
  <c r="XU27" i="1" s="1"/>
  <c r="XU34" i="1" a="1"/>
  <c r="XU34" i="1" s="1"/>
  <c r="XU42" i="1" a="1"/>
  <c r="XU42" i="1" s="1"/>
  <c r="XU38" i="1" a="1"/>
  <c r="XU38" i="1" s="1"/>
  <c r="XU23" i="1" a="1"/>
  <c r="XU23" i="1" s="1"/>
  <c r="XU29" i="1" a="1"/>
  <c r="XU29" i="1" s="1"/>
  <c r="XU24" i="1" a="1"/>
  <c r="XU24" i="1" s="1"/>
  <c r="XU36" i="1" a="1"/>
  <c r="XU36" i="1" s="1"/>
  <c r="XU37" i="1" a="1"/>
  <c r="XU37" i="1" s="1"/>
  <c r="XU28" i="1" a="1"/>
  <c r="XU28" i="1" s="1"/>
  <c r="XU30" i="1" a="1"/>
  <c r="XU30" i="1" s="1"/>
  <c r="XU26" i="1" a="1"/>
  <c r="XU26" i="1" s="1"/>
  <c r="XU32" i="1" a="1"/>
  <c r="XU32" i="1" s="1"/>
  <c r="XU39" i="1" a="1"/>
  <c r="XU39" i="1" s="1"/>
  <c r="XU44" i="1" a="1"/>
  <c r="XU44" i="1" s="1"/>
  <c r="XU25" i="1" a="1"/>
  <c r="XU25" i="1" s="1"/>
  <c r="XU33" i="1" a="1"/>
  <c r="XU33" i="1" s="1"/>
  <c r="XU45" i="1" a="1"/>
  <c r="XU45" i="1" s="1"/>
  <c r="AH65" i="1" a="1"/>
  <c r="AH65" i="1" s="1"/>
  <c r="AH66" i="1" a="1"/>
  <c r="AH66" i="1" s="1"/>
  <c r="AH67" i="1" a="1"/>
  <c r="AH67" i="1" s="1"/>
  <c r="AH68" i="1" a="1"/>
  <c r="AH68" i="1" s="1"/>
  <c r="AH69" i="1" a="1"/>
  <c r="AH69" i="1" s="1"/>
  <c r="AH70" i="1" a="1"/>
  <c r="AH70" i="1" s="1"/>
  <c r="AH71" i="1" a="1"/>
  <c r="AH71" i="1" s="1"/>
  <c r="AH72" i="1" a="1"/>
  <c r="AH72" i="1" s="1"/>
  <c r="AH73" i="1" a="1"/>
  <c r="AH73" i="1" s="1"/>
  <c r="AH74" i="1" a="1"/>
  <c r="AH74" i="1" s="1"/>
  <c r="AH75" i="1" a="1"/>
  <c r="AH75" i="1" s="1"/>
  <c r="L41" i="1" a="1"/>
  <c r="L41" i="1" s="1"/>
  <c r="GT41" i="1" s="1" a="1"/>
  <c r="GT41" i="1" s="1"/>
  <c r="GT18" i="1" a="1"/>
  <c r="GT18" i="1" s="1"/>
  <c r="S65" i="1" a="1"/>
  <c r="S65" i="1" s="1"/>
  <c r="S66" i="1" a="1"/>
  <c r="S66" i="1" s="1"/>
  <c r="S67" i="1" a="1"/>
  <c r="S67" i="1" s="1"/>
  <c r="S68" i="1" a="1"/>
  <c r="S68" i="1" s="1"/>
  <c r="S69" i="1" a="1"/>
  <c r="S69" i="1" s="1"/>
  <c r="S70" i="1" a="1"/>
  <c r="S70" i="1" s="1"/>
  <c r="S71" i="1" a="1"/>
  <c r="S71" i="1" s="1"/>
  <c r="S72" i="1" a="1"/>
  <c r="S72" i="1" s="1"/>
  <c r="S73" i="1" a="1"/>
  <c r="S73" i="1" s="1"/>
  <c r="S74" i="1" a="1"/>
  <c r="S74" i="1" s="1"/>
  <c r="S75" i="1" a="1"/>
  <c r="S75" i="1" s="1"/>
  <c r="Q65" i="1" a="1"/>
  <c r="Q65" i="1" s="1"/>
  <c r="Q66" i="1" a="1"/>
  <c r="Q66" i="1" s="1"/>
  <c r="Q67" i="1" a="1"/>
  <c r="Q67" i="1" s="1"/>
  <c r="Q68" i="1" a="1"/>
  <c r="Q68" i="1" s="1"/>
  <c r="Q69" i="1" a="1"/>
  <c r="Q69" i="1" s="1"/>
  <c r="Q70" i="1" a="1"/>
  <c r="Q70" i="1" s="1"/>
  <c r="Q71" i="1" a="1"/>
  <c r="Q71" i="1" s="1"/>
  <c r="Q72" i="1" a="1"/>
  <c r="Q72" i="1" s="1"/>
  <c r="Q73" i="1" a="1"/>
  <c r="Q73" i="1" s="1"/>
  <c r="Q74" i="1" a="1"/>
  <c r="Q74" i="1" s="1"/>
  <c r="Q75" i="1" a="1"/>
  <c r="Q75" i="1" s="1"/>
  <c r="P65" i="1" a="1"/>
  <c r="P65" i="1" s="1"/>
  <c r="P66" i="1" a="1"/>
  <c r="P66" i="1" s="1"/>
  <c r="P67" i="1" a="1"/>
  <c r="P67" i="1" s="1"/>
  <c r="P68" i="1" a="1"/>
  <c r="P68" i="1" s="1"/>
  <c r="P69" i="1" a="1"/>
  <c r="P69" i="1" s="1"/>
  <c r="P70" i="1" a="1"/>
  <c r="P70" i="1" s="1"/>
  <c r="P71" i="1" a="1"/>
  <c r="P71" i="1" s="1"/>
  <c r="P72" i="1" a="1"/>
  <c r="P72" i="1" s="1"/>
  <c r="P73" i="1" a="1"/>
  <c r="P73" i="1" s="1"/>
  <c r="P74" i="1" a="1"/>
  <c r="P74" i="1" s="1"/>
  <c r="P75" i="1" a="1"/>
  <c r="P75" i="1" s="1"/>
  <c r="V64" i="1"/>
  <c r="Y64" i="1"/>
  <c r="EY64" i="1" s="1"/>
  <c r="W64" i="1"/>
  <c r="EW64" i="1" s="1"/>
  <c r="X64" i="1"/>
  <c r="EX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N65" i="1" a="1"/>
  <c r="N65" i="1" s="1"/>
  <c r="N66" i="1" a="1"/>
  <c r="N66" i="1" s="1"/>
  <c r="N67" i="1" a="1"/>
  <c r="N67" i="1" s="1"/>
  <c r="N68" i="1" a="1"/>
  <c r="N68" i="1" s="1"/>
  <c r="N69" i="1" a="1"/>
  <c r="N69" i="1" s="1"/>
  <c r="N70" i="1" a="1"/>
  <c r="N70" i="1" s="1"/>
  <c r="N71" i="1" a="1"/>
  <c r="N71" i="1" s="1"/>
  <c r="N72" i="1" a="1"/>
  <c r="N72" i="1" s="1"/>
  <c r="N73" i="1" a="1"/>
  <c r="N73" i="1" s="1"/>
  <c r="N74" i="1" a="1"/>
  <c r="N74" i="1" s="1"/>
  <c r="N75" i="1" a="1"/>
  <c r="N75" i="1" s="1"/>
  <c r="AK65" i="1" a="1"/>
  <c r="AK65" i="1" s="1"/>
  <c r="AK66" i="1" a="1"/>
  <c r="AK66" i="1" s="1"/>
  <c r="AK67" i="1" a="1"/>
  <c r="AK67" i="1" s="1"/>
  <c r="AK68" i="1" a="1"/>
  <c r="AK68" i="1" s="1"/>
  <c r="AK69" i="1" a="1"/>
  <c r="AK69" i="1" s="1"/>
  <c r="AK70" i="1" a="1"/>
  <c r="AK70" i="1" s="1"/>
  <c r="AK71" i="1" a="1"/>
  <c r="AK71" i="1" s="1"/>
  <c r="AK72" i="1" a="1"/>
  <c r="AK72" i="1" s="1"/>
  <c r="AK73" i="1" a="1"/>
  <c r="AK73" i="1" s="1"/>
  <c r="AK74" i="1" a="1"/>
  <c r="AK74" i="1" s="1"/>
  <c r="AK75" i="1" a="1"/>
  <c r="AK75" i="1" s="1"/>
  <c r="AB64" i="1"/>
  <c r="AA64" i="1" s="1"/>
  <c r="YB64" i="1" a="1"/>
  <c r="YB64" i="1" s="1"/>
  <c r="ZT64" i="1"/>
  <c r="ZW64" i="1"/>
  <c r="ZV64" i="1"/>
  <c r="ZR64" i="1"/>
  <c r="ZU64" i="1"/>
  <c r="ZS64" i="1"/>
  <c r="AD65" i="1" a="1"/>
  <c r="AD65" i="1" s="1"/>
  <c r="AD66" i="1" a="1"/>
  <c r="AD66" i="1" s="1"/>
  <c r="AD67" i="1" a="1"/>
  <c r="AD67" i="1" s="1"/>
  <c r="AD68" i="1" a="1"/>
  <c r="AD68" i="1" s="1"/>
  <c r="AD69" i="1" a="1"/>
  <c r="AD69" i="1" s="1"/>
  <c r="AD70" i="1" a="1"/>
  <c r="AD70" i="1" s="1"/>
  <c r="AD71" i="1" a="1"/>
  <c r="AD71" i="1" s="1"/>
  <c r="AD72" i="1" a="1"/>
  <c r="AD72" i="1" s="1"/>
  <c r="AD73" i="1" a="1"/>
  <c r="AD73" i="1" s="1"/>
  <c r="AD74" i="1" a="1"/>
  <c r="AD74" i="1" s="1"/>
  <c r="AD75" i="1" a="1"/>
  <c r="AD75" i="1" s="1"/>
  <c r="AE65" i="1" a="1"/>
  <c r="AE65" i="1" s="1"/>
  <c r="AE66" i="1" a="1"/>
  <c r="AE66" i="1" s="1"/>
  <c r="AE67" i="1" a="1"/>
  <c r="AE67" i="1" s="1"/>
  <c r="AE68" i="1" a="1"/>
  <c r="AE68" i="1" s="1"/>
  <c r="AE69" i="1" a="1"/>
  <c r="AE69" i="1" s="1"/>
  <c r="AE70" i="1" a="1"/>
  <c r="AE70" i="1" s="1"/>
  <c r="AE71" i="1" a="1"/>
  <c r="AE71" i="1" s="1"/>
  <c r="AE72" i="1" a="1"/>
  <c r="AE72" i="1" s="1"/>
  <c r="AE73" i="1" a="1"/>
  <c r="AE73" i="1" s="1"/>
  <c r="AE74" i="1" a="1"/>
  <c r="AE74" i="1" s="1"/>
  <c r="AE75" i="1" a="1"/>
  <c r="AE75" i="1" s="1"/>
  <c r="AF65" i="1" a="1"/>
  <c r="AF65" i="1" s="1"/>
  <c r="AF66" i="1" a="1"/>
  <c r="AF66" i="1" s="1"/>
  <c r="AF67" i="1" a="1"/>
  <c r="AF67" i="1" s="1"/>
  <c r="AF68" i="1" a="1"/>
  <c r="AF68" i="1" s="1"/>
  <c r="AF69" i="1" a="1"/>
  <c r="AF69" i="1" s="1"/>
  <c r="AF70" i="1" a="1"/>
  <c r="AF70" i="1" s="1"/>
  <c r="AF71" i="1" a="1"/>
  <c r="AF71" i="1" s="1"/>
  <c r="AF72" i="1" a="1"/>
  <c r="AF72" i="1" s="1"/>
  <c r="AF73" i="1" a="1"/>
  <c r="AF73" i="1" s="1"/>
  <c r="AF74" i="1" a="1"/>
  <c r="AF74" i="1" s="1"/>
  <c r="AF75" i="1" a="1"/>
  <c r="AF75" i="1" s="1"/>
  <c r="AG65" i="1" a="1"/>
  <c r="AG65" i="1" s="1"/>
  <c r="AG66" i="1" a="1"/>
  <c r="AG66" i="1" s="1"/>
  <c r="AG67" i="1" a="1"/>
  <c r="AG67" i="1" s="1"/>
  <c r="AG68" i="1" a="1"/>
  <c r="AG68" i="1" s="1"/>
  <c r="AG69" i="1" a="1"/>
  <c r="AG69" i="1" s="1"/>
  <c r="AG70" i="1" a="1"/>
  <c r="AG70" i="1" s="1"/>
  <c r="AG71" i="1" a="1"/>
  <c r="AG71" i="1" s="1"/>
  <c r="AG72" i="1" a="1"/>
  <c r="AG72" i="1" s="1"/>
  <c r="AG73" i="1" a="1"/>
  <c r="AG73" i="1" s="1"/>
  <c r="AG74" i="1" a="1"/>
  <c r="AG74" i="1" s="1"/>
  <c r="AG75" i="1" a="1"/>
  <c r="AG75"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FX41" i="1"/>
  <c r="FS41" i="1" s="1"/>
  <c r="FW41" i="1"/>
  <c r="DW41" i="1"/>
  <c r="DV41" i="1"/>
  <c r="V41" i="1"/>
  <c r="GD41" i="1"/>
  <c r="FR41" i="1"/>
  <c r="FQ41" i="1"/>
  <c r="FP41" i="1"/>
  <c r="FO41" i="1"/>
  <c r="FN41" i="1"/>
  <c r="FM41" i="1"/>
  <c r="FE41" i="1"/>
  <c r="DI20" i="1" a="1"/>
  <c r="DI20" i="1" s="1"/>
  <c r="DI41" i="1" a="1"/>
  <c r="DI41" i="1" s="1"/>
  <c r="DP41" i="1"/>
  <c r="DO41" i="1"/>
  <c r="DN41" i="1"/>
  <c r="DL41" i="1"/>
  <c r="DK41" i="1"/>
  <c r="FT41" i="1"/>
  <c r="FV41" i="1"/>
  <c r="FU41" i="1"/>
  <c r="I19" i="1" a="1"/>
  <c r="I19" i="1" s="1"/>
  <c r="BO19" i="1" s="1"/>
  <c r="I41" i="1" a="1"/>
  <c r="I41" i="1" s="1"/>
  <c r="ABF37" i="1" a="1"/>
  <c r="ABF37" i="1" s="1"/>
  <c r="ABF41" i="1" a="1"/>
  <c r="ABF41" i="1" s="1"/>
  <c r="Y41" i="1"/>
  <c r="EY41" i="1" s="1"/>
  <c r="X41" i="1"/>
  <c r="EX41" i="1" s="1"/>
  <c r="ABF30" i="1" a="1"/>
  <c r="ABF30" i="1" s="1"/>
  <c r="ABF23" i="1" a="1"/>
  <c r="ABF23" i="1" s="1"/>
  <c r="ABF21" i="1" a="1"/>
  <c r="ABF21" i="1" s="1"/>
  <c r="ABF22" i="1" a="1"/>
  <c r="ABF22" i="1" s="1"/>
  <c r="ABF47" i="1" a="1"/>
  <c r="ABF47" i="1" s="1"/>
  <c r="ABF48" i="1" s="1" a="1"/>
  <c r="ABF48" i="1" s="1"/>
  <c r="ABF35" i="1" a="1"/>
  <c r="ABF35" i="1" s="1"/>
  <c r="ABF75" i="1" a="1"/>
  <c r="ABF75" i="1" s="1"/>
  <c r="ABF74" i="1" a="1"/>
  <c r="ABF74" i="1" s="1"/>
  <c r="ABF73" i="1" a="1"/>
  <c r="ABF73" i="1" s="1"/>
  <c r="ABF72" i="1" a="1"/>
  <c r="ABF72" i="1" s="1"/>
  <c r="ABF71" i="1" a="1"/>
  <c r="ABF71" i="1" s="1"/>
  <c r="ABF70" i="1" a="1"/>
  <c r="ABF70" i="1" s="1"/>
  <c r="LA35" i="1" a="1"/>
  <c r="LA35" i="1" s="1"/>
  <c r="LA19" i="1" a="1"/>
  <c r="LA19" i="1" s="1"/>
  <c r="LA20" i="1" a="1"/>
  <c r="LA20" i="1" s="1"/>
  <c r="ACB35" i="1" a="1"/>
  <c r="ACB35" i="1" s="1"/>
  <c r="ACB19" i="1" a="1"/>
  <c r="ACB19" i="1" s="1"/>
  <c r="ACB20" i="1" a="1"/>
  <c r="ACB20" i="1" s="1"/>
  <c r="ADH35" i="1" a="1"/>
  <c r="ADH35" i="1" s="1"/>
  <c r="ADH19" i="1" a="1"/>
  <c r="ADH19" i="1" s="1"/>
  <c r="ADH20" i="1" a="1"/>
  <c r="ADH20" i="1" s="1"/>
  <c r="KS35" i="1" a="1"/>
  <c r="KS35" i="1" s="1"/>
  <c r="KS19" i="1" a="1"/>
  <c r="KS19" i="1" s="1"/>
  <c r="KS20" i="1" a="1"/>
  <c r="KS20" i="1" s="1"/>
  <c r="LQ35" i="1" a="1"/>
  <c r="LQ35" i="1" s="1"/>
  <c r="LQ19" i="1" a="1"/>
  <c r="LQ19" i="1" s="1"/>
  <c r="LQ20" i="1" a="1"/>
  <c r="LQ20" i="1" s="1"/>
  <c r="TR19" i="1" a="1"/>
  <c r="TR19" i="1" s="1"/>
  <c r="TR20" i="1" a="1"/>
  <c r="TR20" i="1" s="1"/>
  <c r="UC19" i="1" a="1"/>
  <c r="UC19" i="1" s="1"/>
  <c r="UC20" i="1" a="1"/>
  <c r="UC20" i="1" s="1"/>
  <c r="NX19" i="1" a="1"/>
  <c r="NX19" i="1" s="1"/>
  <c r="NX20" i="1" a="1"/>
  <c r="NX20" i="1" s="1"/>
  <c r="QI19" i="1" a="1"/>
  <c r="QI19" i="1" s="1"/>
  <c r="QI20" i="1" a="1"/>
  <c r="QI20" i="1" s="1"/>
  <c r="OW19" i="1" a="1"/>
  <c r="OW19" i="1" s="1"/>
  <c r="OW20" i="1" a="1"/>
  <c r="OW20" i="1" s="1"/>
  <c r="TG19" i="1" a="1"/>
  <c r="TG19" i="1" s="1"/>
  <c r="TG20" i="1" a="1"/>
  <c r="TG20" i="1" s="1"/>
  <c r="NF19" i="1" a="1"/>
  <c r="NF19" i="1" s="1"/>
  <c r="NF20" i="1" a="1"/>
  <c r="NF20" i="1" s="1"/>
  <c r="FF33" i="1" a="1"/>
  <c r="FF33" i="1" s="1"/>
  <c r="FF19" i="1" a="1"/>
  <c r="FF19" i="1" s="1"/>
  <c r="FF20" i="1" a="1"/>
  <c r="FF20" i="1" s="1"/>
  <c r="AAA19" i="1" a="1"/>
  <c r="AAA19" i="1" s="1"/>
  <c r="AAA20" i="1" a="1"/>
  <c r="AAA20" i="1" s="1"/>
  <c r="JB35" i="1" a="1"/>
  <c r="JB35" i="1" s="1"/>
  <c r="JB19" i="1" a="1"/>
  <c r="JB19" i="1" s="1"/>
  <c r="JB20" i="1" a="1"/>
  <c r="JB20" i="1" s="1"/>
  <c r="WM19" i="1" a="1"/>
  <c r="WM19" i="1" s="1"/>
  <c r="WM20" i="1" a="1"/>
  <c r="WM20" i="1" s="1"/>
  <c r="WR19" i="1" a="1"/>
  <c r="WR19" i="1" s="1"/>
  <c r="WR20" i="1" a="1"/>
  <c r="WR20" i="1" s="1"/>
  <c r="WX35" i="1" a="1"/>
  <c r="WX35" i="1" s="1"/>
  <c r="WX19" i="1" a="1"/>
  <c r="WX19" i="1" s="1"/>
  <c r="WX20" i="1" a="1"/>
  <c r="WX20" i="1" s="1"/>
  <c r="XG35" i="1" a="1"/>
  <c r="XG35" i="1" s="1"/>
  <c r="XG19" i="1" a="1"/>
  <c r="XG19" i="1" s="1"/>
  <c r="XG20" i="1" a="1"/>
  <c r="XG20" i="1" s="1"/>
  <c r="WC35" i="1" a="1"/>
  <c r="WC35" i="1" s="1"/>
  <c r="WC19" i="1" a="1"/>
  <c r="WC19" i="1" s="1"/>
  <c r="WC20" i="1" a="1"/>
  <c r="WC20" i="1" s="1"/>
  <c r="IM35" i="1" a="1"/>
  <c r="IM35" i="1" s="1"/>
  <c r="IM19" i="1" a="1"/>
  <c r="IM19" i="1" s="1"/>
  <c r="IM20" i="1" a="1"/>
  <c r="IM20" i="1" s="1"/>
  <c r="ACD35" i="1" a="1"/>
  <c r="ACD35" i="1" s="1"/>
  <c r="ACD19" i="1" a="1"/>
  <c r="ACD19" i="1" s="1"/>
  <c r="ACD20" i="1" a="1"/>
  <c r="ACD20" i="1" s="1"/>
  <c r="AEU35" i="1" a="1"/>
  <c r="AEU35" i="1" s="1"/>
  <c r="AEU19" i="1" a="1"/>
  <c r="AEU19" i="1" s="1"/>
  <c r="AEU20" i="1" a="1"/>
  <c r="AEU20" i="1" s="1"/>
  <c r="AEO35" i="1" a="1"/>
  <c r="AEO35" i="1" s="1"/>
  <c r="AEO19" i="1" a="1"/>
  <c r="AEO19" i="1" s="1"/>
  <c r="AEO20" i="1" a="1"/>
  <c r="AEO20" i="1" s="1"/>
  <c r="LG35" i="1" a="1"/>
  <c r="LG35" i="1" s="1"/>
  <c r="LG19" i="1" a="1"/>
  <c r="LG19" i="1" s="1"/>
  <c r="LG20" i="1" a="1"/>
  <c r="LG20" i="1" s="1"/>
  <c r="LU35" i="1" a="1"/>
  <c r="LU35" i="1" s="1"/>
  <c r="LU19" i="1" a="1"/>
  <c r="LU19" i="1" s="1"/>
  <c r="LU20" i="1" a="1"/>
  <c r="LU20" i="1" s="1"/>
  <c r="UV19" i="1" a="1"/>
  <c r="UV19" i="1" s="1"/>
  <c r="UV20" i="1" a="1"/>
  <c r="UV20" i="1" s="1"/>
  <c r="VG19" i="1" a="1"/>
  <c r="VG19" i="1" s="1"/>
  <c r="VG20" i="1" a="1"/>
  <c r="VG20" i="1" s="1"/>
  <c r="PV19" i="1" a="1"/>
  <c r="PV19" i="1" s="1"/>
  <c r="PV20" i="1" a="1"/>
  <c r="PV20" i="1" s="1"/>
  <c r="RF19" i="1" a="1"/>
  <c r="RF19" i="1" s="1"/>
  <c r="RF20" i="1" a="1"/>
  <c r="RF20" i="1" s="1"/>
  <c r="PM19" i="1" a="1"/>
  <c r="PM19" i="1" s="1"/>
  <c r="PM20" i="1" a="1"/>
  <c r="PM20" i="1" s="1"/>
  <c r="TW19" i="1" a="1"/>
  <c r="TW19" i="1" s="1"/>
  <c r="TW20" i="1" a="1"/>
  <c r="TW20" i="1" s="1"/>
  <c r="NV19" i="1" a="1"/>
  <c r="NV19" i="1" s="1"/>
  <c r="NV20" i="1" a="1"/>
  <c r="NV20" i="1" s="1"/>
  <c r="SY19" i="1" a="1"/>
  <c r="SY19" i="1" s="1"/>
  <c r="SY20" i="1" a="1"/>
  <c r="SY20" i="1" s="1"/>
  <c r="EG35" i="1" a="1"/>
  <c r="EG35" i="1" s="1"/>
  <c r="EG19" i="1" a="1"/>
  <c r="EG19" i="1" s="1"/>
  <c r="EG20" i="1" a="1"/>
  <c r="EG20" i="1" s="1"/>
  <c r="HG19" i="1" a="1"/>
  <c r="HG19" i="1" s="1"/>
  <c r="HG20" i="1" a="1"/>
  <c r="HG20" i="1" s="1"/>
  <c r="N19" i="1" a="1"/>
  <c r="N19" i="1" s="1"/>
  <c r="N20" i="1" a="1"/>
  <c r="N20" i="1" s="1"/>
  <c r="XM35" i="1" a="1"/>
  <c r="XM35" i="1" s="1"/>
  <c r="XM19" i="1" a="1"/>
  <c r="XM19" i="1" s="1"/>
  <c r="XM20" i="1" a="1"/>
  <c r="XM20" i="1" s="1"/>
  <c r="IW35" i="1" a="1"/>
  <c r="IW35" i="1" s="1"/>
  <c r="IW19" i="1" a="1"/>
  <c r="IW19" i="1" s="1"/>
  <c r="IW20" i="1" a="1"/>
  <c r="IW20" i="1" s="1"/>
  <c r="ZB35" i="1" a="1"/>
  <c r="ZB35" i="1" s="1"/>
  <c r="ZB19" i="1" a="1"/>
  <c r="ZB19" i="1" s="1"/>
  <c r="ZB20" i="1" a="1"/>
  <c r="ZB20" i="1" s="1"/>
  <c r="ACE35" i="1" a="1"/>
  <c r="ACE35" i="1" s="1"/>
  <c r="ACE19" i="1" a="1"/>
  <c r="ACE19" i="1" s="1"/>
  <c r="ACE20" i="1" a="1"/>
  <c r="ACE20" i="1" s="1"/>
  <c r="ACX35" i="1" a="1"/>
  <c r="ACX35" i="1" s="1"/>
  <c r="ACX19" i="1" a="1"/>
  <c r="ACX19" i="1" s="1"/>
  <c r="ACX20" i="1" a="1"/>
  <c r="ACX20" i="1" s="1"/>
  <c r="ADY35" i="1" a="1"/>
  <c r="ADY35" i="1" s="1"/>
  <c r="ADY19" i="1" a="1"/>
  <c r="ADY19" i="1" s="1"/>
  <c r="ADY20" i="1" a="1"/>
  <c r="ADY20" i="1" s="1"/>
  <c r="MP35" i="1" a="1"/>
  <c r="MP35" i="1" s="1"/>
  <c r="MP19" i="1" a="1"/>
  <c r="MP19" i="1" s="1"/>
  <c r="MP20" i="1" a="1"/>
  <c r="MP20" i="1" s="1"/>
  <c r="MK35" i="1" a="1"/>
  <c r="MK35" i="1" s="1"/>
  <c r="MK19" i="1" a="1"/>
  <c r="MK19" i="1" s="1"/>
  <c r="MK20" i="1" a="1"/>
  <c r="MK20" i="1" s="1"/>
  <c r="NJ19" i="1" a="1"/>
  <c r="NJ19" i="1" s="1"/>
  <c r="NJ20" i="1" a="1"/>
  <c r="NJ20" i="1" s="1"/>
  <c r="NN19" i="1" a="1"/>
  <c r="NN19" i="1" s="1"/>
  <c r="NN20" i="1" a="1"/>
  <c r="NN20" i="1" s="1"/>
  <c r="OU19" i="1" a="1"/>
  <c r="OU19" i="1" s="1"/>
  <c r="OU20" i="1" a="1"/>
  <c r="OU20" i="1" s="1"/>
  <c r="SJ19" i="1" a="1"/>
  <c r="SJ19" i="1" s="1"/>
  <c r="SJ20" i="1" a="1"/>
  <c r="SJ20" i="1" s="1"/>
  <c r="QC19" i="1" a="1"/>
  <c r="QC19" i="1" s="1"/>
  <c r="QC20" i="1" a="1"/>
  <c r="QC20" i="1" s="1"/>
  <c r="UM19" i="1" a="1"/>
  <c r="UM19" i="1" s="1"/>
  <c r="UM20" i="1" a="1"/>
  <c r="UM20" i="1" s="1"/>
  <c r="OL19" i="1" a="1"/>
  <c r="OL19" i="1" s="1"/>
  <c r="OL20" i="1" a="1"/>
  <c r="OL20" i="1" s="1"/>
  <c r="VC19" i="1" a="1"/>
  <c r="VC19" i="1" s="1"/>
  <c r="VC20" i="1" a="1"/>
  <c r="VC20" i="1" s="1"/>
  <c r="ABJ37" i="1" a="1"/>
  <c r="ABJ37" i="1" s="1"/>
  <c r="ABJ19" i="1" a="1"/>
  <c r="ABJ19" i="1" s="1"/>
  <c r="ABJ20" i="1" a="1"/>
  <c r="ABJ20" i="1" s="1"/>
  <c r="FC19" i="1" a="1"/>
  <c r="FC19" i="1" s="1"/>
  <c r="FC20" i="1" a="1"/>
  <c r="FC20" i="1" s="1"/>
  <c r="HC35" i="1" a="1"/>
  <c r="HC35" i="1" s="1"/>
  <c r="HC19" i="1" a="1"/>
  <c r="HC19" i="1" s="1"/>
  <c r="HC20" i="1" a="1"/>
  <c r="HC20" i="1" s="1"/>
  <c r="WH19" i="1" a="1"/>
  <c r="WH19" i="1" s="1"/>
  <c r="WH20" i="1" a="1"/>
  <c r="WH20" i="1" s="1"/>
  <c r="YD35" i="1" a="1"/>
  <c r="YD35" i="1" s="1"/>
  <c r="YD19" i="1" a="1"/>
  <c r="YD19" i="1" s="1"/>
  <c r="YD20" i="1" a="1"/>
  <c r="YD20" i="1" s="1"/>
  <c r="YY19" i="1" a="1"/>
  <c r="YY19" i="1" s="1"/>
  <c r="YY20" i="1" a="1"/>
  <c r="YY20" i="1" s="1"/>
  <c r="ACG35" i="1" a="1"/>
  <c r="ACG35" i="1" s="1"/>
  <c r="ACG19" i="1" a="1"/>
  <c r="ACG19" i="1" s="1"/>
  <c r="ACG20" i="1" a="1"/>
  <c r="ACG20" i="1" s="1"/>
  <c r="ADO35" i="1" a="1"/>
  <c r="ADO35" i="1" s="1"/>
  <c r="ADO19" i="1" a="1"/>
  <c r="ADO19" i="1" s="1"/>
  <c r="ADO20" i="1" a="1"/>
  <c r="ADO20" i="1" s="1"/>
  <c r="AEP35" i="1" a="1"/>
  <c r="AEP35" i="1" s="1"/>
  <c r="AEP19" i="1" a="1"/>
  <c r="AEP19" i="1" s="1"/>
  <c r="AEP20" i="1" a="1"/>
  <c r="AEP20" i="1" s="1"/>
  <c r="KT35" i="1" a="1"/>
  <c r="KT35" i="1" s="1"/>
  <c r="KT19" i="1" a="1"/>
  <c r="KT19" i="1" s="1"/>
  <c r="KT20" i="1" a="1"/>
  <c r="KT20" i="1" s="1"/>
  <c r="LB35" i="1" a="1"/>
  <c r="LB35" i="1" s="1"/>
  <c r="LB19" i="1" a="1"/>
  <c r="LB19" i="1" s="1"/>
  <c r="LB20" i="1" a="1"/>
  <c r="LB20" i="1" s="1"/>
  <c r="PJ19" i="1" a="1"/>
  <c r="PJ19" i="1" s="1"/>
  <c r="PJ20" i="1" a="1"/>
  <c r="PJ20" i="1" s="1"/>
  <c r="PU19" i="1" a="1"/>
  <c r="PU19" i="1" s="1"/>
  <c r="PU20" i="1" a="1"/>
  <c r="PU20" i="1" s="1"/>
  <c r="RC19" i="1" a="1"/>
  <c r="RC19" i="1" s="1"/>
  <c r="RC20" i="1" a="1"/>
  <c r="RC20" i="1" s="1"/>
  <c r="UR19" i="1" a="1"/>
  <c r="UR19" i="1" s="1"/>
  <c r="UR20" i="1" a="1"/>
  <c r="UR20" i="1" s="1"/>
  <c r="RI19" i="1" a="1"/>
  <c r="RI19" i="1" s="1"/>
  <c r="RI20" i="1" a="1"/>
  <c r="RI20" i="1" s="1"/>
  <c r="ND19" i="1" a="1"/>
  <c r="ND19" i="1" s="1"/>
  <c r="ND20" i="1" a="1"/>
  <c r="ND20" i="1" s="1"/>
  <c r="PR19" i="1" a="1"/>
  <c r="PR19" i="1" s="1"/>
  <c r="PR20" i="1" a="1"/>
  <c r="PR20" i="1" s="1"/>
  <c r="AAX37" i="1" a="1"/>
  <c r="AAX37" i="1" s="1"/>
  <c r="AAX19" i="1" a="1"/>
  <c r="AAX19" i="1" s="1"/>
  <c r="AAX20" i="1" a="1"/>
  <c r="AAX20" i="1" s="1"/>
  <c r="XV19" i="1" a="1"/>
  <c r="XV19" i="1" s="1"/>
  <c r="XV20" i="1" a="1"/>
  <c r="XV20" i="1" s="1"/>
  <c r="EC35" i="1" a="1"/>
  <c r="EC35" i="1" s="1"/>
  <c r="EC19" i="1" a="1"/>
  <c r="EC19" i="1" s="1"/>
  <c r="EC20" i="1" a="1"/>
  <c r="EC20" i="1" s="1"/>
  <c r="AM19" i="1" a="1"/>
  <c r="AM19" i="1" s="1"/>
  <c r="AM20" i="1" a="1"/>
  <c r="AM20" i="1" s="1"/>
  <c r="ZA19" i="1" a="1"/>
  <c r="ZA19" i="1" s="1"/>
  <c r="ZA20" i="1" a="1"/>
  <c r="ZA20" i="1" s="1"/>
  <c r="ACC35" i="1" a="1"/>
  <c r="ACC35" i="1" s="1"/>
  <c r="ACC19" i="1" a="1"/>
  <c r="ACC19" i="1" s="1"/>
  <c r="ACC20" i="1" a="1"/>
  <c r="ACC20" i="1" s="1"/>
  <c r="AEV35" i="1" a="1"/>
  <c r="AEV35" i="1" s="1"/>
  <c r="AEV19" i="1" a="1"/>
  <c r="AEV19" i="1" s="1"/>
  <c r="AEV20" i="1" a="1"/>
  <c r="AEV20" i="1" s="1"/>
  <c r="ACS35" i="1" a="1"/>
  <c r="ACS35" i="1" s="1"/>
  <c r="ACS19" i="1" a="1"/>
  <c r="ACS19" i="1" s="1"/>
  <c r="ACS20" i="1" a="1"/>
  <c r="ACS20" i="1" s="1"/>
  <c r="LH35" i="1" a="1"/>
  <c r="LH35" i="1" s="1"/>
  <c r="LH19" i="1" a="1"/>
  <c r="LH19" i="1" s="1"/>
  <c r="LH20" i="1" a="1"/>
  <c r="LH20" i="1" s="1"/>
  <c r="LR35" i="1" a="1"/>
  <c r="LR35" i="1" s="1"/>
  <c r="LR19" i="1" a="1"/>
  <c r="LR19" i="1" s="1"/>
  <c r="LR20" i="1" a="1"/>
  <c r="LR20" i="1" s="1"/>
  <c r="QN19" i="1" a="1"/>
  <c r="QN19" i="1" s="1"/>
  <c r="QN20" i="1" a="1"/>
  <c r="QN20" i="1" s="1"/>
  <c r="QY19" i="1" a="1"/>
  <c r="QY19" i="1" s="1"/>
  <c r="QY20" i="1" a="1"/>
  <c r="QY20" i="1" s="1"/>
  <c r="SG19" i="1" a="1"/>
  <c r="SG19" i="1" s="1"/>
  <c r="SG20" i="1" a="1"/>
  <c r="SG20" i="1" s="1"/>
  <c r="VO19" i="1" a="1"/>
  <c r="VO19" i="1" s="1"/>
  <c r="VO20" i="1" a="1"/>
  <c r="VO20" i="1" s="1"/>
  <c r="RY19" i="1" a="1"/>
  <c r="RY19" i="1" s="1"/>
  <c r="RY20" i="1" a="1"/>
  <c r="RY20" i="1" s="1"/>
  <c r="NT19" i="1" a="1"/>
  <c r="NT19" i="1" s="1"/>
  <c r="NT20" i="1" a="1"/>
  <c r="NT20" i="1" s="1"/>
  <c r="QH19" i="1" a="1"/>
  <c r="QH19" i="1" s="1"/>
  <c r="QH20" i="1" a="1"/>
  <c r="QH20" i="1" s="1"/>
  <c r="ZG37" i="1" a="1"/>
  <c r="ZG37" i="1" s="1"/>
  <c r="ZG19" i="1" a="1"/>
  <c r="ZG19" i="1" s="1"/>
  <c r="ZG20" i="1" a="1"/>
  <c r="ZG20" i="1" s="1"/>
  <c r="MU19" i="1" a="1"/>
  <c r="MU19" i="1" s="1"/>
  <c r="MU20" i="1" a="1"/>
  <c r="MU20" i="1" s="1"/>
  <c r="TN19" i="1" a="1"/>
  <c r="TN19" i="1" s="1"/>
  <c r="TN20" i="1" a="1"/>
  <c r="TN20" i="1" s="1"/>
  <c r="GU35" i="1" a="1"/>
  <c r="GU35" i="1" s="1"/>
  <c r="GU19" i="1" a="1"/>
  <c r="GU19" i="1" s="1"/>
  <c r="GU20" i="1" a="1"/>
  <c r="GU20" i="1" s="1"/>
  <c r="ABN35" i="1" a="1"/>
  <c r="ABN35" i="1" s="1"/>
  <c r="ABN19" i="1" a="1"/>
  <c r="ABN19" i="1" s="1"/>
  <c r="ABN20" i="1" a="1"/>
  <c r="ABN20" i="1" s="1"/>
  <c r="ACY35" i="1" a="1"/>
  <c r="ACY35" i="1" s="1"/>
  <c r="ACY19" i="1" a="1"/>
  <c r="ACY19" i="1" s="1"/>
  <c r="ACY20" i="1" a="1"/>
  <c r="ACY20" i="1" s="1"/>
  <c r="ADZ35" i="1" a="1"/>
  <c r="ADZ35" i="1" s="1"/>
  <c r="ADZ19" i="1" a="1"/>
  <c r="ADZ19" i="1" s="1"/>
  <c r="ADZ20" i="1" a="1"/>
  <c r="ADZ20" i="1" s="1"/>
  <c r="MQ35" i="1" a="1"/>
  <c r="MQ35" i="1" s="1"/>
  <c r="MQ19" i="1" a="1"/>
  <c r="MQ19" i="1" s="1"/>
  <c r="MQ20" i="1" a="1"/>
  <c r="MQ20" i="1" s="1"/>
  <c r="LV35" i="1" a="1"/>
  <c r="LV35" i="1" s="1"/>
  <c r="LV19" i="1" a="1"/>
  <c r="LV19" i="1" s="1"/>
  <c r="LV20" i="1" a="1"/>
  <c r="LV20" i="1" s="1"/>
  <c r="RR19" i="1" a="1"/>
  <c r="RR19" i="1" s="1"/>
  <c r="RR20" i="1" a="1"/>
  <c r="RR20" i="1" s="1"/>
  <c r="RV19" i="1" a="1"/>
  <c r="RV19" i="1" s="1"/>
  <c r="RV20" i="1" a="1"/>
  <c r="RV20" i="1" s="1"/>
  <c r="TK19" i="1" a="1"/>
  <c r="TK19" i="1" s="1"/>
  <c r="TK20" i="1" a="1"/>
  <c r="TK20" i="1" s="1"/>
  <c r="MY19" i="1" a="1"/>
  <c r="MY19" i="1" s="1"/>
  <c r="MY20" i="1" a="1"/>
  <c r="MY20" i="1" s="1"/>
  <c r="SO19" i="1" a="1"/>
  <c r="SO19" i="1" s="1"/>
  <c r="SO20" i="1" a="1"/>
  <c r="SO20" i="1" s="1"/>
  <c r="OJ19" i="1" a="1"/>
  <c r="OJ19" i="1" s="1"/>
  <c r="OJ20" i="1" a="1"/>
  <c r="OJ20" i="1" s="1"/>
  <c r="QX19" i="1" a="1"/>
  <c r="QX19" i="1" s="1"/>
  <c r="QX20" i="1" a="1"/>
  <c r="QX20" i="1" s="1"/>
  <c r="ABE37" i="1" a="1"/>
  <c r="ABE37" i="1" s="1"/>
  <c r="ABE19" i="1" a="1"/>
  <c r="ABE19" i="1" s="1"/>
  <c r="ABE20" i="1" a="1"/>
  <c r="ABE20" i="1" s="1"/>
  <c r="ADN35" i="1" a="1"/>
  <c r="ADN35" i="1" s="1"/>
  <c r="ADN19" i="1" a="1"/>
  <c r="ADN19" i="1" s="1"/>
  <c r="ADN20" i="1" a="1"/>
  <c r="ADN20" i="1" s="1"/>
  <c r="ZC19" i="1" a="1"/>
  <c r="ZC19" i="1" s="1"/>
  <c r="ZC20" i="1" a="1"/>
  <c r="ZC20" i="1" s="1"/>
  <c r="YZ35" i="1" a="1"/>
  <c r="YZ35" i="1" s="1"/>
  <c r="YZ19" i="1" a="1"/>
  <c r="YZ19" i="1" s="1"/>
  <c r="YZ20" i="1" a="1"/>
  <c r="YZ20" i="1" s="1"/>
  <c r="ACJ35" i="1" a="1"/>
  <c r="ACJ35" i="1" s="1"/>
  <c r="ACJ19" i="1" a="1"/>
  <c r="ACJ19" i="1" s="1"/>
  <c r="ACJ20" i="1" a="1"/>
  <c r="ACJ20" i="1" s="1"/>
  <c r="AEF35" i="1" a="1"/>
  <c r="AEF35" i="1" s="1"/>
  <c r="AEF19" i="1" a="1"/>
  <c r="AEF19" i="1" s="1"/>
  <c r="AEF20" i="1" a="1"/>
  <c r="AEF20" i="1" s="1"/>
  <c r="AEQ35" i="1" a="1"/>
  <c r="AEQ35" i="1" s="1"/>
  <c r="AEQ19" i="1" a="1"/>
  <c r="AEQ19" i="1" s="1"/>
  <c r="AEQ20" i="1" a="1"/>
  <c r="AEQ20" i="1" s="1"/>
  <c r="JZ35" i="1" a="1"/>
  <c r="JZ35" i="1" s="1"/>
  <c r="JZ19" i="1" a="1"/>
  <c r="JZ19" i="1" s="1"/>
  <c r="JZ20" i="1" a="1"/>
  <c r="JZ20" i="1" s="1"/>
  <c r="ML35" i="1" a="1"/>
  <c r="ML35" i="1" s="1"/>
  <c r="ML19" i="1" a="1"/>
  <c r="ML19" i="1" s="1"/>
  <c r="ML20" i="1" a="1"/>
  <c r="ML20" i="1" s="1"/>
  <c r="SV19" i="1" a="1"/>
  <c r="SV19" i="1" s="1"/>
  <c r="SV20" i="1" a="1"/>
  <c r="SV20" i="1" s="1"/>
  <c r="SZ19" i="1" a="1"/>
  <c r="SZ19" i="1" s="1"/>
  <c r="SZ20" i="1" a="1"/>
  <c r="SZ20" i="1" s="1"/>
  <c r="UH19" i="1" a="1"/>
  <c r="UH19" i="1" s="1"/>
  <c r="UH20" i="1" a="1"/>
  <c r="UH20" i="1" s="1"/>
  <c r="OB19" i="1" a="1"/>
  <c r="OB19" i="1" s="1"/>
  <c r="OB20" i="1" a="1"/>
  <c r="OB20" i="1" s="1"/>
  <c r="TE19" i="1" a="1"/>
  <c r="TE19" i="1" s="1"/>
  <c r="TE20" i="1" a="1"/>
  <c r="TE20" i="1" s="1"/>
  <c r="OZ19" i="1" a="1"/>
  <c r="OZ19" i="1" s="1"/>
  <c r="OZ20" i="1" a="1"/>
  <c r="OZ20" i="1" s="1"/>
  <c r="RN19" i="1" a="1"/>
  <c r="RN19" i="1" s="1"/>
  <c r="RN20" i="1" a="1"/>
  <c r="RN20" i="1" s="1"/>
  <c r="AAY37" i="1" a="1"/>
  <c r="AAY37" i="1" s="1"/>
  <c r="AAY19" i="1" a="1"/>
  <c r="AAY19" i="1" s="1"/>
  <c r="AAY20" i="1" a="1"/>
  <c r="AAY20" i="1" s="1"/>
  <c r="CG35" i="1" a="1"/>
  <c r="CG35" i="1" s="1"/>
  <c r="CG19" i="1" a="1"/>
  <c r="CG19" i="1" s="1"/>
  <c r="CG20" i="1" a="1"/>
  <c r="CG20" i="1" s="1"/>
  <c r="ADP35" i="1" a="1"/>
  <c r="ADP35" i="1" s="1"/>
  <c r="ADP19" i="1" a="1"/>
  <c r="ADP19" i="1" s="1"/>
  <c r="ADP20" i="1" a="1"/>
  <c r="ADP20" i="1" s="1"/>
  <c r="ACR35" i="1" a="1"/>
  <c r="ACR35" i="1" s="1"/>
  <c r="ACR19" i="1" a="1"/>
  <c r="ACR19" i="1" s="1"/>
  <c r="ACR20" i="1" a="1"/>
  <c r="ACR20" i="1" s="1"/>
  <c r="KU35" i="1" a="1"/>
  <c r="KU35" i="1" s="1"/>
  <c r="KU19" i="1" a="1"/>
  <c r="KU19" i="1" s="1"/>
  <c r="KU20" i="1" a="1"/>
  <c r="KU20" i="1" s="1"/>
  <c r="KI35" i="1" a="1"/>
  <c r="KI35" i="1" s="1"/>
  <c r="KI19" i="1" a="1"/>
  <c r="KI19" i="1" s="1"/>
  <c r="KI20" i="1" a="1"/>
  <c r="KI20" i="1" s="1"/>
  <c r="TS19" i="1" a="1"/>
  <c r="TS19" i="1" s="1"/>
  <c r="TS20" i="1" a="1"/>
  <c r="TS20" i="1" s="1"/>
  <c r="UD19" i="1" a="1"/>
  <c r="UD19" i="1" s="1"/>
  <c r="UD20" i="1" a="1"/>
  <c r="UD20" i="1" s="1"/>
  <c r="VL19" i="1" a="1"/>
  <c r="VL19" i="1" s="1"/>
  <c r="VL20" i="1" a="1"/>
  <c r="VL20" i="1" s="1"/>
  <c r="NC19" i="1" a="1"/>
  <c r="NC19" i="1" s="1"/>
  <c r="NC20" i="1" a="1"/>
  <c r="NC20" i="1" s="1"/>
  <c r="TU19" i="1" a="1"/>
  <c r="TU19" i="1" s="1"/>
  <c r="TU20" i="1" a="1"/>
  <c r="TU20" i="1" s="1"/>
  <c r="PP19" i="1" a="1"/>
  <c r="PP19" i="1" s="1"/>
  <c r="PP20" i="1" a="1"/>
  <c r="PP20" i="1" s="1"/>
  <c r="SD19" i="1" a="1"/>
  <c r="SD19" i="1" s="1"/>
  <c r="SD20" i="1" a="1"/>
  <c r="SD20" i="1" s="1"/>
  <c r="ABG37" i="1" a="1"/>
  <c r="ABG37" i="1" s="1"/>
  <c r="ABG19" i="1" a="1"/>
  <c r="ABG19" i="1" s="1"/>
  <c r="ABG20" i="1" a="1"/>
  <c r="ABG20" i="1" s="1"/>
  <c r="AED35" i="1" a="1"/>
  <c r="AED35" i="1" s="1"/>
  <c r="AED19" i="1" a="1"/>
  <c r="AED19" i="1" s="1"/>
  <c r="AED20" i="1" a="1"/>
  <c r="AED20" i="1" s="1"/>
  <c r="IX19" i="1" a="1"/>
  <c r="IX19" i="1" s="1"/>
  <c r="IX20" i="1" a="1"/>
  <c r="IX20" i="1" s="1"/>
  <c r="ADJ35" i="1" a="1"/>
  <c r="ADJ35" i="1" s="1"/>
  <c r="ADJ19" i="1" a="1"/>
  <c r="ADJ19" i="1" s="1"/>
  <c r="ADJ20" i="1" a="1"/>
  <c r="ADJ20" i="1" s="1"/>
  <c r="LI35" i="1" a="1"/>
  <c r="LI35" i="1" s="1"/>
  <c r="LI19" i="1" a="1"/>
  <c r="LI19" i="1" s="1"/>
  <c r="LI20" i="1" a="1"/>
  <c r="LI20" i="1" s="1"/>
  <c r="LC35" i="1" a="1"/>
  <c r="LC35" i="1" s="1"/>
  <c r="LC19" i="1" a="1"/>
  <c r="LC19" i="1" s="1"/>
  <c r="LC20" i="1" a="1"/>
  <c r="LC20" i="1" s="1"/>
  <c r="OC19" i="1" a="1"/>
  <c r="OC19" i="1" s="1"/>
  <c r="OC20" i="1" a="1"/>
  <c r="OC20" i="1" s="1"/>
  <c r="UW19" i="1" a="1"/>
  <c r="UW19" i="1" s="1"/>
  <c r="UW20" i="1" a="1"/>
  <c r="UW20" i="1" s="1"/>
  <c r="VH19" i="1" a="1"/>
  <c r="VH19" i="1" s="1"/>
  <c r="VH20" i="1" a="1"/>
  <c r="VH20" i="1" s="1"/>
  <c r="RW19" i="1" a="1"/>
  <c r="RW19" i="1" s="1"/>
  <c r="RW20" i="1" a="1"/>
  <c r="RW20" i="1" s="1"/>
  <c r="PF19" i="1" a="1"/>
  <c r="PF19" i="1" s="1"/>
  <c r="PF20" i="1" a="1"/>
  <c r="PF20" i="1" s="1"/>
  <c r="UK19" i="1" a="1"/>
  <c r="UK19" i="1" s="1"/>
  <c r="UK20" i="1" a="1"/>
  <c r="UK20" i="1" s="1"/>
  <c r="QF19" i="1" a="1"/>
  <c r="QF19" i="1" s="1"/>
  <c r="QF20" i="1" a="1"/>
  <c r="QF20" i="1" s="1"/>
  <c r="ST19" i="1" a="1"/>
  <c r="ST19" i="1" s="1"/>
  <c r="ST20" i="1" a="1"/>
  <c r="ST20" i="1" s="1"/>
  <c r="AAZ37" i="1" a="1"/>
  <c r="AAZ37" i="1" s="1"/>
  <c r="AAZ19" i="1" a="1"/>
  <c r="AAZ19" i="1" s="1"/>
  <c r="AAZ20" i="1" a="1"/>
  <c r="AAZ20" i="1" s="1"/>
  <c r="LF35" i="1" a="1"/>
  <c r="LF35" i="1" s="1"/>
  <c r="LF19" i="1" a="1"/>
  <c r="LF19" i="1" s="1"/>
  <c r="LF20" i="1" a="1"/>
  <c r="LF20" i="1" s="1"/>
  <c r="QS19" i="1" a="1"/>
  <c r="QS19" i="1" s="1"/>
  <c r="QS20" i="1" a="1"/>
  <c r="QS20" i="1" s="1"/>
  <c r="AEA35" i="1" a="1"/>
  <c r="AEA35" i="1" s="1"/>
  <c r="AEA19" i="1" a="1"/>
  <c r="AEA19" i="1" s="1"/>
  <c r="AEA20" i="1" a="1"/>
  <c r="AEA20" i="1" s="1"/>
  <c r="MR35" i="1" a="1"/>
  <c r="MR35" i="1" s="1"/>
  <c r="MR19" i="1" a="1"/>
  <c r="MR19" i="1" s="1"/>
  <c r="MR20" i="1" a="1"/>
  <c r="MR20" i="1" s="1"/>
  <c r="LS35" i="1" a="1"/>
  <c r="LS35" i="1" s="1"/>
  <c r="LS19" i="1" a="1"/>
  <c r="LS19" i="1" s="1"/>
  <c r="LS20" i="1" a="1"/>
  <c r="LS20" i="1" s="1"/>
  <c r="NG19" i="1" a="1"/>
  <c r="NG19" i="1" s="1"/>
  <c r="NG20" i="1" a="1"/>
  <c r="NG20" i="1" s="1"/>
  <c r="NK19" i="1" a="1"/>
  <c r="NK19" i="1" s="1"/>
  <c r="NK20" i="1" a="1"/>
  <c r="NK20" i="1" s="1"/>
  <c r="VI19" i="1" a="1"/>
  <c r="VI19" i="1" s="1"/>
  <c r="VI20" i="1" a="1"/>
  <c r="VI20" i="1" s="1"/>
  <c r="MV19" i="1" a="1"/>
  <c r="MV19" i="1" s="1"/>
  <c r="MV20" i="1" a="1"/>
  <c r="MV20" i="1" s="1"/>
  <c r="QJ19" i="1" a="1"/>
  <c r="QJ19" i="1" s="1"/>
  <c r="QJ20" i="1" a="1"/>
  <c r="QJ20" i="1" s="1"/>
  <c r="VA19" i="1" a="1"/>
  <c r="VA19" i="1" s="1"/>
  <c r="VA20" i="1" a="1"/>
  <c r="VA20" i="1" s="1"/>
  <c r="QV19" i="1" a="1"/>
  <c r="QV19" i="1" s="1"/>
  <c r="QV20" i="1" a="1"/>
  <c r="QV20" i="1" s="1"/>
  <c r="TJ19" i="1" a="1"/>
  <c r="TJ19" i="1" s="1"/>
  <c r="TJ20" i="1" a="1"/>
  <c r="TJ20" i="1" s="1"/>
  <c r="ABH37" i="1" a="1"/>
  <c r="ABH37" i="1" s="1"/>
  <c r="ABH19" i="1" a="1"/>
  <c r="ABH19" i="1" s="1"/>
  <c r="ABH20" i="1" a="1"/>
  <c r="ABH20" i="1" s="1"/>
  <c r="HS35" i="1" a="1"/>
  <c r="HS35" i="1" s="1"/>
  <c r="HS19" i="1" a="1"/>
  <c r="HS19" i="1" s="1"/>
  <c r="HS20" i="1" a="1"/>
  <c r="HS20" i="1" s="1"/>
  <c r="IC19" i="1" a="1"/>
  <c r="IC19" i="1" s="1"/>
  <c r="IC20" i="1" a="1"/>
  <c r="IC20" i="1" s="1"/>
  <c r="AEG35" i="1" a="1"/>
  <c r="AEG35" i="1" s="1"/>
  <c r="AEG19" i="1" a="1"/>
  <c r="AEG19" i="1" s="1"/>
  <c r="AEG20" i="1" a="1"/>
  <c r="AEG20" i="1" s="1"/>
  <c r="LW35" i="1" a="1"/>
  <c r="LW35" i="1" s="1"/>
  <c r="LW19" i="1" a="1"/>
  <c r="LW19" i="1" s="1"/>
  <c r="LW20" i="1" a="1"/>
  <c r="LW20" i="1" s="1"/>
  <c r="PG19" i="1" a="1"/>
  <c r="PG19" i="1" s="1"/>
  <c r="PG20" i="1" a="1"/>
  <c r="PG20" i="1" s="1"/>
  <c r="ON19" i="1" a="1"/>
  <c r="ON19" i="1" s="1"/>
  <c r="ON20" i="1" a="1"/>
  <c r="ON20" i="1" s="1"/>
  <c r="UE19" i="1" a="1"/>
  <c r="UE19" i="1" s="1"/>
  <c r="UE20" i="1" a="1"/>
  <c r="UE20" i="1" s="1"/>
  <c r="NY19" i="1" a="1"/>
  <c r="NY19" i="1" s="1"/>
  <c r="NY20" i="1" a="1"/>
  <c r="NY20" i="1" s="1"/>
  <c r="RG19" i="1" a="1"/>
  <c r="RG19" i="1" s="1"/>
  <c r="RG20" i="1" a="1"/>
  <c r="RG20" i="1" s="1"/>
  <c r="NB19" i="1" a="1"/>
  <c r="NB19" i="1" s="1"/>
  <c r="NB20" i="1" a="1"/>
  <c r="NB20" i="1" s="1"/>
  <c r="RL19" i="1" a="1"/>
  <c r="RL19" i="1" s="1"/>
  <c r="RL20" i="1" a="1"/>
  <c r="RL20" i="1" s="1"/>
  <c r="TZ19" i="1" a="1"/>
  <c r="TZ19" i="1" s="1"/>
  <c r="TZ20" i="1" a="1"/>
  <c r="TZ20" i="1" s="1"/>
  <c r="ABA37" i="1" a="1"/>
  <c r="ABA37" i="1" s="1"/>
  <c r="ABA19" i="1" a="1"/>
  <c r="ABA19" i="1" s="1"/>
  <c r="ABA20" i="1" a="1"/>
  <c r="ABA20" i="1" s="1"/>
  <c r="HN19" i="1" a="1"/>
  <c r="HN19" i="1" s="1"/>
  <c r="HN20" i="1" a="1"/>
  <c r="HN20" i="1" s="1"/>
  <c r="KV35" i="1" a="1"/>
  <c r="KV35" i="1" s="1"/>
  <c r="KV19" i="1" a="1"/>
  <c r="KV19" i="1" s="1"/>
  <c r="KV20" i="1" a="1"/>
  <c r="KV20" i="1" s="1"/>
  <c r="NS19" i="1" a="1"/>
  <c r="NS19" i="1" s="1"/>
  <c r="NS20" i="1" a="1"/>
  <c r="NS20" i="1" s="1"/>
  <c r="PC19" i="1" a="1"/>
  <c r="PC19" i="1" s="1"/>
  <c r="PC20" i="1" a="1"/>
  <c r="PC20" i="1" s="1"/>
  <c r="SK19" i="1" a="1"/>
  <c r="SK19" i="1" s="1"/>
  <c r="SK20" i="1" a="1"/>
  <c r="SK20" i="1" s="1"/>
  <c r="NR19" i="1" a="1"/>
  <c r="NR19" i="1" s="1"/>
  <c r="NR20" i="1" a="1"/>
  <c r="NR20" i="1" s="1"/>
  <c r="SB19" i="1" a="1"/>
  <c r="SB19" i="1" s="1"/>
  <c r="SB20" i="1" a="1"/>
  <c r="SB20" i="1" s="1"/>
  <c r="UP19" i="1" a="1"/>
  <c r="UP19" i="1" s="1"/>
  <c r="UP20" i="1" a="1"/>
  <c r="UP20" i="1" s="1"/>
  <c r="ABI37" i="1" a="1"/>
  <c r="ABI37" i="1" s="1"/>
  <c r="ABI19" i="1" a="1"/>
  <c r="ABI19" i="1" s="1"/>
  <c r="ABI20" i="1" a="1"/>
  <c r="ABI20" i="1" s="1"/>
  <c r="YI19" i="1" a="1"/>
  <c r="YI19" i="1" s="1"/>
  <c r="YI20" i="1" a="1"/>
  <c r="YI20" i="1" s="1"/>
  <c r="JY35" i="1" a="1"/>
  <c r="JY35" i="1" s="1"/>
  <c r="JY19" i="1" a="1"/>
  <c r="JY19" i="1" s="1"/>
  <c r="JY20" i="1" a="1"/>
  <c r="JY20" i="1" s="1"/>
  <c r="HI19" i="1" a="1"/>
  <c r="HI19" i="1" s="1"/>
  <c r="HI20" i="1" a="1"/>
  <c r="HI20" i="1" s="1"/>
  <c r="ABW35" i="1" a="1"/>
  <c r="ABW35" i="1" s="1"/>
  <c r="ABW19" i="1" a="1"/>
  <c r="ABW19" i="1" s="1"/>
  <c r="ABW20" i="1" a="1"/>
  <c r="ABW20" i="1" s="1"/>
  <c r="TO19" i="1" a="1"/>
  <c r="TO19" i="1" s="1"/>
  <c r="TO20" i="1" a="1"/>
  <c r="TO20" i="1" s="1"/>
  <c r="OH19" i="1" a="1"/>
  <c r="OH19" i="1" s="1"/>
  <c r="OH20" i="1" a="1"/>
  <c r="OH20" i="1" s="1"/>
  <c r="SR19" i="1" a="1"/>
  <c r="SR19" i="1" s="1"/>
  <c r="SR20" i="1" a="1"/>
  <c r="SR20" i="1" s="1"/>
  <c r="VF19" i="1" a="1"/>
  <c r="VF19" i="1" s="1"/>
  <c r="VF20" i="1" a="1"/>
  <c r="VF20" i="1" s="1"/>
  <c r="ABB37" i="1" a="1"/>
  <c r="ABB37" i="1" s="1"/>
  <c r="ABB19" i="1" a="1"/>
  <c r="ABB19" i="1" s="1"/>
  <c r="ABB20" i="1" a="1"/>
  <c r="ABB20" i="1" s="1"/>
  <c r="YF19" i="1" a="1"/>
  <c r="YF19" i="1" s="1"/>
  <c r="YF20" i="1" a="1"/>
  <c r="YF20" i="1" s="1"/>
  <c r="KH35" i="1" a="1"/>
  <c r="KH35" i="1" s="1"/>
  <c r="KH19" i="1" a="1"/>
  <c r="KH19" i="1" s="1"/>
  <c r="KH20" i="1" a="1"/>
  <c r="KH20" i="1" s="1"/>
  <c r="LD35" i="1" a="1"/>
  <c r="LD35" i="1" s="1"/>
  <c r="LD19" i="1" a="1"/>
  <c r="LD19" i="1" s="1"/>
  <c r="LD20" i="1" a="1"/>
  <c r="LD20" i="1" s="1"/>
  <c r="TH19" i="1" a="1"/>
  <c r="TH19" i="1" s="1"/>
  <c r="TH20" i="1" a="1"/>
  <c r="TH20" i="1" s="1"/>
  <c r="ABC37" i="1" a="1"/>
  <c r="ABC37" i="1" s="1"/>
  <c r="ABC19" i="1" a="1"/>
  <c r="ABC19" i="1" s="1"/>
  <c r="ABC20" i="1" a="1"/>
  <c r="ABC20" i="1" s="1"/>
  <c r="YH19" i="1" a="1"/>
  <c r="YH19" i="1" s="1"/>
  <c r="YH20" i="1" a="1"/>
  <c r="YH20" i="1" s="1"/>
  <c r="ES35" i="1" a="1"/>
  <c r="ES35" i="1" s="1"/>
  <c r="ES19" i="1" a="1"/>
  <c r="ES19" i="1" s="1"/>
  <c r="ES20" i="1" a="1"/>
  <c r="ES20" i="1" s="1"/>
  <c r="IR35" i="1" a="1"/>
  <c r="IR35" i="1" s="1"/>
  <c r="IR19" i="1" a="1"/>
  <c r="IR19" i="1" s="1"/>
  <c r="IR20" i="1" a="1"/>
  <c r="IR20" i="1" s="1"/>
  <c r="WY19" i="1" a="1"/>
  <c r="WY19" i="1" s="1"/>
  <c r="WY20" i="1" a="1"/>
  <c r="WY20" i="1" s="1"/>
  <c r="PN19" i="1" a="1"/>
  <c r="PN19" i="1" s="1"/>
  <c r="PN20" i="1" a="1"/>
  <c r="PN20" i="1" s="1"/>
  <c r="ABD37" i="1" a="1"/>
  <c r="ABD37" i="1" s="1"/>
  <c r="ABD19" i="1" a="1"/>
  <c r="ABD19" i="1" s="1"/>
  <c r="ABD20" i="1" a="1"/>
  <c r="ABD20" i="1" s="1"/>
  <c r="EI19" i="1" a="1"/>
  <c r="EI19" i="1" s="1"/>
  <c r="EI20" i="1" a="1"/>
  <c r="EI20" i="1" s="1"/>
  <c r="YG19" i="1" a="1"/>
  <c r="YG19" i="1" s="1"/>
  <c r="YG20" i="1" a="1"/>
  <c r="YG20" i="1" s="1"/>
  <c r="ET34" i="1" a="1"/>
  <c r="ET34" i="1" s="1"/>
  <c r="ET19" i="1" a="1"/>
  <c r="ET19" i="1" s="1"/>
  <c r="ET20" i="1" a="1"/>
  <c r="ET20" i="1" s="1"/>
  <c r="ACA35" i="1" a="1"/>
  <c r="ACA35" i="1" s="1"/>
  <c r="ACA19" i="1" a="1"/>
  <c r="ACA19" i="1" s="1"/>
  <c r="ACA20" i="1" a="1"/>
  <c r="ACA20" i="1" s="1"/>
  <c r="VX35" i="1" a="1"/>
  <c r="VX35" i="1" s="1"/>
  <c r="VX19" i="1" a="1"/>
  <c r="VX19" i="1" s="1"/>
  <c r="VX20" i="1" a="1"/>
  <c r="VX20" i="1" s="1"/>
  <c r="OM19" i="1" a="1"/>
  <c r="OM19" i="1" s="1"/>
  <c r="OM20" i="1" a="1"/>
  <c r="OM20" i="1" s="1"/>
  <c r="IS35" i="1" a="1"/>
  <c r="IS35" i="1" s="1"/>
  <c r="IS19" i="1" a="1"/>
  <c r="IS19" i="1" s="1"/>
  <c r="IS20" i="1" a="1"/>
  <c r="IS20" i="1" s="1"/>
  <c r="DF35" i="1" a="1"/>
  <c r="DF35" i="1" s="1"/>
  <c r="DF19" i="1" a="1"/>
  <c r="DF19" i="1" s="1"/>
  <c r="DF20" i="1" a="1"/>
  <c r="DF20" i="1" s="1"/>
  <c r="YE19" i="1" a="1"/>
  <c r="YE19" i="1" s="1"/>
  <c r="YE20" i="1" a="1"/>
  <c r="YE20" i="1" s="1"/>
  <c r="YU35" i="1" a="1"/>
  <c r="YU35" i="1" s="1"/>
  <c r="YU19" i="1" a="1"/>
  <c r="YU19" i="1" s="1"/>
  <c r="YU20" i="1" a="1"/>
  <c r="YU20" i="1" s="1"/>
  <c r="AN35" i="1" a="1"/>
  <c r="AN35" i="1" s="1"/>
  <c r="GZ35" i="1" s="1"/>
  <c r="AN19" i="1" a="1"/>
  <c r="AN19" i="1" s="1"/>
  <c r="GZ19" i="1" s="1"/>
  <c r="AN20" i="1" a="1"/>
  <c r="AN20" i="1" s="1"/>
  <c r="J35" i="1" a="1"/>
  <c r="J35" i="1" s="1"/>
  <c r="J19" i="1" a="1"/>
  <c r="J19" i="1" s="1"/>
  <c r="J20" i="1" a="1"/>
  <c r="J20" i="1" s="1"/>
  <c r="YM19" i="1" a="1"/>
  <c r="YM19" i="1" s="1"/>
  <c r="YM20" i="1" a="1"/>
  <c r="YM20" i="1" s="1"/>
  <c r="IY19" i="1" a="1"/>
  <c r="IY19" i="1" s="1"/>
  <c r="IY20" i="1" a="1"/>
  <c r="IY20" i="1" s="1"/>
  <c r="AAD35" i="1" a="1"/>
  <c r="AAD35" i="1" s="1"/>
  <c r="AAD19" i="1" a="1"/>
  <c r="AAD19" i="1" s="1"/>
  <c r="AAD20" i="1" a="1"/>
  <c r="AAD20" i="1" s="1"/>
  <c r="ACN35" i="1" a="1"/>
  <c r="ACN35" i="1" s="1"/>
  <c r="ACN19" i="1" a="1"/>
  <c r="ACN19" i="1" s="1"/>
  <c r="ACN20" i="1" a="1"/>
  <c r="ACN20" i="1" s="1"/>
  <c r="ADS35" i="1" a="1"/>
  <c r="ADS35" i="1" s="1"/>
  <c r="ADS19" i="1" a="1"/>
  <c r="ADS19" i="1" s="1"/>
  <c r="ADS20" i="1" a="1"/>
  <c r="ADS20" i="1" s="1"/>
  <c r="ME35" i="1" a="1"/>
  <c r="ME35" i="1" s="1"/>
  <c r="ME19" i="1" a="1"/>
  <c r="ME19" i="1" s="1"/>
  <c r="ME20" i="1" a="1"/>
  <c r="ME20" i="1" s="1"/>
  <c r="KC35" i="1" a="1"/>
  <c r="KC35" i="1" s="1"/>
  <c r="KC19" i="1" a="1"/>
  <c r="KC19" i="1" s="1"/>
  <c r="KC20" i="1" a="1"/>
  <c r="KC20" i="1" s="1"/>
  <c r="LX35" i="1" a="1"/>
  <c r="LX35" i="1" s="1"/>
  <c r="LX19" i="1" a="1"/>
  <c r="LX19" i="1" s="1"/>
  <c r="LX20" i="1" a="1"/>
  <c r="LX20" i="1" s="1"/>
  <c r="UT19" i="1" a="1"/>
  <c r="UT19" i="1" s="1"/>
  <c r="UT20" i="1" a="1"/>
  <c r="UT20" i="1" s="1"/>
  <c r="UA19" i="1" a="1"/>
  <c r="UA19" i="1" s="1"/>
  <c r="UA20" i="1" a="1"/>
  <c r="UA20" i="1" s="1"/>
  <c r="RA19" i="1" a="1"/>
  <c r="RA19" i="1" s="1"/>
  <c r="RA20" i="1" a="1"/>
  <c r="RA20" i="1" s="1"/>
  <c r="TL19" i="1" a="1"/>
  <c r="TL19" i="1" s="1"/>
  <c r="TL20" i="1" a="1"/>
  <c r="TL20" i="1" s="1"/>
  <c r="NP19" i="1" a="1"/>
  <c r="NP19" i="1" s="1"/>
  <c r="NP20" i="1" a="1"/>
  <c r="NP20" i="1" s="1"/>
  <c r="QD19" i="1" a="1"/>
  <c r="QD19" i="1" s="1"/>
  <c r="QD20" i="1" a="1"/>
  <c r="QD20" i="1" s="1"/>
  <c r="UN19" i="1" a="1"/>
  <c r="UN19" i="1" s="1"/>
  <c r="UN20" i="1" a="1"/>
  <c r="UN20" i="1" s="1"/>
  <c r="EH19" i="1" a="1"/>
  <c r="EH19" i="1" s="1"/>
  <c r="EH20" i="1" a="1"/>
  <c r="EH20" i="1" s="1"/>
  <c r="YJ19" i="1" a="1"/>
  <c r="YJ19" i="1" s="1"/>
  <c r="YJ20" i="1" a="1"/>
  <c r="YJ20" i="1" s="1"/>
  <c r="DB75" i="1" a="1"/>
  <c r="DB75" i="1" s="1"/>
  <c r="ABF69" i="1" a="1"/>
  <c r="ABF69" i="1" s="1"/>
  <c r="AAH19" i="1" a="1"/>
  <c r="AAH19" i="1" s="1"/>
  <c r="AAH20" i="1" a="1"/>
  <c r="AAH20" i="1" s="1"/>
  <c r="L19" i="1" a="1"/>
  <c r="L19" i="1" s="1"/>
  <c r="GT19" i="1" s="1" a="1"/>
  <c r="GT19" i="1" s="1"/>
  <c r="L20" i="1" a="1"/>
  <c r="L20" i="1" s="1"/>
  <c r="GT20" i="1" s="1" a="1"/>
  <c r="GT20" i="1" s="1"/>
  <c r="AP35" i="1" a="1"/>
  <c r="AP35" i="1" s="1"/>
  <c r="AP19" i="1" a="1"/>
  <c r="AP19" i="1" s="1"/>
  <c r="AP20" i="1" a="1"/>
  <c r="AP20" i="1" s="1"/>
  <c r="HJ35" i="1" a="1"/>
  <c r="HJ35" i="1" s="1"/>
  <c r="HJ19" i="1" a="1"/>
  <c r="HJ19" i="1" s="1"/>
  <c r="HJ20" i="1" a="1"/>
  <c r="HJ20" i="1" s="1"/>
  <c r="ACO35" i="1" a="1"/>
  <c r="ACO35" i="1" s="1"/>
  <c r="ACO19" i="1" a="1"/>
  <c r="ACO19" i="1" s="1"/>
  <c r="ACO20" i="1" a="1"/>
  <c r="ACO20" i="1" s="1"/>
  <c r="RD19" i="1" a="1"/>
  <c r="RD19" i="1" s="1"/>
  <c r="RD20" i="1" a="1"/>
  <c r="RD20" i="1" s="1"/>
  <c r="IP19" i="1" a="1"/>
  <c r="IP19" i="1" s="1"/>
  <c r="IP20" i="1" a="1"/>
  <c r="IP20" i="1" s="1"/>
  <c r="SW19" i="1" a="1"/>
  <c r="SW19" i="1" s="1"/>
  <c r="SW20" i="1" a="1"/>
  <c r="SW20" i="1" s="1"/>
  <c r="TX19" i="1" a="1"/>
  <c r="TX19" i="1" s="1"/>
  <c r="TX20" i="1" a="1"/>
  <c r="TX20" i="1" s="1"/>
  <c r="HK35" i="1" a="1"/>
  <c r="HK35" i="1" s="1"/>
  <c r="HK19" i="1" a="1"/>
  <c r="HK19" i="1" s="1"/>
  <c r="HK20" i="1" a="1"/>
  <c r="HK20" i="1" s="1"/>
  <c r="DG35" i="1" a="1"/>
  <c r="DG35" i="1" s="1"/>
  <c r="DG19" i="1" a="1"/>
  <c r="DG19" i="1" s="1"/>
  <c r="DG20" i="1" a="1"/>
  <c r="DG20" i="1" s="1"/>
  <c r="T19" i="1" a="1"/>
  <c r="T19" i="1" s="1"/>
  <c r="T20" i="1" a="1"/>
  <c r="T20" i="1" s="1"/>
  <c r="FZ19" i="1" a="1"/>
  <c r="FZ19" i="1" s="1"/>
  <c r="FZ20" i="1" a="1"/>
  <c r="FZ20" i="1" s="1"/>
  <c r="DS19" i="1" a="1"/>
  <c r="DS19" i="1" s="1"/>
  <c r="DS20" i="1" a="1"/>
  <c r="DS20" i="1" s="1"/>
  <c r="WJ19" i="1" a="1"/>
  <c r="WJ19" i="1" s="1"/>
  <c r="WJ20" i="1" a="1"/>
  <c r="WJ20" i="1" s="1"/>
  <c r="ACH35" i="1" a="1"/>
  <c r="ACH35" i="1" s="1"/>
  <c r="ACH19" i="1" a="1"/>
  <c r="ACH19" i="1" s="1"/>
  <c r="ACH20" i="1" a="1"/>
  <c r="ACH20" i="1" s="1"/>
  <c r="ADC35" i="1" a="1"/>
  <c r="ADC35" i="1" s="1"/>
  <c r="ADC19" i="1" a="1"/>
  <c r="ADC19" i="1" s="1"/>
  <c r="ADC20" i="1" a="1"/>
  <c r="ADC20" i="1" s="1"/>
  <c r="KN35" i="1" a="1"/>
  <c r="KN35" i="1" s="1"/>
  <c r="KN19" i="1" a="1"/>
  <c r="KN19" i="1" s="1"/>
  <c r="KN20" i="1" a="1"/>
  <c r="KN20" i="1" s="1"/>
  <c r="LL35" i="1" a="1"/>
  <c r="LL35" i="1" s="1"/>
  <c r="LL19" i="1" a="1"/>
  <c r="LL19" i="1" s="1"/>
  <c r="LL20" i="1" a="1"/>
  <c r="LL20" i="1" s="1"/>
  <c r="MN35" i="1" a="1"/>
  <c r="MN35" i="1" s="1"/>
  <c r="MN19" i="1" a="1"/>
  <c r="MN19" i="1" s="1"/>
  <c r="MN20" i="1" a="1"/>
  <c r="MN20" i="1" s="1"/>
  <c r="OD19" i="1" a="1"/>
  <c r="OD19" i="1" s="1"/>
  <c r="OD20" i="1" a="1"/>
  <c r="OD20" i="1" s="1"/>
  <c r="UX19" i="1" a="1"/>
  <c r="UX19" i="1" s="1"/>
  <c r="UX20" i="1" a="1"/>
  <c r="UX20" i="1" s="1"/>
  <c r="SE19" i="1" a="1"/>
  <c r="SE19" i="1" s="1"/>
  <c r="SE20" i="1" a="1"/>
  <c r="SE20" i="1" s="1"/>
  <c r="UI19" i="1" a="1"/>
  <c r="UI19" i="1" s="1"/>
  <c r="UI20" i="1" a="1"/>
  <c r="UI20" i="1" s="1"/>
  <c r="OF19" i="1" a="1"/>
  <c r="OF19" i="1" s="1"/>
  <c r="OF20" i="1" a="1"/>
  <c r="OF20" i="1" s="1"/>
  <c r="QT19" i="1" a="1"/>
  <c r="QT19" i="1" s="1"/>
  <c r="QT20" i="1" a="1"/>
  <c r="QT20" i="1" s="1"/>
  <c r="VD19" i="1" a="1"/>
  <c r="VD19" i="1" s="1"/>
  <c r="VD20" i="1" a="1"/>
  <c r="VD20" i="1" s="1"/>
  <c r="DB74" i="1" a="1"/>
  <c r="DB74" i="1" s="1"/>
  <c r="ABF68" i="1" a="1"/>
  <c r="ABF68" i="1" s="1"/>
  <c r="OG19" i="1" a="1"/>
  <c r="OG19" i="1" s="1"/>
  <c r="OG20" i="1" a="1"/>
  <c r="OG20" i="1" s="1"/>
  <c r="WN35" i="1" a="1"/>
  <c r="WN35" i="1" s="1"/>
  <c r="WN19" i="1" a="1"/>
  <c r="WN19" i="1" s="1"/>
  <c r="WN20" i="1" a="1"/>
  <c r="WN20" i="1" s="1"/>
  <c r="ABP35" i="1" a="1"/>
  <c r="ABP35" i="1" s="1"/>
  <c r="ABP19" i="1" a="1"/>
  <c r="ABP19" i="1" s="1"/>
  <c r="ABP20" i="1" a="1"/>
  <c r="ABP20" i="1" s="1"/>
  <c r="QZ19" i="1" a="1"/>
  <c r="QZ19" i="1" s="1"/>
  <c r="QZ20" i="1" a="1"/>
  <c r="QZ20" i="1" s="1"/>
  <c r="KM35" i="1" a="1"/>
  <c r="KM35" i="1" s="1"/>
  <c r="KM19" i="1" a="1"/>
  <c r="KM19" i="1" s="1"/>
  <c r="KM20" i="1" a="1"/>
  <c r="KM20" i="1" s="1"/>
  <c r="AAE19" i="1" a="1"/>
  <c r="AAE19" i="1" s="1"/>
  <c r="AAE20" i="1" a="1"/>
  <c r="AAE20" i="1" s="1"/>
  <c r="HP35" i="1" a="1"/>
  <c r="HP35" i="1" s="1"/>
  <c r="HP19" i="1" a="1"/>
  <c r="HP19" i="1" s="1"/>
  <c r="HP20" i="1" a="1"/>
  <c r="HP20" i="1" s="1"/>
  <c r="DM19" i="1" a="1"/>
  <c r="DM19" i="1" s="1"/>
  <c r="DM20" i="1" a="1"/>
  <c r="DM20" i="1" s="1"/>
  <c r="IF19" i="1" a="1"/>
  <c r="IF19" i="1" s="1"/>
  <c r="IF20" i="1" a="1"/>
  <c r="IF20" i="1" s="1"/>
  <c r="S19" i="1" a="1"/>
  <c r="S19" i="1" s="1"/>
  <c r="S20" i="1" a="1"/>
  <c r="S20" i="1" s="1"/>
  <c r="ABS35" i="1" a="1"/>
  <c r="ABS35" i="1" s="1"/>
  <c r="ABS19" i="1" a="1"/>
  <c r="ABS19" i="1" s="1"/>
  <c r="ABS20" i="1" a="1"/>
  <c r="ABS20" i="1" s="1"/>
  <c r="AEJ35" i="1" a="1"/>
  <c r="AEJ35" i="1" s="1"/>
  <c r="AEJ19" i="1" a="1"/>
  <c r="AEJ19" i="1" s="1"/>
  <c r="AEJ20" i="1" a="1"/>
  <c r="AEJ20" i="1" s="1"/>
  <c r="KW35" i="1" a="1"/>
  <c r="KW35" i="1" s="1"/>
  <c r="KW19" i="1" a="1"/>
  <c r="KW19" i="1" s="1"/>
  <c r="KW20" i="1" a="1"/>
  <c r="KW20" i="1" s="1"/>
  <c r="LZ35" i="1" a="1"/>
  <c r="LZ35" i="1" s="1"/>
  <c r="LZ19" i="1" a="1"/>
  <c r="LZ19" i="1" s="1"/>
  <c r="LZ20" i="1" a="1"/>
  <c r="LZ20" i="1" s="1"/>
  <c r="KK35" i="1" a="1"/>
  <c r="KK35" i="1" s="1"/>
  <c r="KK19" i="1" a="1"/>
  <c r="KK19" i="1" s="1"/>
  <c r="KK20" i="1" a="1"/>
  <c r="KK20" i="1" s="1"/>
  <c r="NH19" i="1" a="1"/>
  <c r="NH19" i="1" s="1"/>
  <c r="NH20" i="1" a="1"/>
  <c r="NH20" i="1" s="1"/>
  <c r="NL19" i="1" a="1"/>
  <c r="NL19" i="1" s="1"/>
  <c r="NL20" i="1" a="1"/>
  <c r="NL20" i="1" s="1"/>
  <c r="TB19" i="1" a="1"/>
  <c r="TB19" i="1" s="1"/>
  <c r="TB20" i="1" a="1"/>
  <c r="TB20" i="1" s="1"/>
  <c r="VM19" i="1" a="1"/>
  <c r="VM19" i="1" s="1"/>
  <c r="VM20" i="1" a="1"/>
  <c r="VM20" i="1" s="1"/>
  <c r="OV19" i="1" a="1"/>
  <c r="OV19" i="1" s="1"/>
  <c r="OV20" i="1" a="1"/>
  <c r="OV20" i="1" s="1"/>
  <c r="RJ19" i="1" a="1"/>
  <c r="RJ19" i="1" s="1"/>
  <c r="RJ20" i="1" a="1"/>
  <c r="RJ20" i="1" s="1"/>
  <c r="NE19" i="1" a="1"/>
  <c r="NE19" i="1" s="1"/>
  <c r="NE20" i="1" a="1"/>
  <c r="NE20" i="1" s="1"/>
  <c r="DB73" i="1" a="1"/>
  <c r="DB73" i="1" s="1"/>
  <c r="ABF67" i="1" a="1"/>
  <c r="ABF67" i="1" s="1"/>
  <c r="PE19" i="1" a="1"/>
  <c r="PE19" i="1" s="1"/>
  <c r="PE20" i="1" a="1"/>
  <c r="PE20" i="1" s="1"/>
  <c r="VQ19" i="1" a="1"/>
  <c r="VQ19" i="1" s="1"/>
  <c r="VQ20" i="1" a="1"/>
  <c r="VQ20" i="1" s="1"/>
  <c r="AAB19" i="1" a="1"/>
  <c r="AAB19" i="1" s="1"/>
  <c r="AAB20" i="1" a="1"/>
  <c r="AAB20" i="1" s="1"/>
  <c r="ABO35" i="1" a="1"/>
  <c r="ABO35" i="1" s="1"/>
  <c r="ABO19" i="1" a="1"/>
  <c r="ABO19" i="1" s="1"/>
  <c r="ABO20" i="1" a="1"/>
  <c r="ABO20" i="1" s="1"/>
  <c r="GW35" i="1" a="1"/>
  <c r="GW35" i="1" s="1"/>
  <c r="GW19" i="1" a="1"/>
  <c r="GW19" i="1" s="1"/>
  <c r="GW20" i="1" a="1"/>
  <c r="GW20" i="1" s="1"/>
  <c r="AAC35" i="1" a="1"/>
  <c r="AAC35" i="1" s="1"/>
  <c r="AAC19" i="1" a="1"/>
  <c r="AAC19" i="1" s="1"/>
  <c r="AAC20" i="1" a="1"/>
  <c r="AAC20" i="1" s="1"/>
  <c r="ADK35" i="1" a="1"/>
  <c r="ADK35" i="1" s="1"/>
  <c r="ADK19" i="1" a="1"/>
  <c r="ADK19" i="1" s="1"/>
  <c r="ADK20" i="1" a="1"/>
  <c r="ADK20" i="1" s="1"/>
  <c r="OS19" i="1" a="1"/>
  <c r="OS19" i="1" s="1"/>
  <c r="OS20" i="1" a="1"/>
  <c r="OS20" i="1" s="1"/>
  <c r="YX35" i="1" a="1"/>
  <c r="YX35" i="1" s="1"/>
  <c r="YX19" i="1" a="1"/>
  <c r="YX19" i="1" s="1"/>
  <c r="YX20" i="1" a="1"/>
  <c r="YX20" i="1" s="1"/>
  <c r="LT35" i="1" a="1"/>
  <c r="LT35" i="1" s="1"/>
  <c r="LT19" i="1" a="1"/>
  <c r="LT19" i="1" s="1"/>
  <c r="LT20" i="1" a="1"/>
  <c r="LT20" i="1" s="1"/>
  <c r="JE35" i="1" a="1"/>
  <c r="JE35" i="1" s="1"/>
  <c r="JE19" i="1" a="1"/>
  <c r="JE19" i="1" s="1"/>
  <c r="JE20" i="1" a="1"/>
  <c r="JE20" i="1" s="1"/>
  <c r="MT35" i="1" a="1"/>
  <c r="MT35" i="1" s="1"/>
  <c r="MT19" i="1" a="1"/>
  <c r="MT19" i="1" s="1"/>
  <c r="MT20" i="1" a="1"/>
  <c r="MT20" i="1" s="1"/>
  <c r="HV35" i="1" a="1"/>
  <c r="HV35" i="1" s="1"/>
  <c r="HV19" i="1" a="1"/>
  <c r="HV19" i="1" s="1"/>
  <c r="HV20" i="1" a="1"/>
  <c r="HV20" i="1" s="1"/>
  <c r="WA19" i="1" a="1"/>
  <c r="WA19" i="1" s="1"/>
  <c r="WA20" i="1" a="1"/>
  <c r="WA20" i="1" s="1"/>
  <c r="HA19" i="1" a="1"/>
  <c r="HA19" i="1" s="1"/>
  <c r="HA20" i="1" a="1"/>
  <c r="HA20" i="1" s="1"/>
  <c r="EZ19" i="1" a="1"/>
  <c r="EZ19" i="1" s="1"/>
  <c r="EZ20" i="1" a="1"/>
  <c r="EZ20" i="1" s="1"/>
  <c r="ACI35" i="1" a="1"/>
  <c r="ACI35" i="1" s="1"/>
  <c r="ACI19" i="1" a="1"/>
  <c r="ACI19" i="1" s="1"/>
  <c r="ACI20" i="1" a="1"/>
  <c r="ACI20" i="1" s="1"/>
  <c r="ADT35" i="1" a="1"/>
  <c r="ADT35" i="1" s="1"/>
  <c r="ADT19" i="1" a="1"/>
  <c r="ADT19" i="1" s="1"/>
  <c r="ADT20" i="1" a="1"/>
  <c r="ADT20" i="1" s="1"/>
  <c r="MF35" i="1" a="1"/>
  <c r="MF35" i="1" s="1"/>
  <c r="MF19" i="1" a="1"/>
  <c r="MF19" i="1" s="1"/>
  <c r="MF20" i="1" a="1"/>
  <c r="MF20" i="1" s="1"/>
  <c r="KD35" i="1" a="1"/>
  <c r="KD35" i="1" s="1"/>
  <c r="KD19" i="1" a="1"/>
  <c r="KD19" i="1" s="1"/>
  <c r="KD20" i="1" a="1"/>
  <c r="KD20" i="1" s="1"/>
  <c r="LE35" i="1" a="1"/>
  <c r="LE35" i="1" s="1"/>
  <c r="LE19" i="1" a="1"/>
  <c r="LE19" i="1" s="1"/>
  <c r="LE20" i="1" a="1"/>
  <c r="LE20" i="1" s="1"/>
  <c r="PH19" i="1" a="1"/>
  <c r="PH19" i="1" s="1"/>
  <c r="PH20" i="1" a="1"/>
  <c r="PH20" i="1" s="1"/>
  <c r="OO19" i="1" a="1"/>
  <c r="OO19" i="1" s="1"/>
  <c r="OO20" i="1" a="1"/>
  <c r="OO20" i="1" s="1"/>
  <c r="UF19" i="1" a="1"/>
  <c r="UF19" i="1" s="1"/>
  <c r="UF20" i="1" a="1"/>
  <c r="UF20" i="1" s="1"/>
  <c r="MW19" i="1" a="1"/>
  <c r="MW19" i="1" s="1"/>
  <c r="MW20" i="1" a="1"/>
  <c r="MW20" i="1" s="1"/>
  <c r="PL19" i="1" a="1"/>
  <c r="PL19" i="1" s="1"/>
  <c r="PL20" i="1" a="1"/>
  <c r="PL20" i="1" s="1"/>
  <c r="RZ19" i="1" a="1"/>
  <c r="RZ19" i="1" s="1"/>
  <c r="RZ20" i="1" a="1"/>
  <c r="RZ20" i="1" s="1"/>
  <c r="NU19" i="1" a="1"/>
  <c r="NU19" i="1" s="1"/>
  <c r="NU20" i="1" a="1"/>
  <c r="NU20" i="1" s="1"/>
  <c r="ID19" i="1" a="1"/>
  <c r="ID19" i="1" s="1"/>
  <c r="ID20" i="1" a="1"/>
  <c r="ID20" i="1" s="1"/>
  <c r="DB72" i="1" a="1"/>
  <c r="DB72" i="1" s="1"/>
  <c r="ABF66" i="1" a="1"/>
  <c r="ABF66" i="1" s="1"/>
  <c r="YW35" i="1" a="1"/>
  <c r="YW35" i="1" s="1"/>
  <c r="YW19" i="1" a="1"/>
  <c r="YW19" i="1" s="1"/>
  <c r="YW20" i="1" a="1"/>
  <c r="YW20" i="1" s="1"/>
  <c r="JH35" i="1" a="1"/>
  <c r="JH35" i="1" s="1"/>
  <c r="JH19" i="1" a="1"/>
  <c r="JH19" i="1" s="1"/>
  <c r="JH20" i="1" a="1"/>
  <c r="JH20" i="1" s="1"/>
  <c r="ACK35" i="1" a="1"/>
  <c r="ACK35" i="1" s="1"/>
  <c r="ACK19" i="1" a="1"/>
  <c r="ACK19" i="1" s="1"/>
  <c r="ACK20" i="1" a="1"/>
  <c r="ACK20" i="1" s="1"/>
  <c r="JD35" i="1" a="1"/>
  <c r="JD35" i="1" s="1"/>
  <c r="JD19" i="1" a="1"/>
  <c r="JD19" i="1" s="1"/>
  <c r="JD20" i="1" a="1"/>
  <c r="JD20" i="1" s="1"/>
  <c r="CD35" i="1" a="1"/>
  <c r="CD35" i="1" s="1"/>
  <c r="CD19" i="1" a="1"/>
  <c r="CD19" i="1" s="1"/>
  <c r="CD20" i="1" a="1"/>
  <c r="CD20" i="1" s="1"/>
  <c r="IJ35" i="1" a="1"/>
  <c r="IJ35" i="1" s="1"/>
  <c r="IJ19" i="1" a="1"/>
  <c r="IJ19" i="1" s="1"/>
  <c r="IJ20" i="1" a="1"/>
  <c r="IJ20" i="1" s="1"/>
  <c r="AER35" i="1" a="1"/>
  <c r="AER35" i="1" s="1"/>
  <c r="AER19" i="1" a="1"/>
  <c r="AER19" i="1" s="1"/>
  <c r="AER20" i="1" a="1"/>
  <c r="AER20" i="1" s="1"/>
  <c r="PW19" i="1" a="1"/>
  <c r="PW19" i="1" s="1"/>
  <c r="PW20" i="1" a="1"/>
  <c r="PW20" i="1" s="1"/>
  <c r="WP35" i="1" a="1"/>
  <c r="WP35" i="1" s="1"/>
  <c r="WP19" i="1" a="1"/>
  <c r="WP19" i="1" s="1"/>
  <c r="WP20" i="1" a="1"/>
  <c r="WP20" i="1" s="1"/>
  <c r="WV19" i="1" a="1"/>
  <c r="WV19" i="1" s="1"/>
  <c r="WV20" i="1" a="1"/>
  <c r="WV20" i="1" s="1"/>
  <c r="VU19" i="1" a="1"/>
  <c r="VU19" i="1" s="1"/>
  <c r="VU20" i="1" a="1"/>
  <c r="VU20" i="1" s="1"/>
  <c r="XJ35" i="1" a="1"/>
  <c r="XJ35" i="1" s="1"/>
  <c r="XJ19" i="1" a="1"/>
  <c r="XJ19" i="1" s="1"/>
  <c r="XJ20" i="1" a="1"/>
  <c r="XJ20" i="1" s="1"/>
  <c r="IK35" i="1" a="1"/>
  <c r="IK35" i="1" s="1"/>
  <c r="IK19" i="1" a="1"/>
  <c r="IK19" i="1" s="1"/>
  <c r="IK20" i="1" a="1"/>
  <c r="IK20" i="1" s="1"/>
  <c r="HF35" i="1" a="1"/>
  <c r="HF35" i="1" s="1"/>
  <c r="HF19" i="1" a="1"/>
  <c r="HF19" i="1" s="1"/>
  <c r="HF20" i="1" a="1"/>
  <c r="HF20" i="1" s="1"/>
  <c r="ADA35" i="1" a="1"/>
  <c r="ADA35" i="1" s="1"/>
  <c r="ADA19" i="1" a="1"/>
  <c r="ADA19" i="1" s="1"/>
  <c r="ADA20" i="1" a="1"/>
  <c r="ADA20" i="1" s="1"/>
  <c r="ADD35" i="1" a="1"/>
  <c r="ADD35" i="1" s="1"/>
  <c r="ADD19" i="1" a="1"/>
  <c r="ADD19" i="1" s="1"/>
  <c r="ADD20" i="1" a="1"/>
  <c r="ADD20" i="1" s="1"/>
  <c r="KO35" i="1" a="1"/>
  <c r="KO35" i="1" s="1"/>
  <c r="KO19" i="1" a="1"/>
  <c r="KO19" i="1" s="1"/>
  <c r="KO20" i="1" a="1"/>
  <c r="KO20" i="1" s="1"/>
  <c r="LM35" i="1" a="1"/>
  <c r="LM35" i="1" s="1"/>
  <c r="LM19" i="1" a="1"/>
  <c r="LM19" i="1" s="1"/>
  <c r="LM20" i="1" a="1"/>
  <c r="LM20" i="1" s="1"/>
  <c r="LY35" i="1" a="1"/>
  <c r="LY35" i="1" s="1"/>
  <c r="LY19" i="1" a="1"/>
  <c r="LY19" i="1" s="1"/>
  <c r="LY20" i="1" a="1"/>
  <c r="LY20" i="1" s="1"/>
  <c r="QL19" i="1" a="1"/>
  <c r="QL19" i="1" s="1"/>
  <c r="QL20" i="1" a="1"/>
  <c r="QL20" i="1" s="1"/>
  <c r="PS19" i="1" a="1"/>
  <c r="PS19" i="1" s="1"/>
  <c r="PS20" i="1" a="1"/>
  <c r="PS20" i="1" s="1"/>
  <c r="VJ19" i="1" a="1"/>
  <c r="VJ19" i="1" s="1"/>
  <c r="VJ20" i="1" a="1"/>
  <c r="VJ20" i="1" s="1"/>
  <c r="NZ19" i="1" a="1"/>
  <c r="NZ19" i="1" s="1"/>
  <c r="NZ20" i="1" a="1"/>
  <c r="NZ20" i="1" s="1"/>
  <c r="QB19" i="1" a="1"/>
  <c r="QB19" i="1" s="1"/>
  <c r="QB20" i="1" a="1"/>
  <c r="QB20" i="1" s="1"/>
  <c r="SP19" i="1" a="1"/>
  <c r="SP19" i="1" s="1"/>
  <c r="SP20" i="1" a="1"/>
  <c r="SP20" i="1" s="1"/>
  <c r="OK19" i="1" a="1"/>
  <c r="OK19" i="1" s="1"/>
  <c r="OK20" i="1" a="1"/>
  <c r="OK20" i="1" s="1"/>
  <c r="IN22" i="1" a="1"/>
  <c r="IN22" i="1" s="1"/>
  <c r="IN19" i="1" a="1"/>
  <c r="IN19" i="1" s="1"/>
  <c r="IN20" i="1" a="1"/>
  <c r="IN20" i="1" s="1"/>
  <c r="DB71" i="1" a="1"/>
  <c r="DB71" i="1" s="1"/>
  <c r="IH35" i="1" a="1"/>
  <c r="IH35" i="1" s="1"/>
  <c r="IH19" i="1" a="1"/>
  <c r="IH19" i="1" s="1"/>
  <c r="IH20" i="1" a="1"/>
  <c r="IH20" i="1" s="1"/>
  <c r="IA35" i="1" a="1"/>
  <c r="IA35" i="1" s="1"/>
  <c r="IA19" i="1" a="1"/>
  <c r="IA19" i="1" s="1"/>
  <c r="IA20" i="1" a="1"/>
  <c r="IA20" i="1" s="1"/>
  <c r="DU35" i="1" a="1"/>
  <c r="DU35" i="1" s="1"/>
  <c r="DU19" i="1" a="1"/>
  <c r="DU19" i="1" s="1"/>
  <c r="DU20" i="1" a="1"/>
  <c r="DU20" i="1" s="1"/>
  <c r="ZZ19" i="1" a="1"/>
  <c r="ZZ19" i="1" s="1"/>
  <c r="ZZ20" i="1" a="1"/>
  <c r="ZZ20" i="1" s="1"/>
  <c r="R35" i="1" a="1"/>
  <c r="R35" i="1" s="1"/>
  <c r="R19" i="1" a="1"/>
  <c r="R19" i="1" s="1"/>
  <c r="R20" i="1" a="1"/>
  <c r="R20" i="1" s="1"/>
  <c r="ACT35" i="1" a="1"/>
  <c r="ACT35" i="1" s="1"/>
  <c r="ACT19" i="1" a="1"/>
  <c r="ACT19" i="1" s="1"/>
  <c r="ACT20" i="1" a="1"/>
  <c r="ACT20" i="1" s="1"/>
  <c r="AAU19" i="1" a="1"/>
  <c r="AAU19" i="1" s="1"/>
  <c r="AAU20" i="1" a="1"/>
  <c r="AAU20" i="1" s="1"/>
  <c r="MS35" i="1" a="1"/>
  <c r="MS35" i="1" s="1"/>
  <c r="MS19" i="1" a="1"/>
  <c r="MS19" i="1" s="1"/>
  <c r="MS20" i="1" a="1"/>
  <c r="MS20" i="1" s="1"/>
  <c r="QO19" i="1" a="1"/>
  <c r="QO19" i="1" s="1"/>
  <c r="QO20" i="1" a="1"/>
  <c r="QO20" i="1" s="1"/>
  <c r="IT35" i="1" a="1"/>
  <c r="IT35" i="1" s="1"/>
  <c r="IT19" i="1" a="1"/>
  <c r="IT19" i="1" s="1"/>
  <c r="IT20" i="1" a="1"/>
  <c r="IT20" i="1" s="1"/>
  <c r="ACM35" i="1" a="1"/>
  <c r="ACM35" i="1" s="1"/>
  <c r="ACM19" i="1" a="1"/>
  <c r="ACM19" i="1" s="1"/>
  <c r="ACM20" i="1" a="1"/>
  <c r="ACM20" i="1" s="1"/>
  <c r="XA19" i="1" a="1"/>
  <c r="XA19" i="1" s="1"/>
  <c r="XA20" i="1" a="1"/>
  <c r="XA20" i="1" s="1"/>
  <c r="MZ19" i="1" a="1"/>
  <c r="MZ19" i="1" s="1"/>
  <c r="MZ20" i="1" a="1"/>
  <c r="MZ20" i="1" s="1"/>
  <c r="EE35" i="1" a="1"/>
  <c r="EE35" i="1" s="1"/>
  <c r="EE19" i="1" a="1"/>
  <c r="EE19" i="1" s="1"/>
  <c r="EE20" i="1" a="1"/>
  <c r="EE20" i="1" s="1"/>
  <c r="CB35" i="1" a="1"/>
  <c r="CB35" i="1" s="1"/>
  <c r="CB19" i="1" a="1"/>
  <c r="CB19" i="1" s="1"/>
  <c r="CB20" i="1" a="1"/>
  <c r="CB20" i="1" s="1"/>
  <c r="XB19" i="1" a="1"/>
  <c r="XB19" i="1" s="1"/>
  <c r="XB20" i="1" a="1"/>
  <c r="XB20" i="1" s="1"/>
  <c r="U19" i="1" a="1"/>
  <c r="U19" i="1" s="1"/>
  <c r="U20" i="1" a="1"/>
  <c r="U20" i="1" s="1"/>
  <c r="DP20" i="1" s="1"/>
  <c r="IU35" i="1" a="1"/>
  <c r="IU35" i="1" s="1"/>
  <c r="IU19" i="1" a="1"/>
  <c r="IU19" i="1" s="1"/>
  <c r="IU20" i="1" a="1"/>
  <c r="IU20" i="1" s="1"/>
  <c r="IZ19" i="1" a="1"/>
  <c r="IZ19" i="1" s="1"/>
  <c r="IZ20" i="1" a="1"/>
  <c r="IZ20" i="1" s="1"/>
  <c r="AEB35" i="1" a="1"/>
  <c r="AEB35" i="1" s="1"/>
  <c r="AEB19" i="1" a="1"/>
  <c r="AEB19" i="1" s="1"/>
  <c r="AEB20" i="1" a="1"/>
  <c r="AEB20" i="1" s="1"/>
  <c r="ADU35" i="1" a="1"/>
  <c r="ADU35" i="1" s="1"/>
  <c r="ADU19" i="1" a="1"/>
  <c r="ADU19" i="1" s="1"/>
  <c r="ADU20" i="1" a="1"/>
  <c r="ADU20" i="1" s="1"/>
  <c r="KX35" i="1" a="1"/>
  <c r="KX35" i="1" s="1"/>
  <c r="KX19" i="1" a="1"/>
  <c r="KX19" i="1" s="1"/>
  <c r="KX20" i="1" a="1"/>
  <c r="KX20" i="1" s="1"/>
  <c r="MA35" i="1" a="1"/>
  <c r="MA35" i="1" s="1"/>
  <c r="MA19" i="1" a="1"/>
  <c r="MA19" i="1" s="1"/>
  <c r="MA20" i="1" a="1"/>
  <c r="MA20" i="1" s="1"/>
  <c r="MO35" i="1" a="1"/>
  <c r="MO35" i="1" s="1"/>
  <c r="MO19" i="1" a="1"/>
  <c r="MO19" i="1" s="1"/>
  <c r="MO20" i="1" a="1"/>
  <c r="MO20" i="1" s="1"/>
  <c r="RP19" i="1" a="1"/>
  <c r="RP19" i="1" s="1"/>
  <c r="RP20" i="1" a="1"/>
  <c r="RP20" i="1" s="1"/>
  <c r="QP19" i="1" a="1"/>
  <c r="QP19" i="1" s="1"/>
  <c r="QP20" i="1" a="1"/>
  <c r="QP20" i="1" s="1"/>
  <c r="TA19" i="1" a="1"/>
  <c r="TA19" i="1" s="1"/>
  <c r="TA20" i="1" a="1"/>
  <c r="TA20" i="1" s="1"/>
  <c r="OR19" i="1" a="1"/>
  <c r="OR19" i="1" s="1"/>
  <c r="OR20" i="1" a="1"/>
  <c r="OR20" i="1" s="1"/>
  <c r="QR19" i="1" a="1"/>
  <c r="QR19" i="1" s="1"/>
  <c r="QR20" i="1" a="1"/>
  <c r="QR20" i="1" s="1"/>
  <c r="TF19" i="1" a="1"/>
  <c r="TF19" i="1" s="1"/>
  <c r="TF20" i="1" a="1"/>
  <c r="TF20" i="1" s="1"/>
  <c r="PA19" i="1" a="1"/>
  <c r="PA19" i="1" s="1"/>
  <c r="PA20" i="1" a="1"/>
  <c r="PA20" i="1" s="1"/>
  <c r="Z19" i="1" a="1"/>
  <c r="Z19" i="1" s="1"/>
  <c r="Z20" i="1" a="1"/>
  <c r="Z20" i="1" s="1"/>
  <c r="SQ19" i="1" a="1"/>
  <c r="SQ19" i="1" s="1"/>
  <c r="SQ20" i="1" a="1"/>
  <c r="SQ20" i="1" s="1"/>
  <c r="VY35" i="1" a="1"/>
  <c r="VY35" i="1" s="1"/>
  <c r="VY19" i="1" a="1"/>
  <c r="VY19" i="1" s="1"/>
  <c r="VY20" i="1" a="1"/>
  <c r="VY20" i="1" s="1"/>
  <c r="YO35" i="1" a="1"/>
  <c r="YO35" i="1" s="1"/>
  <c r="YO19" i="1" a="1"/>
  <c r="YO19" i="1" s="1"/>
  <c r="YO20" i="1" a="1"/>
  <c r="YO20" i="1" s="1"/>
  <c r="FY35" i="1" a="1"/>
  <c r="FY35" i="1" s="1"/>
  <c r="FY19" i="1" a="1"/>
  <c r="FY19" i="1" s="1"/>
  <c r="FY20" i="1" a="1"/>
  <c r="FY20" i="1" s="1"/>
  <c r="HO19" i="1" a="1"/>
  <c r="HO19" i="1" s="1"/>
  <c r="HO20" i="1" a="1"/>
  <c r="HO20" i="1" s="1"/>
  <c r="ADQ35" i="1" a="1"/>
  <c r="ADQ35" i="1" s="1"/>
  <c r="ADQ19" i="1" a="1"/>
  <c r="ADQ19" i="1" s="1"/>
  <c r="ADQ20" i="1" a="1"/>
  <c r="ADQ20" i="1" s="1"/>
  <c r="LJ35" i="1" a="1"/>
  <c r="LJ35" i="1" s="1"/>
  <c r="LJ19" i="1" a="1"/>
  <c r="LJ19" i="1" s="1"/>
  <c r="LJ20" i="1" a="1"/>
  <c r="LJ20" i="1" s="1"/>
  <c r="ED35" i="1" a="1"/>
  <c r="ED35" i="1" s="1"/>
  <c r="ED19" i="1" a="1"/>
  <c r="ED19" i="1" s="1"/>
  <c r="ED20" i="1" a="1"/>
  <c r="ED20" i="1" s="1"/>
  <c r="ADB35" i="1" a="1"/>
  <c r="ADB35" i="1" s="1"/>
  <c r="ADB19" i="1" a="1"/>
  <c r="ADB19" i="1" s="1"/>
  <c r="ADB20" i="1" a="1"/>
  <c r="ADB20" i="1" s="1"/>
  <c r="ACQ35" i="1" a="1"/>
  <c r="ACQ35" i="1" s="1"/>
  <c r="ACQ19" i="1" a="1"/>
  <c r="ACQ19" i="1" s="1"/>
  <c r="ACQ20" i="1" a="1"/>
  <c r="ACQ20" i="1" s="1"/>
  <c r="SH19" i="1" a="1"/>
  <c r="SH19" i="1" s="1"/>
  <c r="SH20" i="1" a="1"/>
  <c r="SH20" i="1" s="1"/>
  <c r="HL35" i="1" a="1"/>
  <c r="HL35" i="1" s="1"/>
  <c r="HL19" i="1" a="1"/>
  <c r="HL19" i="1" s="1"/>
  <c r="HL20" i="1" a="1"/>
  <c r="HL20" i="1" s="1"/>
  <c r="WL35" i="1" a="1"/>
  <c r="WL35" i="1" s="1"/>
  <c r="WL19" i="1" a="1"/>
  <c r="WL19" i="1" s="1"/>
  <c r="WL20" i="1" a="1"/>
  <c r="WL20" i="1" s="1"/>
  <c r="DR35" i="1" a="1"/>
  <c r="DR35" i="1" s="1"/>
  <c r="DR19" i="1" a="1"/>
  <c r="DR19" i="1" s="1"/>
  <c r="DR20" i="1" a="1"/>
  <c r="DR20" i="1" s="1"/>
  <c r="WF35" i="1" a="1"/>
  <c r="WF35" i="1" s="1"/>
  <c r="WF19" i="1" a="1"/>
  <c r="WF19" i="1" s="1"/>
  <c r="WF20" i="1" a="1"/>
  <c r="WF20" i="1" s="1"/>
  <c r="WK19" i="1" a="1"/>
  <c r="WK19" i="1" s="1"/>
  <c r="WK20" i="1" a="1"/>
  <c r="WK20" i="1" s="1"/>
  <c r="AEH35" i="1" a="1"/>
  <c r="AEH35" i="1" s="1"/>
  <c r="AEH19" i="1" a="1"/>
  <c r="AEH19" i="1" s="1"/>
  <c r="AEH20" i="1" a="1"/>
  <c r="AEH20" i="1" s="1"/>
  <c r="AEK35" i="1" a="1"/>
  <c r="AEK35" i="1" s="1"/>
  <c r="AEK19" i="1" a="1"/>
  <c r="AEK19" i="1" s="1"/>
  <c r="AEK20" i="1" a="1"/>
  <c r="AEK20" i="1" s="1"/>
  <c r="MG35" i="1" a="1"/>
  <c r="MG35" i="1" s="1"/>
  <c r="MG19" i="1" a="1"/>
  <c r="MG19" i="1" s="1"/>
  <c r="MG20" i="1" a="1"/>
  <c r="MG20" i="1" s="1"/>
  <c r="KE35" i="1" a="1"/>
  <c r="KE35" i="1" s="1"/>
  <c r="KE19" i="1" a="1"/>
  <c r="KE19" i="1" s="1"/>
  <c r="KE20" i="1" a="1"/>
  <c r="KE20" i="1" s="1"/>
  <c r="DH35" i="1" a="1"/>
  <c r="DH35" i="1" s="1"/>
  <c r="DH19" i="1" a="1"/>
  <c r="DH19" i="1" s="1"/>
  <c r="DH20" i="1" a="1"/>
  <c r="DH20" i="1" s="1"/>
  <c r="SM19" i="1" a="1"/>
  <c r="SM19" i="1" s="1"/>
  <c r="SM20" i="1" a="1"/>
  <c r="SM20" i="1" s="1"/>
  <c r="RT19" i="1" a="1"/>
  <c r="RT19" i="1" s="1"/>
  <c r="RT20" i="1" a="1"/>
  <c r="RT20" i="1" s="1"/>
  <c r="NW19" i="1" a="1"/>
  <c r="NW19" i="1" s="1"/>
  <c r="NW20" i="1" a="1"/>
  <c r="NW20" i="1" s="1"/>
  <c r="PD19" i="1" a="1"/>
  <c r="PD19" i="1" s="1"/>
  <c r="PD20" i="1" a="1"/>
  <c r="PD20" i="1" s="1"/>
  <c r="RH19" i="1" a="1"/>
  <c r="RH19" i="1" s="1"/>
  <c r="RH20" i="1" a="1"/>
  <c r="RH20" i="1" s="1"/>
  <c r="TV19" i="1" a="1"/>
  <c r="TV19" i="1" s="1"/>
  <c r="TV20" i="1" a="1"/>
  <c r="TV20" i="1" s="1"/>
  <c r="PQ19" i="1" a="1"/>
  <c r="PQ19" i="1" s="1"/>
  <c r="PQ20" i="1" a="1"/>
  <c r="PQ20" i="1" s="1"/>
  <c r="ABF32" i="1" a="1"/>
  <c r="ABF32" i="1" s="1"/>
  <c r="ABF19" i="1" a="1"/>
  <c r="ABF19" i="1" s="1"/>
  <c r="ABF20" i="1" a="1"/>
  <c r="ABF20" i="1" s="1"/>
  <c r="AAG35" i="1" a="1"/>
  <c r="AAG35" i="1" s="1"/>
  <c r="AAG19" i="1" a="1"/>
  <c r="AAG19" i="1" s="1"/>
  <c r="AAG20" i="1" a="1"/>
  <c r="AAG20" i="1" s="1"/>
  <c r="PB19" i="1" a="1"/>
  <c r="PB19" i="1" s="1"/>
  <c r="PB20" i="1" a="1"/>
  <c r="PB20" i="1" s="1"/>
  <c r="AEW35" i="1" a="1"/>
  <c r="AEW35" i="1" s="1"/>
  <c r="AEW19" i="1" a="1"/>
  <c r="AEW19" i="1" s="1"/>
  <c r="AEW20" i="1" a="1"/>
  <c r="AEW20" i="1" s="1"/>
  <c r="ACL35" i="1" a="1"/>
  <c r="ACL35" i="1" s="1"/>
  <c r="ACL19" i="1" a="1"/>
  <c r="ACL19" i="1" s="1"/>
  <c r="ACL20" i="1" a="1"/>
  <c r="ACL20" i="1" s="1"/>
  <c r="AAI35" i="1" a="1"/>
  <c r="AAI35" i="1" s="1"/>
  <c r="AAI19" i="1" a="1"/>
  <c r="AAI19" i="1" s="1"/>
  <c r="AAI20" i="1" a="1"/>
  <c r="AAI20" i="1" s="1"/>
  <c r="US19" i="1" a="1"/>
  <c r="US19" i="1" s="1"/>
  <c r="US20" i="1" a="1"/>
  <c r="US20" i="1" s="1"/>
  <c r="WE35" i="1" a="1"/>
  <c r="WE35" i="1" s="1"/>
  <c r="WE19" i="1" a="1"/>
  <c r="WE19" i="1" s="1"/>
  <c r="WE20" i="1" a="1"/>
  <c r="WE20" i="1" s="1"/>
  <c r="AAF35" i="1" a="1"/>
  <c r="AAF35" i="1" s="1"/>
  <c r="AAF19" i="1" a="1"/>
  <c r="AAF19" i="1" s="1"/>
  <c r="AAF20" i="1" a="1"/>
  <c r="AAF20" i="1" s="1"/>
  <c r="HW35" i="1" a="1"/>
  <c r="HW35" i="1" s="1"/>
  <c r="HW19" i="1" a="1"/>
  <c r="HW19" i="1" s="1"/>
  <c r="HW20" i="1" a="1"/>
  <c r="HW20" i="1" s="1"/>
  <c r="GA35" i="1" a="1"/>
  <c r="GA35" i="1" s="1"/>
  <c r="GA19" i="1" a="1"/>
  <c r="GA19" i="1" s="1"/>
  <c r="GA20" i="1" a="1"/>
  <c r="GA20" i="1" s="1"/>
  <c r="YA19" i="1" a="1"/>
  <c r="YA19" i="1" s="1"/>
  <c r="YA20" i="1" a="1"/>
  <c r="YA20" i="1" s="1"/>
  <c r="YV19" i="1" a="1"/>
  <c r="YV19" i="1" s="1"/>
  <c r="YV20" i="1" a="1"/>
  <c r="YV20" i="1" s="1"/>
  <c r="AES35" i="1" a="1"/>
  <c r="AES35" i="1" s="1"/>
  <c r="AES19" i="1" a="1"/>
  <c r="AES19" i="1" s="1"/>
  <c r="AES20" i="1" a="1"/>
  <c r="AES20" i="1" s="1"/>
  <c r="ADE35" i="1" a="1"/>
  <c r="ADE35" i="1" s="1"/>
  <c r="ADE19" i="1" a="1"/>
  <c r="ADE19" i="1" s="1"/>
  <c r="ADE20" i="1" a="1"/>
  <c r="ADE20" i="1" s="1"/>
  <c r="KP35" i="1" a="1"/>
  <c r="KP35" i="1" s="1"/>
  <c r="KP19" i="1" a="1"/>
  <c r="KP19" i="1" s="1"/>
  <c r="KP20" i="1" a="1"/>
  <c r="KP20" i="1" s="1"/>
  <c r="LN35" i="1" a="1"/>
  <c r="LN35" i="1" s="1"/>
  <c r="LN19" i="1" a="1"/>
  <c r="LN19" i="1" s="1"/>
  <c r="LN20" i="1" a="1"/>
  <c r="LN20" i="1" s="1"/>
  <c r="D35" i="1" a="1"/>
  <c r="D35" i="1" s="1"/>
  <c r="D19" i="1" a="1"/>
  <c r="D19" i="1" s="1"/>
  <c r="D20" i="1" a="1"/>
  <c r="D20" i="1" s="1"/>
  <c r="TQ19" i="1" a="1"/>
  <c r="TQ19" i="1" s="1"/>
  <c r="TQ20" i="1" a="1"/>
  <c r="TQ20" i="1" s="1"/>
  <c r="SX19" i="1" a="1"/>
  <c r="SX19" i="1" s="1"/>
  <c r="SX20" i="1" a="1"/>
  <c r="SX20" i="1" s="1"/>
  <c r="OT19" i="1" a="1"/>
  <c r="OT19" i="1" s="1"/>
  <c r="OT20" i="1" a="1"/>
  <c r="OT20" i="1" s="1"/>
  <c r="QA19" i="1" a="1"/>
  <c r="QA19" i="1" s="1"/>
  <c r="QA20" i="1" a="1"/>
  <c r="QA20" i="1" s="1"/>
  <c r="RX19" i="1" a="1"/>
  <c r="RX19" i="1" s="1"/>
  <c r="RX20" i="1" a="1"/>
  <c r="RX20" i="1" s="1"/>
  <c r="UL19" i="1" a="1"/>
  <c r="UL19" i="1" s="1"/>
  <c r="UL20" i="1" a="1"/>
  <c r="UL20" i="1" s="1"/>
  <c r="QG19" i="1" a="1"/>
  <c r="QG19" i="1" s="1"/>
  <c r="QG20" i="1" a="1"/>
  <c r="QG20" i="1" s="1"/>
  <c r="HY19" i="1" a="1"/>
  <c r="HY19" i="1" s="1"/>
  <c r="HY20" i="1" a="1"/>
  <c r="HY20" i="1" s="1"/>
  <c r="HR19" i="1" a="1"/>
  <c r="HR19" i="1" s="1"/>
  <c r="HR20" i="1" a="1"/>
  <c r="HR20" i="1" s="1"/>
  <c r="JG19" i="1" a="1"/>
  <c r="JG19" i="1" s="1"/>
  <c r="JG20" i="1" a="1"/>
  <c r="JG20" i="1" s="1"/>
  <c r="ADI35" i="1" a="1"/>
  <c r="ADI35" i="1" s="1"/>
  <c r="ADI19" i="1" a="1"/>
  <c r="ADI19" i="1" s="1"/>
  <c r="ADI20" i="1" a="1"/>
  <c r="ADI20" i="1" s="1"/>
  <c r="GC19" i="1" a="1"/>
  <c r="GC19" i="1" s="1"/>
  <c r="GC20" i="1" a="1"/>
  <c r="GC20" i="1" s="1"/>
  <c r="HT19" i="1" a="1"/>
  <c r="HT19" i="1" s="1"/>
  <c r="HT20" i="1" a="1"/>
  <c r="HT20" i="1" s="1"/>
  <c r="VS19" i="1" a="1"/>
  <c r="VS19" i="1" s="1"/>
  <c r="VS20" i="1" a="1"/>
  <c r="VS20" i="1" s="1"/>
  <c r="QK19" i="1" a="1"/>
  <c r="QK19" i="1" s="1"/>
  <c r="QK20" i="1" a="1"/>
  <c r="QK20" i="1" s="1"/>
  <c r="GV35" i="1" a="1"/>
  <c r="GV35" i="1" s="1"/>
  <c r="GV19" i="1" a="1"/>
  <c r="GV19" i="1" s="1"/>
  <c r="GV20" i="1" a="1"/>
  <c r="GV20" i="1" s="1"/>
  <c r="SL19" i="1" a="1"/>
  <c r="SL19" i="1" s="1"/>
  <c r="SL20" i="1" a="1"/>
  <c r="SL20" i="1" s="1"/>
  <c r="LK35" i="1" a="1"/>
  <c r="LK35" i="1" s="1"/>
  <c r="LK19" i="1" a="1"/>
  <c r="LK19" i="1" s="1"/>
  <c r="LK20" i="1" a="1"/>
  <c r="LK20" i="1" s="1"/>
  <c r="JF35" i="1" a="1"/>
  <c r="JF35" i="1" s="1"/>
  <c r="JF19" i="1" a="1"/>
  <c r="JF19" i="1" s="1"/>
  <c r="JF20" i="1" a="1"/>
  <c r="JF20" i="1" s="1"/>
  <c r="HQ35" i="1" a="1"/>
  <c r="HQ35" i="1" s="1"/>
  <c r="HQ19" i="1" a="1"/>
  <c r="HQ19" i="1" s="1"/>
  <c r="HQ20" i="1" a="1"/>
  <c r="HQ20" i="1" s="1"/>
  <c r="VV35" i="1" a="1"/>
  <c r="VV35" i="1" s="1"/>
  <c r="VV19" i="1" a="1"/>
  <c r="VV19" i="1" s="1"/>
  <c r="VV20" i="1" a="1"/>
  <c r="VV20" i="1" s="1"/>
  <c r="IG19" i="1" a="1"/>
  <c r="IG19" i="1" s="1"/>
  <c r="IG20" i="1" a="1"/>
  <c r="IG20" i="1" s="1"/>
  <c r="P35" i="1" a="1"/>
  <c r="P35" i="1" s="1"/>
  <c r="FD35" i="1" s="1"/>
  <c r="P19" i="1" a="1"/>
  <c r="P19" i="1" s="1"/>
  <c r="FD19" i="1" s="1"/>
  <c r="P20" i="1" a="1"/>
  <c r="P20" i="1" s="1"/>
  <c r="FD20" i="1" s="1"/>
  <c r="XC35" i="1" a="1"/>
  <c r="XC35" i="1" s="1"/>
  <c r="XC19" i="1" a="1"/>
  <c r="XC19" i="1" s="1"/>
  <c r="XC20" i="1" a="1"/>
  <c r="XC20" i="1" s="1"/>
  <c r="ABQ35" i="1" a="1"/>
  <c r="ABQ35" i="1" s="1"/>
  <c r="ABQ19" i="1" a="1"/>
  <c r="ABQ19" i="1" s="1"/>
  <c r="ABQ20" i="1" a="1"/>
  <c r="ABQ20" i="1" s="1"/>
  <c r="ADL35" i="1" a="1"/>
  <c r="ADL35" i="1" s="1"/>
  <c r="ADL19" i="1" a="1"/>
  <c r="ADL19" i="1" s="1"/>
  <c r="ADL20" i="1" a="1"/>
  <c r="ADL20" i="1" s="1"/>
  <c r="AEL35" i="1" a="1"/>
  <c r="AEL35" i="1" s="1"/>
  <c r="AEL19" i="1" a="1"/>
  <c r="AEL19" i="1" s="1"/>
  <c r="AEL20" i="1" a="1"/>
  <c r="AEL20" i="1" s="1"/>
  <c r="KY35" i="1" a="1"/>
  <c r="KY35" i="1" s="1"/>
  <c r="KY19" i="1" a="1"/>
  <c r="KY19" i="1" s="1"/>
  <c r="KY20" i="1" a="1"/>
  <c r="KY20" i="1" s="1"/>
  <c r="MB35" i="1" a="1"/>
  <c r="MB35" i="1" s="1"/>
  <c r="MB19" i="1" a="1"/>
  <c r="MB19" i="1" s="1"/>
  <c r="MB20" i="1" a="1"/>
  <c r="MB20" i="1" s="1"/>
  <c r="YB19" i="1" a="1"/>
  <c r="YB19" i="1" s="1"/>
  <c r="YB20" i="1" a="1"/>
  <c r="YB20" i="1" s="1"/>
  <c r="UU19" i="1" a="1"/>
  <c r="UU19" i="1" s="1"/>
  <c r="UU20" i="1" a="1"/>
  <c r="UU20" i="1" s="1"/>
  <c r="UB19" i="1" a="1"/>
  <c r="UB19" i="1" s="1"/>
  <c r="UB20" i="1" a="1"/>
  <c r="UB20" i="1" s="1"/>
  <c r="PX19" i="1" a="1"/>
  <c r="PX19" i="1" s="1"/>
  <c r="PX20" i="1" a="1"/>
  <c r="PX20" i="1" s="1"/>
  <c r="RE19" i="1" a="1"/>
  <c r="RE19" i="1" s="1"/>
  <c r="RE20" i="1" a="1"/>
  <c r="RE20" i="1" s="1"/>
  <c r="SN19" i="1" a="1"/>
  <c r="SN19" i="1" s="1"/>
  <c r="SN20" i="1" a="1"/>
  <c r="SN20" i="1" s="1"/>
  <c r="VB19" i="1" a="1"/>
  <c r="VB19" i="1" s="1"/>
  <c r="VB20" i="1" a="1"/>
  <c r="VB20" i="1" s="1"/>
  <c r="QW19" i="1" a="1"/>
  <c r="QW19" i="1" s="1"/>
  <c r="QW20" i="1" a="1"/>
  <c r="QW20" i="1" s="1"/>
  <c r="HX19" i="1" a="1"/>
  <c r="HX19" i="1" s="1"/>
  <c r="HX20" i="1" a="1"/>
  <c r="HX20" i="1" s="1"/>
  <c r="EO19" i="1" a="1"/>
  <c r="EO19" i="1" s="1"/>
  <c r="EO20" i="1" a="1"/>
  <c r="EO20" i="1" s="1"/>
  <c r="ADX35" i="1" a="1"/>
  <c r="ADX35" i="1" s="1"/>
  <c r="ADX19" i="1" a="1"/>
  <c r="ADX19" i="1" s="1"/>
  <c r="ADX20" i="1" a="1"/>
  <c r="ADX20" i="1" s="1"/>
  <c r="OQ19" i="1" a="1"/>
  <c r="OQ19" i="1" s="1"/>
  <c r="OQ20" i="1" a="1"/>
  <c r="OQ20" i="1" s="1"/>
  <c r="IO35" i="1" a="1"/>
  <c r="IO35" i="1" s="1"/>
  <c r="IO19" i="1" a="1"/>
  <c r="IO19" i="1" s="1"/>
  <c r="IO20" i="1" a="1"/>
  <c r="IO20" i="1" s="1"/>
  <c r="KA35" i="1" a="1"/>
  <c r="KA35" i="1" s="1"/>
  <c r="KA19" i="1" a="1"/>
  <c r="KA19" i="1" s="1"/>
  <c r="KA20" i="1" a="1"/>
  <c r="KA20" i="1" s="1"/>
  <c r="YL35" i="1" a="1"/>
  <c r="YL35" i="1" s="1"/>
  <c r="YL19" i="1" a="1"/>
  <c r="YL19" i="1" s="1"/>
  <c r="YL20" i="1" a="1"/>
  <c r="YL20" i="1" s="1"/>
  <c r="ADR35" i="1" a="1"/>
  <c r="ADR35" i="1" s="1"/>
  <c r="ADR19" i="1" a="1"/>
  <c r="ADR19" i="1" s="1"/>
  <c r="ADR20" i="1" a="1"/>
  <c r="ADR20" i="1" s="1"/>
  <c r="WQ19" i="1" a="1"/>
  <c r="WQ19" i="1" s="1"/>
  <c r="WQ20" i="1" a="1"/>
  <c r="WQ20" i="1" s="1"/>
  <c r="VP19" i="1" a="1"/>
  <c r="VP19" i="1" s="1"/>
  <c r="VP20" i="1" a="1"/>
  <c r="VP20" i="1" s="1"/>
  <c r="XE19" i="1" a="1"/>
  <c r="XE19" i="1" s="1"/>
  <c r="XE20" i="1" a="1"/>
  <c r="XE20" i="1" s="1"/>
  <c r="WB19" i="1" a="1"/>
  <c r="WB19" i="1" s="1"/>
  <c r="WB20" i="1" a="1"/>
  <c r="WB20" i="1" s="1"/>
  <c r="XD35" i="1" a="1"/>
  <c r="XD35" i="1" s="1"/>
  <c r="XD19" i="1" a="1"/>
  <c r="XD19" i="1" s="1"/>
  <c r="XD20" i="1" a="1"/>
  <c r="XD20" i="1" s="1"/>
  <c r="ABR35" i="1" a="1"/>
  <c r="ABR35" i="1" s="1"/>
  <c r="ABR19" i="1" a="1"/>
  <c r="ABR19" i="1" s="1"/>
  <c r="ABR20" i="1" a="1"/>
  <c r="ABR20" i="1" s="1"/>
  <c r="ACU35" i="1" a="1"/>
  <c r="ACU35" i="1" s="1"/>
  <c r="ACU19" i="1" a="1"/>
  <c r="ACU19" i="1" s="1"/>
  <c r="ACU20" i="1" a="1"/>
  <c r="ACU20" i="1" s="1"/>
  <c r="ADV35" i="1" a="1"/>
  <c r="ADV35" i="1" s="1"/>
  <c r="ADV19" i="1" a="1"/>
  <c r="ADV19" i="1" s="1"/>
  <c r="ADV20" i="1" a="1"/>
  <c r="ADV20" i="1" s="1"/>
  <c r="MH35" i="1" a="1"/>
  <c r="MH35" i="1" s="1"/>
  <c r="MH19" i="1" a="1"/>
  <c r="MH19" i="1" s="1"/>
  <c r="MH20" i="1" a="1"/>
  <c r="MH20" i="1" s="1"/>
  <c r="KF35" i="1" a="1"/>
  <c r="KF35" i="1" s="1"/>
  <c r="KF19" i="1" a="1"/>
  <c r="KF19" i="1" s="1"/>
  <c r="KF20" i="1" a="1"/>
  <c r="KF20" i="1" s="1"/>
  <c r="OE19" i="1" a="1"/>
  <c r="OE19" i="1" s="1"/>
  <c r="OE20" i="1" a="1"/>
  <c r="OE20" i="1" s="1"/>
  <c r="UY19" i="1" a="1"/>
  <c r="UY19" i="1" s="1"/>
  <c r="UY20" i="1" a="1"/>
  <c r="UY20" i="1" s="1"/>
  <c r="RB19" i="1" a="1"/>
  <c r="RB19" i="1" s="1"/>
  <c r="RB20" i="1" a="1"/>
  <c r="RB20" i="1" s="1"/>
  <c r="SI19" i="1" a="1"/>
  <c r="SI19" i="1" s="1"/>
  <c r="SI20" i="1" a="1"/>
  <c r="SI20" i="1" s="1"/>
  <c r="TD19" i="1" a="1"/>
  <c r="TD19" i="1" s="1"/>
  <c r="TD20" i="1" a="1"/>
  <c r="TD20" i="1" s="1"/>
  <c r="OY19" i="1" a="1"/>
  <c r="OY19" i="1" s="1"/>
  <c r="OY20" i="1" a="1"/>
  <c r="OY20" i="1" s="1"/>
  <c r="RM19" i="1" a="1"/>
  <c r="RM19" i="1" s="1"/>
  <c r="RM20" i="1" a="1"/>
  <c r="RM20" i="1" s="1"/>
  <c r="EN19" i="1" a="1"/>
  <c r="EN19" i="1" s="1"/>
  <c r="EN20" i="1" a="1"/>
  <c r="EN20" i="1" s="1"/>
  <c r="IB19" i="1" a="1"/>
  <c r="IB19" i="1" s="1"/>
  <c r="IB20" i="1" a="1"/>
  <c r="IB20" i="1" s="1"/>
  <c r="PY19" i="1" a="1"/>
  <c r="PY19" i="1" s="1"/>
  <c r="PY20" i="1" a="1"/>
  <c r="PY20" i="1" s="1"/>
  <c r="II35" i="1" a="1"/>
  <c r="II35" i="1" s="1"/>
  <c r="II19" i="1" a="1"/>
  <c r="II19" i="1" s="1"/>
  <c r="II20" i="1" a="1"/>
  <c r="II20" i="1" s="1"/>
  <c r="WS19" i="1" a="1"/>
  <c r="WS19" i="1" s="1"/>
  <c r="WS20" i="1" a="1"/>
  <c r="WS20" i="1" s="1"/>
  <c r="WI35" i="1" a="1"/>
  <c r="WI35" i="1" s="1"/>
  <c r="WI19" i="1" a="1"/>
  <c r="WI19" i="1" s="1"/>
  <c r="WI20" i="1" a="1"/>
  <c r="WI20" i="1" s="1"/>
  <c r="OX19" i="1" a="1"/>
  <c r="OX19" i="1" s="1"/>
  <c r="OX20" i="1" a="1"/>
  <c r="OX20" i="1" s="1"/>
  <c r="EF35" i="1" a="1"/>
  <c r="EF35" i="1" s="1"/>
  <c r="EF19" i="1" a="1"/>
  <c r="EF19" i="1" s="1"/>
  <c r="EF20" i="1" a="1"/>
  <c r="EF20" i="1" s="1"/>
  <c r="WW35" i="1" a="1"/>
  <c r="WW35" i="1" s="1"/>
  <c r="WW19" i="1" a="1"/>
  <c r="WW19" i="1" s="1"/>
  <c r="WW20" i="1" a="1"/>
  <c r="WW20" i="1" s="1"/>
  <c r="YN19" i="1" a="1"/>
  <c r="YN19" i="1" s="1"/>
  <c r="YN20" i="1" a="1"/>
  <c r="YN20" i="1" s="1"/>
  <c r="XK35" i="1" a="1"/>
  <c r="XK35" i="1" s="1"/>
  <c r="XK19" i="1" a="1"/>
  <c r="XK19" i="1" s="1"/>
  <c r="XK20" i="1" a="1"/>
  <c r="XK20" i="1" s="1"/>
  <c r="HB19" i="1" a="1"/>
  <c r="HB19" i="1" s="1"/>
  <c r="HB20" i="1" a="1"/>
  <c r="HB20" i="1" s="1"/>
  <c r="ABT35" i="1" a="1"/>
  <c r="ABT35" i="1" s="1"/>
  <c r="ABT19" i="1" a="1"/>
  <c r="ABT19" i="1" s="1"/>
  <c r="ABT20" i="1" a="1"/>
  <c r="ABT20" i="1" s="1"/>
  <c r="ACV35" i="1" a="1"/>
  <c r="ACV35" i="1" s="1"/>
  <c r="ACV19" i="1" a="1"/>
  <c r="ACV19" i="1" s="1"/>
  <c r="ACV20" i="1" a="1"/>
  <c r="ACV20" i="1" s="1"/>
  <c r="ADF35" i="1" a="1"/>
  <c r="ADF35" i="1" s="1"/>
  <c r="ADF19" i="1" a="1"/>
  <c r="ADF19" i="1" s="1"/>
  <c r="ADF20" i="1" a="1"/>
  <c r="ADF20" i="1" s="1"/>
  <c r="KQ35" i="1" a="1"/>
  <c r="KQ35" i="1" s="1"/>
  <c r="KQ19" i="1" a="1"/>
  <c r="KQ19" i="1" s="1"/>
  <c r="KQ20" i="1" a="1"/>
  <c r="KQ20" i="1" s="1"/>
  <c r="LO35" i="1" a="1"/>
  <c r="LO35" i="1" s="1"/>
  <c r="LO19" i="1" a="1"/>
  <c r="LO19" i="1" s="1"/>
  <c r="LO20" i="1" a="1"/>
  <c r="LO20" i="1" s="1"/>
  <c r="NI19" i="1" a="1"/>
  <c r="NI19" i="1" s="1"/>
  <c r="NI20" i="1" a="1"/>
  <c r="NI20" i="1" s="1"/>
  <c r="NM19" i="1" a="1"/>
  <c r="NM19" i="1" s="1"/>
  <c r="NM20" i="1" a="1"/>
  <c r="NM20" i="1" s="1"/>
  <c r="SF19" i="1" a="1"/>
  <c r="SF19" i="1" s="1"/>
  <c r="SF20" i="1" a="1"/>
  <c r="SF20" i="1" s="1"/>
  <c r="TM19" i="1" a="1"/>
  <c r="TM19" i="1" s="1"/>
  <c r="TM20" i="1" a="1"/>
  <c r="TM20" i="1" s="1"/>
  <c r="TT19" i="1" a="1"/>
  <c r="TT19" i="1" s="1"/>
  <c r="TT20" i="1" a="1"/>
  <c r="TT20" i="1" s="1"/>
  <c r="PO19" i="1" a="1"/>
  <c r="PO19" i="1" s="1"/>
  <c r="PO20" i="1" a="1"/>
  <c r="PO20" i="1" s="1"/>
  <c r="SC19" i="1" a="1"/>
  <c r="SC19" i="1" s="1"/>
  <c r="SC20" i="1" a="1"/>
  <c r="SC20" i="1" s="1"/>
  <c r="EJ19" i="1" a="1"/>
  <c r="EJ19" i="1" s="1"/>
  <c r="EJ20" i="1" a="1"/>
  <c r="EJ20" i="1" s="1"/>
  <c r="HD19" i="1" a="1"/>
  <c r="HD19" i="1" s="1"/>
  <c r="HD20" i="1" a="1"/>
  <c r="HD20" i="1" s="1"/>
  <c r="ACZ35" i="1" a="1"/>
  <c r="ACZ35" i="1" s="1"/>
  <c r="ACZ19" i="1" a="1"/>
  <c r="ACZ19" i="1" s="1"/>
  <c r="ACZ20" i="1" a="1"/>
  <c r="ACZ20" i="1" s="1"/>
  <c r="PZ19" i="1" a="1"/>
  <c r="PZ19" i="1" s="1"/>
  <c r="PZ20" i="1" a="1"/>
  <c r="PZ20" i="1" s="1"/>
  <c r="VT35" i="1" a="1"/>
  <c r="VT35" i="1" s="1"/>
  <c r="VT19" i="1" a="1"/>
  <c r="VT19" i="1" s="1"/>
  <c r="VT20" i="1" a="1"/>
  <c r="VT20" i="1" s="1"/>
  <c r="HE19" i="1" a="1"/>
  <c r="HE19" i="1" s="1"/>
  <c r="HE20" i="1" a="1"/>
  <c r="HE20" i="1" s="1"/>
  <c r="ABX35" i="1" a="1"/>
  <c r="ABX35" i="1" s="1"/>
  <c r="ABX19" i="1" a="1"/>
  <c r="ABX19" i="1" s="1"/>
  <c r="ABX20" i="1" a="1"/>
  <c r="ABX20" i="1" s="1"/>
  <c r="ABM19" i="1" a="1"/>
  <c r="ABM19" i="1" s="1"/>
  <c r="ABM20" i="1" a="1"/>
  <c r="ABM20" i="1" s="1"/>
  <c r="AEX35" i="1" a="1"/>
  <c r="AEX35" i="1" s="1"/>
  <c r="AEX19" i="1" a="1"/>
  <c r="AEX19" i="1" s="1"/>
  <c r="AEX20" i="1" a="1"/>
  <c r="AEX20" i="1" s="1"/>
  <c r="VW35" i="1" a="1"/>
  <c r="VW35" i="1" s="1"/>
  <c r="VW19" i="1" a="1"/>
  <c r="VW19" i="1" s="1"/>
  <c r="VW20" i="1" a="1"/>
  <c r="VW20" i="1" s="1"/>
  <c r="FB35" i="1" a="1"/>
  <c r="FB35" i="1" s="1"/>
  <c r="FB19" i="1" a="1"/>
  <c r="FB19" i="1" s="1"/>
  <c r="FB20" i="1" a="1"/>
  <c r="FB20" i="1" s="1"/>
  <c r="IL19" i="1" a="1"/>
  <c r="IL19" i="1" s="1"/>
  <c r="IL20" i="1" a="1"/>
  <c r="IL20" i="1" s="1"/>
  <c r="ABU35" i="1" a="1"/>
  <c r="ABU35" i="1" s="1"/>
  <c r="ABU19" i="1" a="1"/>
  <c r="ABU19" i="1" s="1"/>
  <c r="ABU20" i="1" a="1"/>
  <c r="ABU20" i="1" s="1"/>
  <c r="AEC35" i="1" a="1"/>
  <c r="AEC35" i="1" s="1"/>
  <c r="AEC19" i="1" a="1"/>
  <c r="AEC19" i="1" s="1"/>
  <c r="AEC20" i="1" a="1"/>
  <c r="AEC20" i="1" s="1"/>
  <c r="AEM35" i="1" a="1"/>
  <c r="AEM35" i="1" s="1"/>
  <c r="AEM19" i="1" a="1"/>
  <c r="AEM19" i="1" s="1"/>
  <c r="AEM20" i="1" a="1"/>
  <c r="AEM20" i="1" s="1"/>
  <c r="KZ35" i="1" a="1"/>
  <c r="KZ35" i="1" s="1"/>
  <c r="KZ19" i="1" a="1"/>
  <c r="KZ19" i="1" s="1"/>
  <c r="KZ20" i="1" a="1"/>
  <c r="KZ20" i="1" s="1"/>
  <c r="MC35" i="1" a="1"/>
  <c r="MC35" i="1" s="1"/>
  <c r="MC19" i="1" a="1"/>
  <c r="MC19" i="1" s="1"/>
  <c r="MC20" i="1" a="1"/>
  <c r="MC20" i="1" s="1"/>
  <c r="OI19" i="1" a="1"/>
  <c r="OI19" i="1" s="1"/>
  <c r="OI20" i="1" a="1"/>
  <c r="OI20" i="1" s="1"/>
  <c r="OP19" i="1" a="1"/>
  <c r="OP19" i="1" s="1"/>
  <c r="OP20" i="1" a="1"/>
  <c r="OP20" i="1" s="1"/>
  <c r="TC19" i="1" a="1"/>
  <c r="TC19" i="1" s="1"/>
  <c r="TC20" i="1" a="1"/>
  <c r="TC20" i="1" s="1"/>
  <c r="UQ19" i="1" a="1"/>
  <c r="UQ19" i="1" s="1"/>
  <c r="UQ20" i="1" a="1"/>
  <c r="UQ20" i="1" s="1"/>
  <c r="UJ19" i="1" a="1"/>
  <c r="UJ19" i="1" s="1"/>
  <c r="UJ20" i="1" a="1"/>
  <c r="UJ20" i="1" s="1"/>
  <c r="QE19" i="1" a="1"/>
  <c r="QE19" i="1" s="1"/>
  <c r="QE20" i="1" a="1"/>
  <c r="QE20" i="1" s="1"/>
  <c r="SS19" i="1" a="1"/>
  <c r="SS19" i="1" s="1"/>
  <c r="SS20" i="1" a="1"/>
  <c r="SS20" i="1" s="1"/>
  <c r="EK19" i="1" a="1"/>
  <c r="EK19" i="1" s="1"/>
  <c r="EK20" i="1" a="1"/>
  <c r="EK20" i="1" s="1"/>
  <c r="SU19" i="1" a="1"/>
  <c r="SU19" i="1" s="1"/>
  <c r="SU20" i="1" a="1"/>
  <c r="SU20" i="1" s="1"/>
  <c r="AEE35" i="1" a="1"/>
  <c r="AEE35" i="1" s="1"/>
  <c r="AEE19" i="1" a="1"/>
  <c r="AEE19" i="1" s="1"/>
  <c r="AEE20" i="1" a="1"/>
  <c r="AEE20" i="1" s="1"/>
  <c r="DD19" i="1" a="1"/>
  <c r="DD19" i="1" s="1"/>
  <c r="DD20" i="1" a="1"/>
  <c r="DD20" i="1" s="1"/>
  <c r="JC35" i="1" a="1"/>
  <c r="JC35" i="1" s="1"/>
  <c r="JC19" i="1" a="1"/>
  <c r="JC19" i="1" s="1"/>
  <c r="JC20" i="1" a="1"/>
  <c r="JC20" i="1" s="1"/>
  <c r="PK19" i="1" a="1"/>
  <c r="PK19" i="1" s="1"/>
  <c r="PK20" i="1" a="1"/>
  <c r="PK20" i="1" s="1"/>
  <c r="HU35" i="1" a="1"/>
  <c r="HU35" i="1" s="1"/>
  <c r="HU19" i="1" a="1"/>
  <c r="HU19" i="1" s="1"/>
  <c r="HU20" i="1" a="1"/>
  <c r="HU20" i="1" s="1"/>
  <c r="RS19" i="1" a="1"/>
  <c r="RS19" i="1" s="1"/>
  <c r="RS20" i="1" a="1"/>
  <c r="RS20" i="1" s="1"/>
  <c r="AI35" i="1" a="1"/>
  <c r="AI35" i="1" s="1"/>
  <c r="AI19" i="1" a="1"/>
  <c r="AI19" i="1" s="1"/>
  <c r="AI20" i="1" a="1"/>
  <c r="AI20" i="1" s="1"/>
  <c r="Q35" i="1" a="1"/>
  <c r="Q35" i="1" s="1"/>
  <c r="Q19" i="1" a="1"/>
  <c r="Q19" i="1" s="1"/>
  <c r="Q20" i="1" a="1"/>
  <c r="Q20" i="1" s="1"/>
  <c r="AO19" i="1" a="1"/>
  <c r="AO19" i="1" s="1"/>
  <c r="AO20" i="1" a="1"/>
  <c r="AO20" i="1" s="1"/>
  <c r="JA35" i="1" a="1"/>
  <c r="JA35" i="1" s="1"/>
  <c r="JA19" i="1" a="1"/>
  <c r="JA19" i="1" s="1"/>
  <c r="JA20" i="1" a="1"/>
  <c r="JA20" i="1" s="1"/>
  <c r="XF19" i="1" a="1"/>
  <c r="XF19" i="1" s="1"/>
  <c r="XF20" i="1" a="1"/>
  <c r="XF20" i="1" s="1"/>
  <c r="AJ19" i="1" a="1"/>
  <c r="AJ19" i="1" s="1"/>
  <c r="AJ20" i="1" a="1"/>
  <c r="AJ20" i="1" s="1"/>
  <c r="IV35" i="1" a="1"/>
  <c r="IV35" i="1" s="1"/>
  <c r="IV19" i="1" a="1"/>
  <c r="IV19" i="1" s="1"/>
  <c r="IV20" i="1" a="1"/>
  <c r="IV20" i="1" s="1"/>
  <c r="XL35" i="1" a="1"/>
  <c r="XL35" i="1" s="1"/>
  <c r="XL19" i="1" a="1"/>
  <c r="XL19" i="1" s="1"/>
  <c r="XL20" i="1" a="1"/>
  <c r="XL20" i="1" s="1"/>
  <c r="ABV35" i="1" a="1"/>
  <c r="ABV35" i="1" s="1"/>
  <c r="ABV19" i="1" a="1"/>
  <c r="ABV19" i="1" s="1"/>
  <c r="ABV20" i="1" a="1"/>
  <c r="ABV20" i="1" s="1"/>
  <c r="ADM35" i="1" a="1"/>
  <c r="ADM35" i="1" s="1"/>
  <c r="ADM19" i="1" a="1"/>
  <c r="ADM19" i="1" s="1"/>
  <c r="ADM20" i="1" a="1"/>
  <c r="ADM20" i="1" s="1"/>
  <c r="ADW35" i="1" a="1"/>
  <c r="ADW35" i="1" s="1"/>
  <c r="ADW19" i="1" a="1"/>
  <c r="ADW19" i="1" s="1"/>
  <c r="ADW20" i="1" a="1"/>
  <c r="ADW20" i="1" s="1"/>
  <c r="MI35" i="1" a="1"/>
  <c r="MI35" i="1" s="1"/>
  <c r="MI19" i="1" a="1"/>
  <c r="MI19" i="1" s="1"/>
  <c r="MI20" i="1" a="1"/>
  <c r="MI20" i="1" s="1"/>
  <c r="LP35" i="1" a="1"/>
  <c r="LP35" i="1" s="1"/>
  <c r="LP19" i="1" a="1"/>
  <c r="LP19" i="1" s="1"/>
  <c r="LP20" i="1" a="1"/>
  <c r="LP20" i="1" s="1"/>
  <c r="PI19" i="1" a="1"/>
  <c r="PI19" i="1" s="1"/>
  <c r="PI20" i="1" a="1"/>
  <c r="PI20" i="1" s="1"/>
  <c r="PT19" i="1" a="1"/>
  <c r="PT19" i="1" s="1"/>
  <c r="PT20" i="1" a="1"/>
  <c r="PT20" i="1" s="1"/>
  <c r="UG19" i="1" a="1"/>
  <c r="UG19" i="1" s="1"/>
  <c r="UG20" i="1" a="1"/>
  <c r="UG20" i="1" s="1"/>
  <c r="VN19" i="1" a="1"/>
  <c r="VN19" i="1" s="1"/>
  <c r="VN20" i="1" a="1"/>
  <c r="VN20" i="1" s="1"/>
  <c r="UZ19" i="1" a="1"/>
  <c r="UZ19" i="1" s="1"/>
  <c r="UZ20" i="1" a="1"/>
  <c r="UZ20" i="1" s="1"/>
  <c r="QU19" i="1" a="1"/>
  <c r="QU19" i="1" s="1"/>
  <c r="QU20" i="1" a="1"/>
  <c r="QU20" i="1" s="1"/>
  <c r="TI19" i="1" a="1"/>
  <c r="TI19" i="1" s="1"/>
  <c r="TI20" i="1" a="1"/>
  <c r="TI20" i="1" s="1"/>
  <c r="O19" i="1" a="1"/>
  <c r="O19" i="1" s="1"/>
  <c r="O20" i="1" a="1"/>
  <c r="O20" i="1" s="1"/>
  <c r="EL19" i="1" a="1"/>
  <c r="EL19" i="1" s="1"/>
  <c r="EL20" i="1" a="1"/>
  <c r="EL20" i="1" s="1"/>
  <c r="ACF35" i="1" a="1"/>
  <c r="ACF35" i="1" s="1"/>
  <c r="ACF19" i="1" a="1"/>
  <c r="ACF19" i="1" s="1"/>
  <c r="ACF20" i="1" a="1"/>
  <c r="ACF20" i="1" s="1"/>
  <c r="VR35" i="1" a="1"/>
  <c r="VR35" i="1" s="1"/>
  <c r="VR19" i="1" a="1"/>
  <c r="VR19" i="1" s="1"/>
  <c r="VR20" i="1" a="1"/>
  <c r="VR20" i="1" s="1"/>
  <c r="XH35" i="1" a="1"/>
  <c r="XH35" i="1" s="1"/>
  <c r="XH19" i="1" a="1"/>
  <c r="XH19" i="1" s="1"/>
  <c r="XH20" i="1" a="1"/>
  <c r="XH20" i="1" s="1"/>
  <c r="IE35" i="1" a="1"/>
  <c r="IE35" i="1" s="1"/>
  <c r="IE19" i="1" a="1"/>
  <c r="IE19" i="1" s="1"/>
  <c r="IE20" i="1" a="1"/>
  <c r="IE20" i="1" s="1"/>
  <c r="GY19" i="1" a="1"/>
  <c r="GY19" i="1" s="1"/>
  <c r="GY20" i="1" a="1"/>
  <c r="GY20" i="1" s="1"/>
  <c r="WO35" i="1" a="1"/>
  <c r="WO35" i="1" s="1"/>
  <c r="WO19" i="1" a="1"/>
  <c r="WO19" i="1" s="1"/>
  <c r="WO20" i="1" a="1"/>
  <c r="WO20" i="1" s="1"/>
  <c r="RO19" i="1" a="1"/>
  <c r="RO19" i="1" s="1"/>
  <c r="RO20" i="1" a="1"/>
  <c r="RO20" i="1" s="1"/>
  <c r="XI35" i="1" a="1"/>
  <c r="XI35" i="1" s="1"/>
  <c r="XI19" i="1" a="1"/>
  <c r="XI19" i="1" s="1"/>
  <c r="XI20" i="1" a="1"/>
  <c r="XI20" i="1" s="1"/>
  <c r="KL35" i="1" a="1"/>
  <c r="KL35" i="1" s="1"/>
  <c r="KL19" i="1" a="1"/>
  <c r="KL19" i="1" s="1"/>
  <c r="KL20" i="1" a="1"/>
  <c r="KL20" i="1" s="1"/>
  <c r="AEI35" i="1" a="1"/>
  <c r="AEI35" i="1" s="1"/>
  <c r="AEI19" i="1" a="1"/>
  <c r="AEI19" i="1" s="1"/>
  <c r="AEI20" i="1" a="1"/>
  <c r="AEI20" i="1" s="1"/>
  <c r="CC19" i="1" a="1"/>
  <c r="CC19" i="1" s="1"/>
  <c r="CC20" i="1" a="1"/>
  <c r="CC20" i="1" s="1"/>
  <c r="DE19" i="1" a="1"/>
  <c r="DE19" i="1" s="1"/>
  <c r="DE20" i="1" a="1"/>
  <c r="DE20" i="1" s="1"/>
  <c r="K35" i="1" a="1"/>
  <c r="K35" i="1" s="1"/>
  <c r="CS35" i="1" s="1"/>
  <c r="K19" i="1" a="1"/>
  <c r="K19" i="1" s="1"/>
  <c r="K20" i="1" a="1"/>
  <c r="K20" i="1" s="1"/>
  <c r="CZ20" i="1" s="1"/>
  <c r="WG35" i="1" a="1"/>
  <c r="WG35" i="1" s="1"/>
  <c r="WG19" i="1" a="1"/>
  <c r="WG19" i="1" s="1"/>
  <c r="WG20" i="1" a="1"/>
  <c r="WG20" i="1" s="1"/>
  <c r="ABY35" i="1" a="1"/>
  <c r="ABY35" i="1" s="1"/>
  <c r="ABY19" i="1" a="1"/>
  <c r="ABY19" i="1" s="1"/>
  <c r="ABY20" i="1" a="1"/>
  <c r="ABY20" i="1" s="1"/>
  <c r="AET35" i="1" a="1"/>
  <c r="AET35" i="1" s="1"/>
  <c r="AET19" i="1" a="1"/>
  <c r="AET19" i="1" s="1"/>
  <c r="AET20" i="1" a="1"/>
  <c r="AET20" i="1" s="1"/>
  <c r="ADG35" i="1" a="1"/>
  <c r="ADG35" i="1" s="1"/>
  <c r="ADG19" i="1" a="1"/>
  <c r="ADG19" i="1" s="1"/>
  <c r="ADG20" i="1" a="1"/>
  <c r="ADG20" i="1" s="1"/>
  <c r="KR35" i="1" a="1"/>
  <c r="KR35" i="1" s="1"/>
  <c r="KR19" i="1" a="1"/>
  <c r="KR19" i="1" s="1"/>
  <c r="KR20" i="1" a="1"/>
  <c r="KR20" i="1" s="1"/>
  <c r="MD35" i="1" a="1"/>
  <c r="MD35" i="1" s="1"/>
  <c r="MD19" i="1" a="1"/>
  <c r="MD19" i="1" s="1"/>
  <c r="MD20" i="1" a="1"/>
  <c r="MD20" i="1" s="1"/>
  <c r="QM19" i="1" a="1"/>
  <c r="QM19" i="1" s="1"/>
  <c r="QM20" i="1" a="1"/>
  <c r="QM20" i="1" s="1"/>
  <c r="QQ19" i="1" a="1"/>
  <c r="QQ19" i="1" s="1"/>
  <c r="QQ20" i="1" a="1"/>
  <c r="QQ20" i="1" s="1"/>
  <c r="VK19" i="1" a="1"/>
  <c r="VK19" i="1" s="1"/>
  <c r="VK20" i="1" a="1"/>
  <c r="VK20" i="1" s="1"/>
  <c r="MX19" i="1" a="1"/>
  <c r="MX19" i="1" s="1"/>
  <c r="MX20" i="1" a="1"/>
  <c r="MX20" i="1" s="1"/>
  <c r="NA19" i="1" a="1"/>
  <c r="NA19" i="1" s="1"/>
  <c r="NA20" i="1" a="1"/>
  <c r="NA20" i="1" s="1"/>
  <c r="RK19" i="1" a="1"/>
  <c r="RK19" i="1" s="1"/>
  <c r="RK20" i="1" a="1"/>
  <c r="RK20" i="1" s="1"/>
  <c r="TY19" i="1" a="1"/>
  <c r="TY19" i="1" s="1"/>
  <c r="TY20" i="1" a="1"/>
  <c r="TY20" i="1" s="1"/>
  <c r="HZ35" i="1" a="1"/>
  <c r="HZ35" i="1" s="1"/>
  <c r="HZ19" i="1" a="1"/>
  <c r="HZ19" i="1" s="1"/>
  <c r="HZ20" i="1" a="1"/>
  <c r="HZ20" i="1" s="1"/>
  <c r="EM19" i="1" a="1"/>
  <c r="EM19" i="1" s="1"/>
  <c r="EM20" i="1" a="1"/>
  <c r="EM20" i="1" s="1"/>
  <c r="VE19" i="1" a="1"/>
  <c r="VE19" i="1" s="1"/>
  <c r="VE20" i="1" a="1"/>
  <c r="VE20" i="1" s="1"/>
  <c r="YK35" i="1" a="1"/>
  <c r="YK35" i="1" s="1"/>
  <c r="YK19" i="1" a="1"/>
  <c r="YK19" i="1" s="1"/>
  <c r="YK20" i="1" a="1"/>
  <c r="YK20" i="1" s="1"/>
  <c r="WD35" i="1" a="1"/>
  <c r="WD35" i="1" s="1"/>
  <c r="WD19" i="1" a="1"/>
  <c r="WD19" i="1" s="1"/>
  <c r="WD20" i="1" a="1"/>
  <c r="WD20" i="1" s="1"/>
  <c r="AK19" i="1" a="1"/>
  <c r="AK19" i="1" s="1"/>
  <c r="AK20" i="1" a="1"/>
  <c r="AK20" i="1" s="1"/>
  <c r="FW20" i="1" s="1"/>
  <c r="WZ35" i="1" a="1"/>
  <c r="WZ35" i="1" s="1"/>
  <c r="WZ19" i="1" a="1"/>
  <c r="WZ19" i="1" s="1"/>
  <c r="WZ20" i="1" a="1"/>
  <c r="WZ20" i="1" s="1"/>
  <c r="MM35" i="1" a="1"/>
  <c r="MM35" i="1" s="1"/>
  <c r="MM19" i="1" a="1"/>
  <c r="MM19" i="1" s="1"/>
  <c r="MM20" i="1" a="1"/>
  <c r="MM20" i="1" s="1"/>
  <c r="VZ19" i="1" a="1"/>
  <c r="VZ19" i="1" s="1"/>
  <c r="VZ20" i="1" a="1"/>
  <c r="VZ20" i="1" s="1"/>
  <c r="KJ35" i="1" a="1"/>
  <c r="KJ35" i="1" s="1"/>
  <c r="KJ19" i="1" a="1"/>
  <c r="KJ19" i="1" s="1"/>
  <c r="KJ20" i="1" a="1"/>
  <c r="KJ20" i="1" s="1"/>
  <c r="WU35" i="1" a="1"/>
  <c r="WU35" i="1" s="1"/>
  <c r="WU19" i="1" a="1"/>
  <c r="WU19" i="1" s="1"/>
  <c r="WU20" i="1" a="1"/>
  <c r="WU20" i="1" s="1"/>
  <c r="KB35" i="1" a="1"/>
  <c r="KB35" i="1" s="1"/>
  <c r="KB19" i="1" a="1"/>
  <c r="KB19" i="1" s="1"/>
  <c r="KB20" i="1" a="1"/>
  <c r="KB20" i="1" s="1"/>
  <c r="TP19" i="1" a="1"/>
  <c r="TP19" i="1" s="1"/>
  <c r="TP20" i="1" a="1"/>
  <c r="TP20" i="1" s="1"/>
  <c r="HH19" i="1" a="1"/>
  <c r="HH19" i="1" s="1"/>
  <c r="HH20" i="1" a="1"/>
  <c r="HH20" i="1" s="1"/>
  <c r="HM35" i="1" a="1"/>
  <c r="HM35" i="1" s="1"/>
  <c r="HM19" i="1" a="1"/>
  <c r="HM19" i="1" s="1"/>
  <c r="HM20" i="1" a="1"/>
  <c r="HM20" i="1" s="1"/>
  <c r="DJ35" i="1" a="1"/>
  <c r="DJ35" i="1" s="1"/>
  <c r="DJ20" i="1" a="1"/>
  <c r="DJ20" i="1" s="1"/>
  <c r="DT35" i="1" a="1"/>
  <c r="DT35" i="1" s="1"/>
  <c r="DT19" i="1" a="1"/>
  <c r="DT19" i="1" s="1"/>
  <c r="DT20" i="1" a="1"/>
  <c r="DT20" i="1" s="1"/>
  <c r="GB19" i="1" a="1"/>
  <c r="GB19" i="1" s="1"/>
  <c r="GB20" i="1" a="1"/>
  <c r="GB20" i="1" s="1"/>
  <c r="YC35" i="1" a="1"/>
  <c r="YC35" i="1" s="1"/>
  <c r="YC19" i="1" a="1"/>
  <c r="YC19" i="1" s="1"/>
  <c r="YC20" i="1" a="1"/>
  <c r="YC20" i="1" s="1"/>
  <c r="ABZ35" i="1" a="1"/>
  <c r="ABZ35" i="1" s="1"/>
  <c r="ABZ19" i="1" a="1"/>
  <c r="ABZ19" i="1" s="1"/>
  <c r="ABZ20" i="1" a="1"/>
  <c r="ABZ20" i="1" s="1"/>
  <c r="ACW35" i="1" a="1"/>
  <c r="ACW35" i="1" s="1"/>
  <c r="ACW19" i="1" a="1"/>
  <c r="ACW19" i="1" s="1"/>
  <c r="ACW20" i="1" a="1"/>
  <c r="ACW20" i="1" s="1"/>
  <c r="AEN35" i="1" a="1"/>
  <c r="AEN35" i="1" s="1"/>
  <c r="AEN19" i="1" a="1"/>
  <c r="AEN19" i="1" s="1"/>
  <c r="AEN20" i="1" a="1"/>
  <c r="AEN20" i="1" s="1"/>
  <c r="MJ35" i="1" a="1"/>
  <c r="MJ35" i="1" s="1"/>
  <c r="MJ19" i="1" a="1"/>
  <c r="MJ19" i="1" s="1"/>
  <c r="MJ20" i="1" a="1"/>
  <c r="MJ20" i="1" s="1"/>
  <c r="KG35" i="1" a="1"/>
  <c r="KG35" i="1" s="1"/>
  <c r="KG19" i="1" a="1"/>
  <c r="KG19" i="1" s="1"/>
  <c r="KG20" i="1" a="1"/>
  <c r="KG20" i="1" s="1"/>
  <c r="RQ19" i="1" a="1"/>
  <c r="RQ19" i="1" s="1"/>
  <c r="RQ20" i="1" a="1"/>
  <c r="RQ20" i="1" s="1"/>
  <c r="RU19" i="1" a="1"/>
  <c r="RU19" i="1" s="1"/>
  <c r="RU20" i="1" a="1"/>
  <c r="RU20" i="1" s="1"/>
  <c r="NO19" i="1" a="1"/>
  <c r="NO19" i="1" s="1"/>
  <c r="NO20" i="1" a="1"/>
  <c r="NO20" i="1" s="1"/>
  <c r="OA19" i="1" a="1"/>
  <c r="OA19" i="1" s="1"/>
  <c r="OA20" i="1" a="1"/>
  <c r="OA20" i="1" s="1"/>
  <c r="NQ19" i="1" a="1"/>
  <c r="NQ19" i="1" s="1"/>
  <c r="NQ20" i="1" a="1"/>
  <c r="NQ20" i="1" s="1"/>
  <c r="SA19" i="1" a="1"/>
  <c r="SA19" i="1" s="1"/>
  <c r="SA20" i="1" a="1"/>
  <c r="SA20" i="1" s="1"/>
  <c r="UO19" i="1" a="1"/>
  <c r="UO19" i="1" s="1"/>
  <c r="UO20" i="1" a="1"/>
  <c r="UO20" i="1" s="1"/>
  <c r="DB70" i="1" a="1"/>
  <c r="DB70" i="1" s="1"/>
  <c r="DB67" i="1" a="1"/>
  <c r="DB67" i="1" s="1"/>
  <c r="ABF29" i="1" a="1"/>
  <c r="ABF29" i="1" s="1"/>
  <c r="ABF45" i="1" a="1"/>
  <c r="ABF45" i="1" s="1"/>
  <c r="ABF42" i="1" a="1"/>
  <c r="ABF42" i="1" s="1"/>
  <c r="ABF43" i="1" a="1"/>
  <c r="ABF43" i="1" s="1"/>
  <c r="ABF44" i="1" a="1"/>
  <c r="ABF44" i="1" s="1"/>
  <c r="ABF38" i="1" a="1"/>
  <c r="ABF38" i="1" s="1"/>
  <c r="ABF34" i="1" a="1"/>
  <c r="ABF34" i="1" s="1"/>
  <c r="ABF31" i="1" a="1"/>
  <c r="ABF31" i="1" s="1"/>
  <c r="DB69" i="1" a="1"/>
  <c r="DB69" i="1" s="1"/>
  <c r="ABF36" i="1" a="1"/>
  <c r="ABF36" i="1" s="1"/>
  <c r="DB68" i="1" a="1"/>
  <c r="DB68" i="1" s="1"/>
  <c r="ABF40" i="1" a="1"/>
  <c r="ABF40" i="1" s="1"/>
  <c r="ABF39" i="1" a="1"/>
  <c r="ABF39" i="1" s="1"/>
  <c r="DB66" i="1" a="1"/>
  <c r="DB66" i="1" s="1"/>
  <c r="ABF46" i="1" a="1"/>
  <c r="ABF46" i="1" s="1"/>
  <c r="ABF33" i="1" a="1"/>
  <c r="ABF33" i="1" s="1"/>
  <c r="FF21" i="1" a="1"/>
  <c r="FF21" i="1" s="1"/>
  <c r="ABF24" i="1" a="1"/>
  <c r="ABF24" i="1" s="1"/>
  <c r="FF47" i="1" a="1"/>
  <c r="FF47" i="1" s="1"/>
  <c r="FF48" i="1" s="1" a="1"/>
  <c r="FF48" i="1" s="1"/>
  <c r="ABF25" i="1" a="1"/>
  <c r="ABF25" i="1" s="1"/>
  <c r="FF35" i="1" a="1"/>
  <c r="FF35" i="1" s="1"/>
  <c r="ABF26" i="1" a="1"/>
  <c r="ABF26" i="1" s="1"/>
  <c r="ABF27" i="1" a="1"/>
  <c r="ABF27" i="1" s="1"/>
  <c r="ABF28" i="1" a="1"/>
  <c r="ABF28" i="1" s="1"/>
  <c r="FF22" i="1" a="1"/>
  <c r="FF22" i="1" s="1"/>
  <c r="FF28" i="1" a="1"/>
  <c r="FF28" i="1" s="1"/>
  <c r="FF31" i="1" a="1"/>
  <c r="FF31" i="1" s="1"/>
  <c r="Z35" i="1" a="1"/>
  <c r="Z35" i="1" s="1"/>
  <c r="Z47" i="1" a="1"/>
  <c r="Z47" i="1" s="1"/>
  <c r="Z22" i="1" a="1"/>
  <c r="Z22" i="1" s="1"/>
  <c r="Z21" i="1" a="1"/>
  <c r="Z21" i="1" s="1"/>
  <c r="Z23" i="1" a="1"/>
  <c r="Z23" i="1" s="1"/>
  <c r="Z28" i="1" a="1"/>
  <c r="Z28" i="1" s="1"/>
  <c r="AA28" i="1" s="1"/>
  <c r="Z44" i="1" a="1"/>
  <c r="Z44" i="1" s="1"/>
  <c r="Z36" i="1" a="1"/>
  <c r="Z36" i="1" s="1"/>
  <c r="Z46" i="1" a="1"/>
  <c r="Z46" i="1" s="1"/>
  <c r="Z40" i="1" a="1"/>
  <c r="Z40" i="1" s="1"/>
  <c r="Z31" i="1" a="1"/>
  <c r="Z31" i="1" s="1"/>
  <c r="Z24" i="1" a="1"/>
  <c r="Z24" i="1" s="1"/>
  <c r="Z39" i="1" a="1"/>
  <c r="Z39" i="1" s="1"/>
  <c r="Z27" i="1" a="1"/>
  <c r="Z27" i="1" s="1"/>
  <c r="Z26" i="1" a="1"/>
  <c r="Z26" i="1" s="1"/>
  <c r="Z34" i="1" a="1"/>
  <c r="Z34" i="1" s="1"/>
  <c r="Z45" i="1" a="1"/>
  <c r="Z45" i="1" s="1"/>
  <c r="Z29" i="1" a="1"/>
  <c r="Z29" i="1" s="1"/>
  <c r="Z25" i="1" a="1"/>
  <c r="Z25" i="1" s="1"/>
  <c r="Z38" i="1" a="1"/>
  <c r="Z38" i="1" s="1"/>
  <c r="Z33" i="1" a="1"/>
  <c r="Z33" i="1" s="1"/>
  <c r="Z37" i="1" a="1"/>
  <c r="Z37" i="1" s="1"/>
  <c r="Z32" i="1" a="1"/>
  <c r="Z32" i="1" s="1"/>
  <c r="Z30" i="1" a="1"/>
  <c r="Z30" i="1" s="1"/>
  <c r="Z42" i="1" a="1"/>
  <c r="Z42" i="1" s="1"/>
  <c r="Z43" i="1" a="1"/>
  <c r="Z43" i="1" s="1"/>
  <c r="FF40" i="1" a="1"/>
  <c r="FF40" i="1" s="1"/>
  <c r="FF37" i="1" a="1"/>
  <c r="FF37" i="1" s="1"/>
  <c r="FF38" i="1" a="1"/>
  <c r="FF38" i="1" s="1"/>
  <c r="Z65" i="1" a="1"/>
  <c r="Z65" i="1" s="1"/>
  <c r="Z66" i="1" a="1"/>
  <c r="Z66" i="1" s="1"/>
  <c r="Z67" i="1" a="1"/>
  <c r="Z67" i="1" s="1"/>
  <c r="Z68" i="1" a="1"/>
  <c r="Z68" i="1" s="1"/>
  <c r="Z69" i="1" a="1"/>
  <c r="Z69" i="1" s="1"/>
  <c r="Z70" i="1" a="1"/>
  <c r="Z70" i="1" s="1"/>
  <c r="Z71" i="1" a="1"/>
  <c r="Z71" i="1" s="1"/>
  <c r="Z72" i="1" a="1"/>
  <c r="Z72" i="1" s="1"/>
  <c r="Z73" i="1" a="1"/>
  <c r="Z73" i="1" s="1"/>
  <c r="Z74" i="1" a="1"/>
  <c r="Z74" i="1" s="1"/>
  <c r="Z75" i="1" a="1"/>
  <c r="Z75" i="1" s="1"/>
  <c r="FF25" i="1" a="1"/>
  <c r="FF25" i="1" s="1"/>
  <c r="FF26" i="1" a="1"/>
  <c r="FF26" i="1" s="1"/>
  <c r="FF27" i="1" a="1"/>
  <c r="FF27" i="1" s="1"/>
  <c r="FF42" i="1" a="1"/>
  <c r="FF42" i="1" s="1"/>
  <c r="FF39" i="1" a="1"/>
  <c r="FF39" i="1" s="1"/>
  <c r="FF43" i="1" a="1"/>
  <c r="FF43" i="1" s="1"/>
  <c r="FF29" i="1" a="1"/>
  <c r="FF29" i="1" s="1"/>
  <c r="FF32" i="1" a="1"/>
  <c r="FF32" i="1" s="1"/>
  <c r="FF30" i="1" a="1"/>
  <c r="FF30" i="1" s="1"/>
  <c r="FF34" i="1" a="1"/>
  <c r="FF34" i="1" s="1"/>
  <c r="FF36" i="1" a="1"/>
  <c r="FF36" i="1" s="1"/>
  <c r="FF44" i="1" a="1"/>
  <c r="FF44" i="1" s="1"/>
  <c r="FF24" i="1" a="1"/>
  <c r="FF24" i="1" s="1"/>
  <c r="FF45" i="1" a="1"/>
  <c r="FF45" i="1" s="1"/>
  <c r="FF46" i="1" a="1"/>
  <c r="FF46" i="1" s="1"/>
  <c r="FF23" i="1" a="1"/>
  <c r="FF23" i="1" s="1"/>
  <c r="FC35" i="1" a="1"/>
  <c r="FC35" i="1" s="1"/>
  <c r="FC47" i="1" a="1"/>
  <c r="FC47" i="1" s="1"/>
  <c r="FC48" i="1" s="1" a="1"/>
  <c r="FC48" i="1" s="1"/>
  <c r="FC22" i="1" a="1"/>
  <c r="FC22" i="1" s="1"/>
  <c r="FC21" i="1" a="1"/>
  <c r="FC21" i="1" s="1"/>
  <c r="FC44" i="1" a="1"/>
  <c r="FC44" i="1" s="1"/>
  <c r="FC37" i="1" a="1"/>
  <c r="FC37" i="1" s="1"/>
  <c r="FC23" i="1" a="1"/>
  <c r="FC23" i="1" s="1"/>
  <c r="FC46" i="1" a="1"/>
  <c r="FC46" i="1" s="1"/>
  <c r="FC29" i="1" a="1"/>
  <c r="FC29" i="1" s="1"/>
  <c r="FC36" i="1" a="1"/>
  <c r="FC36" i="1" s="1"/>
  <c r="FC31" i="1" a="1"/>
  <c r="FC31" i="1" s="1"/>
  <c r="FC30" i="1" a="1"/>
  <c r="FC30" i="1" s="1"/>
  <c r="FC24" i="1" a="1"/>
  <c r="FC24" i="1" s="1"/>
  <c r="FC43" i="1" a="1"/>
  <c r="FC43" i="1" s="1"/>
  <c r="FC28" i="1" a="1"/>
  <c r="FC28" i="1" s="1"/>
  <c r="FC27" i="1" a="1"/>
  <c r="FC27" i="1" s="1"/>
  <c r="FC25" i="1" a="1"/>
  <c r="FC25" i="1" s="1"/>
  <c r="FC33" i="1" a="1"/>
  <c r="FC33" i="1" s="1"/>
  <c r="FC45" i="1" a="1"/>
  <c r="FC45" i="1" s="1"/>
  <c r="FC32" i="1" a="1"/>
  <c r="FC32" i="1" s="1"/>
  <c r="FC40" i="1" a="1"/>
  <c r="FC40" i="1" s="1"/>
  <c r="FC26" i="1" a="1"/>
  <c r="FC26" i="1" s="1"/>
  <c r="FC42" i="1" a="1"/>
  <c r="FC42" i="1" s="1"/>
  <c r="FC34" i="1" a="1"/>
  <c r="FC34" i="1" s="1"/>
  <c r="FC39" i="1" a="1"/>
  <c r="FC39" i="1" s="1"/>
  <c r="FC38" i="1" a="1"/>
  <c r="FC38" i="1" s="1"/>
  <c r="FC65" i="1" a="1"/>
  <c r="FC65" i="1" s="1"/>
  <c r="FC66" i="1" a="1"/>
  <c r="FC66" i="1" s="1"/>
  <c r="FC67" i="1" a="1"/>
  <c r="FC67" i="1" s="1"/>
  <c r="FC68" i="1" a="1"/>
  <c r="FC68" i="1" s="1"/>
  <c r="FC69" i="1" a="1"/>
  <c r="FC69" i="1" s="1"/>
  <c r="FC70" i="1" a="1"/>
  <c r="FC70" i="1" s="1"/>
  <c r="FC71" i="1" a="1"/>
  <c r="FC71" i="1" s="1"/>
  <c r="FC72" i="1" a="1"/>
  <c r="FC72" i="1" s="1"/>
  <c r="FC73" i="1" a="1"/>
  <c r="FC73" i="1" s="1"/>
  <c r="FC74" i="1" a="1"/>
  <c r="FC74" i="1" s="1"/>
  <c r="FC75" i="1" a="1"/>
  <c r="FC75" i="1" s="1"/>
  <c r="ET28" i="1" a="1"/>
  <c r="ET28" i="1" s="1"/>
  <c r="ET45" i="1" a="1"/>
  <c r="ET45" i="1" s="1"/>
  <c r="ET36" i="1" a="1"/>
  <c r="ET36" i="1" s="1"/>
  <c r="ET32" i="1" a="1"/>
  <c r="ET32" i="1" s="1"/>
  <c r="ET44" i="1" a="1"/>
  <c r="ET44" i="1" s="1"/>
  <c r="ET26" i="1" a="1"/>
  <c r="ET26" i="1" s="1"/>
  <c r="ET42" i="1" a="1"/>
  <c r="ET42" i="1" s="1"/>
  <c r="ET29" i="1" a="1"/>
  <c r="ET29" i="1" s="1"/>
  <c r="ET33" i="1" a="1"/>
  <c r="ET33" i="1" s="1"/>
  <c r="ET39" i="1" a="1"/>
  <c r="ET39" i="1" s="1"/>
  <c r="ET25" i="1" a="1"/>
  <c r="ET25" i="1" s="1"/>
  <c r="ET27" i="1" a="1"/>
  <c r="ET27" i="1" s="1"/>
  <c r="ET43" i="1" a="1"/>
  <c r="ET43" i="1" s="1"/>
  <c r="ET30" i="1" a="1"/>
  <c r="ET30" i="1" s="1"/>
  <c r="ET22" i="1" a="1"/>
  <c r="ET22" i="1" s="1"/>
  <c r="ET21" i="1" a="1"/>
  <c r="ET21" i="1" s="1"/>
  <c r="ET47" i="1" a="1"/>
  <c r="ET47" i="1" s="1"/>
  <c r="ET48" i="1" s="1" a="1"/>
  <c r="ET48" i="1" s="1"/>
  <c r="ET35" i="1" a="1"/>
  <c r="ET35" i="1" s="1"/>
  <c r="ET31" i="1" a="1"/>
  <c r="ET31" i="1" s="1"/>
  <c r="ET46" i="1" a="1"/>
  <c r="ET46" i="1" s="1"/>
  <c r="ET38" i="1" a="1"/>
  <c r="ET38" i="1" s="1"/>
  <c r="ET23" i="1" a="1"/>
  <c r="ET23" i="1" s="1"/>
  <c r="ET37" i="1" a="1"/>
  <c r="ET37" i="1" s="1"/>
  <c r="ET24" i="1" a="1"/>
  <c r="ET24" i="1" s="1"/>
  <c r="ET40" i="1" a="1"/>
  <c r="ET40" i="1" s="1"/>
  <c r="ES26" i="1" a="1"/>
  <c r="ES26" i="1" s="1"/>
  <c r="ES34" i="1" a="1"/>
  <c r="ES34" i="1" s="1"/>
  <c r="ES23" i="1" a="1"/>
  <c r="ES23" i="1" s="1"/>
  <c r="ES46" i="1" a="1"/>
  <c r="ES46" i="1" s="1"/>
  <c r="ES25" i="1" a="1"/>
  <c r="ES25" i="1" s="1"/>
  <c r="ES27" i="1" a="1"/>
  <c r="ES27" i="1" s="1"/>
  <c r="ES28" i="1" a="1"/>
  <c r="ES28" i="1" s="1"/>
  <c r="ES43" i="1" a="1"/>
  <c r="ES43" i="1" s="1"/>
  <c r="ES37" i="1" a="1"/>
  <c r="ES37" i="1" s="1"/>
  <c r="ES40" i="1" a="1"/>
  <c r="ES40" i="1" s="1"/>
  <c r="ES45" i="1" a="1"/>
  <c r="ES45" i="1" s="1"/>
  <c r="ES29" i="1" a="1"/>
  <c r="ES29" i="1" s="1"/>
  <c r="ES30" i="1" a="1"/>
  <c r="ES30" i="1" s="1"/>
  <c r="ES36" i="1" a="1"/>
  <c r="ES36" i="1" s="1"/>
  <c r="ES44" i="1" a="1"/>
  <c r="ES44" i="1" s="1"/>
  <c r="ES38" i="1" a="1"/>
  <c r="ES38" i="1" s="1"/>
  <c r="ES39" i="1" a="1"/>
  <c r="ES39" i="1" s="1"/>
  <c r="ES42" i="1" a="1"/>
  <c r="ES42" i="1" s="1"/>
  <c r="ES32" i="1" a="1"/>
  <c r="ES32" i="1" s="1"/>
  <c r="ES33" i="1" a="1"/>
  <c r="ES33" i="1" s="1"/>
  <c r="ES31" i="1" a="1"/>
  <c r="ES31" i="1" s="1"/>
  <c r="ES24" i="1" a="1"/>
  <c r="ES24" i="1" s="1"/>
  <c r="ES21" i="1" a="1"/>
  <c r="ES21" i="1" s="1"/>
  <c r="ES22" i="1" a="1"/>
  <c r="ES22" i="1" s="1"/>
  <c r="ES47" i="1" a="1"/>
  <c r="ES47" i="1" s="1"/>
  <c r="ES48" i="1" s="1" a="1"/>
  <c r="ES48" i="1" s="1"/>
  <c r="EO35" i="1" a="1"/>
  <c r="EO35" i="1" s="1"/>
  <c r="EO47" i="1" a="1"/>
  <c r="EO47" i="1" s="1"/>
  <c r="EO48" i="1" s="1" a="1"/>
  <c r="EO48" i="1" s="1"/>
  <c r="EO21" i="1" a="1"/>
  <c r="EO21" i="1" s="1"/>
  <c r="EO22" i="1" a="1"/>
  <c r="EO22" i="1" s="1"/>
  <c r="EO37" i="1" a="1"/>
  <c r="EO37" i="1" s="1"/>
  <c r="EO32" i="1" a="1"/>
  <c r="EO32" i="1" s="1"/>
  <c r="EO28" i="1" a="1"/>
  <c r="EO28" i="1" s="1"/>
  <c r="EO25" i="1" a="1"/>
  <c r="EO25" i="1" s="1"/>
  <c r="EO36" i="1" a="1"/>
  <c r="EO36" i="1" s="1"/>
  <c r="EO42" i="1" a="1"/>
  <c r="EO42" i="1" s="1"/>
  <c r="EO24" i="1" a="1"/>
  <c r="EO24" i="1" s="1"/>
  <c r="EO33" i="1" a="1"/>
  <c r="EO33" i="1" s="1"/>
  <c r="EO27" i="1" a="1"/>
  <c r="EO27" i="1" s="1"/>
  <c r="EO30" i="1" a="1"/>
  <c r="EO30" i="1" s="1"/>
  <c r="EO44" i="1" a="1"/>
  <c r="EO44" i="1" s="1"/>
  <c r="EO26" i="1" a="1"/>
  <c r="EO26" i="1" s="1"/>
  <c r="EO38" i="1" a="1"/>
  <c r="EO38" i="1" s="1"/>
  <c r="EO23" i="1" a="1"/>
  <c r="EO23" i="1" s="1"/>
  <c r="EO46" i="1" a="1"/>
  <c r="EO46" i="1" s="1"/>
  <c r="EO40" i="1" a="1"/>
  <c r="EO40" i="1" s="1"/>
  <c r="EO43" i="1" a="1"/>
  <c r="EO43" i="1" s="1"/>
  <c r="EO29" i="1" a="1"/>
  <c r="EO29" i="1" s="1"/>
  <c r="EO45" i="1" a="1"/>
  <c r="EO45" i="1" s="1"/>
  <c r="EO34" i="1" a="1"/>
  <c r="EO34" i="1" s="1"/>
  <c r="EO39" i="1" a="1"/>
  <c r="EO39" i="1" s="1"/>
  <c r="EO31" i="1" a="1"/>
  <c r="EO31" i="1" s="1"/>
  <c r="EN35" i="1" a="1"/>
  <c r="EN35" i="1" s="1"/>
  <c r="EN47" i="1" a="1"/>
  <c r="EN47" i="1" s="1"/>
  <c r="EN48" i="1" s="1" a="1"/>
  <c r="EN48" i="1" s="1"/>
  <c r="EN21" i="1" a="1"/>
  <c r="EN21" i="1" s="1"/>
  <c r="EN22" i="1" a="1"/>
  <c r="EN22" i="1" s="1"/>
  <c r="EN32" i="1" a="1"/>
  <c r="EN32" i="1" s="1"/>
  <c r="EN25" i="1" a="1"/>
  <c r="EN25" i="1" s="1"/>
  <c r="EN36" i="1" a="1"/>
  <c r="EN36" i="1" s="1"/>
  <c r="EN28" i="1" a="1"/>
  <c r="EN28" i="1" s="1"/>
  <c r="EN42" i="1" a="1"/>
  <c r="EN42" i="1" s="1"/>
  <c r="EN24" i="1" a="1"/>
  <c r="EN24" i="1" s="1"/>
  <c r="EN33" i="1" a="1"/>
  <c r="EN33" i="1" s="1"/>
  <c r="EN27" i="1" a="1"/>
  <c r="EN27" i="1" s="1"/>
  <c r="EN30" i="1" a="1"/>
  <c r="EN30" i="1" s="1"/>
  <c r="EN44" i="1" a="1"/>
  <c r="EN44" i="1" s="1"/>
  <c r="EN26" i="1" a="1"/>
  <c r="EN26" i="1" s="1"/>
  <c r="EN46" i="1" a="1"/>
  <c r="EN46" i="1" s="1"/>
  <c r="EN38" i="1" a="1"/>
  <c r="EN38" i="1" s="1"/>
  <c r="EN23" i="1" a="1"/>
  <c r="EN23" i="1" s="1"/>
  <c r="EN29" i="1" a="1"/>
  <c r="EN29" i="1" s="1"/>
  <c r="EN40" i="1" a="1"/>
  <c r="EN40" i="1" s="1"/>
  <c r="EN45" i="1" a="1"/>
  <c r="EN45" i="1" s="1"/>
  <c r="EN43" i="1" a="1"/>
  <c r="EN43" i="1" s="1"/>
  <c r="EN34" i="1" a="1"/>
  <c r="EN34" i="1" s="1"/>
  <c r="EN39" i="1" a="1"/>
  <c r="EN39" i="1" s="1"/>
  <c r="EN37" i="1" a="1"/>
  <c r="EN37" i="1" s="1"/>
  <c r="EN31" i="1" a="1"/>
  <c r="EN31" i="1" s="1"/>
  <c r="EJ35" i="1" a="1"/>
  <c r="EJ35" i="1" s="1"/>
  <c r="EJ47" i="1" a="1"/>
  <c r="EJ47" i="1" s="1"/>
  <c r="EJ48" i="1" s="1" a="1"/>
  <c r="EJ48" i="1" s="1"/>
  <c r="EJ21" i="1" a="1"/>
  <c r="EJ21" i="1" s="1"/>
  <c r="EJ22" i="1" a="1"/>
  <c r="EJ22" i="1" s="1"/>
  <c r="EJ32" i="1" a="1"/>
  <c r="EJ32" i="1" s="1"/>
  <c r="EJ31" i="1" a="1"/>
  <c r="EJ31" i="1" s="1"/>
  <c r="EJ25" i="1" a="1"/>
  <c r="EJ25" i="1" s="1"/>
  <c r="EJ37" i="1" a="1"/>
  <c r="EJ37" i="1" s="1"/>
  <c r="EJ28" i="1" a="1"/>
  <c r="EJ28" i="1" s="1"/>
  <c r="EJ27" i="1" a="1"/>
  <c r="EJ27" i="1" s="1"/>
  <c r="EJ36" i="1" a="1"/>
  <c r="EJ36" i="1" s="1"/>
  <c r="EJ42" i="1" a="1"/>
  <c r="EJ42" i="1" s="1"/>
  <c r="EJ24" i="1" a="1"/>
  <c r="EJ24" i="1" s="1"/>
  <c r="EJ33" i="1" a="1"/>
  <c r="EJ33" i="1" s="1"/>
  <c r="EJ44" i="1" a="1"/>
  <c r="EJ44" i="1" s="1"/>
  <c r="EJ30" i="1" a="1"/>
  <c r="EJ30" i="1" s="1"/>
  <c r="EJ38" i="1" a="1"/>
  <c r="EJ38" i="1" s="1"/>
  <c r="EJ46" i="1" a="1"/>
  <c r="EJ46" i="1" s="1"/>
  <c r="EJ26" i="1" a="1"/>
  <c r="EJ26" i="1" s="1"/>
  <c r="EJ23" i="1" a="1"/>
  <c r="EJ23" i="1" s="1"/>
  <c r="EJ40" i="1" a="1"/>
  <c r="EJ40" i="1" s="1"/>
  <c r="EJ29" i="1" a="1"/>
  <c r="EJ29" i="1" s="1"/>
  <c r="EJ43" i="1" a="1"/>
  <c r="EJ43" i="1" s="1"/>
  <c r="EJ45" i="1" a="1"/>
  <c r="EJ45" i="1" s="1"/>
  <c r="EJ34" i="1" a="1"/>
  <c r="EJ34" i="1" s="1"/>
  <c r="EJ39" i="1" a="1"/>
  <c r="EJ39" i="1" s="1"/>
  <c r="EK35" i="1" a="1"/>
  <c r="EK35" i="1" s="1"/>
  <c r="EK47" i="1" a="1"/>
  <c r="EK47" i="1" s="1"/>
  <c r="EK48" i="1" s="1" a="1"/>
  <c r="EK48" i="1" s="1"/>
  <c r="EK21" i="1" a="1"/>
  <c r="EK21" i="1" s="1"/>
  <c r="EK22" i="1" a="1"/>
  <c r="EK22" i="1" s="1"/>
  <c r="EK31" i="1" a="1"/>
  <c r="EK31" i="1" s="1"/>
  <c r="EK25" i="1" a="1"/>
  <c r="EK25" i="1" s="1"/>
  <c r="EK37" i="1" a="1"/>
  <c r="EK37" i="1" s="1"/>
  <c r="EK28" i="1" a="1"/>
  <c r="EK28" i="1" s="1"/>
  <c r="EK36" i="1" a="1"/>
  <c r="EK36" i="1" s="1"/>
  <c r="EK42" i="1" a="1"/>
  <c r="EK42" i="1" s="1"/>
  <c r="EK24" i="1" a="1"/>
  <c r="EK24" i="1" s="1"/>
  <c r="EK33" i="1" a="1"/>
  <c r="EK33" i="1" s="1"/>
  <c r="EK27" i="1" a="1"/>
  <c r="EK27" i="1" s="1"/>
  <c r="EK30" i="1" a="1"/>
  <c r="EK30" i="1" s="1"/>
  <c r="EK38" i="1" a="1"/>
  <c r="EK38" i="1" s="1"/>
  <c r="EK44" i="1" a="1"/>
  <c r="EK44" i="1" s="1"/>
  <c r="EK26" i="1" a="1"/>
  <c r="EK26" i="1" s="1"/>
  <c r="EK40" i="1" a="1"/>
  <c r="EK40" i="1" s="1"/>
  <c r="EK46" i="1" a="1"/>
  <c r="EK46" i="1" s="1"/>
  <c r="EK23" i="1" a="1"/>
  <c r="EK23" i="1" s="1"/>
  <c r="EK43" i="1" a="1"/>
  <c r="EK43" i="1" s="1"/>
  <c r="EK29" i="1" a="1"/>
  <c r="EK29" i="1" s="1"/>
  <c r="EK34" i="1" a="1"/>
  <c r="EK34" i="1" s="1"/>
  <c r="EK45" i="1" a="1"/>
  <c r="EK45" i="1" s="1"/>
  <c r="EK39" i="1" a="1"/>
  <c r="EK39" i="1" s="1"/>
  <c r="EK32" i="1" a="1"/>
  <c r="EK32" i="1" s="1"/>
  <c r="EL35" i="1" a="1"/>
  <c r="EL35" i="1" s="1"/>
  <c r="EL47" i="1" a="1"/>
  <c r="EL47" i="1" s="1"/>
  <c r="EL48" i="1" s="1" a="1"/>
  <c r="EL48" i="1" s="1"/>
  <c r="EL21" i="1" a="1"/>
  <c r="EL21" i="1" s="1"/>
  <c r="EL22" i="1" a="1"/>
  <c r="EL22" i="1" s="1"/>
  <c r="EL37" i="1" a="1"/>
  <c r="EL37" i="1" s="1"/>
  <c r="EL25" i="1" a="1"/>
  <c r="EL25" i="1" s="1"/>
  <c r="EL36" i="1" a="1"/>
  <c r="EL36" i="1" s="1"/>
  <c r="EL28" i="1" a="1"/>
  <c r="EL28" i="1" s="1"/>
  <c r="EL42" i="1" a="1"/>
  <c r="EL42" i="1" s="1"/>
  <c r="EL24" i="1" a="1"/>
  <c r="EL24" i="1" s="1"/>
  <c r="EL33" i="1" a="1"/>
  <c r="EL33" i="1" s="1"/>
  <c r="EL30" i="1" a="1"/>
  <c r="EL30" i="1" s="1"/>
  <c r="EL27" i="1" a="1"/>
  <c r="EL27" i="1" s="1"/>
  <c r="EL38" i="1" a="1"/>
  <c r="EL38" i="1" s="1"/>
  <c r="EL44" i="1" a="1"/>
  <c r="EL44" i="1" s="1"/>
  <c r="EL26" i="1" a="1"/>
  <c r="EL26" i="1" s="1"/>
  <c r="EL40" i="1" a="1"/>
  <c r="EL40" i="1" s="1"/>
  <c r="EL46" i="1" a="1"/>
  <c r="EL46" i="1" s="1"/>
  <c r="EL23" i="1" a="1"/>
  <c r="EL23" i="1" s="1"/>
  <c r="EL43" i="1" a="1"/>
  <c r="EL43" i="1" s="1"/>
  <c r="EL29" i="1" a="1"/>
  <c r="EL29" i="1" s="1"/>
  <c r="EL45" i="1" a="1"/>
  <c r="EL45" i="1" s="1"/>
  <c r="EL34" i="1" a="1"/>
  <c r="EL34" i="1" s="1"/>
  <c r="EL39" i="1" a="1"/>
  <c r="EL39" i="1" s="1"/>
  <c r="EL32" i="1" a="1"/>
  <c r="EL32" i="1" s="1"/>
  <c r="EL31" i="1" a="1"/>
  <c r="EL31" i="1" s="1"/>
  <c r="EM35" i="1" a="1"/>
  <c r="EM35" i="1" s="1"/>
  <c r="EM47" i="1" a="1"/>
  <c r="EM47" i="1" s="1"/>
  <c r="EM48" i="1" s="1" a="1"/>
  <c r="EM48" i="1" s="1"/>
  <c r="EM21" i="1" a="1"/>
  <c r="EM21" i="1" s="1"/>
  <c r="EM22" i="1" a="1"/>
  <c r="EM22" i="1" s="1"/>
  <c r="EM32" i="1" a="1"/>
  <c r="EM32" i="1" s="1"/>
  <c r="EM25" i="1" a="1"/>
  <c r="EM25" i="1" s="1"/>
  <c r="EM36" i="1" a="1"/>
  <c r="EM36" i="1" s="1"/>
  <c r="EM28" i="1" a="1"/>
  <c r="EM28" i="1" s="1"/>
  <c r="EM42" i="1" a="1"/>
  <c r="EM42" i="1" s="1"/>
  <c r="EM24" i="1" a="1"/>
  <c r="EM24" i="1" s="1"/>
  <c r="EM33" i="1" a="1"/>
  <c r="EM33" i="1" s="1"/>
  <c r="EM27" i="1" a="1"/>
  <c r="EM27" i="1" s="1"/>
  <c r="EM38" i="1" a="1"/>
  <c r="EM38" i="1" s="1"/>
  <c r="EM30" i="1" a="1"/>
  <c r="EM30" i="1" s="1"/>
  <c r="EM44" i="1" a="1"/>
  <c r="EM44" i="1" s="1"/>
  <c r="EM26" i="1" a="1"/>
  <c r="EM26" i="1" s="1"/>
  <c r="EM46" i="1" a="1"/>
  <c r="EM46" i="1" s="1"/>
  <c r="EM23" i="1" a="1"/>
  <c r="EM23" i="1" s="1"/>
  <c r="EM29" i="1" a="1"/>
  <c r="EM29" i="1" s="1"/>
  <c r="EM40" i="1" a="1"/>
  <c r="EM40" i="1" s="1"/>
  <c r="EM45" i="1" a="1"/>
  <c r="EM45" i="1" s="1"/>
  <c r="EM43" i="1" a="1"/>
  <c r="EM43" i="1" s="1"/>
  <c r="EM39" i="1" a="1"/>
  <c r="EM39" i="1" s="1"/>
  <c r="EM34" i="1" a="1"/>
  <c r="EM34" i="1" s="1"/>
  <c r="EM31" i="1" a="1"/>
  <c r="EM31" i="1" s="1"/>
  <c r="EM37" i="1" a="1"/>
  <c r="EM37" i="1" s="1"/>
  <c r="EJ65" i="1" a="1"/>
  <c r="EJ65"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K65" i="1" a="1"/>
  <c r="EK65"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L65" i="1" a="1"/>
  <c r="EL65"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O65" i="1" a="1"/>
  <c r="EO65" i="1" s="1"/>
  <c r="EO66" i="1" a="1"/>
  <c r="EO66" i="1" s="1"/>
  <c r="EO67" i="1" a="1"/>
  <c r="EO67" i="1" s="1"/>
  <c r="EO68" i="1" a="1"/>
  <c r="EO68" i="1" s="1"/>
  <c r="EO69" i="1" a="1"/>
  <c r="EO69" i="1" s="1"/>
  <c r="EO70" i="1" a="1"/>
  <c r="EO70" i="1" s="1"/>
  <c r="EO71" i="1" a="1"/>
  <c r="EO71" i="1" s="1"/>
  <c r="EO72" i="1" a="1"/>
  <c r="EO72" i="1" s="1"/>
  <c r="EO73" i="1" a="1"/>
  <c r="EO73" i="1" s="1"/>
  <c r="EO74" i="1" a="1"/>
  <c r="EO74" i="1" s="1"/>
  <c r="EO75" i="1" a="1"/>
  <c r="EO75" i="1" s="1"/>
  <c r="EM65" i="1" a="1"/>
  <c r="EM65"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N65" i="1" a="1"/>
  <c r="EN65" i="1" s="1"/>
  <c r="EN66" i="1" a="1"/>
  <c r="EN66" i="1" s="1"/>
  <c r="EN67" i="1" a="1"/>
  <c r="EN67" i="1" s="1"/>
  <c r="EN68" i="1" a="1"/>
  <c r="EN68" i="1" s="1"/>
  <c r="EN69" i="1" a="1"/>
  <c r="EN69" i="1" s="1"/>
  <c r="EN70" i="1" a="1"/>
  <c r="EN70" i="1" s="1"/>
  <c r="EN71" i="1" a="1"/>
  <c r="EN71" i="1" s="1"/>
  <c r="EN72" i="1" a="1"/>
  <c r="EN72" i="1" s="1"/>
  <c r="EN73" i="1" a="1"/>
  <c r="EN73" i="1" s="1"/>
  <c r="EN74" i="1" a="1"/>
  <c r="EN74" i="1" s="1"/>
  <c r="EN75" i="1" a="1"/>
  <c r="EN75" i="1" s="1"/>
  <c r="YI35" i="1" a="1"/>
  <c r="YI35" i="1" s="1"/>
  <c r="YI47" i="1" a="1"/>
  <c r="YI47" i="1" s="1"/>
  <c r="YI48" i="1" s="1" a="1"/>
  <c r="YI48" i="1" s="1"/>
  <c r="YI21" i="1" a="1"/>
  <c r="YI21" i="1" s="1"/>
  <c r="YI22" i="1" a="1"/>
  <c r="YI22" i="1" s="1"/>
  <c r="YI27" i="1" a="1"/>
  <c r="YI27" i="1" s="1"/>
  <c r="YI34" i="1" a="1"/>
  <c r="YI34" i="1" s="1"/>
  <c r="YI36" i="1" a="1"/>
  <c r="YI36" i="1" s="1"/>
  <c r="YI38" i="1" a="1"/>
  <c r="YI38" i="1" s="1"/>
  <c r="YI24" i="1" a="1"/>
  <c r="YI24" i="1" s="1"/>
  <c r="YI46" i="1" a="1"/>
  <c r="YI46" i="1" s="1"/>
  <c r="YI44" i="1" a="1"/>
  <c r="YI44" i="1" s="1"/>
  <c r="YI45" i="1" a="1"/>
  <c r="YI45" i="1" s="1"/>
  <c r="YI29" i="1" a="1"/>
  <c r="YI29" i="1" s="1"/>
  <c r="YI31" i="1" a="1"/>
  <c r="YI31" i="1" s="1"/>
  <c r="YI37" i="1" a="1"/>
  <c r="YI37" i="1" s="1"/>
  <c r="YI30" i="1" a="1"/>
  <c r="YI30" i="1" s="1"/>
  <c r="YI43" i="1" a="1"/>
  <c r="YI43" i="1" s="1"/>
  <c r="YI32" i="1" a="1"/>
  <c r="YI32" i="1" s="1"/>
  <c r="YI39" i="1" a="1"/>
  <c r="YI39" i="1" s="1"/>
  <c r="YI40" i="1" a="1"/>
  <c r="YI40" i="1" s="1"/>
  <c r="YI26" i="1" a="1"/>
  <c r="YI26" i="1" s="1"/>
  <c r="YI23" i="1" a="1"/>
  <c r="YI23" i="1" s="1"/>
  <c r="YI33" i="1" a="1"/>
  <c r="YI33" i="1" s="1"/>
  <c r="YI25" i="1" a="1"/>
  <c r="YI25" i="1" s="1"/>
  <c r="YI28" i="1" a="1"/>
  <c r="YI28" i="1" s="1"/>
  <c r="YI42" i="1" a="1"/>
  <c r="YI42" i="1" s="1"/>
  <c r="YF35" i="1" a="1"/>
  <c r="YF35" i="1" s="1"/>
  <c r="YF47" i="1" a="1"/>
  <c r="YF47" i="1" s="1"/>
  <c r="YF48" i="1" s="1" a="1"/>
  <c r="YF48" i="1" s="1"/>
  <c r="YF21" i="1" a="1"/>
  <c r="YF21" i="1" s="1"/>
  <c r="YF22" i="1" a="1"/>
  <c r="YF22" i="1" s="1"/>
  <c r="YF36" i="1" a="1"/>
  <c r="YF36" i="1" s="1"/>
  <c r="YF27" i="1" a="1"/>
  <c r="YF27" i="1" s="1"/>
  <c r="YF38" i="1" a="1"/>
  <c r="YF38" i="1" s="1"/>
  <c r="YF34" i="1" a="1"/>
  <c r="YF34" i="1" s="1"/>
  <c r="YF24" i="1" a="1"/>
  <c r="YF24" i="1" s="1"/>
  <c r="YF44" i="1" a="1"/>
  <c r="YF44" i="1" s="1"/>
  <c r="YF45" i="1" a="1"/>
  <c r="YF45" i="1" s="1"/>
  <c r="YF31" i="1" a="1"/>
  <c r="YF31" i="1" s="1"/>
  <c r="YF46" i="1" a="1"/>
  <c r="YF46" i="1" s="1"/>
  <c r="YF29" i="1" a="1"/>
  <c r="YF29" i="1" s="1"/>
  <c r="YF30" i="1" a="1"/>
  <c r="YF30" i="1" s="1"/>
  <c r="YF37" i="1" a="1"/>
  <c r="YF37" i="1" s="1"/>
  <c r="YF43" i="1" a="1"/>
  <c r="YF43" i="1" s="1"/>
  <c r="YF32" i="1" a="1"/>
  <c r="YF32" i="1" s="1"/>
  <c r="YF39" i="1" a="1"/>
  <c r="YF39" i="1" s="1"/>
  <c r="YF40" i="1" a="1"/>
  <c r="YF40" i="1" s="1"/>
  <c r="YF23" i="1" a="1"/>
  <c r="YF23" i="1" s="1"/>
  <c r="YF28" i="1" a="1"/>
  <c r="YF28" i="1" s="1"/>
  <c r="YF26" i="1" a="1"/>
  <c r="YF26" i="1" s="1"/>
  <c r="YF33" i="1" a="1"/>
  <c r="YF33" i="1" s="1"/>
  <c r="YF42" i="1" a="1"/>
  <c r="YF42" i="1" s="1"/>
  <c r="YF25" i="1" a="1"/>
  <c r="YF25" i="1" s="1"/>
  <c r="YH35" i="1" a="1"/>
  <c r="YH35" i="1" s="1"/>
  <c r="YH47" i="1" a="1"/>
  <c r="YH47" i="1" s="1"/>
  <c r="YH48" i="1" s="1" a="1"/>
  <c r="YH48" i="1" s="1"/>
  <c r="YH21" i="1" a="1"/>
  <c r="YH21" i="1" s="1"/>
  <c r="YH22" i="1" a="1"/>
  <c r="YH22" i="1" s="1"/>
  <c r="YH36" i="1" a="1"/>
  <c r="YH36" i="1" s="1"/>
  <c r="YH27" i="1" a="1"/>
  <c r="YH27" i="1" s="1"/>
  <c r="YH38" i="1" a="1"/>
  <c r="YH38" i="1" s="1"/>
  <c r="YH34" i="1" a="1"/>
  <c r="YH34" i="1" s="1"/>
  <c r="YH46" i="1" a="1"/>
  <c r="YH46" i="1" s="1"/>
  <c r="YH44" i="1" a="1"/>
  <c r="YH44" i="1" s="1"/>
  <c r="YH45" i="1" a="1"/>
  <c r="YH45" i="1" s="1"/>
  <c r="YH24" i="1" a="1"/>
  <c r="YH24" i="1" s="1"/>
  <c r="YH31" i="1" a="1"/>
  <c r="YH31" i="1" s="1"/>
  <c r="YH30" i="1" a="1"/>
  <c r="YH30" i="1" s="1"/>
  <c r="YH29" i="1" a="1"/>
  <c r="YH29" i="1" s="1"/>
  <c r="YH32" i="1" a="1"/>
  <c r="YH32" i="1" s="1"/>
  <c r="YH37" i="1" a="1"/>
  <c r="YH37" i="1" s="1"/>
  <c r="YH43" i="1" a="1"/>
  <c r="YH43" i="1" s="1"/>
  <c r="YH40" i="1" a="1"/>
  <c r="YH40" i="1" s="1"/>
  <c r="YH26" i="1" a="1"/>
  <c r="YH26" i="1" s="1"/>
  <c r="YH23" i="1" a="1"/>
  <c r="YH23" i="1" s="1"/>
  <c r="YH39" i="1" a="1"/>
  <c r="YH39" i="1" s="1"/>
  <c r="YH33" i="1" a="1"/>
  <c r="YH33" i="1" s="1"/>
  <c r="YH25" i="1" a="1"/>
  <c r="YH25" i="1" s="1"/>
  <c r="YH28" i="1" a="1"/>
  <c r="YH28" i="1" s="1"/>
  <c r="YH42" i="1" a="1"/>
  <c r="YH42" i="1" s="1"/>
  <c r="YG35" i="1" a="1"/>
  <c r="YG35" i="1" s="1"/>
  <c r="YG47" i="1" a="1"/>
  <c r="YG47" i="1" s="1"/>
  <c r="YG48" i="1" s="1" a="1"/>
  <c r="YG48" i="1" s="1"/>
  <c r="YG21" i="1" a="1"/>
  <c r="YG21" i="1" s="1"/>
  <c r="YG22" i="1" a="1"/>
  <c r="YG22" i="1" s="1"/>
  <c r="YG24" i="1" a="1"/>
  <c r="YG24" i="1" s="1"/>
  <c r="YG36" i="1" a="1"/>
  <c r="YG36" i="1" s="1"/>
  <c r="YG45" i="1" a="1"/>
  <c r="YG45" i="1" s="1"/>
  <c r="YG38" i="1" a="1"/>
  <c r="YG38" i="1" s="1"/>
  <c r="YG46" i="1" a="1"/>
  <c r="YG46" i="1" s="1"/>
  <c r="YG30" i="1" a="1"/>
  <c r="YG30" i="1" s="1"/>
  <c r="YG44" i="1" a="1"/>
  <c r="YG44" i="1" s="1"/>
  <c r="YG29" i="1" a="1"/>
  <c r="YG29" i="1" s="1"/>
  <c r="YG31" i="1" a="1"/>
  <c r="YG31" i="1" s="1"/>
  <c r="YG37" i="1" a="1"/>
  <c r="YG37" i="1" s="1"/>
  <c r="YG32" i="1" a="1"/>
  <c r="YG32" i="1" s="1"/>
  <c r="YG40" i="1" a="1"/>
  <c r="YG40" i="1" s="1"/>
  <c r="YG43" i="1" a="1"/>
  <c r="YG43" i="1" s="1"/>
  <c r="YG23" i="1" a="1"/>
  <c r="YG23" i="1" s="1"/>
  <c r="YG39" i="1" a="1"/>
  <c r="YG39" i="1" s="1"/>
  <c r="YG33" i="1" a="1"/>
  <c r="YG33" i="1" s="1"/>
  <c r="YG26" i="1" a="1"/>
  <c r="YG26" i="1" s="1"/>
  <c r="YG28" i="1" a="1"/>
  <c r="YG28" i="1" s="1"/>
  <c r="YG25" i="1" a="1"/>
  <c r="YG25" i="1" s="1"/>
  <c r="YG42" i="1" a="1"/>
  <c r="YG42" i="1" s="1"/>
  <c r="YG27" i="1" a="1"/>
  <c r="YG27" i="1" s="1"/>
  <c r="YG34" i="1" a="1"/>
  <c r="YG34" i="1" s="1"/>
  <c r="YJ35" i="1" a="1"/>
  <c r="YJ35" i="1" s="1"/>
  <c r="YJ47" i="1" a="1"/>
  <c r="YJ47" i="1" s="1"/>
  <c r="YJ48" i="1" s="1" a="1"/>
  <c r="YJ48" i="1" s="1"/>
  <c r="YJ21" i="1" a="1"/>
  <c r="YJ21" i="1" s="1"/>
  <c r="YJ22" i="1" a="1"/>
  <c r="YJ22" i="1" s="1"/>
  <c r="YJ42" i="1" a="1"/>
  <c r="YJ42" i="1" s="1"/>
  <c r="YJ34" i="1" a="1"/>
  <c r="YJ34" i="1" s="1"/>
  <c r="YJ36" i="1" a="1"/>
  <c r="YJ36" i="1" s="1"/>
  <c r="YJ38" i="1" a="1"/>
  <c r="YJ38" i="1" s="1"/>
  <c r="YJ45" i="1" a="1"/>
  <c r="YJ45" i="1" s="1"/>
  <c r="YJ24" i="1" a="1"/>
  <c r="YJ24" i="1" s="1"/>
  <c r="YJ46" i="1" a="1"/>
  <c r="YJ46" i="1" s="1"/>
  <c r="YJ31" i="1" a="1"/>
  <c r="YJ31" i="1" s="1"/>
  <c r="YJ44" i="1" a="1"/>
  <c r="YJ44" i="1" s="1"/>
  <c r="YJ37" i="1" a="1"/>
  <c r="YJ37" i="1" s="1"/>
  <c r="YJ30" i="1" a="1"/>
  <c r="YJ30" i="1" s="1"/>
  <c r="YJ29" i="1" a="1"/>
  <c r="YJ29" i="1" s="1"/>
  <c r="YJ32" i="1" a="1"/>
  <c r="YJ32" i="1" s="1"/>
  <c r="YJ40" i="1" a="1"/>
  <c r="YJ40" i="1" s="1"/>
  <c r="YJ43" i="1" a="1"/>
  <c r="YJ43" i="1" s="1"/>
  <c r="YJ39" i="1" a="1"/>
  <c r="YJ39" i="1" s="1"/>
  <c r="YJ23" i="1" a="1"/>
  <c r="YJ23" i="1" s="1"/>
  <c r="YJ26" i="1" a="1"/>
  <c r="YJ26" i="1" s="1"/>
  <c r="YJ33" i="1" a="1"/>
  <c r="YJ33" i="1" s="1"/>
  <c r="YJ28" i="1" a="1"/>
  <c r="YJ28" i="1" s="1"/>
  <c r="YJ25" i="1" a="1"/>
  <c r="YJ25" i="1" s="1"/>
  <c r="YJ27" i="1" a="1"/>
  <c r="YJ27" i="1" s="1"/>
  <c r="YG65" i="1" a="1"/>
  <c r="YG65" i="1" s="1"/>
  <c r="YG66" i="1" a="1"/>
  <c r="YG66" i="1" s="1"/>
  <c r="YG67" i="1" a="1"/>
  <c r="YG67" i="1" s="1"/>
  <c r="YG68" i="1" a="1"/>
  <c r="YG68" i="1" s="1"/>
  <c r="YG69" i="1" a="1"/>
  <c r="YG69" i="1" s="1"/>
  <c r="YG70" i="1" a="1"/>
  <c r="YG70" i="1" s="1"/>
  <c r="YG71" i="1" a="1"/>
  <c r="YG71" i="1" s="1"/>
  <c r="YG72" i="1" a="1"/>
  <c r="YG72" i="1" s="1"/>
  <c r="YG73" i="1" a="1"/>
  <c r="YG73" i="1" s="1"/>
  <c r="YG74" i="1" a="1"/>
  <c r="YG74" i="1" s="1"/>
  <c r="YG75" i="1" a="1"/>
  <c r="YG75" i="1" s="1"/>
  <c r="YJ65" i="1" a="1"/>
  <c r="YJ65"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YH65" i="1" a="1"/>
  <c r="YH65" i="1" s="1"/>
  <c r="YH66" i="1" a="1"/>
  <c r="YH66" i="1" s="1"/>
  <c r="YH67" i="1" a="1"/>
  <c r="YH67" i="1" s="1"/>
  <c r="YH68" i="1" a="1"/>
  <c r="YH68" i="1" s="1"/>
  <c r="YH69" i="1" a="1"/>
  <c r="YH69" i="1" s="1"/>
  <c r="YH70" i="1" a="1"/>
  <c r="YH70" i="1" s="1"/>
  <c r="YH71" i="1" a="1"/>
  <c r="YH71" i="1" s="1"/>
  <c r="YH72" i="1" a="1"/>
  <c r="YH72" i="1" s="1"/>
  <c r="YH73" i="1" a="1"/>
  <c r="YH73" i="1" s="1"/>
  <c r="YH74" i="1" a="1"/>
  <c r="YH74" i="1" s="1"/>
  <c r="YH75" i="1" a="1"/>
  <c r="YH75" i="1" s="1"/>
  <c r="YI65" i="1" a="1"/>
  <c r="YI65"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YF65" i="1" a="1"/>
  <c r="YF65" i="1" s="1"/>
  <c r="YF66" i="1" a="1"/>
  <c r="YF66" i="1" s="1"/>
  <c r="YF67" i="1" a="1"/>
  <c r="YF67" i="1" s="1"/>
  <c r="YF68" i="1" a="1"/>
  <c r="YF68" i="1" s="1"/>
  <c r="YF69" i="1" a="1"/>
  <c r="YF69" i="1" s="1"/>
  <c r="YF70" i="1" a="1"/>
  <c r="YF70" i="1" s="1"/>
  <c r="YF71" i="1" a="1"/>
  <c r="YF71" i="1" s="1"/>
  <c r="YF72" i="1" a="1"/>
  <c r="YF72" i="1" s="1"/>
  <c r="YF73" i="1" a="1"/>
  <c r="YF73" i="1" s="1"/>
  <c r="YF74" i="1" a="1"/>
  <c r="YF74" i="1" s="1"/>
  <c r="YF75" i="1" a="1"/>
  <c r="YF75" i="1" s="1"/>
  <c r="HZ66" i="1" a="1"/>
  <c r="HZ66" i="1" s="1"/>
  <c r="HZ69" i="1" a="1"/>
  <c r="HZ69" i="1" s="1"/>
  <c r="HZ65" i="1" a="1"/>
  <c r="HZ65" i="1" s="1"/>
  <c r="HZ39" i="1" a="1"/>
  <c r="HZ39" i="1" s="1"/>
  <c r="HZ42" i="1" a="1"/>
  <c r="HZ42" i="1" s="1"/>
  <c r="HZ25" i="1" a="1"/>
  <c r="HZ25" i="1" s="1"/>
  <c r="HZ37" i="1" a="1"/>
  <c r="HZ37" i="1" s="1"/>
  <c r="HZ32" i="1" a="1"/>
  <c r="HZ32" i="1" s="1"/>
  <c r="HZ26" i="1" a="1"/>
  <c r="HZ26" i="1" s="1"/>
  <c r="IN24" i="1" a="1"/>
  <c r="IN24" i="1" s="1"/>
  <c r="HZ46" i="1" a="1"/>
  <c r="HZ46" i="1" s="1"/>
  <c r="IN29" i="1" a="1"/>
  <c r="IN29" i="1" s="1"/>
  <c r="HZ33" i="1" a="1"/>
  <c r="HZ33" i="1" s="1"/>
  <c r="IN39" i="1" a="1"/>
  <c r="IN39" i="1" s="1"/>
  <c r="HZ34" i="1" a="1"/>
  <c r="HZ34" i="1" s="1"/>
  <c r="IN25" i="1" a="1"/>
  <c r="IN25" i="1" s="1"/>
  <c r="HZ24" i="1" a="1"/>
  <c r="HZ24" i="1" s="1"/>
  <c r="IN44" i="1" a="1"/>
  <c r="IN44" i="1" s="1"/>
  <c r="HZ27" i="1" a="1"/>
  <c r="HZ27" i="1" s="1"/>
  <c r="IN38" i="1" a="1"/>
  <c r="IN38" i="1" s="1"/>
  <c r="HZ40" i="1" a="1"/>
  <c r="HZ40" i="1" s="1"/>
  <c r="IN42" i="1" a="1"/>
  <c r="IN42" i="1" s="1"/>
  <c r="HZ29" i="1" a="1"/>
  <c r="HZ29" i="1" s="1"/>
  <c r="IN32" i="1" a="1"/>
  <c r="IN32" i="1" s="1"/>
  <c r="HZ28" i="1" a="1"/>
  <c r="HZ28" i="1" s="1"/>
  <c r="IN46" i="1" a="1"/>
  <c r="IN46" i="1" s="1"/>
  <c r="HZ30" i="1" a="1"/>
  <c r="HZ30" i="1" s="1"/>
  <c r="IN33" i="1" a="1"/>
  <c r="IN33" i="1" s="1"/>
  <c r="HZ43" i="1" a="1"/>
  <c r="HZ43" i="1" s="1"/>
  <c r="IN23" i="1" a="1"/>
  <c r="IN23" i="1" s="1"/>
  <c r="HZ23" i="1" a="1"/>
  <c r="HZ23" i="1" s="1"/>
  <c r="IN34" i="1" a="1"/>
  <c r="IN34" i="1" s="1"/>
  <c r="HZ36" i="1" a="1"/>
  <c r="HZ36" i="1" s="1"/>
  <c r="IN30" i="1" a="1"/>
  <c r="IN30" i="1" s="1"/>
  <c r="HZ31" i="1" a="1"/>
  <c r="HZ31" i="1" s="1"/>
  <c r="IN36" i="1" a="1"/>
  <c r="IN36" i="1" s="1"/>
  <c r="HZ38" i="1" a="1"/>
  <c r="HZ38" i="1" s="1"/>
  <c r="IN43" i="1" a="1"/>
  <c r="IN43" i="1" s="1"/>
  <c r="IN28" i="1" a="1"/>
  <c r="IN28" i="1" s="1"/>
  <c r="IN47" i="1" a="1"/>
  <c r="IN47" i="1" s="1"/>
  <c r="IN48" i="1" s="1" a="1"/>
  <c r="IN48" i="1" s="1"/>
  <c r="IN35" i="1" a="1"/>
  <c r="IN35" i="1" s="1"/>
  <c r="HZ21" i="1" a="1"/>
  <c r="HZ21" i="1" s="1"/>
  <c r="HZ22" i="1" a="1"/>
  <c r="HZ22" i="1" s="1"/>
  <c r="HZ47" i="1" a="1"/>
  <c r="HZ47" i="1" s="1"/>
  <c r="HZ48" i="1" s="1" a="1"/>
  <c r="HZ48" i="1" s="1"/>
  <c r="HZ68" i="1" a="1"/>
  <c r="HZ68" i="1" s="1"/>
  <c r="Y18" i="1"/>
  <c r="X18" i="1"/>
  <c r="O35" i="1" a="1"/>
  <c r="O35" i="1" s="1"/>
  <c r="O47" i="1" a="1"/>
  <c r="O47" i="1" s="1"/>
  <c r="O21" i="1" a="1"/>
  <c r="O21" i="1" s="1"/>
  <c r="O22" i="1" a="1"/>
  <c r="O22" i="1" s="1"/>
  <c r="O33" i="1" a="1"/>
  <c r="O33" i="1" s="1"/>
  <c r="O42" i="1" a="1"/>
  <c r="O42" i="1" s="1"/>
  <c r="O44" i="1" a="1"/>
  <c r="O44" i="1" s="1"/>
  <c r="O38" i="1" a="1"/>
  <c r="O38" i="1" s="1"/>
  <c r="O39" i="1" a="1"/>
  <c r="O39" i="1" s="1"/>
  <c r="O24" i="1" a="1"/>
  <c r="O24" i="1" s="1"/>
  <c r="O37" i="1" a="1"/>
  <c r="O37" i="1" s="1"/>
  <c r="O46" i="1" a="1"/>
  <c r="O46" i="1" s="1"/>
  <c r="O45" i="1" a="1"/>
  <c r="O45" i="1" s="1"/>
  <c r="O31" i="1" a="1"/>
  <c r="O31" i="1" s="1"/>
  <c r="O43" i="1" a="1"/>
  <c r="O43" i="1" s="1"/>
  <c r="O32" i="1" a="1"/>
  <c r="O32" i="1" s="1"/>
  <c r="O23" i="1" a="1"/>
  <c r="O23" i="1" s="1"/>
  <c r="O36" i="1" a="1"/>
  <c r="O36" i="1" s="1"/>
  <c r="O30" i="1" a="1"/>
  <c r="O30" i="1" s="1"/>
  <c r="O40" i="1" a="1"/>
  <c r="O40" i="1" s="1"/>
  <c r="O25" i="1" a="1"/>
  <c r="O25" i="1" s="1"/>
  <c r="O34" i="1" a="1"/>
  <c r="O34" i="1" s="1"/>
  <c r="HZ67" i="1" a="1"/>
  <c r="HZ67" i="1" s="1"/>
  <c r="HZ75" i="1" a="1"/>
  <c r="HZ75" i="1" s="1"/>
  <c r="HZ74" i="1" a="1"/>
  <c r="HZ74" i="1" s="1"/>
  <c r="HZ73" i="1" a="1"/>
  <c r="HZ73" i="1" s="1"/>
  <c r="HZ72" i="1" a="1"/>
  <c r="HZ72" i="1" s="1"/>
  <c r="HZ71" i="1" a="1"/>
  <c r="HZ71" i="1" s="1"/>
  <c r="IA65" i="1" a="1"/>
  <c r="IA65" i="1" s="1"/>
  <c r="IA66" i="1" a="1"/>
  <c r="IA66" i="1" s="1"/>
  <c r="IA67" i="1" a="1"/>
  <c r="IA67" i="1" s="1"/>
  <c r="IA68" i="1" a="1"/>
  <c r="IA68" i="1" s="1"/>
  <c r="IA69" i="1" a="1"/>
  <c r="IA69" i="1" s="1"/>
  <c r="IA70" i="1" a="1"/>
  <c r="IA70" i="1" s="1"/>
  <c r="IA71" i="1" a="1"/>
  <c r="IA71" i="1" s="1"/>
  <c r="IA72" i="1" a="1"/>
  <c r="IA72" i="1" s="1"/>
  <c r="IA73" i="1" a="1"/>
  <c r="IA73" i="1" s="1"/>
  <c r="IA74" i="1" a="1"/>
  <c r="IA74" i="1" s="1"/>
  <c r="IA75" i="1" a="1"/>
  <c r="IA75" i="1" s="1"/>
  <c r="IN26" i="1" a="1"/>
  <c r="IN26" i="1" s="1"/>
  <c r="IN31" i="1" a="1"/>
  <c r="IN31" i="1" s="1"/>
  <c r="IJ65" i="1" a="1"/>
  <c r="IJ65" i="1" s="1"/>
  <c r="IJ66" i="1" a="1"/>
  <c r="IJ66" i="1" s="1"/>
  <c r="IJ67" i="1" a="1"/>
  <c r="IJ67" i="1" s="1"/>
  <c r="IJ68" i="1" a="1"/>
  <c r="IJ68" i="1" s="1"/>
  <c r="IJ69" i="1" a="1"/>
  <c r="IJ69" i="1" s="1"/>
  <c r="IJ70" i="1" a="1"/>
  <c r="IJ70" i="1" s="1"/>
  <c r="IJ71" i="1" a="1"/>
  <c r="IJ71" i="1" s="1"/>
  <c r="IJ72" i="1" a="1"/>
  <c r="IJ72" i="1" s="1"/>
  <c r="IJ73" i="1" a="1"/>
  <c r="IJ73" i="1" s="1"/>
  <c r="IJ74" i="1" a="1"/>
  <c r="IJ74" i="1" s="1"/>
  <c r="IJ75" i="1" a="1"/>
  <c r="IJ75" i="1" s="1"/>
  <c r="IN45" i="1" a="1"/>
  <c r="IN45" i="1" s="1"/>
  <c r="IN40" i="1" a="1"/>
  <c r="IN40" i="1" s="1"/>
  <c r="IN27" i="1" a="1"/>
  <c r="IN27" i="1" s="1"/>
  <c r="HY65" i="1" a="1"/>
  <c r="HY65" i="1" s="1"/>
  <c r="HY66" i="1" a="1"/>
  <c r="HY66" i="1" s="1"/>
  <c r="HY67" i="1" a="1"/>
  <c r="HY67" i="1" s="1"/>
  <c r="HY68" i="1" a="1"/>
  <c r="HY68" i="1" s="1"/>
  <c r="HY69" i="1" a="1"/>
  <c r="HY69" i="1" s="1"/>
  <c r="HY70" i="1" a="1"/>
  <c r="HY70" i="1" s="1"/>
  <c r="HY71" i="1" a="1"/>
  <c r="HY71" i="1" s="1"/>
  <c r="HY72" i="1" a="1"/>
  <c r="HY72" i="1" s="1"/>
  <c r="HY73" i="1" a="1"/>
  <c r="HY73" i="1" s="1"/>
  <c r="HY74" i="1" a="1"/>
  <c r="HY74" i="1" s="1"/>
  <c r="HY75" i="1" a="1"/>
  <c r="HY75" i="1" s="1"/>
  <c r="HX65" i="1" a="1"/>
  <c r="HX65" i="1" s="1"/>
  <c r="HX66" i="1" a="1"/>
  <c r="HX66" i="1" s="1"/>
  <c r="HX67" i="1" a="1"/>
  <c r="HX67" i="1" s="1"/>
  <c r="HX68" i="1" a="1"/>
  <c r="HX68" i="1" s="1"/>
  <c r="HX69" i="1" a="1"/>
  <c r="HX69" i="1" s="1"/>
  <c r="HX70" i="1" a="1"/>
  <c r="HX70" i="1" s="1"/>
  <c r="HX71" i="1" a="1"/>
  <c r="HX71" i="1" s="1"/>
  <c r="HX72" i="1" a="1"/>
  <c r="HX72" i="1" s="1"/>
  <c r="HX73" i="1" a="1"/>
  <c r="HX73" i="1" s="1"/>
  <c r="HX74" i="1" a="1"/>
  <c r="HX74" i="1" s="1"/>
  <c r="HX75" i="1" a="1"/>
  <c r="HX75" i="1" s="1"/>
  <c r="HY35" i="1" a="1"/>
  <c r="HY35" i="1" s="1"/>
  <c r="HY47" i="1" a="1"/>
  <c r="HY47" i="1" s="1"/>
  <c r="HY48" i="1" s="1" a="1"/>
  <c r="HY48" i="1" s="1"/>
  <c r="HY22" i="1" a="1"/>
  <c r="HY22" i="1" s="1"/>
  <c r="HY21" i="1" a="1"/>
  <c r="HY21" i="1" s="1"/>
  <c r="HY42" i="1" a="1"/>
  <c r="HY42" i="1" s="1"/>
  <c r="HY33" i="1" a="1"/>
  <c r="HY33" i="1" s="1"/>
  <c r="HY24" i="1" a="1"/>
  <c r="HY24" i="1" s="1"/>
  <c r="HY40" i="1" a="1"/>
  <c r="HY40" i="1" s="1"/>
  <c r="HY29" i="1" a="1"/>
  <c r="HY29" i="1" s="1"/>
  <c r="HY32" i="1" a="1"/>
  <c r="HY32" i="1" s="1"/>
  <c r="HY31" i="1" a="1"/>
  <c r="HY31" i="1" s="1"/>
  <c r="HY39" i="1" a="1"/>
  <c r="HY39" i="1" s="1"/>
  <c r="HY36" i="1" a="1"/>
  <c r="HY36" i="1" s="1"/>
  <c r="HY38" i="1" a="1"/>
  <c r="HY38" i="1" s="1"/>
  <c r="HY34" i="1" a="1"/>
  <c r="HY34" i="1" s="1"/>
  <c r="HY46" i="1" a="1"/>
  <c r="HY46" i="1" s="1"/>
  <c r="HY30" i="1" a="1"/>
  <c r="HY30" i="1" s="1"/>
  <c r="HY43" i="1" a="1"/>
  <c r="HY43" i="1" s="1"/>
  <c r="HY28" i="1" a="1"/>
  <c r="HY28" i="1" s="1"/>
  <c r="HY27" i="1" a="1"/>
  <c r="HY27" i="1" s="1"/>
  <c r="HY23" i="1" a="1"/>
  <c r="HY23" i="1" s="1"/>
  <c r="HY26" i="1" a="1"/>
  <c r="HY26" i="1" s="1"/>
  <c r="HY25" i="1" a="1"/>
  <c r="HY25" i="1" s="1"/>
  <c r="HY37" i="1" a="1"/>
  <c r="HY37" i="1" s="1"/>
  <c r="HX35" i="1" a="1"/>
  <c r="HX35" i="1" s="1"/>
  <c r="HX47" i="1" a="1"/>
  <c r="HX47" i="1" s="1"/>
  <c r="HX48" i="1" s="1" a="1"/>
  <c r="HX48" i="1" s="1"/>
  <c r="HX22" i="1" a="1"/>
  <c r="HX22" i="1" s="1"/>
  <c r="HX21" i="1" a="1"/>
  <c r="HX21" i="1" s="1"/>
  <c r="HX42" i="1" a="1"/>
  <c r="HX42" i="1" s="1"/>
  <c r="HX24" i="1" a="1"/>
  <c r="HX24" i="1" s="1"/>
  <c r="HX40" i="1" a="1"/>
  <c r="HX40" i="1" s="1"/>
  <c r="HX29" i="1" a="1"/>
  <c r="HX29" i="1" s="1"/>
  <c r="HX32" i="1" a="1"/>
  <c r="HX32" i="1" s="1"/>
  <c r="HX39" i="1" a="1"/>
  <c r="HX39" i="1" s="1"/>
  <c r="HX31" i="1" a="1"/>
  <c r="HX31" i="1" s="1"/>
  <c r="HX38" i="1" a="1"/>
  <c r="HX38" i="1" s="1"/>
  <c r="HX36" i="1" a="1"/>
  <c r="HX36" i="1" s="1"/>
  <c r="HX46" i="1" a="1"/>
  <c r="HX46" i="1" s="1"/>
  <c r="HX30" i="1" a="1"/>
  <c r="HX30" i="1" s="1"/>
  <c r="HX43" i="1" a="1"/>
  <c r="HX43" i="1" s="1"/>
  <c r="HX28" i="1" a="1"/>
  <c r="HX28" i="1" s="1"/>
  <c r="HX27" i="1" a="1"/>
  <c r="HX27" i="1" s="1"/>
  <c r="HX37" i="1" a="1"/>
  <c r="HX37" i="1" s="1"/>
  <c r="HX23" i="1" a="1"/>
  <c r="HX23" i="1" s="1"/>
  <c r="HX26" i="1" a="1"/>
  <c r="HX26" i="1" s="1"/>
  <c r="HX25" i="1" a="1"/>
  <c r="HX25" i="1" s="1"/>
  <c r="HX34" i="1" a="1"/>
  <c r="HX34" i="1" s="1"/>
  <c r="HX33" i="1" a="1"/>
  <c r="HX33" i="1" s="1"/>
  <c r="IN37" i="1" a="1"/>
  <c r="IN37" i="1" s="1"/>
  <c r="IN21" i="1" a="1"/>
  <c r="IN21" i="1" s="1"/>
  <c r="ID35" i="1" a="1"/>
  <c r="ID35" i="1" s="1"/>
  <c r="ID47" i="1" a="1"/>
  <c r="ID47" i="1" s="1"/>
  <c r="ID48" i="1" s="1" a="1"/>
  <c r="ID48" i="1" s="1"/>
  <c r="ID22" i="1" a="1"/>
  <c r="ID22" i="1" s="1"/>
  <c r="ID21" i="1" a="1"/>
  <c r="ID21" i="1" s="1"/>
  <c r="ID23" i="1" a="1"/>
  <c r="ID23" i="1" s="1"/>
  <c r="ID24" i="1" a="1"/>
  <c r="ID24" i="1" s="1"/>
  <c r="ID43" i="1" a="1"/>
  <c r="ID43" i="1" s="1"/>
  <c r="ID46" i="1" a="1"/>
  <c r="ID46" i="1" s="1"/>
  <c r="ID25" i="1" a="1"/>
  <c r="ID25" i="1" s="1"/>
  <c r="ID37" i="1" a="1"/>
  <c r="ID37" i="1" s="1"/>
  <c r="ID28" i="1" a="1"/>
  <c r="ID28" i="1" s="1"/>
  <c r="ID34" i="1" a="1"/>
  <c r="ID34" i="1" s="1"/>
  <c r="ID33" i="1" a="1"/>
  <c r="ID33" i="1" s="1"/>
  <c r="ID32" i="1" a="1"/>
  <c r="ID32" i="1" s="1"/>
  <c r="ID42" i="1" a="1"/>
  <c r="ID42" i="1" s="1"/>
  <c r="ID36" i="1" a="1"/>
  <c r="ID36" i="1" s="1"/>
  <c r="ID27" i="1" a="1"/>
  <c r="ID27" i="1" s="1"/>
  <c r="ID38" i="1" a="1"/>
  <c r="ID38" i="1" s="1"/>
  <c r="ID44" i="1" a="1"/>
  <c r="ID44" i="1" s="1"/>
  <c r="ID29" i="1" a="1"/>
  <c r="ID29" i="1" s="1"/>
  <c r="ID31" i="1" a="1"/>
  <c r="ID31" i="1" s="1"/>
  <c r="ID30" i="1" a="1"/>
  <c r="ID30" i="1" s="1"/>
  <c r="ID39" i="1" a="1"/>
  <c r="ID39" i="1" s="1"/>
  <c r="ID45" i="1" a="1"/>
  <c r="ID45" i="1" s="1"/>
  <c r="ID26" i="1" a="1"/>
  <c r="ID26" i="1" s="1"/>
  <c r="ID40" i="1" a="1"/>
  <c r="ID40" i="1" s="1"/>
  <c r="EI35" i="1" a="1"/>
  <c r="EI35" i="1" s="1"/>
  <c r="EI47" i="1" a="1"/>
  <c r="EI47" i="1" s="1"/>
  <c r="EI48" i="1" s="1" a="1"/>
  <c r="EI48" i="1" s="1"/>
  <c r="EI22" i="1" a="1"/>
  <c r="EI22" i="1" s="1"/>
  <c r="EI21" i="1" a="1"/>
  <c r="EI21" i="1" s="1"/>
  <c r="EI37" i="1" a="1"/>
  <c r="EI37" i="1" s="1"/>
  <c r="EI44" i="1" a="1"/>
  <c r="EI44" i="1" s="1"/>
  <c r="EI29" i="1" a="1"/>
  <c r="EI29" i="1" s="1"/>
  <c r="EI46" i="1" a="1"/>
  <c r="EI46" i="1" s="1"/>
  <c r="EI23" i="1" a="1"/>
  <c r="EI23" i="1" s="1"/>
  <c r="EI43" i="1" a="1"/>
  <c r="EI43" i="1" s="1"/>
  <c r="EI30" i="1" a="1"/>
  <c r="EI30" i="1" s="1"/>
  <c r="EI39" i="1" a="1"/>
  <c r="EI39" i="1" s="1"/>
  <c r="EI45" i="1" a="1"/>
  <c r="EI45" i="1" s="1"/>
  <c r="EI26" i="1" a="1"/>
  <c r="EI26" i="1" s="1"/>
  <c r="EI25" i="1" a="1"/>
  <c r="EI25" i="1" s="1"/>
  <c r="EI28" i="1" a="1"/>
  <c r="EI28" i="1" s="1"/>
  <c r="EI31" i="1" a="1"/>
  <c r="EI31" i="1" s="1"/>
  <c r="EI40" i="1" a="1"/>
  <c r="EI40" i="1" s="1"/>
  <c r="EI34" i="1" a="1"/>
  <c r="EI34" i="1" s="1"/>
  <c r="EI33" i="1" a="1"/>
  <c r="EI33" i="1" s="1"/>
  <c r="EI24" i="1" a="1"/>
  <c r="EI24" i="1" s="1"/>
  <c r="EI32" i="1" a="1"/>
  <c r="EI32" i="1" s="1"/>
  <c r="EI42" i="1" a="1"/>
  <c r="EI42" i="1" s="1"/>
  <c r="EI27" i="1" a="1"/>
  <c r="EI27" i="1" s="1"/>
  <c r="EI38" i="1" a="1"/>
  <c r="EI38" i="1" s="1"/>
  <c r="EI36" i="1" a="1"/>
  <c r="EI36" i="1" s="1"/>
  <c r="EH35" i="1" a="1"/>
  <c r="EH35" i="1" s="1"/>
  <c r="EH47" i="1" a="1"/>
  <c r="EH47" i="1" s="1"/>
  <c r="EH48" i="1" s="1" a="1"/>
  <c r="EH48" i="1" s="1"/>
  <c r="EH22" i="1" a="1"/>
  <c r="EH22" i="1" s="1"/>
  <c r="EH21" i="1" a="1"/>
  <c r="EH21" i="1" s="1"/>
  <c r="EH44" i="1" a="1"/>
  <c r="EH44" i="1" s="1"/>
  <c r="EH37" i="1" a="1"/>
  <c r="EH37" i="1" s="1"/>
  <c r="EH29" i="1" a="1"/>
  <c r="EH29" i="1" s="1"/>
  <c r="EH43" i="1" a="1"/>
  <c r="EH43" i="1" s="1"/>
  <c r="EH23" i="1" a="1"/>
  <c r="EH23" i="1" s="1"/>
  <c r="EH30" i="1" a="1"/>
  <c r="EH30" i="1" s="1"/>
  <c r="EH39" i="1" a="1"/>
  <c r="EH39" i="1" s="1"/>
  <c r="EH26" i="1" a="1"/>
  <c r="EH26" i="1" s="1"/>
  <c r="EH45" i="1" a="1"/>
  <c r="EH45" i="1" s="1"/>
  <c r="EH25" i="1" a="1"/>
  <c r="EH25" i="1" s="1"/>
  <c r="EH28" i="1" a="1"/>
  <c r="EH28" i="1" s="1"/>
  <c r="EH31" i="1" a="1"/>
  <c r="EH31" i="1" s="1"/>
  <c r="EH40" i="1" a="1"/>
  <c r="EH40" i="1" s="1"/>
  <c r="EH34" i="1" a="1"/>
  <c r="EH34" i="1" s="1"/>
  <c r="EH33" i="1" a="1"/>
  <c r="EH33" i="1" s="1"/>
  <c r="EH24" i="1" a="1"/>
  <c r="EH24" i="1" s="1"/>
  <c r="EH32" i="1" a="1"/>
  <c r="EH32" i="1" s="1"/>
  <c r="EH42" i="1" a="1"/>
  <c r="EH42" i="1" s="1"/>
  <c r="EH27" i="1" a="1"/>
  <c r="EH27" i="1" s="1"/>
  <c r="EH38" i="1" a="1"/>
  <c r="EH38" i="1" s="1"/>
  <c r="EH46" i="1" a="1"/>
  <c r="EH46" i="1" s="1"/>
  <c r="EH36" i="1" a="1"/>
  <c r="EH36" i="1" s="1"/>
  <c r="EH65" i="1" a="1"/>
  <c r="EH65"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I65" i="1" a="1"/>
  <c r="EI65"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M75" i="1" a="1"/>
  <c r="M75" i="1" s="1"/>
  <c r="XV75" i="1" s="1"/>
  <c r="M74" i="1" a="1"/>
  <c r="M74" i="1" s="1"/>
  <c r="XV74" i="1" s="1"/>
  <c r="M73" i="1" a="1"/>
  <c r="M73" i="1" s="1"/>
  <c r="XV73" i="1" s="1"/>
  <c r="M72" i="1" a="1"/>
  <c r="M72" i="1" s="1"/>
  <c r="XV72" i="1" s="1"/>
  <c r="M71" i="1" a="1"/>
  <c r="M71" i="1" s="1"/>
  <c r="XV71" i="1" s="1"/>
  <c r="M70" i="1" a="1"/>
  <c r="M70" i="1" s="1"/>
  <c r="XV70" i="1" s="1"/>
  <c r="M69" i="1" a="1"/>
  <c r="M69" i="1" s="1"/>
  <c r="XV69" i="1" s="1"/>
  <c r="M68" i="1" a="1"/>
  <c r="M68" i="1" s="1"/>
  <c r="XV68" i="1" s="1"/>
  <c r="L35" i="1" a="1"/>
  <c r="L35" i="1" s="1"/>
  <c r="XV67" i="1"/>
  <c r="XV66" i="1"/>
  <c r="XV65" i="1"/>
  <c r="ZE64" i="1"/>
  <c r="XV35" i="1" a="1"/>
  <c r="XV35" i="1" s="1"/>
  <c r="XV47" i="1" a="1"/>
  <c r="XV47" i="1" s="1"/>
  <c r="XV48" i="1" s="1" a="1"/>
  <c r="XV48" i="1" s="1"/>
  <c r="XV22" i="1" a="1"/>
  <c r="XV22" i="1" s="1"/>
  <c r="XV21" i="1" a="1"/>
  <c r="XV21" i="1" s="1"/>
  <c r="XV46" i="1" a="1"/>
  <c r="XV46" i="1" s="1"/>
  <c r="XV36" i="1" a="1"/>
  <c r="XV36" i="1" s="1"/>
  <c r="XV25" i="1" a="1"/>
  <c r="XV25" i="1" s="1"/>
  <c r="XV34" i="1" a="1"/>
  <c r="XV34" i="1" s="1"/>
  <c r="XV33" i="1" a="1"/>
  <c r="XV33" i="1" s="1"/>
  <c r="XV24" i="1" a="1"/>
  <c r="XV24" i="1" s="1"/>
  <c r="XV27" i="1" a="1"/>
  <c r="XV27" i="1" s="1"/>
  <c r="XV32" i="1" a="1"/>
  <c r="XV32" i="1" s="1"/>
  <c r="XV26" i="1" a="1"/>
  <c r="XV26" i="1" s="1"/>
  <c r="XV42" i="1" a="1"/>
  <c r="XV42" i="1" s="1"/>
  <c r="XV23" i="1" a="1"/>
  <c r="XV23" i="1" s="1"/>
  <c r="XV38" i="1" a="1"/>
  <c r="XV38" i="1" s="1"/>
  <c r="XV31" i="1" a="1"/>
  <c r="XV31" i="1" s="1"/>
  <c r="XV39" i="1" a="1"/>
  <c r="XV39" i="1" s="1"/>
  <c r="XV44" i="1" a="1"/>
  <c r="XV44" i="1" s="1"/>
  <c r="XV43" i="1" a="1"/>
  <c r="XV43" i="1" s="1"/>
  <c r="XV45" i="1" a="1"/>
  <c r="XV45" i="1" s="1"/>
  <c r="XV29" i="1" a="1"/>
  <c r="XV29" i="1" s="1"/>
  <c r="XV30" i="1" a="1"/>
  <c r="XV30" i="1" s="1"/>
  <c r="XV28" i="1" a="1"/>
  <c r="XV28" i="1" s="1"/>
  <c r="XV40" i="1" a="1"/>
  <c r="XV40" i="1" s="1"/>
  <c r="XV37" i="1" a="1"/>
  <c r="XV37" i="1" s="1"/>
  <c r="ABE65" i="1" a="1"/>
  <c r="ABE65" i="1" s="1"/>
  <c r="ABE66" i="1" a="1"/>
  <c r="ABE66" i="1" s="1"/>
  <c r="ABE67" i="1" a="1"/>
  <c r="ABE67" i="1" s="1"/>
  <c r="ABE68" i="1" a="1"/>
  <c r="ABE68" i="1" s="1"/>
  <c r="ABE69" i="1" a="1"/>
  <c r="ABE69" i="1" s="1"/>
  <c r="ABE70" i="1" a="1"/>
  <c r="ABE70" i="1" s="1"/>
  <c r="ABE71" i="1" a="1"/>
  <c r="ABE71" i="1" s="1"/>
  <c r="ABE72" i="1" a="1"/>
  <c r="ABE72" i="1" s="1"/>
  <c r="ABE73" i="1" a="1"/>
  <c r="ABE73" i="1" s="1"/>
  <c r="ABE74" i="1" a="1"/>
  <c r="ABE74" i="1" s="1"/>
  <c r="ABE75" i="1" a="1"/>
  <c r="ABE75" i="1" s="1"/>
  <c r="ABJ65" i="1" a="1"/>
  <c r="ABJ65" i="1" s="1"/>
  <c r="ABJ66" i="1" a="1"/>
  <c r="ABJ66" i="1" s="1"/>
  <c r="ABJ67" i="1" a="1"/>
  <c r="ABJ67" i="1" s="1"/>
  <c r="ABJ68" i="1" a="1"/>
  <c r="ABJ68" i="1" s="1"/>
  <c r="ABJ69" i="1" a="1"/>
  <c r="ABJ69" i="1" s="1"/>
  <c r="ABJ70" i="1" a="1"/>
  <c r="ABJ70" i="1" s="1"/>
  <c r="ABJ71" i="1" a="1"/>
  <c r="ABJ71" i="1" s="1"/>
  <c r="ABJ72" i="1" a="1"/>
  <c r="ABJ72" i="1" s="1"/>
  <c r="ABJ73" i="1" a="1"/>
  <c r="ABJ73" i="1" s="1"/>
  <c r="ABJ74" i="1" a="1"/>
  <c r="ABJ74" i="1" s="1"/>
  <c r="ABJ75" i="1" a="1"/>
  <c r="ABJ75" i="1" s="1"/>
  <c r="AAX35" i="1" a="1"/>
  <c r="AAX35" i="1" s="1"/>
  <c r="AAX47" i="1" a="1"/>
  <c r="AAX47" i="1" s="1"/>
  <c r="AAX48" i="1" s="1" a="1"/>
  <c r="AAX48" i="1" s="1"/>
  <c r="AAX22" i="1" a="1"/>
  <c r="AAX22" i="1" s="1"/>
  <c r="AAX21" i="1" a="1"/>
  <c r="AAX21" i="1" s="1"/>
  <c r="AAX40" i="1" a="1"/>
  <c r="AAX40" i="1" s="1"/>
  <c r="AAX39" i="1" a="1"/>
  <c r="AAX39" i="1" s="1"/>
  <c r="AAX38" i="1" a="1"/>
  <c r="AAX38" i="1" s="1"/>
  <c r="AAX36" i="1" a="1"/>
  <c r="AAX36" i="1" s="1"/>
  <c r="AAX29" i="1" a="1"/>
  <c r="AAX29" i="1" s="1"/>
  <c r="AAX30" i="1" a="1"/>
  <c r="AAX30" i="1" s="1"/>
  <c r="AAX34" i="1" a="1"/>
  <c r="AAX34" i="1" s="1"/>
  <c r="AAX28" i="1" a="1"/>
  <c r="AAX28" i="1" s="1"/>
  <c r="AAX24" i="1" a="1"/>
  <c r="AAX24" i="1" s="1"/>
  <c r="AAX31" i="1" a="1"/>
  <c r="AAX31" i="1" s="1"/>
  <c r="AAX25" i="1" a="1"/>
  <c r="AAX25" i="1" s="1"/>
  <c r="AAX23" i="1" a="1"/>
  <c r="AAX23" i="1" s="1"/>
  <c r="AAX33" i="1" a="1"/>
  <c r="AAX33" i="1" s="1"/>
  <c r="AAX32" i="1" a="1"/>
  <c r="AAX32" i="1" s="1"/>
  <c r="AAX45" i="1" a="1"/>
  <c r="AAX45" i="1" s="1"/>
  <c r="AAX26" i="1" a="1"/>
  <c r="AAX26" i="1" s="1"/>
  <c r="AAX42" i="1" a="1"/>
  <c r="AAX42" i="1" s="1"/>
  <c r="AAX27" i="1" a="1"/>
  <c r="AAX27" i="1" s="1"/>
  <c r="AAX44" i="1" a="1"/>
  <c r="AAX44" i="1" s="1"/>
  <c r="AAX43" i="1" a="1"/>
  <c r="AAX43" i="1" s="1"/>
  <c r="AAX46" i="1" a="1"/>
  <c r="AAX46" i="1" s="1"/>
  <c r="ZG35" i="1" a="1"/>
  <c r="ZG35" i="1" s="1"/>
  <c r="ZG47" i="1" a="1"/>
  <c r="ZG47" i="1" s="1"/>
  <c r="ZG48" i="1" s="1" a="1"/>
  <c r="ZG48" i="1" s="1"/>
  <c r="ZG22" i="1" a="1"/>
  <c r="ZG22" i="1" s="1"/>
  <c r="ZG21" i="1" a="1"/>
  <c r="ZG21" i="1" s="1"/>
  <c r="ZG44" i="1" a="1"/>
  <c r="ZG44" i="1" s="1"/>
  <c r="ZG32" i="1" a="1"/>
  <c r="ZG32" i="1" s="1"/>
  <c r="ZG26" i="1" a="1"/>
  <c r="ZG26" i="1" s="1"/>
  <c r="ZG46" i="1" a="1"/>
  <c r="ZG46" i="1" s="1"/>
  <c r="ZG27" i="1" a="1"/>
  <c r="ZG27" i="1" s="1"/>
  <c r="ZG45" i="1" a="1"/>
  <c r="ZG45" i="1" s="1"/>
  <c r="ZG38" i="1" a="1"/>
  <c r="ZG38" i="1" s="1"/>
  <c r="ZG36" i="1" a="1"/>
  <c r="ZG36" i="1" s="1"/>
  <c r="ZG25" i="1" a="1"/>
  <c r="ZG25" i="1" s="1"/>
  <c r="ZG28" i="1" a="1"/>
  <c r="ZG28" i="1" s="1"/>
  <c r="ZG40" i="1" a="1"/>
  <c r="ZG40" i="1" s="1"/>
  <c r="ZG34" i="1" a="1"/>
  <c r="ZG34" i="1" s="1"/>
  <c r="ZG31" i="1" a="1"/>
  <c r="ZG31" i="1" s="1"/>
  <c r="ZG30" i="1" a="1"/>
  <c r="ZG30" i="1" s="1"/>
  <c r="ZG29" i="1" a="1"/>
  <c r="ZG29" i="1" s="1"/>
  <c r="ZG43" i="1" a="1"/>
  <c r="ZG43" i="1" s="1"/>
  <c r="ZG42" i="1" a="1"/>
  <c r="ZG42" i="1" s="1"/>
  <c r="ZG23" i="1" a="1"/>
  <c r="ZG23" i="1" s="1"/>
  <c r="ZG33" i="1" a="1"/>
  <c r="ZG33" i="1" s="1"/>
  <c r="ZG39" i="1" a="1"/>
  <c r="ZG39" i="1" s="1"/>
  <c r="ZG24" i="1" a="1"/>
  <c r="ZG24" i="1" s="1"/>
  <c r="ABE35" i="1" a="1"/>
  <c r="ABE35" i="1" s="1"/>
  <c r="ABE47" i="1" a="1"/>
  <c r="ABE47" i="1" s="1"/>
  <c r="ABE48" i="1" s="1" a="1"/>
  <c r="ABE48" i="1" s="1"/>
  <c r="ABE22" i="1" a="1"/>
  <c r="ABE22" i="1" s="1"/>
  <c r="ABE21" i="1" a="1"/>
  <c r="ABE21" i="1" s="1"/>
  <c r="ABE40" i="1" a="1"/>
  <c r="ABE40" i="1" s="1"/>
  <c r="ABE27" i="1" a="1"/>
  <c r="ABE27" i="1" s="1"/>
  <c r="ABE44" i="1" a="1"/>
  <c r="ABE44" i="1" s="1"/>
  <c r="ABE36" i="1" a="1"/>
  <c r="ABE36" i="1" s="1"/>
  <c r="ABE38" i="1" a="1"/>
  <c r="ABE38" i="1" s="1"/>
  <c r="ABE45" i="1" a="1"/>
  <c r="ABE45" i="1" s="1"/>
  <c r="ABE28" i="1" a="1"/>
  <c r="ABE28" i="1" s="1"/>
  <c r="ABE34" i="1" a="1"/>
  <c r="ABE34" i="1" s="1"/>
  <c r="ABE31" i="1" a="1"/>
  <c r="ABE31" i="1" s="1"/>
  <c r="ABE46" i="1" a="1"/>
  <c r="ABE46" i="1" s="1"/>
  <c r="ABE29" i="1" a="1"/>
  <c r="ABE29" i="1" s="1"/>
  <c r="ABE42" i="1" a="1"/>
  <c r="ABE42" i="1" s="1"/>
  <c r="ABE30" i="1" a="1"/>
  <c r="ABE30" i="1" s="1"/>
  <c r="ABE43" i="1" a="1"/>
  <c r="ABE43" i="1" s="1"/>
  <c r="ABE23" i="1" a="1"/>
  <c r="ABE23" i="1" s="1"/>
  <c r="ABE25" i="1" a="1"/>
  <c r="ABE25" i="1" s="1"/>
  <c r="ABE33" i="1" a="1"/>
  <c r="ABE33" i="1" s="1"/>
  <c r="ABE32" i="1" a="1"/>
  <c r="ABE32" i="1" s="1"/>
  <c r="ABE39" i="1" a="1"/>
  <c r="ABE39" i="1" s="1"/>
  <c r="ABE24" i="1" a="1"/>
  <c r="ABE24" i="1" s="1"/>
  <c r="ABE26" i="1" a="1"/>
  <c r="ABE26" i="1" s="1"/>
  <c r="AAY35" i="1" a="1"/>
  <c r="AAY35" i="1" s="1"/>
  <c r="AAY47" i="1" a="1"/>
  <c r="AAY47" i="1" s="1"/>
  <c r="AAY48" i="1" s="1" a="1"/>
  <c r="AAY48" i="1" s="1"/>
  <c r="AAY21" i="1" a="1"/>
  <c r="AAY21" i="1" s="1"/>
  <c r="AAY22" i="1" a="1"/>
  <c r="AAY22" i="1" s="1"/>
  <c r="AAY38" i="1" a="1"/>
  <c r="AAY38" i="1" s="1"/>
  <c r="AAY36" i="1" a="1"/>
  <c r="AAY36" i="1" s="1"/>
  <c r="AAY29" i="1" a="1"/>
  <c r="AAY29" i="1" s="1"/>
  <c r="AAY30" i="1" a="1"/>
  <c r="AAY30" i="1" s="1"/>
  <c r="AAY34" i="1" a="1"/>
  <c r="AAY34" i="1" s="1"/>
  <c r="AAY28" i="1" a="1"/>
  <c r="AAY28" i="1" s="1"/>
  <c r="AAY45" i="1" a="1"/>
  <c r="AAY45" i="1" s="1"/>
  <c r="AAY39" i="1" a="1"/>
  <c r="AAY39" i="1" s="1"/>
  <c r="AAY31" i="1" a="1"/>
  <c r="AAY31" i="1" s="1"/>
  <c r="AAY23" i="1" a="1"/>
  <c r="AAY23" i="1" s="1"/>
  <c r="AAY44" i="1" a="1"/>
  <c r="AAY44" i="1" s="1"/>
  <c r="AAY32" i="1" a="1"/>
  <c r="AAY32" i="1" s="1"/>
  <c r="AAY26" i="1" a="1"/>
  <c r="AAY26" i="1" s="1"/>
  <c r="AAY46" i="1" a="1"/>
  <c r="AAY46" i="1" s="1"/>
  <c r="AAY25" i="1" a="1"/>
  <c r="AAY25" i="1" s="1"/>
  <c r="AAY24" i="1" a="1"/>
  <c r="AAY24" i="1" s="1"/>
  <c r="AAY27" i="1" a="1"/>
  <c r="AAY27" i="1" s="1"/>
  <c r="AAY42" i="1" a="1"/>
  <c r="AAY42" i="1" s="1"/>
  <c r="AAY43" i="1" a="1"/>
  <c r="AAY43" i="1" s="1"/>
  <c r="AAY40" i="1" a="1"/>
  <c r="AAY40" i="1" s="1"/>
  <c r="AAY33" i="1" a="1"/>
  <c r="AAY33" i="1" s="1"/>
  <c r="ABG35" i="1" a="1"/>
  <c r="ABG35" i="1" s="1"/>
  <c r="ABG47" i="1" a="1"/>
  <c r="ABG47" i="1" s="1"/>
  <c r="ABG48" i="1" s="1" a="1"/>
  <c r="ABG48" i="1" s="1"/>
  <c r="ABG22" i="1" a="1"/>
  <c r="ABG22" i="1" s="1"/>
  <c r="ABG21" i="1" a="1"/>
  <c r="ABG21" i="1" s="1"/>
  <c r="ABG36" i="1" a="1"/>
  <c r="ABG36" i="1" s="1"/>
  <c r="ABG31" i="1" a="1"/>
  <c r="ABG31" i="1" s="1"/>
  <c r="ABG45" i="1" a="1"/>
  <c r="ABG45" i="1" s="1"/>
  <c r="ABG28" i="1" a="1"/>
  <c r="ABG28" i="1" s="1"/>
  <c r="ABG29" i="1" a="1"/>
  <c r="ABG29" i="1" s="1"/>
  <c r="ABG33" i="1" a="1"/>
  <c r="ABG33" i="1" s="1"/>
  <c r="ABG40" i="1" a="1"/>
  <c r="ABG40" i="1" s="1"/>
  <c r="ABG39" i="1" a="1"/>
  <c r="ABG39" i="1" s="1"/>
  <c r="ABG23" i="1" a="1"/>
  <c r="ABG23" i="1" s="1"/>
  <c r="ABG25" i="1" a="1"/>
  <c r="ABG25" i="1" s="1"/>
  <c r="ABG32" i="1" a="1"/>
  <c r="ABG32" i="1" s="1"/>
  <c r="ABG43" i="1" a="1"/>
  <c r="ABG43" i="1" s="1"/>
  <c r="ABG24" i="1" a="1"/>
  <c r="ABG24" i="1" s="1"/>
  <c r="ABG42" i="1" a="1"/>
  <c r="ABG42" i="1" s="1"/>
  <c r="ABG26" i="1" a="1"/>
  <c r="ABG26" i="1" s="1"/>
  <c r="ABG27" i="1" a="1"/>
  <c r="ABG27" i="1" s="1"/>
  <c r="ABG46" i="1" a="1"/>
  <c r="ABG46" i="1" s="1"/>
  <c r="ABG30" i="1" a="1"/>
  <c r="ABG30" i="1" s="1"/>
  <c r="ABG44" i="1" a="1"/>
  <c r="ABG44" i="1" s="1"/>
  <c r="ABG34" i="1" a="1"/>
  <c r="ABG34" i="1" s="1"/>
  <c r="ABG38" i="1" a="1"/>
  <c r="ABG38" i="1" s="1"/>
  <c r="AAZ35" i="1" a="1"/>
  <c r="AAZ35" i="1" s="1"/>
  <c r="AAZ47" i="1" a="1"/>
  <c r="AAZ47" i="1" s="1"/>
  <c r="AAZ48" i="1" s="1" a="1"/>
  <c r="AAZ48" i="1" s="1"/>
  <c r="AAZ21" i="1" a="1"/>
  <c r="AAZ21" i="1" s="1"/>
  <c r="AAZ22" i="1" a="1"/>
  <c r="AAZ22" i="1" s="1"/>
  <c r="AAZ43" i="1" a="1"/>
  <c r="AAZ43" i="1" s="1"/>
  <c r="AAZ29" i="1" a="1"/>
  <c r="AAZ29" i="1" s="1"/>
  <c r="AAZ39" i="1" a="1"/>
  <c r="AAZ39" i="1" s="1"/>
  <c r="AAZ30" i="1" a="1"/>
  <c r="AAZ30" i="1" s="1"/>
  <c r="AAZ28" i="1" a="1"/>
  <c r="AAZ28" i="1" s="1"/>
  <c r="AAZ45" i="1" a="1"/>
  <c r="AAZ45" i="1" s="1"/>
  <c r="AAZ34" i="1" a="1"/>
  <c r="AAZ34" i="1" s="1"/>
  <c r="AAZ40" i="1" a="1"/>
  <c r="AAZ40" i="1" s="1"/>
  <c r="AAZ23" i="1" a="1"/>
  <c r="AAZ23" i="1" s="1"/>
  <c r="AAZ46" i="1" a="1"/>
  <c r="AAZ46" i="1" s="1"/>
  <c r="AAZ31" i="1" a="1"/>
  <c r="AAZ31" i="1" s="1"/>
  <c r="AAZ32" i="1" a="1"/>
  <c r="AAZ32" i="1" s="1"/>
  <c r="AAZ26" i="1" a="1"/>
  <c r="AAZ26" i="1" s="1"/>
  <c r="AAZ36" i="1" a="1"/>
  <c r="AAZ36" i="1" s="1"/>
  <c r="AAZ25" i="1" a="1"/>
  <c r="AAZ25" i="1" s="1"/>
  <c r="AAZ33" i="1" a="1"/>
  <c r="AAZ33" i="1" s="1"/>
  <c r="AAZ24" i="1" a="1"/>
  <c r="AAZ24" i="1" s="1"/>
  <c r="AAZ27" i="1" a="1"/>
  <c r="AAZ27" i="1" s="1"/>
  <c r="AAZ42" i="1" a="1"/>
  <c r="AAZ42" i="1" s="1"/>
  <c r="AAZ44" i="1" a="1"/>
  <c r="AAZ44" i="1" s="1"/>
  <c r="AAZ38" i="1" a="1"/>
  <c r="AAZ38" i="1" s="1"/>
  <c r="ABH35" i="1" a="1"/>
  <c r="ABH35" i="1" s="1"/>
  <c r="ABH47" i="1" a="1"/>
  <c r="ABH47" i="1" s="1"/>
  <c r="ABH48" i="1" s="1" a="1"/>
  <c r="ABH48" i="1" s="1"/>
  <c r="ABH22" i="1" a="1"/>
  <c r="ABH22" i="1" s="1"/>
  <c r="ABH21" i="1" a="1"/>
  <c r="ABH21" i="1" s="1"/>
  <c r="ABH43" i="1" a="1"/>
  <c r="ABH43" i="1" s="1"/>
  <c r="ABH29" i="1" a="1"/>
  <c r="ABH29" i="1" s="1"/>
  <c r="ABH38" i="1" a="1"/>
  <c r="ABH38" i="1" s="1"/>
  <c r="ABH34" i="1" a="1"/>
  <c r="ABH34" i="1" s="1"/>
  <c r="ABH27" i="1" a="1"/>
  <c r="ABH27" i="1" s="1"/>
  <c r="ABH31" i="1" a="1"/>
  <c r="ABH31" i="1" s="1"/>
  <c r="ABH30" i="1" a="1"/>
  <c r="ABH30" i="1" s="1"/>
  <c r="ABH23" i="1" a="1"/>
  <c r="ABH23" i="1" s="1"/>
  <c r="ABH32" i="1" a="1"/>
  <c r="ABH32" i="1" s="1"/>
  <c r="ABH24" i="1" a="1"/>
  <c r="ABH24" i="1" s="1"/>
  <c r="ABH25" i="1" a="1"/>
  <c r="ABH25" i="1" s="1"/>
  <c r="ABH26" i="1" a="1"/>
  <c r="ABH26" i="1" s="1"/>
  <c r="ABH42" i="1" a="1"/>
  <c r="ABH42" i="1" s="1"/>
  <c r="ABH36" i="1" a="1"/>
  <c r="ABH36" i="1" s="1"/>
  <c r="ABH39" i="1" a="1"/>
  <c r="ABH39" i="1" s="1"/>
  <c r="ABH46" i="1" a="1"/>
  <c r="ABH46" i="1" s="1"/>
  <c r="ABH44" i="1" a="1"/>
  <c r="ABH44" i="1" s="1"/>
  <c r="ABH40" i="1" a="1"/>
  <c r="ABH40" i="1" s="1"/>
  <c r="ABH28" i="1" a="1"/>
  <c r="ABH28" i="1" s="1"/>
  <c r="ABH45" i="1" a="1"/>
  <c r="ABH45" i="1" s="1"/>
  <c r="ABH33" i="1" a="1"/>
  <c r="ABH33" i="1" s="1"/>
  <c r="AAY65" i="1" a="1"/>
  <c r="AAY65"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BA35" i="1" a="1"/>
  <c r="ABA35" i="1" s="1"/>
  <c r="ABA47" i="1" a="1"/>
  <c r="ABA47" i="1" s="1"/>
  <c r="ABA48" i="1" s="1" a="1"/>
  <c r="ABA48" i="1" s="1"/>
  <c r="ABA21" i="1" a="1"/>
  <c r="ABA21" i="1" s="1"/>
  <c r="ABA22" i="1" a="1"/>
  <c r="ABA22" i="1" s="1"/>
  <c r="ABA25" i="1" a="1"/>
  <c r="ABA25" i="1" s="1"/>
  <c r="ABA28" i="1" a="1"/>
  <c r="ABA28" i="1" s="1"/>
  <c r="ABA40" i="1" a="1"/>
  <c r="ABA40" i="1" s="1"/>
  <c r="ABA31" i="1" a="1"/>
  <c r="ABA31" i="1" s="1"/>
  <c r="ABA32" i="1" a="1"/>
  <c r="ABA32" i="1" s="1"/>
  <c r="ABA39" i="1" a="1"/>
  <c r="ABA39" i="1" s="1"/>
  <c r="ABA42" i="1" a="1"/>
  <c r="ABA42" i="1" s="1"/>
  <c r="ABA45" i="1" a="1"/>
  <c r="ABA45" i="1" s="1"/>
  <c r="ABA33" i="1" a="1"/>
  <c r="ABA33" i="1" s="1"/>
  <c r="ABA23" i="1" a="1"/>
  <c r="ABA23" i="1" s="1"/>
  <c r="ABA26" i="1" a="1"/>
  <c r="ABA26" i="1" s="1"/>
  <c r="ABA34" i="1" a="1"/>
  <c r="ABA34" i="1" s="1"/>
  <c r="ABA36" i="1" a="1"/>
  <c r="ABA36" i="1" s="1"/>
  <c r="ABA44" i="1" a="1"/>
  <c r="ABA44" i="1" s="1"/>
  <c r="ABA46" i="1" a="1"/>
  <c r="ABA46" i="1" s="1"/>
  <c r="ABA30" i="1" a="1"/>
  <c r="ABA30" i="1" s="1"/>
  <c r="ABA24" i="1" a="1"/>
  <c r="ABA24" i="1" s="1"/>
  <c r="ABA27" i="1" a="1"/>
  <c r="ABA27" i="1" s="1"/>
  <c r="ABA43" i="1" a="1"/>
  <c r="ABA43" i="1" s="1"/>
  <c r="ABA38" i="1" a="1"/>
  <c r="ABA38" i="1" s="1"/>
  <c r="ABA29" i="1" a="1"/>
  <c r="ABA29" i="1" s="1"/>
  <c r="ABG65" i="1" a="1"/>
  <c r="ABG65" i="1" s="1"/>
  <c r="ABG66" i="1" a="1"/>
  <c r="ABG66" i="1" s="1"/>
  <c r="ABG67" i="1" a="1"/>
  <c r="ABG67" i="1" s="1"/>
  <c r="ABG68" i="1" a="1"/>
  <c r="ABG68" i="1" s="1"/>
  <c r="ABG69" i="1" a="1"/>
  <c r="ABG69" i="1" s="1"/>
  <c r="ABG70" i="1" a="1"/>
  <c r="ABG70" i="1" s="1"/>
  <c r="ABG71" i="1" a="1"/>
  <c r="ABG71" i="1" s="1"/>
  <c r="ABG72" i="1" a="1"/>
  <c r="ABG72" i="1" s="1"/>
  <c r="ABG73" i="1" a="1"/>
  <c r="ABG73" i="1" s="1"/>
  <c r="ABG74" i="1" a="1"/>
  <c r="ABG74" i="1" s="1"/>
  <c r="ABG75" i="1" a="1"/>
  <c r="ABG75" i="1" s="1"/>
  <c r="ABI35" i="1" a="1"/>
  <c r="ABI35" i="1" s="1"/>
  <c r="ABI47" i="1" a="1"/>
  <c r="ABI47" i="1" s="1"/>
  <c r="ABI48" i="1" s="1" a="1"/>
  <c r="ABI48" i="1" s="1"/>
  <c r="ABI22" i="1" a="1"/>
  <c r="ABI22" i="1" s="1"/>
  <c r="ABI21" i="1" a="1"/>
  <c r="ABI21" i="1" s="1"/>
  <c r="ABI28" i="1" a="1"/>
  <c r="ABI28" i="1" s="1"/>
  <c r="ABI27" i="1" a="1"/>
  <c r="ABI27" i="1" s="1"/>
  <c r="ABI24" i="1" a="1"/>
  <c r="ABI24" i="1" s="1"/>
  <c r="ABI34" i="1" a="1"/>
  <c r="ABI34" i="1" s="1"/>
  <c r="ABI23" i="1" a="1"/>
  <c r="ABI23" i="1" s="1"/>
  <c r="ABI36" i="1" a="1"/>
  <c r="ABI36" i="1" s="1"/>
  <c r="ABI29" i="1" a="1"/>
  <c r="ABI29" i="1" s="1"/>
  <c r="ABI31" i="1" a="1"/>
  <c r="ABI31" i="1" s="1"/>
  <c r="ABI44" i="1" a="1"/>
  <c r="ABI44" i="1" s="1"/>
  <c r="ABI30" i="1" a="1"/>
  <c r="ABI30" i="1" s="1"/>
  <c r="ABI32" i="1" a="1"/>
  <c r="ABI32" i="1" s="1"/>
  <c r="ABI39" i="1" a="1"/>
  <c r="ABI39" i="1" s="1"/>
  <c r="ABI26" i="1" a="1"/>
  <c r="ABI26" i="1" s="1"/>
  <c r="ABI42" i="1" a="1"/>
  <c r="ABI42" i="1" s="1"/>
  <c r="ABI43" i="1" a="1"/>
  <c r="ABI43" i="1" s="1"/>
  <c r="ABI46" i="1" a="1"/>
  <c r="ABI46" i="1" s="1"/>
  <c r="ABI33" i="1" a="1"/>
  <c r="ABI33" i="1" s="1"/>
  <c r="ABI45" i="1" a="1"/>
  <c r="ABI45" i="1" s="1"/>
  <c r="ABI40" i="1" a="1"/>
  <c r="ABI40" i="1" s="1"/>
  <c r="ABI38" i="1" a="1"/>
  <c r="ABI38" i="1" s="1"/>
  <c r="ABI25" i="1" a="1"/>
  <c r="ABI25" i="1" s="1"/>
  <c r="AAZ65" i="1" a="1"/>
  <c r="AAZ65"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BB35" i="1" a="1"/>
  <c r="ABB35" i="1" s="1"/>
  <c r="ABB47" i="1" a="1"/>
  <c r="ABB47" i="1" s="1"/>
  <c r="ABB48" i="1" s="1" a="1"/>
  <c r="ABB48" i="1" s="1"/>
  <c r="ABB21" i="1" a="1"/>
  <c r="ABB21" i="1" s="1"/>
  <c r="ABB22" i="1" a="1"/>
  <c r="ABB22" i="1" s="1"/>
  <c r="ABB36" i="1" a="1"/>
  <c r="ABB36" i="1" s="1"/>
  <c r="ABB45" i="1" a="1"/>
  <c r="ABB45" i="1" s="1"/>
  <c r="ABB34" i="1" a="1"/>
  <c r="ABB34" i="1" s="1"/>
  <c r="ABB31" i="1" a="1"/>
  <c r="ABB31" i="1" s="1"/>
  <c r="ABB32" i="1" a="1"/>
  <c r="ABB32" i="1" s="1"/>
  <c r="ABB39" i="1" a="1"/>
  <c r="ABB39" i="1" s="1"/>
  <c r="ABB33" i="1" a="1"/>
  <c r="ABB33" i="1" s="1"/>
  <c r="ABB26" i="1" a="1"/>
  <c r="ABB26" i="1" s="1"/>
  <c r="ABB23" i="1" a="1"/>
  <c r="ABB23" i="1" s="1"/>
  <c r="ABB44" i="1" a="1"/>
  <c r="ABB44" i="1" s="1"/>
  <c r="ABB46" i="1" a="1"/>
  <c r="ABB46" i="1" s="1"/>
  <c r="ABB24" i="1" a="1"/>
  <c r="ABB24" i="1" s="1"/>
  <c r="ABB29" i="1" a="1"/>
  <c r="ABB29" i="1" s="1"/>
  <c r="ABB27" i="1" a="1"/>
  <c r="ABB27" i="1" s="1"/>
  <c r="ABB30" i="1" a="1"/>
  <c r="ABB30" i="1" s="1"/>
  <c r="ABB42" i="1" a="1"/>
  <c r="ABB42" i="1" s="1"/>
  <c r="ABB28" i="1" a="1"/>
  <c r="ABB28" i="1" s="1"/>
  <c r="ABB38" i="1" a="1"/>
  <c r="ABB38" i="1" s="1"/>
  <c r="ABB40" i="1" a="1"/>
  <c r="ABB40" i="1" s="1"/>
  <c r="ABB25" i="1" a="1"/>
  <c r="ABB25" i="1" s="1"/>
  <c r="ABB43" i="1" a="1"/>
  <c r="ABB43" i="1" s="1"/>
  <c r="ABH65" i="1" a="1"/>
  <c r="ABH65" i="1" s="1"/>
  <c r="ABH66" i="1" a="1"/>
  <c r="ABH66" i="1" s="1"/>
  <c r="ABH67" i="1" a="1"/>
  <c r="ABH67" i="1" s="1"/>
  <c r="ABH68" i="1" a="1"/>
  <c r="ABH68" i="1" s="1"/>
  <c r="ABH69" i="1" a="1"/>
  <c r="ABH69" i="1" s="1"/>
  <c r="ABH70" i="1" a="1"/>
  <c r="ABH70" i="1" s="1"/>
  <c r="ABH71" i="1" a="1"/>
  <c r="ABH71" i="1" s="1"/>
  <c r="ABH72" i="1" a="1"/>
  <c r="ABH72" i="1" s="1"/>
  <c r="ABH73" i="1" a="1"/>
  <c r="ABH73" i="1" s="1"/>
  <c r="ABH74" i="1" a="1"/>
  <c r="ABH74" i="1" s="1"/>
  <c r="ABH75" i="1" a="1"/>
  <c r="ABH75" i="1" s="1"/>
  <c r="ABJ35" i="1" a="1"/>
  <c r="ABJ35" i="1" s="1"/>
  <c r="ABJ47" i="1" a="1"/>
  <c r="ABJ47" i="1" s="1"/>
  <c r="ABJ48" i="1" s="1" a="1"/>
  <c r="ABJ48" i="1" s="1"/>
  <c r="ABJ22" i="1" a="1"/>
  <c r="ABJ22" i="1" s="1"/>
  <c r="ABJ21" i="1" a="1"/>
  <c r="ABJ21" i="1" s="1"/>
  <c r="ABJ33" i="1" a="1"/>
  <c r="ABJ33" i="1" s="1"/>
  <c r="ABJ44" i="1" a="1"/>
  <c r="ABJ44" i="1" s="1"/>
  <c r="ABJ42" i="1" a="1"/>
  <c r="ABJ42" i="1" s="1"/>
  <c r="ABJ28" i="1" a="1"/>
  <c r="ABJ28" i="1" s="1"/>
  <c r="ABJ30" i="1" a="1"/>
  <c r="ABJ30" i="1" s="1"/>
  <c r="ABJ24" i="1" a="1"/>
  <c r="ABJ24" i="1" s="1"/>
  <c r="ABJ32" i="1" a="1"/>
  <c r="ABJ32" i="1" s="1"/>
  <c r="ABJ38" i="1" a="1"/>
  <c r="ABJ38" i="1" s="1"/>
  <c r="ABJ29" i="1" a="1"/>
  <c r="ABJ29" i="1" s="1"/>
  <c r="ABJ36" i="1" a="1"/>
  <c r="ABJ36" i="1" s="1"/>
  <c r="ABJ27" i="1" a="1"/>
  <c r="ABJ27" i="1" s="1"/>
  <c r="ABJ25" i="1" a="1"/>
  <c r="ABJ25" i="1" s="1"/>
  <c r="ABJ45" i="1" a="1"/>
  <c r="ABJ45" i="1" s="1"/>
  <c r="ABJ31" i="1" a="1"/>
  <c r="ABJ31" i="1" s="1"/>
  <c r="ABJ34" i="1" a="1"/>
  <c r="ABJ34" i="1" s="1"/>
  <c r="ABJ43" i="1" a="1"/>
  <c r="ABJ43" i="1" s="1"/>
  <c r="ABJ40" i="1" a="1"/>
  <c r="ABJ40" i="1" s="1"/>
  <c r="ABJ26" i="1" a="1"/>
  <c r="ABJ26" i="1" s="1"/>
  <c r="ABJ39" i="1" a="1"/>
  <c r="ABJ39" i="1" s="1"/>
  <c r="ABJ46" i="1" a="1"/>
  <c r="ABJ46" i="1" s="1"/>
  <c r="ABJ23" i="1" a="1"/>
  <c r="ABJ23" i="1" s="1"/>
  <c r="ABA65" i="1" a="1"/>
  <c r="ABA65" i="1" s="1"/>
  <c r="ABA66" i="1" a="1"/>
  <c r="ABA66" i="1" s="1"/>
  <c r="ABA67" i="1" a="1"/>
  <c r="ABA67" i="1" s="1"/>
  <c r="ABA68" i="1" a="1"/>
  <c r="ABA68" i="1" s="1"/>
  <c r="ABA69" i="1" a="1"/>
  <c r="ABA69" i="1" s="1"/>
  <c r="ABA70" i="1" a="1"/>
  <c r="ABA70" i="1" s="1"/>
  <c r="ABA71" i="1" a="1"/>
  <c r="ABA71" i="1" s="1"/>
  <c r="ABA72" i="1" a="1"/>
  <c r="ABA72" i="1" s="1"/>
  <c r="ABA73" i="1" a="1"/>
  <c r="ABA73" i="1" s="1"/>
  <c r="ABA74" i="1" a="1"/>
  <c r="ABA74" i="1" s="1"/>
  <c r="ABA75" i="1" a="1"/>
  <c r="ABA75" i="1" s="1"/>
  <c r="ABC35" i="1" a="1"/>
  <c r="ABC35" i="1" s="1"/>
  <c r="ABC47" i="1" a="1"/>
  <c r="ABC47" i="1" s="1"/>
  <c r="ABC48" i="1" s="1" a="1"/>
  <c r="ABC48" i="1" s="1"/>
  <c r="ABC22" i="1" a="1"/>
  <c r="ABC22" i="1" s="1"/>
  <c r="ABC21" i="1" a="1"/>
  <c r="ABC21" i="1" s="1"/>
  <c r="ABC40" i="1" a="1"/>
  <c r="ABC40" i="1" s="1"/>
  <c r="ABC26" i="1" a="1"/>
  <c r="ABC26" i="1" s="1"/>
  <c r="ABC25" i="1" a="1"/>
  <c r="ABC25" i="1" s="1"/>
  <c r="ABC32" i="1" a="1"/>
  <c r="ABC32" i="1" s="1"/>
  <c r="ABC45" i="1" a="1"/>
  <c r="ABC45" i="1" s="1"/>
  <c r="ABC34" i="1" a="1"/>
  <c r="ABC34" i="1" s="1"/>
  <c r="ABC39" i="1" a="1"/>
  <c r="ABC39" i="1" s="1"/>
  <c r="ABC31" i="1" a="1"/>
  <c r="ABC31" i="1" s="1"/>
  <c r="ABC43" i="1" a="1"/>
  <c r="ABC43" i="1" s="1"/>
  <c r="ABC23" i="1" a="1"/>
  <c r="ABC23" i="1" s="1"/>
  <c r="ABC27" i="1" a="1"/>
  <c r="ABC27" i="1" s="1"/>
  <c r="ABC36" i="1" a="1"/>
  <c r="ABC36" i="1" s="1"/>
  <c r="ABC46" i="1" a="1"/>
  <c r="ABC46" i="1" s="1"/>
  <c r="ABC24" i="1" a="1"/>
  <c r="ABC24" i="1" s="1"/>
  <c r="ABC44" i="1" a="1"/>
  <c r="ABC44" i="1" s="1"/>
  <c r="ABC30" i="1" a="1"/>
  <c r="ABC30" i="1" s="1"/>
  <c r="ABC33" i="1" a="1"/>
  <c r="ABC33" i="1" s="1"/>
  <c r="ABC42" i="1" a="1"/>
  <c r="ABC42" i="1" s="1"/>
  <c r="ABC28" i="1" a="1"/>
  <c r="ABC28" i="1" s="1"/>
  <c r="ABC38" i="1" a="1"/>
  <c r="ABC38" i="1" s="1"/>
  <c r="ABC29" i="1" a="1"/>
  <c r="ABC29" i="1" s="1"/>
  <c r="ABI65" i="1" a="1"/>
  <c r="ABI65" i="1" s="1"/>
  <c r="ABI66" i="1" a="1"/>
  <c r="ABI66" i="1" s="1"/>
  <c r="ABI67" i="1" a="1"/>
  <c r="ABI67" i="1" s="1"/>
  <c r="ABI68" i="1" a="1"/>
  <c r="ABI68" i="1" s="1"/>
  <c r="ABI69" i="1" a="1"/>
  <c r="ABI69" i="1" s="1"/>
  <c r="ABI70" i="1" a="1"/>
  <c r="ABI70" i="1" s="1"/>
  <c r="ABI71" i="1" a="1"/>
  <c r="ABI71" i="1" s="1"/>
  <c r="ABI72" i="1" a="1"/>
  <c r="ABI72" i="1" s="1"/>
  <c r="ABI73" i="1" a="1"/>
  <c r="ABI73" i="1" s="1"/>
  <c r="ABI74" i="1" a="1"/>
  <c r="ABI74" i="1" s="1"/>
  <c r="ABI75" i="1" a="1"/>
  <c r="ABI75" i="1" s="1"/>
  <c r="ABD35" i="1" a="1"/>
  <c r="ABD35" i="1" s="1"/>
  <c r="ABD47" i="1" a="1"/>
  <c r="ABD47" i="1" s="1"/>
  <c r="ABD48" i="1" s="1" a="1"/>
  <c r="ABD48" i="1" s="1"/>
  <c r="ABD22" i="1" a="1"/>
  <c r="ABD22" i="1" s="1"/>
  <c r="ABD21" i="1" a="1"/>
  <c r="ABD21" i="1" s="1"/>
  <c r="ABD36" i="1" a="1"/>
  <c r="ABD36" i="1" s="1"/>
  <c r="ABD45" i="1" a="1"/>
  <c r="ABD45" i="1" s="1"/>
  <c r="ABD39" i="1" a="1"/>
  <c r="ABD39" i="1" s="1"/>
  <c r="ABD24" i="1" a="1"/>
  <c r="ABD24" i="1" s="1"/>
  <c r="ABD23" i="1" a="1"/>
  <c r="ABD23" i="1" s="1"/>
  <c r="ABD46" i="1" a="1"/>
  <c r="ABD46" i="1" s="1"/>
  <c r="ABD44" i="1" a="1"/>
  <c r="ABD44" i="1" s="1"/>
  <c r="ABD26" i="1" a="1"/>
  <c r="ABD26" i="1" s="1"/>
  <c r="ABD42" i="1" a="1"/>
  <c r="ABD42" i="1" s="1"/>
  <c r="ABD33" i="1" a="1"/>
  <c r="ABD33" i="1" s="1"/>
  <c r="ABD28" i="1" a="1"/>
  <c r="ABD28" i="1" s="1"/>
  <c r="ABD30" i="1" a="1"/>
  <c r="ABD30" i="1" s="1"/>
  <c r="ABD38" i="1" a="1"/>
  <c r="ABD38" i="1" s="1"/>
  <c r="ABD32" i="1" a="1"/>
  <c r="ABD32" i="1" s="1"/>
  <c r="ABD29" i="1" a="1"/>
  <c r="ABD29" i="1" s="1"/>
  <c r="ABD43" i="1" a="1"/>
  <c r="ABD43" i="1" s="1"/>
  <c r="ABD31" i="1" a="1"/>
  <c r="ABD31" i="1" s="1"/>
  <c r="ABD34" i="1" a="1"/>
  <c r="ABD34" i="1" s="1"/>
  <c r="ABD25" i="1" a="1"/>
  <c r="ABD25" i="1" s="1"/>
  <c r="ABD27" i="1" a="1"/>
  <c r="ABD27" i="1" s="1"/>
  <c r="ABD40" i="1" a="1"/>
  <c r="ABD40" i="1" s="1"/>
  <c r="ABB65" i="1" a="1"/>
  <c r="ABB65" i="1" s="1"/>
  <c r="ABB66" i="1" a="1"/>
  <c r="ABB66" i="1" s="1"/>
  <c r="ABB67" i="1" a="1"/>
  <c r="ABB67" i="1" s="1"/>
  <c r="ABB68" i="1" a="1"/>
  <c r="ABB68" i="1" s="1"/>
  <c r="ABB69" i="1" a="1"/>
  <c r="ABB69" i="1" s="1"/>
  <c r="ABB70" i="1" a="1"/>
  <c r="ABB70" i="1" s="1"/>
  <c r="ABB71" i="1" a="1"/>
  <c r="ABB71" i="1" s="1"/>
  <c r="ABB72" i="1" a="1"/>
  <c r="ABB72" i="1" s="1"/>
  <c r="ABB73" i="1" a="1"/>
  <c r="ABB73" i="1" s="1"/>
  <c r="ABB74" i="1" a="1"/>
  <c r="ABB74" i="1" s="1"/>
  <c r="ABB75" i="1" a="1"/>
  <c r="ABB75" i="1" s="1"/>
  <c r="ABC65" i="1" a="1"/>
  <c r="ABC65" i="1" s="1"/>
  <c r="ABC66" i="1" a="1"/>
  <c r="ABC66" i="1" s="1"/>
  <c r="ABC67" i="1" a="1"/>
  <c r="ABC67" i="1" s="1"/>
  <c r="ABC68" i="1" a="1"/>
  <c r="ABC68" i="1" s="1"/>
  <c r="ABC69" i="1" a="1"/>
  <c r="ABC69" i="1" s="1"/>
  <c r="ABC70" i="1" a="1"/>
  <c r="ABC70" i="1" s="1"/>
  <c r="ABC71" i="1" a="1"/>
  <c r="ABC71" i="1" s="1"/>
  <c r="ABC72" i="1" a="1"/>
  <c r="ABC72" i="1" s="1"/>
  <c r="ABC73" i="1" a="1"/>
  <c r="ABC73" i="1" s="1"/>
  <c r="ABC74" i="1" a="1"/>
  <c r="ABC74" i="1" s="1"/>
  <c r="ABC75" i="1" a="1"/>
  <c r="ABC75" i="1" s="1"/>
  <c r="ZG65" i="1" a="1"/>
  <c r="ZG65" i="1" s="1"/>
  <c r="ZG66" i="1" a="1"/>
  <c r="ZG66" i="1" s="1"/>
  <c r="ZG67" i="1" a="1"/>
  <c r="ZG67" i="1" s="1"/>
  <c r="ZG68" i="1" a="1"/>
  <c r="ZG68" i="1" s="1"/>
  <c r="ZG69" i="1" a="1"/>
  <c r="ZG69" i="1" s="1"/>
  <c r="ZG70" i="1" a="1"/>
  <c r="ZG70" i="1" s="1"/>
  <c r="ZG71" i="1" a="1"/>
  <c r="ZG71" i="1" s="1"/>
  <c r="ZG72" i="1" a="1"/>
  <c r="ZG72" i="1" s="1"/>
  <c r="ZG73" i="1" a="1"/>
  <c r="ZG73" i="1" s="1"/>
  <c r="ZG74" i="1" a="1"/>
  <c r="ZG74" i="1" s="1"/>
  <c r="ZG75" i="1" a="1"/>
  <c r="ZG75" i="1" s="1"/>
  <c r="ABD65" i="1" a="1"/>
  <c r="ABD65" i="1" s="1"/>
  <c r="ABD66" i="1" a="1"/>
  <c r="ABD66" i="1" s="1"/>
  <c r="ABD67" i="1" a="1"/>
  <c r="ABD67" i="1" s="1"/>
  <c r="ABD68" i="1" a="1"/>
  <c r="ABD68" i="1" s="1"/>
  <c r="ABD69" i="1" a="1"/>
  <c r="ABD69" i="1" s="1"/>
  <c r="ABD70" i="1" a="1"/>
  <c r="ABD70" i="1" s="1"/>
  <c r="ABD71" i="1" a="1"/>
  <c r="ABD71" i="1" s="1"/>
  <c r="ABD72" i="1" a="1"/>
  <c r="ABD72" i="1" s="1"/>
  <c r="ABD73" i="1" a="1"/>
  <c r="ABD73" i="1" s="1"/>
  <c r="ABD74" i="1" a="1"/>
  <c r="ABD74" i="1" s="1"/>
  <c r="ABD75" i="1" a="1"/>
  <c r="ABD75" i="1" s="1"/>
  <c r="AAX65" i="1" a="1"/>
  <c r="AAX65" i="1" s="1"/>
  <c r="AAX66" i="1" a="1"/>
  <c r="AAX66" i="1" s="1"/>
  <c r="AAX67" i="1" a="1"/>
  <c r="AAX67" i="1" s="1"/>
  <c r="AAX68" i="1" a="1"/>
  <c r="AAX68" i="1" s="1"/>
  <c r="AAX69" i="1" a="1"/>
  <c r="AAX69" i="1" s="1"/>
  <c r="AAX70" i="1" a="1"/>
  <c r="AAX70" i="1" s="1"/>
  <c r="AAX71" i="1" a="1"/>
  <c r="AAX71" i="1" s="1"/>
  <c r="AAX72" i="1" a="1"/>
  <c r="AAX72" i="1" s="1"/>
  <c r="AAX73" i="1" a="1"/>
  <c r="AAX73" i="1" s="1"/>
  <c r="AAX74" i="1" a="1"/>
  <c r="AAX74" i="1" s="1"/>
  <c r="AAX75" i="1" a="1"/>
  <c r="AAX75" i="1" s="1"/>
  <c r="FE18" i="1"/>
  <c r="N35" i="1" a="1"/>
  <c r="N35" i="1" s="1"/>
  <c r="CK126" i="1" a="1"/>
  <c r="CK126" i="1" s="1"/>
  <c r="CK147" i="1" s="1" a="1"/>
  <c r="CK147" i="1" s="1"/>
  <c r="CW125" i="1" a="1"/>
  <c r="CW125" i="1" s="1"/>
  <c r="CW146" i="1" s="1" a="1"/>
  <c r="CW146" i="1" s="1"/>
  <c r="CK125" i="1" a="1"/>
  <c r="CK125" i="1" s="1"/>
  <c r="CK146" i="1" s="1" a="1"/>
  <c r="CK146" i="1" s="1"/>
  <c r="VE125" i="1"/>
  <c r="VE124" i="1"/>
  <c r="VE126" i="1"/>
  <c r="VE127" i="1"/>
  <c r="VE128" i="1"/>
  <c r="VE129" i="1"/>
  <c r="VE130" i="1"/>
  <c r="VE131" i="1"/>
  <c r="VE132" i="1"/>
  <c r="VE133" i="1"/>
  <c r="VE134" i="1"/>
  <c r="VE135" i="1"/>
  <c r="VE136" i="1"/>
  <c r="VE137" i="1"/>
  <c r="VE138" i="1"/>
  <c r="VE139" i="1"/>
  <c r="VE140" i="1"/>
  <c r="VE141" i="1"/>
  <c r="VE142" i="1"/>
  <c r="VE143" i="1"/>
  <c r="VE144" i="1"/>
  <c r="VE145" i="1"/>
  <c r="VE146" i="1"/>
  <c r="VE147" i="1"/>
  <c r="CT126" i="1" a="1"/>
  <c r="CT126" i="1" s="1"/>
  <c r="CT147" i="1" s="1" a="1"/>
  <c r="CT147" i="1" s="1"/>
  <c r="CT125" i="1" a="1"/>
  <c r="CT125" i="1" s="1"/>
  <c r="CT146" i="1" s="1" a="1"/>
  <c r="CT146" i="1" s="1"/>
  <c r="CQ125" i="1" a="1"/>
  <c r="CQ125" i="1" s="1"/>
  <c r="CQ146" i="1" s="1" a="1"/>
  <c r="CQ146" i="1" s="1"/>
  <c r="CW145" i="1" a="1"/>
  <c r="CW145" i="1" s="1"/>
  <c r="CQ126" i="1" a="1"/>
  <c r="CQ126" i="1" s="1"/>
  <c r="CQ147" i="1" s="1" a="1"/>
  <c r="CQ147" i="1" s="1"/>
  <c r="TP35" i="1" a="1"/>
  <c r="TP35" i="1" s="1"/>
  <c r="TP47" i="1" a="1"/>
  <c r="TP47" i="1" s="1"/>
  <c r="TP48" i="1" s="1" a="1"/>
  <c r="TP48" i="1" s="1"/>
  <c r="TP21" i="1" a="1"/>
  <c r="TP21" i="1" s="1"/>
  <c r="TP22" i="1" a="1"/>
  <c r="TP22" i="1" s="1"/>
  <c r="TP37" i="1" a="1"/>
  <c r="TP37" i="1" s="1"/>
  <c r="TP36" i="1" a="1"/>
  <c r="TP36" i="1" s="1"/>
  <c r="TP46" i="1" a="1"/>
  <c r="TP46" i="1" s="1"/>
  <c r="TP33" i="1" a="1"/>
  <c r="TP33" i="1" s="1"/>
  <c r="TP40" i="1" a="1"/>
  <c r="TP40" i="1" s="1"/>
  <c r="TP45" i="1" a="1"/>
  <c r="TP45" i="1" s="1"/>
  <c r="TP44" i="1" a="1"/>
  <c r="TP44" i="1" s="1"/>
  <c r="TP30" i="1" a="1"/>
  <c r="TP30" i="1" s="1"/>
  <c r="TP31" i="1" a="1"/>
  <c r="TP31" i="1" s="1"/>
  <c r="TP34" i="1" a="1"/>
  <c r="TP34" i="1" s="1"/>
  <c r="TP24" i="1" a="1"/>
  <c r="TP24" i="1" s="1"/>
  <c r="TP38" i="1" a="1"/>
  <c r="TP38" i="1" s="1"/>
  <c r="TP29" i="1" a="1"/>
  <c r="TP29" i="1" s="1"/>
  <c r="TP32" i="1" a="1"/>
  <c r="TP32" i="1" s="1"/>
  <c r="TP26" i="1" a="1"/>
  <c r="TP26" i="1" s="1"/>
  <c r="TP27" i="1" a="1"/>
  <c r="TP27" i="1" s="1"/>
  <c r="TP25" i="1" a="1"/>
  <c r="TP25" i="1" s="1"/>
  <c r="TP42" i="1" a="1"/>
  <c r="TP42" i="1" s="1"/>
  <c r="TP39" i="1" a="1"/>
  <c r="TP39" i="1" s="1"/>
  <c r="TP43" i="1" a="1"/>
  <c r="TP43" i="1" s="1"/>
  <c r="TP23" i="1" a="1"/>
  <c r="TP23" i="1" s="1"/>
  <c r="TP28" i="1" a="1"/>
  <c r="TP28" i="1" s="1"/>
  <c r="SW35" i="1" a="1"/>
  <c r="SW35" i="1" s="1"/>
  <c r="SW47" i="1" a="1"/>
  <c r="SW47" i="1" s="1"/>
  <c r="SW48" i="1" s="1" a="1"/>
  <c r="SW48" i="1" s="1"/>
  <c r="SW22" i="1" a="1"/>
  <c r="SW22" i="1" s="1"/>
  <c r="SW21" i="1" a="1"/>
  <c r="SW21" i="1" s="1"/>
  <c r="SW43" i="1" a="1"/>
  <c r="SW43" i="1" s="1"/>
  <c r="SW24" i="1" a="1"/>
  <c r="SW24" i="1" s="1"/>
  <c r="SW36" i="1" a="1"/>
  <c r="SW36" i="1" s="1"/>
  <c r="SW25" i="1" a="1"/>
  <c r="SW25" i="1" s="1"/>
  <c r="SW38" i="1" a="1"/>
  <c r="SW38" i="1" s="1"/>
  <c r="SW30" i="1" a="1"/>
  <c r="SW30" i="1" s="1"/>
  <c r="SW34" i="1" a="1"/>
  <c r="SW34" i="1" s="1"/>
  <c r="SW29" i="1" a="1"/>
  <c r="SW29" i="1" s="1"/>
  <c r="SW32" i="1" a="1"/>
  <c r="SW32" i="1" s="1"/>
  <c r="SW44" i="1" a="1"/>
  <c r="SW44" i="1" s="1"/>
  <c r="SW31" i="1" a="1"/>
  <c r="SW31" i="1" s="1"/>
  <c r="SW45" i="1" a="1"/>
  <c r="SW45" i="1" s="1"/>
  <c r="SW33" i="1" a="1"/>
  <c r="SW33" i="1" s="1"/>
  <c r="SW40" i="1" a="1"/>
  <c r="SW40" i="1" s="1"/>
  <c r="SW37" i="1" a="1"/>
  <c r="SW37" i="1" s="1"/>
  <c r="SW39" i="1" a="1"/>
  <c r="SW39" i="1" s="1"/>
  <c r="SW27" i="1" a="1"/>
  <c r="SW27" i="1" s="1"/>
  <c r="SW26" i="1" a="1"/>
  <c r="SW26" i="1" s="1"/>
  <c r="SW28" i="1" a="1"/>
  <c r="SW28" i="1" s="1"/>
  <c r="SW42" i="1" a="1"/>
  <c r="SW42" i="1" s="1"/>
  <c r="SW23" i="1" a="1"/>
  <c r="SW23" i="1" s="1"/>
  <c r="SW46" i="1" a="1"/>
  <c r="SW46" i="1" s="1"/>
  <c r="PW35" i="1" a="1"/>
  <c r="PW35" i="1" s="1"/>
  <c r="PW47" i="1" a="1"/>
  <c r="PW47" i="1" s="1"/>
  <c r="PW48" i="1" s="1" a="1"/>
  <c r="PW48" i="1" s="1"/>
  <c r="PW21" i="1" a="1"/>
  <c r="PW21" i="1" s="1"/>
  <c r="PW22" i="1" a="1"/>
  <c r="PW22" i="1" s="1"/>
  <c r="PW36" i="1" a="1"/>
  <c r="PW36" i="1" s="1"/>
  <c r="PW34" i="1" a="1"/>
  <c r="PW34" i="1" s="1"/>
  <c r="PW42" i="1" a="1"/>
  <c r="PW42" i="1" s="1"/>
  <c r="PW27" i="1" a="1"/>
  <c r="PW27" i="1" s="1"/>
  <c r="PW26" i="1" a="1"/>
  <c r="PW26" i="1" s="1"/>
  <c r="PW33" i="1" a="1"/>
  <c r="PW33" i="1" s="1"/>
  <c r="PW24" i="1" a="1"/>
  <c r="PW24" i="1" s="1"/>
  <c r="PW25" i="1" a="1"/>
  <c r="PW25" i="1" s="1"/>
  <c r="PW44" i="1" a="1"/>
  <c r="PW44" i="1" s="1"/>
  <c r="PW38" i="1" a="1"/>
  <c r="PW38" i="1" s="1"/>
  <c r="PW31" i="1" a="1"/>
  <c r="PW31" i="1" s="1"/>
  <c r="PW29" i="1" a="1"/>
  <c r="PW29" i="1" s="1"/>
  <c r="PW32" i="1" a="1"/>
  <c r="PW32" i="1" s="1"/>
  <c r="PW40" i="1" a="1"/>
  <c r="PW40" i="1" s="1"/>
  <c r="PW23" i="1" a="1"/>
  <c r="PW23" i="1" s="1"/>
  <c r="PW37" i="1" a="1"/>
  <c r="PW37" i="1" s="1"/>
  <c r="PW39" i="1" a="1"/>
  <c r="PW39" i="1" s="1"/>
  <c r="PW30" i="1" a="1"/>
  <c r="PW30" i="1" s="1"/>
  <c r="PW46" i="1" a="1"/>
  <c r="PW46" i="1" s="1"/>
  <c r="PW45" i="1" a="1"/>
  <c r="PW45" i="1" s="1"/>
  <c r="PW43" i="1" a="1"/>
  <c r="PW43" i="1" s="1"/>
  <c r="PW28" i="1" a="1"/>
  <c r="PW28" i="1" s="1"/>
  <c r="SH35" i="1" a="1"/>
  <c r="SH35" i="1" s="1"/>
  <c r="SH47" i="1" a="1"/>
  <c r="SH47" i="1" s="1"/>
  <c r="SH48" i="1" s="1" a="1"/>
  <c r="SH48" i="1" s="1"/>
  <c r="SH21" i="1" a="1"/>
  <c r="SH21" i="1" s="1"/>
  <c r="SH22" i="1" a="1"/>
  <c r="SH22" i="1" s="1"/>
  <c r="SH25" i="1" a="1"/>
  <c r="SH25" i="1" s="1"/>
  <c r="SH34" i="1" a="1"/>
  <c r="SH34" i="1" s="1"/>
  <c r="SH46" i="1" a="1"/>
  <c r="SH46" i="1" s="1"/>
  <c r="SH43" i="1" a="1"/>
  <c r="SH43" i="1" s="1"/>
  <c r="SH36" i="1" a="1"/>
  <c r="SH36" i="1" s="1"/>
  <c r="SH27" i="1" a="1"/>
  <c r="SH27" i="1" s="1"/>
  <c r="SH45" i="1" a="1"/>
  <c r="SH45" i="1" s="1"/>
  <c r="SH26" i="1" a="1"/>
  <c r="SH26" i="1" s="1"/>
  <c r="SH44" i="1" a="1"/>
  <c r="SH44" i="1" s="1"/>
  <c r="SH33" i="1" a="1"/>
  <c r="SH33" i="1" s="1"/>
  <c r="SH31" i="1" a="1"/>
  <c r="SH31" i="1" s="1"/>
  <c r="SH24" i="1" a="1"/>
  <c r="SH24" i="1" s="1"/>
  <c r="SH40" i="1" a="1"/>
  <c r="SH40" i="1" s="1"/>
  <c r="SH38" i="1" a="1"/>
  <c r="SH38" i="1" s="1"/>
  <c r="SH30" i="1" a="1"/>
  <c r="SH30" i="1" s="1"/>
  <c r="SH29" i="1" a="1"/>
  <c r="SH29" i="1" s="1"/>
  <c r="SH32" i="1" a="1"/>
  <c r="SH32" i="1" s="1"/>
  <c r="SH39" i="1" a="1"/>
  <c r="SH39" i="1" s="1"/>
  <c r="SH23" i="1" a="1"/>
  <c r="SH23" i="1" s="1"/>
  <c r="SH28" i="1" a="1"/>
  <c r="SH28" i="1" s="1"/>
  <c r="SH42" i="1" a="1"/>
  <c r="SH42" i="1" s="1"/>
  <c r="SH37" i="1" a="1"/>
  <c r="SH37" i="1" s="1"/>
  <c r="MZ35" i="1" a="1"/>
  <c r="MZ35" i="1" s="1"/>
  <c r="MZ47" i="1" a="1"/>
  <c r="MZ47" i="1" s="1"/>
  <c r="MZ48" i="1" s="1" a="1"/>
  <c r="MZ48" i="1" s="1"/>
  <c r="MZ21" i="1" a="1"/>
  <c r="MZ21" i="1" s="1"/>
  <c r="MZ22" i="1" a="1"/>
  <c r="MZ22" i="1" s="1"/>
  <c r="MZ43" i="1" a="1"/>
  <c r="MZ43" i="1" s="1"/>
  <c r="MZ31" i="1" a="1"/>
  <c r="MZ31" i="1" s="1"/>
  <c r="MZ36" i="1" a="1"/>
  <c r="MZ36" i="1" s="1"/>
  <c r="MZ29" i="1" a="1"/>
  <c r="MZ29" i="1" s="1"/>
  <c r="MZ28" i="1" a="1"/>
  <c r="MZ28" i="1" s="1"/>
  <c r="MZ23" i="1" a="1"/>
  <c r="MZ23" i="1" s="1"/>
  <c r="MZ32" i="1" a="1"/>
  <c r="MZ32" i="1" s="1"/>
  <c r="MZ34" i="1" a="1"/>
  <c r="MZ34" i="1" s="1"/>
  <c r="MZ30" i="1" a="1"/>
  <c r="MZ30" i="1" s="1"/>
  <c r="MZ45" i="1" a="1"/>
  <c r="MZ45" i="1" s="1"/>
  <c r="MZ38" i="1" a="1"/>
  <c r="MZ38" i="1" s="1"/>
  <c r="MZ24" i="1" a="1"/>
  <c r="MZ24" i="1" s="1"/>
  <c r="MZ40" i="1" a="1"/>
  <c r="MZ40" i="1" s="1"/>
  <c r="MZ44" i="1" a="1"/>
  <c r="MZ44" i="1" s="1"/>
  <c r="MZ27" i="1" a="1"/>
  <c r="MZ27" i="1" s="1"/>
  <c r="MZ25" i="1" a="1"/>
  <c r="MZ25" i="1" s="1"/>
  <c r="MZ33" i="1" a="1"/>
  <c r="MZ33" i="1" s="1"/>
  <c r="MZ26" i="1" a="1"/>
  <c r="MZ26" i="1" s="1"/>
  <c r="MZ37" i="1" a="1"/>
  <c r="MZ37" i="1" s="1"/>
  <c r="MZ39" i="1" a="1"/>
  <c r="MZ39" i="1" s="1"/>
  <c r="MZ46" i="1" a="1"/>
  <c r="MZ46" i="1" s="1"/>
  <c r="MZ42" i="1" a="1"/>
  <c r="MZ42" i="1" s="1"/>
  <c r="PN35" i="1" a="1"/>
  <c r="PN35" i="1" s="1"/>
  <c r="PN47" i="1" a="1"/>
  <c r="PN47" i="1" s="1"/>
  <c r="PN48" i="1" s="1" a="1"/>
  <c r="PN48" i="1" s="1"/>
  <c r="PN22" i="1" a="1"/>
  <c r="PN22" i="1" s="1"/>
  <c r="PN21" i="1" a="1"/>
  <c r="PN21" i="1" s="1"/>
  <c r="PN31" i="1" a="1"/>
  <c r="PN31" i="1" s="1"/>
  <c r="PN45" i="1" a="1"/>
  <c r="PN45" i="1" s="1"/>
  <c r="PN38" i="1" a="1"/>
  <c r="PN38" i="1" s="1"/>
  <c r="PN24" i="1" a="1"/>
  <c r="PN24" i="1" s="1"/>
  <c r="PN27" i="1" a="1"/>
  <c r="PN27" i="1" s="1"/>
  <c r="PN23" i="1" a="1"/>
  <c r="PN23" i="1" s="1"/>
  <c r="PN28" i="1" a="1"/>
  <c r="PN28" i="1" s="1"/>
  <c r="PN36" i="1" a="1"/>
  <c r="PN36" i="1" s="1"/>
  <c r="PN46" i="1" a="1"/>
  <c r="PN46" i="1" s="1"/>
  <c r="PN33" i="1" a="1"/>
  <c r="PN33" i="1" s="1"/>
  <c r="PN29" i="1" a="1"/>
  <c r="PN29" i="1" s="1"/>
  <c r="PN34" i="1" a="1"/>
  <c r="PN34" i="1" s="1"/>
  <c r="PN32" i="1" a="1"/>
  <c r="PN32" i="1" s="1"/>
  <c r="PN40" i="1" a="1"/>
  <c r="PN40" i="1" s="1"/>
  <c r="PN44" i="1" a="1"/>
  <c r="PN44" i="1" s="1"/>
  <c r="PN37" i="1" a="1"/>
  <c r="PN37" i="1" s="1"/>
  <c r="PN30" i="1" a="1"/>
  <c r="PN30" i="1" s="1"/>
  <c r="PN42" i="1" a="1"/>
  <c r="PN42" i="1" s="1"/>
  <c r="PN43" i="1" a="1"/>
  <c r="PN43" i="1" s="1"/>
  <c r="PN25" i="1" a="1"/>
  <c r="PN25" i="1" s="1"/>
  <c r="PN39" i="1" a="1"/>
  <c r="PN39" i="1" s="1"/>
  <c r="PN26" i="1" a="1"/>
  <c r="PN26" i="1" s="1"/>
  <c r="TX35" i="1" a="1"/>
  <c r="TX35" i="1" s="1"/>
  <c r="TX47" i="1" a="1"/>
  <c r="TX47" i="1" s="1"/>
  <c r="TX48" i="1" s="1" a="1"/>
  <c r="TX48" i="1" s="1"/>
  <c r="TX21" i="1" a="1"/>
  <c r="TX21" i="1" s="1"/>
  <c r="TX22" i="1" a="1"/>
  <c r="TX22" i="1" s="1"/>
  <c r="TX27" i="1" a="1"/>
  <c r="TX27" i="1" s="1"/>
  <c r="TX29" i="1" a="1"/>
  <c r="TX29" i="1" s="1"/>
  <c r="TX42" i="1" a="1"/>
  <c r="TX42" i="1" s="1"/>
  <c r="TX34" i="1" a="1"/>
  <c r="TX34" i="1" s="1"/>
  <c r="TX32" i="1" a="1"/>
  <c r="TX32" i="1" s="1"/>
  <c r="TX44" i="1" a="1"/>
  <c r="TX44" i="1" s="1"/>
  <c r="TX28" i="1" a="1"/>
  <c r="TX28" i="1" s="1"/>
  <c r="TX36" i="1" a="1"/>
  <c r="TX36" i="1" s="1"/>
  <c r="TX37" i="1" a="1"/>
  <c r="TX37" i="1" s="1"/>
  <c r="TX30" i="1" a="1"/>
  <c r="TX30" i="1" s="1"/>
  <c r="TX33" i="1" a="1"/>
  <c r="TX33" i="1" s="1"/>
  <c r="TX45" i="1" a="1"/>
  <c r="TX45" i="1" s="1"/>
  <c r="TX38" i="1" a="1"/>
  <c r="TX38" i="1" s="1"/>
  <c r="TX40" i="1" a="1"/>
  <c r="TX40" i="1" s="1"/>
  <c r="TX24" i="1" a="1"/>
  <c r="TX24" i="1" s="1"/>
  <c r="TX39" i="1" a="1"/>
  <c r="TX39" i="1" s="1"/>
  <c r="TX23" i="1" a="1"/>
  <c r="TX23" i="1" s="1"/>
  <c r="TX46" i="1" a="1"/>
  <c r="TX46" i="1" s="1"/>
  <c r="TX26" i="1" a="1"/>
  <c r="TX26" i="1" s="1"/>
  <c r="TX31" i="1" a="1"/>
  <c r="TX31" i="1" s="1"/>
  <c r="TX43" i="1" a="1"/>
  <c r="TX43" i="1" s="1"/>
  <c r="TX25" i="1" a="1"/>
  <c r="TX25" i="1" s="1"/>
  <c r="UT35" i="1" a="1"/>
  <c r="UT35" i="1" s="1"/>
  <c r="UT47" i="1" a="1"/>
  <c r="UT47" i="1" s="1"/>
  <c r="UT48" i="1" s="1" a="1"/>
  <c r="UT48" i="1" s="1"/>
  <c r="UT21" i="1" a="1"/>
  <c r="UT21" i="1" s="1"/>
  <c r="UT22" i="1" a="1"/>
  <c r="UT22" i="1" s="1"/>
  <c r="UT36" i="1" a="1"/>
  <c r="UT36" i="1" s="1"/>
  <c r="UT46" i="1" a="1"/>
  <c r="UT46" i="1" s="1"/>
  <c r="UT27" i="1" a="1"/>
  <c r="UT27" i="1" s="1"/>
  <c r="UT45" i="1" a="1"/>
  <c r="UT45" i="1" s="1"/>
  <c r="UT26" i="1" a="1"/>
  <c r="UT26" i="1" s="1"/>
  <c r="UT42" i="1" a="1"/>
  <c r="UT42" i="1" s="1"/>
  <c r="UT44" i="1" a="1"/>
  <c r="UT44" i="1" s="1"/>
  <c r="UT31" i="1" a="1"/>
  <c r="UT31" i="1" s="1"/>
  <c r="UT40" i="1" a="1"/>
  <c r="UT40" i="1" s="1"/>
  <c r="UT33" i="1" a="1"/>
  <c r="UT33" i="1" s="1"/>
  <c r="UT24" i="1" a="1"/>
  <c r="UT24" i="1" s="1"/>
  <c r="UT34" i="1" a="1"/>
  <c r="UT34" i="1" s="1"/>
  <c r="UT38" i="1" a="1"/>
  <c r="UT38" i="1" s="1"/>
  <c r="UT30" i="1" a="1"/>
  <c r="UT30" i="1" s="1"/>
  <c r="UT29" i="1" a="1"/>
  <c r="UT29" i="1" s="1"/>
  <c r="UT32" i="1" a="1"/>
  <c r="UT32" i="1" s="1"/>
  <c r="UT25" i="1" a="1"/>
  <c r="UT25" i="1" s="1"/>
  <c r="UT23" i="1" a="1"/>
  <c r="UT23" i="1" s="1"/>
  <c r="UT37" i="1" a="1"/>
  <c r="UT37" i="1" s="1"/>
  <c r="UT39" i="1" a="1"/>
  <c r="UT39" i="1" s="1"/>
  <c r="UT43" i="1" a="1"/>
  <c r="UT43" i="1" s="1"/>
  <c r="UT28" i="1" a="1"/>
  <c r="UT28" i="1" s="1"/>
  <c r="UA35" i="1" a="1"/>
  <c r="UA35" i="1" s="1"/>
  <c r="UA47" i="1" a="1"/>
  <c r="UA47" i="1" s="1"/>
  <c r="UA48" i="1" s="1" a="1"/>
  <c r="UA48" i="1" s="1"/>
  <c r="UA22" i="1" a="1"/>
  <c r="UA22" i="1" s="1"/>
  <c r="UA21" i="1" a="1"/>
  <c r="UA21" i="1" s="1"/>
  <c r="UA36" i="1" a="1"/>
  <c r="UA36" i="1" s="1"/>
  <c r="UA38" i="1" a="1"/>
  <c r="UA38" i="1" s="1"/>
  <c r="UA30" i="1" a="1"/>
  <c r="UA30" i="1" s="1"/>
  <c r="UA25" i="1" a="1"/>
  <c r="UA25" i="1" s="1"/>
  <c r="UA33" i="1" a="1"/>
  <c r="UA33" i="1" s="1"/>
  <c r="UA34" i="1" a="1"/>
  <c r="UA34" i="1" s="1"/>
  <c r="UA46" i="1" a="1"/>
  <c r="UA46" i="1" s="1"/>
  <c r="UA27" i="1" a="1"/>
  <c r="UA27" i="1" s="1"/>
  <c r="UA43" i="1" a="1"/>
  <c r="UA43" i="1" s="1"/>
  <c r="UA32" i="1" a="1"/>
  <c r="UA32" i="1" s="1"/>
  <c r="UA40" i="1" a="1"/>
  <c r="UA40" i="1" s="1"/>
  <c r="UA44" i="1" a="1"/>
  <c r="UA44" i="1" s="1"/>
  <c r="UA29" i="1" a="1"/>
  <c r="UA29" i="1" s="1"/>
  <c r="UA31" i="1" a="1"/>
  <c r="UA31" i="1" s="1"/>
  <c r="UA24" i="1" a="1"/>
  <c r="UA24" i="1" s="1"/>
  <c r="UA45" i="1" a="1"/>
  <c r="UA45" i="1" s="1"/>
  <c r="UA39" i="1" a="1"/>
  <c r="UA39" i="1" s="1"/>
  <c r="UA28" i="1" a="1"/>
  <c r="UA28" i="1" s="1"/>
  <c r="UA42" i="1" a="1"/>
  <c r="UA42" i="1" s="1"/>
  <c r="UA26" i="1" a="1"/>
  <c r="UA26" i="1" s="1"/>
  <c r="UA23" i="1" a="1"/>
  <c r="UA23" i="1" s="1"/>
  <c r="UA37" i="1" a="1"/>
  <c r="UA37" i="1" s="1"/>
  <c r="RA35" i="1" a="1"/>
  <c r="RA35" i="1" s="1"/>
  <c r="RA47" i="1" a="1"/>
  <c r="RA47" i="1" s="1"/>
  <c r="RA48" i="1" s="1" a="1"/>
  <c r="RA48" i="1" s="1"/>
  <c r="RA22" i="1" a="1"/>
  <c r="RA22" i="1" s="1"/>
  <c r="RA21" i="1" a="1"/>
  <c r="RA21" i="1" s="1"/>
  <c r="RA24" i="1" a="1"/>
  <c r="RA24" i="1" s="1"/>
  <c r="RA32" i="1" a="1"/>
  <c r="RA32" i="1" s="1"/>
  <c r="RA25" i="1" a="1"/>
  <c r="RA25" i="1" s="1"/>
  <c r="RA38" i="1" a="1"/>
  <c r="RA38" i="1" s="1"/>
  <c r="RA44" i="1" a="1"/>
  <c r="RA44" i="1" s="1"/>
  <c r="RA30" i="1" a="1"/>
  <c r="RA30" i="1" s="1"/>
  <c r="RA29" i="1" a="1"/>
  <c r="RA29" i="1" s="1"/>
  <c r="RA31" i="1" a="1"/>
  <c r="RA31" i="1" s="1"/>
  <c r="RA33" i="1" a="1"/>
  <c r="RA33" i="1" s="1"/>
  <c r="RA40" i="1" a="1"/>
  <c r="RA40" i="1" s="1"/>
  <c r="RA45" i="1" a="1"/>
  <c r="RA45" i="1" s="1"/>
  <c r="RA34" i="1" a="1"/>
  <c r="RA34" i="1" s="1"/>
  <c r="RA46" i="1" a="1"/>
  <c r="RA46" i="1" s="1"/>
  <c r="RA23" i="1" a="1"/>
  <c r="RA23" i="1" s="1"/>
  <c r="RA37" i="1" a="1"/>
  <c r="RA37" i="1" s="1"/>
  <c r="RA27" i="1" a="1"/>
  <c r="RA27" i="1" s="1"/>
  <c r="RA42" i="1" a="1"/>
  <c r="RA42" i="1" s="1"/>
  <c r="RA39" i="1" a="1"/>
  <c r="RA39" i="1" s="1"/>
  <c r="RA26" i="1" a="1"/>
  <c r="RA26" i="1" s="1"/>
  <c r="RA36" i="1" a="1"/>
  <c r="RA36" i="1" s="1"/>
  <c r="RA43" i="1" a="1"/>
  <c r="RA43" i="1" s="1"/>
  <c r="RA28" i="1" a="1"/>
  <c r="RA28" i="1" s="1"/>
  <c r="TL35" i="1" a="1"/>
  <c r="TL35" i="1" s="1"/>
  <c r="TL47" i="1" a="1"/>
  <c r="TL47" i="1" s="1"/>
  <c r="TL48" i="1" s="1" a="1"/>
  <c r="TL48" i="1" s="1"/>
  <c r="TL21" i="1" a="1"/>
  <c r="TL21" i="1" s="1"/>
  <c r="TL22" i="1" a="1"/>
  <c r="TL22" i="1" s="1"/>
  <c r="TL34" i="1" a="1"/>
  <c r="TL34" i="1" s="1"/>
  <c r="TL45" i="1" a="1"/>
  <c r="TL45" i="1" s="1"/>
  <c r="TL42" i="1" a="1"/>
  <c r="TL42" i="1" s="1"/>
  <c r="TL36" i="1" a="1"/>
  <c r="TL36" i="1" s="1"/>
  <c r="TL39" i="1" a="1"/>
  <c r="TL39" i="1" s="1"/>
  <c r="TL29" i="1" a="1"/>
  <c r="TL29" i="1" s="1"/>
  <c r="TL40" i="1" a="1"/>
  <c r="TL40" i="1" s="1"/>
  <c r="TL32" i="1" a="1"/>
  <c r="TL32" i="1" s="1"/>
  <c r="TL24" i="1" a="1"/>
  <c r="TL24" i="1" s="1"/>
  <c r="TL44" i="1" a="1"/>
  <c r="TL44" i="1" s="1"/>
  <c r="TL31" i="1" a="1"/>
  <c r="TL31" i="1" s="1"/>
  <c r="TL38" i="1" a="1"/>
  <c r="TL38" i="1" s="1"/>
  <c r="TL30" i="1" a="1"/>
  <c r="TL30" i="1" s="1"/>
  <c r="TL33" i="1" a="1"/>
  <c r="TL33" i="1" s="1"/>
  <c r="TL43" i="1" a="1"/>
  <c r="TL43" i="1" s="1"/>
  <c r="TL25" i="1" a="1"/>
  <c r="TL25" i="1" s="1"/>
  <c r="TL27" i="1" a="1"/>
  <c r="TL27" i="1" s="1"/>
  <c r="TL26" i="1" a="1"/>
  <c r="TL26" i="1" s="1"/>
  <c r="TL46" i="1" a="1"/>
  <c r="TL46" i="1" s="1"/>
  <c r="TL28" i="1" a="1"/>
  <c r="TL28" i="1" s="1"/>
  <c r="TL37" i="1" a="1"/>
  <c r="TL37" i="1" s="1"/>
  <c r="TL23" i="1" a="1"/>
  <c r="TL23" i="1" s="1"/>
  <c r="NP35" i="1" a="1"/>
  <c r="NP35" i="1" s="1"/>
  <c r="NP47" i="1" a="1"/>
  <c r="NP47" i="1" s="1"/>
  <c r="NP48" i="1" s="1" a="1"/>
  <c r="NP48" i="1" s="1"/>
  <c r="NP22" i="1" a="1"/>
  <c r="NP22" i="1" s="1"/>
  <c r="NP21" i="1" a="1"/>
  <c r="NP21" i="1" s="1"/>
  <c r="NP31" i="1" a="1"/>
  <c r="NP31" i="1" s="1"/>
  <c r="NP33" i="1" a="1"/>
  <c r="NP33" i="1" s="1"/>
  <c r="NP28" i="1" a="1"/>
  <c r="NP28" i="1" s="1"/>
  <c r="NP42" i="1" a="1"/>
  <c r="NP42" i="1" s="1"/>
  <c r="NP25" i="1" a="1"/>
  <c r="NP25" i="1" s="1"/>
  <c r="NP23" i="1" a="1"/>
  <c r="NP23" i="1" s="1"/>
  <c r="NP30" i="1" a="1"/>
  <c r="NP30" i="1" s="1"/>
  <c r="NP26" i="1" a="1"/>
  <c r="NP26" i="1" s="1"/>
  <c r="NP32" i="1" a="1"/>
  <c r="NP32" i="1" s="1"/>
  <c r="NP45" i="1" a="1"/>
  <c r="NP45" i="1" s="1"/>
  <c r="NP27" i="1" a="1"/>
  <c r="NP27" i="1" s="1"/>
  <c r="NP39" i="1" a="1"/>
  <c r="NP39" i="1" s="1"/>
  <c r="NP38" i="1" a="1"/>
  <c r="NP38" i="1" s="1"/>
  <c r="NP34" i="1" a="1"/>
  <c r="NP34" i="1" s="1"/>
  <c r="NP24" i="1" a="1"/>
  <c r="NP24" i="1" s="1"/>
  <c r="NP40" i="1" a="1"/>
  <c r="NP40" i="1" s="1"/>
  <c r="NP44" i="1" a="1"/>
  <c r="NP44" i="1" s="1"/>
  <c r="NP36" i="1" a="1"/>
  <c r="NP36" i="1" s="1"/>
  <c r="NP29" i="1" a="1"/>
  <c r="NP29" i="1" s="1"/>
  <c r="NP46" i="1" a="1"/>
  <c r="NP46" i="1" s="1"/>
  <c r="NP37" i="1" a="1"/>
  <c r="NP37" i="1" s="1"/>
  <c r="NP43" i="1" a="1"/>
  <c r="NP43" i="1" s="1"/>
  <c r="QD35" i="1" a="1"/>
  <c r="QD35" i="1" s="1"/>
  <c r="QD47" i="1" a="1"/>
  <c r="QD47" i="1" s="1"/>
  <c r="QD48" i="1" s="1" a="1"/>
  <c r="QD48" i="1" s="1"/>
  <c r="QD22" i="1" a="1"/>
  <c r="QD22" i="1" s="1"/>
  <c r="QD21" i="1" a="1"/>
  <c r="QD21" i="1" s="1"/>
  <c r="QD31" i="1" a="1"/>
  <c r="QD31" i="1" s="1"/>
  <c r="QD34" i="1" a="1"/>
  <c r="QD34" i="1" s="1"/>
  <c r="QD27" i="1" a="1"/>
  <c r="QD27" i="1" s="1"/>
  <c r="QD46" i="1" a="1"/>
  <c r="QD46" i="1" s="1"/>
  <c r="QD33" i="1" a="1"/>
  <c r="QD33" i="1" s="1"/>
  <c r="QD29" i="1" a="1"/>
  <c r="QD29" i="1" s="1"/>
  <c r="QD26" i="1" a="1"/>
  <c r="QD26" i="1" s="1"/>
  <c r="QD42" i="1" a="1"/>
  <c r="QD42" i="1" s="1"/>
  <c r="QD32" i="1" a="1"/>
  <c r="QD32" i="1" s="1"/>
  <c r="QD23" i="1" a="1"/>
  <c r="QD23" i="1" s="1"/>
  <c r="QD28" i="1" a="1"/>
  <c r="QD28" i="1" s="1"/>
  <c r="QD36" i="1" a="1"/>
  <c r="QD36" i="1" s="1"/>
  <c r="QD30" i="1" a="1"/>
  <c r="QD30" i="1" s="1"/>
  <c r="QD40" i="1" a="1"/>
  <c r="QD40" i="1" s="1"/>
  <c r="QD44" i="1" a="1"/>
  <c r="QD44" i="1" s="1"/>
  <c r="QD45" i="1" a="1"/>
  <c r="QD45" i="1" s="1"/>
  <c r="QD38" i="1" a="1"/>
  <c r="QD38" i="1" s="1"/>
  <c r="QD24" i="1" a="1"/>
  <c r="QD24" i="1" s="1"/>
  <c r="QD37" i="1" a="1"/>
  <c r="QD37" i="1" s="1"/>
  <c r="QD43" i="1" a="1"/>
  <c r="QD43" i="1" s="1"/>
  <c r="QD25" i="1" a="1"/>
  <c r="QD25" i="1" s="1"/>
  <c r="QD39" i="1" a="1"/>
  <c r="QD39" i="1" s="1"/>
  <c r="UN35" i="1" a="1"/>
  <c r="UN35" i="1" s="1"/>
  <c r="UN47" i="1" a="1"/>
  <c r="UN47" i="1" s="1"/>
  <c r="UN48" i="1" s="1" a="1"/>
  <c r="UN48" i="1" s="1"/>
  <c r="UN21" i="1" a="1"/>
  <c r="UN21" i="1" s="1"/>
  <c r="UN22" i="1" a="1"/>
  <c r="UN22" i="1" s="1"/>
  <c r="UN44" i="1" a="1"/>
  <c r="UN44" i="1" s="1"/>
  <c r="UN37" i="1" a="1"/>
  <c r="UN37" i="1" s="1"/>
  <c r="UN33" i="1" a="1"/>
  <c r="UN33" i="1" s="1"/>
  <c r="UN28" i="1" a="1"/>
  <c r="UN28" i="1" s="1"/>
  <c r="UN36" i="1" a="1"/>
  <c r="UN36" i="1" s="1"/>
  <c r="UN23" i="1" a="1"/>
  <c r="UN23" i="1" s="1"/>
  <c r="UN30" i="1" a="1"/>
  <c r="UN30" i="1" s="1"/>
  <c r="UN45" i="1" a="1"/>
  <c r="UN45" i="1" s="1"/>
  <c r="UN38" i="1" a="1"/>
  <c r="UN38" i="1" s="1"/>
  <c r="UN34" i="1" a="1"/>
  <c r="UN34" i="1" s="1"/>
  <c r="UN24" i="1" a="1"/>
  <c r="UN24" i="1" s="1"/>
  <c r="UN40" i="1" a="1"/>
  <c r="UN40" i="1" s="1"/>
  <c r="UN29" i="1" a="1"/>
  <c r="UN29" i="1" s="1"/>
  <c r="UN31" i="1" a="1"/>
  <c r="UN31" i="1" s="1"/>
  <c r="UN39" i="1" a="1"/>
  <c r="UN39" i="1" s="1"/>
  <c r="UN32" i="1" a="1"/>
  <c r="UN32" i="1" s="1"/>
  <c r="UN46" i="1" a="1"/>
  <c r="UN46" i="1" s="1"/>
  <c r="UN42" i="1" a="1"/>
  <c r="UN42" i="1" s="1"/>
  <c r="UN27" i="1" a="1"/>
  <c r="UN27" i="1" s="1"/>
  <c r="UN26" i="1" a="1"/>
  <c r="UN26" i="1" s="1"/>
  <c r="UN43" i="1" a="1"/>
  <c r="UN43" i="1" s="1"/>
  <c r="UN25" i="1" a="1"/>
  <c r="UN25" i="1" s="1"/>
  <c r="OD35" i="1" a="1"/>
  <c r="OD35" i="1" s="1"/>
  <c r="OD47" i="1" a="1"/>
  <c r="OD47" i="1" s="1"/>
  <c r="OD48" i="1" s="1" a="1"/>
  <c r="OD48" i="1" s="1"/>
  <c r="OD21" i="1" a="1"/>
  <c r="OD21" i="1" s="1"/>
  <c r="OD22" i="1" a="1"/>
  <c r="OD22" i="1" s="1"/>
  <c r="OD36" i="1" a="1"/>
  <c r="OD36" i="1" s="1"/>
  <c r="OD28" i="1" a="1"/>
  <c r="OD28" i="1" s="1"/>
  <c r="OD42" i="1" a="1"/>
  <c r="OD42" i="1" s="1"/>
  <c r="OD23" i="1" a="1"/>
  <c r="OD23" i="1" s="1"/>
  <c r="OD29" i="1" a="1"/>
  <c r="OD29" i="1" s="1"/>
  <c r="OD32" i="1" a="1"/>
  <c r="OD32" i="1" s="1"/>
  <c r="OD37" i="1" a="1"/>
  <c r="OD37" i="1" s="1"/>
  <c r="OD30" i="1" a="1"/>
  <c r="OD30" i="1" s="1"/>
  <c r="OD31" i="1" a="1"/>
  <c r="OD31" i="1" s="1"/>
  <c r="OD34" i="1" a="1"/>
  <c r="OD34" i="1" s="1"/>
  <c r="OD45" i="1" a="1"/>
  <c r="OD45" i="1" s="1"/>
  <c r="OD38" i="1" a="1"/>
  <c r="OD38" i="1" s="1"/>
  <c r="OD40" i="1" a="1"/>
  <c r="OD40" i="1" s="1"/>
  <c r="OD44" i="1" a="1"/>
  <c r="OD44" i="1" s="1"/>
  <c r="OD24" i="1" a="1"/>
  <c r="OD24" i="1" s="1"/>
  <c r="OD33" i="1" a="1"/>
  <c r="OD33" i="1" s="1"/>
  <c r="OD43" i="1" a="1"/>
  <c r="OD43" i="1" s="1"/>
  <c r="OD26" i="1" a="1"/>
  <c r="OD26" i="1" s="1"/>
  <c r="OD25" i="1" a="1"/>
  <c r="OD25" i="1" s="1"/>
  <c r="OD27" i="1" a="1"/>
  <c r="OD27" i="1" s="1"/>
  <c r="OD39" i="1" a="1"/>
  <c r="OD39" i="1" s="1"/>
  <c r="OD46" i="1" a="1"/>
  <c r="OD46" i="1" s="1"/>
  <c r="UX35" i="1" a="1"/>
  <c r="UX35" i="1" s="1"/>
  <c r="UX47" i="1" a="1"/>
  <c r="UX47" i="1" s="1"/>
  <c r="UX48" i="1" s="1" a="1"/>
  <c r="UX48" i="1" s="1"/>
  <c r="UX21" i="1" a="1"/>
  <c r="UX21" i="1" s="1"/>
  <c r="UX22" i="1" a="1"/>
  <c r="UX22" i="1" s="1"/>
  <c r="UX34" i="1" a="1"/>
  <c r="UX34" i="1" s="1"/>
  <c r="UX37" i="1" a="1"/>
  <c r="UX37" i="1" s="1"/>
  <c r="UX46" i="1" a="1"/>
  <c r="UX46" i="1" s="1"/>
  <c r="UX43" i="1" a="1"/>
  <c r="UX43" i="1" s="1"/>
  <c r="UX36" i="1" a="1"/>
  <c r="UX36" i="1" s="1"/>
  <c r="UX40" i="1" a="1"/>
  <c r="UX40" i="1" s="1"/>
  <c r="UX25" i="1" a="1"/>
  <c r="UX25" i="1" s="1"/>
  <c r="UX45" i="1" a="1"/>
  <c r="UX45" i="1" s="1"/>
  <c r="UX44" i="1" a="1"/>
  <c r="UX44" i="1" s="1"/>
  <c r="UX30" i="1" a="1"/>
  <c r="UX30" i="1" s="1"/>
  <c r="UX31" i="1" a="1"/>
  <c r="UX31" i="1" s="1"/>
  <c r="UX38" i="1" a="1"/>
  <c r="UX38" i="1" s="1"/>
  <c r="UX24" i="1" a="1"/>
  <c r="UX24" i="1" s="1"/>
  <c r="UX29" i="1" a="1"/>
  <c r="UX29" i="1" s="1"/>
  <c r="UX32" i="1" a="1"/>
  <c r="UX32" i="1" s="1"/>
  <c r="UX27" i="1" a="1"/>
  <c r="UX27" i="1" s="1"/>
  <c r="UX39" i="1" a="1"/>
  <c r="UX39" i="1" s="1"/>
  <c r="UX28" i="1" a="1"/>
  <c r="UX28" i="1" s="1"/>
  <c r="UX23" i="1" a="1"/>
  <c r="UX23" i="1" s="1"/>
  <c r="UX42" i="1" a="1"/>
  <c r="UX42" i="1" s="1"/>
  <c r="UX33" i="1" a="1"/>
  <c r="UX33" i="1" s="1"/>
  <c r="UX26" i="1" a="1"/>
  <c r="UX26" i="1" s="1"/>
  <c r="SE35" i="1" a="1"/>
  <c r="SE35" i="1" s="1"/>
  <c r="SE47" i="1" a="1"/>
  <c r="SE47" i="1" s="1"/>
  <c r="SE48" i="1" s="1" a="1"/>
  <c r="SE48" i="1" s="1"/>
  <c r="SE22" i="1" a="1"/>
  <c r="SE22" i="1" s="1"/>
  <c r="SE21" i="1" a="1"/>
  <c r="SE21" i="1" s="1"/>
  <c r="SE24" i="1" a="1"/>
  <c r="SE24" i="1" s="1"/>
  <c r="SE26" i="1" a="1"/>
  <c r="SE26" i="1" s="1"/>
  <c r="SE36" i="1" a="1"/>
  <c r="SE36" i="1" s="1"/>
  <c r="SE38" i="1" a="1"/>
  <c r="SE38" i="1" s="1"/>
  <c r="SE29" i="1" a="1"/>
  <c r="SE29" i="1" s="1"/>
  <c r="SE30" i="1" a="1"/>
  <c r="SE30" i="1" s="1"/>
  <c r="SE32" i="1" a="1"/>
  <c r="SE32" i="1" s="1"/>
  <c r="SE25" i="1" a="1"/>
  <c r="SE25" i="1" s="1"/>
  <c r="SE44" i="1" a="1"/>
  <c r="SE44" i="1" s="1"/>
  <c r="SE46" i="1" a="1"/>
  <c r="SE46" i="1" s="1"/>
  <c r="SE27" i="1" a="1"/>
  <c r="SE27" i="1" s="1"/>
  <c r="SE31" i="1" a="1"/>
  <c r="SE31" i="1" s="1"/>
  <c r="SE40" i="1" a="1"/>
  <c r="SE40" i="1" s="1"/>
  <c r="SE45" i="1" a="1"/>
  <c r="SE45" i="1" s="1"/>
  <c r="SE34" i="1" a="1"/>
  <c r="SE34" i="1" s="1"/>
  <c r="SE33" i="1" a="1"/>
  <c r="SE33" i="1" s="1"/>
  <c r="SE23" i="1" a="1"/>
  <c r="SE23" i="1" s="1"/>
  <c r="SE43" i="1" a="1"/>
  <c r="SE43" i="1" s="1"/>
  <c r="SE39" i="1" a="1"/>
  <c r="SE39" i="1" s="1"/>
  <c r="SE37" i="1" a="1"/>
  <c r="SE37" i="1" s="1"/>
  <c r="SE42" i="1" a="1"/>
  <c r="SE42" i="1" s="1"/>
  <c r="SE28" i="1" a="1"/>
  <c r="SE28" i="1" s="1"/>
  <c r="UI35" i="1" a="1"/>
  <c r="UI35" i="1" s="1"/>
  <c r="UI47" i="1" a="1"/>
  <c r="UI47" i="1" s="1"/>
  <c r="UI48" i="1" s="1" a="1"/>
  <c r="UI48" i="1" s="1"/>
  <c r="UI22" i="1" a="1"/>
  <c r="UI22" i="1" s="1"/>
  <c r="UI21" i="1" a="1"/>
  <c r="UI21" i="1" s="1"/>
  <c r="UI46" i="1" a="1"/>
  <c r="UI46" i="1" s="1"/>
  <c r="UI43" i="1" a="1"/>
  <c r="UI43" i="1" s="1"/>
  <c r="UI36" i="1" a="1"/>
  <c r="UI36" i="1" s="1"/>
  <c r="UI25" i="1" a="1"/>
  <c r="UI25" i="1" s="1"/>
  <c r="UI31" i="1" a="1"/>
  <c r="UI31" i="1" s="1"/>
  <c r="UI33" i="1" a="1"/>
  <c r="UI33" i="1" s="1"/>
  <c r="UI40" i="1" a="1"/>
  <c r="UI40" i="1" s="1"/>
  <c r="UI28" i="1" a="1"/>
  <c r="UI28" i="1" s="1"/>
  <c r="UI29" i="1" a="1"/>
  <c r="UI29" i="1" s="1"/>
  <c r="UI32" i="1" a="1"/>
  <c r="UI32" i="1" s="1"/>
  <c r="UI34" i="1" a="1"/>
  <c r="UI34" i="1" s="1"/>
  <c r="UI30" i="1" a="1"/>
  <c r="UI30" i="1" s="1"/>
  <c r="UI45" i="1" a="1"/>
  <c r="UI45" i="1" s="1"/>
  <c r="UI38" i="1" a="1"/>
  <c r="UI38" i="1" s="1"/>
  <c r="UI24" i="1" a="1"/>
  <c r="UI24" i="1" s="1"/>
  <c r="UI44" i="1" a="1"/>
  <c r="UI44" i="1" s="1"/>
  <c r="UI42" i="1" a="1"/>
  <c r="UI42" i="1" s="1"/>
  <c r="UI39" i="1" a="1"/>
  <c r="UI39" i="1" s="1"/>
  <c r="UI27" i="1" a="1"/>
  <c r="UI27" i="1" s="1"/>
  <c r="UI37" i="1" a="1"/>
  <c r="UI37" i="1" s="1"/>
  <c r="UI26" i="1" a="1"/>
  <c r="UI26" i="1" s="1"/>
  <c r="UI23" i="1" a="1"/>
  <c r="UI23" i="1" s="1"/>
  <c r="OF35" i="1" a="1"/>
  <c r="OF35" i="1" s="1"/>
  <c r="OF47" i="1" a="1"/>
  <c r="OF47" i="1" s="1"/>
  <c r="OF48" i="1" s="1" a="1"/>
  <c r="OF48" i="1" s="1"/>
  <c r="OF22" i="1" a="1"/>
  <c r="OF22" i="1" s="1"/>
  <c r="OF21" i="1" a="1"/>
  <c r="OF21" i="1" s="1"/>
  <c r="OF31" i="1" a="1"/>
  <c r="OF31" i="1" s="1"/>
  <c r="OF27" i="1" a="1"/>
  <c r="OF27" i="1" s="1"/>
  <c r="OF26" i="1" a="1"/>
  <c r="OF26" i="1" s="1"/>
  <c r="OF45" i="1" a="1"/>
  <c r="OF45" i="1" s="1"/>
  <c r="OF39" i="1" a="1"/>
  <c r="OF39" i="1" s="1"/>
  <c r="OF38" i="1" a="1"/>
  <c r="OF38" i="1" s="1"/>
  <c r="OF28" i="1" a="1"/>
  <c r="OF28" i="1" s="1"/>
  <c r="OF24" i="1" a="1"/>
  <c r="OF24" i="1" s="1"/>
  <c r="OF23" i="1" a="1"/>
  <c r="OF23" i="1" s="1"/>
  <c r="OF32" i="1" a="1"/>
  <c r="OF32" i="1" s="1"/>
  <c r="OF25" i="1" a="1"/>
  <c r="OF25" i="1" s="1"/>
  <c r="OF34" i="1" a="1"/>
  <c r="OF34" i="1" s="1"/>
  <c r="OF37" i="1" a="1"/>
  <c r="OF37" i="1" s="1"/>
  <c r="OF36" i="1" a="1"/>
  <c r="OF36" i="1" s="1"/>
  <c r="OF29" i="1" a="1"/>
  <c r="OF29" i="1" s="1"/>
  <c r="OF33" i="1" a="1"/>
  <c r="OF33" i="1" s="1"/>
  <c r="OF40" i="1" a="1"/>
  <c r="OF40" i="1" s="1"/>
  <c r="OF44" i="1" a="1"/>
  <c r="OF44" i="1" s="1"/>
  <c r="OF46" i="1" a="1"/>
  <c r="OF46" i="1" s="1"/>
  <c r="OF30" i="1" a="1"/>
  <c r="OF30" i="1" s="1"/>
  <c r="OF42" i="1" a="1"/>
  <c r="OF42" i="1" s="1"/>
  <c r="OF43" i="1" a="1"/>
  <c r="OF43" i="1" s="1"/>
  <c r="QT35" i="1" a="1"/>
  <c r="QT35" i="1" s="1"/>
  <c r="QT47" i="1" a="1"/>
  <c r="QT47" i="1" s="1"/>
  <c r="QT48" i="1" s="1" a="1"/>
  <c r="QT48" i="1" s="1"/>
  <c r="QT21" i="1" a="1"/>
  <c r="QT21" i="1" s="1"/>
  <c r="QT22" i="1" a="1"/>
  <c r="QT22" i="1" s="1"/>
  <c r="QT31" i="1" a="1"/>
  <c r="QT31" i="1" s="1"/>
  <c r="QT29" i="1" a="1"/>
  <c r="QT29" i="1" s="1"/>
  <c r="QT32" i="1" a="1"/>
  <c r="QT32" i="1" s="1"/>
  <c r="QT42" i="1" a="1"/>
  <c r="QT42" i="1" s="1"/>
  <c r="QT33" i="1" a="1"/>
  <c r="QT33" i="1" s="1"/>
  <c r="QT26" i="1" a="1"/>
  <c r="QT26" i="1" s="1"/>
  <c r="QT23" i="1" a="1"/>
  <c r="QT23" i="1" s="1"/>
  <c r="QT28" i="1" a="1"/>
  <c r="QT28" i="1" s="1"/>
  <c r="QT36" i="1" a="1"/>
  <c r="QT36" i="1" s="1"/>
  <c r="QT37" i="1" a="1"/>
  <c r="QT37" i="1" s="1"/>
  <c r="QT45" i="1" a="1"/>
  <c r="QT45" i="1" s="1"/>
  <c r="QT38" i="1" a="1"/>
  <c r="QT38" i="1" s="1"/>
  <c r="QT24" i="1" a="1"/>
  <c r="QT24" i="1" s="1"/>
  <c r="QT40" i="1" a="1"/>
  <c r="QT40" i="1" s="1"/>
  <c r="QT44" i="1" a="1"/>
  <c r="QT44" i="1" s="1"/>
  <c r="QT34" i="1" a="1"/>
  <c r="QT34" i="1" s="1"/>
  <c r="QT27" i="1" a="1"/>
  <c r="QT27" i="1" s="1"/>
  <c r="QT43" i="1" a="1"/>
  <c r="QT43" i="1" s="1"/>
  <c r="QT25" i="1" a="1"/>
  <c r="QT25" i="1" s="1"/>
  <c r="QT30" i="1" a="1"/>
  <c r="QT30" i="1" s="1"/>
  <c r="QT39" i="1" a="1"/>
  <c r="QT39" i="1" s="1"/>
  <c r="QT46" i="1" a="1"/>
  <c r="QT46" i="1" s="1"/>
  <c r="VD35" i="1" a="1"/>
  <c r="VD35" i="1" s="1"/>
  <c r="VD47" i="1" a="1"/>
  <c r="VD47" i="1" s="1"/>
  <c r="VD48" i="1" s="1" a="1"/>
  <c r="VD48" i="1" s="1"/>
  <c r="VD21" i="1" a="1"/>
  <c r="VD21" i="1" s="1"/>
  <c r="VD22" i="1" a="1"/>
  <c r="VD22" i="1" s="1"/>
  <c r="VD23" i="1" a="1"/>
  <c r="VD23" i="1" s="1"/>
  <c r="VD33" i="1" a="1"/>
  <c r="VD33" i="1" s="1"/>
  <c r="VD45" i="1" a="1"/>
  <c r="VD45" i="1" s="1"/>
  <c r="VD38" i="1" a="1"/>
  <c r="VD38" i="1" s="1"/>
  <c r="VD28" i="1" a="1"/>
  <c r="VD28" i="1" s="1"/>
  <c r="VD36" i="1" a="1"/>
  <c r="VD36" i="1" s="1"/>
  <c r="VD24" i="1" a="1"/>
  <c r="VD24" i="1" s="1"/>
  <c r="VD30" i="1" a="1"/>
  <c r="VD30" i="1" s="1"/>
  <c r="VD42" i="1" a="1"/>
  <c r="VD42" i="1" s="1"/>
  <c r="VD25" i="1" a="1"/>
  <c r="VD25" i="1" s="1"/>
  <c r="VD40" i="1" a="1"/>
  <c r="VD40" i="1" s="1"/>
  <c r="VD34" i="1" a="1"/>
  <c r="VD34" i="1" s="1"/>
  <c r="VD29" i="1" a="1"/>
  <c r="VD29" i="1" s="1"/>
  <c r="VD32" i="1" a="1"/>
  <c r="VD32" i="1" s="1"/>
  <c r="VD44" i="1" a="1"/>
  <c r="VD44" i="1" s="1"/>
  <c r="VD31" i="1" a="1"/>
  <c r="VD31" i="1" s="1"/>
  <c r="VD46" i="1" a="1"/>
  <c r="VD46" i="1" s="1"/>
  <c r="VD27" i="1" a="1"/>
  <c r="VD27" i="1" s="1"/>
  <c r="VD37" i="1" a="1"/>
  <c r="VD37" i="1" s="1"/>
  <c r="VD26" i="1" a="1"/>
  <c r="VD26" i="1" s="1"/>
  <c r="VD43" i="1" a="1"/>
  <c r="VD43" i="1" s="1"/>
  <c r="VD39" i="1" a="1"/>
  <c r="VD39" i="1" s="1"/>
  <c r="NH35" i="1" a="1"/>
  <c r="NH35" i="1" s="1"/>
  <c r="NH47" i="1" a="1"/>
  <c r="NH47" i="1" s="1"/>
  <c r="NH48" i="1" s="1" a="1"/>
  <c r="NH48" i="1" s="1"/>
  <c r="NH22" i="1" a="1"/>
  <c r="NH22" i="1" s="1"/>
  <c r="NH21" i="1" a="1"/>
  <c r="NH21" i="1" s="1"/>
  <c r="NH38" i="1" a="1"/>
  <c r="NH38" i="1" s="1"/>
  <c r="NH30" i="1" a="1"/>
  <c r="NH30" i="1" s="1"/>
  <c r="NH26" i="1" a="1"/>
  <c r="NH26" i="1" s="1"/>
  <c r="NH25" i="1" a="1"/>
  <c r="NH25" i="1" s="1"/>
  <c r="NH29" i="1" a="1"/>
  <c r="NH29" i="1" s="1"/>
  <c r="NH32" i="1" a="1"/>
  <c r="NH32" i="1" s="1"/>
  <c r="NH46" i="1" a="1"/>
  <c r="NH46" i="1" s="1"/>
  <c r="NH44" i="1" a="1"/>
  <c r="NH44" i="1" s="1"/>
  <c r="NH27" i="1" a="1"/>
  <c r="NH27" i="1" s="1"/>
  <c r="NH31" i="1" a="1"/>
  <c r="NH31" i="1" s="1"/>
  <c r="NH43" i="1" a="1"/>
  <c r="NH43" i="1" s="1"/>
  <c r="NH34" i="1" a="1"/>
  <c r="NH34" i="1" s="1"/>
  <c r="NH37" i="1" a="1"/>
  <c r="NH37" i="1" s="1"/>
  <c r="NH40" i="1" a="1"/>
  <c r="NH40" i="1" s="1"/>
  <c r="NH45" i="1" a="1"/>
  <c r="NH45" i="1" s="1"/>
  <c r="NH42" i="1" a="1"/>
  <c r="NH42" i="1" s="1"/>
  <c r="NH33" i="1" a="1"/>
  <c r="NH33" i="1" s="1"/>
  <c r="NH36" i="1" a="1"/>
  <c r="NH36" i="1" s="1"/>
  <c r="NH24" i="1" a="1"/>
  <c r="NH24" i="1" s="1"/>
  <c r="NH39" i="1" a="1"/>
  <c r="NH39" i="1" s="1"/>
  <c r="NH23" i="1" a="1"/>
  <c r="NH23" i="1" s="1"/>
  <c r="NH28" i="1" a="1"/>
  <c r="NH28" i="1" s="1"/>
  <c r="NL35" i="1" a="1"/>
  <c r="NL35" i="1" s="1"/>
  <c r="NL47" i="1" a="1"/>
  <c r="NL47" i="1" s="1"/>
  <c r="NL48" i="1" s="1" a="1"/>
  <c r="NL48" i="1" s="1"/>
  <c r="NL22" i="1" a="1"/>
  <c r="NL22" i="1" s="1"/>
  <c r="NL21" i="1" a="1"/>
  <c r="NL21" i="1" s="1"/>
  <c r="NL24" i="1" a="1"/>
  <c r="NL24" i="1" s="1"/>
  <c r="NL38" i="1" a="1"/>
  <c r="NL38" i="1" s="1"/>
  <c r="NL23" i="1" a="1"/>
  <c r="NL23" i="1" s="1"/>
  <c r="NL44" i="1" a="1"/>
  <c r="NL44" i="1" s="1"/>
  <c r="NL29" i="1" a="1"/>
  <c r="NL29" i="1" s="1"/>
  <c r="NL32" i="1" a="1"/>
  <c r="NL32" i="1" s="1"/>
  <c r="NL30" i="1" a="1"/>
  <c r="NL30" i="1" s="1"/>
  <c r="NL37" i="1" a="1"/>
  <c r="NL37" i="1" s="1"/>
  <c r="NL31" i="1" a="1"/>
  <c r="NL31" i="1" s="1"/>
  <c r="NL39" i="1" a="1"/>
  <c r="NL39" i="1" s="1"/>
  <c r="NL34" i="1" a="1"/>
  <c r="NL34" i="1" s="1"/>
  <c r="NL40" i="1" a="1"/>
  <c r="NL40" i="1" s="1"/>
  <c r="NL45" i="1" a="1"/>
  <c r="NL45" i="1" s="1"/>
  <c r="NL33" i="1" a="1"/>
  <c r="NL33" i="1" s="1"/>
  <c r="NL36" i="1" a="1"/>
  <c r="NL36" i="1" s="1"/>
  <c r="NL46" i="1" a="1"/>
  <c r="NL46" i="1" s="1"/>
  <c r="NL25" i="1" a="1"/>
  <c r="NL25" i="1" s="1"/>
  <c r="NL28" i="1" a="1"/>
  <c r="NL28" i="1" s="1"/>
  <c r="NL43" i="1" a="1"/>
  <c r="NL43" i="1" s="1"/>
  <c r="NL27" i="1" a="1"/>
  <c r="NL27" i="1" s="1"/>
  <c r="NL26" i="1" a="1"/>
  <c r="NL26" i="1" s="1"/>
  <c r="NL42" i="1" a="1"/>
  <c r="NL42" i="1" s="1"/>
  <c r="TB35" i="1" a="1"/>
  <c r="TB35" i="1" s="1"/>
  <c r="TB47" i="1" a="1"/>
  <c r="TB47" i="1" s="1"/>
  <c r="TB48" i="1" s="1" a="1"/>
  <c r="TB48" i="1" s="1"/>
  <c r="TB22" i="1" a="1"/>
  <c r="TB22" i="1" s="1"/>
  <c r="TB21" i="1" a="1"/>
  <c r="TB21" i="1" s="1"/>
  <c r="TB29" i="1" a="1"/>
  <c r="TB29" i="1" s="1"/>
  <c r="TB42" i="1" a="1"/>
  <c r="TB42" i="1" s="1"/>
  <c r="TB32" i="1" a="1"/>
  <c r="TB32" i="1" s="1"/>
  <c r="TB34" i="1" a="1"/>
  <c r="TB34" i="1" s="1"/>
  <c r="TB37" i="1" a="1"/>
  <c r="TB37" i="1" s="1"/>
  <c r="TB25" i="1" a="1"/>
  <c r="TB25" i="1" s="1"/>
  <c r="TB45" i="1" a="1"/>
  <c r="TB45" i="1" s="1"/>
  <c r="TB40" i="1" a="1"/>
  <c r="TB40" i="1" s="1"/>
  <c r="TB31" i="1" a="1"/>
  <c r="TB31" i="1" s="1"/>
  <c r="TB44" i="1" a="1"/>
  <c r="TB44" i="1" s="1"/>
  <c r="TB38" i="1" a="1"/>
  <c r="TB38" i="1" s="1"/>
  <c r="TB24" i="1" a="1"/>
  <c r="TB24" i="1" s="1"/>
  <c r="TB33" i="1" a="1"/>
  <c r="TB33" i="1" s="1"/>
  <c r="TB36" i="1" a="1"/>
  <c r="TB36" i="1" s="1"/>
  <c r="TB26" i="1" a="1"/>
  <c r="TB26" i="1" s="1"/>
  <c r="TB23" i="1" a="1"/>
  <c r="TB23" i="1" s="1"/>
  <c r="TB27" i="1" a="1"/>
  <c r="TB27" i="1" s="1"/>
  <c r="TB39" i="1" a="1"/>
  <c r="TB39" i="1" s="1"/>
  <c r="TB30" i="1" a="1"/>
  <c r="TB30" i="1" s="1"/>
  <c r="TB46" i="1" a="1"/>
  <c r="TB46" i="1" s="1"/>
  <c r="TB28" i="1" a="1"/>
  <c r="TB28" i="1" s="1"/>
  <c r="TB43" i="1" a="1"/>
  <c r="TB43" i="1" s="1"/>
  <c r="VM35" i="1" a="1"/>
  <c r="VM35" i="1" s="1"/>
  <c r="VM47" i="1" a="1"/>
  <c r="VM47" i="1" s="1"/>
  <c r="VM48" i="1" s="1" a="1"/>
  <c r="VM48" i="1" s="1"/>
  <c r="VM21" i="1" a="1"/>
  <c r="VM21" i="1" s="1"/>
  <c r="VM22" i="1" a="1"/>
  <c r="VM22" i="1" s="1"/>
  <c r="VM40" i="1" a="1"/>
  <c r="VM40" i="1" s="1"/>
  <c r="VM43" i="1" a="1"/>
  <c r="VM43" i="1" s="1"/>
  <c r="VM36" i="1" a="1"/>
  <c r="VM36" i="1" s="1"/>
  <c r="VM24" i="1" a="1"/>
  <c r="VM24" i="1" s="1"/>
  <c r="VM27" i="1" a="1"/>
  <c r="VM27" i="1" s="1"/>
  <c r="VM34" i="1" a="1"/>
  <c r="VM34" i="1" s="1"/>
  <c r="VM38" i="1" a="1"/>
  <c r="VM38" i="1" s="1"/>
  <c r="VM23" i="1" a="1"/>
  <c r="VM23" i="1" s="1"/>
  <c r="VM29" i="1" a="1"/>
  <c r="VM29" i="1" s="1"/>
  <c r="VM33" i="1" a="1"/>
  <c r="VM33" i="1" s="1"/>
  <c r="VM32" i="1" a="1"/>
  <c r="VM32" i="1" s="1"/>
  <c r="VM25" i="1" a="1"/>
  <c r="VM25" i="1" s="1"/>
  <c r="VM31" i="1" a="1"/>
  <c r="VM31" i="1" s="1"/>
  <c r="VM30" i="1" a="1"/>
  <c r="VM30" i="1" s="1"/>
  <c r="VM45" i="1" a="1"/>
  <c r="VM45" i="1" s="1"/>
  <c r="VM44" i="1" a="1"/>
  <c r="VM44" i="1" s="1"/>
  <c r="VM37" i="1" a="1"/>
  <c r="VM37" i="1" s="1"/>
  <c r="VM46" i="1" a="1"/>
  <c r="VM46" i="1" s="1"/>
  <c r="VM26" i="1" a="1"/>
  <c r="VM26" i="1" s="1"/>
  <c r="VM42" i="1" a="1"/>
  <c r="VM42" i="1" s="1"/>
  <c r="VM28" i="1" a="1"/>
  <c r="VM28" i="1" s="1"/>
  <c r="VM39" i="1" a="1"/>
  <c r="VM39" i="1" s="1"/>
  <c r="OV35" i="1" a="1"/>
  <c r="OV35" i="1" s="1"/>
  <c r="OV47" i="1" a="1"/>
  <c r="OV47" i="1" s="1"/>
  <c r="OV48" i="1" s="1" a="1"/>
  <c r="OV48" i="1" s="1"/>
  <c r="OV22" i="1" a="1"/>
  <c r="OV22" i="1" s="1"/>
  <c r="OV21" i="1" a="1"/>
  <c r="OV21" i="1" s="1"/>
  <c r="OV24" i="1" a="1"/>
  <c r="OV24" i="1" s="1"/>
  <c r="OV46" i="1" a="1"/>
  <c r="OV46" i="1" s="1"/>
  <c r="OV28" i="1" a="1"/>
  <c r="OV28" i="1" s="1"/>
  <c r="OV43" i="1" a="1"/>
  <c r="OV43" i="1" s="1"/>
  <c r="OV36" i="1" a="1"/>
  <c r="OV36" i="1" s="1"/>
  <c r="OV29" i="1" a="1"/>
  <c r="OV29" i="1" s="1"/>
  <c r="OV23" i="1" a="1"/>
  <c r="OV23" i="1" s="1"/>
  <c r="OV32" i="1" a="1"/>
  <c r="OV32" i="1" s="1"/>
  <c r="OV34" i="1" a="1"/>
  <c r="OV34" i="1" s="1"/>
  <c r="OV37" i="1" a="1"/>
  <c r="OV37" i="1" s="1"/>
  <c r="OV40" i="1" a="1"/>
  <c r="OV40" i="1" s="1"/>
  <c r="OV44" i="1" a="1"/>
  <c r="OV44" i="1" s="1"/>
  <c r="OV33" i="1" a="1"/>
  <c r="OV33" i="1" s="1"/>
  <c r="OV30" i="1" a="1"/>
  <c r="OV30" i="1" s="1"/>
  <c r="OV45" i="1" a="1"/>
  <c r="OV45" i="1" s="1"/>
  <c r="OV38" i="1" a="1"/>
  <c r="OV38" i="1" s="1"/>
  <c r="OV27" i="1" a="1"/>
  <c r="OV27" i="1" s="1"/>
  <c r="OV39" i="1" a="1"/>
  <c r="OV39" i="1" s="1"/>
  <c r="OV25" i="1" a="1"/>
  <c r="OV25" i="1" s="1"/>
  <c r="OV26" i="1" a="1"/>
  <c r="OV26" i="1" s="1"/>
  <c r="OV31" i="1" a="1"/>
  <c r="OV31" i="1" s="1"/>
  <c r="OV42" i="1" a="1"/>
  <c r="OV42" i="1" s="1"/>
  <c r="RJ35" i="1" a="1"/>
  <c r="RJ35" i="1" s="1"/>
  <c r="RJ47" i="1" a="1"/>
  <c r="RJ47" i="1" s="1"/>
  <c r="RJ48" i="1" s="1" a="1"/>
  <c r="RJ48" i="1" s="1"/>
  <c r="RJ21" i="1" a="1"/>
  <c r="RJ21" i="1" s="1"/>
  <c r="RJ22" i="1" a="1"/>
  <c r="RJ22" i="1" s="1"/>
  <c r="RJ42" i="1" a="1"/>
  <c r="RJ42" i="1" s="1"/>
  <c r="RJ26" i="1" a="1"/>
  <c r="RJ26" i="1" s="1"/>
  <c r="RJ33" i="1" a="1"/>
  <c r="RJ33" i="1" s="1"/>
  <c r="RJ30" i="1" a="1"/>
  <c r="RJ30" i="1" s="1"/>
  <c r="RJ23" i="1" a="1"/>
  <c r="RJ23" i="1" s="1"/>
  <c r="RJ28" i="1" a="1"/>
  <c r="RJ28" i="1" s="1"/>
  <c r="RJ27" i="1" a="1"/>
  <c r="RJ27" i="1" s="1"/>
  <c r="RJ38" i="1" a="1"/>
  <c r="RJ38" i="1" s="1"/>
  <c r="RJ36" i="1" a="1"/>
  <c r="RJ36" i="1" s="1"/>
  <c r="RJ34" i="1" a="1"/>
  <c r="RJ34" i="1" s="1"/>
  <c r="RJ45" i="1" a="1"/>
  <c r="RJ45" i="1" s="1"/>
  <c r="RJ37" i="1" a="1"/>
  <c r="RJ37" i="1" s="1"/>
  <c r="RJ24" i="1" a="1"/>
  <c r="RJ24" i="1" s="1"/>
  <c r="RJ40" i="1" a="1"/>
  <c r="RJ40" i="1" s="1"/>
  <c r="RJ44" i="1" a="1"/>
  <c r="RJ44" i="1" s="1"/>
  <c r="RJ29" i="1" a="1"/>
  <c r="RJ29" i="1" s="1"/>
  <c r="RJ32" i="1" a="1"/>
  <c r="RJ32" i="1" s="1"/>
  <c r="RJ46" i="1" a="1"/>
  <c r="RJ46" i="1" s="1"/>
  <c r="RJ43" i="1" a="1"/>
  <c r="RJ43" i="1" s="1"/>
  <c r="RJ25" i="1" a="1"/>
  <c r="RJ25" i="1" s="1"/>
  <c r="RJ39" i="1" a="1"/>
  <c r="RJ39" i="1" s="1"/>
  <c r="RJ31" i="1" a="1"/>
  <c r="RJ31" i="1" s="1"/>
  <c r="NE35" i="1" a="1"/>
  <c r="NE35" i="1" s="1"/>
  <c r="NE47" i="1" a="1"/>
  <c r="NE47" i="1" s="1"/>
  <c r="NE48" i="1" s="1" a="1"/>
  <c r="NE48" i="1" s="1"/>
  <c r="NE21" i="1" a="1"/>
  <c r="NE21" i="1" s="1"/>
  <c r="NE22" i="1" a="1"/>
  <c r="NE22" i="1" s="1"/>
  <c r="NE37" i="1" a="1"/>
  <c r="NE37" i="1" s="1"/>
  <c r="NE40" i="1" a="1"/>
  <c r="NE40" i="1" s="1"/>
  <c r="NE34" i="1" a="1"/>
  <c r="NE34" i="1" s="1"/>
  <c r="NE36" i="1" a="1"/>
  <c r="NE36" i="1" s="1"/>
  <c r="NE26" i="1" a="1"/>
  <c r="NE26" i="1" s="1"/>
  <c r="NE23" i="1" a="1"/>
  <c r="NE23" i="1" s="1"/>
  <c r="NE30" i="1" a="1"/>
  <c r="NE30" i="1" s="1"/>
  <c r="NE45" i="1" a="1"/>
  <c r="NE45" i="1" s="1"/>
  <c r="NE25" i="1" a="1"/>
  <c r="NE25" i="1" s="1"/>
  <c r="NE38" i="1" a="1"/>
  <c r="NE38" i="1" s="1"/>
  <c r="NE24" i="1" a="1"/>
  <c r="NE24" i="1" s="1"/>
  <c r="NE29" i="1" a="1"/>
  <c r="NE29" i="1" s="1"/>
  <c r="NE31" i="1" a="1"/>
  <c r="NE31" i="1" s="1"/>
  <c r="NE32" i="1" a="1"/>
  <c r="NE32" i="1" s="1"/>
  <c r="NE28" i="1" a="1"/>
  <c r="NE28" i="1" s="1"/>
  <c r="NE46" i="1" a="1"/>
  <c r="NE46" i="1" s="1"/>
  <c r="NE27" i="1" a="1"/>
  <c r="NE27" i="1" s="1"/>
  <c r="NE42" i="1" a="1"/>
  <c r="NE42" i="1" s="1"/>
  <c r="NE44" i="1" a="1"/>
  <c r="NE44" i="1" s="1"/>
  <c r="NE43" i="1" a="1"/>
  <c r="NE43" i="1" s="1"/>
  <c r="NE33" i="1" a="1"/>
  <c r="NE33" i="1" s="1"/>
  <c r="NE39" i="1" a="1"/>
  <c r="NE39" i="1" s="1"/>
  <c r="PH35" i="1" a="1"/>
  <c r="PH35" i="1" s="1"/>
  <c r="PH47" i="1" a="1"/>
  <c r="PH47" i="1" s="1"/>
  <c r="PH48" i="1" s="1" a="1"/>
  <c r="PH48" i="1" s="1"/>
  <c r="PH22" i="1" a="1"/>
  <c r="PH22" i="1" s="1"/>
  <c r="PH21" i="1" a="1"/>
  <c r="PH21" i="1" s="1"/>
  <c r="PH36" i="1" a="1"/>
  <c r="PH36" i="1" s="1"/>
  <c r="PH38" i="1" a="1"/>
  <c r="PH38" i="1" s="1"/>
  <c r="PH23" i="1" a="1"/>
  <c r="PH23" i="1" s="1"/>
  <c r="PH34" i="1" a="1"/>
  <c r="PH34" i="1" s="1"/>
  <c r="PH29" i="1" a="1"/>
  <c r="PH29" i="1" s="1"/>
  <c r="PH32" i="1" a="1"/>
  <c r="PH32" i="1" s="1"/>
  <c r="PH37" i="1" a="1"/>
  <c r="PH37" i="1" s="1"/>
  <c r="PH26" i="1" a="1"/>
  <c r="PH26" i="1" s="1"/>
  <c r="PH27" i="1" a="1"/>
  <c r="PH27" i="1" s="1"/>
  <c r="PH44" i="1" a="1"/>
  <c r="PH44" i="1" s="1"/>
  <c r="PH30" i="1" a="1"/>
  <c r="PH30" i="1" s="1"/>
  <c r="PH31" i="1" a="1"/>
  <c r="PH31" i="1" s="1"/>
  <c r="PH45" i="1" a="1"/>
  <c r="PH45" i="1" s="1"/>
  <c r="PH40" i="1" a="1"/>
  <c r="PH40" i="1" s="1"/>
  <c r="PH33" i="1" a="1"/>
  <c r="PH33" i="1" s="1"/>
  <c r="PH24" i="1" a="1"/>
  <c r="PH24" i="1" s="1"/>
  <c r="PH25" i="1" a="1"/>
  <c r="PH25" i="1" s="1"/>
  <c r="PH28" i="1" a="1"/>
  <c r="PH28" i="1" s="1"/>
  <c r="PH43" i="1" a="1"/>
  <c r="PH43" i="1" s="1"/>
  <c r="PH42" i="1" a="1"/>
  <c r="PH42" i="1" s="1"/>
  <c r="PH39" i="1" a="1"/>
  <c r="PH39" i="1" s="1"/>
  <c r="PH46" i="1" a="1"/>
  <c r="PH46" i="1" s="1"/>
  <c r="OO35" i="1" a="1"/>
  <c r="OO35" i="1" s="1"/>
  <c r="OO47" i="1" a="1"/>
  <c r="OO47" i="1" s="1"/>
  <c r="OO48" i="1" s="1" a="1"/>
  <c r="OO48" i="1" s="1"/>
  <c r="OO21" i="1" a="1"/>
  <c r="OO21" i="1" s="1"/>
  <c r="OO22" i="1" a="1"/>
  <c r="OO22" i="1" s="1"/>
  <c r="OO36" i="1" a="1"/>
  <c r="OO36" i="1" s="1"/>
  <c r="OO25" i="1" a="1"/>
  <c r="OO25" i="1" s="1"/>
  <c r="OO33" i="1" a="1"/>
  <c r="OO33" i="1" s="1"/>
  <c r="OO32" i="1" a="1"/>
  <c r="OO32" i="1" s="1"/>
  <c r="OO24" i="1" a="1"/>
  <c r="OO24" i="1" s="1"/>
  <c r="OO34" i="1" a="1"/>
  <c r="OO34" i="1" s="1"/>
  <c r="OO44" i="1" a="1"/>
  <c r="OO44" i="1" s="1"/>
  <c r="OO38" i="1" a="1"/>
  <c r="OO38" i="1" s="1"/>
  <c r="OO30" i="1" a="1"/>
  <c r="OO30" i="1" s="1"/>
  <c r="OO29" i="1" a="1"/>
  <c r="OO29" i="1" s="1"/>
  <c r="OO31" i="1" a="1"/>
  <c r="OO31" i="1" s="1"/>
  <c r="OO40" i="1" a="1"/>
  <c r="OO40" i="1" s="1"/>
  <c r="OO45" i="1" a="1"/>
  <c r="OO45" i="1" s="1"/>
  <c r="OO39" i="1" a="1"/>
  <c r="OO39" i="1" s="1"/>
  <c r="OO28" i="1" a="1"/>
  <c r="OO28" i="1" s="1"/>
  <c r="OO46" i="1" a="1"/>
  <c r="OO46" i="1" s="1"/>
  <c r="OO42" i="1" a="1"/>
  <c r="OO42" i="1" s="1"/>
  <c r="OO27" i="1" a="1"/>
  <c r="OO27" i="1" s="1"/>
  <c r="OO43" i="1" a="1"/>
  <c r="OO43" i="1" s="1"/>
  <c r="OO23" i="1" a="1"/>
  <c r="OO23" i="1" s="1"/>
  <c r="OO37" i="1" a="1"/>
  <c r="OO37" i="1" s="1"/>
  <c r="OO26" i="1" a="1"/>
  <c r="OO26" i="1" s="1"/>
  <c r="UF35" i="1" a="1"/>
  <c r="UF35" i="1" s="1"/>
  <c r="UF47" i="1" a="1"/>
  <c r="UF47" i="1" s="1"/>
  <c r="UF48" i="1" s="1" a="1"/>
  <c r="UF48" i="1" s="1"/>
  <c r="UF22" i="1" a="1"/>
  <c r="UF22" i="1" s="1"/>
  <c r="UF21" i="1" a="1"/>
  <c r="UF21" i="1" s="1"/>
  <c r="UF45" i="1" a="1"/>
  <c r="UF45" i="1" s="1"/>
  <c r="UF44" i="1" a="1"/>
  <c r="UF44" i="1" s="1"/>
  <c r="UF31" i="1" a="1"/>
  <c r="UF31" i="1" s="1"/>
  <c r="UF30" i="1" a="1"/>
  <c r="UF30" i="1" s="1"/>
  <c r="UF34" i="1" a="1"/>
  <c r="UF34" i="1" s="1"/>
  <c r="UF24" i="1" a="1"/>
  <c r="UF24" i="1" s="1"/>
  <c r="UF33" i="1" a="1"/>
  <c r="UF33" i="1" s="1"/>
  <c r="UF40" i="1" a="1"/>
  <c r="UF40" i="1" s="1"/>
  <c r="UF38" i="1" a="1"/>
  <c r="UF38" i="1" s="1"/>
  <c r="UF36" i="1" a="1"/>
  <c r="UF36" i="1" s="1"/>
  <c r="UF29" i="1" a="1"/>
  <c r="UF29" i="1" s="1"/>
  <c r="UF32" i="1" a="1"/>
  <c r="UF32" i="1" s="1"/>
  <c r="UF26" i="1" a="1"/>
  <c r="UF26" i="1" s="1"/>
  <c r="UF25" i="1" a="1"/>
  <c r="UF25" i="1" s="1"/>
  <c r="UF42" i="1" a="1"/>
  <c r="UF42" i="1" s="1"/>
  <c r="UF39" i="1" a="1"/>
  <c r="UF39" i="1" s="1"/>
  <c r="UF46" i="1" a="1"/>
  <c r="UF46" i="1" s="1"/>
  <c r="UF37" i="1" a="1"/>
  <c r="UF37" i="1" s="1"/>
  <c r="UF43" i="1" a="1"/>
  <c r="UF43" i="1" s="1"/>
  <c r="UF23" i="1" a="1"/>
  <c r="UF23" i="1" s="1"/>
  <c r="UF28" i="1" a="1"/>
  <c r="UF28" i="1" s="1"/>
  <c r="UF27" i="1" a="1"/>
  <c r="UF27" i="1" s="1"/>
  <c r="MW35" i="1" a="1"/>
  <c r="MW35" i="1" s="1"/>
  <c r="MW47" i="1" a="1"/>
  <c r="MW47" i="1" s="1"/>
  <c r="MW48" i="1" s="1" a="1"/>
  <c r="MW48" i="1" s="1"/>
  <c r="MW22" i="1" a="1"/>
  <c r="MW22" i="1" s="1"/>
  <c r="MW21" i="1" a="1"/>
  <c r="MW21" i="1" s="1"/>
  <c r="MW28" i="1" a="1"/>
  <c r="MW28" i="1" s="1"/>
  <c r="MW45" i="1" a="1"/>
  <c r="MW45" i="1" s="1"/>
  <c r="MW26" i="1" a="1"/>
  <c r="MW26" i="1" s="1"/>
  <c r="MW40" i="1" a="1"/>
  <c r="MW40" i="1" s="1"/>
  <c r="MW44" i="1" a="1"/>
  <c r="MW44" i="1" s="1"/>
  <c r="MW31" i="1" a="1"/>
  <c r="MW31" i="1" s="1"/>
  <c r="MW30" i="1" a="1"/>
  <c r="MW30" i="1" s="1"/>
  <c r="MW39" i="1" a="1"/>
  <c r="MW39" i="1" s="1"/>
  <c r="MW25" i="1" a="1"/>
  <c r="MW25" i="1" s="1"/>
  <c r="MW42" i="1" a="1"/>
  <c r="MW42" i="1" s="1"/>
  <c r="MW34" i="1" a="1"/>
  <c r="MW34" i="1" s="1"/>
  <c r="MW33" i="1" a="1"/>
  <c r="MW33" i="1" s="1"/>
  <c r="MW24" i="1" a="1"/>
  <c r="MW24" i="1" s="1"/>
  <c r="MW38" i="1" a="1"/>
  <c r="MW38" i="1" s="1"/>
  <c r="MW36" i="1" a="1"/>
  <c r="MW36" i="1" s="1"/>
  <c r="MW29" i="1" a="1"/>
  <c r="MW29" i="1" s="1"/>
  <c r="MW32" i="1" a="1"/>
  <c r="MW32" i="1" s="1"/>
  <c r="MW43" i="1" a="1"/>
  <c r="MW43" i="1" s="1"/>
  <c r="MW27" i="1" a="1"/>
  <c r="MW27" i="1" s="1"/>
  <c r="MW37" i="1" a="1"/>
  <c r="MW37" i="1" s="1"/>
  <c r="MW23" i="1" a="1"/>
  <c r="MW23" i="1" s="1"/>
  <c r="MW46" i="1" a="1"/>
  <c r="MW46" i="1" s="1"/>
  <c r="PL35" i="1" a="1"/>
  <c r="PL35" i="1" s="1"/>
  <c r="PL47" i="1" a="1"/>
  <c r="PL47" i="1" s="1"/>
  <c r="PL48" i="1" s="1" a="1"/>
  <c r="PL48" i="1" s="1"/>
  <c r="PL22" i="1" a="1"/>
  <c r="PL22" i="1" s="1"/>
  <c r="PL21" i="1" a="1"/>
  <c r="PL21" i="1" s="1"/>
  <c r="PL36" i="1" a="1"/>
  <c r="PL36" i="1" s="1"/>
  <c r="PL27" i="1" a="1"/>
  <c r="PL27" i="1" s="1"/>
  <c r="PL29" i="1" a="1"/>
  <c r="PL29" i="1" s="1"/>
  <c r="PL25" i="1" a="1"/>
  <c r="PL25" i="1" s="1"/>
  <c r="PL28" i="1" a="1"/>
  <c r="PL28" i="1" s="1"/>
  <c r="PL23" i="1" a="1"/>
  <c r="PL23" i="1" s="1"/>
  <c r="PL32" i="1" a="1"/>
  <c r="PL32" i="1" s="1"/>
  <c r="PL33" i="1" a="1"/>
  <c r="PL33" i="1" s="1"/>
  <c r="PL26" i="1" a="1"/>
  <c r="PL26" i="1" s="1"/>
  <c r="PL34" i="1" a="1"/>
  <c r="PL34" i="1" s="1"/>
  <c r="PL37" i="1" a="1"/>
  <c r="PL37" i="1" s="1"/>
  <c r="PL42" i="1" a="1"/>
  <c r="PL42" i="1" s="1"/>
  <c r="PL30" i="1" a="1"/>
  <c r="PL30" i="1" s="1"/>
  <c r="PL45" i="1" a="1"/>
  <c r="PL45" i="1" s="1"/>
  <c r="PL38" i="1" a="1"/>
  <c r="PL38" i="1" s="1"/>
  <c r="PL40" i="1" a="1"/>
  <c r="PL40" i="1" s="1"/>
  <c r="PL44" i="1" a="1"/>
  <c r="PL44" i="1" s="1"/>
  <c r="PL24" i="1" a="1"/>
  <c r="PL24" i="1" s="1"/>
  <c r="PL31" i="1" a="1"/>
  <c r="PL31" i="1" s="1"/>
  <c r="PL39" i="1" a="1"/>
  <c r="PL39" i="1" s="1"/>
  <c r="PL46" i="1" a="1"/>
  <c r="PL46" i="1" s="1"/>
  <c r="PL43" i="1" a="1"/>
  <c r="PL43" i="1" s="1"/>
  <c r="RZ35" i="1" a="1"/>
  <c r="RZ35" i="1" s="1"/>
  <c r="RZ47" i="1" a="1"/>
  <c r="RZ47" i="1" s="1"/>
  <c r="RZ48" i="1" s="1" a="1"/>
  <c r="RZ48" i="1" s="1"/>
  <c r="RZ22" i="1" a="1"/>
  <c r="RZ22" i="1" s="1"/>
  <c r="RZ21" i="1" a="1"/>
  <c r="RZ21" i="1" s="1"/>
  <c r="RZ45" i="1" a="1"/>
  <c r="RZ45" i="1" s="1"/>
  <c r="RZ27" i="1" a="1"/>
  <c r="RZ27" i="1" s="1"/>
  <c r="RZ38" i="1" a="1"/>
  <c r="RZ38" i="1" s="1"/>
  <c r="RZ24" i="1" a="1"/>
  <c r="RZ24" i="1" s="1"/>
  <c r="RZ23" i="1" a="1"/>
  <c r="RZ23" i="1" s="1"/>
  <c r="RZ28" i="1" a="1"/>
  <c r="RZ28" i="1" s="1"/>
  <c r="RZ36" i="1" a="1"/>
  <c r="RZ36" i="1" s="1"/>
  <c r="RZ34" i="1" a="1"/>
  <c r="RZ34" i="1" s="1"/>
  <c r="RZ29" i="1" a="1"/>
  <c r="RZ29" i="1" s="1"/>
  <c r="RZ37" i="1" a="1"/>
  <c r="RZ37" i="1" s="1"/>
  <c r="RZ46" i="1" a="1"/>
  <c r="RZ46" i="1" s="1"/>
  <c r="RZ32" i="1" a="1"/>
  <c r="RZ32" i="1" s="1"/>
  <c r="RZ40" i="1" a="1"/>
  <c r="RZ40" i="1" s="1"/>
  <c r="RZ44" i="1" a="1"/>
  <c r="RZ44" i="1" s="1"/>
  <c r="RZ33" i="1" a="1"/>
  <c r="RZ33" i="1" s="1"/>
  <c r="RZ31" i="1" a="1"/>
  <c r="RZ31" i="1" s="1"/>
  <c r="RZ42" i="1" a="1"/>
  <c r="RZ42" i="1" s="1"/>
  <c r="RZ25" i="1" a="1"/>
  <c r="RZ25" i="1" s="1"/>
  <c r="RZ26" i="1" a="1"/>
  <c r="RZ26" i="1" s="1"/>
  <c r="RZ43" i="1" a="1"/>
  <c r="RZ43" i="1" s="1"/>
  <c r="RZ30" i="1" a="1"/>
  <c r="RZ30" i="1" s="1"/>
  <c r="RZ39" i="1" a="1"/>
  <c r="RZ39" i="1" s="1"/>
  <c r="NU35" i="1" a="1"/>
  <c r="NU35" i="1" s="1"/>
  <c r="NU47" i="1" a="1"/>
  <c r="NU47" i="1" s="1"/>
  <c r="NU48" i="1" s="1" a="1"/>
  <c r="NU48" i="1" s="1"/>
  <c r="NU22" i="1" a="1"/>
  <c r="NU22" i="1" s="1"/>
  <c r="NU21" i="1" a="1"/>
  <c r="NU21" i="1" s="1"/>
  <c r="NU40" i="1" a="1"/>
  <c r="NU40" i="1" s="1"/>
  <c r="NU45" i="1" a="1"/>
  <c r="NU45" i="1" s="1"/>
  <c r="NU38" i="1" a="1"/>
  <c r="NU38" i="1" s="1"/>
  <c r="NU36" i="1" a="1"/>
  <c r="NU36" i="1" s="1"/>
  <c r="NU24" i="1" a="1"/>
  <c r="NU24" i="1" s="1"/>
  <c r="NU30" i="1" a="1"/>
  <c r="NU30" i="1" s="1"/>
  <c r="NU25" i="1" a="1"/>
  <c r="NU25" i="1" s="1"/>
  <c r="NU28" i="1" a="1"/>
  <c r="NU28" i="1" s="1"/>
  <c r="NU29" i="1" a="1"/>
  <c r="NU29" i="1" s="1"/>
  <c r="NU34" i="1" a="1"/>
  <c r="NU34" i="1" s="1"/>
  <c r="NU32" i="1" a="1"/>
  <c r="NU32" i="1" s="1"/>
  <c r="NU44" i="1" a="1"/>
  <c r="NU44" i="1" s="1"/>
  <c r="NU31" i="1" a="1"/>
  <c r="NU31" i="1" s="1"/>
  <c r="NU33" i="1" a="1"/>
  <c r="NU33" i="1" s="1"/>
  <c r="NU46" i="1" a="1"/>
  <c r="NU46" i="1" s="1"/>
  <c r="NU27" i="1" a="1"/>
  <c r="NU27" i="1" s="1"/>
  <c r="NU23" i="1" a="1"/>
  <c r="NU23" i="1" s="1"/>
  <c r="NU37" i="1" a="1"/>
  <c r="NU37" i="1" s="1"/>
  <c r="NU43" i="1" a="1"/>
  <c r="NU43" i="1" s="1"/>
  <c r="NU42" i="1" a="1"/>
  <c r="NU42" i="1" s="1"/>
  <c r="NU39" i="1" a="1"/>
  <c r="NU39" i="1" s="1"/>
  <c r="NU26" i="1" a="1"/>
  <c r="NU26" i="1" s="1"/>
  <c r="QL35" i="1" a="1"/>
  <c r="QL35" i="1" s="1"/>
  <c r="QL47" i="1" a="1"/>
  <c r="QL47" i="1" s="1"/>
  <c r="QL48" i="1" s="1" a="1"/>
  <c r="QL48" i="1" s="1"/>
  <c r="QL22" i="1" a="1"/>
  <c r="QL22" i="1" s="1"/>
  <c r="QL21" i="1" a="1"/>
  <c r="QL21" i="1" s="1"/>
  <c r="QL29" i="1" a="1"/>
  <c r="QL29" i="1" s="1"/>
  <c r="QL32" i="1" a="1"/>
  <c r="QL32" i="1" s="1"/>
  <c r="QL33" i="1" a="1"/>
  <c r="QL33" i="1" s="1"/>
  <c r="QL44" i="1" a="1"/>
  <c r="QL44" i="1" s="1"/>
  <c r="QL45" i="1" a="1"/>
  <c r="QL45" i="1" s="1"/>
  <c r="QL34" i="1" a="1"/>
  <c r="QL34" i="1" s="1"/>
  <c r="QL31" i="1" a="1"/>
  <c r="QL31" i="1" s="1"/>
  <c r="QL40" i="1" a="1"/>
  <c r="QL40" i="1" s="1"/>
  <c r="QL24" i="1" a="1"/>
  <c r="QL24" i="1" s="1"/>
  <c r="QL30" i="1" a="1"/>
  <c r="QL30" i="1" s="1"/>
  <c r="QL28" i="1" a="1"/>
  <c r="QL28" i="1" s="1"/>
  <c r="QL23" i="1" a="1"/>
  <c r="QL23" i="1" s="1"/>
  <c r="QL42" i="1" a="1"/>
  <c r="QL42" i="1" s="1"/>
  <c r="QL37" i="1" a="1"/>
  <c r="QL37" i="1" s="1"/>
  <c r="QL26" i="1" a="1"/>
  <c r="QL26" i="1" s="1"/>
  <c r="QL25" i="1" a="1"/>
  <c r="QL25" i="1" s="1"/>
  <c r="QL38" i="1" a="1"/>
  <c r="QL38" i="1" s="1"/>
  <c r="QL36" i="1" a="1"/>
  <c r="QL36" i="1" s="1"/>
  <c r="QL39" i="1" a="1"/>
  <c r="QL39" i="1" s="1"/>
  <c r="QL46" i="1" a="1"/>
  <c r="QL46" i="1" s="1"/>
  <c r="QL27" i="1" a="1"/>
  <c r="QL27" i="1" s="1"/>
  <c r="QL43" i="1" a="1"/>
  <c r="QL43" i="1" s="1"/>
  <c r="PS35" i="1" a="1"/>
  <c r="PS35" i="1" s="1"/>
  <c r="PS47" i="1" a="1"/>
  <c r="PS47" i="1" s="1"/>
  <c r="PS48" i="1" s="1" a="1"/>
  <c r="PS48" i="1" s="1"/>
  <c r="PS22" i="1" a="1"/>
  <c r="PS22" i="1" s="1"/>
  <c r="PS21" i="1" a="1"/>
  <c r="PS21" i="1" s="1"/>
  <c r="PS33" i="1" a="1"/>
  <c r="PS33" i="1" s="1"/>
  <c r="PS24" i="1" a="1"/>
  <c r="PS24" i="1" s="1"/>
  <c r="PS36" i="1" a="1"/>
  <c r="PS36" i="1" s="1"/>
  <c r="PS29" i="1" a="1"/>
  <c r="PS29" i="1" s="1"/>
  <c r="PS32" i="1" a="1"/>
  <c r="PS32" i="1" s="1"/>
  <c r="PS38" i="1" a="1"/>
  <c r="PS38" i="1" s="1"/>
  <c r="PS30" i="1" a="1"/>
  <c r="PS30" i="1" s="1"/>
  <c r="PS25" i="1" a="1"/>
  <c r="PS25" i="1" s="1"/>
  <c r="PS44" i="1" a="1"/>
  <c r="PS44" i="1" s="1"/>
  <c r="PS31" i="1" a="1"/>
  <c r="PS31" i="1" s="1"/>
  <c r="PS40" i="1" a="1"/>
  <c r="PS40" i="1" s="1"/>
  <c r="PS34" i="1" a="1"/>
  <c r="PS34" i="1" s="1"/>
  <c r="PS45" i="1" a="1"/>
  <c r="PS45" i="1" s="1"/>
  <c r="PS28" i="1" a="1"/>
  <c r="PS28" i="1" s="1"/>
  <c r="PS27" i="1" a="1"/>
  <c r="PS27" i="1" s="1"/>
  <c r="PS43" i="1" a="1"/>
  <c r="PS43" i="1" s="1"/>
  <c r="PS39" i="1" a="1"/>
  <c r="PS39" i="1" s="1"/>
  <c r="PS26" i="1" a="1"/>
  <c r="PS26" i="1" s="1"/>
  <c r="PS46" i="1" a="1"/>
  <c r="PS46" i="1" s="1"/>
  <c r="PS23" i="1" a="1"/>
  <c r="PS23" i="1" s="1"/>
  <c r="PS37" i="1" a="1"/>
  <c r="PS37" i="1" s="1"/>
  <c r="PS42" i="1" a="1"/>
  <c r="PS42" i="1" s="1"/>
  <c r="VJ35" i="1" a="1"/>
  <c r="VJ35" i="1" s="1"/>
  <c r="VJ47" i="1" a="1"/>
  <c r="VJ47" i="1" s="1"/>
  <c r="VJ48" i="1" s="1" a="1"/>
  <c r="VJ48" i="1" s="1"/>
  <c r="VJ22" i="1" a="1"/>
  <c r="VJ22" i="1" s="1"/>
  <c r="VJ21" i="1" a="1"/>
  <c r="VJ21" i="1" s="1"/>
  <c r="VJ45" i="1" a="1"/>
  <c r="VJ45" i="1" s="1"/>
  <c r="VJ27" i="1" a="1"/>
  <c r="VJ27" i="1" s="1"/>
  <c r="VJ26" i="1" a="1"/>
  <c r="VJ26" i="1" s="1"/>
  <c r="VJ44" i="1" a="1"/>
  <c r="VJ44" i="1" s="1"/>
  <c r="VJ42" i="1" a="1"/>
  <c r="VJ42" i="1" s="1"/>
  <c r="VJ37" i="1" a="1"/>
  <c r="VJ37" i="1" s="1"/>
  <c r="VJ31" i="1" a="1"/>
  <c r="VJ31" i="1" s="1"/>
  <c r="VJ33" i="1" a="1"/>
  <c r="VJ33" i="1" s="1"/>
  <c r="VJ24" i="1" a="1"/>
  <c r="VJ24" i="1" s="1"/>
  <c r="VJ38" i="1" a="1"/>
  <c r="VJ38" i="1" s="1"/>
  <c r="VJ30" i="1" a="1"/>
  <c r="VJ30" i="1" s="1"/>
  <c r="VJ29" i="1" a="1"/>
  <c r="VJ29" i="1" s="1"/>
  <c r="VJ32" i="1" a="1"/>
  <c r="VJ32" i="1" s="1"/>
  <c r="VJ34" i="1" a="1"/>
  <c r="VJ34" i="1" s="1"/>
  <c r="VJ40" i="1" a="1"/>
  <c r="VJ40" i="1" s="1"/>
  <c r="VJ36" i="1" a="1"/>
  <c r="VJ36" i="1" s="1"/>
  <c r="VJ23" i="1" a="1"/>
  <c r="VJ23" i="1" s="1"/>
  <c r="VJ39" i="1" a="1"/>
  <c r="VJ39" i="1" s="1"/>
  <c r="VJ46" i="1" a="1"/>
  <c r="VJ46" i="1" s="1"/>
  <c r="VJ25" i="1" a="1"/>
  <c r="VJ25" i="1" s="1"/>
  <c r="VJ43" i="1" a="1"/>
  <c r="VJ43" i="1" s="1"/>
  <c r="VJ28" i="1" a="1"/>
  <c r="VJ28" i="1" s="1"/>
  <c r="NZ35" i="1" a="1"/>
  <c r="NZ35" i="1" s="1"/>
  <c r="NZ47" i="1" a="1"/>
  <c r="NZ47" i="1" s="1"/>
  <c r="NZ48" i="1" s="1" a="1"/>
  <c r="NZ48" i="1" s="1"/>
  <c r="NZ22" i="1" a="1"/>
  <c r="NZ22" i="1" s="1"/>
  <c r="NZ21" i="1" a="1"/>
  <c r="NZ21" i="1" s="1"/>
  <c r="NZ36" i="1" a="1"/>
  <c r="NZ36" i="1" s="1"/>
  <c r="NZ28" i="1" a="1"/>
  <c r="NZ28" i="1" s="1"/>
  <c r="NZ38" i="1" a="1"/>
  <c r="NZ38" i="1" s="1"/>
  <c r="NZ30" i="1" a="1"/>
  <c r="NZ30" i="1" s="1"/>
  <c r="NZ29" i="1" a="1"/>
  <c r="NZ29" i="1" s="1"/>
  <c r="NZ32" i="1" a="1"/>
  <c r="NZ32" i="1" s="1"/>
  <c r="NZ34" i="1" a="1"/>
  <c r="NZ34" i="1" s="1"/>
  <c r="NZ44" i="1" a="1"/>
  <c r="NZ44" i="1" s="1"/>
  <c r="NZ45" i="1" a="1"/>
  <c r="NZ45" i="1" s="1"/>
  <c r="NZ31" i="1" a="1"/>
  <c r="NZ31" i="1" s="1"/>
  <c r="NZ40" i="1" a="1"/>
  <c r="NZ40" i="1" s="1"/>
  <c r="NZ33" i="1" a="1"/>
  <c r="NZ33" i="1" s="1"/>
  <c r="NZ24" i="1" a="1"/>
  <c r="NZ24" i="1" s="1"/>
  <c r="NZ46" i="1" a="1"/>
  <c r="NZ46" i="1" s="1"/>
  <c r="NZ42" i="1" a="1"/>
  <c r="NZ42" i="1" s="1"/>
  <c r="NZ43" i="1" a="1"/>
  <c r="NZ43" i="1" s="1"/>
  <c r="NZ27" i="1" a="1"/>
  <c r="NZ27" i="1" s="1"/>
  <c r="NZ26" i="1" a="1"/>
  <c r="NZ26" i="1" s="1"/>
  <c r="NZ37" i="1" a="1"/>
  <c r="NZ37" i="1" s="1"/>
  <c r="NZ25" i="1" a="1"/>
  <c r="NZ25" i="1" s="1"/>
  <c r="NZ23" i="1" a="1"/>
  <c r="NZ23" i="1" s="1"/>
  <c r="NZ39" i="1" a="1"/>
  <c r="NZ39" i="1" s="1"/>
  <c r="QB35" i="1" a="1"/>
  <c r="QB35" i="1" s="1"/>
  <c r="QB47" i="1" a="1"/>
  <c r="QB47" i="1" s="1"/>
  <c r="QB48" i="1" s="1" a="1"/>
  <c r="QB48" i="1" s="1"/>
  <c r="QB22" i="1" a="1"/>
  <c r="QB22" i="1" s="1"/>
  <c r="QB21" i="1" a="1"/>
  <c r="QB21" i="1" s="1"/>
  <c r="QB26" i="1" a="1"/>
  <c r="QB26" i="1" s="1"/>
  <c r="QB28" i="1" a="1"/>
  <c r="QB28" i="1" s="1"/>
  <c r="QB30" i="1" a="1"/>
  <c r="QB30" i="1" s="1"/>
  <c r="QB23" i="1" a="1"/>
  <c r="QB23" i="1" s="1"/>
  <c r="QB32" i="1" a="1"/>
  <c r="QB32" i="1" s="1"/>
  <c r="QB39" i="1" a="1"/>
  <c r="QB39" i="1" s="1"/>
  <c r="QB25" i="1" a="1"/>
  <c r="QB25" i="1" s="1"/>
  <c r="QB34" i="1" a="1"/>
  <c r="QB34" i="1" s="1"/>
  <c r="QB45" i="1" a="1"/>
  <c r="QB45" i="1" s="1"/>
  <c r="QB37" i="1" a="1"/>
  <c r="QB37" i="1" s="1"/>
  <c r="QB38" i="1" a="1"/>
  <c r="QB38" i="1" s="1"/>
  <c r="QB33" i="1" a="1"/>
  <c r="QB33" i="1" s="1"/>
  <c r="QB24" i="1" a="1"/>
  <c r="QB24" i="1" s="1"/>
  <c r="QB40" i="1" a="1"/>
  <c r="QB40" i="1" s="1"/>
  <c r="QB36" i="1" a="1"/>
  <c r="QB36" i="1" s="1"/>
  <c r="QB44" i="1" a="1"/>
  <c r="QB44" i="1" s="1"/>
  <c r="QB29" i="1" a="1"/>
  <c r="QB29" i="1" s="1"/>
  <c r="QB31" i="1" a="1"/>
  <c r="QB31" i="1" s="1"/>
  <c r="QB42" i="1" a="1"/>
  <c r="QB42" i="1" s="1"/>
  <c r="QB27" i="1" a="1"/>
  <c r="QB27" i="1" s="1"/>
  <c r="QB46" i="1" a="1"/>
  <c r="QB46" i="1" s="1"/>
  <c r="QB43" i="1" a="1"/>
  <c r="QB43" i="1" s="1"/>
  <c r="SP35" i="1" a="1"/>
  <c r="SP35" i="1" s="1"/>
  <c r="SP47" i="1" a="1"/>
  <c r="SP47" i="1" s="1"/>
  <c r="SP48" i="1" s="1" a="1"/>
  <c r="SP48" i="1" s="1"/>
  <c r="SP21" i="1" a="1"/>
  <c r="SP21" i="1" s="1"/>
  <c r="SP22" i="1" a="1"/>
  <c r="SP22" i="1" s="1"/>
  <c r="SP46" i="1" a="1"/>
  <c r="SP46" i="1" s="1"/>
  <c r="SP29" i="1" a="1"/>
  <c r="SP29" i="1" s="1"/>
  <c r="SP23" i="1" a="1"/>
  <c r="SP23" i="1" s="1"/>
  <c r="SP42" i="1" a="1"/>
  <c r="SP42" i="1" s="1"/>
  <c r="SP28" i="1" a="1"/>
  <c r="SP28" i="1" s="1"/>
  <c r="SP36" i="1" a="1"/>
  <c r="SP36" i="1" s="1"/>
  <c r="SP32" i="1" a="1"/>
  <c r="SP32" i="1" s="1"/>
  <c r="SP37" i="1" a="1"/>
  <c r="SP37" i="1" s="1"/>
  <c r="SP25" i="1" a="1"/>
  <c r="SP25" i="1" s="1"/>
  <c r="SP33" i="1" a="1"/>
  <c r="SP33" i="1" s="1"/>
  <c r="SP30" i="1" a="1"/>
  <c r="SP30" i="1" s="1"/>
  <c r="SP40" i="1" a="1"/>
  <c r="SP40" i="1" s="1"/>
  <c r="SP44" i="1" a="1"/>
  <c r="SP44" i="1" s="1"/>
  <c r="SP45" i="1" a="1"/>
  <c r="SP45" i="1" s="1"/>
  <c r="SP38" i="1" a="1"/>
  <c r="SP38" i="1" s="1"/>
  <c r="SP34" i="1" a="1"/>
  <c r="SP34" i="1" s="1"/>
  <c r="SP24" i="1" a="1"/>
  <c r="SP24" i="1" s="1"/>
  <c r="SP31" i="1" a="1"/>
  <c r="SP31" i="1" s="1"/>
  <c r="SP26" i="1" a="1"/>
  <c r="SP26" i="1" s="1"/>
  <c r="SP27" i="1" a="1"/>
  <c r="SP27" i="1" s="1"/>
  <c r="SP43" i="1" a="1"/>
  <c r="SP43" i="1" s="1"/>
  <c r="SP39" i="1" a="1"/>
  <c r="SP39" i="1" s="1"/>
  <c r="OK35" i="1" a="1"/>
  <c r="OK35" i="1" s="1"/>
  <c r="OK47" i="1" a="1"/>
  <c r="OK47" i="1" s="1"/>
  <c r="OK48" i="1" s="1" a="1"/>
  <c r="OK48" i="1" s="1"/>
  <c r="OK22" i="1" a="1"/>
  <c r="OK22" i="1" s="1"/>
  <c r="OK21" i="1" a="1"/>
  <c r="OK21" i="1" s="1"/>
  <c r="OK24" i="1" a="1"/>
  <c r="OK24" i="1" s="1"/>
  <c r="OK26" i="1" a="1"/>
  <c r="OK26" i="1" s="1"/>
  <c r="OK36" i="1" a="1"/>
  <c r="OK36" i="1" s="1"/>
  <c r="OK30" i="1" a="1"/>
  <c r="OK30" i="1" s="1"/>
  <c r="OK29" i="1" a="1"/>
  <c r="OK29" i="1" s="1"/>
  <c r="OK25" i="1" a="1"/>
  <c r="OK25" i="1" s="1"/>
  <c r="OK42" i="1" a="1"/>
  <c r="OK42" i="1" s="1"/>
  <c r="OK32" i="1" a="1"/>
  <c r="OK32" i="1" s="1"/>
  <c r="OK34" i="1" a="1"/>
  <c r="OK34" i="1" s="1"/>
  <c r="OK44" i="1" a="1"/>
  <c r="OK44" i="1" s="1"/>
  <c r="OK40" i="1" a="1"/>
  <c r="OK40" i="1" s="1"/>
  <c r="OK31" i="1" a="1"/>
  <c r="OK31" i="1" s="1"/>
  <c r="OK45" i="1" a="1"/>
  <c r="OK45" i="1" s="1"/>
  <c r="OK33" i="1" a="1"/>
  <c r="OK33" i="1" s="1"/>
  <c r="OK38" i="1" a="1"/>
  <c r="OK38" i="1" s="1"/>
  <c r="OK46" i="1" a="1"/>
  <c r="OK46" i="1" s="1"/>
  <c r="OK27" i="1" a="1"/>
  <c r="OK27" i="1" s="1"/>
  <c r="OK37" i="1" a="1"/>
  <c r="OK37" i="1" s="1"/>
  <c r="OK23" i="1" a="1"/>
  <c r="OK23" i="1" s="1"/>
  <c r="OK28" i="1" a="1"/>
  <c r="OK28" i="1" s="1"/>
  <c r="OK43" i="1" a="1"/>
  <c r="OK43" i="1" s="1"/>
  <c r="OK39" i="1" a="1"/>
  <c r="OK39" i="1" s="1"/>
  <c r="RP35" i="1" a="1"/>
  <c r="RP35" i="1" s="1"/>
  <c r="RP47" i="1" a="1"/>
  <c r="RP47" i="1" s="1"/>
  <c r="RP48" i="1" s="1" a="1"/>
  <c r="RP48" i="1" s="1"/>
  <c r="RP22" i="1" a="1"/>
  <c r="RP22" i="1" s="1"/>
  <c r="RP21" i="1" a="1"/>
  <c r="RP21" i="1" s="1"/>
  <c r="RP26" i="1" a="1"/>
  <c r="RP26" i="1" s="1"/>
  <c r="RP27" i="1" a="1"/>
  <c r="RP27" i="1" s="1"/>
  <c r="RP43" i="1" a="1"/>
  <c r="RP43" i="1" s="1"/>
  <c r="RP45" i="1" a="1"/>
  <c r="RP45" i="1" s="1"/>
  <c r="RP42" i="1" a="1"/>
  <c r="RP42" i="1" s="1"/>
  <c r="RP29" i="1" a="1"/>
  <c r="RP29" i="1" s="1"/>
  <c r="RP39" i="1" a="1"/>
  <c r="RP39" i="1" s="1"/>
  <c r="RP34" i="1" a="1"/>
  <c r="RP34" i="1" s="1"/>
  <c r="RP33" i="1" a="1"/>
  <c r="RP33" i="1" s="1"/>
  <c r="RP32" i="1" a="1"/>
  <c r="RP32" i="1" s="1"/>
  <c r="RP44" i="1" a="1"/>
  <c r="RP44" i="1" s="1"/>
  <c r="RP31" i="1" a="1"/>
  <c r="RP31" i="1" s="1"/>
  <c r="RP40" i="1" a="1"/>
  <c r="RP40" i="1" s="1"/>
  <c r="RP24" i="1" a="1"/>
  <c r="RP24" i="1" s="1"/>
  <c r="RP38" i="1" a="1"/>
  <c r="RP38" i="1" s="1"/>
  <c r="RP30" i="1" a="1"/>
  <c r="RP30" i="1" s="1"/>
  <c r="RP36" i="1" a="1"/>
  <c r="RP36" i="1" s="1"/>
  <c r="RP25" i="1" a="1"/>
  <c r="RP25" i="1" s="1"/>
  <c r="RP23" i="1" a="1"/>
  <c r="RP23" i="1" s="1"/>
  <c r="RP28" i="1" a="1"/>
  <c r="RP28" i="1" s="1"/>
  <c r="RP37" i="1" a="1"/>
  <c r="RP37" i="1" s="1"/>
  <c r="RP46" i="1" a="1"/>
  <c r="RP46" i="1" s="1"/>
  <c r="QP35" i="1" a="1"/>
  <c r="QP35" i="1" s="1"/>
  <c r="QP47" i="1" a="1"/>
  <c r="QP47" i="1" s="1"/>
  <c r="QP48" i="1" s="1" a="1"/>
  <c r="QP48" i="1" s="1"/>
  <c r="QP22" i="1" a="1"/>
  <c r="QP22" i="1" s="1"/>
  <c r="QP21" i="1" a="1"/>
  <c r="QP21" i="1" s="1"/>
  <c r="QP25" i="1" a="1"/>
  <c r="QP25" i="1" s="1"/>
  <c r="QP28" i="1" a="1"/>
  <c r="QP28" i="1" s="1"/>
  <c r="QP23" i="1" a="1"/>
  <c r="QP23" i="1" s="1"/>
  <c r="QP29" i="1" a="1"/>
  <c r="QP29" i="1" s="1"/>
  <c r="QP32" i="1" a="1"/>
  <c r="QP32" i="1" s="1"/>
  <c r="QP34" i="1" a="1"/>
  <c r="QP34" i="1" s="1"/>
  <c r="QP37" i="1" a="1"/>
  <c r="QP37" i="1" s="1"/>
  <c r="QP30" i="1" a="1"/>
  <c r="QP30" i="1" s="1"/>
  <c r="QP31" i="1" a="1"/>
  <c r="QP31" i="1" s="1"/>
  <c r="QP45" i="1" a="1"/>
  <c r="QP45" i="1" s="1"/>
  <c r="QP40" i="1" a="1"/>
  <c r="QP40" i="1" s="1"/>
  <c r="QP44" i="1" a="1"/>
  <c r="QP44" i="1" s="1"/>
  <c r="QP38" i="1" a="1"/>
  <c r="QP38" i="1" s="1"/>
  <c r="QP24" i="1" a="1"/>
  <c r="QP24" i="1" s="1"/>
  <c r="QP33" i="1" a="1"/>
  <c r="QP33" i="1" s="1"/>
  <c r="QP27" i="1" a="1"/>
  <c r="QP27" i="1" s="1"/>
  <c r="QP42" i="1" a="1"/>
  <c r="QP42" i="1" s="1"/>
  <c r="QP46" i="1" a="1"/>
  <c r="QP46" i="1" s="1"/>
  <c r="QP26" i="1" a="1"/>
  <c r="QP26" i="1" s="1"/>
  <c r="QP39" i="1" a="1"/>
  <c r="QP39" i="1" s="1"/>
  <c r="QP43" i="1" a="1"/>
  <c r="QP43" i="1" s="1"/>
  <c r="QP36" i="1" a="1"/>
  <c r="QP36" i="1" s="1"/>
  <c r="TA35" i="1" a="1"/>
  <c r="TA35" i="1" s="1"/>
  <c r="TA47" i="1" a="1"/>
  <c r="TA47" i="1" s="1"/>
  <c r="TA48" i="1" s="1" a="1"/>
  <c r="TA48" i="1" s="1"/>
  <c r="TA22" i="1" a="1"/>
  <c r="TA22" i="1" s="1"/>
  <c r="TA21" i="1" a="1"/>
  <c r="TA21" i="1" s="1"/>
  <c r="TA42" i="1" a="1"/>
  <c r="TA42" i="1" s="1"/>
  <c r="TA33" i="1" a="1"/>
  <c r="TA33" i="1" s="1"/>
  <c r="TA46" i="1" a="1"/>
  <c r="TA46" i="1" s="1"/>
  <c r="TA43" i="1" a="1"/>
  <c r="TA43" i="1" s="1"/>
  <c r="TA36" i="1" a="1"/>
  <c r="TA36" i="1" s="1"/>
  <c r="TA24" i="1" a="1"/>
  <c r="TA24" i="1" s="1"/>
  <c r="TA27" i="1" a="1"/>
  <c r="TA27" i="1" s="1"/>
  <c r="TA34" i="1" a="1"/>
  <c r="TA34" i="1" s="1"/>
  <c r="TA38" i="1" a="1"/>
  <c r="TA38" i="1" s="1"/>
  <c r="TA29" i="1" a="1"/>
  <c r="TA29" i="1" s="1"/>
  <c r="TA32" i="1" a="1"/>
  <c r="TA32" i="1" s="1"/>
  <c r="TA31" i="1" a="1"/>
  <c r="TA31" i="1" s="1"/>
  <c r="TA45" i="1" a="1"/>
  <c r="TA45" i="1" s="1"/>
  <c r="TA40" i="1" a="1"/>
  <c r="TA40" i="1" s="1"/>
  <c r="TA44" i="1" a="1"/>
  <c r="TA44" i="1" s="1"/>
  <c r="TA28" i="1" a="1"/>
  <c r="TA28" i="1" s="1"/>
  <c r="TA25" i="1" a="1"/>
  <c r="TA25" i="1" s="1"/>
  <c r="TA37" i="1" a="1"/>
  <c r="TA37" i="1" s="1"/>
  <c r="TA26" i="1" a="1"/>
  <c r="TA26" i="1" s="1"/>
  <c r="TA23" i="1" a="1"/>
  <c r="TA23" i="1" s="1"/>
  <c r="TA39" i="1" a="1"/>
  <c r="TA39" i="1" s="1"/>
  <c r="TA30" i="1" a="1"/>
  <c r="TA30" i="1" s="1"/>
  <c r="OR35" i="1" a="1"/>
  <c r="OR35" i="1" s="1"/>
  <c r="OR47" i="1" a="1"/>
  <c r="OR47" i="1" s="1"/>
  <c r="OR48" i="1" s="1" a="1"/>
  <c r="OR48" i="1" s="1"/>
  <c r="OR22" i="1" a="1"/>
  <c r="OR22" i="1" s="1"/>
  <c r="OR21" i="1" a="1"/>
  <c r="OR21" i="1" s="1"/>
  <c r="OR40" i="1" a="1"/>
  <c r="OR40" i="1" s="1"/>
  <c r="OR38" i="1" a="1"/>
  <c r="OR38" i="1" s="1"/>
  <c r="OR23" i="1" a="1"/>
  <c r="OR23" i="1" s="1"/>
  <c r="OR28" i="1" a="1"/>
  <c r="OR28" i="1" s="1"/>
  <c r="OR29" i="1" a="1"/>
  <c r="OR29" i="1" s="1"/>
  <c r="OR32" i="1" a="1"/>
  <c r="OR32" i="1" s="1"/>
  <c r="OR46" i="1" a="1"/>
  <c r="OR46" i="1" s="1"/>
  <c r="OR43" i="1" a="1"/>
  <c r="OR43" i="1" s="1"/>
  <c r="OR37" i="1" a="1"/>
  <c r="OR37" i="1" s="1"/>
  <c r="OR36" i="1" a="1"/>
  <c r="OR36" i="1" s="1"/>
  <c r="OR34" i="1" a="1"/>
  <c r="OR34" i="1" s="1"/>
  <c r="OR33" i="1" a="1"/>
  <c r="OR33" i="1" s="1"/>
  <c r="OR45" i="1" a="1"/>
  <c r="OR45" i="1" s="1"/>
  <c r="OR44" i="1" a="1"/>
  <c r="OR44" i="1" s="1"/>
  <c r="OR31" i="1" a="1"/>
  <c r="OR31" i="1" s="1"/>
  <c r="OR24" i="1" a="1"/>
  <c r="OR24" i="1" s="1"/>
  <c r="OR27" i="1" a="1"/>
  <c r="OR27" i="1" s="1"/>
  <c r="OR42" i="1" a="1"/>
  <c r="OR42" i="1" s="1"/>
  <c r="OR39" i="1" a="1"/>
  <c r="OR39" i="1" s="1"/>
  <c r="OR25" i="1" a="1"/>
  <c r="OR25" i="1" s="1"/>
  <c r="OR26" i="1" a="1"/>
  <c r="OR26" i="1" s="1"/>
  <c r="OR30" i="1" a="1"/>
  <c r="OR30" i="1" s="1"/>
  <c r="QR35" i="1" a="1"/>
  <c r="QR35" i="1" s="1"/>
  <c r="QR47" i="1" a="1"/>
  <c r="QR47" i="1" s="1"/>
  <c r="QR48" i="1" s="1" a="1"/>
  <c r="QR48" i="1" s="1"/>
  <c r="QR22" i="1" a="1"/>
  <c r="QR22" i="1" s="1"/>
  <c r="QR21" i="1" a="1"/>
  <c r="QR21" i="1" s="1"/>
  <c r="QR42" i="1" a="1"/>
  <c r="QR42" i="1" s="1"/>
  <c r="QR45" i="1" a="1"/>
  <c r="QR45" i="1" s="1"/>
  <c r="QR39" i="1" a="1"/>
  <c r="QR39" i="1" s="1"/>
  <c r="QR28" i="1" a="1"/>
  <c r="QR28" i="1" s="1"/>
  <c r="QR38" i="1" a="1"/>
  <c r="QR38" i="1" s="1"/>
  <c r="QR23" i="1" a="1"/>
  <c r="QR23" i="1" s="1"/>
  <c r="QR24" i="1" a="1"/>
  <c r="QR24" i="1" s="1"/>
  <c r="QR32" i="1" a="1"/>
  <c r="QR32" i="1" s="1"/>
  <c r="QR27" i="1" a="1"/>
  <c r="QR27" i="1" s="1"/>
  <c r="QR34" i="1" a="1"/>
  <c r="QR34" i="1" s="1"/>
  <c r="QR37" i="1" a="1"/>
  <c r="QR37" i="1" s="1"/>
  <c r="QR46" i="1" a="1"/>
  <c r="QR46" i="1" s="1"/>
  <c r="QR43" i="1" a="1"/>
  <c r="QR43" i="1" s="1"/>
  <c r="QR36" i="1" a="1"/>
  <c r="QR36" i="1" s="1"/>
  <c r="QR29" i="1" a="1"/>
  <c r="QR29" i="1" s="1"/>
  <c r="QR40" i="1" a="1"/>
  <c r="QR40" i="1" s="1"/>
  <c r="QR33" i="1" a="1"/>
  <c r="QR33" i="1" s="1"/>
  <c r="QR44" i="1" a="1"/>
  <c r="QR44" i="1" s="1"/>
  <c r="QR31" i="1" a="1"/>
  <c r="QR31" i="1" s="1"/>
  <c r="QR30" i="1" a="1"/>
  <c r="QR30" i="1" s="1"/>
  <c r="QR26" i="1" a="1"/>
  <c r="QR26" i="1" s="1"/>
  <c r="QR25" i="1" a="1"/>
  <c r="QR25" i="1" s="1"/>
  <c r="TF35" i="1" a="1"/>
  <c r="TF35" i="1" s="1"/>
  <c r="TF47" i="1" a="1"/>
  <c r="TF47" i="1" s="1"/>
  <c r="TF48" i="1" s="1" a="1"/>
  <c r="TF48" i="1" s="1"/>
  <c r="TF22" i="1" a="1"/>
  <c r="TF22" i="1" s="1"/>
  <c r="TF21" i="1" a="1"/>
  <c r="TF21" i="1" s="1"/>
  <c r="TF33" i="1" a="1"/>
  <c r="TF33" i="1" s="1"/>
  <c r="TF23" i="1" a="1"/>
  <c r="TF23" i="1" s="1"/>
  <c r="TF28" i="1" a="1"/>
  <c r="TF28" i="1" s="1"/>
  <c r="TF36" i="1" a="1"/>
  <c r="TF36" i="1" s="1"/>
  <c r="TF37" i="1" a="1"/>
  <c r="TF37" i="1" s="1"/>
  <c r="TF40" i="1" a="1"/>
  <c r="TF40" i="1" s="1"/>
  <c r="TF30" i="1" a="1"/>
  <c r="TF30" i="1" s="1"/>
  <c r="TF25" i="1" a="1"/>
  <c r="TF25" i="1" s="1"/>
  <c r="TF45" i="1" a="1"/>
  <c r="TF45" i="1" s="1"/>
  <c r="TF38" i="1" a="1"/>
  <c r="TF38" i="1" s="1"/>
  <c r="TF24" i="1" a="1"/>
  <c r="TF24" i="1" s="1"/>
  <c r="TF44" i="1" a="1"/>
  <c r="TF44" i="1" s="1"/>
  <c r="TF34" i="1" a="1"/>
  <c r="TF34" i="1" s="1"/>
  <c r="TF31" i="1" a="1"/>
  <c r="TF31" i="1" s="1"/>
  <c r="TF29" i="1" a="1"/>
  <c r="TF29" i="1" s="1"/>
  <c r="TF42" i="1" a="1"/>
  <c r="TF42" i="1" s="1"/>
  <c r="TF32" i="1" a="1"/>
  <c r="TF32" i="1" s="1"/>
  <c r="TF26" i="1" a="1"/>
  <c r="TF26" i="1" s="1"/>
  <c r="TF43" i="1" a="1"/>
  <c r="TF43" i="1" s="1"/>
  <c r="TF27" i="1" a="1"/>
  <c r="TF27" i="1" s="1"/>
  <c r="TF39" i="1" a="1"/>
  <c r="TF39" i="1" s="1"/>
  <c r="TF46" i="1" a="1"/>
  <c r="TF46" i="1" s="1"/>
  <c r="PA35" i="1" a="1"/>
  <c r="PA35" i="1" s="1"/>
  <c r="PA47" i="1" a="1"/>
  <c r="PA47" i="1" s="1"/>
  <c r="PA48" i="1" s="1" a="1"/>
  <c r="PA48" i="1" s="1"/>
  <c r="PA22" i="1" a="1"/>
  <c r="PA22" i="1" s="1"/>
  <c r="PA21" i="1" a="1"/>
  <c r="PA21" i="1" s="1"/>
  <c r="PA29" i="1" a="1"/>
  <c r="PA29" i="1" s="1"/>
  <c r="PA32" i="1" a="1"/>
  <c r="PA32" i="1" s="1"/>
  <c r="PA36" i="1" a="1"/>
  <c r="PA36" i="1" s="1"/>
  <c r="PA44" i="1" a="1"/>
  <c r="PA44" i="1" s="1"/>
  <c r="PA30" i="1" a="1"/>
  <c r="PA30" i="1" s="1"/>
  <c r="PA37" i="1" a="1"/>
  <c r="PA37" i="1" s="1"/>
  <c r="PA25" i="1" a="1"/>
  <c r="PA25" i="1" s="1"/>
  <c r="PA46" i="1" a="1"/>
  <c r="PA46" i="1" s="1"/>
  <c r="PA40" i="1" a="1"/>
  <c r="PA40" i="1" s="1"/>
  <c r="PA45" i="1" a="1"/>
  <c r="PA45" i="1" s="1"/>
  <c r="PA38" i="1" a="1"/>
  <c r="PA38" i="1" s="1"/>
  <c r="PA24" i="1" a="1"/>
  <c r="PA24" i="1" s="1"/>
  <c r="PA31" i="1" a="1"/>
  <c r="PA31" i="1" s="1"/>
  <c r="PA33" i="1" a="1"/>
  <c r="PA33" i="1" s="1"/>
  <c r="PA34" i="1" a="1"/>
  <c r="PA34" i="1" s="1"/>
  <c r="PA27" i="1" a="1"/>
  <c r="PA27" i="1" s="1"/>
  <c r="PA42" i="1" a="1"/>
  <c r="PA42" i="1" s="1"/>
  <c r="PA28" i="1" a="1"/>
  <c r="PA28" i="1" s="1"/>
  <c r="PA26" i="1" a="1"/>
  <c r="PA26" i="1" s="1"/>
  <c r="PA43" i="1" a="1"/>
  <c r="PA43" i="1" s="1"/>
  <c r="PA39" i="1" a="1"/>
  <c r="PA39" i="1" s="1"/>
  <c r="PA23" i="1" a="1"/>
  <c r="PA23" i="1" s="1"/>
  <c r="SM35" i="1" a="1"/>
  <c r="SM35" i="1" s="1"/>
  <c r="SM47" i="1" a="1"/>
  <c r="SM47" i="1" s="1"/>
  <c r="SM48" i="1" s="1" a="1"/>
  <c r="SM48" i="1" s="1"/>
  <c r="SM22" i="1" a="1"/>
  <c r="SM22" i="1" s="1"/>
  <c r="SM21" i="1" a="1"/>
  <c r="SM21" i="1" s="1"/>
  <c r="SM44" i="1" a="1"/>
  <c r="SM44" i="1" s="1"/>
  <c r="SM42" i="1" a="1"/>
  <c r="SM42" i="1" s="1"/>
  <c r="SM25" i="1" a="1"/>
  <c r="SM25" i="1" s="1"/>
  <c r="SM31" i="1" a="1"/>
  <c r="SM31" i="1" s="1"/>
  <c r="SM30" i="1" a="1"/>
  <c r="SM30" i="1" s="1"/>
  <c r="SM45" i="1" a="1"/>
  <c r="SM45" i="1" s="1"/>
  <c r="SM38" i="1" a="1"/>
  <c r="SM38" i="1" s="1"/>
  <c r="SM29" i="1" a="1"/>
  <c r="SM29" i="1" s="1"/>
  <c r="SM32" i="1" a="1"/>
  <c r="SM32" i="1" s="1"/>
  <c r="SM24" i="1" a="1"/>
  <c r="SM24" i="1" s="1"/>
  <c r="SM34" i="1" a="1"/>
  <c r="SM34" i="1" s="1"/>
  <c r="SM33" i="1" a="1"/>
  <c r="SM33" i="1" s="1"/>
  <c r="SM36" i="1" a="1"/>
  <c r="SM36" i="1" s="1"/>
  <c r="SM40" i="1" a="1"/>
  <c r="SM40" i="1" s="1"/>
  <c r="SM26" i="1" a="1"/>
  <c r="SM26" i="1" s="1"/>
  <c r="SM28" i="1" a="1"/>
  <c r="SM28" i="1" s="1"/>
  <c r="SM27" i="1" a="1"/>
  <c r="SM27" i="1" s="1"/>
  <c r="SM39" i="1" a="1"/>
  <c r="SM39" i="1" s="1"/>
  <c r="SM46" i="1" a="1"/>
  <c r="SM46" i="1" s="1"/>
  <c r="SM37" i="1" a="1"/>
  <c r="SM37" i="1" s="1"/>
  <c r="SM43" i="1" a="1"/>
  <c r="SM43" i="1" s="1"/>
  <c r="SM23" i="1" a="1"/>
  <c r="SM23" i="1" s="1"/>
  <c r="RT35" i="1" a="1"/>
  <c r="RT35" i="1" s="1"/>
  <c r="RT47" i="1" a="1"/>
  <c r="RT47" i="1" s="1"/>
  <c r="RT48" i="1" s="1" a="1"/>
  <c r="RT48" i="1" s="1"/>
  <c r="RT22" i="1" a="1"/>
  <c r="RT22" i="1" s="1"/>
  <c r="RT21" i="1" a="1"/>
  <c r="RT21" i="1" s="1"/>
  <c r="RT29" i="1" a="1"/>
  <c r="RT29" i="1" s="1"/>
  <c r="RT32" i="1" a="1"/>
  <c r="RT32" i="1" s="1"/>
  <c r="RT37" i="1" a="1"/>
  <c r="RT37" i="1" s="1"/>
  <c r="RT33" i="1" a="1"/>
  <c r="RT33" i="1" s="1"/>
  <c r="RT44" i="1" a="1"/>
  <c r="RT44" i="1" s="1"/>
  <c r="RT45" i="1" a="1"/>
  <c r="RT45" i="1" s="1"/>
  <c r="RT30" i="1" a="1"/>
  <c r="RT30" i="1" s="1"/>
  <c r="RT26" i="1" a="1"/>
  <c r="RT26" i="1" s="1"/>
  <c r="RT31" i="1" a="1"/>
  <c r="RT31" i="1" s="1"/>
  <c r="RT40" i="1" a="1"/>
  <c r="RT40" i="1" s="1"/>
  <c r="RT34" i="1" a="1"/>
  <c r="RT34" i="1" s="1"/>
  <c r="RT24" i="1" a="1"/>
  <c r="RT24" i="1" s="1"/>
  <c r="RT36" i="1" a="1"/>
  <c r="RT36" i="1" s="1"/>
  <c r="RT28" i="1" a="1"/>
  <c r="RT28" i="1" s="1"/>
  <c r="RT46" i="1" a="1"/>
  <c r="RT46" i="1" s="1"/>
  <c r="RT25" i="1" a="1"/>
  <c r="RT25" i="1" s="1"/>
  <c r="RT43" i="1" a="1"/>
  <c r="RT43" i="1" s="1"/>
  <c r="RT27" i="1" a="1"/>
  <c r="RT27" i="1" s="1"/>
  <c r="RT42" i="1" a="1"/>
  <c r="RT42" i="1" s="1"/>
  <c r="RT38" i="1" a="1"/>
  <c r="RT38" i="1" s="1"/>
  <c r="RT23" i="1" a="1"/>
  <c r="RT23" i="1" s="1"/>
  <c r="RT39" i="1" a="1"/>
  <c r="RT39" i="1" s="1"/>
  <c r="NW35" i="1" a="1"/>
  <c r="NW35" i="1" s="1"/>
  <c r="NW47" i="1" a="1"/>
  <c r="NW47" i="1" s="1"/>
  <c r="NW48" i="1" s="1" a="1"/>
  <c r="NW48" i="1" s="1"/>
  <c r="NW22" i="1" a="1"/>
  <c r="NW22" i="1" s="1"/>
  <c r="NW21" i="1" a="1"/>
  <c r="NW21" i="1" s="1"/>
  <c r="NW34" i="1" a="1"/>
  <c r="NW34" i="1" s="1"/>
  <c r="NW29" i="1" a="1"/>
  <c r="NW29" i="1" s="1"/>
  <c r="NW33" i="1" a="1"/>
  <c r="NW33" i="1" s="1"/>
  <c r="NW32" i="1" a="1"/>
  <c r="NW32" i="1" s="1"/>
  <c r="NW44" i="1" a="1"/>
  <c r="NW44" i="1" s="1"/>
  <c r="NW24" i="1" a="1"/>
  <c r="NW24" i="1" s="1"/>
  <c r="NW36" i="1" a="1"/>
  <c r="NW36" i="1" s="1"/>
  <c r="NW37" i="1" a="1"/>
  <c r="NW37" i="1" s="1"/>
  <c r="NW31" i="1" a="1"/>
  <c r="NW31" i="1" s="1"/>
  <c r="NW38" i="1" a="1"/>
  <c r="NW38" i="1" s="1"/>
  <c r="NW30" i="1" a="1"/>
  <c r="NW30" i="1" s="1"/>
  <c r="NW40" i="1" a="1"/>
  <c r="NW40" i="1" s="1"/>
  <c r="NW45" i="1" a="1"/>
  <c r="NW45" i="1" s="1"/>
  <c r="NW27" i="1" a="1"/>
  <c r="NW27" i="1" s="1"/>
  <c r="NW43" i="1" a="1"/>
  <c r="NW43" i="1" s="1"/>
  <c r="NW25" i="1" a="1"/>
  <c r="NW25" i="1" s="1"/>
  <c r="NW39" i="1" a="1"/>
  <c r="NW39" i="1" s="1"/>
  <c r="NW26" i="1" a="1"/>
  <c r="NW26" i="1" s="1"/>
  <c r="NW46" i="1" a="1"/>
  <c r="NW46" i="1" s="1"/>
  <c r="NW42" i="1" a="1"/>
  <c r="NW42" i="1" s="1"/>
  <c r="NW23" i="1" a="1"/>
  <c r="NW23" i="1" s="1"/>
  <c r="NW28" i="1" a="1"/>
  <c r="NW28" i="1" s="1"/>
  <c r="PD35" i="1" a="1"/>
  <c r="PD35" i="1" s="1"/>
  <c r="PD47" i="1" a="1"/>
  <c r="PD47" i="1" s="1"/>
  <c r="PD48" i="1" s="1" a="1"/>
  <c r="PD48" i="1" s="1"/>
  <c r="PD21" i="1" a="1"/>
  <c r="PD21" i="1" s="1"/>
  <c r="PD22" i="1" a="1"/>
  <c r="PD22" i="1" s="1"/>
  <c r="PD46" i="1" a="1"/>
  <c r="PD46" i="1" s="1"/>
  <c r="PD27" i="1" a="1"/>
  <c r="PD27" i="1" s="1"/>
  <c r="PD43" i="1" a="1"/>
  <c r="PD43" i="1" s="1"/>
  <c r="PD29" i="1" a="1"/>
  <c r="PD29" i="1" s="1"/>
  <c r="PD45" i="1" a="1"/>
  <c r="PD45" i="1" s="1"/>
  <c r="PD42" i="1" a="1"/>
  <c r="PD42" i="1" s="1"/>
  <c r="PD39" i="1" a="1"/>
  <c r="PD39" i="1" s="1"/>
  <c r="PD32" i="1" a="1"/>
  <c r="PD32" i="1" s="1"/>
  <c r="PD44" i="1" a="1"/>
  <c r="PD44" i="1" s="1"/>
  <c r="PD31" i="1" a="1"/>
  <c r="PD31" i="1" s="1"/>
  <c r="PD40" i="1" a="1"/>
  <c r="PD40" i="1" s="1"/>
  <c r="PD33" i="1" a="1"/>
  <c r="PD33" i="1" s="1"/>
  <c r="PD24" i="1" a="1"/>
  <c r="PD24" i="1" s="1"/>
  <c r="PD38" i="1" a="1"/>
  <c r="PD38" i="1" s="1"/>
  <c r="PD30" i="1" a="1"/>
  <c r="PD30" i="1" s="1"/>
  <c r="PD34" i="1" a="1"/>
  <c r="PD34" i="1" s="1"/>
  <c r="PD28" i="1" a="1"/>
  <c r="PD28" i="1" s="1"/>
  <c r="PD25" i="1" a="1"/>
  <c r="PD25" i="1" s="1"/>
  <c r="PD36" i="1" a="1"/>
  <c r="PD36" i="1" s="1"/>
  <c r="PD37" i="1" a="1"/>
  <c r="PD37" i="1" s="1"/>
  <c r="PD23" i="1" a="1"/>
  <c r="PD23" i="1" s="1"/>
  <c r="PD26" i="1" a="1"/>
  <c r="PD26" i="1" s="1"/>
  <c r="RH35" i="1" a="1"/>
  <c r="RH35" i="1" s="1"/>
  <c r="RH47" i="1" a="1"/>
  <c r="RH47" i="1" s="1"/>
  <c r="RH48" i="1" s="1" a="1"/>
  <c r="RH48" i="1" s="1"/>
  <c r="RH22" i="1" a="1"/>
  <c r="RH22" i="1" s="1"/>
  <c r="RH21" i="1" a="1"/>
  <c r="RH21" i="1" s="1"/>
  <c r="RH43" i="1" a="1"/>
  <c r="RH43" i="1" s="1"/>
  <c r="RH28" i="1" a="1"/>
  <c r="RH28" i="1" s="1"/>
  <c r="RH36" i="1" a="1"/>
  <c r="RH36" i="1" s="1"/>
  <c r="RH46" i="1" a="1"/>
  <c r="RH46" i="1" s="1"/>
  <c r="RH23" i="1" a="1"/>
  <c r="RH23" i="1" s="1"/>
  <c r="RH32" i="1" a="1"/>
  <c r="RH32" i="1" s="1"/>
  <c r="RH29" i="1" a="1"/>
  <c r="RH29" i="1" s="1"/>
  <c r="RH34" i="1" a="1"/>
  <c r="RH34" i="1" s="1"/>
  <c r="RH37" i="1" a="1"/>
  <c r="RH37" i="1" s="1"/>
  <c r="RH40" i="1" a="1"/>
  <c r="RH40" i="1" s="1"/>
  <c r="RH33" i="1" a="1"/>
  <c r="RH33" i="1" s="1"/>
  <c r="RH44" i="1" a="1"/>
  <c r="RH44" i="1" s="1"/>
  <c r="RH30" i="1" a="1"/>
  <c r="RH30" i="1" s="1"/>
  <c r="RH45" i="1" a="1"/>
  <c r="RH45" i="1" s="1"/>
  <c r="RH38" i="1" a="1"/>
  <c r="RH38" i="1" s="1"/>
  <c r="RH31" i="1" a="1"/>
  <c r="RH31" i="1" s="1"/>
  <c r="RH24" i="1" a="1"/>
  <c r="RH24" i="1" s="1"/>
  <c r="RH27" i="1" a="1"/>
  <c r="RH27" i="1" s="1"/>
  <c r="RH25" i="1" a="1"/>
  <c r="RH25" i="1" s="1"/>
  <c r="RH42" i="1" a="1"/>
  <c r="RH42" i="1" s="1"/>
  <c r="RH26" i="1" a="1"/>
  <c r="RH26" i="1" s="1"/>
  <c r="RH39" i="1" a="1"/>
  <c r="RH39" i="1" s="1"/>
  <c r="TV35" i="1" a="1"/>
  <c r="TV35" i="1" s="1"/>
  <c r="TV47" i="1" a="1"/>
  <c r="TV47" i="1" s="1"/>
  <c r="TV48" i="1" s="1" a="1"/>
  <c r="TV48" i="1" s="1"/>
  <c r="TV21" i="1" a="1"/>
  <c r="TV21" i="1" s="1"/>
  <c r="TV22" i="1" a="1"/>
  <c r="TV22" i="1" s="1"/>
  <c r="TV33" i="1" a="1"/>
  <c r="TV33" i="1" s="1"/>
  <c r="TV30" i="1" a="1"/>
  <c r="TV30" i="1" s="1"/>
  <c r="TV23" i="1" a="1"/>
  <c r="TV23" i="1" s="1"/>
  <c r="TV28" i="1" a="1"/>
  <c r="TV28" i="1" s="1"/>
  <c r="TV36" i="1" a="1"/>
  <c r="TV36" i="1" s="1"/>
  <c r="TV45" i="1" a="1"/>
  <c r="TV45" i="1" s="1"/>
  <c r="TV38" i="1" a="1"/>
  <c r="TV38" i="1" s="1"/>
  <c r="TV34" i="1" a="1"/>
  <c r="TV34" i="1" s="1"/>
  <c r="TV37" i="1" a="1"/>
  <c r="TV37" i="1" s="1"/>
  <c r="TV24" i="1" a="1"/>
  <c r="TV24" i="1" s="1"/>
  <c r="TV25" i="1" a="1"/>
  <c r="TV25" i="1" s="1"/>
  <c r="TV40" i="1" a="1"/>
  <c r="TV40" i="1" s="1"/>
  <c r="TV26" i="1" a="1"/>
  <c r="TV26" i="1" s="1"/>
  <c r="TV44" i="1" a="1"/>
  <c r="TV44" i="1" s="1"/>
  <c r="TV29" i="1" a="1"/>
  <c r="TV29" i="1" s="1"/>
  <c r="TV32" i="1" a="1"/>
  <c r="TV32" i="1" s="1"/>
  <c r="TV31" i="1" a="1"/>
  <c r="TV31" i="1" s="1"/>
  <c r="TV42" i="1" a="1"/>
  <c r="TV42" i="1" s="1"/>
  <c r="TV43" i="1" a="1"/>
  <c r="TV43" i="1" s="1"/>
  <c r="TV27" i="1" a="1"/>
  <c r="TV27" i="1" s="1"/>
  <c r="TV39" i="1" a="1"/>
  <c r="TV39" i="1" s="1"/>
  <c r="TV46" i="1" a="1"/>
  <c r="TV46" i="1" s="1"/>
  <c r="PQ35" i="1" a="1"/>
  <c r="PQ35" i="1" s="1"/>
  <c r="PQ47" i="1" a="1"/>
  <c r="PQ47" i="1" s="1"/>
  <c r="PQ48" i="1" s="1" a="1"/>
  <c r="PQ48" i="1" s="1"/>
  <c r="PQ22" i="1" a="1"/>
  <c r="PQ22" i="1" s="1"/>
  <c r="PQ21" i="1" a="1"/>
  <c r="PQ21" i="1" s="1"/>
  <c r="PQ37" i="1" a="1"/>
  <c r="PQ37" i="1" s="1"/>
  <c r="PQ42" i="1" a="1"/>
  <c r="PQ42" i="1" s="1"/>
  <c r="PQ40" i="1" a="1"/>
  <c r="PQ40" i="1" s="1"/>
  <c r="PQ36" i="1" a="1"/>
  <c r="PQ36" i="1" s="1"/>
  <c r="PQ23" i="1" a="1"/>
  <c r="PQ23" i="1" s="1"/>
  <c r="PQ30" i="1" a="1"/>
  <c r="PQ30" i="1" s="1"/>
  <c r="PQ28" i="1" a="1"/>
  <c r="PQ28" i="1" s="1"/>
  <c r="PQ25" i="1" a="1"/>
  <c r="PQ25" i="1" s="1"/>
  <c r="PQ34" i="1" a="1"/>
  <c r="PQ34" i="1" s="1"/>
  <c r="PQ45" i="1" a="1"/>
  <c r="PQ45" i="1" s="1"/>
  <c r="PQ38" i="1" a="1"/>
  <c r="PQ38" i="1" s="1"/>
  <c r="PQ46" i="1" a="1"/>
  <c r="PQ46" i="1" s="1"/>
  <c r="PQ24" i="1" a="1"/>
  <c r="PQ24" i="1" s="1"/>
  <c r="PQ31" i="1" a="1"/>
  <c r="PQ31" i="1" s="1"/>
  <c r="PQ29" i="1" a="1"/>
  <c r="PQ29" i="1" s="1"/>
  <c r="PQ32" i="1" a="1"/>
  <c r="PQ32" i="1" s="1"/>
  <c r="PQ33" i="1" a="1"/>
  <c r="PQ33" i="1" s="1"/>
  <c r="PQ44" i="1" a="1"/>
  <c r="PQ44" i="1" s="1"/>
  <c r="PQ27" i="1" a="1"/>
  <c r="PQ27" i="1" s="1"/>
  <c r="PQ26" i="1" a="1"/>
  <c r="PQ26" i="1" s="1"/>
  <c r="PQ43" i="1" a="1"/>
  <c r="PQ43" i="1" s="1"/>
  <c r="PQ39" i="1" a="1"/>
  <c r="PQ39" i="1" s="1"/>
  <c r="TQ35" i="1" a="1"/>
  <c r="TQ35" i="1" s="1"/>
  <c r="TQ47" i="1" a="1"/>
  <c r="TQ47" i="1" s="1"/>
  <c r="TQ48" i="1" s="1" a="1"/>
  <c r="TQ48" i="1" s="1"/>
  <c r="TQ22" i="1" a="1"/>
  <c r="TQ22" i="1" s="1"/>
  <c r="TQ21" i="1" a="1"/>
  <c r="TQ21" i="1" s="1"/>
  <c r="TQ42" i="1" a="1"/>
  <c r="TQ42" i="1" s="1"/>
  <c r="TQ40" i="1" a="1"/>
  <c r="TQ40" i="1" s="1"/>
  <c r="TQ27" i="1" a="1"/>
  <c r="TQ27" i="1" s="1"/>
  <c r="TQ24" i="1" a="1"/>
  <c r="TQ24" i="1" s="1"/>
  <c r="TQ30" i="1" a="1"/>
  <c r="TQ30" i="1" s="1"/>
  <c r="TQ31" i="1" a="1"/>
  <c r="TQ31" i="1" s="1"/>
  <c r="TQ34" i="1" a="1"/>
  <c r="TQ34" i="1" s="1"/>
  <c r="TQ38" i="1" a="1"/>
  <c r="TQ38" i="1" s="1"/>
  <c r="TQ23" i="1" a="1"/>
  <c r="TQ23" i="1" s="1"/>
  <c r="TQ29" i="1" a="1"/>
  <c r="TQ29" i="1" s="1"/>
  <c r="TQ32" i="1" a="1"/>
  <c r="TQ32" i="1" s="1"/>
  <c r="TQ33" i="1" a="1"/>
  <c r="TQ33" i="1" s="1"/>
  <c r="TQ45" i="1" a="1"/>
  <c r="TQ45" i="1" s="1"/>
  <c r="TQ36" i="1" a="1"/>
  <c r="TQ36" i="1" s="1"/>
  <c r="TQ44" i="1" a="1"/>
  <c r="TQ44" i="1" s="1"/>
  <c r="TQ25" i="1" a="1"/>
  <c r="TQ25" i="1" s="1"/>
  <c r="TQ37" i="1" a="1"/>
  <c r="TQ37" i="1" s="1"/>
  <c r="TQ26" i="1" a="1"/>
  <c r="TQ26" i="1" s="1"/>
  <c r="TQ28" i="1" a="1"/>
  <c r="TQ28" i="1" s="1"/>
  <c r="TQ39" i="1" a="1"/>
  <c r="TQ39" i="1" s="1"/>
  <c r="TQ46" i="1" a="1"/>
  <c r="TQ46" i="1" s="1"/>
  <c r="TQ43" i="1" a="1"/>
  <c r="TQ43" i="1" s="1"/>
  <c r="SX35" i="1" a="1"/>
  <c r="SX35" i="1" s="1"/>
  <c r="SX47" i="1" a="1"/>
  <c r="SX47" i="1" s="1"/>
  <c r="SX48" i="1" s="1" a="1"/>
  <c r="SX48" i="1" s="1"/>
  <c r="SX22" i="1" a="1"/>
  <c r="SX22" i="1" s="1"/>
  <c r="SX21" i="1" a="1"/>
  <c r="SX21" i="1" s="1"/>
  <c r="SX25" i="1" a="1"/>
  <c r="SX25" i="1" s="1"/>
  <c r="SX34" i="1" a="1"/>
  <c r="SX34" i="1" s="1"/>
  <c r="SX27" i="1" a="1"/>
  <c r="SX27" i="1" s="1"/>
  <c r="SX45" i="1" a="1"/>
  <c r="SX45" i="1" s="1"/>
  <c r="SX33" i="1" a="1"/>
  <c r="SX33" i="1" s="1"/>
  <c r="SX44" i="1" a="1"/>
  <c r="SX44" i="1" s="1"/>
  <c r="SX26" i="1" a="1"/>
  <c r="SX26" i="1" s="1"/>
  <c r="SX37" i="1" a="1"/>
  <c r="SX37" i="1" s="1"/>
  <c r="SX31" i="1" a="1"/>
  <c r="SX31" i="1" s="1"/>
  <c r="SX40" i="1" a="1"/>
  <c r="SX40" i="1" s="1"/>
  <c r="SX24" i="1" a="1"/>
  <c r="SX24" i="1" s="1"/>
  <c r="SX38" i="1" a="1"/>
  <c r="SX38" i="1" s="1"/>
  <c r="SX30" i="1" a="1"/>
  <c r="SX30" i="1" s="1"/>
  <c r="SX29" i="1" a="1"/>
  <c r="SX29" i="1" s="1"/>
  <c r="SX32" i="1" a="1"/>
  <c r="SX32" i="1" s="1"/>
  <c r="SX36" i="1" a="1"/>
  <c r="SX36" i="1" s="1"/>
  <c r="SX28" i="1" a="1"/>
  <c r="SX28" i="1" s="1"/>
  <c r="SX46" i="1" a="1"/>
  <c r="SX46" i="1" s="1"/>
  <c r="SX43" i="1" a="1"/>
  <c r="SX43" i="1" s="1"/>
  <c r="SX23" i="1" a="1"/>
  <c r="SX23" i="1" s="1"/>
  <c r="SX42" i="1" a="1"/>
  <c r="SX42" i="1" s="1"/>
  <c r="SX39" i="1" a="1"/>
  <c r="SX39" i="1" s="1"/>
  <c r="OT35" i="1" a="1"/>
  <c r="OT35" i="1" s="1"/>
  <c r="OT47" i="1" a="1"/>
  <c r="OT47" i="1" s="1"/>
  <c r="OT48" i="1" s="1" a="1"/>
  <c r="OT48" i="1" s="1"/>
  <c r="OT22" i="1" a="1"/>
  <c r="OT22" i="1" s="1"/>
  <c r="OT21" i="1" a="1"/>
  <c r="OT21" i="1" s="1"/>
  <c r="OT34" i="1" a="1"/>
  <c r="OT34" i="1" s="1"/>
  <c r="OT33" i="1" a="1"/>
  <c r="OT33" i="1" s="1"/>
  <c r="OT28" i="1" a="1"/>
  <c r="OT28" i="1" s="1"/>
  <c r="OT23" i="1" a="1"/>
  <c r="OT23" i="1" s="1"/>
  <c r="OT29" i="1" a="1"/>
  <c r="OT29" i="1" s="1"/>
  <c r="OT32" i="1" a="1"/>
  <c r="OT32" i="1" s="1"/>
  <c r="OT25" i="1" a="1"/>
  <c r="OT25" i="1" s="1"/>
  <c r="OT31" i="1" a="1"/>
  <c r="OT31" i="1" s="1"/>
  <c r="OT30" i="1" a="1"/>
  <c r="OT30" i="1" s="1"/>
  <c r="OT37" i="1" a="1"/>
  <c r="OT37" i="1" s="1"/>
  <c r="OT39" i="1" a="1"/>
  <c r="OT39" i="1" s="1"/>
  <c r="OT42" i="1" a="1"/>
  <c r="OT42" i="1" s="1"/>
  <c r="OT38" i="1" a="1"/>
  <c r="OT38" i="1" s="1"/>
  <c r="OT27" i="1" a="1"/>
  <c r="OT27" i="1" s="1"/>
  <c r="OT24" i="1" a="1"/>
  <c r="OT24" i="1" s="1"/>
  <c r="OT45" i="1" a="1"/>
  <c r="OT45" i="1" s="1"/>
  <c r="OT40" i="1" a="1"/>
  <c r="OT40" i="1" s="1"/>
  <c r="OT44" i="1" a="1"/>
  <c r="OT44" i="1" s="1"/>
  <c r="OT36" i="1" a="1"/>
  <c r="OT36" i="1" s="1"/>
  <c r="OT46" i="1" a="1"/>
  <c r="OT46" i="1" s="1"/>
  <c r="OT43" i="1" a="1"/>
  <c r="OT43" i="1" s="1"/>
  <c r="OT26" i="1" a="1"/>
  <c r="OT26" i="1" s="1"/>
  <c r="QA35" i="1" a="1"/>
  <c r="QA35" i="1" s="1"/>
  <c r="QA47" i="1" a="1"/>
  <c r="QA47" i="1" s="1"/>
  <c r="QA48" i="1" s="1" a="1"/>
  <c r="QA48" i="1" s="1"/>
  <c r="QA22" i="1" a="1"/>
  <c r="QA22" i="1" s="1"/>
  <c r="QA21" i="1" a="1"/>
  <c r="QA21" i="1" s="1"/>
  <c r="QA40" i="1" a="1"/>
  <c r="QA40" i="1" s="1"/>
  <c r="QA42" i="1" a="1"/>
  <c r="QA42" i="1" s="1"/>
  <c r="QA44" i="1" a="1"/>
  <c r="QA44" i="1" s="1"/>
  <c r="QA31" i="1" a="1"/>
  <c r="QA31" i="1" s="1"/>
  <c r="QA30" i="1" a="1"/>
  <c r="QA30" i="1" s="1"/>
  <c r="QA45" i="1" a="1"/>
  <c r="QA45" i="1" s="1"/>
  <c r="QA33" i="1" a="1"/>
  <c r="QA33" i="1" s="1"/>
  <c r="QA38" i="1" a="1"/>
  <c r="QA38" i="1" s="1"/>
  <c r="QA29" i="1" a="1"/>
  <c r="QA29" i="1" s="1"/>
  <c r="QA32" i="1" a="1"/>
  <c r="QA32" i="1" s="1"/>
  <c r="QA24" i="1" a="1"/>
  <c r="QA24" i="1" s="1"/>
  <c r="QA34" i="1" a="1"/>
  <c r="QA34" i="1" s="1"/>
  <c r="QA36" i="1" a="1"/>
  <c r="QA36" i="1" s="1"/>
  <c r="QA46" i="1" a="1"/>
  <c r="QA46" i="1" s="1"/>
  <c r="QA23" i="1" a="1"/>
  <c r="QA23" i="1" s="1"/>
  <c r="QA26" i="1" a="1"/>
  <c r="QA26" i="1" s="1"/>
  <c r="QA43" i="1" a="1"/>
  <c r="QA43" i="1" s="1"/>
  <c r="QA28" i="1" a="1"/>
  <c r="QA28" i="1" s="1"/>
  <c r="QA25" i="1" a="1"/>
  <c r="QA25" i="1" s="1"/>
  <c r="QA39" i="1" a="1"/>
  <c r="QA39" i="1" s="1"/>
  <c r="QA27" i="1" a="1"/>
  <c r="QA27" i="1" s="1"/>
  <c r="QA37" i="1" a="1"/>
  <c r="QA37" i="1" s="1"/>
  <c r="RX35" i="1" a="1"/>
  <c r="RX35" i="1" s="1"/>
  <c r="RX47" i="1" a="1"/>
  <c r="RX47" i="1" s="1"/>
  <c r="RX48" i="1" s="1" a="1"/>
  <c r="RX48" i="1" s="1"/>
  <c r="RX22" i="1" a="1"/>
  <c r="RX22" i="1" s="1"/>
  <c r="RX21" i="1" a="1"/>
  <c r="RX21" i="1" s="1"/>
  <c r="RX28" i="1" a="1"/>
  <c r="RX28" i="1" s="1"/>
  <c r="RX23" i="1" a="1"/>
  <c r="RX23" i="1" s="1"/>
  <c r="RX32" i="1" a="1"/>
  <c r="RX32" i="1" s="1"/>
  <c r="RX33" i="1" a="1"/>
  <c r="RX33" i="1" s="1"/>
  <c r="RX34" i="1" a="1"/>
  <c r="RX34" i="1" s="1"/>
  <c r="RX37" i="1" a="1"/>
  <c r="RX37" i="1" s="1"/>
  <c r="RX42" i="1" a="1"/>
  <c r="RX42" i="1" s="1"/>
  <c r="RX45" i="1" a="1"/>
  <c r="RX45" i="1" s="1"/>
  <c r="RX40" i="1" a="1"/>
  <c r="RX40" i="1" s="1"/>
  <c r="RX38" i="1" a="1"/>
  <c r="RX38" i="1" s="1"/>
  <c r="RX44" i="1" a="1"/>
  <c r="RX44" i="1" s="1"/>
  <c r="RX24" i="1" a="1"/>
  <c r="RX24" i="1" s="1"/>
  <c r="RX31" i="1" a="1"/>
  <c r="RX31" i="1" s="1"/>
  <c r="RX36" i="1" a="1"/>
  <c r="RX36" i="1" s="1"/>
  <c r="RX27" i="1" a="1"/>
  <c r="RX27" i="1" s="1"/>
  <c r="RX39" i="1" a="1"/>
  <c r="RX39" i="1" s="1"/>
  <c r="RX29" i="1" a="1"/>
  <c r="RX29" i="1" s="1"/>
  <c r="RX30" i="1" a="1"/>
  <c r="RX30" i="1" s="1"/>
  <c r="RX46" i="1" a="1"/>
  <c r="RX46" i="1" s="1"/>
  <c r="RX25" i="1" a="1"/>
  <c r="RX25" i="1" s="1"/>
  <c r="RX26" i="1" a="1"/>
  <c r="RX26" i="1" s="1"/>
  <c r="RX43" i="1" a="1"/>
  <c r="RX43" i="1" s="1"/>
  <c r="UL35" i="1" a="1"/>
  <c r="UL35" i="1" s="1"/>
  <c r="UL47" i="1" a="1"/>
  <c r="UL47" i="1" s="1"/>
  <c r="UL48" i="1" s="1" a="1"/>
  <c r="UL48" i="1" s="1"/>
  <c r="UL22" i="1" a="1"/>
  <c r="UL22" i="1" s="1"/>
  <c r="UL21" i="1" a="1"/>
  <c r="UL21" i="1" s="1"/>
  <c r="UL24" i="1" a="1"/>
  <c r="UL24" i="1" s="1"/>
  <c r="UL34" i="1" a="1"/>
  <c r="UL34" i="1" s="1"/>
  <c r="UL23" i="1" a="1"/>
  <c r="UL23" i="1" s="1"/>
  <c r="UL28" i="1" a="1"/>
  <c r="UL28" i="1" s="1"/>
  <c r="UL36" i="1" a="1"/>
  <c r="UL36" i="1" s="1"/>
  <c r="UL42" i="1" a="1"/>
  <c r="UL42" i="1" s="1"/>
  <c r="UL37" i="1" a="1"/>
  <c r="UL37" i="1" s="1"/>
  <c r="UL46" i="1" a="1"/>
  <c r="UL46" i="1" s="1"/>
  <c r="UL26" i="1" a="1"/>
  <c r="UL26" i="1" s="1"/>
  <c r="UL25" i="1" a="1"/>
  <c r="UL25" i="1" s="1"/>
  <c r="UL29" i="1" a="1"/>
  <c r="UL29" i="1" s="1"/>
  <c r="UL32" i="1" a="1"/>
  <c r="UL32" i="1" s="1"/>
  <c r="UL44" i="1" a="1"/>
  <c r="UL44" i="1" s="1"/>
  <c r="UL33" i="1" a="1"/>
  <c r="UL33" i="1" s="1"/>
  <c r="UL30" i="1" a="1"/>
  <c r="UL30" i="1" s="1"/>
  <c r="UL31" i="1" a="1"/>
  <c r="UL31" i="1" s="1"/>
  <c r="UL40" i="1" a="1"/>
  <c r="UL40" i="1" s="1"/>
  <c r="UL27" i="1" a="1"/>
  <c r="UL27" i="1" s="1"/>
  <c r="UL45" i="1" a="1"/>
  <c r="UL45" i="1" s="1"/>
  <c r="UL43" i="1" a="1"/>
  <c r="UL43" i="1" s="1"/>
  <c r="UL39" i="1" a="1"/>
  <c r="UL39" i="1" s="1"/>
  <c r="UL38" i="1" a="1"/>
  <c r="UL38" i="1" s="1"/>
  <c r="QG35" i="1" a="1"/>
  <c r="QG35" i="1" s="1"/>
  <c r="QG47" i="1" a="1"/>
  <c r="QG47" i="1" s="1"/>
  <c r="QG48" i="1" s="1" a="1"/>
  <c r="QG48" i="1" s="1"/>
  <c r="QG22" i="1" a="1"/>
  <c r="QG22" i="1" s="1"/>
  <c r="QG21" i="1" a="1"/>
  <c r="QG21" i="1" s="1"/>
  <c r="QG45" i="1" a="1"/>
  <c r="QG45" i="1" s="1"/>
  <c r="QG36" i="1" a="1"/>
  <c r="QG36" i="1" s="1"/>
  <c r="QG38" i="1" a="1"/>
  <c r="QG38" i="1" s="1"/>
  <c r="QG33" i="1" a="1"/>
  <c r="QG33" i="1" s="1"/>
  <c r="QG26" i="1" a="1"/>
  <c r="QG26" i="1" s="1"/>
  <c r="QG30" i="1" a="1"/>
  <c r="QG30" i="1" s="1"/>
  <c r="QG24" i="1" a="1"/>
  <c r="QG24" i="1" s="1"/>
  <c r="QG34" i="1" a="1"/>
  <c r="QG34" i="1" s="1"/>
  <c r="QG25" i="1" a="1"/>
  <c r="QG25" i="1" s="1"/>
  <c r="QG46" i="1" a="1"/>
  <c r="QG46" i="1" s="1"/>
  <c r="QG29" i="1" a="1"/>
  <c r="QG29" i="1" s="1"/>
  <c r="QG32" i="1" a="1"/>
  <c r="QG32" i="1" s="1"/>
  <c r="QG44" i="1" a="1"/>
  <c r="QG44" i="1" s="1"/>
  <c r="QG31" i="1" a="1"/>
  <c r="QG31" i="1" s="1"/>
  <c r="QG40" i="1" a="1"/>
  <c r="QG40" i="1" s="1"/>
  <c r="QG23" i="1" a="1"/>
  <c r="QG23" i="1" s="1"/>
  <c r="QG28" i="1" a="1"/>
  <c r="QG28" i="1" s="1"/>
  <c r="QG37" i="1" a="1"/>
  <c r="QG37" i="1" s="1"/>
  <c r="QG27" i="1" a="1"/>
  <c r="QG27" i="1" s="1"/>
  <c r="QG42" i="1" a="1"/>
  <c r="QG42" i="1" s="1"/>
  <c r="QG43" i="1" a="1"/>
  <c r="QG43" i="1" s="1"/>
  <c r="QG39" i="1" a="1"/>
  <c r="QG39" i="1" s="1"/>
  <c r="UU35" i="1" a="1"/>
  <c r="UU35" i="1" s="1"/>
  <c r="UU47" i="1" a="1"/>
  <c r="UU47" i="1" s="1"/>
  <c r="UU48" i="1" s="1" a="1"/>
  <c r="UU48" i="1" s="1"/>
  <c r="UU22" i="1" a="1"/>
  <c r="UU22" i="1" s="1"/>
  <c r="UU21" i="1" a="1"/>
  <c r="UU21" i="1" s="1"/>
  <c r="UU24" i="1" a="1"/>
  <c r="UU24" i="1" s="1"/>
  <c r="UU40" i="1" a="1"/>
  <c r="UU40" i="1" s="1"/>
  <c r="UU33" i="1" a="1"/>
  <c r="UU33" i="1" s="1"/>
  <c r="UU44" i="1" a="1"/>
  <c r="UU44" i="1" s="1"/>
  <c r="UU38" i="1" a="1"/>
  <c r="UU38" i="1" s="1"/>
  <c r="UU30" i="1" a="1"/>
  <c r="UU30" i="1" s="1"/>
  <c r="UU31" i="1" a="1"/>
  <c r="UU31" i="1" s="1"/>
  <c r="UU29" i="1" a="1"/>
  <c r="UU29" i="1" s="1"/>
  <c r="UU32" i="1" a="1"/>
  <c r="UU32" i="1" s="1"/>
  <c r="UU37" i="1" a="1"/>
  <c r="UU37" i="1" s="1"/>
  <c r="UU45" i="1" a="1"/>
  <c r="UU45" i="1" s="1"/>
  <c r="UU34" i="1" a="1"/>
  <c r="UU34" i="1" s="1"/>
  <c r="UU36" i="1" a="1"/>
  <c r="UU36" i="1" s="1"/>
  <c r="UU23" i="1" a="1"/>
  <c r="UU23" i="1" s="1"/>
  <c r="UU28" i="1" a="1"/>
  <c r="UU28" i="1" s="1"/>
  <c r="UU27" i="1" a="1"/>
  <c r="UU27" i="1" s="1"/>
  <c r="UU25" i="1" a="1"/>
  <c r="UU25" i="1" s="1"/>
  <c r="UU39" i="1" a="1"/>
  <c r="UU39" i="1" s="1"/>
  <c r="UU46" i="1" a="1"/>
  <c r="UU46" i="1" s="1"/>
  <c r="UU42" i="1" a="1"/>
  <c r="UU42" i="1" s="1"/>
  <c r="UU43" i="1" a="1"/>
  <c r="UU43" i="1" s="1"/>
  <c r="UU26" i="1" a="1"/>
  <c r="UU26" i="1" s="1"/>
  <c r="UB35" i="1" a="1"/>
  <c r="UB35" i="1" s="1"/>
  <c r="UB47" i="1" a="1"/>
  <c r="UB47" i="1" s="1"/>
  <c r="UB48" i="1" s="1" a="1"/>
  <c r="UB48" i="1" s="1"/>
  <c r="UB22" i="1" a="1"/>
  <c r="UB22" i="1" s="1"/>
  <c r="UB21" i="1" a="1"/>
  <c r="UB21" i="1" s="1"/>
  <c r="UB34" i="1" a="1"/>
  <c r="UB34" i="1" s="1"/>
  <c r="UB45" i="1" a="1"/>
  <c r="UB45" i="1" s="1"/>
  <c r="UB42" i="1" a="1"/>
  <c r="UB42" i="1" s="1"/>
  <c r="UB29" i="1" a="1"/>
  <c r="UB29" i="1" s="1"/>
  <c r="UB39" i="1" a="1"/>
  <c r="UB39" i="1" s="1"/>
  <c r="UB40" i="1" a="1"/>
  <c r="UB40" i="1" s="1"/>
  <c r="UB33" i="1" a="1"/>
  <c r="UB33" i="1" s="1"/>
  <c r="UB32" i="1" a="1"/>
  <c r="UB32" i="1" s="1"/>
  <c r="UB44" i="1" a="1"/>
  <c r="UB44" i="1" s="1"/>
  <c r="UB37" i="1" a="1"/>
  <c r="UB37" i="1" s="1"/>
  <c r="UB31" i="1" a="1"/>
  <c r="UB31" i="1" s="1"/>
  <c r="UB24" i="1" a="1"/>
  <c r="UB24" i="1" s="1"/>
  <c r="UB38" i="1" a="1"/>
  <c r="UB38" i="1" s="1"/>
  <c r="UB30" i="1" a="1"/>
  <c r="UB30" i="1" s="1"/>
  <c r="UB36" i="1" a="1"/>
  <c r="UB36" i="1" s="1"/>
  <c r="UB27" i="1" a="1"/>
  <c r="UB27" i="1" s="1"/>
  <c r="UB43" i="1" a="1"/>
  <c r="UB43" i="1" s="1"/>
  <c r="UB25" i="1" a="1"/>
  <c r="UB25" i="1" s="1"/>
  <c r="UB23" i="1" a="1"/>
  <c r="UB23" i="1" s="1"/>
  <c r="UB26" i="1" a="1"/>
  <c r="UB26" i="1" s="1"/>
  <c r="UB46" i="1" a="1"/>
  <c r="UB46" i="1" s="1"/>
  <c r="UB28" i="1" a="1"/>
  <c r="UB28" i="1" s="1"/>
  <c r="PX35" i="1" a="1"/>
  <c r="PX35" i="1" s="1"/>
  <c r="PX47" i="1" a="1"/>
  <c r="PX47" i="1" s="1"/>
  <c r="PX48" i="1" s="1" a="1"/>
  <c r="PX48" i="1" s="1"/>
  <c r="PX22" i="1" a="1"/>
  <c r="PX22" i="1" s="1"/>
  <c r="PX21" i="1" a="1"/>
  <c r="PX21" i="1" s="1"/>
  <c r="PX33" i="1" a="1"/>
  <c r="PX33" i="1" s="1"/>
  <c r="PX26" i="1" a="1"/>
  <c r="PX26" i="1" s="1"/>
  <c r="PX38" i="1" a="1"/>
  <c r="PX38" i="1" s="1"/>
  <c r="PX23" i="1" a="1"/>
  <c r="PX23" i="1" s="1"/>
  <c r="PX29" i="1" a="1"/>
  <c r="PX29" i="1" s="1"/>
  <c r="PX32" i="1" a="1"/>
  <c r="PX32" i="1" s="1"/>
  <c r="PX44" i="1" a="1"/>
  <c r="PX44" i="1" s="1"/>
  <c r="PX37" i="1" a="1"/>
  <c r="PX37" i="1" s="1"/>
  <c r="PX25" i="1" a="1"/>
  <c r="PX25" i="1" s="1"/>
  <c r="PX31" i="1" a="1"/>
  <c r="PX31" i="1" s="1"/>
  <c r="PX30" i="1" a="1"/>
  <c r="PX30" i="1" s="1"/>
  <c r="PX39" i="1" a="1"/>
  <c r="PX39" i="1" s="1"/>
  <c r="PX45" i="1" a="1"/>
  <c r="PX45" i="1" s="1"/>
  <c r="PX34" i="1" a="1"/>
  <c r="PX34" i="1" s="1"/>
  <c r="PX40" i="1" a="1"/>
  <c r="PX40" i="1" s="1"/>
  <c r="PX36" i="1" a="1"/>
  <c r="PX36" i="1" s="1"/>
  <c r="PX24" i="1" a="1"/>
  <c r="PX24" i="1" s="1"/>
  <c r="PX28" i="1" a="1"/>
  <c r="PX28" i="1" s="1"/>
  <c r="PX27" i="1" a="1"/>
  <c r="PX27" i="1" s="1"/>
  <c r="PX42" i="1" a="1"/>
  <c r="PX42" i="1" s="1"/>
  <c r="PX46" i="1" a="1"/>
  <c r="PX46" i="1" s="1"/>
  <c r="PX43" i="1" a="1"/>
  <c r="PX43" i="1" s="1"/>
  <c r="RE35" i="1" a="1"/>
  <c r="RE35" i="1" s="1"/>
  <c r="RE47" i="1" a="1"/>
  <c r="RE47" i="1" s="1"/>
  <c r="RE48" i="1" s="1" a="1"/>
  <c r="RE48" i="1" s="1"/>
  <c r="RE22" i="1" a="1"/>
  <c r="RE22" i="1" s="1"/>
  <c r="RE21" i="1" a="1"/>
  <c r="RE21" i="1" s="1"/>
  <c r="RE44" i="1" a="1"/>
  <c r="RE44" i="1" s="1"/>
  <c r="RE26" i="1" a="1"/>
  <c r="RE26" i="1" s="1"/>
  <c r="RE42" i="1" a="1"/>
  <c r="RE42" i="1" s="1"/>
  <c r="RE24" i="1" a="1"/>
  <c r="RE24" i="1" s="1"/>
  <c r="RE25" i="1" a="1"/>
  <c r="RE25" i="1" s="1"/>
  <c r="RE31" i="1" a="1"/>
  <c r="RE31" i="1" s="1"/>
  <c r="RE30" i="1" a="1"/>
  <c r="RE30" i="1" s="1"/>
  <c r="RE34" i="1" a="1"/>
  <c r="RE34" i="1" s="1"/>
  <c r="RE38" i="1" a="1"/>
  <c r="RE38" i="1" s="1"/>
  <c r="RE29" i="1" a="1"/>
  <c r="RE29" i="1" s="1"/>
  <c r="RE32" i="1" a="1"/>
  <c r="RE32" i="1" s="1"/>
  <c r="RE33" i="1" a="1"/>
  <c r="RE33" i="1" s="1"/>
  <c r="RE36" i="1" a="1"/>
  <c r="RE36" i="1" s="1"/>
  <c r="RE28" i="1" a="1"/>
  <c r="RE28" i="1" s="1"/>
  <c r="RE40" i="1" a="1"/>
  <c r="RE40" i="1" s="1"/>
  <c r="RE43" i="1" a="1"/>
  <c r="RE43" i="1" s="1"/>
  <c r="RE27" i="1" a="1"/>
  <c r="RE27" i="1" s="1"/>
  <c r="RE23" i="1" a="1"/>
  <c r="RE23" i="1" s="1"/>
  <c r="RE37" i="1" a="1"/>
  <c r="RE37" i="1" s="1"/>
  <c r="RE46" i="1" a="1"/>
  <c r="RE46" i="1" s="1"/>
  <c r="RE45" i="1" a="1"/>
  <c r="RE45" i="1" s="1"/>
  <c r="RE39" i="1" a="1"/>
  <c r="RE39" i="1" s="1"/>
  <c r="SN35" i="1" a="1"/>
  <c r="SN35" i="1" s="1"/>
  <c r="SN47" i="1" a="1"/>
  <c r="SN47" i="1" s="1"/>
  <c r="SN48" i="1" s="1" a="1"/>
  <c r="SN48" i="1" s="1"/>
  <c r="SN21" i="1" a="1"/>
  <c r="SN21" i="1" s="1"/>
  <c r="SN22" i="1" a="1"/>
  <c r="SN22" i="1" s="1"/>
  <c r="SN23" i="1" a="1"/>
  <c r="SN23" i="1" s="1"/>
  <c r="SN30" i="1" a="1"/>
  <c r="SN30" i="1" s="1"/>
  <c r="SN32" i="1" a="1"/>
  <c r="SN32" i="1" s="1"/>
  <c r="SN34" i="1" a="1"/>
  <c r="SN34" i="1" s="1"/>
  <c r="SN37" i="1" a="1"/>
  <c r="SN37" i="1" s="1"/>
  <c r="SN39" i="1" a="1"/>
  <c r="SN39" i="1" s="1"/>
  <c r="SN38" i="1" a="1"/>
  <c r="SN38" i="1" s="1"/>
  <c r="SN45" i="1" a="1"/>
  <c r="SN45" i="1" s="1"/>
  <c r="SN24" i="1" a="1"/>
  <c r="SN24" i="1" s="1"/>
  <c r="SN25" i="1" a="1"/>
  <c r="SN25" i="1" s="1"/>
  <c r="SN40" i="1" a="1"/>
  <c r="SN40" i="1" s="1"/>
  <c r="SN44" i="1" a="1"/>
  <c r="SN44" i="1" s="1"/>
  <c r="SN36" i="1" a="1"/>
  <c r="SN36" i="1" s="1"/>
  <c r="SN29" i="1" a="1"/>
  <c r="SN29" i="1" s="1"/>
  <c r="SN33" i="1" a="1"/>
  <c r="SN33" i="1" s="1"/>
  <c r="SN31" i="1" a="1"/>
  <c r="SN31" i="1" s="1"/>
  <c r="SN42" i="1" a="1"/>
  <c r="SN42" i="1" s="1"/>
  <c r="SN28" i="1" a="1"/>
  <c r="SN28" i="1" s="1"/>
  <c r="SN27" i="1" a="1"/>
  <c r="SN27" i="1" s="1"/>
  <c r="SN46" i="1" a="1"/>
  <c r="SN46" i="1" s="1"/>
  <c r="SN43" i="1" a="1"/>
  <c r="SN43" i="1" s="1"/>
  <c r="SN26" i="1" a="1"/>
  <c r="SN26" i="1" s="1"/>
  <c r="VB35" i="1" a="1"/>
  <c r="VB35" i="1" s="1"/>
  <c r="VB47" i="1" a="1"/>
  <c r="VB47" i="1" s="1"/>
  <c r="VB48" i="1" s="1" a="1"/>
  <c r="VB48" i="1" s="1"/>
  <c r="VB21" i="1" a="1"/>
  <c r="VB21" i="1" s="1"/>
  <c r="VB22" i="1" a="1"/>
  <c r="VB22" i="1" s="1"/>
  <c r="VB46" i="1" a="1"/>
  <c r="VB46" i="1" s="1"/>
  <c r="VB23" i="1" a="1"/>
  <c r="VB23" i="1" s="1"/>
  <c r="VB28" i="1" a="1"/>
  <c r="VB28" i="1" s="1"/>
  <c r="VB36" i="1" a="1"/>
  <c r="VB36" i="1" s="1"/>
  <c r="VB29" i="1" a="1"/>
  <c r="VB29" i="1" s="1"/>
  <c r="VB34" i="1" a="1"/>
  <c r="VB34" i="1" s="1"/>
  <c r="VB37" i="1" a="1"/>
  <c r="VB37" i="1" s="1"/>
  <c r="VB26" i="1" a="1"/>
  <c r="VB26" i="1" s="1"/>
  <c r="VB32" i="1" a="1"/>
  <c r="VB32" i="1" s="1"/>
  <c r="VB25" i="1" a="1"/>
  <c r="VB25" i="1" s="1"/>
  <c r="VB44" i="1" a="1"/>
  <c r="VB44" i="1" s="1"/>
  <c r="VB33" i="1" a="1"/>
  <c r="VB33" i="1" s="1"/>
  <c r="VB45" i="1" a="1"/>
  <c r="VB45" i="1" s="1"/>
  <c r="VB38" i="1" a="1"/>
  <c r="VB38" i="1" s="1"/>
  <c r="VB31" i="1" a="1"/>
  <c r="VB31" i="1" s="1"/>
  <c r="VB40" i="1" a="1"/>
  <c r="VB40" i="1" s="1"/>
  <c r="VB24" i="1" a="1"/>
  <c r="VB24" i="1" s="1"/>
  <c r="VB43" i="1" a="1"/>
  <c r="VB43" i="1" s="1"/>
  <c r="VB39" i="1" a="1"/>
  <c r="VB39" i="1" s="1"/>
  <c r="VB42" i="1" a="1"/>
  <c r="VB42" i="1" s="1"/>
  <c r="VB30" i="1" a="1"/>
  <c r="VB30" i="1" s="1"/>
  <c r="VB27" i="1" a="1"/>
  <c r="VB27" i="1" s="1"/>
  <c r="QW35" i="1" a="1"/>
  <c r="QW35" i="1" s="1"/>
  <c r="QW47" i="1" a="1"/>
  <c r="QW47" i="1" s="1"/>
  <c r="QW48" i="1" s="1" a="1"/>
  <c r="QW48" i="1" s="1"/>
  <c r="QW22" i="1" a="1"/>
  <c r="QW22" i="1" s="1"/>
  <c r="QW21" i="1" a="1"/>
  <c r="QW21" i="1" s="1"/>
  <c r="QW36" i="1" a="1"/>
  <c r="QW36" i="1" s="1"/>
  <c r="QW26" i="1" a="1"/>
  <c r="QW26" i="1" s="1"/>
  <c r="QW33" i="1" a="1"/>
  <c r="QW33" i="1" s="1"/>
  <c r="QW34" i="1" a="1"/>
  <c r="QW34" i="1" s="1"/>
  <c r="QW30" i="1" a="1"/>
  <c r="QW30" i="1" s="1"/>
  <c r="QW29" i="1" a="1"/>
  <c r="QW29" i="1" s="1"/>
  <c r="QW25" i="1" a="1"/>
  <c r="QW25" i="1" s="1"/>
  <c r="QW32" i="1" a="1"/>
  <c r="QW32" i="1" s="1"/>
  <c r="QW46" i="1" a="1"/>
  <c r="QW46" i="1" s="1"/>
  <c r="QW44" i="1" a="1"/>
  <c r="QW44" i="1" s="1"/>
  <c r="QW43" i="1" a="1"/>
  <c r="QW43" i="1" s="1"/>
  <c r="QW40" i="1" a="1"/>
  <c r="QW40" i="1" s="1"/>
  <c r="QW31" i="1" a="1"/>
  <c r="QW31" i="1" s="1"/>
  <c r="QW45" i="1" a="1"/>
  <c r="QW45" i="1" s="1"/>
  <c r="QW38" i="1" a="1"/>
  <c r="QW38" i="1" s="1"/>
  <c r="QW24" i="1" a="1"/>
  <c r="QW24" i="1" s="1"/>
  <c r="QW28" i="1" a="1"/>
  <c r="QW28" i="1" s="1"/>
  <c r="QW42" i="1" a="1"/>
  <c r="QW42" i="1" s="1"/>
  <c r="QW23" i="1" a="1"/>
  <c r="QW23" i="1" s="1"/>
  <c r="QW39" i="1" a="1"/>
  <c r="QW39" i="1" s="1"/>
  <c r="QW37" i="1" a="1"/>
  <c r="QW37" i="1" s="1"/>
  <c r="QW27" i="1" a="1"/>
  <c r="QW27" i="1" s="1"/>
  <c r="OE35" i="1" a="1"/>
  <c r="OE35" i="1" s="1"/>
  <c r="OE47" i="1" a="1"/>
  <c r="OE47" i="1" s="1"/>
  <c r="OE48" i="1" s="1" a="1"/>
  <c r="OE48" i="1" s="1"/>
  <c r="OE22" i="1" a="1"/>
  <c r="OE22" i="1" s="1"/>
  <c r="OE21" i="1" a="1"/>
  <c r="OE21" i="1" s="1"/>
  <c r="OE40" i="1" a="1"/>
  <c r="OE40" i="1" s="1"/>
  <c r="OE44" i="1" a="1"/>
  <c r="OE44" i="1" s="1"/>
  <c r="OE45" i="1" a="1"/>
  <c r="OE45" i="1" s="1"/>
  <c r="OE30" i="1" a="1"/>
  <c r="OE30" i="1" s="1"/>
  <c r="OE27" i="1" a="1"/>
  <c r="OE27" i="1" s="1"/>
  <c r="OE39" i="1" a="1"/>
  <c r="OE39" i="1" s="1"/>
  <c r="OE38" i="1" a="1"/>
  <c r="OE38" i="1" s="1"/>
  <c r="OE31" i="1" a="1"/>
  <c r="OE31" i="1" s="1"/>
  <c r="OE24" i="1" a="1"/>
  <c r="OE24" i="1" s="1"/>
  <c r="OE36" i="1" a="1"/>
  <c r="OE36" i="1" s="1"/>
  <c r="OE29" i="1" a="1"/>
  <c r="OE29" i="1" s="1"/>
  <c r="OE33" i="1" a="1"/>
  <c r="OE33" i="1" s="1"/>
  <c r="OE32" i="1" a="1"/>
  <c r="OE32" i="1" s="1"/>
  <c r="OE34" i="1" a="1"/>
  <c r="OE34" i="1" s="1"/>
  <c r="OE37" i="1" a="1"/>
  <c r="OE37" i="1" s="1"/>
  <c r="OE23" i="1" a="1"/>
  <c r="OE23" i="1" s="1"/>
  <c r="OE25" i="1" a="1"/>
  <c r="OE25" i="1" s="1"/>
  <c r="OE28" i="1" a="1"/>
  <c r="OE28" i="1" s="1"/>
  <c r="OE42" i="1" a="1"/>
  <c r="OE42" i="1" s="1"/>
  <c r="OE46" i="1" a="1"/>
  <c r="OE46" i="1" s="1"/>
  <c r="OE26" i="1" a="1"/>
  <c r="OE26" i="1" s="1"/>
  <c r="OE43" i="1" a="1"/>
  <c r="OE43" i="1" s="1"/>
  <c r="UY35" i="1" a="1"/>
  <c r="UY35" i="1" s="1"/>
  <c r="UY47" i="1" a="1"/>
  <c r="UY47" i="1" s="1"/>
  <c r="UY48" i="1" s="1" a="1"/>
  <c r="UY48" i="1" s="1"/>
  <c r="UY22" i="1" a="1"/>
  <c r="UY22" i="1" s="1"/>
  <c r="UY21" i="1" a="1"/>
  <c r="UY21" i="1" s="1"/>
  <c r="UY25" i="1" a="1"/>
  <c r="UY25" i="1" s="1"/>
  <c r="UY31" i="1" a="1"/>
  <c r="UY31" i="1" s="1"/>
  <c r="UY30" i="1" a="1"/>
  <c r="UY30" i="1" s="1"/>
  <c r="UY28" i="1" a="1"/>
  <c r="UY28" i="1" s="1"/>
  <c r="UY45" i="1" a="1"/>
  <c r="UY45" i="1" s="1"/>
  <c r="UY23" i="1" a="1"/>
  <c r="UY23" i="1" s="1"/>
  <c r="UY29" i="1" a="1"/>
  <c r="UY29" i="1" s="1"/>
  <c r="UY32" i="1" a="1"/>
  <c r="UY32" i="1" s="1"/>
  <c r="UY38" i="1" a="1"/>
  <c r="UY38" i="1" s="1"/>
  <c r="UY34" i="1" a="1"/>
  <c r="UY34" i="1" s="1"/>
  <c r="UY24" i="1" a="1"/>
  <c r="UY24" i="1" s="1"/>
  <c r="UY33" i="1" a="1"/>
  <c r="UY33" i="1" s="1"/>
  <c r="UY36" i="1" a="1"/>
  <c r="UY36" i="1" s="1"/>
  <c r="UY44" i="1" a="1"/>
  <c r="UY44" i="1" s="1"/>
  <c r="UY46" i="1" a="1"/>
  <c r="UY46" i="1" s="1"/>
  <c r="UY40" i="1" a="1"/>
  <c r="UY40" i="1" s="1"/>
  <c r="UY42" i="1" a="1"/>
  <c r="UY42" i="1" s="1"/>
  <c r="UY43" i="1" a="1"/>
  <c r="UY43" i="1" s="1"/>
  <c r="UY27" i="1" a="1"/>
  <c r="UY27" i="1" s="1"/>
  <c r="UY37" i="1" a="1"/>
  <c r="UY37" i="1" s="1"/>
  <c r="UY39" i="1" a="1"/>
  <c r="UY39" i="1" s="1"/>
  <c r="UY26" i="1" a="1"/>
  <c r="UY26" i="1" s="1"/>
  <c r="RB35" i="1" a="1"/>
  <c r="RB35" i="1" s="1"/>
  <c r="RB47" i="1" a="1"/>
  <c r="RB47" i="1" s="1"/>
  <c r="RB48" i="1" s="1" a="1"/>
  <c r="RB48" i="1" s="1"/>
  <c r="RB22" i="1" a="1"/>
  <c r="RB22" i="1" s="1"/>
  <c r="RB21" i="1" a="1"/>
  <c r="RB21" i="1" s="1"/>
  <c r="RB32" i="1" a="1"/>
  <c r="RB32" i="1" s="1"/>
  <c r="RB44" i="1" a="1"/>
  <c r="RB44" i="1" s="1"/>
  <c r="RB37" i="1" a="1"/>
  <c r="RB37" i="1" s="1"/>
  <c r="RB25" i="1" a="1"/>
  <c r="RB25" i="1" s="1"/>
  <c r="RB31" i="1" a="1"/>
  <c r="RB31" i="1" s="1"/>
  <c r="RB39" i="1" a="1"/>
  <c r="RB39" i="1" s="1"/>
  <c r="RB45" i="1" a="1"/>
  <c r="RB45" i="1" s="1"/>
  <c r="RB23" i="1" a="1"/>
  <c r="RB23" i="1" s="1"/>
  <c r="RB26" i="1" a="1"/>
  <c r="RB26" i="1" s="1"/>
  <c r="RB33" i="1" a="1"/>
  <c r="RB33" i="1" s="1"/>
  <c r="RB40" i="1" a="1"/>
  <c r="RB40" i="1" s="1"/>
  <c r="RB34" i="1" a="1"/>
  <c r="RB34" i="1" s="1"/>
  <c r="RB36" i="1" a="1"/>
  <c r="RB36" i="1" s="1"/>
  <c r="RB24" i="1" a="1"/>
  <c r="RB24" i="1" s="1"/>
  <c r="RB38" i="1" a="1"/>
  <c r="RB38" i="1" s="1"/>
  <c r="RB30" i="1" a="1"/>
  <c r="RB30" i="1" s="1"/>
  <c r="RB28" i="1" a="1"/>
  <c r="RB28" i="1" s="1"/>
  <c r="RB27" i="1" a="1"/>
  <c r="RB27" i="1" s="1"/>
  <c r="RB46" i="1" a="1"/>
  <c r="RB46" i="1" s="1"/>
  <c r="RB29" i="1" a="1"/>
  <c r="RB29" i="1" s="1"/>
  <c r="RB43" i="1" a="1"/>
  <c r="RB43" i="1" s="1"/>
  <c r="RB42" i="1" a="1"/>
  <c r="RB42" i="1" s="1"/>
  <c r="SI35" i="1" a="1"/>
  <c r="SI35" i="1" s="1"/>
  <c r="SI47" i="1" a="1"/>
  <c r="SI47" i="1" s="1"/>
  <c r="SI48" i="1" s="1" a="1"/>
  <c r="SI48" i="1" s="1"/>
  <c r="SI21" i="1" a="1"/>
  <c r="SI21" i="1" s="1"/>
  <c r="SI22" i="1" a="1"/>
  <c r="SI22" i="1" s="1"/>
  <c r="SI42" i="1" a="1"/>
  <c r="SI42" i="1" s="1"/>
  <c r="SI24" i="1" a="1"/>
  <c r="SI24" i="1" s="1"/>
  <c r="SI33" i="1" a="1"/>
  <c r="SI33" i="1" s="1"/>
  <c r="SI44" i="1" a="1"/>
  <c r="SI44" i="1" s="1"/>
  <c r="SI38" i="1" a="1"/>
  <c r="SI38" i="1" s="1"/>
  <c r="SI31" i="1" a="1"/>
  <c r="SI31" i="1" s="1"/>
  <c r="SI30" i="1" a="1"/>
  <c r="SI30" i="1" s="1"/>
  <c r="SI29" i="1" a="1"/>
  <c r="SI29" i="1" s="1"/>
  <c r="SI32" i="1" a="1"/>
  <c r="SI32" i="1" s="1"/>
  <c r="SI40" i="1" a="1"/>
  <c r="SI40" i="1" s="1"/>
  <c r="SI45" i="1" a="1"/>
  <c r="SI45" i="1" s="1"/>
  <c r="SI36" i="1" a="1"/>
  <c r="SI36" i="1" s="1"/>
  <c r="SI34" i="1" a="1"/>
  <c r="SI34" i="1" s="1"/>
  <c r="SI28" i="1" a="1"/>
  <c r="SI28" i="1" s="1"/>
  <c r="SI43" i="1" a="1"/>
  <c r="SI43" i="1" s="1"/>
  <c r="SI27" i="1" a="1"/>
  <c r="SI27" i="1" s="1"/>
  <c r="SI26" i="1" a="1"/>
  <c r="SI26" i="1" s="1"/>
  <c r="SI25" i="1" a="1"/>
  <c r="SI25" i="1" s="1"/>
  <c r="SI37" i="1" a="1"/>
  <c r="SI37" i="1" s="1"/>
  <c r="SI23" i="1" a="1"/>
  <c r="SI23" i="1" s="1"/>
  <c r="SI39" i="1" a="1"/>
  <c r="SI39" i="1" s="1"/>
  <c r="SI46" i="1" a="1"/>
  <c r="SI46" i="1" s="1"/>
  <c r="TD35" i="1" a="1"/>
  <c r="TD35" i="1" s="1"/>
  <c r="TD47" i="1" a="1"/>
  <c r="TD47" i="1" s="1"/>
  <c r="TD48" i="1" s="1" a="1"/>
  <c r="TD48" i="1" s="1"/>
  <c r="TD22" i="1" a="1"/>
  <c r="TD22" i="1" s="1"/>
  <c r="TD21" i="1" a="1"/>
  <c r="TD21" i="1" s="1"/>
  <c r="TD39" i="1" a="1"/>
  <c r="TD39" i="1" s="1"/>
  <c r="TD25" i="1" a="1"/>
  <c r="TD25" i="1" s="1"/>
  <c r="TD38" i="1" a="1"/>
  <c r="TD38" i="1" s="1"/>
  <c r="TD23" i="1" a="1"/>
  <c r="TD23" i="1" s="1"/>
  <c r="TD32" i="1" a="1"/>
  <c r="TD32" i="1" s="1"/>
  <c r="TD24" i="1" a="1"/>
  <c r="TD24" i="1" s="1"/>
  <c r="TD34" i="1" a="1"/>
  <c r="TD34" i="1" s="1"/>
  <c r="TD37" i="1" a="1"/>
  <c r="TD37" i="1" s="1"/>
  <c r="TD27" i="1" a="1"/>
  <c r="TD27" i="1" s="1"/>
  <c r="TD29" i="1" a="1"/>
  <c r="TD29" i="1" s="1"/>
  <c r="TD33" i="1" a="1"/>
  <c r="TD33" i="1" s="1"/>
  <c r="TD46" i="1" a="1"/>
  <c r="TD46" i="1" s="1"/>
  <c r="TD26" i="1" a="1"/>
  <c r="TD26" i="1" s="1"/>
  <c r="TD43" i="1" a="1"/>
  <c r="TD43" i="1" s="1"/>
  <c r="TD36" i="1" a="1"/>
  <c r="TD36" i="1" s="1"/>
  <c r="TD44" i="1" a="1"/>
  <c r="TD44" i="1" s="1"/>
  <c r="TD31" i="1" a="1"/>
  <c r="TD31" i="1" s="1"/>
  <c r="TD40" i="1" a="1"/>
  <c r="TD40" i="1" s="1"/>
  <c r="TD45" i="1" a="1"/>
  <c r="TD45" i="1" s="1"/>
  <c r="TD42" i="1" a="1"/>
  <c r="TD42" i="1" s="1"/>
  <c r="TD28" i="1" a="1"/>
  <c r="TD28" i="1" s="1"/>
  <c r="TD30" i="1" a="1"/>
  <c r="TD30" i="1" s="1"/>
  <c r="OY35" i="1" a="1"/>
  <c r="OY35" i="1" s="1"/>
  <c r="OY47" i="1" a="1"/>
  <c r="OY47" i="1" s="1"/>
  <c r="OY48" i="1" s="1" a="1"/>
  <c r="OY48" i="1" s="1"/>
  <c r="OY22" i="1" a="1"/>
  <c r="OY22" i="1" s="1"/>
  <c r="OY21" i="1" a="1"/>
  <c r="OY21" i="1" s="1"/>
  <c r="OY36" i="1" a="1"/>
  <c r="OY36" i="1" s="1"/>
  <c r="OY45" i="1" a="1"/>
  <c r="OY45" i="1" s="1"/>
  <c r="OY38" i="1" a="1"/>
  <c r="OY38" i="1" s="1"/>
  <c r="OY25" i="1" a="1"/>
  <c r="OY25" i="1" s="1"/>
  <c r="OY24" i="1" a="1"/>
  <c r="OY24" i="1" s="1"/>
  <c r="OY33" i="1" a="1"/>
  <c r="OY33" i="1" s="1"/>
  <c r="OY46" i="1" a="1"/>
  <c r="OY46" i="1" s="1"/>
  <c r="OY42" i="1" a="1"/>
  <c r="OY42" i="1" s="1"/>
  <c r="OY43" i="1" a="1"/>
  <c r="OY43" i="1" s="1"/>
  <c r="OY40" i="1" a="1"/>
  <c r="OY40" i="1" s="1"/>
  <c r="OY44" i="1" a="1"/>
  <c r="OY44" i="1" s="1"/>
  <c r="OY34" i="1" a="1"/>
  <c r="OY34" i="1" s="1"/>
  <c r="OY29" i="1" a="1"/>
  <c r="OY29" i="1" s="1"/>
  <c r="OY32" i="1" a="1"/>
  <c r="OY32" i="1" s="1"/>
  <c r="OY31" i="1" a="1"/>
  <c r="OY31" i="1" s="1"/>
  <c r="OY27" i="1" a="1"/>
  <c r="OY27" i="1" s="1"/>
  <c r="OY39" i="1" a="1"/>
  <c r="OY39" i="1" s="1"/>
  <c r="OY30" i="1" a="1"/>
  <c r="OY30" i="1" s="1"/>
  <c r="OY23" i="1" a="1"/>
  <c r="OY23" i="1" s="1"/>
  <c r="OY37" i="1" a="1"/>
  <c r="OY37" i="1" s="1"/>
  <c r="OY28" i="1" a="1"/>
  <c r="OY28" i="1" s="1"/>
  <c r="OY26" i="1" a="1"/>
  <c r="OY26" i="1" s="1"/>
  <c r="RM35" i="1" a="1"/>
  <c r="RM35" i="1" s="1"/>
  <c r="RM47" i="1" a="1"/>
  <c r="RM47" i="1" s="1"/>
  <c r="RM48" i="1" s="1" a="1"/>
  <c r="RM48" i="1" s="1"/>
  <c r="RM22" i="1" a="1"/>
  <c r="RM22" i="1" s="1"/>
  <c r="RM21" i="1" a="1"/>
  <c r="RM21" i="1" s="1"/>
  <c r="RM36" i="1" a="1"/>
  <c r="RM36" i="1" s="1"/>
  <c r="RM33" i="1" a="1"/>
  <c r="RM33" i="1" s="1"/>
  <c r="RM32" i="1" a="1"/>
  <c r="RM32" i="1" s="1"/>
  <c r="RM44" i="1" a="1"/>
  <c r="RM44" i="1" s="1"/>
  <c r="RM30" i="1" a="1"/>
  <c r="RM30" i="1" s="1"/>
  <c r="RM25" i="1" a="1"/>
  <c r="RM25" i="1" s="1"/>
  <c r="RM37" i="1" a="1"/>
  <c r="RM37" i="1" s="1"/>
  <c r="RM42" i="1" a="1"/>
  <c r="RM42" i="1" s="1"/>
  <c r="RM40" i="1" a="1"/>
  <c r="RM40" i="1" s="1"/>
  <c r="RM46" i="1" a="1"/>
  <c r="RM46" i="1" s="1"/>
  <c r="RM23" i="1" a="1"/>
  <c r="RM23" i="1" s="1"/>
  <c r="RM43" i="1" a="1"/>
  <c r="RM43" i="1" s="1"/>
  <c r="RM28" i="1" a="1"/>
  <c r="RM28" i="1" s="1"/>
  <c r="RM45" i="1" a="1"/>
  <c r="RM45" i="1" s="1"/>
  <c r="RM38" i="1" a="1"/>
  <c r="RM38" i="1" s="1"/>
  <c r="RM34" i="1" a="1"/>
  <c r="RM34" i="1" s="1"/>
  <c r="RM24" i="1" a="1"/>
  <c r="RM24" i="1" s="1"/>
  <c r="RM31" i="1" a="1"/>
  <c r="RM31" i="1" s="1"/>
  <c r="RM26" i="1" a="1"/>
  <c r="RM26" i="1" s="1"/>
  <c r="RM29" i="1" a="1"/>
  <c r="RM29" i="1" s="1"/>
  <c r="RM39" i="1" a="1"/>
  <c r="RM39" i="1" s="1"/>
  <c r="RM27" i="1" a="1"/>
  <c r="RM27" i="1" s="1"/>
  <c r="NI35" i="1" a="1"/>
  <c r="NI35" i="1" s="1"/>
  <c r="NI47" i="1" a="1"/>
  <c r="NI47" i="1" s="1"/>
  <c r="NI48" i="1" s="1" a="1"/>
  <c r="NI48" i="1" s="1"/>
  <c r="NI21" i="1" a="1"/>
  <c r="NI21" i="1" s="1"/>
  <c r="NI22" i="1" a="1"/>
  <c r="NI22" i="1" s="1"/>
  <c r="NI34" i="1" a="1"/>
  <c r="NI34" i="1" s="1"/>
  <c r="NI31" i="1" a="1"/>
  <c r="NI31" i="1" s="1"/>
  <c r="NI42" i="1" a="1"/>
  <c r="NI42" i="1" s="1"/>
  <c r="NI37" i="1" a="1"/>
  <c r="NI37" i="1" s="1"/>
  <c r="NI40" i="1" a="1"/>
  <c r="NI40" i="1" s="1"/>
  <c r="NI39" i="1" a="1"/>
  <c r="NI39" i="1" s="1"/>
  <c r="NI23" i="1" a="1"/>
  <c r="NI23" i="1" s="1"/>
  <c r="NI33" i="1" a="1"/>
  <c r="NI33" i="1" s="1"/>
  <c r="NI24" i="1" a="1"/>
  <c r="NI24" i="1" s="1"/>
  <c r="NI25" i="1" a="1"/>
  <c r="NI25" i="1" s="1"/>
  <c r="NI38" i="1" a="1"/>
  <c r="NI38" i="1" s="1"/>
  <c r="NI36" i="1" a="1"/>
  <c r="NI36" i="1" s="1"/>
  <c r="NI30" i="1" a="1"/>
  <c r="NI30" i="1" s="1"/>
  <c r="NI29" i="1" a="1"/>
  <c r="NI29" i="1" s="1"/>
  <c r="NI32" i="1" a="1"/>
  <c r="NI32" i="1" s="1"/>
  <c r="NI28" i="1" a="1"/>
  <c r="NI28" i="1" s="1"/>
  <c r="NI46" i="1" a="1"/>
  <c r="NI46" i="1" s="1"/>
  <c r="NI27" i="1" a="1"/>
  <c r="NI27" i="1" s="1"/>
  <c r="NI43" i="1" a="1"/>
  <c r="NI43" i="1" s="1"/>
  <c r="NI44" i="1" a="1"/>
  <c r="NI44" i="1" s="1"/>
  <c r="NI45" i="1" a="1"/>
  <c r="NI45" i="1" s="1"/>
  <c r="NI26" i="1" a="1"/>
  <c r="NI26" i="1" s="1"/>
  <c r="NM35" i="1" a="1"/>
  <c r="NM35" i="1" s="1"/>
  <c r="NM47" i="1" a="1"/>
  <c r="NM47" i="1" s="1"/>
  <c r="NM48" i="1" s="1" a="1"/>
  <c r="NM48" i="1" s="1"/>
  <c r="NM21" i="1" a="1"/>
  <c r="NM21" i="1" s="1"/>
  <c r="NM22" i="1" a="1"/>
  <c r="NM22" i="1" s="1"/>
  <c r="NM30" i="1" a="1"/>
  <c r="NM30" i="1" s="1"/>
  <c r="NM31" i="1" a="1"/>
  <c r="NM31" i="1" s="1"/>
  <c r="NM45" i="1" a="1"/>
  <c r="NM45" i="1" s="1"/>
  <c r="NM40" i="1" a="1"/>
  <c r="NM40" i="1" s="1"/>
  <c r="NM39" i="1" a="1"/>
  <c r="NM39" i="1" s="1"/>
  <c r="NM44" i="1" a="1"/>
  <c r="NM44" i="1" s="1"/>
  <c r="NM34" i="1" a="1"/>
  <c r="NM34" i="1" s="1"/>
  <c r="NM42" i="1" a="1"/>
  <c r="NM42" i="1" s="1"/>
  <c r="NM33" i="1" a="1"/>
  <c r="NM33" i="1" s="1"/>
  <c r="NM24" i="1" a="1"/>
  <c r="NM24" i="1" s="1"/>
  <c r="NM36" i="1" a="1"/>
  <c r="NM36" i="1" s="1"/>
  <c r="NM38" i="1" a="1"/>
  <c r="NM38" i="1" s="1"/>
  <c r="NM29" i="1" a="1"/>
  <c r="NM29" i="1" s="1"/>
  <c r="NM32" i="1" a="1"/>
  <c r="NM32" i="1" s="1"/>
  <c r="NM26" i="1" a="1"/>
  <c r="NM26" i="1" s="1"/>
  <c r="NM43" i="1" a="1"/>
  <c r="NM43" i="1" s="1"/>
  <c r="NM27" i="1" a="1"/>
  <c r="NM27" i="1" s="1"/>
  <c r="NM37" i="1" a="1"/>
  <c r="NM37" i="1" s="1"/>
  <c r="NM23" i="1" a="1"/>
  <c r="NM23" i="1" s="1"/>
  <c r="NM46" i="1" a="1"/>
  <c r="NM46" i="1" s="1"/>
  <c r="NM28" i="1" a="1"/>
  <c r="NM28" i="1" s="1"/>
  <c r="NM25" i="1" a="1"/>
  <c r="NM25" i="1" s="1"/>
  <c r="SF35" i="1" a="1"/>
  <c r="SF35" i="1" s="1"/>
  <c r="SF47" i="1" a="1"/>
  <c r="SF47" i="1" s="1"/>
  <c r="SF48" i="1" s="1" a="1"/>
  <c r="SF48" i="1" s="1"/>
  <c r="SF22" i="1" a="1"/>
  <c r="SF22" i="1" s="1"/>
  <c r="SF21" i="1" a="1"/>
  <c r="SF21" i="1" s="1"/>
  <c r="SF32" i="1" a="1"/>
  <c r="SF32" i="1" s="1"/>
  <c r="SF43" i="1" a="1"/>
  <c r="SF43" i="1" s="1"/>
  <c r="SF44" i="1" a="1"/>
  <c r="SF44" i="1" s="1"/>
  <c r="SF45" i="1" a="1"/>
  <c r="SF45" i="1" s="1"/>
  <c r="SF42" i="1" a="1"/>
  <c r="SF42" i="1" s="1"/>
  <c r="SF39" i="1" a="1"/>
  <c r="SF39" i="1" s="1"/>
  <c r="SF37" i="1" a="1"/>
  <c r="SF37" i="1" s="1"/>
  <c r="SF31" i="1" a="1"/>
  <c r="SF31" i="1" s="1"/>
  <c r="SF23" i="1" a="1"/>
  <c r="SF23" i="1" s="1"/>
  <c r="SF40" i="1" a="1"/>
  <c r="SF40" i="1" s="1"/>
  <c r="SF33" i="1" a="1"/>
  <c r="SF33" i="1" s="1"/>
  <c r="SF24" i="1" a="1"/>
  <c r="SF24" i="1" s="1"/>
  <c r="SF34" i="1" a="1"/>
  <c r="SF34" i="1" s="1"/>
  <c r="SF36" i="1" a="1"/>
  <c r="SF36" i="1" s="1"/>
  <c r="SF38" i="1" a="1"/>
  <c r="SF38" i="1" s="1"/>
  <c r="SF30" i="1" a="1"/>
  <c r="SF30" i="1" s="1"/>
  <c r="SF25" i="1" a="1"/>
  <c r="SF25" i="1" s="1"/>
  <c r="SF28" i="1" a="1"/>
  <c r="SF28" i="1" s="1"/>
  <c r="SF27" i="1" a="1"/>
  <c r="SF27" i="1" s="1"/>
  <c r="SF46" i="1" a="1"/>
  <c r="SF46" i="1" s="1"/>
  <c r="SF29" i="1" a="1"/>
  <c r="SF29" i="1" s="1"/>
  <c r="SF26" i="1" a="1"/>
  <c r="SF26" i="1" s="1"/>
  <c r="TM35" i="1" a="1"/>
  <c r="TM35" i="1" s="1"/>
  <c r="TM47" i="1" a="1"/>
  <c r="TM47" i="1" s="1"/>
  <c r="TM48" i="1" s="1" a="1"/>
  <c r="TM48" i="1" s="1"/>
  <c r="TM22" i="1" a="1"/>
  <c r="TM22" i="1" s="1"/>
  <c r="TM21" i="1" a="1"/>
  <c r="TM21" i="1" s="1"/>
  <c r="TM25" i="1" a="1"/>
  <c r="TM25" i="1" s="1"/>
  <c r="TM24" i="1" a="1"/>
  <c r="TM24" i="1" s="1"/>
  <c r="TM32" i="1" a="1"/>
  <c r="TM32" i="1" s="1"/>
  <c r="TM38" i="1" a="1"/>
  <c r="TM38" i="1" s="1"/>
  <c r="TM40" i="1" a="1"/>
  <c r="TM40" i="1" s="1"/>
  <c r="TM30" i="1" a="1"/>
  <c r="TM30" i="1" s="1"/>
  <c r="TM44" i="1" a="1"/>
  <c r="TM44" i="1" s="1"/>
  <c r="TM29" i="1" a="1"/>
  <c r="TM29" i="1" s="1"/>
  <c r="TM26" i="1" a="1"/>
  <c r="TM26" i="1" s="1"/>
  <c r="TM31" i="1" a="1"/>
  <c r="TM31" i="1" s="1"/>
  <c r="TM37" i="1" a="1"/>
  <c r="TM37" i="1" s="1"/>
  <c r="TM33" i="1" a="1"/>
  <c r="TM33" i="1" s="1"/>
  <c r="TM45" i="1" a="1"/>
  <c r="TM45" i="1" s="1"/>
  <c r="TM34" i="1" a="1"/>
  <c r="TM34" i="1" s="1"/>
  <c r="TM36" i="1" a="1"/>
  <c r="TM36" i="1" s="1"/>
  <c r="TM28" i="1" a="1"/>
  <c r="TM28" i="1" s="1"/>
  <c r="TM43" i="1" a="1"/>
  <c r="TM43" i="1" s="1"/>
  <c r="TM27" i="1" a="1"/>
  <c r="TM27" i="1" s="1"/>
  <c r="TM42" i="1" a="1"/>
  <c r="TM42" i="1" s="1"/>
  <c r="TM23" i="1" a="1"/>
  <c r="TM23" i="1" s="1"/>
  <c r="TM39" i="1" a="1"/>
  <c r="TM39" i="1" s="1"/>
  <c r="TM46" i="1" a="1"/>
  <c r="TM46" i="1" s="1"/>
  <c r="TT35" i="1" a="1"/>
  <c r="TT35" i="1" s="1"/>
  <c r="TT47" i="1" a="1"/>
  <c r="TT47" i="1" s="1"/>
  <c r="TT48" i="1" s="1" a="1"/>
  <c r="TT48" i="1" s="1"/>
  <c r="TT21" i="1" a="1"/>
  <c r="TT21" i="1" s="1"/>
  <c r="TT22" i="1" a="1"/>
  <c r="TT22" i="1" s="1"/>
  <c r="TT23" i="1" a="1"/>
  <c r="TT23" i="1" s="1"/>
  <c r="TT46" i="1" a="1"/>
  <c r="TT46" i="1" s="1"/>
  <c r="TT32" i="1" a="1"/>
  <c r="TT32" i="1" s="1"/>
  <c r="TT43" i="1" a="1"/>
  <c r="TT43" i="1" s="1"/>
  <c r="TT34" i="1" a="1"/>
  <c r="TT34" i="1" s="1"/>
  <c r="TT36" i="1" a="1"/>
  <c r="TT36" i="1" s="1"/>
  <c r="TT37" i="1" a="1"/>
  <c r="TT37" i="1" s="1"/>
  <c r="TT27" i="1" a="1"/>
  <c r="TT27" i="1" s="1"/>
  <c r="TT29" i="1" a="1"/>
  <c r="TT29" i="1" s="1"/>
  <c r="TT26" i="1" a="1"/>
  <c r="TT26" i="1" s="1"/>
  <c r="TT44" i="1" a="1"/>
  <c r="TT44" i="1" s="1"/>
  <c r="TT33" i="1" a="1"/>
  <c r="TT33" i="1" s="1"/>
  <c r="TT30" i="1" a="1"/>
  <c r="TT30" i="1" s="1"/>
  <c r="TT45" i="1" a="1"/>
  <c r="TT45" i="1" s="1"/>
  <c r="TT31" i="1" a="1"/>
  <c r="TT31" i="1" s="1"/>
  <c r="TT38" i="1" a="1"/>
  <c r="TT38" i="1" s="1"/>
  <c r="TT24" i="1" a="1"/>
  <c r="TT24" i="1" s="1"/>
  <c r="TT40" i="1" a="1"/>
  <c r="TT40" i="1" s="1"/>
  <c r="TT25" i="1" a="1"/>
  <c r="TT25" i="1" s="1"/>
  <c r="TT39" i="1" a="1"/>
  <c r="TT39" i="1" s="1"/>
  <c r="TT28" i="1" a="1"/>
  <c r="TT28" i="1" s="1"/>
  <c r="TT42" i="1" a="1"/>
  <c r="TT42" i="1" s="1"/>
  <c r="PO35" i="1" a="1"/>
  <c r="PO35" i="1" s="1"/>
  <c r="PO47" i="1" a="1"/>
  <c r="PO47" i="1" s="1"/>
  <c r="PO48" i="1" s="1" a="1"/>
  <c r="PO48" i="1" s="1"/>
  <c r="PO22" i="1" a="1"/>
  <c r="PO22" i="1" s="1"/>
  <c r="PO21" i="1" a="1"/>
  <c r="PO21" i="1" s="1"/>
  <c r="PO25" i="1" a="1"/>
  <c r="PO25" i="1" s="1"/>
  <c r="PO46" i="1" a="1"/>
  <c r="PO46" i="1" s="1"/>
  <c r="PO29" i="1" a="1"/>
  <c r="PO29" i="1" s="1"/>
  <c r="PO26" i="1" a="1"/>
  <c r="PO26" i="1" s="1"/>
  <c r="PO33" i="1" a="1"/>
  <c r="PO33" i="1" s="1"/>
  <c r="PO34" i="1" a="1"/>
  <c r="PO34" i="1" s="1"/>
  <c r="PO43" i="1" a="1"/>
  <c r="PO43" i="1" s="1"/>
  <c r="PO32" i="1" a="1"/>
  <c r="PO32" i="1" s="1"/>
  <c r="PO40" i="1" a="1"/>
  <c r="PO40" i="1" s="1"/>
  <c r="PO44" i="1" a="1"/>
  <c r="PO44" i="1" s="1"/>
  <c r="PO27" i="1" a="1"/>
  <c r="PO27" i="1" s="1"/>
  <c r="PO31" i="1" a="1"/>
  <c r="PO31" i="1" s="1"/>
  <c r="PO45" i="1" a="1"/>
  <c r="PO45" i="1" s="1"/>
  <c r="PO38" i="1" a="1"/>
  <c r="PO38" i="1" s="1"/>
  <c r="PO42" i="1" a="1"/>
  <c r="PO42" i="1" s="1"/>
  <c r="PO39" i="1" a="1"/>
  <c r="PO39" i="1" s="1"/>
  <c r="PO23" i="1" a="1"/>
  <c r="PO23" i="1" s="1"/>
  <c r="PO24" i="1" a="1"/>
  <c r="PO24" i="1" s="1"/>
  <c r="PO36" i="1" a="1"/>
  <c r="PO36" i="1" s="1"/>
  <c r="PO37" i="1" a="1"/>
  <c r="PO37" i="1" s="1"/>
  <c r="PO28" i="1" a="1"/>
  <c r="PO28" i="1" s="1"/>
  <c r="PO30" i="1" a="1"/>
  <c r="PO30" i="1" s="1"/>
  <c r="SC35" i="1" a="1"/>
  <c r="SC35" i="1" s="1"/>
  <c r="SC47" i="1" a="1"/>
  <c r="SC47" i="1" s="1"/>
  <c r="SC48" i="1" s="1" a="1"/>
  <c r="SC48" i="1" s="1"/>
  <c r="SC22" i="1" a="1"/>
  <c r="SC22" i="1" s="1"/>
  <c r="SC21" i="1" a="1"/>
  <c r="SC21" i="1" s="1"/>
  <c r="SC33" i="1" a="1"/>
  <c r="SC33" i="1" s="1"/>
  <c r="SC30" i="1" a="1"/>
  <c r="SC30" i="1" s="1"/>
  <c r="SC23" i="1" a="1"/>
  <c r="SC23" i="1" s="1"/>
  <c r="SC25" i="1" a="1"/>
  <c r="SC25" i="1" s="1"/>
  <c r="SC40" i="1" a="1"/>
  <c r="SC40" i="1" s="1"/>
  <c r="SC45" i="1" a="1"/>
  <c r="SC45" i="1" s="1"/>
  <c r="SC46" i="1" a="1"/>
  <c r="SC46" i="1" s="1"/>
  <c r="SC28" i="1" a="1"/>
  <c r="SC28" i="1" s="1"/>
  <c r="SC38" i="1" a="1"/>
  <c r="SC38" i="1" s="1"/>
  <c r="SC43" i="1" a="1"/>
  <c r="SC43" i="1" s="1"/>
  <c r="SC24" i="1" a="1"/>
  <c r="SC24" i="1" s="1"/>
  <c r="SC34" i="1" a="1"/>
  <c r="SC34" i="1" s="1"/>
  <c r="SC31" i="1" a="1"/>
  <c r="SC31" i="1" s="1"/>
  <c r="SC29" i="1" a="1"/>
  <c r="SC29" i="1" s="1"/>
  <c r="SC32" i="1" a="1"/>
  <c r="SC32" i="1" s="1"/>
  <c r="SC44" i="1" a="1"/>
  <c r="SC44" i="1" s="1"/>
  <c r="SC42" i="1" a="1"/>
  <c r="SC42" i="1" s="1"/>
  <c r="SC36" i="1" a="1"/>
  <c r="SC36" i="1" s="1"/>
  <c r="SC39" i="1" a="1"/>
  <c r="SC39" i="1" s="1"/>
  <c r="SC26" i="1" a="1"/>
  <c r="SC26" i="1" s="1"/>
  <c r="SC37" i="1" a="1"/>
  <c r="SC37" i="1" s="1"/>
  <c r="SC27" i="1" a="1"/>
  <c r="SC27" i="1" s="1"/>
  <c r="OI35" i="1" a="1"/>
  <c r="OI35" i="1" s="1"/>
  <c r="OI47" i="1" a="1"/>
  <c r="OI47" i="1" s="1"/>
  <c r="OI48" i="1" s="1" a="1"/>
  <c r="OI48" i="1" s="1"/>
  <c r="OI22" i="1" a="1"/>
  <c r="OI22" i="1" s="1"/>
  <c r="OI21" i="1" a="1"/>
  <c r="OI21" i="1" s="1"/>
  <c r="OI28" i="1" a="1"/>
  <c r="OI28" i="1" s="1"/>
  <c r="OI36" i="1" a="1"/>
  <c r="OI36" i="1" s="1"/>
  <c r="OI37" i="1" a="1"/>
  <c r="OI37" i="1" s="1"/>
  <c r="OI25" i="1" a="1"/>
  <c r="OI25" i="1" s="1"/>
  <c r="OI23" i="1" a="1"/>
  <c r="OI23" i="1" s="1"/>
  <c r="OI30" i="1" a="1"/>
  <c r="OI30" i="1" s="1"/>
  <c r="OI27" i="1" a="1"/>
  <c r="OI27" i="1" s="1"/>
  <c r="OI46" i="1" a="1"/>
  <c r="OI46" i="1" s="1"/>
  <c r="OI45" i="1" a="1"/>
  <c r="OI45" i="1" s="1"/>
  <c r="OI38" i="1" a="1"/>
  <c r="OI38" i="1" s="1"/>
  <c r="OI43" i="1" a="1"/>
  <c r="OI43" i="1" s="1"/>
  <c r="OI40" i="1" a="1"/>
  <c r="OI40" i="1" s="1"/>
  <c r="OI44" i="1" a="1"/>
  <c r="OI44" i="1" s="1"/>
  <c r="OI24" i="1" a="1"/>
  <c r="OI24" i="1" s="1"/>
  <c r="OI33" i="1" a="1"/>
  <c r="OI33" i="1" s="1"/>
  <c r="OI31" i="1" a="1"/>
  <c r="OI31" i="1" s="1"/>
  <c r="OI29" i="1" a="1"/>
  <c r="OI29" i="1" s="1"/>
  <c r="OI32" i="1" a="1"/>
  <c r="OI32" i="1" s="1"/>
  <c r="OI34" i="1" a="1"/>
  <c r="OI34" i="1" s="1"/>
  <c r="OI42" i="1" a="1"/>
  <c r="OI42" i="1" s="1"/>
  <c r="OI39" i="1" a="1"/>
  <c r="OI39" i="1" s="1"/>
  <c r="OI26" i="1" a="1"/>
  <c r="OI26" i="1" s="1"/>
  <c r="OP35" i="1" a="1"/>
  <c r="OP35" i="1" s="1"/>
  <c r="OP47" i="1" a="1"/>
  <c r="OP47" i="1" s="1"/>
  <c r="OP48" i="1" s="1" a="1"/>
  <c r="OP48" i="1" s="1"/>
  <c r="OP22" i="1" a="1"/>
  <c r="OP22" i="1" s="1"/>
  <c r="OP21" i="1" a="1"/>
  <c r="OP21" i="1" s="1"/>
  <c r="OP38" i="1" a="1"/>
  <c r="OP38" i="1" s="1"/>
  <c r="OP30" i="1" a="1"/>
  <c r="OP30" i="1" s="1"/>
  <c r="OP29" i="1" a="1"/>
  <c r="OP29" i="1" s="1"/>
  <c r="OP32" i="1" a="1"/>
  <c r="OP32" i="1" s="1"/>
  <c r="OP44" i="1" a="1"/>
  <c r="OP44" i="1" s="1"/>
  <c r="OP37" i="1" a="1"/>
  <c r="OP37" i="1" s="1"/>
  <c r="OP31" i="1" a="1"/>
  <c r="OP31" i="1" s="1"/>
  <c r="OP27" i="1" a="1"/>
  <c r="OP27" i="1" s="1"/>
  <c r="OP39" i="1" a="1"/>
  <c r="OP39" i="1" s="1"/>
  <c r="OP45" i="1" a="1"/>
  <c r="OP45" i="1" s="1"/>
  <c r="OP40" i="1" a="1"/>
  <c r="OP40" i="1" s="1"/>
  <c r="OP34" i="1" a="1"/>
  <c r="OP34" i="1" s="1"/>
  <c r="OP36" i="1" a="1"/>
  <c r="OP36" i="1" s="1"/>
  <c r="OP33" i="1" a="1"/>
  <c r="OP33" i="1" s="1"/>
  <c r="OP24" i="1" a="1"/>
  <c r="OP24" i="1" s="1"/>
  <c r="OP25" i="1" a="1"/>
  <c r="OP25" i="1" s="1"/>
  <c r="OP42" i="1" a="1"/>
  <c r="OP42" i="1" s="1"/>
  <c r="OP46" i="1" a="1"/>
  <c r="OP46" i="1" s="1"/>
  <c r="OP43" i="1" a="1"/>
  <c r="OP43" i="1" s="1"/>
  <c r="OP23" i="1" a="1"/>
  <c r="OP23" i="1" s="1"/>
  <c r="OP26" i="1" a="1"/>
  <c r="OP26" i="1" s="1"/>
  <c r="OP28" i="1" a="1"/>
  <c r="OP28" i="1" s="1"/>
  <c r="TC35" i="1" a="1"/>
  <c r="TC35" i="1" s="1"/>
  <c r="TC47" i="1" a="1"/>
  <c r="TC47" i="1" s="1"/>
  <c r="TC48" i="1" s="1" a="1"/>
  <c r="TC48" i="1" s="1"/>
  <c r="TC21" i="1" a="1"/>
  <c r="TC21" i="1" s="1"/>
  <c r="TC22" i="1" a="1"/>
  <c r="TC22" i="1" s="1"/>
  <c r="TC25" i="1" a="1"/>
  <c r="TC25" i="1" s="1"/>
  <c r="TC30" i="1" a="1"/>
  <c r="TC30" i="1" s="1"/>
  <c r="TC31" i="1" a="1"/>
  <c r="TC31" i="1" s="1"/>
  <c r="TC45" i="1" a="1"/>
  <c r="TC45" i="1" s="1"/>
  <c r="TC33" i="1" a="1"/>
  <c r="TC33" i="1" s="1"/>
  <c r="TC39" i="1" a="1"/>
  <c r="TC39" i="1" s="1"/>
  <c r="TC38" i="1" a="1"/>
  <c r="TC38" i="1" s="1"/>
  <c r="TC40" i="1" a="1"/>
  <c r="TC40" i="1" s="1"/>
  <c r="TC24" i="1" a="1"/>
  <c r="TC24" i="1" s="1"/>
  <c r="TC28" i="1" a="1"/>
  <c r="TC28" i="1" s="1"/>
  <c r="TC29" i="1" a="1"/>
  <c r="TC29" i="1" s="1"/>
  <c r="TC32" i="1" a="1"/>
  <c r="TC32" i="1" s="1"/>
  <c r="TC34" i="1" a="1"/>
  <c r="TC34" i="1" s="1"/>
  <c r="TC36" i="1" a="1"/>
  <c r="TC36" i="1" s="1"/>
  <c r="TC46" i="1" a="1"/>
  <c r="TC46" i="1" s="1"/>
  <c r="TC42" i="1" a="1"/>
  <c r="TC42" i="1" s="1"/>
  <c r="TC43" i="1" a="1"/>
  <c r="TC43" i="1" s="1"/>
  <c r="TC44" i="1" a="1"/>
  <c r="TC44" i="1" s="1"/>
  <c r="TC26" i="1" a="1"/>
  <c r="TC26" i="1" s="1"/>
  <c r="TC37" i="1" a="1"/>
  <c r="TC37" i="1" s="1"/>
  <c r="TC23" i="1" a="1"/>
  <c r="TC23" i="1" s="1"/>
  <c r="TC27" i="1" a="1"/>
  <c r="TC27" i="1" s="1"/>
  <c r="UQ35" i="1" a="1"/>
  <c r="UQ35" i="1" s="1"/>
  <c r="UQ47" i="1" a="1"/>
  <c r="UQ47" i="1" s="1"/>
  <c r="UQ48" i="1" s="1" a="1"/>
  <c r="UQ48" i="1" s="1"/>
  <c r="UQ22" i="1" a="1"/>
  <c r="UQ22" i="1" s="1"/>
  <c r="UQ21" i="1" a="1"/>
  <c r="UQ21" i="1" s="1"/>
  <c r="UQ38" i="1" a="1"/>
  <c r="UQ38" i="1" s="1"/>
  <c r="UQ30" i="1" a="1"/>
  <c r="UQ30" i="1" s="1"/>
  <c r="UQ29" i="1" a="1"/>
  <c r="UQ29" i="1" s="1"/>
  <c r="UQ25" i="1" a="1"/>
  <c r="UQ25" i="1" s="1"/>
  <c r="UQ32" i="1" a="1"/>
  <c r="UQ32" i="1" s="1"/>
  <c r="UQ44" i="1" a="1"/>
  <c r="UQ44" i="1" s="1"/>
  <c r="UQ46" i="1" a="1"/>
  <c r="UQ46" i="1" s="1"/>
  <c r="UQ27" i="1" a="1"/>
  <c r="UQ27" i="1" s="1"/>
  <c r="UQ31" i="1" a="1"/>
  <c r="UQ31" i="1" s="1"/>
  <c r="UQ43" i="1" a="1"/>
  <c r="UQ43" i="1" s="1"/>
  <c r="UQ37" i="1" a="1"/>
  <c r="UQ37" i="1" s="1"/>
  <c r="UQ26" i="1" a="1"/>
  <c r="UQ26" i="1" s="1"/>
  <c r="UQ45" i="1" a="1"/>
  <c r="UQ45" i="1" s="1"/>
  <c r="UQ34" i="1" a="1"/>
  <c r="UQ34" i="1" s="1"/>
  <c r="UQ33" i="1" a="1"/>
  <c r="UQ33" i="1" s="1"/>
  <c r="UQ24" i="1" a="1"/>
  <c r="UQ24" i="1" s="1"/>
  <c r="UQ40" i="1" a="1"/>
  <c r="UQ40" i="1" s="1"/>
  <c r="UQ28" i="1" a="1"/>
  <c r="UQ28" i="1" s="1"/>
  <c r="UQ39" i="1" a="1"/>
  <c r="UQ39" i="1" s="1"/>
  <c r="UQ42" i="1" a="1"/>
  <c r="UQ42" i="1" s="1"/>
  <c r="UQ36" i="1" a="1"/>
  <c r="UQ36" i="1" s="1"/>
  <c r="UQ23" i="1" a="1"/>
  <c r="UQ23" i="1" s="1"/>
  <c r="UJ35" i="1" a="1"/>
  <c r="UJ35" i="1" s="1"/>
  <c r="UJ47" i="1" a="1"/>
  <c r="UJ47" i="1" s="1"/>
  <c r="UJ48" i="1" s="1" a="1"/>
  <c r="UJ48" i="1" s="1"/>
  <c r="UJ22" i="1" a="1"/>
  <c r="UJ22" i="1" s="1"/>
  <c r="UJ21" i="1" a="1"/>
  <c r="UJ21" i="1" s="1"/>
  <c r="UJ32" i="1" a="1"/>
  <c r="UJ32" i="1" s="1"/>
  <c r="UJ33" i="1" a="1"/>
  <c r="UJ33" i="1" s="1"/>
  <c r="UJ34" i="1" a="1"/>
  <c r="UJ34" i="1" s="1"/>
  <c r="UJ40" i="1" a="1"/>
  <c r="UJ40" i="1" s="1"/>
  <c r="UJ37" i="1" a="1"/>
  <c r="UJ37" i="1" s="1"/>
  <c r="UJ26" i="1" a="1"/>
  <c r="UJ26" i="1" s="1"/>
  <c r="UJ27" i="1" a="1"/>
  <c r="UJ27" i="1" s="1"/>
  <c r="UJ30" i="1" a="1"/>
  <c r="UJ30" i="1" s="1"/>
  <c r="UJ39" i="1" a="1"/>
  <c r="UJ39" i="1" s="1"/>
  <c r="UJ44" i="1" a="1"/>
  <c r="UJ44" i="1" s="1"/>
  <c r="UJ45" i="1" a="1"/>
  <c r="UJ45" i="1" s="1"/>
  <c r="UJ38" i="1" a="1"/>
  <c r="UJ38" i="1" s="1"/>
  <c r="UJ24" i="1" a="1"/>
  <c r="UJ24" i="1" s="1"/>
  <c r="UJ31" i="1" a="1"/>
  <c r="UJ31" i="1" s="1"/>
  <c r="UJ36" i="1" a="1"/>
  <c r="UJ36" i="1" s="1"/>
  <c r="UJ29" i="1" a="1"/>
  <c r="UJ29" i="1" s="1"/>
  <c r="UJ43" i="1" a="1"/>
  <c r="UJ43" i="1" s="1"/>
  <c r="UJ25" i="1" a="1"/>
  <c r="UJ25" i="1" s="1"/>
  <c r="UJ28" i="1" a="1"/>
  <c r="UJ28" i="1" s="1"/>
  <c r="UJ42" i="1" a="1"/>
  <c r="UJ42" i="1" s="1"/>
  <c r="UJ23" i="1" a="1"/>
  <c r="UJ23" i="1" s="1"/>
  <c r="UJ46" i="1" a="1"/>
  <c r="UJ46" i="1" s="1"/>
  <c r="QE35" i="1" a="1"/>
  <c r="QE35" i="1" s="1"/>
  <c r="QE47" i="1" a="1"/>
  <c r="QE47" i="1" s="1"/>
  <c r="QE48" i="1" s="1" a="1"/>
  <c r="QE48" i="1" s="1"/>
  <c r="QE22" i="1" a="1"/>
  <c r="QE22" i="1" s="1"/>
  <c r="QE21" i="1" a="1"/>
  <c r="QE21" i="1" s="1"/>
  <c r="QE29" i="1" a="1"/>
  <c r="QE29" i="1" s="1"/>
  <c r="QE42" i="1" a="1"/>
  <c r="QE42" i="1" s="1"/>
  <c r="QE32" i="1" a="1"/>
  <c r="QE32" i="1" s="1"/>
  <c r="QE25" i="1" a="1"/>
  <c r="QE25" i="1" s="1"/>
  <c r="QE33" i="1" a="1"/>
  <c r="QE33" i="1" s="1"/>
  <c r="QE46" i="1" a="1"/>
  <c r="QE46" i="1" s="1"/>
  <c r="QE37" i="1" a="1"/>
  <c r="QE37" i="1" s="1"/>
  <c r="QE43" i="1" a="1"/>
  <c r="QE43" i="1" s="1"/>
  <c r="QE40" i="1" a="1"/>
  <c r="QE40" i="1" s="1"/>
  <c r="QE44" i="1" a="1"/>
  <c r="QE44" i="1" s="1"/>
  <c r="QE30" i="1" a="1"/>
  <c r="QE30" i="1" s="1"/>
  <c r="QE23" i="1" a="1"/>
  <c r="QE23" i="1" s="1"/>
  <c r="QE45" i="1" a="1"/>
  <c r="QE45" i="1" s="1"/>
  <c r="QE38" i="1" a="1"/>
  <c r="QE38" i="1" s="1"/>
  <c r="QE31" i="1" a="1"/>
  <c r="QE31" i="1" s="1"/>
  <c r="QE24" i="1" a="1"/>
  <c r="QE24" i="1" s="1"/>
  <c r="QE34" i="1" a="1"/>
  <c r="QE34" i="1" s="1"/>
  <c r="QE36" i="1" a="1"/>
  <c r="QE36" i="1" s="1"/>
  <c r="QE26" i="1" a="1"/>
  <c r="QE26" i="1" s="1"/>
  <c r="QE39" i="1" a="1"/>
  <c r="QE39" i="1" s="1"/>
  <c r="QE27" i="1" a="1"/>
  <c r="QE27" i="1" s="1"/>
  <c r="QE28" i="1" a="1"/>
  <c r="QE28" i="1" s="1"/>
  <c r="SS35" i="1" a="1"/>
  <c r="SS35" i="1" s="1"/>
  <c r="SS47" i="1" a="1"/>
  <c r="SS47" i="1" s="1"/>
  <c r="SS48" i="1" s="1" a="1"/>
  <c r="SS48" i="1" s="1"/>
  <c r="SS22" i="1" a="1"/>
  <c r="SS22" i="1" s="1"/>
  <c r="SS21" i="1" a="1"/>
  <c r="SS21" i="1" s="1"/>
  <c r="SS38" i="1" a="1"/>
  <c r="SS38" i="1" s="1"/>
  <c r="SS30" i="1" a="1"/>
  <c r="SS30" i="1" s="1"/>
  <c r="SS25" i="1" a="1"/>
  <c r="SS25" i="1" s="1"/>
  <c r="SS24" i="1" a="1"/>
  <c r="SS24" i="1" s="1"/>
  <c r="SS46" i="1" a="1"/>
  <c r="SS46" i="1" s="1"/>
  <c r="SS43" i="1" a="1"/>
  <c r="SS43" i="1" s="1"/>
  <c r="SS29" i="1" a="1"/>
  <c r="SS29" i="1" s="1"/>
  <c r="SS32" i="1" a="1"/>
  <c r="SS32" i="1" s="1"/>
  <c r="SS44" i="1" a="1"/>
  <c r="SS44" i="1" s="1"/>
  <c r="SS31" i="1" a="1"/>
  <c r="SS31" i="1" s="1"/>
  <c r="SS34" i="1" a="1"/>
  <c r="SS34" i="1" s="1"/>
  <c r="SS40" i="1" a="1"/>
  <c r="SS40" i="1" s="1"/>
  <c r="SS36" i="1" a="1"/>
  <c r="SS36" i="1" s="1"/>
  <c r="SS45" i="1" a="1"/>
  <c r="SS45" i="1" s="1"/>
  <c r="SS42" i="1" a="1"/>
  <c r="SS42" i="1" s="1"/>
  <c r="SS23" i="1" a="1"/>
  <c r="SS23" i="1" s="1"/>
  <c r="SS37" i="1" a="1"/>
  <c r="SS37" i="1" s="1"/>
  <c r="SS39" i="1" a="1"/>
  <c r="SS39" i="1" s="1"/>
  <c r="SS26" i="1" a="1"/>
  <c r="SS26" i="1" s="1"/>
  <c r="SS33" i="1" a="1"/>
  <c r="SS33" i="1" s="1"/>
  <c r="SS28" i="1" a="1"/>
  <c r="SS28" i="1" s="1"/>
  <c r="SS27" i="1" a="1"/>
  <c r="SS27" i="1" s="1"/>
  <c r="PI35" i="1" a="1"/>
  <c r="PI35" i="1" s="1"/>
  <c r="PI47" i="1" a="1"/>
  <c r="PI47" i="1" s="1"/>
  <c r="PI48" i="1" s="1" a="1"/>
  <c r="PI48" i="1" s="1"/>
  <c r="PI22" i="1" a="1"/>
  <c r="PI22" i="1" s="1"/>
  <c r="PI21" i="1" a="1"/>
  <c r="PI21" i="1" s="1"/>
  <c r="PI45" i="1" a="1"/>
  <c r="PI45" i="1" s="1"/>
  <c r="PI40" i="1" a="1"/>
  <c r="PI40" i="1" s="1"/>
  <c r="PI27" i="1" a="1"/>
  <c r="PI27" i="1" s="1"/>
  <c r="PI44" i="1" a="1"/>
  <c r="PI44" i="1" s="1"/>
  <c r="PI26" i="1" a="1"/>
  <c r="PI26" i="1" s="1"/>
  <c r="PI30" i="1" a="1"/>
  <c r="PI30" i="1" s="1"/>
  <c r="PI31" i="1" a="1"/>
  <c r="PI31" i="1" s="1"/>
  <c r="PI42" i="1" a="1"/>
  <c r="PI42" i="1" s="1"/>
  <c r="PI39" i="1" a="1"/>
  <c r="PI39" i="1" s="1"/>
  <c r="PI24" i="1" a="1"/>
  <c r="PI24" i="1" s="1"/>
  <c r="PI38" i="1" a="1"/>
  <c r="PI38" i="1" s="1"/>
  <c r="PI29" i="1" a="1"/>
  <c r="PI29" i="1" s="1"/>
  <c r="PI32" i="1" a="1"/>
  <c r="PI32" i="1" s="1"/>
  <c r="PI36" i="1" a="1"/>
  <c r="PI36" i="1" s="1"/>
  <c r="PI33" i="1" a="1"/>
  <c r="PI33" i="1" s="1"/>
  <c r="PI34" i="1" a="1"/>
  <c r="PI34" i="1" s="1"/>
  <c r="PI25" i="1" a="1"/>
  <c r="PI25" i="1" s="1"/>
  <c r="PI23" i="1" a="1"/>
  <c r="PI23" i="1" s="1"/>
  <c r="PI37" i="1" a="1"/>
  <c r="PI37" i="1" s="1"/>
  <c r="PI28" i="1" a="1"/>
  <c r="PI28" i="1" s="1"/>
  <c r="PI46" i="1" a="1"/>
  <c r="PI46" i="1" s="1"/>
  <c r="PI43" i="1" a="1"/>
  <c r="PI43" i="1" s="1"/>
  <c r="PT35" i="1" a="1"/>
  <c r="PT35" i="1" s="1"/>
  <c r="PT47" i="1" a="1"/>
  <c r="PT47" i="1" s="1"/>
  <c r="PT48" i="1" s="1" a="1"/>
  <c r="PT48" i="1" s="1"/>
  <c r="PT21" i="1" a="1"/>
  <c r="PT21" i="1" s="1"/>
  <c r="PT22" i="1" a="1"/>
  <c r="PT22" i="1" s="1"/>
  <c r="PT32" i="1" a="1"/>
  <c r="PT32" i="1" s="1"/>
  <c r="PT46" i="1" a="1"/>
  <c r="PT46" i="1" s="1"/>
  <c r="PT27" i="1" a="1"/>
  <c r="PT27" i="1" s="1"/>
  <c r="PT44" i="1" a="1"/>
  <c r="PT44" i="1" s="1"/>
  <c r="PT43" i="1" a="1"/>
  <c r="PT43" i="1" s="1"/>
  <c r="PT37" i="1" a="1"/>
  <c r="PT37" i="1" s="1"/>
  <c r="PT31" i="1" a="1"/>
  <c r="PT31" i="1" s="1"/>
  <c r="PT45" i="1" a="1"/>
  <c r="PT45" i="1" s="1"/>
  <c r="PT42" i="1" a="1"/>
  <c r="PT42" i="1" s="1"/>
  <c r="PT39" i="1" a="1"/>
  <c r="PT39" i="1" s="1"/>
  <c r="PT34" i="1" a="1"/>
  <c r="PT34" i="1" s="1"/>
  <c r="PT23" i="1" a="1"/>
  <c r="PT23" i="1" s="1"/>
  <c r="PT28" i="1" a="1"/>
  <c r="PT28" i="1" s="1"/>
  <c r="PT40" i="1" a="1"/>
  <c r="PT40" i="1" s="1"/>
  <c r="PT33" i="1" a="1"/>
  <c r="PT33" i="1" s="1"/>
  <c r="PT24" i="1" a="1"/>
  <c r="PT24" i="1" s="1"/>
  <c r="PT36" i="1" a="1"/>
  <c r="PT36" i="1" s="1"/>
  <c r="PT38" i="1" a="1"/>
  <c r="PT38" i="1" s="1"/>
  <c r="PT30" i="1" a="1"/>
  <c r="PT30" i="1" s="1"/>
  <c r="PT25" i="1" a="1"/>
  <c r="PT25" i="1" s="1"/>
  <c r="PT29" i="1" a="1"/>
  <c r="PT29" i="1" s="1"/>
  <c r="PT26" i="1" a="1"/>
  <c r="PT26" i="1" s="1"/>
  <c r="UG35" i="1" a="1"/>
  <c r="UG35" i="1" s="1"/>
  <c r="UG47" i="1" a="1"/>
  <c r="UG47" i="1" s="1"/>
  <c r="UG48" i="1" s="1" a="1"/>
  <c r="UG48" i="1" s="1"/>
  <c r="UG21" i="1" a="1"/>
  <c r="UG21" i="1" s="1"/>
  <c r="UG22" i="1" a="1"/>
  <c r="UG22" i="1" s="1"/>
  <c r="UG40" i="1" a="1"/>
  <c r="UG40" i="1" s="1"/>
  <c r="UG31" i="1" a="1"/>
  <c r="UG31" i="1" s="1"/>
  <c r="UG30" i="1" a="1"/>
  <c r="UG30" i="1" s="1"/>
  <c r="UG27" i="1" a="1"/>
  <c r="UG27" i="1" s="1"/>
  <c r="UG24" i="1" a="1"/>
  <c r="UG24" i="1" s="1"/>
  <c r="UG39" i="1" a="1"/>
  <c r="UG39" i="1" s="1"/>
  <c r="UG34" i="1" a="1"/>
  <c r="UG34" i="1" s="1"/>
  <c r="UG38" i="1" a="1"/>
  <c r="UG38" i="1" s="1"/>
  <c r="UG23" i="1" a="1"/>
  <c r="UG23" i="1" s="1"/>
  <c r="UG28" i="1" a="1"/>
  <c r="UG28" i="1" s="1"/>
  <c r="UG29" i="1" a="1"/>
  <c r="UG29" i="1" s="1"/>
  <c r="UG32" i="1" a="1"/>
  <c r="UG32" i="1" s="1"/>
  <c r="UG33" i="1" a="1"/>
  <c r="UG33" i="1" s="1"/>
  <c r="UG36" i="1" a="1"/>
  <c r="UG36" i="1" s="1"/>
  <c r="UG45" i="1" a="1"/>
  <c r="UG45" i="1" s="1"/>
  <c r="UG44" i="1" a="1"/>
  <c r="UG44" i="1" s="1"/>
  <c r="UG25" i="1" a="1"/>
  <c r="UG25" i="1" s="1"/>
  <c r="UG37" i="1" a="1"/>
  <c r="UG37" i="1" s="1"/>
  <c r="UG46" i="1" a="1"/>
  <c r="UG46" i="1" s="1"/>
  <c r="UG26" i="1" a="1"/>
  <c r="UG26" i="1" s="1"/>
  <c r="UG42" i="1" a="1"/>
  <c r="UG42" i="1" s="1"/>
  <c r="UG43" i="1" a="1"/>
  <c r="UG43" i="1" s="1"/>
  <c r="VN35" i="1" a="1"/>
  <c r="VN35" i="1" s="1"/>
  <c r="VN47" i="1" a="1"/>
  <c r="VN47" i="1" s="1"/>
  <c r="VN48" i="1" s="1" a="1"/>
  <c r="VN48" i="1" s="1"/>
  <c r="VN22" i="1" a="1"/>
  <c r="VN22" i="1" s="1"/>
  <c r="VN21" i="1" a="1"/>
  <c r="VN21" i="1" s="1"/>
  <c r="VN27" i="1" a="1"/>
  <c r="VN27" i="1" s="1"/>
  <c r="VN25" i="1" a="1"/>
  <c r="VN25" i="1" s="1"/>
  <c r="VN45" i="1" a="1"/>
  <c r="VN45" i="1" s="1"/>
  <c r="VN31" i="1" a="1"/>
  <c r="VN31" i="1" s="1"/>
  <c r="VN44" i="1" a="1"/>
  <c r="VN44" i="1" s="1"/>
  <c r="VN30" i="1" a="1"/>
  <c r="VN30" i="1" s="1"/>
  <c r="VN39" i="1" a="1"/>
  <c r="VN39" i="1" s="1"/>
  <c r="VN40" i="1" a="1"/>
  <c r="VN40" i="1" s="1"/>
  <c r="VN42" i="1" a="1"/>
  <c r="VN42" i="1" s="1"/>
  <c r="VN38" i="1" a="1"/>
  <c r="VN38" i="1" s="1"/>
  <c r="VN24" i="1" a="1"/>
  <c r="VN24" i="1" s="1"/>
  <c r="VN36" i="1" a="1"/>
  <c r="VN36" i="1" s="1"/>
  <c r="VN29" i="1" a="1"/>
  <c r="VN29" i="1" s="1"/>
  <c r="VN32" i="1" a="1"/>
  <c r="VN32" i="1" s="1"/>
  <c r="VN33" i="1" a="1"/>
  <c r="VN33" i="1" s="1"/>
  <c r="VN43" i="1" a="1"/>
  <c r="VN43" i="1" s="1"/>
  <c r="VN37" i="1" a="1"/>
  <c r="VN37" i="1" s="1"/>
  <c r="VN23" i="1" a="1"/>
  <c r="VN23" i="1" s="1"/>
  <c r="VN28" i="1" a="1"/>
  <c r="VN28" i="1" s="1"/>
  <c r="VN46" i="1" a="1"/>
  <c r="VN46" i="1" s="1"/>
  <c r="VN34" i="1" a="1"/>
  <c r="VN34" i="1" s="1"/>
  <c r="VN26" i="1" a="1"/>
  <c r="VN26" i="1" s="1"/>
  <c r="UZ35" i="1" a="1"/>
  <c r="UZ35" i="1" s="1"/>
  <c r="UZ47" i="1" a="1"/>
  <c r="UZ47" i="1" s="1"/>
  <c r="UZ48" i="1" s="1" a="1"/>
  <c r="UZ48" i="1" s="1"/>
  <c r="UZ21" i="1" a="1"/>
  <c r="UZ21" i="1" s="1"/>
  <c r="UZ22" i="1" a="1"/>
  <c r="UZ22" i="1" s="1"/>
  <c r="UZ32" i="1" a="1"/>
  <c r="UZ32" i="1" s="1"/>
  <c r="UZ30" i="1" a="1"/>
  <c r="UZ30" i="1" s="1"/>
  <c r="UZ34" i="1" a="1"/>
  <c r="UZ34" i="1" s="1"/>
  <c r="UZ37" i="1" a="1"/>
  <c r="UZ37" i="1" s="1"/>
  <c r="UZ45" i="1" a="1"/>
  <c r="UZ45" i="1" s="1"/>
  <c r="UZ39" i="1" a="1"/>
  <c r="UZ39" i="1" s="1"/>
  <c r="UZ38" i="1" a="1"/>
  <c r="UZ38" i="1" s="1"/>
  <c r="UZ27" i="1" a="1"/>
  <c r="UZ27" i="1" s="1"/>
  <c r="UZ24" i="1" a="1"/>
  <c r="UZ24" i="1" s="1"/>
  <c r="UZ42" i="1" a="1"/>
  <c r="UZ42" i="1" s="1"/>
  <c r="UZ44" i="1" a="1"/>
  <c r="UZ44" i="1" s="1"/>
  <c r="UZ36" i="1" a="1"/>
  <c r="UZ36" i="1" s="1"/>
  <c r="UZ29" i="1" a="1"/>
  <c r="UZ29" i="1" s="1"/>
  <c r="UZ31" i="1" a="1"/>
  <c r="UZ31" i="1" s="1"/>
  <c r="UZ33" i="1" a="1"/>
  <c r="UZ33" i="1" s="1"/>
  <c r="UZ40" i="1" a="1"/>
  <c r="UZ40" i="1" s="1"/>
  <c r="UZ43" i="1" a="1"/>
  <c r="UZ43" i="1" s="1"/>
  <c r="UZ28" i="1" a="1"/>
  <c r="UZ28" i="1" s="1"/>
  <c r="UZ23" i="1" a="1"/>
  <c r="UZ23" i="1" s="1"/>
  <c r="UZ26" i="1" a="1"/>
  <c r="UZ26" i="1" s="1"/>
  <c r="UZ46" i="1" a="1"/>
  <c r="UZ46" i="1" s="1"/>
  <c r="UZ25" i="1" a="1"/>
  <c r="UZ25" i="1" s="1"/>
  <c r="QU35" i="1" a="1"/>
  <c r="QU35" i="1" s="1"/>
  <c r="QU47" i="1" a="1"/>
  <c r="QU47" i="1" s="1"/>
  <c r="QU48" i="1" s="1" a="1"/>
  <c r="QU48" i="1" s="1"/>
  <c r="QU21" i="1" a="1"/>
  <c r="QU21" i="1" s="1"/>
  <c r="QU22" i="1" a="1"/>
  <c r="QU22" i="1" s="1"/>
  <c r="QU25" i="1" a="1"/>
  <c r="QU25" i="1" s="1"/>
  <c r="QU23" i="1" a="1"/>
  <c r="QU23" i="1" s="1"/>
  <c r="QU46" i="1" a="1"/>
  <c r="QU46" i="1" s="1"/>
  <c r="QU30" i="1" a="1"/>
  <c r="QU30" i="1" s="1"/>
  <c r="QU45" i="1" a="1"/>
  <c r="QU45" i="1" s="1"/>
  <c r="QU43" i="1" a="1"/>
  <c r="QU43" i="1" s="1"/>
  <c r="QU40" i="1" a="1"/>
  <c r="QU40" i="1" s="1"/>
  <c r="QU44" i="1" a="1"/>
  <c r="QU44" i="1" s="1"/>
  <c r="QU38" i="1" a="1"/>
  <c r="QU38" i="1" s="1"/>
  <c r="QU27" i="1" a="1"/>
  <c r="QU27" i="1" s="1"/>
  <c r="QU24" i="1" a="1"/>
  <c r="QU24" i="1" s="1"/>
  <c r="QU33" i="1" a="1"/>
  <c r="QU33" i="1" s="1"/>
  <c r="QU31" i="1" a="1"/>
  <c r="QU31" i="1" s="1"/>
  <c r="QU34" i="1" a="1"/>
  <c r="QU34" i="1" s="1"/>
  <c r="QU29" i="1" a="1"/>
  <c r="QU29" i="1" s="1"/>
  <c r="QU32" i="1" a="1"/>
  <c r="QU32" i="1" s="1"/>
  <c r="QU36" i="1" a="1"/>
  <c r="QU36" i="1" s="1"/>
  <c r="QU28" i="1" a="1"/>
  <c r="QU28" i="1" s="1"/>
  <c r="QU39" i="1" a="1"/>
  <c r="QU39" i="1" s="1"/>
  <c r="QU37" i="1" a="1"/>
  <c r="QU37" i="1" s="1"/>
  <c r="QU26" i="1" a="1"/>
  <c r="QU26" i="1" s="1"/>
  <c r="QU42" i="1" a="1"/>
  <c r="QU42" i="1" s="1"/>
  <c r="TI35" i="1" a="1"/>
  <c r="TI35" i="1" s="1"/>
  <c r="TI47" i="1" a="1"/>
  <c r="TI47" i="1" s="1"/>
  <c r="TI48" i="1" s="1" a="1"/>
  <c r="TI48" i="1" s="1"/>
  <c r="TI22" i="1" a="1"/>
  <c r="TI22" i="1" s="1"/>
  <c r="TI21" i="1" a="1"/>
  <c r="TI21" i="1" s="1"/>
  <c r="TI30" i="1" a="1"/>
  <c r="TI30" i="1" s="1"/>
  <c r="TI25" i="1" a="1"/>
  <c r="TI25" i="1" s="1"/>
  <c r="TI29" i="1" a="1"/>
  <c r="TI29" i="1" s="1"/>
  <c r="TI40" i="1" a="1"/>
  <c r="TI40" i="1" s="1"/>
  <c r="TI46" i="1" a="1"/>
  <c r="TI46" i="1" s="1"/>
  <c r="TI42" i="1" a="1"/>
  <c r="TI42" i="1" s="1"/>
  <c r="TI32" i="1" a="1"/>
  <c r="TI32" i="1" s="1"/>
  <c r="TI43" i="1" a="1"/>
  <c r="TI43" i="1" s="1"/>
  <c r="TI44" i="1" a="1"/>
  <c r="TI44" i="1" s="1"/>
  <c r="TI37" i="1" a="1"/>
  <c r="TI37" i="1" s="1"/>
  <c r="TI31" i="1" a="1"/>
  <c r="TI31" i="1" s="1"/>
  <c r="TI45" i="1" a="1"/>
  <c r="TI45" i="1" s="1"/>
  <c r="TI38" i="1" a="1"/>
  <c r="TI38" i="1" s="1"/>
  <c r="TI24" i="1" a="1"/>
  <c r="TI24" i="1" s="1"/>
  <c r="TI34" i="1" a="1"/>
  <c r="TI34" i="1" s="1"/>
  <c r="TI36" i="1" a="1"/>
  <c r="TI36" i="1" s="1"/>
  <c r="TI23" i="1" a="1"/>
  <c r="TI23" i="1" s="1"/>
  <c r="TI39" i="1" a="1"/>
  <c r="TI39" i="1" s="1"/>
  <c r="TI33" i="1" a="1"/>
  <c r="TI33" i="1" s="1"/>
  <c r="TI26" i="1" a="1"/>
  <c r="TI26" i="1" s="1"/>
  <c r="TI28" i="1" a="1"/>
  <c r="TI28" i="1" s="1"/>
  <c r="TI27" i="1" a="1"/>
  <c r="TI27" i="1" s="1"/>
  <c r="QM35" i="1" a="1"/>
  <c r="QM35" i="1" s="1"/>
  <c r="QM47" i="1" a="1"/>
  <c r="QM47" i="1" s="1"/>
  <c r="QM48" i="1" s="1" a="1"/>
  <c r="QM48" i="1" s="1"/>
  <c r="QM22" i="1" a="1"/>
  <c r="QM22" i="1" s="1"/>
  <c r="QM21" i="1" a="1"/>
  <c r="QM21" i="1" s="1"/>
  <c r="QM34" i="1" a="1"/>
  <c r="QM34" i="1" s="1"/>
  <c r="QM42" i="1" a="1"/>
  <c r="QM42" i="1" s="1"/>
  <c r="QM44" i="1" a="1"/>
  <c r="QM44" i="1" s="1"/>
  <c r="QM30" i="1" a="1"/>
  <c r="QM30" i="1" s="1"/>
  <c r="QM31" i="1" a="1"/>
  <c r="QM31" i="1" s="1"/>
  <c r="QM37" i="1" a="1"/>
  <c r="QM37" i="1" s="1"/>
  <c r="QM40" i="1" a="1"/>
  <c r="QM40" i="1" s="1"/>
  <c r="QM39" i="1" a="1"/>
  <c r="QM39" i="1" s="1"/>
  <c r="QM24" i="1" a="1"/>
  <c r="QM24" i="1" s="1"/>
  <c r="QM23" i="1" a="1"/>
  <c r="QM23" i="1" s="1"/>
  <c r="QM28" i="1" a="1"/>
  <c r="QM28" i="1" s="1"/>
  <c r="QM38" i="1" a="1"/>
  <c r="QM38" i="1" s="1"/>
  <c r="QM29" i="1" a="1"/>
  <c r="QM29" i="1" s="1"/>
  <c r="QM32" i="1" a="1"/>
  <c r="QM32" i="1" s="1"/>
  <c r="QM36" i="1" a="1"/>
  <c r="QM36" i="1" s="1"/>
  <c r="QM45" i="1" a="1"/>
  <c r="QM45" i="1" s="1"/>
  <c r="QM27" i="1" a="1"/>
  <c r="QM27" i="1" s="1"/>
  <c r="QM46" i="1" a="1"/>
  <c r="QM46" i="1" s="1"/>
  <c r="QM25" i="1" a="1"/>
  <c r="QM25" i="1" s="1"/>
  <c r="QM43" i="1" a="1"/>
  <c r="QM43" i="1" s="1"/>
  <c r="QM26" i="1" a="1"/>
  <c r="QM26" i="1" s="1"/>
  <c r="QM33" i="1" a="1"/>
  <c r="QM33" i="1" s="1"/>
  <c r="QQ35" i="1" a="1"/>
  <c r="QQ35" i="1" s="1"/>
  <c r="QQ47" i="1" a="1"/>
  <c r="QQ47" i="1" s="1"/>
  <c r="QQ48" i="1" s="1" a="1"/>
  <c r="QQ48" i="1" s="1"/>
  <c r="QQ22" i="1" a="1"/>
  <c r="QQ22" i="1" s="1"/>
  <c r="QQ21" i="1" a="1"/>
  <c r="QQ21" i="1" s="1"/>
  <c r="QQ40" i="1" a="1"/>
  <c r="QQ40" i="1" s="1"/>
  <c r="QQ44" i="1" a="1"/>
  <c r="QQ44" i="1" s="1"/>
  <c r="QQ30" i="1" a="1"/>
  <c r="QQ30" i="1" s="1"/>
  <c r="QQ45" i="1" a="1"/>
  <c r="QQ45" i="1" s="1"/>
  <c r="QQ42" i="1" a="1"/>
  <c r="QQ42" i="1" s="1"/>
  <c r="QQ33" i="1" a="1"/>
  <c r="QQ33" i="1" s="1"/>
  <c r="QQ39" i="1" a="1"/>
  <c r="QQ39" i="1" s="1"/>
  <c r="QQ38" i="1" a="1"/>
  <c r="QQ38" i="1" s="1"/>
  <c r="QQ31" i="1" a="1"/>
  <c r="QQ31" i="1" s="1"/>
  <c r="QQ26" i="1" a="1"/>
  <c r="QQ26" i="1" s="1"/>
  <c r="QQ24" i="1" a="1"/>
  <c r="QQ24" i="1" s="1"/>
  <c r="QQ29" i="1" a="1"/>
  <c r="QQ29" i="1" s="1"/>
  <c r="QQ32" i="1" a="1"/>
  <c r="QQ32" i="1" s="1"/>
  <c r="QQ36" i="1" a="1"/>
  <c r="QQ36" i="1" s="1"/>
  <c r="QQ34" i="1" a="1"/>
  <c r="QQ34" i="1" s="1"/>
  <c r="QQ25" i="1" a="1"/>
  <c r="QQ25" i="1" s="1"/>
  <c r="QQ27" i="1" a="1"/>
  <c r="QQ27" i="1" s="1"/>
  <c r="QQ43" i="1" a="1"/>
  <c r="QQ43" i="1" s="1"/>
  <c r="QQ23" i="1" a="1"/>
  <c r="QQ23" i="1" s="1"/>
  <c r="QQ28" i="1" a="1"/>
  <c r="QQ28" i="1" s="1"/>
  <c r="QQ37" i="1" a="1"/>
  <c r="QQ37" i="1" s="1"/>
  <c r="QQ46" i="1" a="1"/>
  <c r="QQ46" i="1" s="1"/>
  <c r="VK35" i="1" a="1"/>
  <c r="VK35" i="1" s="1"/>
  <c r="VK47" i="1" a="1"/>
  <c r="VK47" i="1" s="1"/>
  <c r="VK48" i="1" s="1" a="1"/>
  <c r="VK48" i="1" s="1"/>
  <c r="VK21" i="1" a="1"/>
  <c r="VK21" i="1" s="1"/>
  <c r="VK22" i="1" a="1"/>
  <c r="VK22" i="1" s="1"/>
  <c r="VK44" i="1" a="1"/>
  <c r="VK44" i="1" s="1"/>
  <c r="VK24" i="1" a="1"/>
  <c r="VK24" i="1" s="1"/>
  <c r="VK37" i="1" a="1"/>
  <c r="VK37" i="1" s="1"/>
  <c r="VK31" i="1" a="1"/>
  <c r="VK31" i="1" s="1"/>
  <c r="VK30" i="1" a="1"/>
  <c r="VK30" i="1" s="1"/>
  <c r="VK33" i="1" a="1"/>
  <c r="VK33" i="1" s="1"/>
  <c r="VK39" i="1" a="1"/>
  <c r="VK39" i="1" s="1"/>
  <c r="VK38" i="1" a="1"/>
  <c r="VK38" i="1" s="1"/>
  <c r="VK23" i="1" a="1"/>
  <c r="VK23" i="1" s="1"/>
  <c r="VK29" i="1" a="1"/>
  <c r="VK29" i="1" s="1"/>
  <c r="VK32" i="1" a="1"/>
  <c r="VK32" i="1" s="1"/>
  <c r="VK40" i="1" a="1"/>
  <c r="VK40" i="1" s="1"/>
  <c r="VK28" i="1" a="1"/>
  <c r="VK28" i="1" s="1"/>
  <c r="VK36" i="1" a="1"/>
  <c r="VK36" i="1" s="1"/>
  <c r="VK45" i="1" a="1"/>
  <c r="VK45" i="1" s="1"/>
  <c r="VK34" i="1" a="1"/>
  <c r="VK34" i="1" s="1"/>
  <c r="VK27" i="1" a="1"/>
  <c r="VK27" i="1" s="1"/>
  <c r="VK46" i="1" a="1"/>
  <c r="VK46" i="1" s="1"/>
  <c r="VK25" i="1" a="1"/>
  <c r="VK25" i="1" s="1"/>
  <c r="VK43" i="1" a="1"/>
  <c r="VK43" i="1" s="1"/>
  <c r="VK42" i="1" a="1"/>
  <c r="VK42" i="1" s="1"/>
  <c r="VK26" i="1" a="1"/>
  <c r="VK26" i="1" s="1"/>
  <c r="MX35" i="1" a="1"/>
  <c r="MX35" i="1" s="1"/>
  <c r="MX47" i="1" a="1"/>
  <c r="MX47" i="1" s="1"/>
  <c r="MX48" i="1" s="1" a="1"/>
  <c r="MX48" i="1" s="1"/>
  <c r="MX22" i="1" a="1"/>
  <c r="MX22" i="1" s="1"/>
  <c r="MX21" i="1" a="1"/>
  <c r="MX21" i="1" s="1"/>
  <c r="MX30" i="1" a="1"/>
  <c r="MX30" i="1" s="1"/>
  <c r="MX31" i="1" a="1"/>
  <c r="MX31" i="1" s="1"/>
  <c r="MX39" i="1" a="1"/>
  <c r="MX39" i="1" s="1"/>
  <c r="MX25" i="1" a="1"/>
  <c r="MX25" i="1" s="1"/>
  <c r="MX38" i="1" a="1"/>
  <c r="MX38" i="1" s="1"/>
  <c r="MX28" i="1" a="1"/>
  <c r="MX28" i="1" s="1"/>
  <c r="MX24" i="1" a="1"/>
  <c r="MX24" i="1" s="1"/>
  <c r="MX33" i="1" a="1"/>
  <c r="MX33" i="1" s="1"/>
  <c r="MX23" i="1" a="1"/>
  <c r="MX23" i="1" s="1"/>
  <c r="MX29" i="1" a="1"/>
  <c r="MX29" i="1" s="1"/>
  <c r="MX32" i="1" a="1"/>
  <c r="MX32" i="1" s="1"/>
  <c r="MX34" i="1" a="1"/>
  <c r="MX34" i="1" s="1"/>
  <c r="MX43" i="1" a="1"/>
  <c r="MX43" i="1" s="1"/>
  <c r="MX37" i="1" a="1"/>
  <c r="MX37" i="1" s="1"/>
  <c r="MX27" i="1" a="1"/>
  <c r="MX27" i="1" s="1"/>
  <c r="MX36" i="1" a="1"/>
  <c r="MX36" i="1" s="1"/>
  <c r="MX45" i="1" a="1"/>
  <c r="MX45" i="1" s="1"/>
  <c r="MX40" i="1" a="1"/>
  <c r="MX40" i="1" s="1"/>
  <c r="MX44" i="1" a="1"/>
  <c r="MX44" i="1" s="1"/>
  <c r="MX42" i="1" a="1"/>
  <c r="MX42" i="1" s="1"/>
  <c r="MX26" i="1" a="1"/>
  <c r="MX26" i="1" s="1"/>
  <c r="MX46" i="1" a="1"/>
  <c r="MX46" i="1" s="1"/>
  <c r="NA35" i="1" a="1"/>
  <c r="NA35" i="1" s="1"/>
  <c r="NA47" i="1" a="1"/>
  <c r="NA47" i="1" s="1"/>
  <c r="NA48" i="1" s="1" a="1"/>
  <c r="NA48" i="1" s="1"/>
  <c r="NA22" i="1" a="1"/>
  <c r="NA22" i="1" s="1"/>
  <c r="NA21" i="1" a="1"/>
  <c r="NA21" i="1" s="1"/>
  <c r="NA34" i="1" a="1"/>
  <c r="NA34" i="1" s="1"/>
  <c r="NA37" i="1" a="1"/>
  <c r="NA37" i="1" s="1"/>
  <c r="NA45" i="1" a="1"/>
  <c r="NA45" i="1" s="1"/>
  <c r="NA30" i="1" a="1"/>
  <c r="NA30" i="1" s="1"/>
  <c r="NA40" i="1" a="1"/>
  <c r="NA40" i="1" s="1"/>
  <c r="NA44" i="1" a="1"/>
  <c r="NA44" i="1" s="1"/>
  <c r="NA39" i="1" a="1"/>
  <c r="NA39" i="1" s="1"/>
  <c r="NA38" i="1" a="1"/>
  <c r="NA38" i="1" s="1"/>
  <c r="NA24" i="1" a="1"/>
  <c r="NA24" i="1" s="1"/>
  <c r="NA31" i="1" a="1"/>
  <c r="NA31" i="1" s="1"/>
  <c r="NA33" i="1" a="1"/>
  <c r="NA33" i="1" s="1"/>
  <c r="NA29" i="1" a="1"/>
  <c r="NA29" i="1" s="1"/>
  <c r="NA32" i="1" a="1"/>
  <c r="NA32" i="1" s="1"/>
  <c r="NA42" i="1" a="1"/>
  <c r="NA42" i="1" s="1"/>
  <c r="NA26" i="1" a="1"/>
  <c r="NA26" i="1" s="1"/>
  <c r="NA28" i="1" a="1"/>
  <c r="NA28" i="1" s="1"/>
  <c r="NA25" i="1" a="1"/>
  <c r="NA25" i="1" s="1"/>
  <c r="NA36" i="1" a="1"/>
  <c r="NA36" i="1" s="1"/>
  <c r="NA46" i="1" a="1"/>
  <c r="NA46" i="1" s="1"/>
  <c r="NA23" i="1" a="1"/>
  <c r="NA23" i="1" s="1"/>
  <c r="NA27" i="1" a="1"/>
  <c r="NA27" i="1" s="1"/>
  <c r="NA43" i="1" a="1"/>
  <c r="NA43" i="1" s="1"/>
  <c r="RK35" i="1" a="1"/>
  <c r="RK35" i="1" s="1"/>
  <c r="RK47" i="1" a="1"/>
  <c r="RK47" i="1" s="1"/>
  <c r="RK48" i="1" s="1" a="1"/>
  <c r="RK48" i="1" s="1"/>
  <c r="RK21" i="1" a="1"/>
  <c r="RK21" i="1" s="1"/>
  <c r="RK22" i="1" a="1"/>
  <c r="RK22" i="1" s="1"/>
  <c r="RK45" i="1" a="1"/>
  <c r="RK45" i="1" s="1"/>
  <c r="RK25" i="1" a="1"/>
  <c r="RK25" i="1" s="1"/>
  <c r="RK38" i="1" a="1"/>
  <c r="RK38" i="1" s="1"/>
  <c r="RK34" i="1" a="1"/>
  <c r="RK34" i="1" s="1"/>
  <c r="RK24" i="1" a="1"/>
  <c r="RK24" i="1" s="1"/>
  <c r="RK46" i="1" a="1"/>
  <c r="RK46" i="1" s="1"/>
  <c r="RK27" i="1" a="1"/>
  <c r="RK27" i="1" s="1"/>
  <c r="RK43" i="1" a="1"/>
  <c r="RK43" i="1" s="1"/>
  <c r="RK40" i="1" a="1"/>
  <c r="RK40" i="1" s="1"/>
  <c r="RK44" i="1" a="1"/>
  <c r="RK44" i="1" s="1"/>
  <c r="RK39" i="1" a="1"/>
  <c r="RK39" i="1" s="1"/>
  <c r="RK29" i="1" a="1"/>
  <c r="RK29" i="1" s="1"/>
  <c r="RK31" i="1" a="1"/>
  <c r="RK31" i="1" s="1"/>
  <c r="RK32" i="1" a="1"/>
  <c r="RK32" i="1" s="1"/>
  <c r="RK36" i="1" a="1"/>
  <c r="RK36" i="1" s="1"/>
  <c r="RK30" i="1" a="1"/>
  <c r="RK30" i="1" s="1"/>
  <c r="RK23" i="1" a="1"/>
  <c r="RK23" i="1" s="1"/>
  <c r="RK26" i="1" a="1"/>
  <c r="RK26" i="1" s="1"/>
  <c r="RK42" i="1" a="1"/>
  <c r="RK42" i="1" s="1"/>
  <c r="RK28" i="1" a="1"/>
  <c r="RK28" i="1" s="1"/>
  <c r="RK33" i="1" a="1"/>
  <c r="RK33" i="1" s="1"/>
  <c r="RK37" i="1" a="1"/>
  <c r="RK37" i="1" s="1"/>
  <c r="TY35" i="1" a="1"/>
  <c r="TY35" i="1" s="1"/>
  <c r="TY47" i="1" a="1"/>
  <c r="TY47" i="1" s="1"/>
  <c r="TY48" i="1" s="1" a="1"/>
  <c r="TY48" i="1" s="1"/>
  <c r="TY21" i="1" a="1"/>
  <c r="TY21" i="1" s="1"/>
  <c r="TY22" i="1" a="1"/>
  <c r="TY22" i="1" s="1"/>
  <c r="TY44" i="1" a="1"/>
  <c r="TY44" i="1" s="1"/>
  <c r="TY25" i="1" a="1"/>
  <c r="TY25" i="1" s="1"/>
  <c r="TY37" i="1" a="1"/>
  <c r="TY37" i="1" s="1"/>
  <c r="TY46" i="1" a="1"/>
  <c r="TY46" i="1" s="1"/>
  <c r="TY43" i="1" a="1"/>
  <c r="TY43" i="1" s="1"/>
  <c r="TY23" i="1" a="1"/>
  <c r="TY23" i="1" s="1"/>
  <c r="TY28" i="1" a="1"/>
  <c r="TY28" i="1" s="1"/>
  <c r="TY40" i="1" a="1"/>
  <c r="TY40" i="1" s="1"/>
  <c r="TY39" i="1" a="1"/>
  <c r="TY39" i="1" s="1"/>
  <c r="TY45" i="1" a="1"/>
  <c r="TY45" i="1" s="1"/>
  <c r="TY38" i="1" a="1"/>
  <c r="TY38" i="1" s="1"/>
  <c r="TY31" i="1" a="1"/>
  <c r="TY31" i="1" s="1"/>
  <c r="TY24" i="1" a="1"/>
  <c r="TY24" i="1" s="1"/>
  <c r="TY34" i="1" a="1"/>
  <c r="TY34" i="1" s="1"/>
  <c r="TY36" i="1" a="1"/>
  <c r="TY36" i="1" s="1"/>
  <c r="TY29" i="1" a="1"/>
  <c r="TY29" i="1" s="1"/>
  <c r="TY33" i="1" a="1"/>
  <c r="TY33" i="1" s="1"/>
  <c r="TY32" i="1" a="1"/>
  <c r="TY32" i="1" s="1"/>
  <c r="TY26" i="1" a="1"/>
  <c r="TY26" i="1" s="1"/>
  <c r="TY30" i="1" a="1"/>
  <c r="TY30" i="1" s="1"/>
  <c r="TY42" i="1" a="1"/>
  <c r="TY42" i="1" s="1"/>
  <c r="TY27" i="1" a="1"/>
  <c r="TY27" i="1" s="1"/>
  <c r="RQ35" i="1" a="1"/>
  <c r="RQ35" i="1" s="1"/>
  <c r="RQ47" i="1" a="1"/>
  <c r="RQ47" i="1" s="1"/>
  <c r="RQ48" i="1" s="1" a="1"/>
  <c r="RQ48" i="1" s="1"/>
  <c r="RQ22" i="1" a="1"/>
  <c r="RQ22" i="1" s="1"/>
  <c r="RQ21" i="1" a="1"/>
  <c r="RQ21" i="1" s="1"/>
  <c r="RQ32" i="1" a="1"/>
  <c r="RQ32" i="1" s="1"/>
  <c r="RQ44" i="1" a="1"/>
  <c r="RQ44" i="1" s="1"/>
  <c r="RQ31" i="1" a="1"/>
  <c r="RQ31" i="1" s="1"/>
  <c r="RQ24" i="1" a="1"/>
  <c r="RQ24" i="1" s="1"/>
  <c r="RQ33" i="1" a="1"/>
  <c r="RQ33" i="1" s="1"/>
  <c r="RQ37" i="1" a="1"/>
  <c r="RQ37" i="1" s="1"/>
  <c r="RQ40" i="1" a="1"/>
  <c r="RQ40" i="1" s="1"/>
  <c r="RQ39" i="1" a="1"/>
  <c r="RQ39" i="1" s="1"/>
  <c r="RQ38" i="1" a="1"/>
  <c r="RQ38" i="1" s="1"/>
  <c r="RQ30" i="1" a="1"/>
  <c r="RQ30" i="1" s="1"/>
  <c r="RQ23" i="1" a="1"/>
  <c r="RQ23" i="1" s="1"/>
  <c r="RQ29" i="1" a="1"/>
  <c r="RQ29" i="1" s="1"/>
  <c r="RQ28" i="1" a="1"/>
  <c r="RQ28" i="1" s="1"/>
  <c r="RQ36" i="1" a="1"/>
  <c r="RQ36" i="1" s="1"/>
  <c r="RQ45" i="1" a="1"/>
  <c r="RQ45" i="1" s="1"/>
  <c r="RQ34" i="1" a="1"/>
  <c r="RQ34" i="1" s="1"/>
  <c r="RQ46" i="1" a="1"/>
  <c r="RQ46" i="1" s="1"/>
  <c r="RQ26" i="1" a="1"/>
  <c r="RQ26" i="1" s="1"/>
  <c r="RQ25" i="1" a="1"/>
  <c r="RQ25" i="1" s="1"/>
  <c r="RQ27" i="1" a="1"/>
  <c r="RQ27" i="1" s="1"/>
  <c r="RQ42" i="1" a="1"/>
  <c r="RQ42" i="1" s="1"/>
  <c r="RQ43" i="1" a="1"/>
  <c r="RQ43" i="1" s="1"/>
  <c r="RU35" i="1" a="1"/>
  <c r="RU35" i="1" s="1"/>
  <c r="RU47" i="1" a="1"/>
  <c r="RU47" i="1" s="1"/>
  <c r="RU48" i="1" s="1" a="1"/>
  <c r="RU48" i="1" s="1"/>
  <c r="RU21" i="1" a="1"/>
  <c r="RU21" i="1" s="1"/>
  <c r="RU22" i="1" a="1"/>
  <c r="RU22" i="1" s="1"/>
  <c r="RU33" i="1" a="1"/>
  <c r="RU33" i="1" s="1"/>
  <c r="RU42" i="1" a="1"/>
  <c r="RU42" i="1" s="1"/>
  <c r="RU30" i="1" a="1"/>
  <c r="RU30" i="1" s="1"/>
  <c r="RU31" i="1" a="1"/>
  <c r="RU31" i="1" s="1"/>
  <c r="RU39" i="1" a="1"/>
  <c r="RU39" i="1" s="1"/>
  <c r="RU24" i="1" a="1"/>
  <c r="RU24" i="1" s="1"/>
  <c r="RU28" i="1" a="1"/>
  <c r="RU28" i="1" s="1"/>
  <c r="RU34" i="1" a="1"/>
  <c r="RU34" i="1" s="1"/>
  <c r="RU38" i="1" a="1"/>
  <c r="RU38" i="1" s="1"/>
  <c r="RU29" i="1" a="1"/>
  <c r="RU29" i="1" s="1"/>
  <c r="RU32" i="1" a="1"/>
  <c r="RU32" i="1" s="1"/>
  <c r="RU36" i="1" a="1"/>
  <c r="RU36" i="1" s="1"/>
  <c r="RU45" i="1" a="1"/>
  <c r="RU45" i="1" s="1"/>
  <c r="RU40" i="1" a="1"/>
  <c r="RU40" i="1" s="1"/>
  <c r="RU27" i="1" a="1"/>
  <c r="RU27" i="1" s="1"/>
  <c r="RU43" i="1" a="1"/>
  <c r="RU43" i="1" s="1"/>
  <c r="RU37" i="1" a="1"/>
  <c r="RU37" i="1" s="1"/>
  <c r="RU26" i="1" a="1"/>
  <c r="RU26" i="1" s="1"/>
  <c r="RU23" i="1" a="1"/>
  <c r="RU23" i="1" s="1"/>
  <c r="RU44" i="1" a="1"/>
  <c r="RU44" i="1" s="1"/>
  <c r="RU46" i="1" a="1"/>
  <c r="RU46" i="1" s="1"/>
  <c r="RU25" i="1" a="1"/>
  <c r="RU25" i="1" s="1"/>
  <c r="NO35" i="1" a="1"/>
  <c r="NO35" i="1" s="1"/>
  <c r="NO47" i="1" a="1"/>
  <c r="NO47" i="1" s="1"/>
  <c r="NO48" i="1" s="1" a="1"/>
  <c r="NO48" i="1" s="1"/>
  <c r="NO21" i="1" a="1"/>
  <c r="NO21" i="1" s="1"/>
  <c r="NO22" i="1" a="1"/>
  <c r="NO22" i="1" s="1"/>
  <c r="NO43" i="1" a="1"/>
  <c r="NO43" i="1" s="1"/>
  <c r="NO36" i="1" a="1"/>
  <c r="NO36" i="1" s="1"/>
  <c r="NO40" i="1" a="1"/>
  <c r="NO40" i="1" s="1"/>
  <c r="NO44" i="1" a="1"/>
  <c r="NO44" i="1" s="1"/>
  <c r="NO33" i="1" a="1"/>
  <c r="NO33" i="1" s="1"/>
  <c r="NO31" i="1" a="1"/>
  <c r="NO31" i="1" s="1"/>
  <c r="NO45" i="1" a="1"/>
  <c r="NO45" i="1" s="1"/>
  <c r="NO38" i="1" a="1"/>
  <c r="NO38" i="1" s="1"/>
  <c r="NO24" i="1" a="1"/>
  <c r="NO24" i="1" s="1"/>
  <c r="NO29" i="1" a="1"/>
  <c r="NO29" i="1" s="1"/>
  <c r="NO32" i="1" a="1"/>
  <c r="NO32" i="1" s="1"/>
  <c r="NO34" i="1" a="1"/>
  <c r="NO34" i="1" s="1"/>
  <c r="NO37" i="1" a="1"/>
  <c r="NO37" i="1" s="1"/>
  <c r="NO27" i="1" a="1"/>
  <c r="NO27" i="1" s="1"/>
  <c r="NO23" i="1" a="1"/>
  <c r="NO23" i="1" s="1"/>
  <c r="NO28" i="1" a="1"/>
  <c r="NO28" i="1" s="1"/>
  <c r="NO39" i="1" a="1"/>
  <c r="NO39" i="1" s="1"/>
  <c r="NO25" i="1" a="1"/>
  <c r="NO25" i="1" s="1"/>
  <c r="NO42" i="1" a="1"/>
  <c r="NO42" i="1" s="1"/>
  <c r="NO30" i="1" a="1"/>
  <c r="NO30" i="1" s="1"/>
  <c r="NO46" i="1" a="1"/>
  <c r="NO46" i="1" s="1"/>
  <c r="NO26" i="1" a="1"/>
  <c r="NO26" i="1" s="1"/>
  <c r="OA35" i="1" a="1"/>
  <c r="OA35" i="1" s="1"/>
  <c r="OA47" i="1" a="1"/>
  <c r="OA47" i="1" s="1"/>
  <c r="OA48" i="1" s="1" a="1"/>
  <c r="OA48" i="1" s="1"/>
  <c r="OA22" i="1" a="1"/>
  <c r="OA22" i="1" s="1"/>
  <c r="OA21" i="1" a="1"/>
  <c r="OA21" i="1" s="1"/>
  <c r="OA45" i="1" a="1"/>
  <c r="OA45" i="1" s="1"/>
  <c r="OA34" i="1" a="1"/>
  <c r="OA34" i="1" s="1"/>
  <c r="OA26" i="1" a="1"/>
  <c r="OA26" i="1" s="1"/>
  <c r="OA44" i="1" a="1"/>
  <c r="OA44" i="1" s="1"/>
  <c r="OA42" i="1" a="1"/>
  <c r="OA42" i="1" s="1"/>
  <c r="OA31" i="1" a="1"/>
  <c r="OA31" i="1" s="1"/>
  <c r="OA30" i="1" a="1"/>
  <c r="OA30" i="1" s="1"/>
  <c r="OA37" i="1" a="1"/>
  <c r="OA37" i="1" s="1"/>
  <c r="OA39" i="1" a="1"/>
  <c r="OA39" i="1" s="1"/>
  <c r="OA25" i="1" a="1"/>
  <c r="OA25" i="1" s="1"/>
  <c r="OA40" i="1" a="1"/>
  <c r="OA40" i="1" s="1"/>
  <c r="OA33" i="1" a="1"/>
  <c r="OA33" i="1" s="1"/>
  <c r="OA24" i="1" a="1"/>
  <c r="OA24" i="1" s="1"/>
  <c r="OA38" i="1" a="1"/>
  <c r="OA38" i="1" s="1"/>
  <c r="OA29" i="1" a="1"/>
  <c r="OA29" i="1" s="1"/>
  <c r="OA32" i="1" a="1"/>
  <c r="OA32" i="1" s="1"/>
  <c r="OA36" i="1" a="1"/>
  <c r="OA36" i="1" s="1"/>
  <c r="OA43" i="1" a="1"/>
  <c r="OA43" i="1" s="1"/>
  <c r="OA27" i="1" a="1"/>
  <c r="OA27" i="1" s="1"/>
  <c r="OA28" i="1" a="1"/>
  <c r="OA28" i="1" s="1"/>
  <c r="OA23" i="1" a="1"/>
  <c r="OA23" i="1" s="1"/>
  <c r="OA46" i="1" a="1"/>
  <c r="OA46" i="1" s="1"/>
  <c r="NQ35" i="1" a="1"/>
  <c r="NQ35" i="1" s="1"/>
  <c r="NQ47" i="1" a="1"/>
  <c r="NQ47" i="1" s="1"/>
  <c r="NQ48" i="1" s="1" a="1"/>
  <c r="NQ48" i="1" s="1"/>
  <c r="NQ22" i="1" a="1"/>
  <c r="NQ22" i="1" s="1"/>
  <c r="NQ21" i="1" a="1"/>
  <c r="NQ21" i="1" s="1"/>
  <c r="NQ34" i="1" a="1"/>
  <c r="NQ34" i="1" s="1"/>
  <c r="NQ37" i="1" a="1"/>
  <c r="NQ37" i="1" s="1"/>
  <c r="NQ27" i="1" a="1"/>
  <c r="NQ27" i="1" s="1"/>
  <c r="NQ30" i="1" a="1"/>
  <c r="NQ30" i="1" s="1"/>
  <c r="NQ45" i="1" a="1"/>
  <c r="NQ45" i="1" s="1"/>
  <c r="NQ39" i="1" a="1"/>
  <c r="NQ39" i="1" s="1"/>
  <c r="NQ25" i="1" a="1"/>
  <c r="NQ25" i="1" s="1"/>
  <c r="NQ38" i="1" a="1"/>
  <c r="NQ38" i="1" s="1"/>
  <c r="NQ24" i="1" a="1"/>
  <c r="NQ24" i="1" s="1"/>
  <c r="NQ40" i="1" a="1"/>
  <c r="NQ40" i="1" s="1"/>
  <c r="NQ44" i="1" a="1"/>
  <c r="NQ44" i="1" s="1"/>
  <c r="NQ29" i="1" a="1"/>
  <c r="NQ29" i="1" s="1"/>
  <c r="NQ31" i="1" a="1"/>
  <c r="NQ31" i="1" s="1"/>
  <c r="NQ32" i="1" a="1"/>
  <c r="NQ32" i="1" s="1"/>
  <c r="NQ36" i="1" a="1"/>
  <c r="NQ36" i="1" s="1"/>
  <c r="NQ33" i="1" a="1"/>
  <c r="NQ33" i="1" s="1"/>
  <c r="NQ26" i="1" a="1"/>
  <c r="NQ26" i="1" s="1"/>
  <c r="NQ46" i="1" a="1"/>
  <c r="NQ46" i="1" s="1"/>
  <c r="NQ42" i="1" a="1"/>
  <c r="NQ42" i="1" s="1"/>
  <c r="NQ43" i="1" a="1"/>
  <c r="NQ43" i="1" s="1"/>
  <c r="NQ23" i="1" a="1"/>
  <c r="NQ23" i="1" s="1"/>
  <c r="NQ28" i="1" a="1"/>
  <c r="NQ28" i="1" s="1"/>
  <c r="SA35" i="1" a="1"/>
  <c r="SA35" i="1" s="1"/>
  <c r="SA47" i="1" a="1"/>
  <c r="SA47" i="1" s="1"/>
  <c r="SA48" i="1" s="1" a="1"/>
  <c r="SA48" i="1" s="1"/>
  <c r="SA21" i="1" a="1"/>
  <c r="SA21" i="1" s="1"/>
  <c r="SA22" i="1" a="1"/>
  <c r="SA22" i="1" s="1"/>
  <c r="SA25" i="1" a="1"/>
  <c r="SA25" i="1" s="1"/>
  <c r="SA34" i="1" a="1"/>
  <c r="SA34" i="1" s="1"/>
  <c r="SA46" i="1" a="1"/>
  <c r="SA46" i="1" s="1"/>
  <c r="SA29" i="1" a="1"/>
  <c r="SA29" i="1" s="1"/>
  <c r="SA27" i="1" a="1"/>
  <c r="SA27" i="1" s="1"/>
  <c r="SA43" i="1" a="1"/>
  <c r="SA43" i="1" s="1"/>
  <c r="SA32" i="1" a="1"/>
  <c r="SA32" i="1" s="1"/>
  <c r="SA40" i="1" a="1"/>
  <c r="SA40" i="1" s="1"/>
  <c r="SA44" i="1" a="1"/>
  <c r="SA44" i="1" s="1"/>
  <c r="SA39" i="1" a="1"/>
  <c r="SA39" i="1" s="1"/>
  <c r="SA31" i="1" a="1"/>
  <c r="SA31" i="1" s="1"/>
  <c r="SA33" i="1" a="1"/>
  <c r="SA33" i="1" s="1"/>
  <c r="SA30" i="1" a="1"/>
  <c r="SA30" i="1" s="1"/>
  <c r="SA45" i="1" a="1"/>
  <c r="SA45" i="1" s="1"/>
  <c r="SA38" i="1" a="1"/>
  <c r="SA38" i="1" s="1"/>
  <c r="SA36" i="1" a="1"/>
  <c r="SA36" i="1" s="1"/>
  <c r="SA24" i="1" a="1"/>
  <c r="SA24" i="1" s="1"/>
  <c r="SA26" i="1" a="1"/>
  <c r="SA26" i="1" s="1"/>
  <c r="SA42" i="1" a="1"/>
  <c r="SA42" i="1" s="1"/>
  <c r="SA28" i="1" a="1"/>
  <c r="SA28" i="1" s="1"/>
  <c r="SA23" i="1" a="1"/>
  <c r="SA23" i="1" s="1"/>
  <c r="SA37" i="1" a="1"/>
  <c r="SA37" i="1" s="1"/>
  <c r="UO35" i="1" a="1"/>
  <c r="UO35" i="1" s="1"/>
  <c r="UO47" i="1" a="1"/>
  <c r="UO47" i="1" s="1"/>
  <c r="UO48" i="1" s="1" a="1"/>
  <c r="UO48" i="1" s="1"/>
  <c r="UO21" i="1" a="1"/>
  <c r="UO21" i="1" s="1"/>
  <c r="UO22" i="1" a="1"/>
  <c r="UO22" i="1" s="1"/>
  <c r="UO25" i="1" a="1"/>
  <c r="UO25" i="1" s="1"/>
  <c r="UO23" i="1" a="1"/>
  <c r="UO23" i="1" s="1"/>
  <c r="UO28" i="1" a="1"/>
  <c r="UO28" i="1" s="1"/>
  <c r="UO46" i="1" a="1"/>
  <c r="UO46" i="1" s="1"/>
  <c r="UO26" i="1" a="1"/>
  <c r="UO26" i="1" s="1"/>
  <c r="UO38" i="1" a="1"/>
  <c r="UO38" i="1" s="1"/>
  <c r="UO43" i="1" a="1"/>
  <c r="UO43" i="1" s="1"/>
  <c r="UO34" i="1" a="1"/>
  <c r="UO34" i="1" s="1"/>
  <c r="UO45" i="1" a="1"/>
  <c r="UO45" i="1" s="1"/>
  <c r="UO24" i="1" a="1"/>
  <c r="UO24" i="1" s="1"/>
  <c r="UO42" i="1" a="1"/>
  <c r="UO42" i="1" s="1"/>
  <c r="UO39" i="1" a="1"/>
  <c r="UO39" i="1" s="1"/>
  <c r="UO31" i="1" a="1"/>
  <c r="UO31" i="1" s="1"/>
  <c r="UO29" i="1" a="1"/>
  <c r="UO29" i="1" s="1"/>
  <c r="UO32" i="1" a="1"/>
  <c r="UO32" i="1" s="1"/>
  <c r="UO44" i="1" a="1"/>
  <c r="UO44" i="1" s="1"/>
  <c r="UO40" i="1" a="1"/>
  <c r="UO40" i="1" s="1"/>
  <c r="UO36" i="1" a="1"/>
  <c r="UO36" i="1" s="1"/>
  <c r="UO33" i="1" a="1"/>
  <c r="UO33" i="1" s="1"/>
  <c r="UO37" i="1" a="1"/>
  <c r="UO37" i="1" s="1"/>
  <c r="UO27" i="1" a="1"/>
  <c r="UO27" i="1" s="1"/>
  <c r="UO30" i="1" a="1"/>
  <c r="UO30" i="1" s="1"/>
  <c r="SY35" i="1" a="1"/>
  <c r="SY35" i="1" s="1"/>
  <c r="SY47" i="1" a="1"/>
  <c r="SY47" i="1" s="1"/>
  <c r="SY48" i="1" s="1" a="1"/>
  <c r="SY48" i="1" s="1"/>
  <c r="SY22" i="1" a="1"/>
  <c r="SY22" i="1" s="1"/>
  <c r="SY21" i="1" a="1"/>
  <c r="SY21" i="1" s="1"/>
  <c r="SY44" i="1" a="1"/>
  <c r="SY44" i="1" s="1"/>
  <c r="SY30" i="1" a="1"/>
  <c r="SY30" i="1" s="1"/>
  <c r="SY37" i="1" a="1"/>
  <c r="SY37" i="1" s="1"/>
  <c r="SY31" i="1" a="1"/>
  <c r="SY31" i="1" s="1"/>
  <c r="SY24" i="1" a="1"/>
  <c r="SY24" i="1" s="1"/>
  <c r="SY39" i="1" a="1"/>
  <c r="SY39" i="1" s="1"/>
  <c r="SY26" i="1" a="1"/>
  <c r="SY26" i="1" s="1"/>
  <c r="SY23" i="1" a="1"/>
  <c r="SY23" i="1" s="1"/>
  <c r="SY28" i="1" a="1"/>
  <c r="SY28" i="1" s="1"/>
  <c r="SY38" i="1" a="1"/>
  <c r="SY38" i="1" s="1"/>
  <c r="SY40" i="1" a="1"/>
  <c r="SY40" i="1" s="1"/>
  <c r="SY29" i="1" a="1"/>
  <c r="SY29" i="1" s="1"/>
  <c r="SY32" i="1" a="1"/>
  <c r="SY32" i="1" s="1"/>
  <c r="SY36" i="1" a="1"/>
  <c r="SY36" i="1" s="1"/>
  <c r="SY45" i="1" a="1"/>
  <c r="SY45" i="1" s="1"/>
  <c r="SY33" i="1" a="1"/>
  <c r="SY33" i="1" s="1"/>
  <c r="SY34" i="1" a="1"/>
  <c r="SY34" i="1" s="1"/>
  <c r="SY43" i="1" a="1"/>
  <c r="SY43" i="1" s="1"/>
  <c r="SY27" i="1" a="1"/>
  <c r="SY27" i="1" s="1"/>
  <c r="SY25" i="1" a="1"/>
  <c r="SY25" i="1" s="1"/>
  <c r="SY42" i="1" a="1"/>
  <c r="SY42" i="1" s="1"/>
  <c r="SY46" i="1" a="1"/>
  <c r="SY46" i="1" s="1"/>
  <c r="PE35" i="1" a="1"/>
  <c r="PE35" i="1" s="1"/>
  <c r="PE47" i="1" a="1"/>
  <c r="PE47" i="1" s="1"/>
  <c r="PE48" i="1" s="1" a="1"/>
  <c r="PE48" i="1" s="1"/>
  <c r="PE21" i="1" a="1"/>
  <c r="PE21" i="1" s="1"/>
  <c r="PE22" i="1" a="1"/>
  <c r="PE22" i="1" s="1"/>
  <c r="PE32" i="1" a="1"/>
  <c r="PE32" i="1" s="1"/>
  <c r="PE42" i="1" a="1"/>
  <c r="PE42" i="1" s="1"/>
  <c r="PE44" i="1" a="1"/>
  <c r="PE44" i="1" s="1"/>
  <c r="PE31" i="1" a="1"/>
  <c r="PE31" i="1" s="1"/>
  <c r="PE33" i="1" a="1"/>
  <c r="PE33" i="1" s="1"/>
  <c r="PE37" i="1" a="1"/>
  <c r="PE37" i="1" s="1"/>
  <c r="PE39" i="1" a="1"/>
  <c r="PE39" i="1" s="1"/>
  <c r="PE25" i="1" a="1"/>
  <c r="PE25" i="1" s="1"/>
  <c r="PE24" i="1" a="1"/>
  <c r="PE24" i="1" s="1"/>
  <c r="PE40" i="1" a="1"/>
  <c r="PE40" i="1" s="1"/>
  <c r="PE23" i="1" a="1"/>
  <c r="PE23" i="1" s="1"/>
  <c r="PE38" i="1" a="1"/>
  <c r="PE38" i="1" s="1"/>
  <c r="PE30" i="1" a="1"/>
  <c r="PE30" i="1" s="1"/>
  <c r="PE29" i="1" a="1"/>
  <c r="PE29" i="1" s="1"/>
  <c r="PE34" i="1" a="1"/>
  <c r="PE34" i="1" s="1"/>
  <c r="PE36" i="1" a="1"/>
  <c r="PE36" i="1" s="1"/>
  <c r="PE45" i="1" a="1"/>
  <c r="PE45" i="1" s="1"/>
  <c r="PE46" i="1" a="1"/>
  <c r="PE46" i="1" s="1"/>
  <c r="PE28" i="1" a="1"/>
  <c r="PE28" i="1" s="1"/>
  <c r="PE27" i="1" a="1"/>
  <c r="PE27" i="1" s="1"/>
  <c r="PE43" i="1" a="1"/>
  <c r="PE43" i="1" s="1"/>
  <c r="PE26" i="1" a="1"/>
  <c r="PE26" i="1" s="1"/>
  <c r="OG35" i="1" a="1"/>
  <c r="OG35" i="1" s="1"/>
  <c r="OG47" i="1" a="1"/>
  <c r="OG47" i="1" s="1"/>
  <c r="OG48" i="1" s="1" a="1"/>
  <c r="OG48" i="1" s="1"/>
  <c r="OG22" i="1" a="1"/>
  <c r="OG22" i="1" s="1"/>
  <c r="OG21" i="1" a="1"/>
  <c r="OG21" i="1" s="1"/>
  <c r="OG24" i="1" a="1"/>
  <c r="OG24" i="1" s="1"/>
  <c r="OG46" i="1" a="1"/>
  <c r="OG46" i="1" s="1"/>
  <c r="OG43" i="1" a="1"/>
  <c r="OG43" i="1" s="1"/>
  <c r="OG25" i="1" a="1"/>
  <c r="OG25" i="1" s="1"/>
  <c r="OG40" i="1" a="1"/>
  <c r="OG40" i="1" s="1"/>
  <c r="OG44" i="1" a="1"/>
  <c r="OG44" i="1" s="1"/>
  <c r="OG29" i="1" a="1"/>
  <c r="OG29" i="1" s="1"/>
  <c r="OG32" i="1" a="1"/>
  <c r="OG32" i="1" s="1"/>
  <c r="OG33" i="1" a="1"/>
  <c r="OG33" i="1" s="1"/>
  <c r="OG31" i="1" a="1"/>
  <c r="OG31" i="1" s="1"/>
  <c r="OG30" i="1" a="1"/>
  <c r="OG30" i="1" s="1"/>
  <c r="OG45" i="1" a="1"/>
  <c r="OG45" i="1" s="1"/>
  <c r="OG38" i="1" a="1"/>
  <c r="OG38" i="1" s="1"/>
  <c r="OG36" i="1" a="1"/>
  <c r="OG36" i="1" s="1"/>
  <c r="OG42" i="1" a="1"/>
  <c r="OG42" i="1" s="1"/>
  <c r="OG39" i="1" a="1"/>
  <c r="OG39" i="1" s="1"/>
  <c r="OG26" i="1" a="1"/>
  <c r="OG26" i="1" s="1"/>
  <c r="OG27" i="1" a="1"/>
  <c r="OG27" i="1" s="1"/>
  <c r="OG37" i="1" a="1"/>
  <c r="OG37" i="1" s="1"/>
  <c r="OG23" i="1" a="1"/>
  <c r="OG23" i="1" s="1"/>
  <c r="OG34" i="1" a="1"/>
  <c r="OG34" i="1" s="1"/>
  <c r="OG28" i="1" a="1"/>
  <c r="OG28" i="1" s="1"/>
  <c r="SQ35" i="1" a="1"/>
  <c r="SQ35" i="1" s="1"/>
  <c r="SQ47" i="1" a="1"/>
  <c r="SQ47" i="1" s="1"/>
  <c r="SQ48" i="1" s="1" a="1"/>
  <c r="SQ48" i="1" s="1"/>
  <c r="SQ21" i="1" a="1"/>
  <c r="SQ21" i="1" s="1"/>
  <c r="SQ22" i="1" a="1"/>
  <c r="SQ22" i="1" s="1"/>
  <c r="SQ32" i="1" a="1"/>
  <c r="SQ32" i="1" s="1"/>
  <c r="SQ46" i="1" a="1"/>
  <c r="SQ46" i="1" s="1"/>
  <c r="SQ37" i="1" a="1"/>
  <c r="SQ37" i="1" s="1"/>
  <c r="SQ27" i="1" a="1"/>
  <c r="SQ27" i="1" s="1"/>
  <c r="SQ43" i="1" a="1"/>
  <c r="SQ43" i="1" s="1"/>
  <c r="SQ40" i="1" a="1"/>
  <c r="SQ40" i="1" s="1"/>
  <c r="SQ44" i="1" a="1"/>
  <c r="SQ44" i="1" s="1"/>
  <c r="SQ23" i="1" a="1"/>
  <c r="SQ23" i="1" s="1"/>
  <c r="SQ30" i="1" a="1"/>
  <c r="SQ30" i="1" s="1"/>
  <c r="SQ39" i="1" a="1"/>
  <c r="SQ39" i="1" s="1"/>
  <c r="SQ26" i="1" a="1"/>
  <c r="SQ26" i="1" s="1"/>
  <c r="SQ31" i="1" a="1"/>
  <c r="SQ31" i="1" s="1"/>
  <c r="SQ45" i="1" a="1"/>
  <c r="SQ45" i="1" s="1"/>
  <c r="SQ33" i="1" a="1"/>
  <c r="SQ33" i="1" s="1"/>
  <c r="SQ38" i="1" a="1"/>
  <c r="SQ38" i="1" s="1"/>
  <c r="SQ34" i="1" a="1"/>
  <c r="SQ34" i="1" s="1"/>
  <c r="SQ24" i="1" a="1"/>
  <c r="SQ24" i="1" s="1"/>
  <c r="SQ36" i="1" a="1"/>
  <c r="SQ36" i="1" s="1"/>
  <c r="SQ25" i="1" a="1"/>
  <c r="SQ25" i="1" s="1"/>
  <c r="SQ28" i="1" a="1"/>
  <c r="SQ28" i="1" s="1"/>
  <c r="SQ29" i="1" a="1"/>
  <c r="SQ29" i="1" s="1"/>
  <c r="SQ42" i="1" a="1"/>
  <c r="SQ42" i="1" s="1"/>
  <c r="VE35" i="1" a="1"/>
  <c r="VE35" i="1" s="1"/>
  <c r="VE47" i="1" a="1"/>
  <c r="VE47" i="1" s="1"/>
  <c r="VE48" i="1" s="1" a="1"/>
  <c r="VE48" i="1" s="1"/>
  <c r="VE21" i="1" a="1"/>
  <c r="VE21" i="1" s="1"/>
  <c r="VE22" i="1" a="1"/>
  <c r="VE22" i="1" s="1"/>
  <c r="VE24" i="1" a="1"/>
  <c r="VE24" i="1" s="1"/>
  <c r="VE42" i="1" a="1"/>
  <c r="VE42" i="1" s="1"/>
  <c r="VE46" i="1" a="1"/>
  <c r="VE46" i="1" s="1"/>
  <c r="VE26" i="1" a="1"/>
  <c r="VE26" i="1" s="1"/>
  <c r="VE40" i="1" a="1"/>
  <c r="VE40" i="1" s="1"/>
  <c r="VE43" i="1" a="1"/>
  <c r="VE43" i="1" s="1"/>
  <c r="VE34" i="1" a="1"/>
  <c r="VE34" i="1" s="1"/>
  <c r="VE39" i="1" a="1"/>
  <c r="VE39" i="1" s="1"/>
  <c r="VE32" i="1" a="1"/>
  <c r="VE32" i="1" s="1"/>
  <c r="VE31" i="1" a="1"/>
  <c r="VE31" i="1" s="1"/>
  <c r="VE44" i="1" a="1"/>
  <c r="VE44" i="1" s="1"/>
  <c r="VE29" i="1" a="1"/>
  <c r="VE29" i="1" s="1"/>
  <c r="VE36" i="1" a="1"/>
  <c r="VE36" i="1" s="1"/>
  <c r="VE33" i="1" a="1"/>
  <c r="VE33" i="1" s="1"/>
  <c r="VE45" i="1" a="1"/>
  <c r="VE45" i="1" s="1"/>
  <c r="VE30" i="1" a="1"/>
  <c r="VE30" i="1" s="1"/>
  <c r="VE28" i="1" a="1"/>
  <c r="VE28" i="1" s="1"/>
  <c r="VE27" i="1" a="1"/>
  <c r="VE27" i="1" s="1"/>
  <c r="VE38" i="1" a="1"/>
  <c r="VE38" i="1" s="1"/>
  <c r="VE23" i="1" a="1"/>
  <c r="VE23" i="1" s="1"/>
  <c r="VE25" i="1" a="1"/>
  <c r="VE25" i="1" s="1"/>
  <c r="VE37" i="1" a="1"/>
  <c r="VE37" i="1" s="1"/>
  <c r="MU35" i="1" a="1"/>
  <c r="MU35" i="1" s="1"/>
  <c r="MU47" i="1" a="1"/>
  <c r="MU47" i="1" s="1"/>
  <c r="MU48" i="1" s="1" a="1"/>
  <c r="MU48" i="1" s="1"/>
  <c r="MU21" i="1" a="1"/>
  <c r="MU21" i="1" s="1"/>
  <c r="MU22" i="1" a="1"/>
  <c r="MU22" i="1" s="1"/>
  <c r="MU45" i="1" a="1"/>
  <c r="MU45" i="1" s="1"/>
  <c r="MU46" i="1" a="1"/>
  <c r="MU46" i="1" s="1"/>
  <c r="MU43" i="1" a="1"/>
  <c r="MU43" i="1" s="1"/>
  <c r="MU42" i="1" a="1"/>
  <c r="MU42" i="1" s="1"/>
  <c r="MU36" i="1" a="1"/>
  <c r="MU36" i="1" s="1"/>
  <c r="MU27" i="1" a="1"/>
  <c r="MU27" i="1" s="1"/>
  <c r="MU33" i="1" a="1"/>
  <c r="MU33" i="1" s="1"/>
  <c r="MU24" i="1" a="1"/>
  <c r="MU24" i="1" s="1"/>
  <c r="MU34" i="1" a="1"/>
  <c r="MU34" i="1" s="1"/>
  <c r="MU38" i="1" a="1"/>
  <c r="MU38" i="1" s="1"/>
  <c r="MU44" i="1" a="1"/>
  <c r="MU44" i="1" s="1"/>
  <c r="MU29" i="1" a="1"/>
  <c r="MU29" i="1" s="1"/>
  <c r="MU32" i="1" a="1"/>
  <c r="MU32" i="1" s="1"/>
  <c r="MU31" i="1" a="1"/>
  <c r="MU31" i="1" s="1"/>
  <c r="MU30" i="1" a="1"/>
  <c r="MU30" i="1" s="1"/>
  <c r="MU40" i="1" a="1"/>
  <c r="MU40" i="1" s="1"/>
  <c r="MU25" i="1" a="1"/>
  <c r="MU25" i="1" s="1"/>
  <c r="MU37" i="1" a="1"/>
  <c r="MU37" i="1" s="1"/>
  <c r="MU23" i="1" a="1"/>
  <c r="MU23" i="1" s="1"/>
  <c r="MU28" i="1" a="1"/>
  <c r="MU28" i="1" s="1"/>
  <c r="MU39" i="1" a="1"/>
  <c r="MU39" i="1" s="1"/>
  <c r="MU26" i="1" a="1"/>
  <c r="MU26" i="1" s="1"/>
  <c r="TR35" i="1" a="1"/>
  <c r="TR35" i="1" s="1"/>
  <c r="TR47" i="1" a="1"/>
  <c r="TR47" i="1" s="1"/>
  <c r="TR48" i="1" s="1" a="1"/>
  <c r="TR48" i="1" s="1"/>
  <c r="TR21" i="1" a="1"/>
  <c r="TR21" i="1" s="1"/>
  <c r="TR22" i="1" a="1"/>
  <c r="TR22" i="1" s="1"/>
  <c r="TR32" i="1" a="1"/>
  <c r="TR32" i="1" s="1"/>
  <c r="TR34" i="1" a="1"/>
  <c r="TR34" i="1" s="1"/>
  <c r="TR30" i="1" a="1"/>
  <c r="TR30" i="1" s="1"/>
  <c r="TR37" i="1" a="1"/>
  <c r="TR37" i="1" s="1"/>
  <c r="TR31" i="1" a="1"/>
  <c r="TR31" i="1" s="1"/>
  <c r="TR33" i="1" a="1"/>
  <c r="TR33" i="1" s="1"/>
  <c r="TR39" i="1" a="1"/>
  <c r="TR39" i="1" s="1"/>
  <c r="TR38" i="1" a="1"/>
  <c r="TR38" i="1" s="1"/>
  <c r="TR25" i="1" a="1"/>
  <c r="TR25" i="1" s="1"/>
  <c r="TR24" i="1" a="1"/>
  <c r="TR24" i="1" s="1"/>
  <c r="TR45" i="1" a="1"/>
  <c r="TR45" i="1" s="1"/>
  <c r="TR44" i="1" a="1"/>
  <c r="TR44" i="1" s="1"/>
  <c r="TR36" i="1" a="1"/>
  <c r="TR36" i="1" s="1"/>
  <c r="TR40" i="1" a="1"/>
  <c r="TR40" i="1" s="1"/>
  <c r="TR26" i="1" a="1"/>
  <c r="TR26" i="1" s="1"/>
  <c r="TR42" i="1" a="1"/>
  <c r="TR42" i="1" s="1"/>
  <c r="TR29" i="1" a="1"/>
  <c r="TR29" i="1" s="1"/>
  <c r="TR23" i="1" a="1"/>
  <c r="TR23" i="1" s="1"/>
  <c r="TR27" i="1" a="1"/>
  <c r="TR27" i="1" s="1"/>
  <c r="TR46" i="1" a="1"/>
  <c r="TR46" i="1" s="1"/>
  <c r="TR43" i="1" a="1"/>
  <c r="TR43" i="1" s="1"/>
  <c r="TR28" i="1" a="1"/>
  <c r="TR28" i="1" s="1"/>
  <c r="UC35" i="1" a="1"/>
  <c r="UC35" i="1" s="1"/>
  <c r="UC47" i="1" a="1"/>
  <c r="UC47" i="1" s="1"/>
  <c r="UC48" i="1" s="1" a="1"/>
  <c r="UC48" i="1" s="1"/>
  <c r="UC21" i="1" a="1"/>
  <c r="UC21" i="1" s="1"/>
  <c r="UC22" i="1" a="1"/>
  <c r="UC22" i="1" s="1"/>
  <c r="UC44" i="1" a="1"/>
  <c r="UC44" i="1" s="1"/>
  <c r="UC24" i="1" a="1"/>
  <c r="UC24" i="1" s="1"/>
  <c r="UC33" i="1" a="1"/>
  <c r="UC33" i="1" s="1"/>
  <c r="UC37" i="1" a="1"/>
  <c r="UC37" i="1" s="1"/>
  <c r="UC31" i="1" a="1"/>
  <c r="UC31" i="1" s="1"/>
  <c r="UC38" i="1" a="1"/>
  <c r="UC38" i="1" s="1"/>
  <c r="UC30" i="1" a="1"/>
  <c r="UC30" i="1" s="1"/>
  <c r="UC39" i="1" a="1"/>
  <c r="UC39" i="1" s="1"/>
  <c r="UC26" i="1" a="1"/>
  <c r="UC26" i="1" s="1"/>
  <c r="UC29" i="1" a="1"/>
  <c r="UC29" i="1" s="1"/>
  <c r="UC23" i="1" a="1"/>
  <c r="UC23" i="1" s="1"/>
  <c r="UC28" i="1" a="1"/>
  <c r="UC28" i="1" s="1"/>
  <c r="UC46" i="1" a="1"/>
  <c r="UC46" i="1" s="1"/>
  <c r="UC40" i="1" a="1"/>
  <c r="UC40" i="1" s="1"/>
  <c r="UC36" i="1" a="1"/>
  <c r="UC36" i="1" s="1"/>
  <c r="UC45" i="1" a="1"/>
  <c r="UC45" i="1" s="1"/>
  <c r="UC34" i="1" a="1"/>
  <c r="UC34" i="1" s="1"/>
  <c r="UC32" i="1" a="1"/>
  <c r="UC32" i="1" s="1"/>
  <c r="UC43" i="1" a="1"/>
  <c r="UC43" i="1" s="1"/>
  <c r="UC27" i="1" a="1"/>
  <c r="UC27" i="1" s="1"/>
  <c r="UC42" i="1" a="1"/>
  <c r="UC42" i="1" s="1"/>
  <c r="UC25" i="1" a="1"/>
  <c r="UC25" i="1" s="1"/>
  <c r="NX35" i="1" a="1"/>
  <c r="NX35" i="1" s="1"/>
  <c r="NX47" i="1" a="1"/>
  <c r="NX47" i="1" s="1"/>
  <c r="NX48" i="1" s="1" a="1"/>
  <c r="NX48" i="1" s="1"/>
  <c r="NX21" i="1" a="1"/>
  <c r="NX21" i="1" s="1"/>
  <c r="NX22" i="1" a="1"/>
  <c r="NX22" i="1" s="1"/>
  <c r="NX25" i="1" a="1"/>
  <c r="NX25" i="1" s="1"/>
  <c r="NX37" i="1" a="1"/>
  <c r="NX37" i="1" s="1"/>
  <c r="NX31" i="1" a="1"/>
  <c r="NX31" i="1" s="1"/>
  <c r="NX46" i="1" a="1"/>
  <c r="NX46" i="1" s="1"/>
  <c r="NX23" i="1" a="1"/>
  <c r="NX23" i="1" s="1"/>
  <c r="NX27" i="1" a="1"/>
  <c r="NX27" i="1" s="1"/>
  <c r="NX43" i="1" a="1"/>
  <c r="NX43" i="1" s="1"/>
  <c r="NX45" i="1" a="1"/>
  <c r="NX45" i="1" s="1"/>
  <c r="NX42" i="1" a="1"/>
  <c r="NX42" i="1" s="1"/>
  <c r="NX40" i="1" a="1"/>
  <c r="NX40" i="1" s="1"/>
  <c r="NX39" i="1" a="1"/>
  <c r="NX39" i="1" s="1"/>
  <c r="NX36" i="1" a="1"/>
  <c r="NX36" i="1" s="1"/>
  <c r="NX33" i="1" a="1"/>
  <c r="NX33" i="1" s="1"/>
  <c r="NX34" i="1" a="1"/>
  <c r="NX34" i="1" s="1"/>
  <c r="NX24" i="1" a="1"/>
  <c r="NX24" i="1" s="1"/>
  <c r="NX29" i="1" a="1"/>
  <c r="NX29" i="1" s="1"/>
  <c r="NX32" i="1" a="1"/>
  <c r="NX32" i="1" s="1"/>
  <c r="NX30" i="1" a="1"/>
  <c r="NX30" i="1" s="1"/>
  <c r="NX28" i="1" a="1"/>
  <c r="NX28" i="1" s="1"/>
  <c r="NX26" i="1" a="1"/>
  <c r="NX26" i="1" s="1"/>
  <c r="NX38" i="1" a="1"/>
  <c r="NX38" i="1" s="1"/>
  <c r="NX44" i="1" a="1"/>
  <c r="NX44" i="1" s="1"/>
  <c r="QI35" i="1" a="1"/>
  <c r="QI35" i="1" s="1"/>
  <c r="QI47" i="1" a="1"/>
  <c r="QI47" i="1" s="1"/>
  <c r="QI48" i="1" s="1" a="1"/>
  <c r="QI48" i="1" s="1"/>
  <c r="QI22" i="1" a="1"/>
  <c r="QI22" i="1" s="1"/>
  <c r="QI21" i="1" a="1"/>
  <c r="QI21" i="1" s="1"/>
  <c r="QI29" i="1" a="1"/>
  <c r="QI29" i="1" s="1"/>
  <c r="QI32" i="1" a="1"/>
  <c r="QI32" i="1" s="1"/>
  <c r="QI24" i="1" a="1"/>
  <c r="QI24" i="1" s="1"/>
  <c r="QI44" i="1" a="1"/>
  <c r="QI44" i="1" s="1"/>
  <c r="QI31" i="1" a="1"/>
  <c r="QI31" i="1" s="1"/>
  <c r="QI36" i="1" a="1"/>
  <c r="QI36" i="1" s="1"/>
  <c r="QI37" i="1" a="1"/>
  <c r="QI37" i="1" s="1"/>
  <c r="QI38" i="1" a="1"/>
  <c r="QI38" i="1" s="1"/>
  <c r="QI30" i="1" a="1"/>
  <c r="QI30" i="1" s="1"/>
  <c r="QI27" i="1" a="1"/>
  <c r="QI27" i="1" s="1"/>
  <c r="QI40" i="1" a="1"/>
  <c r="QI40" i="1" s="1"/>
  <c r="QI25" i="1" a="1"/>
  <c r="QI25" i="1" s="1"/>
  <c r="QI23" i="1" a="1"/>
  <c r="QI23" i="1" s="1"/>
  <c r="QI26" i="1" a="1"/>
  <c r="QI26" i="1" s="1"/>
  <c r="QI28" i="1" a="1"/>
  <c r="QI28" i="1" s="1"/>
  <c r="QI45" i="1" a="1"/>
  <c r="QI45" i="1" s="1"/>
  <c r="QI34" i="1" a="1"/>
  <c r="QI34" i="1" s="1"/>
  <c r="QI33" i="1" a="1"/>
  <c r="QI33" i="1" s="1"/>
  <c r="QI43" i="1" a="1"/>
  <c r="QI43" i="1" s="1"/>
  <c r="QI39" i="1" a="1"/>
  <c r="QI39" i="1" s="1"/>
  <c r="QI42" i="1" a="1"/>
  <c r="QI42" i="1" s="1"/>
  <c r="QI46" i="1" a="1"/>
  <c r="QI46" i="1" s="1"/>
  <c r="OW35" i="1" a="1"/>
  <c r="OW35" i="1" s="1"/>
  <c r="OW47" i="1" a="1"/>
  <c r="OW47" i="1" s="1"/>
  <c r="OW48" i="1" s="1" a="1"/>
  <c r="OW48" i="1" s="1"/>
  <c r="OW21" i="1" a="1"/>
  <c r="OW21" i="1" s="1"/>
  <c r="OW22" i="1" a="1"/>
  <c r="OW22" i="1" s="1"/>
  <c r="OW29" i="1" a="1"/>
  <c r="OW29" i="1" s="1"/>
  <c r="OW32" i="1" a="1"/>
  <c r="OW32" i="1" s="1"/>
  <c r="OW40" i="1" a="1"/>
  <c r="OW40" i="1" s="1"/>
  <c r="OW44" i="1" a="1"/>
  <c r="OW44" i="1" s="1"/>
  <c r="OW27" i="1" a="1"/>
  <c r="OW27" i="1" s="1"/>
  <c r="OW26" i="1" a="1"/>
  <c r="OW26" i="1" s="1"/>
  <c r="OW30" i="1" a="1"/>
  <c r="OW30" i="1" s="1"/>
  <c r="OW31" i="1" a="1"/>
  <c r="OW31" i="1" s="1"/>
  <c r="OW45" i="1" a="1"/>
  <c r="OW45" i="1" s="1"/>
  <c r="OW33" i="1" a="1"/>
  <c r="OW33" i="1" s="1"/>
  <c r="OW38" i="1" a="1"/>
  <c r="OW38" i="1" s="1"/>
  <c r="OW24" i="1" a="1"/>
  <c r="OW24" i="1" s="1"/>
  <c r="OW36" i="1" a="1"/>
  <c r="OW36" i="1" s="1"/>
  <c r="OW34" i="1" a="1"/>
  <c r="OW34" i="1" s="1"/>
  <c r="OW46" i="1" a="1"/>
  <c r="OW46" i="1" s="1"/>
  <c r="OW43" i="1" a="1"/>
  <c r="OW43" i="1" s="1"/>
  <c r="OW37" i="1" a="1"/>
  <c r="OW37" i="1" s="1"/>
  <c r="OW23" i="1" a="1"/>
  <c r="OW23" i="1" s="1"/>
  <c r="OW25" i="1" a="1"/>
  <c r="OW25" i="1" s="1"/>
  <c r="OW39" i="1" a="1"/>
  <c r="OW39" i="1" s="1"/>
  <c r="OW28" i="1" a="1"/>
  <c r="OW28" i="1" s="1"/>
  <c r="OW42" i="1" a="1"/>
  <c r="OW42" i="1" s="1"/>
  <c r="TG35" i="1" a="1"/>
  <c r="TG35" i="1" s="1"/>
  <c r="TG47" i="1" a="1"/>
  <c r="TG47" i="1" s="1"/>
  <c r="TG48" i="1" s="1" a="1"/>
  <c r="TG48" i="1" s="1"/>
  <c r="TG21" i="1" a="1"/>
  <c r="TG21" i="1" s="1"/>
  <c r="TG22" i="1" a="1"/>
  <c r="TG22" i="1" s="1"/>
  <c r="TG40" i="1" a="1"/>
  <c r="TG40" i="1" s="1"/>
  <c r="TG33" i="1" a="1"/>
  <c r="TG33" i="1" s="1"/>
  <c r="TG46" i="1" a="1"/>
  <c r="TG46" i="1" s="1"/>
  <c r="TG23" i="1" a="1"/>
  <c r="TG23" i="1" s="1"/>
  <c r="TG30" i="1" a="1"/>
  <c r="TG30" i="1" s="1"/>
  <c r="TG27" i="1" a="1"/>
  <c r="TG27" i="1" s="1"/>
  <c r="TG43" i="1" a="1"/>
  <c r="TG43" i="1" s="1"/>
  <c r="TG44" i="1" a="1"/>
  <c r="TG44" i="1" s="1"/>
  <c r="TG45" i="1" a="1"/>
  <c r="TG45" i="1" s="1"/>
  <c r="TG26" i="1" a="1"/>
  <c r="TG26" i="1" s="1"/>
  <c r="TG38" i="1" a="1"/>
  <c r="TG38" i="1" s="1"/>
  <c r="TG39" i="1" a="1"/>
  <c r="TG39" i="1" s="1"/>
  <c r="TG24" i="1" a="1"/>
  <c r="TG24" i="1" s="1"/>
  <c r="TG31" i="1" a="1"/>
  <c r="TG31" i="1" s="1"/>
  <c r="TG34" i="1" a="1"/>
  <c r="TG34" i="1" s="1"/>
  <c r="TG29" i="1" a="1"/>
  <c r="TG29" i="1" s="1"/>
  <c r="TG32" i="1" a="1"/>
  <c r="TG32" i="1" s="1"/>
  <c r="TG36" i="1" a="1"/>
  <c r="TG36" i="1" s="1"/>
  <c r="TG28" i="1" a="1"/>
  <c r="TG28" i="1" s="1"/>
  <c r="TG25" i="1" a="1"/>
  <c r="TG25" i="1" s="1"/>
  <c r="TG37" i="1" a="1"/>
  <c r="TG37" i="1" s="1"/>
  <c r="TG42" i="1" a="1"/>
  <c r="TG42" i="1" s="1"/>
  <c r="NF35" i="1" a="1"/>
  <c r="NF35" i="1" s="1"/>
  <c r="NF47" i="1" a="1"/>
  <c r="NF47" i="1" s="1"/>
  <c r="NF48" i="1" s="1" a="1"/>
  <c r="NF48" i="1" s="1"/>
  <c r="NF21" i="1" a="1"/>
  <c r="NF21" i="1" s="1"/>
  <c r="NF22" i="1" a="1"/>
  <c r="NF22" i="1" s="1"/>
  <c r="NF46" i="1" a="1"/>
  <c r="NF46" i="1" s="1"/>
  <c r="NF45" i="1" a="1"/>
  <c r="NF45" i="1" s="1"/>
  <c r="NF43" i="1" a="1"/>
  <c r="NF43" i="1" s="1"/>
  <c r="NF38" i="1" a="1"/>
  <c r="NF38" i="1" s="1"/>
  <c r="NF28" i="1" a="1"/>
  <c r="NF28" i="1" s="1"/>
  <c r="NF24" i="1" a="1"/>
  <c r="NF24" i="1" s="1"/>
  <c r="NF39" i="1" a="1"/>
  <c r="NF39" i="1" s="1"/>
  <c r="NF33" i="1" a="1"/>
  <c r="NF33" i="1" s="1"/>
  <c r="NF29" i="1" a="1"/>
  <c r="NF29" i="1" s="1"/>
  <c r="NF32" i="1" a="1"/>
  <c r="NF32" i="1" s="1"/>
  <c r="NF44" i="1" a="1"/>
  <c r="NF44" i="1" s="1"/>
  <c r="NF31" i="1" a="1"/>
  <c r="NF31" i="1" s="1"/>
  <c r="NF36" i="1" a="1"/>
  <c r="NF36" i="1" s="1"/>
  <c r="NF30" i="1" a="1"/>
  <c r="NF30" i="1" s="1"/>
  <c r="NF40" i="1" a="1"/>
  <c r="NF40" i="1" s="1"/>
  <c r="NF34" i="1" a="1"/>
  <c r="NF34" i="1" s="1"/>
  <c r="NF42" i="1" a="1"/>
  <c r="NF42" i="1" s="1"/>
  <c r="NF27" i="1" a="1"/>
  <c r="NF27" i="1" s="1"/>
  <c r="NF23" i="1" a="1"/>
  <c r="NF23" i="1" s="1"/>
  <c r="NF26" i="1" a="1"/>
  <c r="NF26" i="1" s="1"/>
  <c r="NF37" i="1" a="1"/>
  <c r="NF37" i="1" s="1"/>
  <c r="NF25" i="1" a="1"/>
  <c r="NF25" i="1" s="1"/>
  <c r="UV35" i="1" a="1"/>
  <c r="UV35" i="1" s="1"/>
  <c r="UV47" i="1" a="1"/>
  <c r="UV47" i="1" s="1"/>
  <c r="UV48" i="1" s="1" a="1"/>
  <c r="UV48" i="1" s="1"/>
  <c r="UV21" i="1" a="1"/>
  <c r="UV21" i="1" s="1"/>
  <c r="UV22" i="1" a="1"/>
  <c r="UV22" i="1" s="1"/>
  <c r="UV44" i="1" a="1"/>
  <c r="UV44" i="1" s="1"/>
  <c r="UV30" i="1" a="1"/>
  <c r="UV30" i="1" s="1"/>
  <c r="UV31" i="1" a="1"/>
  <c r="UV31" i="1" s="1"/>
  <c r="UV39" i="1" a="1"/>
  <c r="UV39" i="1" s="1"/>
  <c r="UV45" i="1" a="1"/>
  <c r="UV45" i="1" s="1"/>
  <c r="UV28" i="1" a="1"/>
  <c r="UV28" i="1" s="1"/>
  <c r="UV42" i="1" a="1"/>
  <c r="UV42" i="1" s="1"/>
  <c r="UV40" i="1" a="1"/>
  <c r="UV40" i="1" s="1"/>
  <c r="UV34" i="1" a="1"/>
  <c r="UV34" i="1" s="1"/>
  <c r="UV36" i="1" a="1"/>
  <c r="UV36" i="1" s="1"/>
  <c r="UV24" i="1" a="1"/>
  <c r="UV24" i="1" s="1"/>
  <c r="UV38" i="1" a="1"/>
  <c r="UV38" i="1" s="1"/>
  <c r="UV29" i="1" a="1"/>
  <c r="UV29" i="1" s="1"/>
  <c r="UV32" i="1" a="1"/>
  <c r="UV32" i="1" s="1"/>
  <c r="UV33" i="1" a="1"/>
  <c r="UV33" i="1" s="1"/>
  <c r="UV25" i="1" a="1"/>
  <c r="UV25" i="1" s="1"/>
  <c r="UV46" i="1" a="1"/>
  <c r="UV46" i="1" s="1"/>
  <c r="UV43" i="1" a="1"/>
  <c r="UV43" i="1" s="1"/>
  <c r="UV26" i="1" a="1"/>
  <c r="UV26" i="1" s="1"/>
  <c r="UV37" i="1" a="1"/>
  <c r="UV37" i="1" s="1"/>
  <c r="UV23" i="1" a="1"/>
  <c r="UV23" i="1" s="1"/>
  <c r="UV27" i="1" a="1"/>
  <c r="UV27" i="1" s="1"/>
  <c r="VG35" i="1" a="1"/>
  <c r="VG35" i="1" s="1"/>
  <c r="VG47" i="1" a="1"/>
  <c r="VG47" i="1" s="1"/>
  <c r="VG48" i="1" s="1" a="1"/>
  <c r="VG48" i="1" s="1"/>
  <c r="VG22" i="1" a="1"/>
  <c r="VG22" i="1" s="1"/>
  <c r="VG21" i="1" a="1"/>
  <c r="VG21" i="1" s="1"/>
  <c r="VG44" i="1" a="1"/>
  <c r="VG44" i="1" s="1"/>
  <c r="VG38" i="1" a="1"/>
  <c r="VG38" i="1" s="1"/>
  <c r="VG30" i="1" a="1"/>
  <c r="VG30" i="1" s="1"/>
  <c r="VG37" i="1" a="1"/>
  <c r="VG37" i="1" s="1"/>
  <c r="VG25" i="1" a="1"/>
  <c r="VG25" i="1" s="1"/>
  <c r="VG31" i="1" a="1"/>
  <c r="VG31" i="1" s="1"/>
  <c r="VG46" i="1" a="1"/>
  <c r="VG46" i="1" s="1"/>
  <c r="VG23" i="1" a="1"/>
  <c r="VG23" i="1" s="1"/>
  <c r="VG28" i="1" a="1"/>
  <c r="VG28" i="1" s="1"/>
  <c r="VG27" i="1" a="1"/>
  <c r="VG27" i="1" s="1"/>
  <c r="VG26" i="1" a="1"/>
  <c r="VG26" i="1" s="1"/>
  <c r="VG43" i="1" a="1"/>
  <c r="VG43" i="1" s="1"/>
  <c r="VG33" i="1" a="1"/>
  <c r="VG33" i="1" s="1"/>
  <c r="VG45" i="1" a="1"/>
  <c r="VG45" i="1" s="1"/>
  <c r="VG34" i="1" a="1"/>
  <c r="VG34" i="1" s="1"/>
  <c r="VG40" i="1" a="1"/>
  <c r="VG40" i="1" s="1"/>
  <c r="VG29" i="1" a="1"/>
  <c r="VG29" i="1" s="1"/>
  <c r="VG24" i="1" a="1"/>
  <c r="VG24" i="1" s="1"/>
  <c r="VG32" i="1" a="1"/>
  <c r="VG32" i="1" s="1"/>
  <c r="VG36" i="1" a="1"/>
  <c r="VG36" i="1" s="1"/>
  <c r="VG39" i="1" a="1"/>
  <c r="VG39" i="1" s="1"/>
  <c r="VG42" i="1" a="1"/>
  <c r="VG42" i="1" s="1"/>
  <c r="PV35" i="1" a="1"/>
  <c r="PV35" i="1" s="1"/>
  <c r="PV47" i="1" a="1"/>
  <c r="PV47" i="1" s="1"/>
  <c r="PV48" i="1" s="1" a="1"/>
  <c r="PV48" i="1" s="1"/>
  <c r="PV22" i="1" a="1"/>
  <c r="PV22" i="1" s="1"/>
  <c r="PV21" i="1" a="1"/>
  <c r="PV21" i="1" s="1"/>
  <c r="PV38" i="1" a="1"/>
  <c r="PV38" i="1" s="1"/>
  <c r="PV40" i="1" a="1"/>
  <c r="PV40" i="1" s="1"/>
  <c r="PV30" i="1" a="1"/>
  <c r="PV30" i="1" s="1"/>
  <c r="PV29" i="1" a="1"/>
  <c r="PV29" i="1" s="1"/>
  <c r="PV32" i="1" a="1"/>
  <c r="PV32" i="1" s="1"/>
  <c r="PV28" i="1" a="1"/>
  <c r="PV28" i="1" s="1"/>
  <c r="PV46" i="1" a="1"/>
  <c r="PV46" i="1" s="1"/>
  <c r="PV43" i="1" a="1"/>
  <c r="PV43" i="1" s="1"/>
  <c r="PV36" i="1" a="1"/>
  <c r="PV36" i="1" s="1"/>
  <c r="PV45" i="1" a="1"/>
  <c r="PV45" i="1" s="1"/>
  <c r="PV44" i="1" a="1"/>
  <c r="PV44" i="1" s="1"/>
  <c r="PV33" i="1" a="1"/>
  <c r="PV33" i="1" s="1"/>
  <c r="PV31" i="1" a="1"/>
  <c r="PV31" i="1" s="1"/>
  <c r="PV24" i="1" a="1"/>
  <c r="PV24" i="1" s="1"/>
  <c r="PV34" i="1" a="1"/>
  <c r="PV34" i="1" s="1"/>
  <c r="PV42" i="1" a="1"/>
  <c r="PV42" i="1" s="1"/>
  <c r="PV27" i="1" a="1"/>
  <c r="PV27" i="1" s="1"/>
  <c r="PV23" i="1" a="1"/>
  <c r="PV23" i="1" s="1"/>
  <c r="PV26" i="1" a="1"/>
  <c r="PV26" i="1" s="1"/>
  <c r="PV37" i="1" a="1"/>
  <c r="PV37" i="1" s="1"/>
  <c r="PV39" i="1" a="1"/>
  <c r="PV39" i="1" s="1"/>
  <c r="PV25" i="1" a="1"/>
  <c r="PV25" i="1" s="1"/>
  <c r="RF35" i="1" a="1"/>
  <c r="RF35" i="1" s="1"/>
  <c r="RF47" i="1" a="1"/>
  <c r="RF47" i="1" s="1"/>
  <c r="RF48" i="1" s="1" a="1"/>
  <c r="RF48" i="1" s="1"/>
  <c r="RF22" i="1" a="1"/>
  <c r="RF22" i="1" s="1"/>
  <c r="RF21" i="1" a="1"/>
  <c r="RF21" i="1" s="1"/>
  <c r="RF23" i="1" a="1"/>
  <c r="RF23" i="1" s="1"/>
  <c r="RF29" i="1" a="1"/>
  <c r="RF29" i="1" s="1"/>
  <c r="RF42" i="1" a="1"/>
  <c r="RF42" i="1" s="1"/>
  <c r="RF32" i="1" a="1"/>
  <c r="RF32" i="1" s="1"/>
  <c r="RF31" i="1" a="1"/>
  <c r="RF31" i="1" s="1"/>
  <c r="RF30" i="1" a="1"/>
  <c r="RF30" i="1" s="1"/>
  <c r="RF34" i="1" a="1"/>
  <c r="RF34" i="1" s="1"/>
  <c r="RF37" i="1" a="1"/>
  <c r="RF37" i="1" s="1"/>
  <c r="RF39" i="1" a="1"/>
  <c r="RF39" i="1" s="1"/>
  <c r="RF25" i="1" a="1"/>
  <c r="RF25" i="1" s="1"/>
  <c r="RF33" i="1" a="1"/>
  <c r="RF33" i="1" s="1"/>
  <c r="RF38" i="1" a="1"/>
  <c r="RF38" i="1" s="1"/>
  <c r="RF24" i="1" a="1"/>
  <c r="RF24" i="1" s="1"/>
  <c r="RF45" i="1" a="1"/>
  <c r="RF45" i="1" s="1"/>
  <c r="RF40" i="1" a="1"/>
  <c r="RF40" i="1" s="1"/>
  <c r="RF44" i="1" a="1"/>
  <c r="RF44" i="1" s="1"/>
  <c r="RF36" i="1" a="1"/>
  <c r="RF36" i="1" s="1"/>
  <c r="RF26" i="1" a="1"/>
  <c r="RF26" i="1" s="1"/>
  <c r="RF46" i="1" a="1"/>
  <c r="RF46" i="1" s="1"/>
  <c r="RF28" i="1" a="1"/>
  <c r="RF28" i="1" s="1"/>
  <c r="RF27" i="1" a="1"/>
  <c r="RF27" i="1" s="1"/>
  <c r="RF43" i="1" a="1"/>
  <c r="RF43" i="1" s="1"/>
  <c r="PM35" i="1" a="1"/>
  <c r="PM35" i="1" s="1"/>
  <c r="PM47" i="1" a="1"/>
  <c r="PM47" i="1" s="1"/>
  <c r="PM48" i="1" s="1" a="1"/>
  <c r="PM48" i="1" s="1"/>
  <c r="PM21" i="1" a="1"/>
  <c r="PM21" i="1" s="1"/>
  <c r="PM22" i="1" a="1"/>
  <c r="PM22" i="1" s="1"/>
  <c r="PM42" i="1" a="1"/>
  <c r="PM42" i="1" s="1"/>
  <c r="PM40" i="1" a="1"/>
  <c r="PM40" i="1" s="1"/>
  <c r="PM30" i="1" a="1"/>
  <c r="PM30" i="1" s="1"/>
  <c r="PM44" i="1" a="1"/>
  <c r="PM44" i="1" s="1"/>
  <c r="PM45" i="1" a="1"/>
  <c r="PM45" i="1" s="1"/>
  <c r="PM39" i="1" a="1"/>
  <c r="PM39" i="1" s="1"/>
  <c r="PM38" i="1" a="1"/>
  <c r="PM38" i="1" s="1"/>
  <c r="PM24" i="1" a="1"/>
  <c r="PM24" i="1" s="1"/>
  <c r="PM31" i="1" a="1"/>
  <c r="PM31" i="1" s="1"/>
  <c r="PM33" i="1" a="1"/>
  <c r="PM33" i="1" s="1"/>
  <c r="PM29" i="1" a="1"/>
  <c r="PM29" i="1" s="1"/>
  <c r="PM36" i="1" a="1"/>
  <c r="PM36" i="1" s="1"/>
  <c r="PM32" i="1" a="1"/>
  <c r="PM32" i="1" s="1"/>
  <c r="PM34" i="1" a="1"/>
  <c r="PM34" i="1" s="1"/>
  <c r="PM25" i="1" a="1"/>
  <c r="PM25" i="1" s="1"/>
  <c r="PM28" i="1" a="1"/>
  <c r="PM28" i="1" s="1"/>
  <c r="PM23" i="1" a="1"/>
  <c r="PM23" i="1" s="1"/>
  <c r="PM43" i="1" a="1"/>
  <c r="PM43" i="1" s="1"/>
  <c r="PM27" i="1" a="1"/>
  <c r="PM27" i="1" s="1"/>
  <c r="PM37" i="1" a="1"/>
  <c r="PM37" i="1" s="1"/>
  <c r="PM26" i="1" a="1"/>
  <c r="PM26" i="1" s="1"/>
  <c r="PM46" i="1" a="1"/>
  <c r="PM46" i="1" s="1"/>
  <c r="TW35" i="1" a="1"/>
  <c r="TW35" i="1" s="1"/>
  <c r="TW47" i="1" a="1"/>
  <c r="TW47" i="1" s="1"/>
  <c r="TW48" i="1" s="1" a="1"/>
  <c r="TW48" i="1" s="1"/>
  <c r="TW21" i="1" a="1"/>
  <c r="TW21" i="1" s="1"/>
  <c r="TW22" i="1" a="1"/>
  <c r="TW22" i="1" s="1"/>
  <c r="TW38" i="1" a="1"/>
  <c r="TW38" i="1" s="1"/>
  <c r="TW26" i="1" a="1"/>
  <c r="TW26" i="1" s="1"/>
  <c r="TW46" i="1" a="1"/>
  <c r="TW46" i="1" s="1"/>
  <c r="TW24" i="1" a="1"/>
  <c r="TW24" i="1" s="1"/>
  <c r="TW27" i="1" a="1"/>
  <c r="TW27" i="1" s="1"/>
  <c r="TW43" i="1" a="1"/>
  <c r="TW43" i="1" s="1"/>
  <c r="TW44" i="1" a="1"/>
  <c r="TW44" i="1" s="1"/>
  <c r="TW40" i="1" a="1"/>
  <c r="TW40" i="1" s="1"/>
  <c r="TW39" i="1" a="1"/>
  <c r="TW39" i="1" s="1"/>
  <c r="TW31" i="1" a="1"/>
  <c r="TW31" i="1" s="1"/>
  <c r="TW29" i="1" a="1"/>
  <c r="TW29" i="1" s="1"/>
  <c r="TW42" i="1" a="1"/>
  <c r="TW42" i="1" s="1"/>
  <c r="TW32" i="1" a="1"/>
  <c r="TW32" i="1" s="1"/>
  <c r="TW34" i="1" a="1"/>
  <c r="TW34" i="1" s="1"/>
  <c r="TW36" i="1" a="1"/>
  <c r="TW36" i="1" s="1"/>
  <c r="TW30" i="1" a="1"/>
  <c r="TW30" i="1" s="1"/>
  <c r="TW45" i="1" a="1"/>
  <c r="TW45" i="1" s="1"/>
  <c r="TW28" i="1" a="1"/>
  <c r="TW28" i="1" s="1"/>
  <c r="TW25" i="1" a="1"/>
  <c r="TW25" i="1" s="1"/>
  <c r="TW23" i="1" a="1"/>
  <c r="TW23" i="1" s="1"/>
  <c r="TW37" i="1" a="1"/>
  <c r="TW37" i="1" s="1"/>
  <c r="TW33" i="1" a="1"/>
  <c r="TW33" i="1" s="1"/>
  <c r="NV35" i="1" a="1"/>
  <c r="NV35" i="1" s="1"/>
  <c r="NV47" i="1" a="1"/>
  <c r="NV47" i="1" s="1"/>
  <c r="NV48" i="1" s="1" a="1"/>
  <c r="NV48" i="1" s="1"/>
  <c r="NV21" i="1" a="1"/>
  <c r="NV21" i="1" s="1"/>
  <c r="NV22" i="1" a="1"/>
  <c r="NV22" i="1" s="1"/>
  <c r="NV24" i="1" a="1"/>
  <c r="NV24" i="1" s="1"/>
  <c r="NV46" i="1" a="1"/>
  <c r="NV46" i="1" s="1"/>
  <c r="NV28" i="1" a="1"/>
  <c r="NV28" i="1" s="1"/>
  <c r="NV43" i="1" a="1"/>
  <c r="NV43" i="1" s="1"/>
  <c r="NV26" i="1" a="1"/>
  <c r="NV26" i="1" s="1"/>
  <c r="NV39" i="1" a="1"/>
  <c r="NV39" i="1" s="1"/>
  <c r="NV29" i="1" a="1"/>
  <c r="NV29" i="1" s="1"/>
  <c r="NV34" i="1" a="1"/>
  <c r="NV34" i="1" s="1"/>
  <c r="NV32" i="1" a="1"/>
  <c r="NV32" i="1" s="1"/>
  <c r="NV44" i="1" a="1"/>
  <c r="NV44" i="1" s="1"/>
  <c r="NV33" i="1" a="1"/>
  <c r="NV33" i="1" s="1"/>
  <c r="NV31" i="1" a="1"/>
  <c r="NV31" i="1" s="1"/>
  <c r="NV36" i="1" a="1"/>
  <c r="NV36" i="1" s="1"/>
  <c r="NV40" i="1" a="1"/>
  <c r="NV40" i="1" s="1"/>
  <c r="NV30" i="1" a="1"/>
  <c r="NV30" i="1" s="1"/>
  <c r="NV45" i="1" a="1"/>
  <c r="NV45" i="1" s="1"/>
  <c r="NV38" i="1" a="1"/>
  <c r="NV38" i="1" s="1"/>
  <c r="NV42" i="1" a="1"/>
  <c r="NV42" i="1" s="1"/>
  <c r="NV27" i="1" a="1"/>
  <c r="NV27" i="1" s="1"/>
  <c r="NV23" i="1" a="1"/>
  <c r="NV23" i="1" s="1"/>
  <c r="NV37" i="1" a="1"/>
  <c r="NV37" i="1" s="1"/>
  <c r="NV25" i="1" a="1"/>
  <c r="NV25" i="1" s="1"/>
  <c r="SU35" i="1" a="1"/>
  <c r="SU35" i="1" s="1"/>
  <c r="SU47" i="1" a="1"/>
  <c r="SU47" i="1" s="1"/>
  <c r="SU48" i="1" s="1" a="1"/>
  <c r="SU48" i="1" s="1"/>
  <c r="SU22" i="1" a="1"/>
  <c r="SU22" i="1" s="1"/>
  <c r="SU21" i="1" a="1"/>
  <c r="SU21" i="1" s="1"/>
  <c r="SU24" i="1" a="1"/>
  <c r="SU24" i="1" s="1"/>
  <c r="SU36" i="1" a="1"/>
  <c r="SU36" i="1" s="1"/>
  <c r="SU44" i="1" a="1"/>
  <c r="SU44" i="1" s="1"/>
  <c r="SU31" i="1" a="1"/>
  <c r="SU31" i="1" s="1"/>
  <c r="SU38" i="1" a="1"/>
  <c r="SU38" i="1" s="1"/>
  <c r="SU30" i="1" a="1"/>
  <c r="SU30" i="1" s="1"/>
  <c r="SU37" i="1" a="1"/>
  <c r="SU37" i="1" s="1"/>
  <c r="SU25" i="1" a="1"/>
  <c r="SU25" i="1" s="1"/>
  <c r="SU40" i="1" a="1"/>
  <c r="SU40" i="1" s="1"/>
  <c r="SU33" i="1" a="1"/>
  <c r="SU33" i="1" s="1"/>
  <c r="SU23" i="1" a="1"/>
  <c r="SU23" i="1" s="1"/>
  <c r="SU46" i="1" a="1"/>
  <c r="SU46" i="1" s="1"/>
  <c r="SU28" i="1" a="1"/>
  <c r="SU28" i="1" s="1"/>
  <c r="SU27" i="1" a="1"/>
  <c r="SU27" i="1" s="1"/>
  <c r="SU45" i="1" a="1"/>
  <c r="SU45" i="1" s="1"/>
  <c r="SU34" i="1" a="1"/>
  <c r="SU34" i="1" s="1"/>
  <c r="SU43" i="1" a="1"/>
  <c r="SU43" i="1" s="1"/>
  <c r="SU32" i="1" a="1"/>
  <c r="SU32" i="1" s="1"/>
  <c r="SU39" i="1" a="1"/>
  <c r="SU39" i="1" s="1"/>
  <c r="SU26" i="1" a="1"/>
  <c r="SU26" i="1" s="1"/>
  <c r="SU42" i="1" a="1"/>
  <c r="SU42" i="1" s="1"/>
  <c r="SU29" i="1" a="1"/>
  <c r="SU29" i="1" s="1"/>
  <c r="NJ35" i="1" a="1"/>
  <c r="NJ35" i="1" s="1"/>
  <c r="NJ47" i="1" a="1"/>
  <c r="NJ47" i="1" s="1"/>
  <c r="NJ48" i="1" s="1" a="1"/>
  <c r="NJ48" i="1" s="1"/>
  <c r="NJ22" i="1" a="1"/>
  <c r="NJ22" i="1" s="1"/>
  <c r="NJ21" i="1" a="1"/>
  <c r="NJ21" i="1" s="1"/>
  <c r="NJ38" i="1" a="1"/>
  <c r="NJ38" i="1" s="1"/>
  <c r="NJ30" i="1" a="1"/>
  <c r="NJ30" i="1" s="1"/>
  <c r="NJ29" i="1" a="1"/>
  <c r="NJ29" i="1" s="1"/>
  <c r="NJ32" i="1" a="1"/>
  <c r="NJ32" i="1" s="1"/>
  <c r="NJ46" i="1" a="1"/>
  <c r="NJ46" i="1" s="1"/>
  <c r="NJ43" i="1" a="1"/>
  <c r="NJ43" i="1" s="1"/>
  <c r="NJ25" i="1" a="1"/>
  <c r="NJ25" i="1" s="1"/>
  <c r="NJ28" i="1" a="1"/>
  <c r="NJ28" i="1" s="1"/>
  <c r="NJ36" i="1" a="1"/>
  <c r="NJ36" i="1" s="1"/>
  <c r="NJ27" i="1" a="1"/>
  <c r="NJ27" i="1" s="1"/>
  <c r="NJ26" i="1" a="1"/>
  <c r="NJ26" i="1" s="1"/>
  <c r="NJ45" i="1" a="1"/>
  <c r="NJ45" i="1" s="1"/>
  <c r="NJ34" i="1" a="1"/>
  <c r="NJ34" i="1" s="1"/>
  <c r="NJ44" i="1" a="1"/>
  <c r="NJ44" i="1" s="1"/>
  <c r="NJ31" i="1" a="1"/>
  <c r="NJ31" i="1" s="1"/>
  <c r="NJ33" i="1" a="1"/>
  <c r="NJ33" i="1" s="1"/>
  <c r="NJ40" i="1" a="1"/>
  <c r="NJ40" i="1" s="1"/>
  <c r="NJ23" i="1" a="1"/>
  <c r="NJ23" i="1" s="1"/>
  <c r="NJ42" i="1" a="1"/>
  <c r="NJ42" i="1" s="1"/>
  <c r="NJ37" i="1" a="1"/>
  <c r="NJ37" i="1" s="1"/>
  <c r="NJ24" i="1" a="1"/>
  <c r="NJ24" i="1" s="1"/>
  <c r="NJ39" i="1" a="1"/>
  <c r="NJ39" i="1" s="1"/>
  <c r="NN35" i="1" a="1"/>
  <c r="NN35" i="1" s="1"/>
  <c r="NN47" i="1" a="1"/>
  <c r="NN47" i="1" s="1"/>
  <c r="NN48" i="1" s="1" a="1"/>
  <c r="NN48" i="1" s="1"/>
  <c r="NN22" i="1" a="1"/>
  <c r="NN22" i="1" s="1"/>
  <c r="NN21" i="1" a="1"/>
  <c r="NN21" i="1" s="1"/>
  <c r="NN24" i="1" a="1"/>
  <c r="NN24" i="1" s="1"/>
  <c r="NN26" i="1" a="1"/>
  <c r="NN26" i="1" s="1"/>
  <c r="NN27" i="1" a="1"/>
  <c r="NN27" i="1" s="1"/>
  <c r="NN28" i="1" a="1"/>
  <c r="NN28" i="1" s="1"/>
  <c r="NN34" i="1" a="1"/>
  <c r="NN34" i="1" s="1"/>
  <c r="NN46" i="1" a="1"/>
  <c r="NN46" i="1" s="1"/>
  <c r="NN43" i="1" a="1"/>
  <c r="NN43" i="1" s="1"/>
  <c r="NN23" i="1" a="1"/>
  <c r="NN23" i="1" s="1"/>
  <c r="NN29" i="1" a="1"/>
  <c r="NN29" i="1" s="1"/>
  <c r="NN32" i="1" a="1"/>
  <c r="NN32" i="1" s="1"/>
  <c r="NN36" i="1" a="1"/>
  <c r="NN36" i="1" s="1"/>
  <c r="NN33" i="1" a="1"/>
  <c r="NN33" i="1" s="1"/>
  <c r="NN37" i="1" a="1"/>
  <c r="NN37" i="1" s="1"/>
  <c r="NN45" i="1" a="1"/>
  <c r="NN45" i="1" s="1"/>
  <c r="NN40" i="1" a="1"/>
  <c r="NN40" i="1" s="1"/>
  <c r="NN44" i="1" a="1"/>
  <c r="NN44" i="1" s="1"/>
  <c r="NN31" i="1" a="1"/>
  <c r="NN31" i="1" s="1"/>
  <c r="NN38" i="1" a="1"/>
  <c r="NN38" i="1" s="1"/>
  <c r="NN42" i="1" a="1"/>
  <c r="NN42" i="1" s="1"/>
  <c r="NN39" i="1" a="1"/>
  <c r="NN39" i="1" s="1"/>
  <c r="NN25" i="1" a="1"/>
  <c r="NN25" i="1" s="1"/>
  <c r="NN30" i="1" a="1"/>
  <c r="NN30" i="1" s="1"/>
  <c r="OU35" i="1" a="1"/>
  <c r="OU35" i="1" s="1"/>
  <c r="OU47" i="1" a="1"/>
  <c r="OU47" i="1" s="1"/>
  <c r="OU48" i="1" s="1" a="1"/>
  <c r="OU48" i="1" s="1"/>
  <c r="OU22" i="1" a="1"/>
  <c r="OU22" i="1" s="1"/>
  <c r="OU21" i="1" a="1"/>
  <c r="OU21" i="1" s="1"/>
  <c r="OU30" i="1" a="1"/>
  <c r="OU30" i="1" s="1"/>
  <c r="OU45" i="1" a="1"/>
  <c r="OU45" i="1" s="1"/>
  <c r="OU42" i="1" a="1"/>
  <c r="OU42" i="1" s="1"/>
  <c r="OU40" i="1" a="1"/>
  <c r="OU40" i="1" s="1"/>
  <c r="OU39" i="1" a="1"/>
  <c r="OU39" i="1" s="1"/>
  <c r="OU25" i="1" a="1"/>
  <c r="OU25" i="1" s="1"/>
  <c r="OU38" i="1" a="1"/>
  <c r="OU38" i="1" s="1"/>
  <c r="OU26" i="1" a="1"/>
  <c r="OU26" i="1" s="1"/>
  <c r="OU44" i="1" a="1"/>
  <c r="OU44" i="1" s="1"/>
  <c r="OU24" i="1" a="1"/>
  <c r="OU24" i="1" s="1"/>
  <c r="OU31" i="1" a="1"/>
  <c r="OU31" i="1" s="1"/>
  <c r="OU36" i="1" a="1"/>
  <c r="OU36" i="1" s="1"/>
  <c r="OU29" i="1" a="1"/>
  <c r="OU29" i="1" s="1"/>
  <c r="OU32" i="1" a="1"/>
  <c r="OU32" i="1" s="1"/>
  <c r="OU34" i="1" a="1"/>
  <c r="OU34" i="1" s="1"/>
  <c r="OU33" i="1" a="1"/>
  <c r="OU33" i="1" s="1"/>
  <c r="OU23" i="1" a="1"/>
  <c r="OU23" i="1" s="1"/>
  <c r="OU46" i="1" a="1"/>
  <c r="OU46" i="1" s="1"/>
  <c r="OU28" i="1" a="1"/>
  <c r="OU28" i="1" s="1"/>
  <c r="OU43" i="1" a="1"/>
  <c r="OU43" i="1" s="1"/>
  <c r="OU27" i="1" a="1"/>
  <c r="OU27" i="1" s="1"/>
  <c r="OU37" i="1" a="1"/>
  <c r="OU37" i="1" s="1"/>
  <c r="SJ35" i="1" a="1"/>
  <c r="SJ35" i="1" s="1"/>
  <c r="SJ47" i="1" a="1"/>
  <c r="SJ47" i="1" s="1"/>
  <c r="SJ48" i="1" s="1" a="1"/>
  <c r="SJ48" i="1" s="1"/>
  <c r="SJ21" i="1" a="1"/>
  <c r="SJ21" i="1" s="1"/>
  <c r="SJ22" i="1" a="1"/>
  <c r="SJ22" i="1" s="1"/>
  <c r="SJ32" i="1" a="1"/>
  <c r="SJ32" i="1" s="1"/>
  <c r="SJ44" i="1" a="1"/>
  <c r="SJ44" i="1" s="1"/>
  <c r="SJ37" i="1" a="1"/>
  <c r="SJ37" i="1" s="1"/>
  <c r="SJ31" i="1" a="1"/>
  <c r="SJ31" i="1" s="1"/>
  <c r="SJ30" i="1" a="1"/>
  <c r="SJ30" i="1" s="1"/>
  <c r="SJ39" i="1" a="1"/>
  <c r="SJ39" i="1" s="1"/>
  <c r="SJ40" i="1" a="1"/>
  <c r="SJ40" i="1" s="1"/>
  <c r="SJ26" i="1" a="1"/>
  <c r="SJ26" i="1" s="1"/>
  <c r="SJ45" i="1" a="1"/>
  <c r="SJ45" i="1" s="1"/>
  <c r="SJ28" i="1" a="1"/>
  <c r="SJ28" i="1" s="1"/>
  <c r="SJ36" i="1" a="1"/>
  <c r="SJ36" i="1" s="1"/>
  <c r="SJ34" i="1" a="1"/>
  <c r="SJ34" i="1" s="1"/>
  <c r="SJ24" i="1" a="1"/>
  <c r="SJ24" i="1" s="1"/>
  <c r="SJ33" i="1" a="1"/>
  <c r="SJ33" i="1" s="1"/>
  <c r="SJ38" i="1" a="1"/>
  <c r="SJ38" i="1" s="1"/>
  <c r="SJ25" i="1" a="1"/>
  <c r="SJ25" i="1" s="1"/>
  <c r="SJ29" i="1" a="1"/>
  <c r="SJ29" i="1" s="1"/>
  <c r="SJ42" i="1" a="1"/>
  <c r="SJ42" i="1" s="1"/>
  <c r="SJ27" i="1" a="1"/>
  <c r="SJ27" i="1" s="1"/>
  <c r="SJ46" i="1" a="1"/>
  <c r="SJ46" i="1" s="1"/>
  <c r="SJ23" i="1" a="1"/>
  <c r="SJ23" i="1" s="1"/>
  <c r="SJ43" i="1" a="1"/>
  <c r="SJ43" i="1" s="1"/>
  <c r="QC35" i="1" a="1"/>
  <c r="QC35" i="1" s="1"/>
  <c r="QC47" i="1" a="1"/>
  <c r="QC47" i="1" s="1"/>
  <c r="QC48" i="1" s="1" a="1"/>
  <c r="QC48" i="1" s="1"/>
  <c r="QC21" i="1" a="1"/>
  <c r="QC21" i="1" s="1"/>
  <c r="QC22" i="1" a="1"/>
  <c r="QC22" i="1" s="1"/>
  <c r="QC45" i="1" a="1"/>
  <c r="QC45" i="1" s="1"/>
  <c r="QC39" i="1" a="1"/>
  <c r="QC39" i="1" s="1"/>
  <c r="QC25" i="1" a="1"/>
  <c r="QC25" i="1" s="1"/>
  <c r="QC38" i="1" a="1"/>
  <c r="QC38" i="1" s="1"/>
  <c r="QC40" i="1" a="1"/>
  <c r="QC40" i="1" s="1"/>
  <c r="QC24" i="1" a="1"/>
  <c r="QC24" i="1" s="1"/>
  <c r="QC44" i="1" a="1"/>
  <c r="QC44" i="1" s="1"/>
  <c r="QC43" i="1" a="1"/>
  <c r="QC43" i="1" s="1"/>
  <c r="QC33" i="1" a="1"/>
  <c r="QC33" i="1" s="1"/>
  <c r="QC27" i="1" a="1"/>
  <c r="QC27" i="1" s="1"/>
  <c r="QC46" i="1" a="1"/>
  <c r="QC46" i="1" s="1"/>
  <c r="QC31" i="1" a="1"/>
  <c r="QC31" i="1" s="1"/>
  <c r="QC29" i="1" a="1"/>
  <c r="QC29" i="1" s="1"/>
  <c r="QC32" i="1" a="1"/>
  <c r="QC32" i="1" s="1"/>
  <c r="QC36" i="1" a="1"/>
  <c r="QC36" i="1" s="1"/>
  <c r="QC34" i="1" a="1"/>
  <c r="QC34" i="1" s="1"/>
  <c r="QC30" i="1" a="1"/>
  <c r="QC30" i="1" s="1"/>
  <c r="QC28" i="1" a="1"/>
  <c r="QC28" i="1" s="1"/>
  <c r="QC42" i="1" a="1"/>
  <c r="QC42" i="1" s="1"/>
  <c r="QC23" i="1" a="1"/>
  <c r="QC23" i="1" s="1"/>
  <c r="QC37" i="1" a="1"/>
  <c r="QC37" i="1" s="1"/>
  <c r="QC26" i="1" a="1"/>
  <c r="QC26" i="1" s="1"/>
  <c r="UM35" i="1" a="1"/>
  <c r="UM35" i="1" s="1"/>
  <c r="UM47" i="1" a="1"/>
  <c r="UM47" i="1" s="1"/>
  <c r="UM48" i="1" s="1" a="1"/>
  <c r="UM48" i="1" s="1"/>
  <c r="UM21" i="1" a="1"/>
  <c r="UM21" i="1" s="1"/>
  <c r="UM22" i="1" a="1"/>
  <c r="UM22" i="1" s="1"/>
  <c r="UM46" i="1" a="1"/>
  <c r="UM46" i="1" s="1"/>
  <c r="UM27" i="1" a="1"/>
  <c r="UM27" i="1" s="1"/>
  <c r="UM43" i="1" a="1"/>
  <c r="UM43" i="1" s="1"/>
  <c r="UM44" i="1" a="1"/>
  <c r="UM44" i="1" s="1"/>
  <c r="UM29" i="1" a="1"/>
  <c r="UM29" i="1" s="1"/>
  <c r="UM32" i="1" a="1"/>
  <c r="UM32" i="1" s="1"/>
  <c r="UM39" i="1" a="1"/>
  <c r="UM39" i="1" s="1"/>
  <c r="UM31" i="1" a="1"/>
  <c r="UM31" i="1" s="1"/>
  <c r="UM37" i="1" a="1"/>
  <c r="UM37" i="1" s="1"/>
  <c r="UM30" i="1" a="1"/>
  <c r="UM30" i="1" s="1"/>
  <c r="UM33" i="1" a="1"/>
  <c r="UM33" i="1" s="1"/>
  <c r="UM45" i="1" a="1"/>
  <c r="UM45" i="1" s="1"/>
  <c r="UM38" i="1" a="1"/>
  <c r="UM38" i="1" s="1"/>
  <c r="UM36" i="1" a="1"/>
  <c r="UM36" i="1" s="1"/>
  <c r="UM24" i="1" a="1"/>
  <c r="UM24" i="1" s="1"/>
  <c r="UM34" i="1" a="1"/>
  <c r="UM34" i="1" s="1"/>
  <c r="UM40" i="1" a="1"/>
  <c r="UM40" i="1" s="1"/>
  <c r="UM26" i="1" a="1"/>
  <c r="UM26" i="1" s="1"/>
  <c r="UM23" i="1" a="1"/>
  <c r="UM23" i="1" s="1"/>
  <c r="UM25" i="1" a="1"/>
  <c r="UM25" i="1" s="1"/>
  <c r="UM42" i="1" a="1"/>
  <c r="UM42" i="1" s="1"/>
  <c r="UM28" i="1" a="1"/>
  <c r="UM28" i="1" s="1"/>
  <c r="OL35" i="1" a="1"/>
  <c r="OL35" i="1" s="1"/>
  <c r="OL47" i="1" a="1"/>
  <c r="OL47" i="1" s="1"/>
  <c r="OL48" i="1" s="1" a="1"/>
  <c r="OL48" i="1" s="1"/>
  <c r="OL21" i="1" a="1"/>
  <c r="OL21" i="1" s="1"/>
  <c r="OL22" i="1" a="1"/>
  <c r="OL22" i="1" s="1"/>
  <c r="OL46" i="1" a="1"/>
  <c r="OL46" i="1" s="1"/>
  <c r="OL29" i="1" a="1"/>
  <c r="OL29" i="1" s="1"/>
  <c r="OL32" i="1" a="1"/>
  <c r="OL32" i="1" s="1"/>
  <c r="OL43" i="1" a="1"/>
  <c r="OL43" i="1" s="1"/>
  <c r="OL42" i="1" a="1"/>
  <c r="OL42" i="1" s="1"/>
  <c r="OL34" i="1" a="1"/>
  <c r="OL34" i="1" s="1"/>
  <c r="OL44" i="1" a="1"/>
  <c r="OL44" i="1" s="1"/>
  <c r="OL31" i="1" a="1"/>
  <c r="OL31" i="1" s="1"/>
  <c r="OL39" i="1" a="1"/>
  <c r="OL39" i="1" s="1"/>
  <c r="OL37" i="1" a="1"/>
  <c r="OL37" i="1" s="1"/>
  <c r="OL40" i="1" a="1"/>
  <c r="OL40" i="1" s="1"/>
  <c r="OL33" i="1" a="1"/>
  <c r="OL33" i="1" s="1"/>
  <c r="OL45" i="1" a="1"/>
  <c r="OL45" i="1" s="1"/>
  <c r="OL38" i="1" a="1"/>
  <c r="OL38" i="1" s="1"/>
  <c r="OL36" i="1" a="1"/>
  <c r="OL36" i="1" s="1"/>
  <c r="OL24" i="1" a="1"/>
  <c r="OL24" i="1" s="1"/>
  <c r="OL30" i="1" a="1"/>
  <c r="OL30" i="1" s="1"/>
  <c r="OL23" i="1" a="1"/>
  <c r="OL23" i="1" s="1"/>
  <c r="OL28" i="1" a="1"/>
  <c r="OL28" i="1" s="1"/>
  <c r="OL26" i="1" a="1"/>
  <c r="OL26" i="1" s="1"/>
  <c r="OL27" i="1" a="1"/>
  <c r="OL27" i="1" s="1"/>
  <c r="OL25" i="1" a="1"/>
  <c r="OL25" i="1" s="1"/>
  <c r="OM35" i="1" a="1"/>
  <c r="OM35" i="1" s="1"/>
  <c r="OM47" i="1" a="1"/>
  <c r="OM47" i="1" s="1"/>
  <c r="OM48" i="1" s="1" a="1"/>
  <c r="OM48" i="1" s="1"/>
  <c r="OM22" i="1" a="1"/>
  <c r="OM22" i="1" s="1"/>
  <c r="OM21" i="1" a="1"/>
  <c r="OM21" i="1" s="1"/>
  <c r="OM31" i="1" a="1"/>
  <c r="OM31" i="1" s="1"/>
  <c r="OM37" i="1" a="1"/>
  <c r="OM37" i="1" s="1"/>
  <c r="OM33" i="1" a="1"/>
  <c r="OM33" i="1" s="1"/>
  <c r="OM40" i="1" a="1"/>
  <c r="OM40" i="1" s="1"/>
  <c r="OM23" i="1" a="1"/>
  <c r="OM23" i="1" s="1"/>
  <c r="OM24" i="1" a="1"/>
  <c r="OM24" i="1" s="1"/>
  <c r="OM28" i="1" a="1"/>
  <c r="OM28" i="1" s="1"/>
  <c r="OM36" i="1" a="1"/>
  <c r="OM36" i="1" s="1"/>
  <c r="OM45" i="1" a="1"/>
  <c r="OM45" i="1" s="1"/>
  <c r="OM26" i="1" a="1"/>
  <c r="OM26" i="1" s="1"/>
  <c r="OM38" i="1" a="1"/>
  <c r="OM38" i="1" s="1"/>
  <c r="OM30" i="1" a="1"/>
  <c r="OM30" i="1" s="1"/>
  <c r="OM29" i="1" a="1"/>
  <c r="OM29" i="1" s="1"/>
  <c r="OM32" i="1" a="1"/>
  <c r="OM32" i="1" s="1"/>
  <c r="OM34" i="1" a="1"/>
  <c r="OM34" i="1" s="1"/>
  <c r="OM44" i="1" a="1"/>
  <c r="OM44" i="1" s="1"/>
  <c r="OM27" i="1" a="1"/>
  <c r="OM27" i="1" s="1"/>
  <c r="OM43" i="1" a="1"/>
  <c r="OM43" i="1" s="1"/>
  <c r="OM25" i="1" a="1"/>
  <c r="OM25" i="1" s="1"/>
  <c r="OM42" i="1" a="1"/>
  <c r="OM42" i="1" s="1"/>
  <c r="OM39" i="1" a="1"/>
  <c r="OM39" i="1" s="1"/>
  <c r="OM46" i="1" a="1"/>
  <c r="OM46" i="1" s="1"/>
  <c r="OQ35" i="1" a="1"/>
  <c r="OQ35" i="1" s="1"/>
  <c r="OQ47" i="1" a="1"/>
  <c r="OQ47" i="1" s="1"/>
  <c r="OQ48" i="1" s="1" a="1"/>
  <c r="OQ48" i="1" s="1"/>
  <c r="OQ21" i="1" a="1"/>
  <c r="OQ21" i="1" s="1"/>
  <c r="OQ22" i="1" a="1"/>
  <c r="OQ22" i="1" s="1"/>
  <c r="OQ45" i="1" a="1"/>
  <c r="OQ45" i="1" s="1"/>
  <c r="OQ37" i="1" a="1"/>
  <c r="OQ37" i="1" s="1"/>
  <c r="OQ27" i="1" a="1"/>
  <c r="OQ27" i="1" s="1"/>
  <c r="OQ31" i="1" a="1"/>
  <c r="OQ31" i="1" s="1"/>
  <c r="OQ34" i="1" a="1"/>
  <c r="OQ34" i="1" s="1"/>
  <c r="OQ39" i="1" a="1"/>
  <c r="OQ39" i="1" s="1"/>
  <c r="OQ42" i="1" a="1"/>
  <c r="OQ42" i="1" s="1"/>
  <c r="OQ23" i="1" a="1"/>
  <c r="OQ23" i="1" s="1"/>
  <c r="OQ28" i="1" a="1"/>
  <c r="OQ28" i="1" s="1"/>
  <c r="OQ40" i="1" a="1"/>
  <c r="OQ40" i="1" s="1"/>
  <c r="OQ33" i="1" a="1"/>
  <c r="OQ33" i="1" s="1"/>
  <c r="OQ24" i="1" a="1"/>
  <c r="OQ24" i="1" s="1"/>
  <c r="OQ36" i="1" a="1"/>
  <c r="OQ36" i="1" s="1"/>
  <c r="OQ38" i="1" a="1"/>
  <c r="OQ38" i="1" s="1"/>
  <c r="OQ29" i="1" a="1"/>
  <c r="OQ29" i="1" s="1"/>
  <c r="OQ32" i="1" a="1"/>
  <c r="OQ32" i="1" s="1"/>
  <c r="OQ44" i="1" a="1"/>
  <c r="OQ44" i="1" s="1"/>
  <c r="OQ30" i="1" a="1"/>
  <c r="OQ30" i="1" s="1"/>
  <c r="OQ46" i="1" a="1"/>
  <c r="OQ46" i="1" s="1"/>
  <c r="OQ26" i="1" a="1"/>
  <c r="OQ26" i="1" s="1"/>
  <c r="OQ25" i="1" a="1"/>
  <c r="OQ25" i="1" s="1"/>
  <c r="OQ43" i="1" a="1"/>
  <c r="OQ43" i="1" s="1"/>
  <c r="PY35" i="1" a="1"/>
  <c r="PY35" i="1" s="1"/>
  <c r="PY47" i="1" a="1"/>
  <c r="PY47" i="1" s="1"/>
  <c r="PY48" i="1" s="1" a="1"/>
  <c r="PY48" i="1" s="1"/>
  <c r="PY22" i="1" a="1"/>
  <c r="PY22" i="1" s="1"/>
  <c r="PY21" i="1" a="1"/>
  <c r="PY21" i="1" s="1"/>
  <c r="PY45" i="1" a="1"/>
  <c r="PY45" i="1" s="1"/>
  <c r="PY31" i="1" a="1"/>
  <c r="PY31" i="1" s="1"/>
  <c r="PY40" i="1" a="1"/>
  <c r="PY40" i="1" s="1"/>
  <c r="PY30" i="1" a="1"/>
  <c r="PY30" i="1" s="1"/>
  <c r="PY44" i="1" a="1"/>
  <c r="PY44" i="1" s="1"/>
  <c r="PY26" i="1" a="1"/>
  <c r="PY26" i="1" s="1"/>
  <c r="PY39" i="1" a="1"/>
  <c r="PY39" i="1" s="1"/>
  <c r="PY25" i="1" a="1"/>
  <c r="PY25" i="1" s="1"/>
  <c r="PY42" i="1" a="1"/>
  <c r="PY42" i="1" s="1"/>
  <c r="PY28" i="1" a="1"/>
  <c r="PY28" i="1" s="1"/>
  <c r="PY34" i="1" a="1"/>
  <c r="PY34" i="1" s="1"/>
  <c r="PY46" i="1" a="1"/>
  <c r="PY46" i="1" s="1"/>
  <c r="PY24" i="1" a="1"/>
  <c r="PY24" i="1" s="1"/>
  <c r="PY36" i="1" a="1"/>
  <c r="PY36" i="1" s="1"/>
  <c r="PY38" i="1" a="1"/>
  <c r="PY38" i="1" s="1"/>
  <c r="PY29" i="1" a="1"/>
  <c r="PY29" i="1" s="1"/>
  <c r="PY32" i="1" a="1"/>
  <c r="PY32" i="1" s="1"/>
  <c r="PY33" i="1" a="1"/>
  <c r="PY33" i="1" s="1"/>
  <c r="PY27" i="1" a="1"/>
  <c r="PY27" i="1" s="1"/>
  <c r="PY23" i="1" a="1"/>
  <c r="PY23" i="1" s="1"/>
  <c r="PY43" i="1" a="1"/>
  <c r="PY43" i="1" s="1"/>
  <c r="PY37" i="1" a="1"/>
  <c r="PY37" i="1" s="1"/>
  <c r="TN35" i="1" a="1"/>
  <c r="TN35" i="1" s="1"/>
  <c r="TN47" i="1" a="1"/>
  <c r="TN47" i="1" s="1"/>
  <c r="TN48" i="1" s="1" a="1"/>
  <c r="TN48" i="1" s="1"/>
  <c r="TN21" i="1" a="1"/>
  <c r="TN21" i="1" s="1"/>
  <c r="TN22" i="1" a="1"/>
  <c r="TN22" i="1" s="1"/>
  <c r="TN44" i="1" a="1"/>
  <c r="TN44" i="1" s="1"/>
  <c r="TN31" i="1" a="1"/>
  <c r="TN31" i="1" s="1"/>
  <c r="TN37" i="1" a="1"/>
  <c r="TN37" i="1" s="1"/>
  <c r="TN27" i="1" a="1"/>
  <c r="TN27" i="1" s="1"/>
  <c r="TN39" i="1" a="1"/>
  <c r="TN39" i="1" s="1"/>
  <c r="TN45" i="1" a="1"/>
  <c r="TN45" i="1" s="1"/>
  <c r="TN26" i="1" a="1"/>
  <c r="TN26" i="1" s="1"/>
  <c r="TN23" i="1" a="1"/>
  <c r="TN23" i="1" s="1"/>
  <c r="TN28" i="1" a="1"/>
  <c r="TN28" i="1" s="1"/>
  <c r="TN42" i="1" a="1"/>
  <c r="TN42" i="1" s="1"/>
  <c r="TN33" i="1" a="1"/>
  <c r="TN33" i="1" s="1"/>
  <c r="TN34" i="1" a="1"/>
  <c r="TN34" i="1" s="1"/>
  <c r="TN36" i="1" a="1"/>
  <c r="TN36" i="1" s="1"/>
  <c r="TN24" i="1" a="1"/>
  <c r="TN24" i="1" s="1"/>
  <c r="TN40" i="1" a="1"/>
  <c r="TN40" i="1" s="1"/>
  <c r="TN38" i="1" a="1"/>
  <c r="TN38" i="1" s="1"/>
  <c r="TN30" i="1" a="1"/>
  <c r="TN30" i="1" s="1"/>
  <c r="TN29" i="1" a="1"/>
  <c r="TN29" i="1" s="1"/>
  <c r="TN32" i="1" a="1"/>
  <c r="TN32" i="1" s="1"/>
  <c r="TN25" i="1" a="1"/>
  <c r="TN25" i="1" s="1"/>
  <c r="TN46" i="1" a="1"/>
  <c r="TN46" i="1" s="1"/>
  <c r="TN43" i="1" a="1"/>
  <c r="TN43" i="1" s="1"/>
  <c r="QS35" i="1" a="1"/>
  <c r="QS35" i="1" s="1"/>
  <c r="QS47" i="1" a="1"/>
  <c r="QS47" i="1" s="1"/>
  <c r="QS48" i="1" s="1" a="1"/>
  <c r="QS48" i="1" s="1"/>
  <c r="QS21" i="1" a="1"/>
  <c r="QS21" i="1" s="1"/>
  <c r="QS22" i="1" a="1"/>
  <c r="QS22" i="1" s="1"/>
  <c r="QS40" i="1" a="1"/>
  <c r="QS40" i="1" s="1"/>
  <c r="QS46" i="1" a="1"/>
  <c r="QS46" i="1" s="1"/>
  <c r="QS43" i="1" a="1"/>
  <c r="QS43" i="1" s="1"/>
  <c r="QS44" i="1" a="1"/>
  <c r="QS44" i="1" s="1"/>
  <c r="QS29" i="1" a="1"/>
  <c r="QS29" i="1" s="1"/>
  <c r="QS32" i="1" a="1"/>
  <c r="QS32" i="1" s="1"/>
  <c r="QS31" i="1" a="1"/>
  <c r="QS31" i="1" s="1"/>
  <c r="QS33" i="1" a="1"/>
  <c r="QS33" i="1" s="1"/>
  <c r="QS36" i="1" a="1"/>
  <c r="QS36" i="1" s="1"/>
  <c r="QS45" i="1" a="1"/>
  <c r="QS45" i="1" s="1"/>
  <c r="QS38" i="1" a="1"/>
  <c r="QS38" i="1" s="1"/>
  <c r="QS34" i="1" a="1"/>
  <c r="QS34" i="1" s="1"/>
  <c r="QS24" i="1" a="1"/>
  <c r="QS24" i="1" s="1"/>
  <c r="QS28" i="1" a="1"/>
  <c r="QS28" i="1" s="1"/>
  <c r="QS23" i="1" a="1"/>
  <c r="QS23" i="1" s="1"/>
  <c r="QS37" i="1" a="1"/>
  <c r="QS37" i="1" s="1"/>
  <c r="QS27" i="1" a="1"/>
  <c r="QS27" i="1" s="1"/>
  <c r="QS39" i="1" a="1"/>
  <c r="QS39" i="1" s="1"/>
  <c r="QS25" i="1" a="1"/>
  <c r="QS25" i="1" s="1"/>
  <c r="QS42" i="1" a="1"/>
  <c r="QS42" i="1" s="1"/>
  <c r="QS30" i="1" a="1"/>
  <c r="QS30" i="1" s="1"/>
  <c r="QS26" i="1" a="1"/>
  <c r="QS26" i="1" s="1"/>
  <c r="VC35" i="1" a="1"/>
  <c r="VC35" i="1" s="1"/>
  <c r="VC47" i="1" a="1"/>
  <c r="VC47" i="1" s="1"/>
  <c r="VC48" i="1" s="1" a="1"/>
  <c r="VC48" i="1" s="1"/>
  <c r="VC21" i="1" a="1"/>
  <c r="VC21" i="1" s="1"/>
  <c r="VC22" i="1" a="1"/>
  <c r="VC22" i="1" s="1"/>
  <c r="VC27" i="1" a="1"/>
  <c r="VC27" i="1" s="1"/>
  <c r="VC43" i="1" a="1"/>
  <c r="VC43" i="1" s="1"/>
  <c r="VC44" i="1" a="1"/>
  <c r="VC44" i="1" s="1"/>
  <c r="VC37" i="1" a="1"/>
  <c r="VC37" i="1" s="1"/>
  <c r="VC39" i="1" a="1"/>
  <c r="VC39" i="1" s="1"/>
  <c r="VC23" i="1" a="1"/>
  <c r="VC23" i="1" s="1"/>
  <c r="VC31" i="1" a="1"/>
  <c r="VC31" i="1" s="1"/>
  <c r="VC30" i="1" a="1"/>
  <c r="VC30" i="1" s="1"/>
  <c r="VC45" i="1" a="1"/>
  <c r="VC45" i="1" s="1"/>
  <c r="VC38" i="1" a="1"/>
  <c r="VC38" i="1" s="1"/>
  <c r="VC33" i="1" a="1"/>
  <c r="VC33" i="1" s="1"/>
  <c r="VC24" i="1" a="1"/>
  <c r="VC24" i="1" s="1"/>
  <c r="VC40" i="1" a="1"/>
  <c r="VC40" i="1" s="1"/>
  <c r="VC36" i="1" a="1"/>
  <c r="VC36" i="1" s="1"/>
  <c r="VC34" i="1" a="1"/>
  <c r="VC34" i="1" s="1"/>
  <c r="VC29" i="1" a="1"/>
  <c r="VC29" i="1" s="1"/>
  <c r="VC32" i="1" a="1"/>
  <c r="VC32" i="1" s="1"/>
  <c r="VC26" i="1" a="1"/>
  <c r="VC26" i="1" s="1"/>
  <c r="VC42" i="1" a="1"/>
  <c r="VC42" i="1" s="1"/>
  <c r="VC25" i="1" a="1"/>
  <c r="VC25" i="1" s="1"/>
  <c r="VC28" i="1" a="1"/>
  <c r="VC28" i="1" s="1"/>
  <c r="VC46" i="1" a="1"/>
  <c r="VC46" i="1" s="1"/>
  <c r="PB35" i="1" a="1"/>
  <c r="PB35" i="1" s="1"/>
  <c r="PB47" i="1" a="1"/>
  <c r="PB47" i="1" s="1"/>
  <c r="PB48" i="1" s="1" a="1"/>
  <c r="PB48" i="1" s="1"/>
  <c r="PB21" i="1" a="1"/>
  <c r="PB21" i="1" s="1"/>
  <c r="PB22" i="1" a="1"/>
  <c r="PB22" i="1" s="1"/>
  <c r="PB37" i="1" a="1"/>
  <c r="PB37" i="1" s="1"/>
  <c r="PB31" i="1" a="1"/>
  <c r="PB31" i="1" s="1"/>
  <c r="PB43" i="1" a="1"/>
  <c r="PB43" i="1" s="1"/>
  <c r="PB23" i="1" a="1"/>
  <c r="PB23" i="1" s="1"/>
  <c r="PB45" i="1" a="1"/>
  <c r="PB45" i="1" s="1"/>
  <c r="PB39" i="1" a="1"/>
  <c r="PB39" i="1" s="1"/>
  <c r="PB28" i="1" a="1"/>
  <c r="PB28" i="1" s="1"/>
  <c r="PB38" i="1" a="1"/>
  <c r="PB38" i="1" s="1"/>
  <c r="PB40" i="1" a="1"/>
  <c r="PB40" i="1" s="1"/>
  <c r="PB33" i="1" a="1"/>
  <c r="PB33" i="1" s="1"/>
  <c r="PB27" i="1" a="1"/>
  <c r="PB27" i="1" s="1"/>
  <c r="PB24" i="1" a="1"/>
  <c r="PB24" i="1" s="1"/>
  <c r="PB34" i="1" a="1"/>
  <c r="PB34" i="1" s="1"/>
  <c r="PB36" i="1" a="1"/>
  <c r="PB36" i="1" s="1"/>
  <c r="PB29" i="1" a="1"/>
  <c r="PB29" i="1" s="1"/>
  <c r="PB30" i="1" a="1"/>
  <c r="PB30" i="1" s="1"/>
  <c r="PB32" i="1" a="1"/>
  <c r="PB32" i="1" s="1"/>
  <c r="PB44" i="1" a="1"/>
  <c r="PB44" i="1" s="1"/>
  <c r="PB46" i="1" a="1"/>
  <c r="PB46" i="1" s="1"/>
  <c r="PB26" i="1" a="1"/>
  <c r="PB26" i="1" s="1"/>
  <c r="PB42" i="1" a="1"/>
  <c r="PB42" i="1" s="1"/>
  <c r="PB25" i="1" a="1"/>
  <c r="PB25" i="1" s="1"/>
  <c r="PJ35" i="1" a="1"/>
  <c r="PJ35" i="1" s="1"/>
  <c r="PJ47" i="1" a="1"/>
  <c r="PJ47" i="1" s="1"/>
  <c r="PJ48" i="1" s="1" a="1"/>
  <c r="PJ48" i="1" s="1"/>
  <c r="PJ22" i="1" a="1"/>
  <c r="PJ22" i="1" s="1"/>
  <c r="PJ21" i="1" a="1"/>
  <c r="PJ21" i="1" s="1"/>
  <c r="PJ26" i="1" a="1"/>
  <c r="PJ26" i="1" s="1"/>
  <c r="PJ28" i="1" a="1"/>
  <c r="PJ28" i="1" s="1"/>
  <c r="PJ39" i="1" a="1"/>
  <c r="PJ39" i="1" s="1"/>
  <c r="PJ38" i="1" a="1"/>
  <c r="PJ38" i="1" s="1"/>
  <c r="PJ23" i="1" a="1"/>
  <c r="PJ23" i="1" s="1"/>
  <c r="PJ29" i="1" a="1"/>
  <c r="PJ29" i="1" s="1"/>
  <c r="PJ32" i="1" a="1"/>
  <c r="PJ32" i="1" s="1"/>
  <c r="PJ24" i="1" a="1"/>
  <c r="PJ24" i="1" s="1"/>
  <c r="PJ37" i="1" a="1"/>
  <c r="PJ37" i="1" s="1"/>
  <c r="PJ25" i="1" a="1"/>
  <c r="PJ25" i="1" s="1"/>
  <c r="PJ46" i="1" a="1"/>
  <c r="PJ46" i="1" s="1"/>
  <c r="PJ36" i="1" a="1"/>
  <c r="PJ36" i="1" s="1"/>
  <c r="PJ45" i="1" a="1"/>
  <c r="PJ45" i="1" s="1"/>
  <c r="PJ40" i="1" a="1"/>
  <c r="PJ40" i="1" s="1"/>
  <c r="PJ44" i="1" a="1"/>
  <c r="PJ44" i="1" s="1"/>
  <c r="PJ33" i="1" a="1"/>
  <c r="PJ33" i="1" s="1"/>
  <c r="PJ34" i="1" a="1"/>
  <c r="PJ34" i="1" s="1"/>
  <c r="PJ27" i="1" a="1"/>
  <c r="PJ27" i="1" s="1"/>
  <c r="PJ30" i="1" a="1"/>
  <c r="PJ30" i="1" s="1"/>
  <c r="PJ43" i="1" a="1"/>
  <c r="PJ43" i="1" s="1"/>
  <c r="PJ31" i="1" a="1"/>
  <c r="PJ31" i="1" s="1"/>
  <c r="PJ42" i="1" a="1"/>
  <c r="PJ42" i="1" s="1"/>
  <c r="PU35" i="1" a="1"/>
  <c r="PU35" i="1" s="1"/>
  <c r="PU47" i="1" a="1"/>
  <c r="PU47" i="1" s="1"/>
  <c r="PU48" i="1" s="1" a="1"/>
  <c r="PU48" i="1" s="1"/>
  <c r="PU21" i="1" a="1"/>
  <c r="PU21" i="1" s="1"/>
  <c r="PU22" i="1" a="1"/>
  <c r="PU22" i="1" s="1"/>
  <c r="PU37" i="1" a="1"/>
  <c r="PU37" i="1" s="1"/>
  <c r="PU31" i="1" a="1"/>
  <c r="PU31" i="1" s="1"/>
  <c r="PU39" i="1" a="1"/>
  <c r="PU39" i="1" s="1"/>
  <c r="PU34" i="1" a="1"/>
  <c r="PU34" i="1" s="1"/>
  <c r="PU23" i="1" a="1"/>
  <c r="PU23" i="1" s="1"/>
  <c r="PU33" i="1" a="1"/>
  <c r="PU33" i="1" s="1"/>
  <c r="PU40" i="1" a="1"/>
  <c r="PU40" i="1" s="1"/>
  <c r="PU24" i="1" a="1"/>
  <c r="PU24" i="1" s="1"/>
  <c r="PU28" i="1" a="1"/>
  <c r="PU28" i="1" s="1"/>
  <c r="PU26" i="1" a="1"/>
  <c r="PU26" i="1" s="1"/>
  <c r="PU38" i="1" a="1"/>
  <c r="PU38" i="1" s="1"/>
  <c r="PU30" i="1" a="1"/>
  <c r="PU30" i="1" s="1"/>
  <c r="PU29" i="1" a="1"/>
  <c r="PU29" i="1" s="1"/>
  <c r="PU36" i="1" a="1"/>
  <c r="PU36" i="1" s="1"/>
  <c r="PU32" i="1" a="1"/>
  <c r="PU32" i="1" s="1"/>
  <c r="PU45" i="1" a="1"/>
  <c r="PU45" i="1" s="1"/>
  <c r="PU44" i="1" a="1"/>
  <c r="PU44" i="1" s="1"/>
  <c r="PU46" i="1" a="1"/>
  <c r="PU46" i="1" s="1"/>
  <c r="PU27" i="1" a="1"/>
  <c r="PU27" i="1" s="1"/>
  <c r="PU42" i="1" a="1"/>
  <c r="PU42" i="1" s="1"/>
  <c r="PU25" i="1" a="1"/>
  <c r="PU25" i="1" s="1"/>
  <c r="PU43" i="1" a="1"/>
  <c r="PU43" i="1" s="1"/>
  <c r="RC35" i="1" a="1"/>
  <c r="RC35" i="1" s="1"/>
  <c r="RC47" i="1" a="1"/>
  <c r="RC47" i="1" s="1"/>
  <c r="RC48" i="1" s="1" a="1"/>
  <c r="RC48" i="1" s="1"/>
  <c r="RC21" i="1" a="1"/>
  <c r="RC21" i="1" s="1"/>
  <c r="RC22" i="1" a="1"/>
  <c r="RC22" i="1" s="1"/>
  <c r="RC31" i="1" a="1"/>
  <c r="RC31" i="1" s="1"/>
  <c r="RC34" i="1" a="1"/>
  <c r="RC34" i="1" s="1"/>
  <c r="RC30" i="1" a="1"/>
  <c r="RC30" i="1" s="1"/>
  <c r="RC39" i="1" a="1"/>
  <c r="RC39" i="1" s="1"/>
  <c r="RC25" i="1" a="1"/>
  <c r="RC25" i="1" s="1"/>
  <c r="RC42" i="1" a="1"/>
  <c r="RC42" i="1" s="1"/>
  <c r="RC23" i="1" a="1"/>
  <c r="RC23" i="1" s="1"/>
  <c r="RC28" i="1" a="1"/>
  <c r="RC28" i="1" s="1"/>
  <c r="RC24" i="1" a="1"/>
  <c r="RC24" i="1" s="1"/>
  <c r="RC40" i="1" a="1"/>
  <c r="RC40" i="1" s="1"/>
  <c r="RC33" i="1" a="1"/>
  <c r="RC33" i="1" s="1"/>
  <c r="RC46" i="1" a="1"/>
  <c r="RC46" i="1" s="1"/>
  <c r="RC43" i="1" a="1"/>
  <c r="RC43" i="1" s="1"/>
  <c r="RC38" i="1" a="1"/>
  <c r="RC38" i="1" s="1"/>
  <c r="RC36" i="1" a="1"/>
  <c r="RC36" i="1" s="1"/>
  <c r="RC29" i="1" a="1"/>
  <c r="RC29" i="1" s="1"/>
  <c r="RC32" i="1" a="1"/>
  <c r="RC32" i="1" s="1"/>
  <c r="RC44" i="1" a="1"/>
  <c r="RC44" i="1" s="1"/>
  <c r="RC45" i="1" a="1"/>
  <c r="RC45" i="1" s="1"/>
  <c r="RC37" i="1" a="1"/>
  <c r="RC37" i="1" s="1"/>
  <c r="RC26" i="1" a="1"/>
  <c r="RC26" i="1" s="1"/>
  <c r="RC27" i="1" a="1"/>
  <c r="RC27" i="1" s="1"/>
  <c r="UR35" i="1" a="1"/>
  <c r="UR35" i="1" s="1"/>
  <c r="UR47" i="1" a="1"/>
  <c r="UR47" i="1" s="1"/>
  <c r="UR48" i="1" s="1" a="1"/>
  <c r="UR48" i="1" s="1"/>
  <c r="UR21" i="1" a="1"/>
  <c r="UR21" i="1" s="1"/>
  <c r="UR22" i="1" a="1"/>
  <c r="UR22" i="1" s="1"/>
  <c r="UR44" i="1" a="1"/>
  <c r="UR44" i="1" s="1"/>
  <c r="UR45" i="1" a="1"/>
  <c r="UR45" i="1" s="1"/>
  <c r="UR42" i="1" a="1"/>
  <c r="UR42" i="1" s="1"/>
  <c r="UR31" i="1" a="1"/>
  <c r="UR31" i="1" s="1"/>
  <c r="UR39" i="1" a="1"/>
  <c r="UR39" i="1" s="1"/>
  <c r="UR37" i="1" a="1"/>
  <c r="UR37" i="1" s="1"/>
  <c r="UR26" i="1" a="1"/>
  <c r="UR26" i="1" s="1"/>
  <c r="UR23" i="1" a="1"/>
  <c r="UR23" i="1" s="1"/>
  <c r="UR28" i="1" a="1"/>
  <c r="UR28" i="1" s="1"/>
  <c r="UR40" i="1" a="1"/>
  <c r="UR40" i="1" s="1"/>
  <c r="UR33" i="1" a="1"/>
  <c r="UR33" i="1" s="1"/>
  <c r="UR24" i="1" a="1"/>
  <c r="UR24" i="1" s="1"/>
  <c r="UR34" i="1" a="1"/>
  <c r="UR34" i="1" s="1"/>
  <c r="UR36" i="1" a="1"/>
  <c r="UR36" i="1" s="1"/>
  <c r="UR38" i="1" a="1"/>
  <c r="UR38" i="1" s="1"/>
  <c r="UR30" i="1" a="1"/>
  <c r="UR30" i="1" s="1"/>
  <c r="UR29" i="1" a="1"/>
  <c r="UR29" i="1" s="1"/>
  <c r="UR43" i="1" a="1"/>
  <c r="UR43" i="1" s="1"/>
  <c r="UR25" i="1" a="1"/>
  <c r="UR25" i="1" s="1"/>
  <c r="UR32" i="1" a="1"/>
  <c r="UR32" i="1" s="1"/>
  <c r="UR27" i="1" a="1"/>
  <c r="UR27" i="1" s="1"/>
  <c r="UR46" i="1" a="1"/>
  <c r="UR46" i="1" s="1"/>
  <c r="RI35" i="1" a="1"/>
  <c r="RI35" i="1" s="1"/>
  <c r="RI47" i="1" a="1"/>
  <c r="RI47" i="1" s="1"/>
  <c r="RI48" i="1" s="1" a="1"/>
  <c r="RI48" i="1" s="1"/>
  <c r="RI21" i="1" a="1"/>
  <c r="RI21" i="1" s="1"/>
  <c r="RI22" i="1" a="1"/>
  <c r="RI22" i="1" s="1"/>
  <c r="RI32" i="1" a="1"/>
  <c r="RI32" i="1" s="1"/>
  <c r="RI40" i="1" a="1"/>
  <c r="RI40" i="1" s="1"/>
  <c r="RI44" i="1" a="1"/>
  <c r="RI44" i="1" s="1"/>
  <c r="RI42" i="1" a="1"/>
  <c r="RI42" i="1" s="1"/>
  <c r="RI30" i="1" a="1"/>
  <c r="RI30" i="1" s="1"/>
  <c r="RI26" i="1" a="1"/>
  <c r="RI26" i="1" s="1"/>
  <c r="RI31" i="1" a="1"/>
  <c r="RI31" i="1" s="1"/>
  <c r="RI33" i="1" a="1"/>
  <c r="RI33" i="1" s="1"/>
  <c r="RI45" i="1" a="1"/>
  <c r="RI45" i="1" s="1"/>
  <c r="RI38" i="1" a="1"/>
  <c r="RI38" i="1" s="1"/>
  <c r="RI24" i="1" a="1"/>
  <c r="RI24" i="1" s="1"/>
  <c r="RI36" i="1" a="1"/>
  <c r="RI36" i="1" s="1"/>
  <c r="RI34" i="1" a="1"/>
  <c r="RI34" i="1" s="1"/>
  <c r="RI28" i="1" a="1"/>
  <c r="RI28" i="1" s="1"/>
  <c r="RI23" i="1" a="1"/>
  <c r="RI23" i="1" s="1"/>
  <c r="RI27" i="1" a="1"/>
  <c r="RI27" i="1" s="1"/>
  <c r="RI37" i="1" a="1"/>
  <c r="RI37" i="1" s="1"/>
  <c r="RI25" i="1" a="1"/>
  <c r="RI25" i="1" s="1"/>
  <c r="RI39" i="1" a="1"/>
  <c r="RI39" i="1" s="1"/>
  <c r="RI29" i="1" a="1"/>
  <c r="RI29" i="1" s="1"/>
  <c r="RI46" i="1" a="1"/>
  <c r="RI46" i="1" s="1"/>
  <c r="RI43" i="1" a="1"/>
  <c r="RI43" i="1" s="1"/>
  <c r="ND35" i="1" a="1"/>
  <c r="ND35" i="1" s="1"/>
  <c r="ND47" i="1" a="1"/>
  <c r="ND47" i="1" s="1"/>
  <c r="ND48" i="1" s="1" a="1"/>
  <c r="ND48" i="1" s="1"/>
  <c r="ND21" i="1" a="1"/>
  <c r="ND21" i="1" s="1"/>
  <c r="ND22" i="1" a="1"/>
  <c r="ND22" i="1" s="1"/>
  <c r="ND43" i="1" a="1"/>
  <c r="ND43" i="1" s="1"/>
  <c r="ND27" i="1" a="1"/>
  <c r="ND27" i="1" s="1"/>
  <c r="ND29" i="1" a="1"/>
  <c r="ND29" i="1" s="1"/>
  <c r="ND32" i="1" a="1"/>
  <c r="ND32" i="1" s="1"/>
  <c r="ND39" i="1" a="1"/>
  <c r="ND39" i="1" s="1"/>
  <c r="ND44" i="1" a="1"/>
  <c r="ND44" i="1" s="1"/>
  <c r="ND31" i="1" a="1"/>
  <c r="ND31" i="1" s="1"/>
  <c r="ND37" i="1" a="1"/>
  <c r="ND37" i="1" s="1"/>
  <c r="ND33" i="1" a="1"/>
  <c r="ND33" i="1" s="1"/>
  <c r="ND40" i="1" a="1"/>
  <c r="ND40" i="1" s="1"/>
  <c r="ND34" i="1" a="1"/>
  <c r="ND34" i="1" s="1"/>
  <c r="ND45" i="1" a="1"/>
  <c r="ND45" i="1" s="1"/>
  <c r="ND36" i="1" a="1"/>
  <c r="ND36" i="1" s="1"/>
  <c r="ND38" i="1" a="1"/>
  <c r="ND38" i="1" s="1"/>
  <c r="ND30" i="1" a="1"/>
  <c r="ND30" i="1" s="1"/>
  <c r="ND24" i="1" a="1"/>
  <c r="ND24" i="1" s="1"/>
  <c r="ND42" i="1" a="1"/>
  <c r="ND42" i="1" s="1"/>
  <c r="ND25" i="1" a="1"/>
  <c r="ND25" i="1" s="1"/>
  <c r="ND28" i="1" a="1"/>
  <c r="ND28" i="1" s="1"/>
  <c r="ND46" i="1" a="1"/>
  <c r="ND46" i="1" s="1"/>
  <c r="ND23" i="1" a="1"/>
  <c r="ND23" i="1" s="1"/>
  <c r="ND26" i="1" a="1"/>
  <c r="ND26" i="1" s="1"/>
  <c r="PR35" i="1" a="1"/>
  <c r="PR35" i="1" s="1"/>
  <c r="PR47" i="1" a="1"/>
  <c r="PR47" i="1" s="1"/>
  <c r="PR48" i="1" s="1" a="1"/>
  <c r="PR48" i="1" s="1"/>
  <c r="PR21" i="1" a="1"/>
  <c r="PR21" i="1" s="1"/>
  <c r="PR22" i="1" a="1"/>
  <c r="PR22" i="1" s="1"/>
  <c r="PR43" i="1" a="1"/>
  <c r="PR43" i="1" s="1"/>
  <c r="PR45" i="1" a="1"/>
  <c r="PR45" i="1" s="1"/>
  <c r="PR27" i="1" a="1"/>
  <c r="PR27" i="1" s="1"/>
  <c r="PR38" i="1" a="1"/>
  <c r="PR38" i="1" s="1"/>
  <c r="PR26" i="1" a="1"/>
  <c r="PR26" i="1" s="1"/>
  <c r="PR39" i="1" a="1"/>
  <c r="PR39" i="1" s="1"/>
  <c r="PR24" i="1" a="1"/>
  <c r="PR24" i="1" s="1"/>
  <c r="PR33" i="1" a="1"/>
  <c r="PR33" i="1" s="1"/>
  <c r="PR29" i="1" a="1"/>
  <c r="PR29" i="1" s="1"/>
  <c r="PR32" i="1" a="1"/>
  <c r="PR32" i="1" s="1"/>
  <c r="PR36" i="1" a="1"/>
  <c r="PR36" i="1" s="1"/>
  <c r="PR44" i="1" a="1"/>
  <c r="PR44" i="1" s="1"/>
  <c r="PR31" i="1" a="1"/>
  <c r="PR31" i="1" s="1"/>
  <c r="PR30" i="1" a="1"/>
  <c r="PR30" i="1" s="1"/>
  <c r="PR40" i="1" a="1"/>
  <c r="PR40" i="1" s="1"/>
  <c r="PR34" i="1" a="1"/>
  <c r="PR34" i="1" s="1"/>
  <c r="PR37" i="1" a="1"/>
  <c r="PR37" i="1" s="1"/>
  <c r="PR46" i="1" a="1"/>
  <c r="PR46" i="1" s="1"/>
  <c r="PR28" i="1" a="1"/>
  <c r="PR28" i="1" s="1"/>
  <c r="PR25" i="1" a="1"/>
  <c r="PR25" i="1" s="1"/>
  <c r="PR42" i="1" a="1"/>
  <c r="PR42" i="1" s="1"/>
  <c r="PR23" i="1" a="1"/>
  <c r="PR23" i="1" s="1"/>
  <c r="QN35" i="1" a="1"/>
  <c r="QN35" i="1" s="1"/>
  <c r="QN47" i="1" a="1"/>
  <c r="QN47" i="1" s="1"/>
  <c r="QN48" i="1" s="1" a="1"/>
  <c r="QN48" i="1" s="1"/>
  <c r="QN21" i="1" a="1"/>
  <c r="QN21" i="1" s="1"/>
  <c r="QN22" i="1" a="1"/>
  <c r="QN22" i="1" s="1"/>
  <c r="QN38" i="1" a="1"/>
  <c r="QN38" i="1" s="1"/>
  <c r="QN23" i="1" a="1"/>
  <c r="QN23" i="1" s="1"/>
  <c r="QN40" i="1" a="1"/>
  <c r="QN40" i="1" s="1"/>
  <c r="QN29" i="1" a="1"/>
  <c r="QN29" i="1" s="1"/>
  <c r="QN39" i="1" a="1"/>
  <c r="QN39" i="1" s="1"/>
  <c r="QN32" i="1" a="1"/>
  <c r="QN32" i="1" s="1"/>
  <c r="QN37" i="1" a="1"/>
  <c r="QN37" i="1" s="1"/>
  <c r="QN28" i="1" a="1"/>
  <c r="QN28" i="1" s="1"/>
  <c r="QN27" i="1" a="1"/>
  <c r="QN27" i="1" s="1"/>
  <c r="QN25" i="1" a="1"/>
  <c r="QN25" i="1" s="1"/>
  <c r="QN46" i="1" a="1"/>
  <c r="QN46" i="1" s="1"/>
  <c r="QN43" i="1" a="1"/>
  <c r="QN43" i="1" s="1"/>
  <c r="QN45" i="1" a="1"/>
  <c r="QN45" i="1" s="1"/>
  <c r="QN36" i="1" a="1"/>
  <c r="QN36" i="1" s="1"/>
  <c r="QN33" i="1" a="1"/>
  <c r="QN33" i="1" s="1"/>
  <c r="QN34" i="1" a="1"/>
  <c r="QN34" i="1" s="1"/>
  <c r="QN24" i="1" a="1"/>
  <c r="QN24" i="1" s="1"/>
  <c r="QN44" i="1" a="1"/>
  <c r="QN44" i="1" s="1"/>
  <c r="QN30" i="1" a="1"/>
  <c r="QN30" i="1" s="1"/>
  <c r="QN31" i="1" a="1"/>
  <c r="QN31" i="1" s="1"/>
  <c r="QN42" i="1" a="1"/>
  <c r="QN42" i="1" s="1"/>
  <c r="QN26" i="1" a="1"/>
  <c r="QN26" i="1" s="1"/>
  <c r="QY35" i="1" a="1"/>
  <c r="QY35" i="1" s="1"/>
  <c r="QY47" i="1" a="1"/>
  <c r="QY47" i="1" s="1"/>
  <c r="QY48" i="1" s="1" a="1"/>
  <c r="QY48" i="1" s="1"/>
  <c r="QY22" i="1" a="1"/>
  <c r="QY22" i="1" s="1"/>
  <c r="QY21" i="1" a="1"/>
  <c r="QY21" i="1" s="1"/>
  <c r="QY31" i="1" a="1"/>
  <c r="QY31" i="1" s="1"/>
  <c r="QY24" i="1" a="1"/>
  <c r="QY24" i="1" s="1"/>
  <c r="QY23" i="1" a="1"/>
  <c r="QY23" i="1" s="1"/>
  <c r="QY36" i="1" a="1"/>
  <c r="QY36" i="1" s="1"/>
  <c r="QY40" i="1" a="1"/>
  <c r="QY40" i="1" s="1"/>
  <c r="QY38" i="1" a="1"/>
  <c r="QY38" i="1" s="1"/>
  <c r="QY30" i="1" a="1"/>
  <c r="QY30" i="1" s="1"/>
  <c r="QY26" i="1" a="1"/>
  <c r="QY26" i="1" s="1"/>
  <c r="QY45" i="1" a="1"/>
  <c r="QY45" i="1" s="1"/>
  <c r="QY33" i="1" a="1"/>
  <c r="QY33" i="1" s="1"/>
  <c r="QY28" i="1" a="1"/>
  <c r="QY28" i="1" s="1"/>
  <c r="QY25" i="1" a="1"/>
  <c r="QY25" i="1" s="1"/>
  <c r="QY42" i="1" a="1"/>
  <c r="QY42" i="1" s="1"/>
  <c r="QY34" i="1" a="1"/>
  <c r="QY34" i="1" s="1"/>
  <c r="QY29" i="1" a="1"/>
  <c r="QY29" i="1" s="1"/>
  <c r="QY32" i="1" a="1"/>
  <c r="QY32" i="1" s="1"/>
  <c r="QY44" i="1" a="1"/>
  <c r="QY44" i="1" s="1"/>
  <c r="QY27" i="1" a="1"/>
  <c r="QY27" i="1" s="1"/>
  <c r="QY43" i="1" a="1"/>
  <c r="QY43" i="1" s="1"/>
  <c r="QY39" i="1" a="1"/>
  <c r="QY39" i="1" s="1"/>
  <c r="QY46" i="1" a="1"/>
  <c r="QY46" i="1" s="1"/>
  <c r="QY37" i="1" a="1"/>
  <c r="QY37" i="1" s="1"/>
  <c r="SG35" i="1" a="1"/>
  <c r="SG35" i="1" s="1"/>
  <c r="SG47" i="1" a="1"/>
  <c r="SG47" i="1" s="1"/>
  <c r="SG48" i="1" s="1" a="1"/>
  <c r="SG48" i="1" s="1"/>
  <c r="SG22" i="1" a="1"/>
  <c r="SG22" i="1" s="1"/>
  <c r="SG21" i="1" a="1"/>
  <c r="SG21" i="1" s="1"/>
  <c r="SG39" i="1" a="1"/>
  <c r="SG39" i="1" s="1"/>
  <c r="SG23" i="1" a="1"/>
  <c r="SG23" i="1" s="1"/>
  <c r="SG33" i="1" a="1"/>
  <c r="SG33" i="1" s="1"/>
  <c r="SG24" i="1" a="1"/>
  <c r="SG24" i="1" s="1"/>
  <c r="SG28" i="1" a="1"/>
  <c r="SG28" i="1" s="1"/>
  <c r="SG25" i="1" a="1"/>
  <c r="SG25" i="1" s="1"/>
  <c r="SG40" i="1" a="1"/>
  <c r="SG40" i="1" s="1"/>
  <c r="SG38" i="1" a="1"/>
  <c r="SG38" i="1" s="1"/>
  <c r="SG30" i="1" a="1"/>
  <c r="SG30" i="1" s="1"/>
  <c r="SG34" i="1" a="1"/>
  <c r="SG34" i="1" s="1"/>
  <c r="SG29" i="1" a="1"/>
  <c r="SG29" i="1" s="1"/>
  <c r="SG43" i="1" a="1"/>
  <c r="SG43" i="1" s="1"/>
  <c r="SG36" i="1" a="1"/>
  <c r="SG36" i="1" s="1"/>
  <c r="SG45" i="1" a="1"/>
  <c r="SG45" i="1" s="1"/>
  <c r="SG32" i="1" a="1"/>
  <c r="SG32" i="1" s="1"/>
  <c r="SG44" i="1" a="1"/>
  <c r="SG44" i="1" s="1"/>
  <c r="SG37" i="1" a="1"/>
  <c r="SG37" i="1" s="1"/>
  <c r="SG27" i="1" a="1"/>
  <c r="SG27" i="1" s="1"/>
  <c r="SG42" i="1" a="1"/>
  <c r="SG42" i="1" s="1"/>
  <c r="SG26" i="1" a="1"/>
  <c r="SG26" i="1" s="1"/>
  <c r="SG31" i="1" a="1"/>
  <c r="SG31" i="1" s="1"/>
  <c r="SG46" i="1" a="1"/>
  <c r="SG46" i="1" s="1"/>
  <c r="VO35" i="1" a="1"/>
  <c r="VO35" i="1" s="1"/>
  <c r="VO47" i="1" a="1"/>
  <c r="VO47" i="1" s="1"/>
  <c r="VO48" i="1" s="1" a="1"/>
  <c r="VO48" i="1" s="1"/>
  <c r="VO21" i="1" a="1"/>
  <c r="VO21" i="1" s="1"/>
  <c r="VO22" i="1" a="1"/>
  <c r="VO22" i="1" s="1"/>
  <c r="VO30" i="1" a="1"/>
  <c r="VO30" i="1" s="1"/>
  <c r="VO25" i="1" a="1"/>
  <c r="VO25" i="1" s="1"/>
  <c r="VO31" i="1" a="1"/>
  <c r="VO31" i="1" s="1"/>
  <c r="VO39" i="1" a="1"/>
  <c r="VO39" i="1" s="1"/>
  <c r="VO26" i="1" a="1"/>
  <c r="VO26" i="1" s="1"/>
  <c r="VO42" i="1" a="1"/>
  <c r="VO42" i="1" s="1"/>
  <c r="VO45" i="1" a="1"/>
  <c r="VO45" i="1" s="1"/>
  <c r="VO38" i="1" a="1"/>
  <c r="VO38" i="1" s="1"/>
  <c r="VO28" i="1" a="1"/>
  <c r="VO28" i="1" s="1"/>
  <c r="VO24" i="1" a="1"/>
  <c r="VO24" i="1" s="1"/>
  <c r="VO23" i="1" a="1"/>
  <c r="VO23" i="1" s="1"/>
  <c r="VO29" i="1" a="1"/>
  <c r="VO29" i="1" s="1"/>
  <c r="VO46" i="1" a="1"/>
  <c r="VO46" i="1" s="1"/>
  <c r="VO32" i="1" a="1"/>
  <c r="VO32" i="1" s="1"/>
  <c r="VO34" i="1" a="1"/>
  <c r="VO34" i="1" s="1"/>
  <c r="VO36" i="1" a="1"/>
  <c r="VO36" i="1" s="1"/>
  <c r="VO33" i="1" a="1"/>
  <c r="VO33" i="1" s="1"/>
  <c r="VO44" i="1" a="1"/>
  <c r="VO44" i="1" s="1"/>
  <c r="VO40" i="1" a="1"/>
  <c r="VO40" i="1" s="1"/>
  <c r="VO27" i="1" a="1"/>
  <c r="VO27" i="1" s="1"/>
  <c r="VO37" i="1" a="1"/>
  <c r="VO37" i="1" s="1"/>
  <c r="VO43" i="1" a="1"/>
  <c r="VO43" i="1" s="1"/>
  <c r="RY35" i="1" a="1"/>
  <c r="RY35" i="1" s="1"/>
  <c r="RY47" i="1" a="1"/>
  <c r="RY47" i="1" s="1"/>
  <c r="RY48" i="1" s="1" a="1"/>
  <c r="RY48" i="1" s="1"/>
  <c r="RY21" i="1" a="1"/>
  <c r="RY21" i="1" s="1"/>
  <c r="RY22" i="1" a="1"/>
  <c r="RY22" i="1" s="1"/>
  <c r="RY33" i="1" a="1"/>
  <c r="RY33" i="1" s="1"/>
  <c r="RY42" i="1" a="1"/>
  <c r="RY42" i="1" s="1"/>
  <c r="RY40" i="1" a="1"/>
  <c r="RY40" i="1" s="1"/>
  <c r="RY44" i="1" a="1"/>
  <c r="RY44" i="1" s="1"/>
  <c r="RY30" i="1" a="1"/>
  <c r="RY30" i="1" s="1"/>
  <c r="RY26" i="1" a="1"/>
  <c r="RY26" i="1" s="1"/>
  <c r="RY45" i="1" a="1"/>
  <c r="RY45" i="1" s="1"/>
  <c r="RY39" i="1" a="1"/>
  <c r="RY39" i="1" s="1"/>
  <c r="RY38" i="1" a="1"/>
  <c r="RY38" i="1" s="1"/>
  <c r="RY27" i="1" a="1"/>
  <c r="RY27" i="1" s="1"/>
  <c r="RY31" i="1" a="1"/>
  <c r="RY31" i="1" s="1"/>
  <c r="RY24" i="1" a="1"/>
  <c r="RY24" i="1" s="1"/>
  <c r="RY36" i="1" a="1"/>
  <c r="RY36" i="1" s="1"/>
  <c r="RY29" i="1" a="1"/>
  <c r="RY29" i="1" s="1"/>
  <c r="RY32" i="1" a="1"/>
  <c r="RY32" i="1" s="1"/>
  <c r="RY34" i="1" a="1"/>
  <c r="RY34" i="1" s="1"/>
  <c r="RY28" i="1" a="1"/>
  <c r="RY28" i="1" s="1"/>
  <c r="RY23" i="1" a="1"/>
  <c r="RY23" i="1" s="1"/>
  <c r="RY37" i="1" a="1"/>
  <c r="RY37" i="1" s="1"/>
  <c r="RY46" i="1" a="1"/>
  <c r="RY46" i="1" s="1"/>
  <c r="RY43" i="1" a="1"/>
  <c r="RY43" i="1" s="1"/>
  <c r="RY25" i="1" a="1"/>
  <c r="RY25" i="1" s="1"/>
  <c r="NT35" i="1" a="1"/>
  <c r="NT35" i="1" s="1"/>
  <c r="NT47" i="1" a="1"/>
  <c r="NT47" i="1" s="1"/>
  <c r="NT48" i="1" s="1" a="1"/>
  <c r="NT48" i="1" s="1"/>
  <c r="NT21" i="1" a="1"/>
  <c r="NT21" i="1" s="1"/>
  <c r="NT22" i="1" a="1"/>
  <c r="NT22" i="1" s="1"/>
  <c r="NT43" i="1" a="1"/>
  <c r="NT43" i="1" s="1"/>
  <c r="NT37" i="1" a="1"/>
  <c r="NT37" i="1" s="1"/>
  <c r="NT42" i="1" a="1"/>
  <c r="NT42" i="1" s="1"/>
  <c r="NT39" i="1" a="1"/>
  <c r="NT39" i="1" s="1"/>
  <c r="NT23" i="1" a="1"/>
  <c r="NT23" i="1" s="1"/>
  <c r="NT31" i="1" a="1"/>
  <c r="NT31" i="1" s="1"/>
  <c r="NT40" i="1" a="1"/>
  <c r="NT40" i="1" s="1"/>
  <c r="NT45" i="1" a="1"/>
  <c r="NT45" i="1" s="1"/>
  <c r="NT27" i="1" a="1"/>
  <c r="NT27" i="1" s="1"/>
  <c r="NT34" i="1" a="1"/>
  <c r="NT34" i="1" s="1"/>
  <c r="NT38" i="1" a="1"/>
  <c r="NT38" i="1" s="1"/>
  <c r="NT33" i="1" a="1"/>
  <c r="NT33" i="1" s="1"/>
  <c r="NT24" i="1" a="1"/>
  <c r="NT24" i="1" s="1"/>
  <c r="NT36" i="1" a="1"/>
  <c r="NT36" i="1" s="1"/>
  <c r="NT30" i="1" a="1"/>
  <c r="NT30" i="1" s="1"/>
  <c r="NT29" i="1" a="1"/>
  <c r="NT29" i="1" s="1"/>
  <c r="NT32" i="1" a="1"/>
  <c r="NT32" i="1" s="1"/>
  <c r="NT25" i="1" a="1"/>
  <c r="NT25" i="1" s="1"/>
  <c r="NT28" i="1" a="1"/>
  <c r="NT28" i="1" s="1"/>
  <c r="NT46" i="1" a="1"/>
  <c r="NT46" i="1" s="1"/>
  <c r="NT44" i="1" a="1"/>
  <c r="NT44" i="1" s="1"/>
  <c r="NT26" i="1" a="1"/>
  <c r="NT26" i="1" s="1"/>
  <c r="QH35" i="1" a="1"/>
  <c r="QH35" i="1" s="1"/>
  <c r="QH47" i="1" a="1"/>
  <c r="QH47" i="1" s="1"/>
  <c r="QH48" i="1" s="1" a="1"/>
  <c r="QH48" i="1" s="1"/>
  <c r="QH21" i="1" a="1"/>
  <c r="QH21" i="1" s="1"/>
  <c r="QH22" i="1" a="1"/>
  <c r="QH22" i="1" s="1"/>
  <c r="QH43" i="1" a="1"/>
  <c r="QH43" i="1" s="1"/>
  <c r="QH39" i="1" a="1"/>
  <c r="QH39" i="1" s="1"/>
  <c r="QH42" i="1" a="1"/>
  <c r="QH42" i="1" s="1"/>
  <c r="QH29" i="1" a="1"/>
  <c r="QH29" i="1" s="1"/>
  <c r="QH32" i="1" a="1"/>
  <c r="QH32" i="1" s="1"/>
  <c r="QH44" i="1" a="1"/>
  <c r="QH44" i="1" s="1"/>
  <c r="QH31" i="1" a="1"/>
  <c r="QH31" i="1" s="1"/>
  <c r="QH40" i="1" a="1"/>
  <c r="QH40" i="1" s="1"/>
  <c r="QH36" i="1" a="1"/>
  <c r="QH36" i="1" s="1"/>
  <c r="QH30" i="1" a="1"/>
  <c r="QH30" i="1" s="1"/>
  <c r="QH45" i="1" a="1"/>
  <c r="QH45" i="1" s="1"/>
  <c r="QH33" i="1" a="1"/>
  <c r="QH33" i="1" s="1"/>
  <c r="QH38" i="1" a="1"/>
  <c r="QH38" i="1" s="1"/>
  <c r="QH24" i="1" a="1"/>
  <c r="QH24" i="1" s="1"/>
  <c r="QH34" i="1" a="1"/>
  <c r="QH34" i="1" s="1"/>
  <c r="QH28" i="1" a="1"/>
  <c r="QH28" i="1" s="1"/>
  <c r="QH25" i="1" a="1"/>
  <c r="QH25" i="1" s="1"/>
  <c r="QH37" i="1" a="1"/>
  <c r="QH37" i="1" s="1"/>
  <c r="QH26" i="1" a="1"/>
  <c r="QH26" i="1" s="1"/>
  <c r="QH23" i="1" a="1"/>
  <c r="QH23" i="1" s="1"/>
  <c r="QH27" i="1" a="1"/>
  <c r="QH27" i="1" s="1"/>
  <c r="QH46" i="1" a="1"/>
  <c r="QH46" i="1" s="1"/>
  <c r="RR35" i="1" a="1"/>
  <c r="RR35" i="1" s="1"/>
  <c r="RR47" i="1" a="1"/>
  <c r="RR47" i="1" s="1"/>
  <c r="RR48" i="1" s="1" a="1"/>
  <c r="RR48" i="1" s="1"/>
  <c r="RR21" i="1" a="1"/>
  <c r="RR21" i="1" s="1"/>
  <c r="RR22" i="1" a="1"/>
  <c r="RR22" i="1" s="1"/>
  <c r="RR40" i="1" a="1"/>
  <c r="RR40" i="1" s="1"/>
  <c r="RR39" i="1" a="1"/>
  <c r="RR39" i="1" s="1"/>
  <c r="RR23" i="1" a="1"/>
  <c r="RR23" i="1" s="1"/>
  <c r="RR28" i="1" a="1"/>
  <c r="RR28" i="1" s="1"/>
  <c r="RR33" i="1" a="1"/>
  <c r="RR33" i="1" s="1"/>
  <c r="RR25" i="1" a="1"/>
  <c r="RR25" i="1" s="1"/>
  <c r="RR45" i="1" a="1"/>
  <c r="RR45" i="1" s="1"/>
  <c r="RR46" i="1" a="1"/>
  <c r="RR46" i="1" s="1"/>
  <c r="RR43" i="1" a="1"/>
  <c r="RR43" i="1" s="1"/>
  <c r="RR26" i="1" a="1"/>
  <c r="RR26" i="1" s="1"/>
  <c r="RR36" i="1" a="1"/>
  <c r="RR36" i="1" s="1"/>
  <c r="RR34" i="1" a="1"/>
  <c r="RR34" i="1" s="1"/>
  <c r="RR24" i="1" a="1"/>
  <c r="RR24" i="1" s="1"/>
  <c r="RR44" i="1" a="1"/>
  <c r="RR44" i="1" s="1"/>
  <c r="RR38" i="1" a="1"/>
  <c r="RR38" i="1" s="1"/>
  <c r="RR31" i="1" a="1"/>
  <c r="RR31" i="1" s="1"/>
  <c r="RR30" i="1" a="1"/>
  <c r="RR30" i="1" s="1"/>
  <c r="RR32" i="1" a="1"/>
  <c r="RR32" i="1" s="1"/>
  <c r="RR37" i="1" a="1"/>
  <c r="RR37" i="1" s="1"/>
  <c r="RR29" i="1" a="1"/>
  <c r="RR29" i="1" s="1"/>
  <c r="RR27" i="1" a="1"/>
  <c r="RR27" i="1" s="1"/>
  <c r="RR42" i="1" a="1"/>
  <c r="RR42" i="1" s="1"/>
  <c r="RV35" i="1" a="1"/>
  <c r="RV35" i="1" s="1"/>
  <c r="RV47" i="1" a="1"/>
  <c r="RV47" i="1" s="1"/>
  <c r="RV48" i="1" s="1" a="1"/>
  <c r="RV48" i="1" s="1"/>
  <c r="RV22" i="1" a="1"/>
  <c r="RV22" i="1" s="1"/>
  <c r="RV21" i="1" a="1"/>
  <c r="RV21" i="1" s="1"/>
  <c r="RV42" i="1" a="1"/>
  <c r="RV42" i="1" s="1"/>
  <c r="RV39" i="1" a="1"/>
  <c r="RV39" i="1" s="1"/>
  <c r="RV23" i="1" a="1"/>
  <c r="RV23" i="1" s="1"/>
  <c r="RV38" i="1" a="1"/>
  <c r="RV38" i="1" s="1"/>
  <c r="RV29" i="1" a="1"/>
  <c r="RV29" i="1" s="1"/>
  <c r="RV32" i="1" a="1"/>
  <c r="RV32" i="1" s="1"/>
  <c r="RV24" i="1" a="1"/>
  <c r="RV24" i="1" s="1"/>
  <c r="RV34" i="1" a="1"/>
  <c r="RV34" i="1" s="1"/>
  <c r="RV37" i="1" a="1"/>
  <c r="RV37" i="1" s="1"/>
  <c r="RV27" i="1" a="1"/>
  <c r="RV27" i="1" s="1"/>
  <c r="RV46" i="1" a="1"/>
  <c r="RV46" i="1" s="1"/>
  <c r="RV43" i="1" a="1"/>
  <c r="RV43" i="1" s="1"/>
  <c r="RV36" i="1" a="1"/>
  <c r="RV36" i="1" s="1"/>
  <c r="RV45" i="1" a="1"/>
  <c r="RV45" i="1" s="1"/>
  <c r="RV40" i="1" a="1"/>
  <c r="RV40" i="1" s="1"/>
  <c r="RV44" i="1" a="1"/>
  <c r="RV44" i="1" s="1"/>
  <c r="RV30" i="1" a="1"/>
  <c r="RV30" i="1" s="1"/>
  <c r="RV33" i="1" a="1"/>
  <c r="RV33" i="1" s="1"/>
  <c r="RV26" i="1" a="1"/>
  <c r="RV26" i="1" s="1"/>
  <c r="RV28" i="1" a="1"/>
  <c r="RV28" i="1" s="1"/>
  <c r="RV25" i="1" a="1"/>
  <c r="RV25" i="1" s="1"/>
  <c r="RV31" i="1" a="1"/>
  <c r="RV31" i="1" s="1"/>
  <c r="TK35" i="1" a="1"/>
  <c r="TK35" i="1" s="1"/>
  <c r="TK47" i="1" a="1"/>
  <c r="TK47" i="1" s="1"/>
  <c r="TK48" i="1" s="1" a="1"/>
  <c r="TK48" i="1" s="1"/>
  <c r="TK22" i="1" a="1"/>
  <c r="TK22" i="1" s="1"/>
  <c r="TK21" i="1" a="1"/>
  <c r="TK21" i="1" s="1"/>
  <c r="TK36" i="1" a="1"/>
  <c r="TK36" i="1" s="1"/>
  <c r="TK23" i="1" a="1"/>
  <c r="TK23" i="1" s="1"/>
  <c r="TK38" i="1" a="1"/>
  <c r="TK38" i="1" s="1"/>
  <c r="TK30" i="1" a="1"/>
  <c r="TK30" i="1" s="1"/>
  <c r="TK28" i="1" a="1"/>
  <c r="TK28" i="1" s="1"/>
  <c r="TK25" i="1" a="1"/>
  <c r="TK25" i="1" s="1"/>
  <c r="TK34" i="1" a="1"/>
  <c r="TK34" i="1" s="1"/>
  <c r="TK45" i="1" a="1"/>
  <c r="TK45" i="1" s="1"/>
  <c r="TK46" i="1" a="1"/>
  <c r="TK46" i="1" s="1"/>
  <c r="TK27" i="1" a="1"/>
  <c r="TK27" i="1" s="1"/>
  <c r="TK43" i="1" a="1"/>
  <c r="TK43" i="1" s="1"/>
  <c r="TK29" i="1" a="1"/>
  <c r="TK29" i="1" s="1"/>
  <c r="TK40" i="1" a="1"/>
  <c r="TK40" i="1" s="1"/>
  <c r="TK32" i="1" a="1"/>
  <c r="TK32" i="1" s="1"/>
  <c r="TK44" i="1" a="1"/>
  <c r="TK44" i="1" s="1"/>
  <c r="TK33" i="1" a="1"/>
  <c r="TK33" i="1" s="1"/>
  <c r="TK31" i="1" a="1"/>
  <c r="TK31" i="1" s="1"/>
  <c r="TK37" i="1" a="1"/>
  <c r="TK37" i="1" s="1"/>
  <c r="TK39" i="1" a="1"/>
  <c r="TK39" i="1" s="1"/>
  <c r="TK24" i="1" a="1"/>
  <c r="TK24" i="1" s="1"/>
  <c r="TK42" i="1" a="1"/>
  <c r="TK42" i="1" s="1"/>
  <c r="TK26" i="1" a="1"/>
  <c r="TK26" i="1" s="1"/>
  <c r="MY35" i="1" a="1"/>
  <c r="MY35" i="1" s="1"/>
  <c r="MY47" i="1" a="1"/>
  <c r="MY47" i="1" s="1"/>
  <c r="MY48" i="1" s="1" a="1"/>
  <c r="MY48" i="1" s="1"/>
  <c r="MY22" i="1" a="1"/>
  <c r="MY22" i="1" s="1"/>
  <c r="MY21" i="1" a="1"/>
  <c r="MY21" i="1" s="1"/>
  <c r="MY24" i="1" a="1"/>
  <c r="MY24" i="1" s="1"/>
  <c r="MY33" i="1" a="1"/>
  <c r="MY33" i="1" s="1"/>
  <c r="MY43" i="1" a="1"/>
  <c r="MY43" i="1" s="1"/>
  <c r="MY42" i="1" a="1"/>
  <c r="MY42" i="1" s="1"/>
  <c r="MY40" i="1" a="1"/>
  <c r="MY40" i="1" s="1"/>
  <c r="MY36" i="1" a="1"/>
  <c r="MY36" i="1" s="1"/>
  <c r="MY46" i="1" a="1"/>
  <c r="MY46" i="1" s="1"/>
  <c r="MY44" i="1" a="1"/>
  <c r="MY44" i="1" s="1"/>
  <c r="MY26" i="1" a="1"/>
  <c r="MY26" i="1" s="1"/>
  <c r="MY31" i="1" a="1"/>
  <c r="MY31" i="1" s="1"/>
  <c r="MY30" i="1" a="1"/>
  <c r="MY30" i="1" s="1"/>
  <c r="MY29" i="1" a="1"/>
  <c r="MY29" i="1" s="1"/>
  <c r="MY32" i="1" a="1"/>
  <c r="MY32" i="1" s="1"/>
  <c r="MY45" i="1" a="1"/>
  <c r="MY45" i="1" s="1"/>
  <c r="MY38" i="1" a="1"/>
  <c r="MY38" i="1" s="1"/>
  <c r="MY34" i="1" a="1"/>
  <c r="MY34" i="1" s="1"/>
  <c r="MY28" i="1" a="1"/>
  <c r="MY28" i="1" s="1"/>
  <c r="MY37" i="1" a="1"/>
  <c r="MY37" i="1" s="1"/>
  <c r="MY27" i="1" a="1"/>
  <c r="MY27" i="1" s="1"/>
  <c r="MY23" i="1" a="1"/>
  <c r="MY23" i="1" s="1"/>
  <c r="MY25" i="1" a="1"/>
  <c r="MY25" i="1" s="1"/>
  <c r="MY39" i="1" a="1"/>
  <c r="MY39" i="1" s="1"/>
  <c r="SO35" i="1" a="1"/>
  <c r="SO35" i="1" s="1"/>
  <c r="SO47" i="1" a="1"/>
  <c r="SO47" i="1" s="1"/>
  <c r="SO48" i="1" s="1" a="1"/>
  <c r="SO48" i="1" s="1"/>
  <c r="SO22" i="1" a="1"/>
  <c r="SO22" i="1" s="1"/>
  <c r="SO21" i="1" a="1"/>
  <c r="SO21" i="1" s="1"/>
  <c r="SO39" i="1" a="1"/>
  <c r="SO39" i="1" s="1"/>
  <c r="SO38" i="1" a="1"/>
  <c r="SO38" i="1" s="1"/>
  <c r="SO40" i="1" a="1"/>
  <c r="SO40" i="1" s="1"/>
  <c r="SO44" i="1" a="1"/>
  <c r="SO44" i="1" s="1"/>
  <c r="SO24" i="1" a="1"/>
  <c r="SO24" i="1" s="1"/>
  <c r="SO27" i="1" a="1"/>
  <c r="SO27" i="1" s="1"/>
  <c r="SO26" i="1" a="1"/>
  <c r="SO26" i="1" s="1"/>
  <c r="SO46" i="1" a="1"/>
  <c r="SO46" i="1" s="1"/>
  <c r="SO31" i="1" a="1"/>
  <c r="SO31" i="1" s="1"/>
  <c r="SO43" i="1" a="1"/>
  <c r="SO43" i="1" s="1"/>
  <c r="SO29" i="1" a="1"/>
  <c r="SO29" i="1" s="1"/>
  <c r="SO32" i="1" a="1"/>
  <c r="SO32" i="1" s="1"/>
  <c r="SO33" i="1" a="1"/>
  <c r="SO33" i="1" s="1"/>
  <c r="SO36" i="1" a="1"/>
  <c r="SO36" i="1" s="1"/>
  <c r="SO34" i="1" a="1"/>
  <c r="SO34" i="1" s="1"/>
  <c r="SO30" i="1" a="1"/>
  <c r="SO30" i="1" s="1"/>
  <c r="SO42" i="1" a="1"/>
  <c r="SO42" i="1" s="1"/>
  <c r="SO45" i="1" a="1"/>
  <c r="SO45" i="1" s="1"/>
  <c r="SO37" i="1" a="1"/>
  <c r="SO37" i="1" s="1"/>
  <c r="SO23" i="1" a="1"/>
  <c r="SO23" i="1" s="1"/>
  <c r="SO25" i="1" a="1"/>
  <c r="SO25" i="1" s="1"/>
  <c r="SO28" i="1" a="1"/>
  <c r="SO28" i="1" s="1"/>
  <c r="OJ35" i="1" a="1"/>
  <c r="OJ35" i="1" s="1"/>
  <c r="OJ47" i="1" a="1"/>
  <c r="OJ47" i="1" s="1"/>
  <c r="OJ48" i="1" s="1" a="1"/>
  <c r="OJ48" i="1" s="1"/>
  <c r="OJ22" i="1" a="1"/>
  <c r="OJ22" i="1" s="1"/>
  <c r="OJ21" i="1" a="1"/>
  <c r="OJ21" i="1" s="1"/>
  <c r="OJ45" i="1" a="1"/>
  <c r="OJ45" i="1" s="1"/>
  <c r="OJ27" i="1" a="1"/>
  <c r="OJ27" i="1" s="1"/>
  <c r="OJ39" i="1" a="1"/>
  <c r="OJ39" i="1" s="1"/>
  <c r="OJ38" i="1" a="1"/>
  <c r="OJ38" i="1" s="1"/>
  <c r="OJ24" i="1" a="1"/>
  <c r="OJ24" i="1" s="1"/>
  <c r="OJ31" i="1" a="1"/>
  <c r="OJ31" i="1" s="1"/>
  <c r="OJ33" i="1" a="1"/>
  <c r="OJ33" i="1" s="1"/>
  <c r="OJ29" i="1" a="1"/>
  <c r="OJ29" i="1" s="1"/>
  <c r="OJ36" i="1" a="1"/>
  <c r="OJ36" i="1" s="1"/>
  <c r="OJ32" i="1" a="1"/>
  <c r="OJ32" i="1" s="1"/>
  <c r="OJ34" i="1" a="1"/>
  <c r="OJ34" i="1" s="1"/>
  <c r="OJ44" i="1" a="1"/>
  <c r="OJ44" i="1" s="1"/>
  <c r="OJ30" i="1" a="1"/>
  <c r="OJ30" i="1" s="1"/>
  <c r="OJ40" i="1" a="1"/>
  <c r="OJ40" i="1" s="1"/>
  <c r="OJ43" i="1" a="1"/>
  <c r="OJ43" i="1" s="1"/>
  <c r="OJ25" i="1" a="1"/>
  <c r="OJ25" i="1" s="1"/>
  <c r="OJ28" i="1" a="1"/>
  <c r="OJ28" i="1" s="1"/>
  <c r="OJ46" i="1" a="1"/>
  <c r="OJ46" i="1" s="1"/>
  <c r="OJ26" i="1" a="1"/>
  <c r="OJ26" i="1" s="1"/>
  <c r="OJ23" i="1" a="1"/>
  <c r="OJ23" i="1" s="1"/>
  <c r="OJ37" i="1" a="1"/>
  <c r="OJ37" i="1" s="1"/>
  <c r="OJ42" i="1" a="1"/>
  <c r="OJ42" i="1" s="1"/>
  <c r="QX35" i="1" a="1"/>
  <c r="QX35" i="1" s="1"/>
  <c r="QX47" i="1" a="1"/>
  <c r="QX47" i="1" s="1"/>
  <c r="QX48" i="1" s="1" a="1"/>
  <c r="QX48" i="1" s="1"/>
  <c r="QX21" i="1" a="1"/>
  <c r="QX21" i="1" s="1"/>
  <c r="QX22" i="1" a="1"/>
  <c r="QX22" i="1" s="1"/>
  <c r="QX32" i="1" a="1"/>
  <c r="QX32" i="1" s="1"/>
  <c r="QX27" i="1" a="1"/>
  <c r="QX27" i="1" s="1"/>
  <c r="QX44" i="1" a="1"/>
  <c r="QX44" i="1" s="1"/>
  <c r="QX39" i="1" a="1"/>
  <c r="QX39" i="1" s="1"/>
  <c r="QX37" i="1" a="1"/>
  <c r="QX37" i="1" s="1"/>
  <c r="QX31" i="1" a="1"/>
  <c r="QX31" i="1" s="1"/>
  <c r="QX23" i="1" a="1"/>
  <c r="QX23" i="1" s="1"/>
  <c r="QX28" i="1" a="1"/>
  <c r="QX28" i="1" s="1"/>
  <c r="QX40" i="1" a="1"/>
  <c r="QX40" i="1" s="1"/>
  <c r="QX45" i="1" a="1"/>
  <c r="QX45" i="1" s="1"/>
  <c r="QX38" i="1" a="1"/>
  <c r="QX38" i="1" s="1"/>
  <c r="QX36" i="1" a="1"/>
  <c r="QX36" i="1" s="1"/>
  <c r="QX24" i="1" a="1"/>
  <c r="QX24" i="1" s="1"/>
  <c r="QX30" i="1" a="1"/>
  <c r="QX30" i="1" s="1"/>
  <c r="QX33" i="1" a="1"/>
  <c r="QX33" i="1" s="1"/>
  <c r="QX34" i="1" a="1"/>
  <c r="QX34" i="1" s="1"/>
  <c r="QX42" i="1" a="1"/>
  <c r="QX42" i="1" s="1"/>
  <c r="QX29" i="1" a="1"/>
  <c r="QX29" i="1" s="1"/>
  <c r="QX43" i="1" a="1"/>
  <c r="QX43" i="1" s="1"/>
  <c r="QX25" i="1" a="1"/>
  <c r="QX25" i="1" s="1"/>
  <c r="QX26" i="1" a="1"/>
  <c r="QX26" i="1" s="1"/>
  <c r="QX46" i="1" a="1"/>
  <c r="QX46" i="1" s="1"/>
  <c r="SV35" i="1" a="1"/>
  <c r="SV35" i="1" s="1"/>
  <c r="SV47" i="1" a="1"/>
  <c r="SV47" i="1" s="1"/>
  <c r="SV48" i="1" s="1" a="1"/>
  <c r="SV48" i="1" s="1"/>
  <c r="SV21" i="1" a="1"/>
  <c r="SV21" i="1" s="1"/>
  <c r="SV22" i="1" a="1"/>
  <c r="SV22" i="1" s="1"/>
  <c r="SV40" i="1" a="1"/>
  <c r="SV40" i="1" s="1"/>
  <c r="SV43" i="1" a="1"/>
  <c r="SV43" i="1" s="1"/>
  <c r="SV23" i="1" a="1"/>
  <c r="SV23" i="1" s="1"/>
  <c r="SV28" i="1" a="1"/>
  <c r="SV28" i="1" s="1"/>
  <c r="SV45" i="1" a="1"/>
  <c r="SV45" i="1" s="1"/>
  <c r="SV33" i="1" a="1"/>
  <c r="SV33" i="1" s="1"/>
  <c r="SV42" i="1" a="1"/>
  <c r="SV42" i="1" s="1"/>
  <c r="SV39" i="1" a="1"/>
  <c r="SV39" i="1" s="1"/>
  <c r="SV36" i="1" a="1"/>
  <c r="SV36" i="1" s="1"/>
  <c r="SV24" i="1" a="1"/>
  <c r="SV24" i="1" s="1"/>
  <c r="SV34" i="1" a="1"/>
  <c r="SV34" i="1" s="1"/>
  <c r="SV29" i="1" a="1"/>
  <c r="SV29" i="1" s="1"/>
  <c r="SV32" i="1" a="1"/>
  <c r="SV32" i="1" s="1"/>
  <c r="SV38" i="1" a="1"/>
  <c r="SV38" i="1" s="1"/>
  <c r="SV30" i="1" a="1"/>
  <c r="SV30" i="1" s="1"/>
  <c r="SV44" i="1" a="1"/>
  <c r="SV44" i="1" s="1"/>
  <c r="SV31" i="1" a="1"/>
  <c r="SV31" i="1" s="1"/>
  <c r="SV25" i="1" a="1"/>
  <c r="SV25" i="1" s="1"/>
  <c r="SV26" i="1" a="1"/>
  <c r="SV26" i="1" s="1"/>
  <c r="SV37" i="1" a="1"/>
  <c r="SV37" i="1" s="1"/>
  <c r="SV46" i="1" a="1"/>
  <c r="SV46" i="1" s="1"/>
  <c r="SV27" i="1" a="1"/>
  <c r="SV27" i="1" s="1"/>
  <c r="SZ35" i="1" a="1"/>
  <c r="SZ35" i="1" s="1"/>
  <c r="SZ47" i="1" a="1"/>
  <c r="SZ47" i="1" s="1"/>
  <c r="SZ48" i="1" s="1" a="1"/>
  <c r="SZ48" i="1" s="1"/>
  <c r="SZ21" i="1" a="1"/>
  <c r="SZ21" i="1" s="1"/>
  <c r="SZ22" i="1" a="1"/>
  <c r="SZ22" i="1" s="1"/>
  <c r="SZ39" i="1" a="1"/>
  <c r="SZ39" i="1" s="1"/>
  <c r="SZ37" i="1" a="1"/>
  <c r="SZ37" i="1" s="1"/>
  <c r="SZ26" i="1" a="1"/>
  <c r="SZ26" i="1" s="1"/>
  <c r="SZ40" i="1" a="1"/>
  <c r="SZ40" i="1" s="1"/>
  <c r="SZ28" i="1" a="1"/>
  <c r="SZ28" i="1" s="1"/>
  <c r="SZ45" i="1" a="1"/>
  <c r="SZ45" i="1" s="1"/>
  <c r="SZ46" i="1" a="1"/>
  <c r="SZ46" i="1" s="1"/>
  <c r="SZ43" i="1" a="1"/>
  <c r="SZ43" i="1" s="1"/>
  <c r="SZ36" i="1" a="1"/>
  <c r="SZ36" i="1" s="1"/>
  <c r="SZ33" i="1" a="1"/>
  <c r="SZ33" i="1" s="1"/>
  <c r="SZ34" i="1" a="1"/>
  <c r="SZ34" i="1" s="1"/>
  <c r="SZ24" i="1" a="1"/>
  <c r="SZ24" i="1" s="1"/>
  <c r="SZ44" i="1" a="1"/>
  <c r="SZ44" i="1" s="1"/>
  <c r="SZ30" i="1" a="1"/>
  <c r="SZ30" i="1" s="1"/>
  <c r="SZ38" i="1" a="1"/>
  <c r="SZ38" i="1" s="1"/>
  <c r="SZ31" i="1" a="1"/>
  <c r="SZ31" i="1" s="1"/>
  <c r="SZ32" i="1" a="1"/>
  <c r="SZ32" i="1" s="1"/>
  <c r="SZ27" i="1" a="1"/>
  <c r="SZ27" i="1" s="1"/>
  <c r="SZ25" i="1" a="1"/>
  <c r="SZ25" i="1" s="1"/>
  <c r="SZ29" i="1" a="1"/>
  <c r="SZ29" i="1" s="1"/>
  <c r="SZ42" i="1" a="1"/>
  <c r="SZ42" i="1" s="1"/>
  <c r="SZ23" i="1" a="1"/>
  <c r="SZ23" i="1" s="1"/>
  <c r="UH35" i="1" a="1"/>
  <c r="UH35" i="1" s="1"/>
  <c r="UH47" i="1" a="1"/>
  <c r="UH47" i="1" s="1"/>
  <c r="UH48" i="1" s="1" a="1"/>
  <c r="UH48" i="1" s="1"/>
  <c r="UH22" i="1" a="1"/>
  <c r="UH22" i="1" s="1"/>
  <c r="UH21" i="1" a="1"/>
  <c r="UH21" i="1" s="1"/>
  <c r="UH38" i="1" a="1"/>
  <c r="UH38" i="1" s="1"/>
  <c r="UH34" i="1" a="1"/>
  <c r="UH34" i="1" s="1"/>
  <c r="UH37" i="1" a="1"/>
  <c r="UH37" i="1" s="1"/>
  <c r="UH24" i="1" a="1"/>
  <c r="UH24" i="1" s="1"/>
  <c r="UH42" i="1" a="1"/>
  <c r="UH42" i="1" s="1"/>
  <c r="UH46" i="1" a="1"/>
  <c r="UH46" i="1" s="1"/>
  <c r="UH25" i="1" a="1"/>
  <c r="UH25" i="1" s="1"/>
  <c r="UH45" i="1" a="1"/>
  <c r="UH45" i="1" s="1"/>
  <c r="UH43" i="1" a="1"/>
  <c r="UH43" i="1" s="1"/>
  <c r="UH40" i="1" a="1"/>
  <c r="UH40" i="1" s="1"/>
  <c r="UH36" i="1" a="1"/>
  <c r="UH36" i="1" s="1"/>
  <c r="UH44" i="1" a="1"/>
  <c r="UH44" i="1" s="1"/>
  <c r="UH33" i="1" a="1"/>
  <c r="UH33" i="1" s="1"/>
  <c r="UH31" i="1" a="1"/>
  <c r="UH31" i="1" s="1"/>
  <c r="UH30" i="1" a="1"/>
  <c r="UH30" i="1" s="1"/>
  <c r="UH32" i="1" a="1"/>
  <c r="UH32" i="1" s="1"/>
  <c r="UH27" i="1" a="1"/>
  <c r="UH27" i="1" s="1"/>
  <c r="UH29" i="1" a="1"/>
  <c r="UH29" i="1" s="1"/>
  <c r="UH39" i="1" a="1"/>
  <c r="UH39" i="1" s="1"/>
  <c r="UH23" i="1" a="1"/>
  <c r="UH23" i="1" s="1"/>
  <c r="UH28" i="1" a="1"/>
  <c r="UH28" i="1" s="1"/>
  <c r="UH26" i="1" a="1"/>
  <c r="UH26" i="1" s="1"/>
  <c r="OB35" i="1" a="1"/>
  <c r="OB35" i="1" s="1"/>
  <c r="OB47" i="1" a="1"/>
  <c r="OB47" i="1" s="1"/>
  <c r="OB48" i="1" s="1" a="1"/>
  <c r="OB48" i="1" s="1"/>
  <c r="OB21" i="1" a="1"/>
  <c r="OB21" i="1" s="1"/>
  <c r="OB22" i="1" a="1"/>
  <c r="OB22" i="1" s="1"/>
  <c r="OB24" i="1" a="1"/>
  <c r="OB24" i="1" s="1"/>
  <c r="OB31" i="1" a="1"/>
  <c r="OB31" i="1" s="1"/>
  <c r="OB26" i="1" a="1"/>
  <c r="OB26" i="1" s="1"/>
  <c r="OB40" i="1" a="1"/>
  <c r="OB40" i="1" s="1"/>
  <c r="OB39" i="1" a="1"/>
  <c r="OB39" i="1" s="1"/>
  <c r="OB25" i="1" a="1"/>
  <c r="OB25" i="1" s="1"/>
  <c r="OB38" i="1" a="1"/>
  <c r="OB38" i="1" s="1"/>
  <c r="OB23" i="1" a="1"/>
  <c r="OB23" i="1" s="1"/>
  <c r="OB29" i="1" a="1"/>
  <c r="OB29" i="1" s="1"/>
  <c r="OB32" i="1" a="1"/>
  <c r="OB32" i="1" s="1"/>
  <c r="OB33" i="1" a="1"/>
  <c r="OB33" i="1" s="1"/>
  <c r="OB37" i="1" a="1"/>
  <c r="OB37" i="1" s="1"/>
  <c r="OB27" i="1" a="1"/>
  <c r="OB27" i="1" s="1"/>
  <c r="OB43" i="1" a="1"/>
  <c r="OB43" i="1" s="1"/>
  <c r="OB36" i="1" a="1"/>
  <c r="OB36" i="1" s="1"/>
  <c r="OB45" i="1" a="1"/>
  <c r="OB45" i="1" s="1"/>
  <c r="OB34" i="1" a="1"/>
  <c r="OB34" i="1" s="1"/>
  <c r="OB44" i="1" a="1"/>
  <c r="OB44" i="1" s="1"/>
  <c r="OB28" i="1" a="1"/>
  <c r="OB28" i="1" s="1"/>
  <c r="OB30" i="1" a="1"/>
  <c r="OB30" i="1" s="1"/>
  <c r="OB42" i="1" a="1"/>
  <c r="OB42" i="1" s="1"/>
  <c r="OB46" i="1" a="1"/>
  <c r="OB46" i="1" s="1"/>
  <c r="TE35" i="1" a="1"/>
  <c r="TE35" i="1" s="1"/>
  <c r="TE47" i="1" a="1"/>
  <c r="TE47" i="1" s="1"/>
  <c r="TE48" i="1" s="1" a="1"/>
  <c r="TE48" i="1" s="1"/>
  <c r="TE21" i="1" a="1"/>
  <c r="TE21" i="1" s="1"/>
  <c r="TE22" i="1" a="1"/>
  <c r="TE22" i="1" s="1"/>
  <c r="TE46" i="1" a="1"/>
  <c r="TE46" i="1" s="1"/>
  <c r="TE26" i="1" a="1"/>
  <c r="TE26" i="1" s="1"/>
  <c r="TE44" i="1" a="1"/>
  <c r="TE44" i="1" s="1"/>
  <c r="TE43" i="1" a="1"/>
  <c r="TE43" i="1" s="1"/>
  <c r="TE29" i="1" a="1"/>
  <c r="TE29" i="1" s="1"/>
  <c r="TE32" i="1" a="1"/>
  <c r="TE32" i="1" s="1"/>
  <c r="TE42" i="1" a="1"/>
  <c r="TE42" i="1" s="1"/>
  <c r="TE33" i="1" a="1"/>
  <c r="TE33" i="1" s="1"/>
  <c r="TE31" i="1" a="1"/>
  <c r="TE31" i="1" s="1"/>
  <c r="TE40" i="1" a="1"/>
  <c r="TE40" i="1" s="1"/>
  <c r="TE36" i="1" a="1"/>
  <c r="TE36" i="1" s="1"/>
  <c r="TE30" i="1" a="1"/>
  <c r="TE30" i="1" s="1"/>
  <c r="TE34" i="1" a="1"/>
  <c r="TE34" i="1" s="1"/>
  <c r="TE45" i="1" a="1"/>
  <c r="TE45" i="1" s="1"/>
  <c r="TE38" i="1" a="1"/>
  <c r="TE38" i="1" s="1"/>
  <c r="TE24" i="1" a="1"/>
  <c r="TE24" i="1" s="1"/>
  <c r="TE39" i="1" a="1"/>
  <c r="TE39" i="1" s="1"/>
  <c r="TE27" i="1" a="1"/>
  <c r="TE27" i="1" s="1"/>
  <c r="TE37" i="1" a="1"/>
  <c r="TE37" i="1" s="1"/>
  <c r="TE23" i="1" a="1"/>
  <c r="TE23" i="1" s="1"/>
  <c r="TE25" i="1" a="1"/>
  <c r="TE25" i="1" s="1"/>
  <c r="TE28" i="1" a="1"/>
  <c r="TE28" i="1" s="1"/>
  <c r="OZ35" i="1" a="1"/>
  <c r="OZ35" i="1" s="1"/>
  <c r="OZ47" i="1" a="1"/>
  <c r="OZ47" i="1" s="1"/>
  <c r="OZ48" i="1" s="1" a="1"/>
  <c r="OZ48" i="1" s="1"/>
  <c r="OZ22" i="1" a="1"/>
  <c r="OZ22" i="1" s="1"/>
  <c r="OZ21" i="1" a="1"/>
  <c r="OZ21" i="1" s="1"/>
  <c r="OZ33" i="1" a="1"/>
  <c r="OZ33" i="1" s="1"/>
  <c r="OZ39" i="1" a="1"/>
  <c r="OZ39" i="1" s="1"/>
  <c r="OZ42" i="1" a="1"/>
  <c r="OZ42" i="1" s="1"/>
  <c r="OZ34" i="1" a="1"/>
  <c r="OZ34" i="1" s="1"/>
  <c r="OZ31" i="1" a="1"/>
  <c r="OZ31" i="1" s="1"/>
  <c r="OZ29" i="1" a="1"/>
  <c r="OZ29" i="1" s="1"/>
  <c r="OZ32" i="1" a="1"/>
  <c r="OZ32" i="1" s="1"/>
  <c r="OZ26" i="1" a="1"/>
  <c r="OZ26" i="1" s="1"/>
  <c r="OZ44" i="1" a="1"/>
  <c r="OZ44" i="1" s="1"/>
  <c r="OZ36" i="1" a="1"/>
  <c r="OZ36" i="1" s="1"/>
  <c r="OZ30" i="1" a="1"/>
  <c r="OZ30" i="1" s="1"/>
  <c r="OZ40" i="1" a="1"/>
  <c r="OZ40" i="1" s="1"/>
  <c r="OZ45" i="1" a="1"/>
  <c r="OZ45" i="1" s="1"/>
  <c r="OZ38" i="1" a="1"/>
  <c r="OZ38" i="1" s="1"/>
  <c r="OZ27" i="1" a="1"/>
  <c r="OZ27" i="1" s="1"/>
  <c r="OZ46" i="1" a="1"/>
  <c r="OZ46" i="1" s="1"/>
  <c r="OZ43" i="1" a="1"/>
  <c r="OZ43" i="1" s="1"/>
  <c r="OZ23" i="1" a="1"/>
  <c r="OZ23" i="1" s="1"/>
  <c r="OZ25" i="1" a="1"/>
  <c r="OZ25" i="1" s="1"/>
  <c r="OZ28" i="1" a="1"/>
  <c r="OZ28" i="1" s="1"/>
  <c r="OZ37" i="1" a="1"/>
  <c r="OZ37" i="1" s="1"/>
  <c r="OZ24" i="1" a="1"/>
  <c r="OZ24" i="1" s="1"/>
  <c r="RN35" i="1" a="1"/>
  <c r="RN35" i="1" s="1"/>
  <c r="RN47" i="1" a="1"/>
  <c r="RN47" i="1" s="1"/>
  <c r="RN48" i="1" s="1" a="1"/>
  <c r="RN48" i="1" s="1"/>
  <c r="RN21" i="1" a="1"/>
  <c r="RN21" i="1" s="1"/>
  <c r="RN22" i="1" a="1"/>
  <c r="RN22" i="1" s="1"/>
  <c r="RN40" i="1" a="1"/>
  <c r="RN40" i="1" s="1"/>
  <c r="RN39" i="1" a="1"/>
  <c r="RN39" i="1" s="1"/>
  <c r="RN23" i="1" a="1"/>
  <c r="RN23" i="1" s="1"/>
  <c r="RN28" i="1" a="1"/>
  <c r="RN28" i="1" s="1"/>
  <c r="RN45" i="1" a="1"/>
  <c r="RN45" i="1" s="1"/>
  <c r="RN38" i="1" a="1"/>
  <c r="RN38" i="1" s="1"/>
  <c r="RN34" i="1" a="1"/>
  <c r="RN34" i="1" s="1"/>
  <c r="RN24" i="1" a="1"/>
  <c r="RN24" i="1" s="1"/>
  <c r="RN36" i="1" a="1"/>
  <c r="RN36" i="1" s="1"/>
  <c r="RN30" i="1" a="1"/>
  <c r="RN30" i="1" s="1"/>
  <c r="RN29" i="1" a="1"/>
  <c r="RN29" i="1" s="1"/>
  <c r="RN33" i="1" a="1"/>
  <c r="RN33" i="1" s="1"/>
  <c r="RN32" i="1" a="1"/>
  <c r="RN32" i="1" s="1"/>
  <c r="RN44" i="1" a="1"/>
  <c r="RN44" i="1" s="1"/>
  <c r="RN31" i="1" a="1"/>
  <c r="RN31" i="1" s="1"/>
  <c r="RN27" i="1" a="1"/>
  <c r="RN27" i="1" s="1"/>
  <c r="RN43" i="1" a="1"/>
  <c r="RN43" i="1" s="1"/>
  <c r="RN25" i="1" a="1"/>
  <c r="RN25" i="1" s="1"/>
  <c r="RN26" i="1" a="1"/>
  <c r="RN26" i="1" s="1"/>
  <c r="RN37" i="1" a="1"/>
  <c r="RN37" i="1" s="1"/>
  <c r="RN46" i="1" a="1"/>
  <c r="RN46" i="1" s="1"/>
  <c r="RN42" i="1" a="1"/>
  <c r="RN42" i="1" s="1"/>
  <c r="TS35" i="1" a="1"/>
  <c r="TS35" i="1" s="1"/>
  <c r="TS47" i="1" a="1"/>
  <c r="TS47" i="1" s="1"/>
  <c r="TS48" i="1" s="1" a="1"/>
  <c r="TS48" i="1" s="1"/>
  <c r="TS22" i="1" a="1"/>
  <c r="TS22" i="1" s="1"/>
  <c r="TS21" i="1" a="1"/>
  <c r="TS21" i="1" s="1"/>
  <c r="TS38" i="1" a="1"/>
  <c r="TS38" i="1" s="1"/>
  <c r="TS24" i="1" a="1"/>
  <c r="TS24" i="1" s="1"/>
  <c r="TS25" i="1" a="1"/>
  <c r="TS25" i="1" s="1"/>
  <c r="TS31" i="1" a="1"/>
  <c r="TS31" i="1" s="1"/>
  <c r="TS42" i="1" a="1"/>
  <c r="TS42" i="1" s="1"/>
  <c r="TS46" i="1" a="1"/>
  <c r="TS46" i="1" s="1"/>
  <c r="TS43" i="1" a="1"/>
  <c r="TS43" i="1" s="1"/>
  <c r="TS36" i="1" a="1"/>
  <c r="TS36" i="1" s="1"/>
  <c r="TS28" i="1" a="1"/>
  <c r="TS28" i="1" s="1"/>
  <c r="TS29" i="1" a="1"/>
  <c r="TS29" i="1" s="1"/>
  <c r="TS32" i="1" a="1"/>
  <c r="TS32" i="1" s="1"/>
  <c r="TS34" i="1" a="1"/>
  <c r="TS34" i="1" s="1"/>
  <c r="TS40" i="1" a="1"/>
  <c r="TS40" i="1" s="1"/>
  <c r="TS30" i="1" a="1"/>
  <c r="TS30" i="1" s="1"/>
  <c r="TS33" i="1" a="1"/>
  <c r="TS33" i="1" s="1"/>
  <c r="TS44" i="1" a="1"/>
  <c r="TS44" i="1" s="1"/>
  <c r="TS45" i="1" a="1"/>
  <c r="TS45" i="1" s="1"/>
  <c r="TS39" i="1" a="1"/>
  <c r="TS39" i="1" s="1"/>
  <c r="TS26" i="1" a="1"/>
  <c r="TS26" i="1" s="1"/>
  <c r="TS37" i="1" a="1"/>
  <c r="TS37" i="1" s="1"/>
  <c r="TS23" i="1" a="1"/>
  <c r="TS23" i="1" s="1"/>
  <c r="TS27" i="1" a="1"/>
  <c r="TS27" i="1" s="1"/>
  <c r="UD35" i="1" a="1"/>
  <c r="UD35" i="1" s="1"/>
  <c r="UD47" i="1" a="1"/>
  <c r="UD47" i="1" s="1"/>
  <c r="UD48" i="1" s="1" a="1"/>
  <c r="UD48" i="1" s="1"/>
  <c r="UD21" i="1" a="1"/>
  <c r="UD21" i="1" s="1"/>
  <c r="UD22" i="1" a="1"/>
  <c r="UD22" i="1" s="1"/>
  <c r="UD23" i="1" a="1"/>
  <c r="UD23" i="1" s="1"/>
  <c r="UD27" i="1" a="1"/>
  <c r="UD27" i="1" s="1"/>
  <c r="UD40" i="1" a="1"/>
  <c r="UD40" i="1" s="1"/>
  <c r="UD45" i="1" a="1"/>
  <c r="UD45" i="1" s="1"/>
  <c r="UD28" i="1" a="1"/>
  <c r="UD28" i="1" s="1"/>
  <c r="UD26" i="1" a="1"/>
  <c r="UD26" i="1" s="1"/>
  <c r="UD46" i="1" a="1"/>
  <c r="UD46" i="1" s="1"/>
  <c r="UD43" i="1" a="1"/>
  <c r="UD43" i="1" s="1"/>
  <c r="UD36" i="1" a="1"/>
  <c r="UD36" i="1" s="1"/>
  <c r="UD42" i="1" a="1"/>
  <c r="UD42" i="1" s="1"/>
  <c r="UD34" i="1" a="1"/>
  <c r="UD34" i="1" s="1"/>
  <c r="UD24" i="1" a="1"/>
  <c r="UD24" i="1" s="1"/>
  <c r="UD38" i="1" a="1"/>
  <c r="UD38" i="1" s="1"/>
  <c r="UD44" i="1" a="1"/>
  <c r="UD44" i="1" s="1"/>
  <c r="UD30" i="1" a="1"/>
  <c r="UD30" i="1" s="1"/>
  <c r="UD29" i="1" a="1"/>
  <c r="UD29" i="1" s="1"/>
  <c r="UD32" i="1" a="1"/>
  <c r="UD32" i="1" s="1"/>
  <c r="UD31" i="1" a="1"/>
  <c r="UD31" i="1" s="1"/>
  <c r="UD25" i="1" a="1"/>
  <c r="UD25" i="1" s="1"/>
  <c r="UD37" i="1" a="1"/>
  <c r="UD37" i="1" s="1"/>
  <c r="UD39" i="1" a="1"/>
  <c r="UD39" i="1" s="1"/>
  <c r="UD33" i="1" a="1"/>
  <c r="UD33" i="1" s="1"/>
  <c r="VL35" i="1" a="1"/>
  <c r="VL35" i="1" s="1"/>
  <c r="VL47" i="1" a="1"/>
  <c r="VL47" i="1" s="1"/>
  <c r="VL48" i="1" s="1" a="1"/>
  <c r="VL48" i="1" s="1"/>
  <c r="VL21" i="1" a="1"/>
  <c r="VL21" i="1" s="1"/>
  <c r="VL22" i="1" a="1"/>
  <c r="VL22" i="1" s="1"/>
  <c r="VL28" i="1" a="1"/>
  <c r="VL28" i="1" s="1"/>
  <c r="VL45" i="1" a="1"/>
  <c r="VL45" i="1" s="1"/>
  <c r="VL46" i="1" a="1"/>
  <c r="VL46" i="1" s="1"/>
  <c r="VL43" i="1" a="1"/>
  <c r="VL43" i="1" s="1"/>
  <c r="VL36" i="1" a="1"/>
  <c r="VL36" i="1" s="1"/>
  <c r="VL42" i="1" a="1"/>
  <c r="VL42" i="1" s="1"/>
  <c r="VL34" i="1" a="1"/>
  <c r="VL34" i="1" s="1"/>
  <c r="VL24" i="1" a="1"/>
  <c r="VL24" i="1" s="1"/>
  <c r="VL44" i="1" a="1"/>
  <c r="VL44" i="1" s="1"/>
  <c r="VL38" i="1" a="1"/>
  <c r="VL38" i="1" s="1"/>
  <c r="VL33" i="1" a="1"/>
  <c r="VL33" i="1" s="1"/>
  <c r="VL29" i="1" a="1"/>
  <c r="VL29" i="1" s="1"/>
  <c r="VL32" i="1" a="1"/>
  <c r="VL32" i="1" s="1"/>
  <c r="VL31" i="1" a="1"/>
  <c r="VL31" i="1" s="1"/>
  <c r="VL40" i="1" a="1"/>
  <c r="VL40" i="1" s="1"/>
  <c r="VL30" i="1" a="1"/>
  <c r="VL30" i="1" s="1"/>
  <c r="VL25" i="1" a="1"/>
  <c r="VL25" i="1" s="1"/>
  <c r="VL39" i="1" a="1"/>
  <c r="VL39" i="1" s="1"/>
  <c r="VL27" i="1" a="1"/>
  <c r="VL27" i="1" s="1"/>
  <c r="VL37" i="1" a="1"/>
  <c r="VL37" i="1" s="1"/>
  <c r="VL26" i="1" a="1"/>
  <c r="VL26" i="1" s="1"/>
  <c r="VL23" i="1" a="1"/>
  <c r="VL23" i="1" s="1"/>
  <c r="NC35" i="1" a="1"/>
  <c r="NC35" i="1" s="1"/>
  <c r="NC47" i="1" a="1"/>
  <c r="NC47" i="1" s="1"/>
  <c r="NC48" i="1" s="1" a="1"/>
  <c r="NC48" i="1" s="1"/>
  <c r="NC22" i="1" a="1"/>
  <c r="NC22" i="1" s="1"/>
  <c r="NC21" i="1" a="1"/>
  <c r="NC21" i="1" s="1"/>
  <c r="NC24" i="1" a="1"/>
  <c r="NC24" i="1" s="1"/>
  <c r="NC28" i="1" a="1"/>
  <c r="NC28" i="1" s="1"/>
  <c r="NC36" i="1" a="1"/>
  <c r="NC36" i="1" s="1"/>
  <c r="NC27" i="1" a="1"/>
  <c r="NC27" i="1" s="1"/>
  <c r="NC25" i="1" a="1"/>
  <c r="NC25" i="1" s="1"/>
  <c r="NC29" i="1" a="1"/>
  <c r="NC29" i="1" s="1"/>
  <c r="NC42" i="1" a="1"/>
  <c r="NC42" i="1" s="1"/>
  <c r="NC46" i="1" a="1"/>
  <c r="NC46" i="1" s="1"/>
  <c r="NC32" i="1" a="1"/>
  <c r="NC32" i="1" s="1"/>
  <c r="NC40" i="1" a="1"/>
  <c r="NC40" i="1" s="1"/>
  <c r="NC44" i="1" a="1"/>
  <c r="NC44" i="1" s="1"/>
  <c r="NC33" i="1" a="1"/>
  <c r="NC33" i="1" s="1"/>
  <c r="NC31" i="1" a="1"/>
  <c r="NC31" i="1" s="1"/>
  <c r="NC30" i="1" a="1"/>
  <c r="NC30" i="1" s="1"/>
  <c r="NC34" i="1" a="1"/>
  <c r="NC34" i="1" s="1"/>
  <c r="NC45" i="1" a="1"/>
  <c r="NC45" i="1" s="1"/>
  <c r="NC38" i="1" a="1"/>
  <c r="NC38" i="1" s="1"/>
  <c r="NC43" i="1" a="1"/>
  <c r="NC43" i="1" s="1"/>
  <c r="NC39" i="1" a="1"/>
  <c r="NC39" i="1" s="1"/>
  <c r="NC37" i="1" a="1"/>
  <c r="NC37" i="1" s="1"/>
  <c r="NC26" i="1" a="1"/>
  <c r="NC26" i="1" s="1"/>
  <c r="NC23" i="1" a="1"/>
  <c r="NC23" i="1" s="1"/>
  <c r="TU35" i="1" a="1"/>
  <c r="TU35" i="1" s="1"/>
  <c r="TU47" i="1" a="1"/>
  <c r="TU47" i="1" s="1"/>
  <c r="TU48" i="1" s="1" a="1"/>
  <c r="TU48" i="1" s="1"/>
  <c r="TU21" i="1" a="1"/>
  <c r="TU21" i="1" s="1"/>
  <c r="TU22" i="1" a="1"/>
  <c r="TU22" i="1" s="1"/>
  <c r="TU32" i="1" a="1"/>
  <c r="TU32" i="1" s="1"/>
  <c r="TU44" i="1" a="1"/>
  <c r="TU44" i="1" s="1"/>
  <c r="TU31" i="1" a="1"/>
  <c r="TU31" i="1" s="1"/>
  <c r="TU30" i="1" a="1"/>
  <c r="TU30" i="1" s="1"/>
  <c r="TU33" i="1" a="1"/>
  <c r="TU33" i="1" s="1"/>
  <c r="TU45" i="1" a="1"/>
  <c r="TU45" i="1" s="1"/>
  <c r="TU38" i="1" a="1"/>
  <c r="TU38" i="1" s="1"/>
  <c r="TU24" i="1" a="1"/>
  <c r="TU24" i="1" s="1"/>
  <c r="TU36" i="1" a="1"/>
  <c r="TU36" i="1" s="1"/>
  <c r="TU34" i="1" a="1"/>
  <c r="TU34" i="1" s="1"/>
  <c r="TU40" i="1" a="1"/>
  <c r="TU40" i="1" s="1"/>
  <c r="TU29" i="1" a="1"/>
  <c r="TU29" i="1" s="1"/>
  <c r="TU46" i="1" a="1"/>
  <c r="TU46" i="1" s="1"/>
  <c r="TU37" i="1" a="1"/>
  <c r="TU37" i="1" s="1"/>
  <c r="TU43" i="1" a="1"/>
  <c r="TU43" i="1" s="1"/>
  <c r="TU26" i="1" a="1"/>
  <c r="TU26" i="1" s="1"/>
  <c r="TU23" i="1" a="1"/>
  <c r="TU23" i="1" s="1"/>
  <c r="TU27" i="1" a="1"/>
  <c r="TU27" i="1" s="1"/>
  <c r="TU42" i="1" a="1"/>
  <c r="TU42" i="1" s="1"/>
  <c r="TU25" i="1" a="1"/>
  <c r="TU25" i="1" s="1"/>
  <c r="TU39" i="1" a="1"/>
  <c r="TU39" i="1" s="1"/>
  <c r="TU28" i="1" a="1"/>
  <c r="TU28" i="1" s="1"/>
  <c r="PP35" i="1" a="1"/>
  <c r="PP35" i="1" s="1"/>
  <c r="PP47" i="1" a="1"/>
  <c r="PP47" i="1" s="1"/>
  <c r="PP48" i="1" s="1" a="1"/>
  <c r="PP48" i="1" s="1"/>
  <c r="PP21" i="1" a="1"/>
  <c r="PP21" i="1" s="1"/>
  <c r="PP22" i="1" a="1"/>
  <c r="PP22" i="1" s="1"/>
  <c r="PP29" i="1" a="1"/>
  <c r="PP29" i="1" s="1"/>
  <c r="PP32" i="1" a="1"/>
  <c r="PP32" i="1" s="1"/>
  <c r="PP39" i="1" a="1"/>
  <c r="PP39" i="1" s="1"/>
  <c r="PP44" i="1" a="1"/>
  <c r="PP44" i="1" s="1"/>
  <c r="PP31" i="1" a="1"/>
  <c r="PP31" i="1" s="1"/>
  <c r="PP33" i="1" a="1"/>
  <c r="PP33" i="1" s="1"/>
  <c r="PP37" i="1" a="1"/>
  <c r="PP37" i="1" s="1"/>
  <c r="PP42" i="1" a="1"/>
  <c r="PP42" i="1" s="1"/>
  <c r="PP40" i="1" a="1"/>
  <c r="PP40" i="1" s="1"/>
  <c r="PP27" i="1" a="1"/>
  <c r="PP27" i="1" s="1"/>
  <c r="PP23" i="1" a="1"/>
  <c r="PP23" i="1" s="1"/>
  <c r="PP34" i="1" a="1"/>
  <c r="PP34" i="1" s="1"/>
  <c r="PP36" i="1" a="1"/>
  <c r="PP36" i="1" s="1"/>
  <c r="PP45" i="1" a="1"/>
  <c r="PP45" i="1" s="1"/>
  <c r="PP38" i="1" a="1"/>
  <c r="PP38" i="1" s="1"/>
  <c r="PP30" i="1" a="1"/>
  <c r="PP30" i="1" s="1"/>
  <c r="PP24" i="1" a="1"/>
  <c r="PP24" i="1" s="1"/>
  <c r="PP43" i="1" a="1"/>
  <c r="PP43" i="1" s="1"/>
  <c r="PP25" i="1" a="1"/>
  <c r="PP25" i="1" s="1"/>
  <c r="PP28" i="1" a="1"/>
  <c r="PP28" i="1" s="1"/>
  <c r="PP46" i="1" a="1"/>
  <c r="PP46" i="1" s="1"/>
  <c r="PP26" i="1" a="1"/>
  <c r="PP26" i="1" s="1"/>
  <c r="SD35" i="1" a="1"/>
  <c r="SD35" i="1" s="1"/>
  <c r="SD47" i="1" a="1"/>
  <c r="SD47" i="1" s="1"/>
  <c r="SD48" i="1" s="1" a="1"/>
  <c r="SD48" i="1" s="1"/>
  <c r="SD21" i="1" a="1"/>
  <c r="SD21" i="1" s="1"/>
  <c r="SD22" i="1" a="1"/>
  <c r="SD22" i="1" s="1"/>
  <c r="SD45" i="1" a="1"/>
  <c r="SD45" i="1" s="1"/>
  <c r="SD28" i="1" a="1"/>
  <c r="SD28" i="1" s="1"/>
  <c r="SD38" i="1" a="1"/>
  <c r="SD38" i="1" s="1"/>
  <c r="SD39" i="1" a="1"/>
  <c r="SD39" i="1" s="1"/>
  <c r="SD24" i="1" a="1"/>
  <c r="SD24" i="1" s="1"/>
  <c r="SD34" i="1" a="1"/>
  <c r="SD34" i="1" s="1"/>
  <c r="SD26" i="1" a="1"/>
  <c r="SD26" i="1" s="1"/>
  <c r="SD29" i="1" a="1"/>
  <c r="SD29" i="1" s="1"/>
  <c r="SD32" i="1" a="1"/>
  <c r="SD32" i="1" s="1"/>
  <c r="SD36" i="1" a="1"/>
  <c r="SD36" i="1" s="1"/>
  <c r="SD44" i="1" a="1"/>
  <c r="SD44" i="1" s="1"/>
  <c r="SD30" i="1" a="1"/>
  <c r="SD30" i="1" s="1"/>
  <c r="SD31" i="1" a="1"/>
  <c r="SD31" i="1" s="1"/>
  <c r="SD33" i="1" a="1"/>
  <c r="SD33" i="1" s="1"/>
  <c r="SD40" i="1" a="1"/>
  <c r="SD40" i="1" s="1"/>
  <c r="SD27" i="1" a="1"/>
  <c r="SD27" i="1" s="1"/>
  <c r="SD23" i="1" a="1"/>
  <c r="SD23" i="1" s="1"/>
  <c r="SD37" i="1" a="1"/>
  <c r="SD37" i="1" s="1"/>
  <c r="SD43" i="1" a="1"/>
  <c r="SD43" i="1" s="1"/>
  <c r="SD25" i="1" a="1"/>
  <c r="SD25" i="1" s="1"/>
  <c r="SD42" i="1" a="1"/>
  <c r="SD42" i="1" s="1"/>
  <c r="SD46" i="1" a="1"/>
  <c r="SD46" i="1" s="1"/>
  <c r="OC35" i="1" a="1"/>
  <c r="OC35" i="1" s="1"/>
  <c r="OC47" i="1" a="1"/>
  <c r="OC47" i="1" s="1"/>
  <c r="OC48" i="1" s="1" a="1"/>
  <c r="OC48" i="1" s="1"/>
  <c r="OC22" i="1" a="1"/>
  <c r="OC22" i="1" s="1"/>
  <c r="OC21" i="1" a="1"/>
  <c r="OC21" i="1" s="1"/>
  <c r="OC27" i="1" a="1"/>
  <c r="OC27" i="1" s="1"/>
  <c r="OC33" i="1" a="1"/>
  <c r="OC33" i="1" s="1"/>
  <c r="OC45" i="1" a="1"/>
  <c r="OC45" i="1" s="1"/>
  <c r="OC40" i="1" a="1"/>
  <c r="OC40" i="1" s="1"/>
  <c r="OC43" i="1" a="1"/>
  <c r="OC43" i="1" s="1"/>
  <c r="OC44" i="1" a="1"/>
  <c r="OC44" i="1" s="1"/>
  <c r="OC26" i="1" a="1"/>
  <c r="OC26" i="1" s="1"/>
  <c r="OC36" i="1" a="1"/>
  <c r="OC36" i="1" s="1"/>
  <c r="OC46" i="1" a="1"/>
  <c r="OC46" i="1" s="1"/>
  <c r="OC28" i="1" a="1"/>
  <c r="OC28" i="1" s="1"/>
  <c r="OC42" i="1" a="1"/>
  <c r="OC42" i="1" s="1"/>
  <c r="OC24" i="1" a="1"/>
  <c r="OC24" i="1" s="1"/>
  <c r="OC34" i="1" a="1"/>
  <c r="OC34" i="1" s="1"/>
  <c r="OC38" i="1" a="1"/>
  <c r="OC38" i="1" s="1"/>
  <c r="OC29" i="1" a="1"/>
  <c r="OC29" i="1" s="1"/>
  <c r="OC30" i="1" a="1"/>
  <c r="OC30" i="1" s="1"/>
  <c r="OC32" i="1" a="1"/>
  <c r="OC32" i="1" s="1"/>
  <c r="OC31" i="1" a="1"/>
  <c r="OC31" i="1" s="1"/>
  <c r="OC37" i="1" a="1"/>
  <c r="OC37" i="1" s="1"/>
  <c r="OC23" i="1" a="1"/>
  <c r="OC23" i="1" s="1"/>
  <c r="OC25" i="1" a="1"/>
  <c r="OC25" i="1" s="1"/>
  <c r="OC39" i="1" a="1"/>
  <c r="OC39" i="1" s="1"/>
  <c r="UW35" i="1" a="1"/>
  <c r="UW35" i="1" s="1"/>
  <c r="UW47" i="1" a="1"/>
  <c r="UW47" i="1" s="1"/>
  <c r="UW48" i="1" s="1" a="1"/>
  <c r="UW48" i="1" s="1"/>
  <c r="UW22" i="1" a="1"/>
  <c r="UW22" i="1" s="1"/>
  <c r="UW21" i="1" a="1"/>
  <c r="UW21" i="1" s="1"/>
  <c r="UW40" i="1" a="1"/>
  <c r="UW40" i="1" s="1"/>
  <c r="UW28" i="1" a="1"/>
  <c r="UW28" i="1" s="1"/>
  <c r="UW33" i="1" a="1"/>
  <c r="UW33" i="1" s="1"/>
  <c r="UW27" i="1" a="1"/>
  <c r="UW27" i="1" s="1"/>
  <c r="UW24" i="1" a="1"/>
  <c r="UW24" i="1" s="1"/>
  <c r="UW46" i="1" a="1"/>
  <c r="UW46" i="1" s="1"/>
  <c r="UW34" i="1" a="1"/>
  <c r="UW34" i="1" s="1"/>
  <c r="UW43" i="1" a="1"/>
  <c r="UW43" i="1" s="1"/>
  <c r="UW38" i="1" a="1"/>
  <c r="UW38" i="1" s="1"/>
  <c r="UW36" i="1" a="1"/>
  <c r="UW36" i="1" s="1"/>
  <c r="UW23" i="1" a="1"/>
  <c r="UW23" i="1" s="1"/>
  <c r="UW29" i="1" a="1"/>
  <c r="UW29" i="1" s="1"/>
  <c r="UW32" i="1" a="1"/>
  <c r="UW32" i="1" s="1"/>
  <c r="UW25" i="1" a="1"/>
  <c r="UW25" i="1" s="1"/>
  <c r="UW45" i="1" a="1"/>
  <c r="UW45" i="1" s="1"/>
  <c r="UW30" i="1" a="1"/>
  <c r="UW30" i="1" s="1"/>
  <c r="UW31" i="1" a="1"/>
  <c r="UW31" i="1" s="1"/>
  <c r="UW44" i="1" a="1"/>
  <c r="UW44" i="1" s="1"/>
  <c r="UW37" i="1" a="1"/>
  <c r="UW37" i="1" s="1"/>
  <c r="UW26" i="1" a="1"/>
  <c r="UW26" i="1" s="1"/>
  <c r="UW42" i="1" a="1"/>
  <c r="UW42" i="1" s="1"/>
  <c r="UW39" i="1" a="1"/>
  <c r="UW39" i="1" s="1"/>
  <c r="VH35" i="1" a="1"/>
  <c r="VH35" i="1" s="1"/>
  <c r="VH47" i="1" a="1"/>
  <c r="VH47" i="1" s="1"/>
  <c r="VH48" i="1" s="1" a="1"/>
  <c r="VH48" i="1" s="1"/>
  <c r="VH21" i="1" a="1"/>
  <c r="VH21" i="1" s="1"/>
  <c r="VH22" i="1" a="1"/>
  <c r="VH22" i="1" s="1"/>
  <c r="VH45" i="1" a="1"/>
  <c r="VH45" i="1" s="1"/>
  <c r="VH42" i="1" a="1"/>
  <c r="VH42" i="1" s="1"/>
  <c r="VH23" i="1" a="1"/>
  <c r="VH23" i="1" s="1"/>
  <c r="VH39" i="1" a="1"/>
  <c r="VH39" i="1" s="1"/>
  <c r="VH28" i="1" a="1"/>
  <c r="VH28" i="1" s="1"/>
  <c r="VH33" i="1" a="1"/>
  <c r="VH33" i="1" s="1"/>
  <c r="VH26" i="1" a="1"/>
  <c r="VH26" i="1" s="1"/>
  <c r="VH36" i="1" a="1"/>
  <c r="VH36" i="1" s="1"/>
  <c r="VH34" i="1" a="1"/>
  <c r="VH34" i="1" s="1"/>
  <c r="VH24" i="1" a="1"/>
  <c r="VH24" i="1" s="1"/>
  <c r="VH40" i="1" a="1"/>
  <c r="VH40" i="1" s="1"/>
  <c r="VH29" i="1" a="1"/>
  <c r="VH29" i="1" s="1"/>
  <c r="VH38" i="1" a="1"/>
  <c r="VH38" i="1" s="1"/>
  <c r="VH30" i="1" a="1"/>
  <c r="VH30" i="1" s="1"/>
  <c r="VH32" i="1" a="1"/>
  <c r="VH32" i="1" s="1"/>
  <c r="VH44" i="1" a="1"/>
  <c r="VH44" i="1" s="1"/>
  <c r="VH31" i="1" a="1"/>
  <c r="VH31" i="1" s="1"/>
  <c r="VH25" i="1" a="1"/>
  <c r="VH25" i="1" s="1"/>
  <c r="VH43" i="1" a="1"/>
  <c r="VH43" i="1" s="1"/>
  <c r="VH27" i="1" a="1"/>
  <c r="VH27" i="1" s="1"/>
  <c r="VH46" i="1" a="1"/>
  <c r="VH46" i="1" s="1"/>
  <c r="VH37" i="1" a="1"/>
  <c r="VH37" i="1" s="1"/>
  <c r="RW35" i="1" a="1"/>
  <c r="RW35" i="1" s="1"/>
  <c r="RW47" i="1" a="1"/>
  <c r="RW47" i="1" s="1"/>
  <c r="RW48" i="1" s="1" a="1"/>
  <c r="RW48" i="1" s="1"/>
  <c r="RW22" i="1" a="1"/>
  <c r="RW22" i="1" s="1"/>
  <c r="RW21" i="1" a="1"/>
  <c r="RW21" i="1" s="1"/>
  <c r="RW26" i="1" a="1"/>
  <c r="RW26" i="1" s="1"/>
  <c r="RW44" i="1" a="1"/>
  <c r="RW44" i="1" s="1"/>
  <c r="RW46" i="1" a="1"/>
  <c r="RW46" i="1" s="1"/>
  <c r="RW43" i="1" a="1"/>
  <c r="RW43" i="1" s="1"/>
  <c r="RW36" i="1" a="1"/>
  <c r="RW36" i="1" s="1"/>
  <c r="RW31" i="1" a="1"/>
  <c r="RW31" i="1" s="1"/>
  <c r="RW33" i="1" a="1"/>
  <c r="RW33" i="1" s="1"/>
  <c r="RW29" i="1" a="1"/>
  <c r="RW29" i="1" s="1"/>
  <c r="RW32" i="1" a="1"/>
  <c r="RW32" i="1" s="1"/>
  <c r="RW34" i="1" a="1"/>
  <c r="RW34" i="1" s="1"/>
  <c r="RW45" i="1" a="1"/>
  <c r="RW45" i="1" s="1"/>
  <c r="RW38" i="1" a="1"/>
  <c r="RW38" i="1" s="1"/>
  <c r="RW24" i="1" a="1"/>
  <c r="RW24" i="1" s="1"/>
  <c r="RW27" i="1" a="1"/>
  <c r="RW27" i="1" s="1"/>
  <c r="RW40" i="1" a="1"/>
  <c r="RW40" i="1" s="1"/>
  <c r="RW28" i="1" a="1"/>
  <c r="RW28" i="1" s="1"/>
  <c r="RW39" i="1" a="1"/>
  <c r="RW39" i="1" s="1"/>
  <c r="RW25" i="1" a="1"/>
  <c r="RW25" i="1" s="1"/>
  <c r="RW42" i="1" a="1"/>
  <c r="RW42" i="1" s="1"/>
  <c r="RW37" i="1" a="1"/>
  <c r="RW37" i="1" s="1"/>
  <c r="RW30" i="1" a="1"/>
  <c r="RW30" i="1" s="1"/>
  <c r="RW23" i="1" a="1"/>
  <c r="RW23" i="1" s="1"/>
  <c r="PF35" i="1" a="1"/>
  <c r="PF35" i="1" s="1"/>
  <c r="PF47" i="1" a="1"/>
  <c r="PF47" i="1" s="1"/>
  <c r="PF48" i="1" s="1" a="1"/>
  <c r="PF48" i="1" s="1"/>
  <c r="PF21" i="1" a="1"/>
  <c r="PF21" i="1" s="1"/>
  <c r="PF22" i="1" a="1"/>
  <c r="PF22" i="1" s="1"/>
  <c r="PF37" i="1" a="1"/>
  <c r="PF37" i="1" s="1"/>
  <c r="PF38" i="1" a="1"/>
  <c r="PF38" i="1" s="1"/>
  <c r="PF30" i="1" a="1"/>
  <c r="PF30" i="1" s="1"/>
  <c r="PF29" i="1" a="1"/>
  <c r="PF29" i="1" s="1"/>
  <c r="PF32" i="1" a="1"/>
  <c r="PF32" i="1" s="1"/>
  <c r="PF40" i="1" a="1"/>
  <c r="PF40" i="1" s="1"/>
  <c r="PF39" i="1" a="1"/>
  <c r="PF39" i="1" s="1"/>
  <c r="PF25" i="1" a="1"/>
  <c r="PF25" i="1" s="1"/>
  <c r="PF23" i="1" a="1"/>
  <c r="PF23" i="1" s="1"/>
  <c r="PF28" i="1" a="1"/>
  <c r="PF28" i="1" s="1"/>
  <c r="PF43" i="1" a="1"/>
  <c r="PF43" i="1" s="1"/>
  <c r="PF34" i="1" a="1"/>
  <c r="PF34" i="1" s="1"/>
  <c r="PF36" i="1" a="1"/>
  <c r="PF36" i="1" s="1"/>
  <c r="PF46" i="1" a="1"/>
  <c r="PF46" i="1" s="1"/>
  <c r="PF45" i="1" a="1"/>
  <c r="PF45" i="1" s="1"/>
  <c r="PF33" i="1" a="1"/>
  <c r="PF33" i="1" s="1"/>
  <c r="PF24" i="1" a="1"/>
  <c r="PF24" i="1" s="1"/>
  <c r="PF44" i="1" a="1"/>
  <c r="PF44" i="1" s="1"/>
  <c r="PF42" i="1" a="1"/>
  <c r="PF42" i="1" s="1"/>
  <c r="PF26" i="1" a="1"/>
  <c r="PF26" i="1" s="1"/>
  <c r="PF31" i="1" a="1"/>
  <c r="PF31" i="1" s="1"/>
  <c r="PF27" i="1" a="1"/>
  <c r="PF27" i="1" s="1"/>
  <c r="UK35" i="1" a="1"/>
  <c r="UK35" i="1" s="1"/>
  <c r="UK47" i="1" a="1"/>
  <c r="UK47" i="1" s="1"/>
  <c r="UK48" i="1" s="1" a="1"/>
  <c r="UK48" i="1" s="1"/>
  <c r="UK21" i="1" a="1"/>
  <c r="UK21" i="1" s="1"/>
  <c r="UK22" i="1" a="1"/>
  <c r="UK22" i="1" s="1"/>
  <c r="UK44" i="1" a="1"/>
  <c r="UK44" i="1" s="1"/>
  <c r="UK33" i="1" a="1"/>
  <c r="UK33" i="1" s="1"/>
  <c r="UK27" i="1" a="1"/>
  <c r="UK27" i="1" s="1"/>
  <c r="UK30" i="1" a="1"/>
  <c r="UK30" i="1" s="1"/>
  <c r="UK39" i="1" a="1"/>
  <c r="UK39" i="1" s="1"/>
  <c r="UK45" i="1" a="1"/>
  <c r="UK45" i="1" s="1"/>
  <c r="UK38" i="1" a="1"/>
  <c r="UK38" i="1" s="1"/>
  <c r="UK31" i="1" a="1"/>
  <c r="UK31" i="1" s="1"/>
  <c r="UK24" i="1" a="1"/>
  <c r="UK24" i="1" s="1"/>
  <c r="UK36" i="1" a="1"/>
  <c r="UK36" i="1" s="1"/>
  <c r="UK29" i="1" a="1"/>
  <c r="UK29" i="1" s="1"/>
  <c r="UK34" i="1" a="1"/>
  <c r="UK34" i="1" s="1"/>
  <c r="UK32" i="1" a="1"/>
  <c r="UK32" i="1" s="1"/>
  <c r="UK40" i="1" a="1"/>
  <c r="UK40" i="1" s="1"/>
  <c r="UK42" i="1" a="1"/>
  <c r="UK42" i="1" s="1"/>
  <c r="UK37" i="1" a="1"/>
  <c r="UK37" i="1" s="1"/>
  <c r="UK23" i="1" a="1"/>
  <c r="UK23" i="1" s="1"/>
  <c r="UK26" i="1" a="1"/>
  <c r="UK26" i="1" s="1"/>
  <c r="UK46" i="1" a="1"/>
  <c r="UK46" i="1" s="1"/>
  <c r="UK25" i="1" a="1"/>
  <c r="UK25" i="1" s="1"/>
  <c r="UK43" i="1" a="1"/>
  <c r="UK43" i="1" s="1"/>
  <c r="UK28" i="1" a="1"/>
  <c r="UK28" i="1" s="1"/>
  <c r="QF35" i="1" a="1"/>
  <c r="QF35" i="1" s="1"/>
  <c r="QF47" i="1" a="1"/>
  <c r="QF47" i="1" s="1"/>
  <c r="QF48" i="1" s="1" a="1"/>
  <c r="QF48" i="1" s="1"/>
  <c r="QF21" i="1" a="1"/>
  <c r="QF21" i="1" s="1"/>
  <c r="QF22" i="1" a="1"/>
  <c r="QF22" i="1" s="1"/>
  <c r="QF33" i="1" a="1"/>
  <c r="QF33" i="1" s="1"/>
  <c r="QF37" i="1" a="1"/>
  <c r="QF37" i="1" s="1"/>
  <c r="QF39" i="1" a="1"/>
  <c r="QF39" i="1" s="1"/>
  <c r="QF23" i="1" a="1"/>
  <c r="QF23" i="1" s="1"/>
  <c r="QF31" i="1" a="1"/>
  <c r="QF31" i="1" s="1"/>
  <c r="QF45" i="1" a="1"/>
  <c r="QF45" i="1" s="1"/>
  <c r="QF38" i="1" a="1"/>
  <c r="QF38" i="1" s="1"/>
  <c r="QF40" i="1" a="1"/>
  <c r="QF40" i="1" s="1"/>
  <c r="QF24" i="1" a="1"/>
  <c r="QF24" i="1" s="1"/>
  <c r="QF34" i="1" a="1"/>
  <c r="QF34" i="1" s="1"/>
  <c r="QF36" i="1" a="1"/>
  <c r="QF36" i="1" s="1"/>
  <c r="QF30" i="1" a="1"/>
  <c r="QF30" i="1" s="1"/>
  <c r="QF29" i="1" a="1"/>
  <c r="QF29" i="1" s="1"/>
  <c r="QF32" i="1" a="1"/>
  <c r="QF32" i="1" s="1"/>
  <c r="QF44" i="1" a="1"/>
  <c r="QF44" i="1" s="1"/>
  <c r="QF27" i="1" a="1"/>
  <c r="QF27" i="1" s="1"/>
  <c r="QF26" i="1" a="1"/>
  <c r="QF26" i="1" s="1"/>
  <c r="QF43" i="1" a="1"/>
  <c r="QF43" i="1" s="1"/>
  <c r="QF25" i="1" a="1"/>
  <c r="QF25" i="1" s="1"/>
  <c r="QF28" i="1" a="1"/>
  <c r="QF28" i="1" s="1"/>
  <c r="QF46" i="1" a="1"/>
  <c r="QF46" i="1" s="1"/>
  <c r="QF42" i="1" a="1"/>
  <c r="QF42" i="1" s="1"/>
  <c r="ST35" i="1" a="1"/>
  <c r="ST35" i="1" s="1"/>
  <c r="ST47" i="1" a="1"/>
  <c r="ST47" i="1" s="1"/>
  <c r="ST48" i="1" s="1" a="1"/>
  <c r="ST48" i="1" s="1"/>
  <c r="ST21" i="1" a="1"/>
  <c r="ST21" i="1" s="1"/>
  <c r="ST22" i="1" a="1"/>
  <c r="ST22" i="1" s="1"/>
  <c r="ST39" i="1" a="1"/>
  <c r="ST39" i="1" s="1"/>
  <c r="ST29" i="1" a="1"/>
  <c r="ST29" i="1" s="1"/>
  <c r="ST26" i="1" a="1"/>
  <c r="ST26" i="1" s="1"/>
  <c r="ST34" i="1" a="1"/>
  <c r="ST34" i="1" s="1"/>
  <c r="ST32" i="1" a="1"/>
  <c r="ST32" i="1" s="1"/>
  <c r="ST44" i="1" a="1"/>
  <c r="ST44" i="1" s="1"/>
  <c r="ST31" i="1" a="1"/>
  <c r="ST31" i="1" s="1"/>
  <c r="ST37" i="1" a="1"/>
  <c r="ST37" i="1" s="1"/>
  <c r="ST40" i="1" a="1"/>
  <c r="ST40" i="1" s="1"/>
  <c r="ST36" i="1" a="1"/>
  <c r="ST36" i="1" s="1"/>
  <c r="ST30" i="1" a="1"/>
  <c r="ST30" i="1" s="1"/>
  <c r="ST33" i="1" a="1"/>
  <c r="ST33" i="1" s="1"/>
  <c r="ST45" i="1" a="1"/>
  <c r="ST45" i="1" s="1"/>
  <c r="ST38" i="1" a="1"/>
  <c r="ST38" i="1" s="1"/>
  <c r="ST24" i="1" a="1"/>
  <c r="ST24" i="1" s="1"/>
  <c r="ST23" i="1" a="1"/>
  <c r="ST23" i="1" s="1"/>
  <c r="ST28" i="1" a="1"/>
  <c r="ST28" i="1" s="1"/>
  <c r="ST27" i="1" a="1"/>
  <c r="ST27" i="1" s="1"/>
  <c r="ST43" i="1" a="1"/>
  <c r="ST43" i="1" s="1"/>
  <c r="ST25" i="1" a="1"/>
  <c r="ST25" i="1" s="1"/>
  <c r="ST42" i="1" a="1"/>
  <c r="ST42" i="1" s="1"/>
  <c r="ST46" i="1" a="1"/>
  <c r="ST46" i="1" s="1"/>
  <c r="NG35" i="1" a="1"/>
  <c r="NG35" i="1" s="1"/>
  <c r="NG47" i="1" a="1"/>
  <c r="NG47" i="1" s="1"/>
  <c r="NG48" i="1" s="1" a="1"/>
  <c r="NG48" i="1" s="1"/>
  <c r="NG21" i="1" a="1"/>
  <c r="NG21" i="1" s="1"/>
  <c r="NG22" i="1" a="1"/>
  <c r="NG22" i="1" s="1"/>
  <c r="NG28" i="1" a="1"/>
  <c r="NG28" i="1" s="1"/>
  <c r="NG33" i="1" a="1"/>
  <c r="NG33" i="1" s="1"/>
  <c r="NG24" i="1" a="1"/>
  <c r="NG24" i="1" s="1"/>
  <c r="NG36" i="1" a="1"/>
  <c r="NG36" i="1" s="1"/>
  <c r="NG29" i="1" a="1"/>
  <c r="NG29" i="1" s="1"/>
  <c r="NG42" i="1" a="1"/>
  <c r="NG42" i="1" s="1"/>
  <c r="NG32" i="1" a="1"/>
  <c r="NG32" i="1" s="1"/>
  <c r="NG38" i="1" a="1"/>
  <c r="NG38" i="1" s="1"/>
  <c r="NG30" i="1" a="1"/>
  <c r="NG30" i="1" s="1"/>
  <c r="NG44" i="1" a="1"/>
  <c r="NG44" i="1" s="1"/>
  <c r="NG31" i="1" a="1"/>
  <c r="NG31" i="1" s="1"/>
  <c r="NG34" i="1" a="1"/>
  <c r="NG34" i="1" s="1"/>
  <c r="NG40" i="1" a="1"/>
  <c r="NG40" i="1" s="1"/>
  <c r="NG45" i="1" a="1"/>
  <c r="NG45" i="1" s="1"/>
  <c r="NG27" i="1" a="1"/>
  <c r="NG27" i="1" s="1"/>
  <c r="NG26" i="1" a="1"/>
  <c r="NG26" i="1" s="1"/>
  <c r="NG23" i="1" a="1"/>
  <c r="NG23" i="1" s="1"/>
  <c r="NG43" i="1" a="1"/>
  <c r="NG43" i="1" s="1"/>
  <c r="NG25" i="1" a="1"/>
  <c r="NG25" i="1" s="1"/>
  <c r="NG39" i="1" a="1"/>
  <c r="NG39" i="1" s="1"/>
  <c r="NG37" i="1" a="1"/>
  <c r="NG37" i="1" s="1"/>
  <c r="NG46" i="1" a="1"/>
  <c r="NG46" i="1" s="1"/>
  <c r="NK35" i="1" a="1"/>
  <c r="NK35" i="1" s="1"/>
  <c r="NK47" i="1" a="1"/>
  <c r="NK47" i="1" s="1"/>
  <c r="NK48" i="1" s="1" a="1"/>
  <c r="NK48" i="1" s="1"/>
  <c r="NK21" i="1" a="1"/>
  <c r="NK21" i="1" s="1"/>
  <c r="NK22" i="1" a="1"/>
  <c r="NK22" i="1" s="1"/>
  <c r="NK43" i="1" a="1"/>
  <c r="NK43" i="1" s="1"/>
  <c r="NK28" i="1" a="1"/>
  <c r="NK28" i="1" s="1"/>
  <c r="NK27" i="1" a="1"/>
  <c r="NK27" i="1" s="1"/>
  <c r="NK36" i="1" a="1"/>
  <c r="NK36" i="1" s="1"/>
  <c r="NK45" i="1" a="1"/>
  <c r="NK45" i="1" s="1"/>
  <c r="NK26" i="1" a="1"/>
  <c r="NK26" i="1" s="1"/>
  <c r="NK25" i="1" a="1"/>
  <c r="NK25" i="1" s="1"/>
  <c r="NK34" i="1" a="1"/>
  <c r="NK34" i="1" s="1"/>
  <c r="NK42" i="1" a="1"/>
  <c r="NK42" i="1" s="1"/>
  <c r="NK44" i="1" a="1"/>
  <c r="NK44" i="1" s="1"/>
  <c r="NK33" i="1" a="1"/>
  <c r="NK33" i="1" s="1"/>
  <c r="NK24" i="1" a="1"/>
  <c r="NK24" i="1" s="1"/>
  <c r="NK30" i="1" a="1"/>
  <c r="NK30" i="1" s="1"/>
  <c r="NK31" i="1" a="1"/>
  <c r="NK31" i="1" s="1"/>
  <c r="NK38" i="1" a="1"/>
  <c r="NK38" i="1" s="1"/>
  <c r="NK29" i="1" a="1"/>
  <c r="NK29" i="1" s="1"/>
  <c r="NK32" i="1" a="1"/>
  <c r="NK32" i="1" s="1"/>
  <c r="NK40" i="1" a="1"/>
  <c r="NK40" i="1" s="1"/>
  <c r="NK39" i="1" a="1"/>
  <c r="NK39" i="1" s="1"/>
  <c r="NK46" i="1" a="1"/>
  <c r="NK46" i="1" s="1"/>
  <c r="NK23" i="1" a="1"/>
  <c r="NK23" i="1" s="1"/>
  <c r="NK37" i="1" a="1"/>
  <c r="NK37" i="1" s="1"/>
  <c r="VI35" i="1" a="1"/>
  <c r="VI35" i="1" s="1"/>
  <c r="VI47" i="1" a="1"/>
  <c r="VI47" i="1" s="1"/>
  <c r="VI48" i="1" s="1" a="1"/>
  <c r="VI48" i="1" s="1"/>
  <c r="VI22" i="1" a="1"/>
  <c r="VI22" i="1" s="1"/>
  <c r="VI21" i="1" a="1"/>
  <c r="VI21" i="1" s="1"/>
  <c r="VI24" i="1" a="1"/>
  <c r="VI24" i="1" s="1"/>
  <c r="VI43" i="1" a="1"/>
  <c r="VI43" i="1" s="1"/>
  <c r="VI34" i="1" a="1"/>
  <c r="VI34" i="1" s="1"/>
  <c r="VI36" i="1" a="1"/>
  <c r="VI36" i="1" s="1"/>
  <c r="VI38" i="1" a="1"/>
  <c r="VI38" i="1" s="1"/>
  <c r="VI30" i="1" a="1"/>
  <c r="VI30" i="1" s="1"/>
  <c r="VI29" i="1" a="1"/>
  <c r="VI29" i="1" s="1"/>
  <c r="VI40" i="1" a="1"/>
  <c r="VI40" i="1" s="1"/>
  <c r="VI46" i="1" a="1"/>
  <c r="VI46" i="1" s="1"/>
  <c r="VI27" i="1" a="1"/>
  <c r="VI27" i="1" s="1"/>
  <c r="VI32" i="1" a="1"/>
  <c r="VI32" i="1" s="1"/>
  <c r="VI44" i="1" a="1"/>
  <c r="VI44" i="1" s="1"/>
  <c r="VI45" i="1" a="1"/>
  <c r="VI45" i="1" s="1"/>
  <c r="VI31" i="1" a="1"/>
  <c r="VI31" i="1" s="1"/>
  <c r="VI28" i="1" a="1"/>
  <c r="VI28" i="1" s="1"/>
  <c r="VI25" i="1" a="1"/>
  <c r="VI25" i="1" s="1"/>
  <c r="VI42" i="1" a="1"/>
  <c r="VI42" i="1" s="1"/>
  <c r="VI23" i="1" a="1"/>
  <c r="VI23" i="1" s="1"/>
  <c r="VI26" i="1" a="1"/>
  <c r="VI26" i="1" s="1"/>
  <c r="VI37" i="1" a="1"/>
  <c r="VI37" i="1" s="1"/>
  <c r="VI39" i="1" a="1"/>
  <c r="VI39" i="1" s="1"/>
  <c r="VI33" i="1" a="1"/>
  <c r="VI33" i="1" s="1"/>
  <c r="MV35" i="1" a="1"/>
  <c r="MV35" i="1" s="1"/>
  <c r="MV47" i="1" a="1"/>
  <c r="MV47" i="1" s="1"/>
  <c r="MV48" i="1" s="1" a="1"/>
  <c r="MV48" i="1" s="1"/>
  <c r="MV22" i="1" a="1"/>
  <c r="MV22" i="1" s="1"/>
  <c r="MV21" i="1" a="1"/>
  <c r="MV21" i="1" s="1"/>
  <c r="MV36" i="1" a="1"/>
  <c r="MV36" i="1" s="1"/>
  <c r="MV24" i="1" a="1"/>
  <c r="MV24" i="1" s="1"/>
  <c r="MV27" i="1" a="1"/>
  <c r="MV27" i="1" s="1"/>
  <c r="MV38" i="1" a="1"/>
  <c r="MV38" i="1" s="1"/>
  <c r="MV23" i="1" a="1"/>
  <c r="MV23" i="1" s="1"/>
  <c r="MV29" i="1" a="1"/>
  <c r="MV29" i="1" s="1"/>
  <c r="MV32" i="1" a="1"/>
  <c r="MV32" i="1" s="1"/>
  <c r="MV28" i="1" a="1"/>
  <c r="MV28" i="1" s="1"/>
  <c r="MV37" i="1" a="1"/>
  <c r="MV37" i="1" s="1"/>
  <c r="MV44" i="1" a="1"/>
  <c r="MV44" i="1" s="1"/>
  <c r="MV31" i="1" a="1"/>
  <c r="MV31" i="1" s="1"/>
  <c r="MV30" i="1" a="1"/>
  <c r="MV30" i="1" s="1"/>
  <c r="MV34" i="1" a="1"/>
  <c r="MV34" i="1" s="1"/>
  <c r="MV45" i="1" a="1"/>
  <c r="MV45" i="1" s="1"/>
  <c r="MV40" i="1" a="1"/>
  <c r="MV40" i="1" s="1"/>
  <c r="MV33" i="1" a="1"/>
  <c r="MV33" i="1" s="1"/>
  <c r="MV46" i="1" a="1"/>
  <c r="MV46" i="1" s="1"/>
  <c r="MV26" i="1" a="1"/>
  <c r="MV26" i="1" s="1"/>
  <c r="MV43" i="1" a="1"/>
  <c r="MV43" i="1" s="1"/>
  <c r="MV42" i="1" a="1"/>
  <c r="MV42" i="1" s="1"/>
  <c r="MV25" i="1" a="1"/>
  <c r="MV25" i="1" s="1"/>
  <c r="MV39" i="1" a="1"/>
  <c r="MV39" i="1" s="1"/>
  <c r="QJ35" i="1" a="1"/>
  <c r="QJ35" i="1" s="1"/>
  <c r="QJ47" i="1" a="1"/>
  <c r="QJ47" i="1" s="1"/>
  <c r="QJ48" i="1" s="1" a="1"/>
  <c r="QJ48" i="1" s="1"/>
  <c r="QJ21" i="1" a="1"/>
  <c r="QJ21" i="1" s="1"/>
  <c r="QJ22" i="1" a="1"/>
  <c r="QJ22" i="1" s="1"/>
  <c r="QJ46" i="1" a="1"/>
  <c r="QJ46" i="1" s="1"/>
  <c r="QJ40" i="1" a="1"/>
  <c r="QJ40" i="1" s="1"/>
  <c r="QJ27" i="1" a="1"/>
  <c r="QJ27" i="1" s="1"/>
  <c r="QJ43" i="1" a="1"/>
  <c r="QJ43" i="1" s="1"/>
  <c r="QJ23" i="1" a="1"/>
  <c r="QJ23" i="1" s="1"/>
  <c r="QJ28" i="1" a="1"/>
  <c r="QJ28" i="1" s="1"/>
  <c r="QJ45" i="1" a="1"/>
  <c r="QJ45" i="1" s="1"/>
  <c r="QJ26" i="1" a="1"/>
  <c r="QJ26" i="1" s="1"/>
  <c r="QJ42" i="1" a="1"/>
  <c r="QJ42" i="1" s="1"/>
  <c r="QJ39" i="1" a="1"/>
  <c r="QJ39" i="1" s="1"/>
  <c r="QJ36" i="1" a="1"/>
  <c r="QJ36" i="1" s="1"/>
  <c r="QJ34" i="1" a="1"/>
  <c r="QJ34" i="1" s="1"/>
  <c r="QJ24" i="1" a="1"/>
  <c r="QJ24" i="1" s="1"/>
  <c r="QJ33" i="1" a="1"/>
  <c r="QJ33" i="1" s="1"/>
  <c r="QJ29" i="1" a="1"/>
  <c r="QJ29" i="1" s="1"/>
  <c r="QJ32" i="1" a="1"/>
  <c r="QJ32" i="1" s="1"/>
  <c r="QJ38" i="1" a="1"/>
  <c r="QJ38" i="1" s="1"/>
  <c r="QJ30" i="1" a="1"/>
  <c r="QJ30" i="1" s="1"/>
  <c r="QJ44" i="1" a="1"/>
  <c r="QJ44" i="1" s="1"/>
  <c r="QJ31" i="1" a="1"/>
  <c r="QJ31" i="1" s="1"/>
  <c r="QJ25" i="1" a="1"/>
  <c r="QJ25" i="1" s="1"/>
  <c r="QJ37" i="1" a="1"/>
  <c r="QJ37" i="1" s="1"/>
  <c r="VA35" i="1" a="1"/>
  <c r="VA35" i="1" s="1"/>
  <c r="VA47" i="1" a="1"/>
  <c r="VA47" i="1" s="1"/>
  <c r="VA48" i="1" s="1" a="1"/>
  <c r="VA48" i="1" s="1"/>
  <c r="VA22" i="1" a="1"/>
  <c r="VA22" i="1" s="1"/>
  <c r="VA21" i="1" a="1"/>
  <c r="VA21" i="1" s="1"/>
  <c r="VA24" i="1" a="1"/>
  <c r="VA24" i="1" s="1"/>
  <c r="VA42" i="1" a="1"/>
  <c r="VA42" i="1" s="1"/>
  <c r="VA31" i="1" a="1"/>
  <c r="VA31" i="1" s="1"/>
  <c r="VA46" i="1" a="1"/>
  <c r="VA46" i="1" s="1"/>
  <c r="VA43" i="1" a="1"/>
  <c r="VA43" i="1" s="1"/>
  <c r="VA29" i="1" a="1"/>
  <c r="VA29" i="1" s="1"/>
  <c r="VA32" i="1" a="1"/>
  <c r="VA32" i="1" s="1"/>
  <c r="VA36" i="1" a="1"/>
  <c r="VA36" i="1" s="1"/>
  <c r="VA34" i="1" a="1"/>
  <c r="VA34" i="1" s="1"/>
  <c r="VA33" i="1" a="1"/>
  <c r="VA33" i="1" s="1"/>
  <c r="VA30" i="1" a="1"/>
  <c r="VA30" i="1" s="1"/>
  <c r="VA40" i="1" a="1"/>
  <c r="VA40" i="1" s="1"/>
  <c r="VA45" i="1" a="1"/>
  <c r="VA45" i="1" s="1"/>
  <c r="VA37" i="1" a="1"/>
  <c r="VA37" i="1" s="1"/>
  <c r="VA23" i="1" a="1"/>
  <c r="VA23" i="1" s="1"/>
  <c r="VA27" i="1" a="1"/>
  <c r="VA27" i="1" s="1"/>
  <c r="VA26" i="1" a="1"/>
  <c r="VA26" i="1" s="1"/>
  <c r="VA44" i="1" a="1"/>
  <c r="VA44" i="1" s="1"/>
  <c r="VA38" i="1" a="1"/>
  <c r="VA38" i="1" s="1"/>
  <c r="VA25" i="1" a="1"/>
  <c r="VA25" i="1" s="1"/>
  <c r="VA39" i="1" a="1"/>
  <c r="VA39" i="1" s="1"/>
  <c r="VA28" i="1" a="1"/>
  <c r="VA28" i="1" s="1"/>
  <c r="QV35" i="1" a="1"/>
  <c r="QV35" i="1" s="1"/>
  <c r="QV47" i="1" a="1"/>
  <c r="QV47" i="1" s="1"/>
  <c r="QV48" i="1" s="1" a="1"/>
  <c r="QV48" i="1" s="1"/>
  <c r="QV22" i="1" a="1"/>
  <c r="QV22" i="1" s="1"/>
  <c r="QV21" i="1" a="1"/>
  <c r="QV21" i="1" s="1"/>
  <c r="QV39" i="1" a="1"/>
  <c r="QV39" i="1" s="1"/>
  <c r="QV45" i="1" a="1"/>
  <c r="QV45" i="1" s="1"/>
  <c r="QV38" i="1" a="1"/>
  <c r="QV38" i="1" s="1"/>
  <c r="QV31" i="1" a="1"/>
  <c r="QV31" i="1" s="1"/>
  <c r="QV24" i="1" a="1"/>
  <c r="QV24" i="1" s="1"/>
  <c r="QV42" i="1" a="1"/>
  <c r="QV42" i="1" s="1"/>
  <c r="QV27" i="1" a="1"/>
  <c r="QV27" i="1" s="1"/>
  <c r="QV34" i="1" a="1"/>
  <c r="QV34" i="1" s="1"/>
  <c r="QV29" i="1" a="1"/>
  <c r="QV29" i="1" s="1"/>
  <c r="QV33" i="1" a="1"/>
  <c r="QV33" i="1" s="1"/>
  <c r="QV36" i="1" a="1"/>
  <c r="QV36" i="1" s="1"/>
  <c r="QV32" i="1" a="1"/>
  <c r="QV32" i="1" s="1"/>
  <c r="QV30" i="1" a="1"/>
  <c r="QV30" i="1" s="1"/>
  <c r="QV44" i="1" a="1"/>
  <c r="QV44" i="1" s="1"/>
  <c r="QV40" i="1" a="1"/>
  <c r="QV40" i="1" s="1"/>
  <c r="QV43" i="1" a="1"/>
  <c r="QV43" i="1" s="1"/>
  <c r="QV37" i="1" a="1"/>
  <c r="QV37" i="1" s="1"/>
  <c r="QV26" i="1" a="1"/>
  <c r="QV26" i="1" s="1"/>
  <c r="QV25" i="1" a="1"/>
  <c r="QV25" i="1" s="1"/>
  <c r="QV28" i="1" a="1"/>
  <c r="QV28" i="1" s="1"/>
  <c r="QV46" i="1" a="1"/>
  <c r="QV46" i="1" s="1"/>
  <c r="QV23" i="1" a="1"/>
  <c r="QV23" i="1" s="1"/>
  <c r="TJ35" i="1" a="1"/>
  <c r="TJ35" i="1" s="1"/>
  <c r="TJ47" i="1" a="1"/>
  <c r="TJ47" i="1" s="1"/>
  <c r="TJ48" i="1" s="1" a="1"/>
  <c r="TJ48" i="1" s="1"/>
  <c r="TJ21" i="1" a="1"/>
  <c r="TJ21" i="1" s="1"/>
  <c r="TJ22" i="1" a="1"/>
  <c r="TJ22" i="1" s="1"/>
  <c r="TJ32" i="1" a="1"/>
  <c r="TJ32" i="1" s="1"/>
  <c r="TJ39" i="1" a="1"/>
  <c r="TJ39" i="1" s="1"/>
  <c r="TJ44" i="1" a="1"/>
  <c r="TJ44" i="1" s="1"/>
  <c r="TJ37" i="1" a="1"/>
  <c r="TJ37" i="1" s="1"/>
  <c r="TJ31" i="1" a="1"/>
  <c r="TJ31" i="1" s="1"/>
  <c r="TJ26" i="1" a="1"/>
  <c r="TJ26" i="1" s="1"/>
  <c r="TJ27" i="1" a="1"/>
  <c r="TJ27" i="1" s="1"/>
  <c r="TJ23" i="1" a="1"/>
  <c r="TJ23" i="1" s="1"/>
  <c r="TJ28" i="1" a="1"/>
  <c r="TJ28" i="1" s="1"/>
  <c r="TJ36" i="1" a="1"/>
  <c r="TJ36" i="1" s="1"/>
  <c r="TJ45" i="1" a="1"/>
  <c r="TJ45" i="1" s="1"/>
  <c r="TJ38" i="1" a="1"/>
  <c r="TJ38" i="1" s="1"/>
  <c r="TJ34" i="1" a="1"/>
  <c r="TJ34" i="1" s="1"/>
  <c r="TJ30" i="1" a="1"/>
  <c r="TJ30" i="1" s="1"/>
  <c r="TJ24" i="1" a="1"/>
  <c r="TJ24" i="1" s="1"/>
  <c r="TJ33" i="1" a="1"/>
  <c r="TJ33" i="1" s="1"/>
  <c r="TJ40" i="1" a="1"/>
  <c r="TJ40" i="1" s="1"/>
  <c r="TJ29" i="1" a="1"/>
  <c r="TJ29" i="1" s="1"/>
  <c r="TJ42" i="1" a="1"/>
  <c r="TJ42" i="1" s="1"/>
  <c r="TJ43" i="1" a="1"/>
  <c r="TJ43" i="1" s="1"/>
  <c r="TJ25" i="1" a="1"/>
  <c r="TJ25" i="1" s="1"/>
  <c r="TJ46" i="1" a="1"/>
  <c r="TJ46" i="1" s="1"/>
  <c r="PG35" i="1" a="1"/>
  <c r="PG35" i="1" s="1"/>
  <c r="PG47" i="1" a="1"/>
  <c r="PG47" i="1" s="1"/>
  <c r="PG48" i="1" s="1" a="1"/>
  <c r="PG48" i="1" s="1"/>
  <c r="PG21" i="1" a="1"/>
  <c r="PG21" i="1" s="1"/>
  <c r="PG22" i="1" a="1"/>
  <c r="PG22" i="1" s="1"/>
  <c r="PG34" i="1" a="1"/>
  <c r="PG34" i="1" s="1"/>
  <c r="PG43" i="1" a="1"/>
  <c r="PG43" i="1" s="1"/>
  <c r="PG36" i="1" a="1"/>
  <c r="PG36" i="1" s="1"/>
  <c r="PG46" i="1" a="1"/>
  <c r="PG46" i="1" s="1"/>
  <c r="PG42" i="1" a="1"/>
  <c r="PG42" i="1" s="1"/>
  <c r="PG33" i="1" a="1"/>
  <c r="PG33" i="1" s="1"/>
  <c r="PG24" i="1" a="1"/>
  <c r="PG24" i="1" s="1"/>
  <c r="PG26" i="1" a="1"/>
  <c r="PG26" i="1" s="1"/>
  <c r="PG38" i="1" a="1"/>
  <c r="PG38" i="1" s="1"/>
  <c r="PG29" i="1" a="1"/>
  <c r="PG29" i="1" s="1"/>
  <c r="PG32" i="1" a="1"/>
  <c r="PG32" i="1" s="1"/>
  <c r="PG44" i="1" a="1"/>
  <c r="PG44" i="1" s="1"/>
  <c r="PG30" i="1" a="1"/>
  <c r="PG30" i="1" s="1"/>
  <c r="PG31" i="1" a="1"/>
  <c r="PG31" i="1" s="1"/>
  <c r="PG40" i="1" a="1"/>
  <c r="PG40" i="1" s="1"/>
  <c r="PG27" i="1" a="1"/>
  <c r="PG27" i="1" s="1"/>
  <c r="PG23" i="1" a="1"/>
  <c r="PG23" i="1" s="1"/>
  <c r="PG25" i="1" a="1"/>
  <c r="PG25" i="1" s="1"/>
  <c r="PG37" i="1" a="1"/>
  <c r="PG37" i="1" s="1"/>
  <c r="PG39" i="1" a="1"/>
  <c r="PG39" i="1" s="1"/>
  <c r="PG45" i="1" a="1"/>
  <c r="PG45" i="1" s="1"/>
  <c r="PG28" i="1" a="1"/>
  <c r="PG28" i="1" s="1"/>
  <c r="ON35" i="1" a="1"/>
  <c r="ON35" i="1" s="1"/>
  <c r="ON47" i="1" a="1"/>
  <c r="ON47" i="1" s="1"/>
  <c r="ON48" i="1" s="1" a="1"/>
  <c r="ON48" i="1" s="1"/>
  <c r="ON21" i="1" a="1"/>
  <c r="ON21" i="1" s="1"/>
  <c r="ON22" i="1" a="1"/>
  <c r="ON22" i="1" s="1"/>
  <c r="ON25" i="1" a="1"/>
  <c r="ON25" i="1" s="1"/>
  <c r="ON46" i="1" a="1"/>
  <c r="ON46" i="1" s="1"/>
  <c r="ON26" i="1" a="1"/>
  <c r="ON26" i="1" s="1"/>
  <c r="ON27" i="1" a="1"/>
  <c r="ON27" i="1" s="1"/>
  <c r="ON43" i="1" a="1"/>
  <c r="ON43" i="1" s="1"/>
  <c r="ON36" i="1" a="1"/>
  <c r="ON36" i="1" s="1"/>
  <c r="ON45" i="1" a="1"/>
  <c r="ON45" i="1" s="1"/>
  <c r="ON42" i="1" a="1"/>
  <c r="ON42" i="1" s="1"/>
  <c r="ON39" i="1" a="1"/>
  <c r="ON39" i="1" s="1"/>
  <c r="ON29" i="1" a="1"/>
  <c r="ON29" i="1" s="1"/>
  <c r="ON32" i="1" a="1"/>
  <c r="ON32" i="1" s="1"/>
  <c r="ON34" i="1" a="1"/>
  <c r="ON34" i="1" s="1"/>
  <c r="ON44" i="1" a="1"/>
  <c r="ON44" i="1" s="1"/>
  <c r="ON33" i="1" a="1"/>
  <c r="ON33" i="1" s="1"/>
  <c r="ON31" i="1" a="1"/>
  <c r="ON31" i="1" s="1"/>
  <c r="ON24" i="1" a="1"/>
  <c r="ON24" i="1" s="1"/>
  <c r="ON40" i="1" a="1"/>
  <c r="ON40" i="1" s="1"/>
  <c r="ON38" i="1" a="1"/>
  <c r="ON38" i="1" s="1"/>
  <c r="ON37" i="1" a="1"/>
  <c r="ON37" i="1" s="1"/>
  <c r="ON30" i="1" a="1"/>
  <c r="ON30" i="1" s="1"/>
  <c r="ON23" i="1" a="1"/>
  <c r="ON23" i="1" s="1"/>
  <c r="ON28" i="1" a="1"/>
  <c r="ON28" i="1" s="1"/>
  <c r="UE35" i="1" a="1"/>
  <c r="UE35" i="1" s="1"/>
  <c r="UE47" i="1" a="1"/>
  <c r="UE47" i="1" s="1"/>
  <c r="UE48" i="1" s="1" a="1"/>
  <c r="UE48" i="1" s="1"/>
  <c r="UE22" i="1" a="1"/>
  <c r="UE22" i="1" s="1"/>
  <c r="UE21" i="1" a="1"/>
  <c r="UE21" i="1" s="1"/>
  <c r="UE46" i="1" a="1"/>
  <c r="UE46" i="1" s="1"/>
  <c r="UE43" i="1" a="1"/>
  <c r="UE43" i="1" s="1"/>
  <c r="UE26" i="1" a="1"/>
  <c r="UE26" i="1" s="1"/>
  <c r="UE36" i="1" a="1"/>
  <c r="UE36" i="1" s="1"/>
  <c r="UE24" i="1" a="1"/>
  <c r="UE24" i="1" s="1"/>
  <c r="UE38" i="1" a="1"/>
  <c r="UE38" i="1" s="1"/>
  <c r="UE29" i="1" a="1"/>
  <c r="UE29" i="1" s="1"/>
  <c r="UE32" i="1" a="1"/>
  <c r="UE32" i="1" s="1"/>
  <c r="UE44" i="1" a="1"/>
  <c r="UE44" i="1" s="1"/>
  <c r="UE31" i="1" a="1"/>
  <c r="UE31" i="1" s="1"/>
  <c r="UE45" i="1" a="1"/>
  <c r="UE45" i="1" s="1"/>
  <c r="UE33" i="1" a="1"/>
  <c r="UE33" i="1" s="1"/>
  <c r="UE34" i="1" a="1"/>
  <c r="UE34" i="1" s="1"/>
  <c r="UE28" i="1" a="1"/>
  <c r="UE28" i="1" s="1"/>
  <c r="UE27" i="1" a="1"/>
  <c r="UE27" i="1" s="1"/>
  <c r="UE40" i="1" a="1"/>
  <c r="UE40" i="1" s="1"/>
  <c r="UE23" i="1" a="1"/>
  <c r="UE23" i="1" s="1"/>
  <c r="UE25" i="1" a="1"/>
  <c r="UE25" i="1" s="1"/>
  <c r="UE37" i="1" a="1"/>
  <c r="UE37" i="1" s="1"/>
  <c r="UE39" i="1" a="1"/>
  <c r="UE39" i="1" s="1"/>
  <c r="UE30" i="1" a="1"/>
  <c r="UE30" i="1" s="1"/>
  <c r="UE42" i="1" a="1"/>
  <c r="UE42" i="1" s="1"/>
  <c r="NY35" i="1" a="1"/>
  <c r="NY35" i="1" s="1"/>
  <c r="NY47" i="1" a="1"/>
  <c r="NY47" i="1" s="1"/>
  <c r="NY48" i="1" s="1" a="1"/>
  <c r="NY48" i="1" s="1"/>
  <c r="NY21" i="1" a="1"/>
  <c r="NY21" i="1" s="1"/>
  <c r="NY22" i="1" a="1"/>
  <c r="NY22" i="1" s="1"/>
  <c r="NY43" i="1" a="1"/>
  <c r="NY43" i="1" s="1"/>
  <c r="NY36" i="1" a="1"/>
  <c r="NY36" i="1" s="1"/>
  <c r="NY33" i="1" a="1"/>
  <c r="NY33" i="1" s="1"/>
  <c r="NY28" i="1" a="1"/>
  <c r="NY28" i="1" s="1"/>
  <c r="NY24" i="1" a="1"/>
  <c r="NY24" i="1" s="1"/>
  <c r="NY26" i="1" a="1"/>
  <c r="NY26" i="1" s="1"/>
  <c r="NY34" i="1" a="1"/>
  <c r="NY34" i="1" s="1"/>
  <c r="NY38" i="1" a="1"/>
  <c r="NY38" i="1" s="1"/>
  <c r="NY30" i="1" a="1"/>
  <c r="NY30" i="1" s="1"/>
  <c r="NY29" i="1" a="1"/>
  <c r="NY29" i="1" s="1"/>
  <c r="NY32" i="1" a="1"/>
  <c r="NY32" i="1" s="1"/>
  <c r="NY44" i="1" a="1"/>
  <c r="NY44" i="1" s="1"/>
  <c r="NY31" i="1" a="1"/>
  <c r="NY31" i="1" s="1"/>
  <c r="NY40" i="1" a="1"/>
  <c r="NY40" i="1" s="1"/>
  <c r="NY25" i="1" a="1"/>
  <c r="NY25" i="1" s="1"/>
  <c r="NY37" i="1" a="1"/>
  <c r="NY37" i="1" s="1"/>
  <c r="NY23" i="1" a="1"/>
  <c r="NY23" i="1" s="1"/>
  <c r="NY39" i="1" a="1"/>
  <c r="NY39" i="1" s="1"/>
  <c r="NY46" i="1" a="1"/>
  <c r="NY46" i="1" s="1"/>
  <c r="NY27" i="1" a="1"/>
  <c r="NY27" i="1" s="1"/>
  <c r="NY42" i="1" a="1"/>
  <c r="NY42" i="1" s="1"/>
  <c r="NY45" i="1" a="1"/>
  <c r="NY45" i="1" s="1"/>
  <c r="RG35" i="1" a="1"/>
  <c r="RG35" i="1" s="1"/>
  <c r="RG47" i="1" a="1"/>
  <c r="RG47" i="1" s="1"/>
  <c r="RG48" i="1" s="1" a="1"/>
  <c r="RG48" i="1" s="1"/>
  <c r="RG22" i="1" a="1"/>
  <c r="RG22" i="1" s="1"/>
  <c r="RG21" i="1" a="1"/>
  <c r="RG21" i="1" s="1"/>
  <c r="RG40" i="1" a="1"/>
  <c r="RG40" i="1" s="1"/>
  <c r="RG45" i="1" a="1"/>
  <c r="RG45" i="1" s="1"/>
  <c r="RG39" i="1" a="1"/>
  <c r="RG39" i="1" s="1"/>
  <c r="RG25" i="1" a="1"/>
  <c r="RG25" i="1" s="1"/>
  <c r="RG38" i="1" a="1"/>
  <c r="RG38" i="1" s="1"/>
  <c r="RG44" i="1" a="1"/>
  <c r="RG44" i="1" s="1"/>
  <c r="RG26" i="1" a="1"/>
  <c r="RG26" i="1" s="1"/>
  <c r="RG24" i="1" a="1"/>
  <c r="RG24" i="1" s="1"/>
  <c r="RG27" i="1" a="1"/>
  <c r="RG27" i="1" s="1"/>
  <c r="RG43" i="1" a="1"/>
  <c r="RG43" i="1" s="1"/>
  <c r="RG31" i="1" a="1"/>
  <c r="RG31" i="1" s="1"/>
  <c r="RG36" i="1" a="1"/>
  <c r="RG36" i="1" s="1"/>
  <c r="RG46" i="1" a="1"/>
  <c r="RG46" i="1" s="1"/>
  <c r="RG29" i="1" a="1"/>
  <c r="RG29" i="1" s="1"/>
  <c r="RG32" i="1" a="1"/>
  <c r="RG32" i="1" s="1"/>
  <c r="RG34" i="1" a="1"/>
  <c r="RG34" i="1" s="1"/>
  <c r="RG30" i="1" a="1"/>
  <c r="RG30" i="1" s="1"/>
  <c r="RG28" i="1" a="1"/>
  <c r="RG28" i="1" s="1"/>
  <c r="RG33" i="1" a="1"/>
  <c r="RG33" i="1" s="1"/>
  <c r="RG37" i="1" a="1"/>
  <c r="RG37" i="1" s="1"/>
  <c r="RG42" i="1" a="1"/>
  <c r="RG42" i="1" s="1"/>
  <c r="RG23" i="1" a="1"/>
  <c r="RG23" i="1" s="1"/>
  <c r="NB35" i="1" a="1"/>
  <c r="NB35" i="1" s="1"/>
  <c r="NB47" i="1" a="1"/>
  <c r="NB47" i="1" s="1"/>
  <c r="NB48" i="1" s="1" a="1"/>
  <c r="NB48" i="1" s="1"/>
  <c r="NB21" i="1" a="1"/>
  <c r="NB21" i="1" s="1"/>
  <c r="NB22" i="1" a="1"/>
  <c r="NB22" i="1" s="1"/>
  <c r="NB30" i="1" a="1"/>
  <c r="NB30" i="1" s="1"/>
  <c r="NB34" i="1" a="1"/>
  <c r="NB34" i="1" s="1"/>
  <c r="NB39" i="1" a="1"/>
  <c r="NB39" i="1" s="1"/>
  <c r="NB45" i="1" a="1"/>
  <c r="NB45" i="1" s="1"/>
  <c r="NB38" i="1" a="1"/>
  <c r="NB38" i="1" s="1"/>
  <c r="NB31" i="1" a="1"/>
  <c r="NB31" i="1" s="1"/>
  <c r="NB26" i="1" a="1"/>
  <c r="NB26" i="1" s="1"/>
  <c r="NB24" i="1" a="1"/>
  <c r="NB24" i="1" s="1"/>
  <c r="NB27" i="1" a="1"/>
  <c r="NB27" i="1" s="1"/>
  <c r="NB36" i="1" a="1"/>
  <c r="NB36" i="1" s="1"/>
  <c r="NB29" i="1" a="1"/>
  <c r="NB29" i="1" s="1"/>
  <c r="NB32" i="1" a="1"/>
  <c r="NB32" i="1" s="1"/>
  <c r="NB33" i="1" a="1"/>
  <c r="NB33" i="1" s="1"/>
  <c r="NB40" i="1" a="1"/>
  <c r="NB40" i="1" s="1"/>
  <c r="NB44" i="1" a="1"/>
  <c r="NB44" i="1" s="1"/>
  <c r="NB37" i="1" a="1"/>
  <c r="NB37" i="1" s="1"/>
  <c r="NB23" i="1" a="1"/>
  <c r="NB23" i="1" s="1"/>
  <c r="NB46" i="1" a="1"/>
  <c r="NB46" i="1" s="1"/>
  <c r="NB43" i="1" a="1"/>
  <c r="NB43" i="1" s="1"/>
  <c r="NB25" i="1" a="1"/>
  <c r="NB25" i="1" s="1"/>
  <c r="NB28" i="1" a="1"/>
  <c r="NB28" i="1" s="1"/>
  <c r="NB42" i="1" a="1"/>
  <c r="NB42" i="1" s="1"/>
  <c r="RL35" i="1" a="1"/>
  <c r="RL35" i="1" s="1"/>
  <c r="RL47" i="1" a="1"/>
  <c r="RL47" i="1" s="1"/>
  <c r="RL48" i="1" s="1" a="1"/>
  <c r="RL48" i="1" s="1"/>
  <c r="RL22" i="1" a="1"/>
  <c r="RL22" i="1" s="1"/>
  <c r="RL21" i="1" a="1"/>
  <c r="RL21" i="1" s="1"/>
  <c r="RL27" i="1" a="1"/>
  <c r="RL27" i="1" s="1"/>
  <c r="RL31" i="1" a="1"/>
  <c r="RL31" i="1" s="1"/>
  <c r="RL29" i="1" a="1"/>
  <c r="RL29" i="1" s="1"/>
  <c r="RL32" i="1" a="1"/>
  <c r="RL32" i="1" s="1"/>
  <c r="RL26" i="1" a="1"/>
  <c r="RL26" i="1" s="1"/>
  <c r="RL44" i="1" a="1"/>
  <c r="RL44" i="1" s="1"/>
  <c r="RL28" i="1" a="1"/>
  <c r="RL28" i="1" s="1"/>
  <c r="RL36" i="1" a="1"/>
  <c r="RL36" i="1" s="1"/>
  <c r="RL40" i="1" a="1"/>
  <c r="RL40" i="1" s="1"/>
  <c r="RL30" i="1" a="1"/>
  <c r="RL30" i="1" s="1"/>
  <c r="RL33" i="1" a="1"/>
  <c r="RL33" i="1" s="1"/>
  <c r="RL45" i="1" a="1"/>
  <c r="RL45" i="1" s="1"/>
  <c r="RL38" i="1" a="1"/>
  <c r="RL38" i="1" s="1"/>
  <c r="RL34" i="1" a="1"/>
  <c r="RL34" i="1" s="1"/>
  <c r="RL24" i="1" a="1"/>
  <c r="RL24" i="1" s="1"/>
  <c r="RL43" i="1" a="1"/>
  <c r="RL43" i="1" s="1"/>
  <c r="RL25" i="1" a="1"/>
  <c r="RL25" i="1" s="1"/>
  <c r="RL42" i="1" a="1"/>
  <c r="RL42" i="1" s="1"/>
  <c r="RL39" i="1" a="1"/>
  <c r="RL39" i="1" s="1"/>
  <c r="RL46" i="1" a="1"/>
  <c r="RL46" i="1" s="1"/>
  <c r="RL37" i="1" a="1"/>
  <c r="RL37" i="1" s="1"/>
  <c r="RL23" i="1" a="1"/>
  <c r="RL23" i="1" s="1"/>
  <c r="TZ35" i="1" a="1"/>
  <c r="TZ35" i="1" s="1"/>
  <c r="TZ47" i="1" a="1"/>
  <c r="TZ47" i="1" s="1"/>
  <c r="TZ48" i="1" s="1" a="1"/>
  <c r="TZ48" i="1" s="1"/>
  <c r="TZ21" i="1" a="1"/>
  <c r="TZ21" i="1" s="1"/>
  <c r="TZ22" i="1" a="1"/>
  <c r="TZ22" i="1" s="1"/>
  <c r="TZ26" i="1" a="1"/>
  <c r="TZ26" i="1" s="1"/>
  <c r="TZ23" i="1" a="1"/>
  <c r="TZ23" i="1" s="1"/>
  <c r="TZ28" i="1" a="1"/>
  <c r="TZ28" i="1" s="1"/>
  <c r="TZ45" i="1" a="1"/>
  <c r="TZ45" i="1" s="1"/>
  <c r="TZ38" i="1" a="1"/>
  <c r="TZ38" i="1" s="1"/>
  <c r="TZ24" i="1" a="1"/>
  <c r="TZ24" i="1" s="1"/>
  <c r="TZ36" i="1" a="1"/>
  <c r="TZ36" i="1" s="1"/>
  <c r="TZ30" i="1" a="1"/>
  <c r="TZ30" i="1" s="1"/>
  <c r="TZ34" i="1" a="1"/>
  <c r="TZ34" i="1" s="1"/>
  <c r="TZ33" i="1" a="1"/>
  <c r="TZ33" i="1" s="1"/>
  <c r="TZ29" i="1" a="1"/>
  <c r="TZ29" i="1" s="1"/>
  <c r="TZ32" i="1" a="1"/>
  <c r="TZ32" i="1" s="1"/>
  <c r="TZ44" i="1" a="1"/>
  <c r="TZ44" i="1" s="1"/>
  <c r="TZ31" i="1" a="1"/>
  <c r="TZ31" i="1" s="1"/>
  <c r="TZ40" i="1" a="1"/>
  <c r="TZ40" i="1" s="1"/>
  <c r="TZ25" i="1" a="1"/>
  <c r="TZ25" i="1" s="1"/>
  <c r="TZ37" i="1" a="1"/>
  <c r="TZ37" i="1" s="1"/>
  <c r="TZ42" i="1" a="1"/>
  <c r="TZ42" i="1" s="1"/>
  <c r="TZ27" i="1" a="1"/>
  <c r="TZ27" i="1" s="1"/>
  <c r="TZ43" i="1" a="1"/>
  <c r="TZ43" i="1" s="1"/>
  <c r="TZ39" i="1" a="1"/>
  <c r="TZ39" i="1" s="1"/>
  <c r="TZ46" i="1" a="1"/>
  <c r="TZ46" i="1" s="1"/>
  <c r="QK35" i="1" a="1"/>
  <c r="QK35" i="1" s="1"/>
  <c r="QK47" i="1" a="1"/>
  <c r="QK47" i="1" s="1"/>
  <c r="QK48" i="1" s="1" a="1"/>
  <c r="QK48" i="1" s="1"/>
  <c r="QK21" i="1" a="1"/>
  <c r="QK21" i="1" s="1"/>
  <c r="QK22" i="1" a="1"/>
  <c r="QK22" i="1" s="1"/>
  <c r="QK43" i="1" a="1"/>
  <c r="QK43" i="1" s="1"/>
  <c r="QK36" i="1" a="1"/>
  <c r="QK36" i="1" s="1"/>
  <c r="QK26" i="1" a="1"/>
  <c r="QK26" i="1" s="1"/>
  <c r="QK24" i="1" a="1"/>
  <c r="QK24" i="1" s="1"/>
  <c r="QK38" i="1" a="1"/>
  <c r="QK38" i="1" s="1"/>
  <c r="QK30" i="1" a="1"/>
  <c r="QK30" i="1" s="1"/>
  <c r="QK29" i="1" a="1"/>
  <c r="QK29" i="1" s="1"/>
  <c r="QK34" i="1" a="1"/>
  <c r="QK34" i="1" s="1"/>
  <c r="QK32" i="1" a="1"/>
  <c r="QK32" i="1" s="1"/>
  <c r="QK44" i="1" a="1"/>
  <c r="QK44" i="1" s="1"/>
  <c r="QK31" i="1" a="1"/>
  <c r="QK31" i="1" s="1"/>
  <c r="QK33" i="1" a="1"/>
  <c r="QK33" i="1" s="1"/>
  <c r="QK40" i="1" a="1"/>
  <c r="QK40" i="1" s="1"/>
  <c r="QK45" i="1" a="1"/>
  <c r="QK45" i="1" s="1"/>
  <c r="QK46" i="1" a="1"/>
  <c r="QK46" i="1" s="1"/>
  <c r="QK27" i="1" a="1"/>
  <c r="QK27" i="1" s="1"/>
  <c r="QK42" i="1" a="1"/>
  <c r="QK42" i="1" s="1"/>
  <c r="QK23" i="1" a="1"/>
  <c r="QK23" i="1" s="1"/>
  <c r="QK25" i="1" a="1"/>
  <c r="QK25" i="1" s="1"/>
  <c r="QK37" i="1" a="1"/>
  <c r="QK37" i="1" s="1"/>
  <c r="QK39" i="1" a="1"/>
  <c r="QK39" i="1" s="1"/>
  <c r="QK28" i="1" a="1"/>
  <c r="QK28" i="1" s="1"/>
  <c r="PK35" i="1" a="1"/>
  <c r="PK35" i="1" s="1"/>
  <c r="PK47" i="1" a="1"/>
  <c r="PK47" i="1" s="1"/>
  <c r="PK48" i="1" s="1" a="1"/>
  <c r="PK48" i="1" s="1"/>
  <c r="PK22" i="1" a="1"/>
  <c r="PK22" i="1" s="1"/>
  <c r="PK21" i="1" a="1"/>
  <c r="PK21" i="1" s="1"/>
  <c r="PK40" i="1" a="1"/>
  <c r="PK40" i="1" s="1"/>
  <c r="PK44" i="1" a="1"/>
  <c r="PK44" i="1" s="1"/>
  <c r="PK46" i="1" a="1"/>
  <c r="PK46" i="1" s="1"/>
  <c r="PK43" i="1" a="1"/>
  <c r="PK43" i="1" s="1"/>
  <c r="PK25" i="1" a="1"/>
  <c r="PK25" i="1" s="1"/>
  <c r="PK36" i="1" a="1"/>
  <c r="PK36" i="1" s="1"/>
  <c r="PK27" i="1" a="1"/>
  <c r="PK27" i="1" s="1"/>
  <c r="PK31" i="1" a="1"/>
  <c r="PK31" i="1" s="1"/>
  <c r="PK33" i="1" a="1"/>
  <c r="PK33" i="1" s="1"/>
  <c r="PK30" i="1" a="1"/>
  <c r="PK30" i="1" s="1"/>
  <c r="PK29" i="1" a="1"/>
  <c r="PK29" i="1" s="1"/>
  <c r="PK32" i="1" a="1"/>
  <c r="PK32" i="1" s="1"/>
  <c r="PK34" i="1" a="1"/>
  <c r="PK34" i="1" s="1"/>
  <c r="PK45" i="1" a="1"/>
  <c r="PK45" i="1" s="1"/>
  <c r="PK38" i="1" a="1"/>
  <c r="PK38" i="1" s="1"/>
  <c r="PK23" i="1" a="1"/>
  <c r="PK23" i="1" s="1"/>
  <c r="PK26" i="1" a="1"/>
  <c r="PK26" i="1" s="1"/>
  <c r="PK39" i="1" a="1"/>
  <c r="PK39" i="1" s="1"/>
  <c r="PK28" i="1" a="1"/>
  <c r="PK28" i="1" s="1"/>
  <c r="PK24" i="1" a="1"/>
  <c r="PK24" i="1" s="1"/>
  <c r="PK42" i="1" a="1"/>
  <c r="PK42" i="1" s="1"/>
  <c r="PK37" i="1" a="1"/>
  <c r="PK37" i="1" s="1"/>
  <c r="NS35" i="1" a="1"/>
  <c r="NS35" i="1" s="1"/>
  <c r="NS47" i="1" a="1"/>
  <c r="NS47" i="1" s="1"/>
  <c r="NS48" i="1" s="1" a="1"/>
  <c r="NS48" i="1" s="1"/>
  <c r="NS22" i="1" a="1"/>
  <c r="NS22" i="1" s="1"/>
  <c r="NS21" i="1" a="1"/>
  <c r="NS21" i="1" s="1"/>
  <c r="NS29" i="1" a="1"/>
  <c r="NS29" i="1" s="1"/>
  <c r="NS28" i="1" a="1"/>
  <c r="NS28" i="1" s="1"/>
  <c r="NS36" i="1" a="1"/>
  <c r="NS36" i="1" s="1"/>
  <c r="NS32" i="1" a="1"/>
  <c r="NS32" i="1" s="1"/>
  <c r="NS26" i="1" a="1"/>
  <c r="NS26" i="1" s="1"/>
  <c r="NS25" i="1" a="1"/>
  <c r="NS25" i="1" s="1"/>
  <c r="NS37" i="1" a="1"/>
  <c r="NS37" i="1" s="1"/>
  <c r="NS46" i="1" a="1"/>
  <c r="NS46" i="1" s="1"/>
  <c r="NS42" i="1" a="1"/>
  <c r="NS42" i="1" s="1"/>
  <c r="NS40" i="1" a="1"/>
  <c r="NS40" i="1" s="1"/>
  <c r="NS44" i="1" a="1"/>
  <c r="NS44" i="1" s="1"/>
  <c r="NS30" i="1" a="1"/>
  <c r="NS30" i="1" s="1"/>
  <c r="NS45" i="1" a="1"/>
  <c r="NS45" i="1" s="1"/>
  <c r="NS33" i="1" a="1"/>
  <c r="NS33" i="1" s="1"/>
  <c r="NS34" i="1" a="1"/>
  <c r="NS34" i="1" s="1"/>
  <c r="NS38" i="1" a="1"/>
  <c r="NS38" i="1" s="1"/>
  <c r="NS31" i="1" a="1"/>
  <c r="NS31" i="1" s="1"/>
  <c r="NS24" i="1" a="1"/>
  <c r="NS24" i="1" s="1"/>
  <c r="NS23" i="1" a="1"/>
  <c r="NS23" i="1" s="1"/>
  <c r="NS43" i="1" a="1"/>
  <c r="NS43" i="1" s="1"/>
  <c r="NS39" i="1" a="1"/>
  <c r="NS39" i="1" s="1"/>
  <c r="NS27" i="1" a="1"/>
  <c r="NS27" i="1" s="1"/>
  <c r="PC35" i="1" a="1"/>
  <c r="PC35" i="1" s="1"/>
  <c r="PC47" i="1" a="1"/>
  <c r="PC47" i="1" s="1"/>
  <c r="PC48" i="1" s="1" a="1"/>
  <c r="PC48" i="1" s="1"/>
  <c r="PC22" i="1" a="1"/>
  <c r="PC22" i="1" s="1"/>
  <c r="PC21" i="1" a="1"/>
  <c r="PC21" i="1" s="1"/>
  <c r="PC33" i="1" a="1"/>
  <c r="PC33" i="1" s="1"/>
  <c r="PC45" i="1" a="1"/>
  <c r="PC45" i="1" s="1"/>
  <c r="PC26" i="1" a="1"/>
  <c r="PC26" i="1" s="1"/>
  <c r="PC24" i="1" a="1"/>
  <c r="PC24" i="1" s="1"/>
  <c r="PC34" i="1" a="1"/>
  <c r="PC34" i="1" s="1"/>
  <c r="PC36" i="1" a="1"/>
  <c r="PC36" i="1" s="1"/>
  <c r="PC27" i="1" a="1"/>
  <c r="PC27" i="1" s="1"/>
  <c r="PC42" i="1" a="1"/>
  <c r="PC42" i="1" s="1"/>
  <c r="PC38" i="1" a="1"/>
  <c r="PC38" i="1" s="1"/>
  <c r="PC30" i="1" a="1"/>
  <c r="PC30" i="1" s="1"/>
  <c r="PC25" i="1" a="1"/>
  <c r="PC25" i="1" s="1"/>
  <c r="PC29" i="1" a="1"/>
  <c r="PC29" i="1" s="1"/>
  <c r="PC32" i="1" a="1"/>
  <c r="PC32" i="1" s="1"/>
  <c r="PC44" i="1" a="1"/>
  <c r="PC44" i="1" s="1"/>
  <c r="PC31" i="1" a="1"/>
  <c r="PC31" i="1" s="1"/>
  <c r="PC40" i="1" a="1"/>
  <c r="PC40" i="1" s="1"/>
  <c r="PC37" i="1" a="1"/>
  <c r="PC37" i="1" s="1"/>
  <c r="PC28" i="1" a="1"/>
  <c r="PC28" i="1" s="1"/>
  <c r="PC23" i="1" a="1"/>
  <c r="PC23" i="1" s="1"/>
  <c r="PC43" i="1" a="1"/>
  <c r="PC43" i="1" s="1"/>
  <c r="PC39" i="1" a="1"/>
  <c r="PC39" i="1" s="1"/>
  <c r="PC46" i="1" a="1"/>
  <c r="PC46" i="1" s="1"/>
  <c r="SK35" i="1" a="1"/>
  <c r="SK35" i="1" s="1"/>
  <c r="SK47" i="1" a="1"/>
  <c r="SK47" i="1" s="1"/>
  <c r="SK48" i="1" s="1" a="1"/>
  <c r="SK48" i="1" s="1"/>
  <c r="SK22" i="1" a="1"/>
  <c r="SK22" i="1" s="1"/>
  <c r="SK21" i="1" a="1"/>
  <c r="SK21" i="1" s="1"/>
  <c r="SK39" i="1" a="1"/>
  <c r="SK39" i="1" s="1"/>
  <c r="SK42" i="1" a="1"/>
  <c r="SK42" i="1" s="1"/>
  <c r="SK28" i="1" a="1"/>
  <c r="SK28" i="1" s="1"/>
  <c r="SK33" i="1" a="1"/>
  <c r="SK33" i="1" s="1"/>
  <c r="SK43" i="1" a="1"/>
  <c r="SK43" i="1" s="1"/>
  <c r="SK27" i="1" a="1"/>
  <c r="SK27" i="1" s="1"/>
  <c r="SK24" i="1" a="1"/>
  <c r="SK24" i="1" s="1"/>
  <c r="SK36" i="1" a="1"/>
  <c r="SK36" i="1" s="1"/>
  <c r="SK46" i="1" a="1"/>
  <c r="SK46" i="1" s="1"/>
  <c r="SK34" i="1" a="1"/>
  <c r="SK34" i="1" s="1"/>
  <c r="SK38" i="1" a="1"/>
  <c r="SK38" i="1" s="1"/>
  <c r="SK29" i="1" a="1"/>
  <c r="SK29" i="1" s="1"/>
  <c r="SK32" i="1" a="1"/>
  <c r="SK32" i="1" s="1"/>
  <c r="SK30" i="1" a="1"/>
  <c r="SK30" i="1" s="1"/>
  <c r="SK31" i="1" a="1"/>
  <c r="SK31" i="1" s="1"/>
  <c r="SK45" i="1" a="1"/>
  <c r="SK45" i="1" s="1"/>
  <c r="SK40" i="1" a="1"/>
  <c r="SK40" i="1" s="1"/>
  <c r="SK44" i="1" a="1"/>
  <c r="SK44" i="1" s="1"/>
  <c r="SK37" i="1" a="1"/>
  <c r="SK37" i="1" s="1"/>
  <c r="SK26" i="1" a="1"/>
  <c r="SK26" i="1" s="1"/>
  <c r="SK23" i="1" a="1"/>
  <c r="SK23" i="1" s="1"/>
  <c r="SK25" i="1" a="1"/>
  <c r="SK25" i="1" s="1"/>
  <c r="NR35" i="1" a="1"/>
  <c r="NR35" i="1" s="1"/>
  <c r="NR47" i="1" a="1"/>
  <c r="NR47" i="1" s="1"/>
  <c r="NR48" i="1" s="1" a="1"/>
  <c r="NR48" i="1" s="1"/>
  <c r="NR22" i="1" a="1"/>
  <c r="NR22" i="1" s="1"/>
  <c r="NR21" i="1" a="1"/>
  <c r="NR21" i="1" s="1"/>
  <c r="NR24" i="1" a="1"/>
  <c r="NR24" i="1" s="1"/>
  <c r="NR39" i="1" a="1"/>
  <c r="NR39" i="1" s="1"/>
  <c r="NR31" i="1" a="1"/>
  <c r="NR31" i="1" s="1"/>
  <c r="NR46" i="1" a="1"/>
  <c r="NR46" i="1" s="1"/>
  <c r="NR29" i="1" a="1"/>
  <c r="NR29" i="1" s="1"/>
  <c r="NR32" i="1" a="1"/>
  <c r="NR32" i="1" s="1"/>
  <c r="NR36" i="1" a="1"/>
  <c r="NR36" i="1" s="1"/>
  <c r="NR33" i="1" a="1"/>
  <c r="NR33" i="1" s="1"/>
  <c r="NR30" i="1" a="1"/>
  <c r="NR30" i="1" s="1"/>
  <c r="NR40" i="1" a="1"/>
  <c r="NR40" i="1" s="1"/>
  <c r="NR45" i="1" a="1"/>
  <c r="NR45" i="1" s="1"/>
  <c r="NR34" i="1" a="1"/>
  <c r="NR34" i="1" s="1"/>
  <c r="NR44" i="1" a="1"/>
  <c r="NR44" i="1" s="1"/>
  <c r="NR38" i="1" a="1"/>
  <c r="NR38" i="1" s="1"/>
  <c r="NR37" i="1" a="1"/>
  <c r="NR37" i="1" s="1"/>
  <c r="NR26" i="1" a="1"/>
  <c r="NR26" i="1" s="1"/>
  <c r="NR42" i="1" a="1"/>
  <c r="NR42" i="1" s="1"/>
  <c r="NR23" i="1" a="1"/>
  <c r="NR23" i="1" s="1"/>
  <c r="NR27" i="1" a="1"/>
  <c r="NR27" i="1" s="1"/>
  <c r="NR43" i="1" a="1"/>
  <c r="NR43" i="1" s="1"/>
  <c r="NR25" i="1" a="1"/>
  <c r="NR25" i="1" s="1"/>
  <c r="NR28" i="1" a="1"/>
  <c r="NR28" i="1" s="1"/>
  <c r="SB35" i="1" a="1"/>
  <c r="SB35" i="1" s="1"/>
  <c r="SB47" i="1" a="1"/>
  <c r="SB47" i="1" s="1"/>
  <c r="SB48" i="1" s="1" a="1"/>
  <c r="SB48" i="1" s="1"/>
  <c r="SB21" i="1" a="1"/>
  <c r="SB21" i="1" s="1"/>
  <c r="SB22" i="1" a="1"/>
  <c r="SB22" i="1" s="1"/>
  <c r="SB32" i="1" a="1"/>
  <c r="SB32" i="1" s="1"/>
  <c r="SB31" i="1" a="1"/>
  <c r="SB31" i="1" s="1"/>
  <c r="SB26" i="1" a="1"/>
  <c r="SB26" i="1" s="1"/>
  <c r="SB44" i="1" a="1"/>
  <c r="SB44" i="1" s="1"/>
  <c r="SB37" i="1" a="1"/>
  <c r="SB37" i="1" s="1"/>
  <c r="SB42" i="1" a="1"/>
  <c r="SB42" i="1" s="1"/>
  <c r="SB33" i="1" a="1"/>
  <c r="SB33" i="1" s="1"/>
  <c r="SB23" i="1" a="1"/>
  <c r="SB23" i="1" s="1"/>
  <c r="SB28" i="1" a="1"/>
  <c r="SB28" i="1" s="1"/>
  <c r="SB40" i="1" a="1"/>
  <c r="SB40" i="1" s="1"/>
  <c r="SB36" i="1" a="1"/>
  <c r="SB36" i="1" s="1"/>
  <c r="SB45" i="1" a="1"/>
  <c r="SB45" i="1" s="1"/>
  <c r="SB30" i="1" a="1"/>
  <c r="SB30" i="1" s="1"/>
  <c r="SB38" i="1" a="1"/>
  <c r="SB38" i="1" s="1"/>
  <c r="SB24" i="1" a="1"/>
  <c r="SB24" i="1" s="1"/>
  <c r="SB34" i="1" a="1"/>
  <c r="SB34" i="1" s="1"/>
  <c r="SB29" i="1" a="1"/>
  <c r="SB29" i="1" s="1"/>
  <c r="SB43" i="1" a="1"/>
  <c r="SB43" i="1" s="1"/>
  <c r="SB25" i="1" a="1"/>
  <c r="SB25" i="1" s="1"/>
  <c r="SB39" i="1" a="1"/>
  <c r="SB39" i="1" s="1"/>
  <c r="SB27" i="1" a="1"/>
  <c r="SB27" i="1" s="1"/>
  <c r="SB46" i="1" a="1"/>
  <c r="SB46" i="1" s="1"/>
  <c r="UP35" i="1" a="1"/>
  <c r="UP35" i="1" s="1"/>
  <c r="UP47" i="1" a="1"/>
  <c r="UP47" i="1" s="1"/>
  <c r="UP48" i="1" s="1" a="1"/>
  <c r="UP48" i="1" s="1"/>
  <c r="UP21" i="1" a="1"/>
  <c r="UP21" i="1" s="1"/>
  <c r="UP22" i="1" a="1"/>
  <c r="UP22" i="1" s="1"/>
  <c r="UP34" i="1" a="1"/>
  <c r="UP34" i="1" s="1"/>
  <c r="UP24" i="1" a="1"/>
  <c r="UP24" i="1" s="1"/>
  <c r="UP42" i="1" a="1"/>
  <c r="UP42" i="1" s="1"/>
  <c r="UP40" i="1" a="1"/>
  <c r="UP40" i="1" s="1"/>
  <c r="UP29" i="1" a="1"/>
  <c r="UP29" i="1" s="1"/>
  <c r="UP36" i="1" a="1"/>
  <c r="UP36" i="1" s="1"/>
  <c r="UP27" i="1" a="1"/>
  <c r="UP27" i="1" s="1"/>
  <c r="UP32" i="1" a="1"/>
  <c r="UP32" i="1" s="1"/>
  <c r="UP44" i="1" a="1"/>
  <c r="UP44" i="1" s="1"/>
  <c r="UP30" i="1" a="1"/>
  <c r="UP30" i="1" s="1"/>
  <c r="UP33" i="1" a="1"/>
  <c r="UP33" i="1" s="1"/>
  <c r="UP31" i="1" a="1"/>
  <c r="UP31" i="1" s="1"/>
  <c r="UP45" i="1" a="1"/>
  <c r="UP45" i="1" s="1"/>
  <c r="UP25" i="1" a="1"/>
  <c r="UP25" i="1" s="1"/>
  <c r="UP26" i="1" a="1"/>
  <c r="UP26" i="1" s="1"/>
  <c r="UP28" i="1" a="1"/>
  <c r="UP28" i="1" s="1"/>
  <c r="UP43" i="1" a="1"/>
  <c r="UP43" i="1" s="1"/>
  <c r="UP39" i="1" a="1"/>
  <c r="UP39" i="1" s="1"/>
  <c r="UP38" i="1" a="1"/>
  <c r="UP38" i="1" s="1"/>
  <c r="UP46" i="1" a="1"/>
  <c r="UP46" i="1" s="1"/>
  <c r="UP37" i="1" a="1"/>
  <c r="UP37" i="1" s="1"/>
  <c r="UP23" i="1" a="1"/>
  <c r="UP23" i="1" s="1"/>
  <c r="RO35" i="1" a="1"/>
  <c r="RO35" i="1" s="1"/>
  <c r="RO47" i="1" a="1"/>
  <c r="RO47" i="1" s="1"/>
  <c r="RO48" i="1" s="1" a="1"/>
  <c r="RO48" i="1" s="1"/>
  <c r="RO22" i="1" a="1"/>
  <c r="RO22" i="1" s="1"/>
  <c r="RO21" i="1" a="1"/>
  <c r="RO21" i="1" s="1"/>
  <c r="RO45" i="1" a="1"/>
  <c r="RO45" i="1" s="1"/>
  <c r="RO24" i="1" a="1"/>
  <c r="RO24" i="1" s="1"/>
  <c r="RO36" i="1" a="1"/>
  <c r="RO36" i="1" s="1"/>
  <c r="RO38" i="1" a="1"/>
  <c r="RO38" i="1" s="1"/>
  <c r="RO30" i="1" a="1"/>
  <c r="RO30" i="1" s="1"/>
  <c r="RO26" i="1" a="1"/>
  <c r="RO26" i="1" s="1"/>
  <c r="RO33" i="1" a="1"/>
  <c r="RO33" i="1" s="1"/>
  <c r="RO25" i="1" a="1"/>
  <c r="RO25" i="1" s="1"/>
  <c r="RO46" i="1" a="1"/>
  <c r="RO46" i="1" s="1"/>
  <c r="RO29" i="1" a="1"/>
  <c r="RO29" i="1" s="1"/>
  <c r="RO32" i="1" a="1"/>
  <c r="RO32" i="1" s="1"/>
  <c r="RO44" i="1" a="1"/>
  <c r="RO44" i="1" s="1"/>
  <c r="RO31" i="1" a="1"/>
  <c r="RO31" i="1" s="1"/>
  <c r="RO34" i="1" a="1"/>
  <c r="RO34" i="1" s="1"/>
  <c r="RO40" i="1" a="1"/>
  <c r="RO40" i="1" s="1"/>
  <c r="RO23" i="1" a="1"/>
  <c r="RO23" i="1" s="1"/>
  <c r="RO43" i="1" a="1"/>
  <c r="RO43" i="1" s="1"/>
  <c r="RO27" i="1" a="1"/>
  <c r="RO27" i="1" s="1"/>
  <c r="RO39" i="1" a="1"/>
  <c r="RO39" i="1" s="1"/>
  <c r="RO37" i="1" a="1"/>
  <c r="RO37" i="1" s="1"/>
  <c r="RO42" i="1" a="1"/>
  <c r="RO42" i="1" s="1"/>
  <c r="RO28" i="1" a="1"/>
  <c r="RO28" i="1" s="1"/>
  <c r="QO35" i="1" a="1"/>
  <c r="QO35" i="1" s="1"/>
  <c r="QO47" i="1" a="1"/>
  <c r="QO47" i="1" s="1"/>
  <c r="QO48" i="1" s="1" a="1"/>
  <c r="QO48" i="1" s="1"/>
  <c r="QO22" i="1" a="1"/>
  <c r="QO22" i="1" s="1"/>
  <c r="QO21" i="1" a="1"/>
  <c r="QO21" i="1" s="1"/>
  <c r="QO40" i="1" a="1"/>
  <c r="QO40" i="1" s="1"/>
  <c r="QO44" i="1" a="1"/>
  <c r="QO44" i="1" s="1"/>
  <c r="QO26" i="1" a="1"/>
  <c r="QO26" i="1" s="1"/>
  <c r="QO34" i="1" a="1"/>
  <c r="QO34" i="1" s="1"/>
  <c r="QO46" i="1" a="1"/>
  <c r="QO46" i="1" s="1"/>
  <c r="QO33" i="1" a="1"/>
  <c r="QO33" i="1" s="1"/>
  <c r="QO43" i="1" a="1"/>
  <c r="QO43" i="1" s="1"/>
  <c r="QO25" i="1" a="1"/>
  <c r="QO25" i="1" s="1"/>
  <c r="QO42" i="1" a="1"/>
  <c r="QO42" i="1" s="1"/>
  <c r="QO36" i="1" a="1"/>
  <c r="QO36" i="1" s="1"/>
  <c r="QO27" i="1" a="1"/>
  <c r="QO27" i="1" s="1"/>
  <c r="QO24" i="1" a="1"/>
  <c r="QO24" i="1" s="1"/>
  <c r="QO38" i="1" a="1"/>
  <c r="QO38" i="1" s="1"/>
  <c r="QO29" i="1" a="1"/>
  <c r="QO29" i="1" s="1"/>
  <c r="QO32" i="1" a="1"/>
  <c r="QO32" i="1" s="1"/>
  <c r="QO30" i="1" a="1"/>
  <c r="QO30" i="1" s="1"/>
  <c r="QO31" i="1" a="1"/>
  <c r="QO31" i="1" s="1"/>
  <c r="QO39" i="1" a="1"/>
  <c r="QO39" i="1" s="1"/>
  <c r="QO23" i="1" a="1"/>
  <c r="QO23" i="1" s="1"/>
  <c r="QO28" i="1" a="1"/>
  <c r="QO28" i="1" s="1"/>
  <c r="QO37" i="1" a="1"/>
  <c r="QO37" i="1" s="1"/>
  <c r="QO45" i="1" a="1"/>
  <c r="QO45" i="1" s="1"/>
  <c r="QZ35" i="1" a="1"/>
  <c r="QZ35" i="1" s="1"/>
  <c r="QZ47" i="1" a="1"/>
  <c r="QZ47" i="1" s="1"/>
  <c r="QZ48" i="1" s="1" a="1"/>
  <c r="QZ48" i="1" s="1"/>
  <c r="QZ21" i="1" a="1"/>
  <c r="QZ21" i="1" s="1"/>
  <c r="QZ22" i="1" a="1"/>
  <c r="QZ22" i="1" s="1"/>
  <c r="QZ46" i="1" a="1"/>
  <c r="QZ46" i="1" s="1"/>
  <c r="QZ26" i="1" a="1"/>
  <c r="QZ26" i="1" s="1"/>
  <c r="QZ28" i="1" a="1"/>
  <c r="QZ28" i="1" s="1"/>
  <c r="QZ27" i="1" a="1"/>
  <c r="QZ27" i="1" s="1"/>
  <c r="QZ43" i="1" a="1"/>
  <c r="QZ43" i="1" s="1"/>
  <c r="QZ34" i="1" a="1"/>
  <c r="QZ34" i="1" s="1"/>
  <c r="QZ36" i="1" a="1"/>
  <c r="QZ36" i="1" s="1"/>
  <c r="QZ45" i="1" a="1"/>
  <c r="QZ45" i="1" s="1"/>
  <c r="QZ42" i="1" a="1"/>
  <c r="QZ42" i="1" s="1"/>
  <c r="QZ39" i="1" a="1"/>
  <c r="QZ39" i="1" s="1"/>
  <c r="QZ29" i="1" a="1"/>
  <c r="QZ29" i="1" s="1"/>
  <c r="QZ32" i="1" a="1"/>
  <c r="QZ32" i="1" s="1"/>
  <c r="QZ33" i="1" a="1"/>
  <c r="QZ33" i="1" s="1"/>
  <c r="QZ44" i="1" a="1"/>
  <c r="QZ44" i="1" s="1"/>
  <c r="QZ24" i="1" a="1"/>
  <c r="QZ24" i="1" s="1"/>
  <c r="QZ31" i="1" a="1"/>
  <c r="QZ31" i="1" s="1"/>
  <c r="QZ38" i="1" a="1"/>
  <c r="QZ38" i="1" s="1"/>
  <c r="QZ30" i="1" a="1"/>
  <c r="QZ30" i="1" s="1"/>
  <c r="QZ40" i="1" a="1"/>
  <c r="QZ40" i="1" s="1"/>
  <c r="QZ25" i="1" a="1"/>
  <c r="QZ25" i="1" s="1"/>
  <c r="QZ23" i="1" a="1"/>
  <c r="QZ23" i="1" s="1"/>
  <c r="QZ37" i="1" a="1"/>
  <c r="QZ37" i="1" s="1"/>
  <c r="PZ35" i="1" a="1"/>
  <c r="PZ35" i="1" s="1"/>
  <c r="PZ47" i="1" a="1"/>
  <c r="PZ47" i="1" s="1"/>
  <c r="PZ48" i="1" s="1" a="1"/>
  <c r="PZ48" i="1" s="1"/>
  <c r="PZ22" i="1" a="1"/>
  <c r="PZ22" i="1" s="1"/>
  <c r="PZ21" i="1" a="1"/>
  <c r="PZ21" i="1" s="1"/>
  <c r="PZ28" i="1" a="1"/>
  <c r="PZ28" i="1" s="1"/>
  <c r="PZ46" i="1" a="1"/>
  <c r="PZ46" i="1" s="1"/>
  <c r="PZ23" i="1" a="1"/>
  <c r="PZ23" i="1" s="1"/>
  <c r="PZ29" i="1" a="1"/>
  <c r="PZ29" i="1" s="1"/>
  <c r="PZ43" i="1" a="1"/>
  <c r="PZ43" i="1" s="1"/>
  <c r="PZ32" i="1" a="1"/>
  <c r="PZ32" i="1" s="1"/>
  <c r="PZ34" i="1" a="1"/>
  <c r="PZ34" i="1" s="1"/>
  <c r="PZ36" i="1" a="1"/>
  <c r="PZ36" i="1" s="1"/>
  <c r="PZ37" i="1" a="1"/>
  <c r="PZ37" i="1" s="1"/>
  <c r="PZ27" i="1" a="1"/>
  <c r="PZ27" i="1" s="1"/>
  <c r="PZ42" i="1" a="1"/>
  <c r="PZ42" i="1" s="1"/>
  <c r="PZ45" i="1" a="1"/>
  <c r="PZ45" i="1" s="1"/>
  <c r="PZ40" i="1" a="1"/>
  <c r="PZ40" i="1" s="1"/>
  <c r="PZ44" i="1" a="1"/>
  <c r="PZ44" i="1" s="1"/>
  <c r="PZ31" i="1" a="1"/>
  <c r="PZ31" i="1" s="1"/>
  <c r="PZ33" i="1" a="1"/>
  <c r="PZ33" i="1" s="1"/>
  <c r="PZ30" i="1" a="1"/>
  <c r="PZ30" i="1" s="1"/>
  <c r="PZ38" i="1" a="1"/>
  <c r="PZ38" i="1" s="1"/>
  <c r="PZ39" i="1" a="1"/>
  <c r="PZ39" i="1" s="1"/>
  <c r="PZ24" i="1" a="1"/>
  <c r="PZ24" i="1" s="1"/>
  <c r="PZ26" i="1" a="1"/>
  <c r="PZ26" i="1" s="1"/>
  <c r="PZ25" i="1" a="1"/>
  <c r="PZ25" i="1" s="1"/>
  <c r="TO35" i="1" a="1"/>
  <c r="TO35" i="1" s="1"/>
  <c r="TO47" i="1" a="1"/>
  <c r="TO47" i="1" s="1"/>
  <c r="TO48" i="1" s="1" a="1"/>
  <c r="TO48" i="1" s="1"/>
  <c r="TO22" i="1" a="1"/>
  <c r="TO22" i="1" s="1"/>
  <c r="TO21" i="1" a="1"/>
  <c r="TO21" i="1" s="1"/>
  <c r="TO23" i="1" a="1"/>
  <c r="TO23" i="1" s="1"/>
  <c r="TO28" i="1" a="1"/>
  <c r="TO28" i="1" s="1"/>
  <c r="TO24" i="1" a="1"/>
  <c r="TO24" i="1" s="1"/>
  <c r="TO43" i="1" a="1"/>
  <c r="TO43" i="1" s="1"/>
  <c r="TO26" i="1" a="1"/>
  <c r="TO26" i="1" s="1"/>
  <c r="TO33" i="1" a="1"/>
  <c r="TO33" i="1" s="1"/>
  <c r="TO36" i="1" a="1"/>
  <c r="TO36" i="1" s="1"/>
  <c r="TO46" i="1" a="1"/>
  <c r="TO46" i="1" s="1"/>
  <c r="TO38" i="1" a="1"/>
  <c r="TO38" i="1" s="1"/>
  <c r="TO29" i="1" a="1"/>
  <c r="TO29" i="1" s="1"/>
  <c r="TO32" i="1" a="1"/>
  <c r="TO32" i="1" s="1"/>
  <c r="TO40" i="1" a="1"/>
  <c r="TO40" i="1" s="1"/>
  <c r="TO45" i="1" a="1"/>
  <c r="TO45" i="1" s="1"/>
  <c r="TO44" i="1" a="1"/>
  <c r="TO44" i="1" s="1"/>
  <c r="TO30" i="1" a="1"/>
  <c r="TO30" i="1" s="1"/>
  <c r="TO31" i="1" a="1"/>
  <c r="TO31" i="1" s="1"/>
  <c r="TO34" i="1" a="1"/>
  <c r="TO34" i="1" s="1"/>
  <c r="TO27" i="1" a="1"/>
  <c r="TO27" i="1" s="1"/>
  <c r="TO25" i="1" a="1"/>
  <c r="TO25" i="1" s="1"/>
  <c r="TO37" i="1" a="1"/>
  <c r="TO37" i="1" s="1"/>
  <c r="TO42" i="1" a="1"/>
  <c r="TO42" i="1" s="1"/>
  <c r="TO39" i="1" a="1"/>
  <c r="TO39" i="1" s="1"/>
  <c r="OH35" i="1" a="1"/>
  <c r="OH35" i="1" s="1"/>
  <c r="OH47" i="1" a="1"/>
  <c r="OH47" i="1" s="1"/>
  <c r="OH48" i="1" s="1" a="1"/>
  <c r="OH48" i="1" s="1"/>
  <c r="OH21" i="1" a="1"/>
  <c r="OH21" i="1" s="1"/>
  <c r="OH22" i="1" a="1"/>
  <c r="OH22" i="1" s="1"/>
  <c r="OH39" i="1" a="1"/>
  <c r="OH39" i="1" s="1"/>
  <c r="OH29" i="1" a="1"/>
  <c r="OH29" i="1" s="1"/>
  <c r="OH31" i="1" a="1"/>
  <c r="OH31" i="1" s="1"/>
  <c r="OH32" i="1" a="1"/>
  <c r="OH32" i="1" s="1"/>
  <c r="OH42" i="1" a="1"/>
  <c r="OH42" i="1" s="1"/>
  <c r="OH26" i="1" a="1"/>
  <c r="OH26" i="1" s="1"/>
  <c r="OH34" i="1" a="1"/>
  <c r="OH34" i="1" s="1"/>
  <c r="OH33" i="1" a="1"/>
  <c r="OH33" i="1" s="1"/>
  <c r="OH23" i="1" a="1"/>
  <c r="OH23" i="1" s="1"/>
  <c r="OH27" i="1" a="1"/>
  <c r="OH27" i="1" s="1"/>
  <c r="OH36" i="1" a="1"/>
  <c r="OH36" i="1" s="1"/>
  <c r="OH30" i="1" a="1"/>
  <c r="OH30" i="1" s="1"/>
  <c r="OH45" i="1" a="1"/>
  <c r="OH45" i="1" s="1"/>
  <c r="OH38" i="1" a="1"/>
  <c r="OH38" i="1" s="1"/>
  <c r="OH24" i="1" a="1"/>
  <c r="OH24" i="1" s="1"/>
  <c r="OH40" i="1" a="1"/>
  <c r="OH40" i="1" s="1"/>
  <c r="OH44" i="1" a="1"/>
  <c r="OH44" i="1" s="1"/>
  <c r="OH37" i="1" a="1"/>
  <c r="OH37" i="1" s="1"/>
  <c r="OH46" i="1" a="1"/>
  <c r="OH46" i="1" s="1"/>
  <c r="OH43" i="1" a="1"/>
  <c r="OH43" i="1" s="1"/>
  <c r="OH25" i="1" a="1"/>
  <c r="OH25" i="1" s="1"/>
  <c r="OH28" i="1" a="1"/>
  <c r="OH28" i="1" s="1"/>
  <c r="SR35" i="1" a="1"/>
  <c r="SR35" i="1" s="1"/>
  <c r="SR47" i="1" a="1"/>
  <c r="SR47" i="1" s="1"/>
  <c r="SR48" i="1" s="1" a="1"/>
  <c r="SR48" i="1" s="1"/>
  <c r="SR21" i="1" a="1"/>
  <c r="SR21" i="1" s="1"/>
  <c r="SR22" i="1" a="1"/>
  <c r="SR22" i="1" s="1"/>
  <c r="SR40" i="1" a="1"/>
  <c r="SR40" i="1" s="1"/>
  <c r="SR31" i="1" a="1"/>
  <c r="SR31" i="1" s="1"/>
  <c r="SR23" i="1" a="1"/>
  <c r="SR23" i="1" s="1"/>
  <c r="SR45" i="1" a="1"/>
  <c r="SR45" i="1" s="1"/>
  <c r="SR38" i="1" a="1"/>
  <c r="SR38" i="1" s="1"/>
  <c r="SR34" i="1" a="1"/>
  <c r="SR34" i="1" s="1"/>
  <c r="SR28" i="1" a="1"/>
  <c r="SR28" i="1" s="1"/>
  <c r="SR24" i="1" a="1"/>
  <c r="SR24" i="1" s="1"/>
  <c r="SR36" i="1" a="1"/>
  <c r="SR36" i="1" s="1"/>
  <c r="SR30" i="1" a="1"/>
  <c r="SR30" i="1" s="1"/>
  <c r="SR33" i="1" a="1"/>
  <c r="SR33" i="1" s="1"/>
  <c r="SR29" i="1" a="1"/>
  <c r="SR29" i="1" s="1"/>
  <c r="SR32" i="1" a="1"/>
  <c r="SR32" i="1" s="1"/>
  <c r="SR44" i="1" a="1"/>
  <c r="SR44" i="1" s="1"/>
  <c r="SR25" i="1" a="1"/>
  <c r="SR25" i="1" s="1"/>
  <c r="SR39" i="1" a="1"/>
  <c r="SR39" i="1" s="1"/>
  <c r="SR26" i="1" a="1"/>
  <c r="SR26" i="1" s="1"/>
  <c r="SR27" i="1" a="1"/>
  <c r="SR27" i="1" s="1"/>
  <c r="SR46" i="1" a="1"/>
  <c r="SR46" i="1" s="1"/>
  <c r="SR43" i="1" a="1"/>
  <c r="SR43" i="1" s="1"/>
  <c r="SR42" i="1" a="1"/>
  <c r="SR42" i="1" s="1"/>
  <c r="SR37" i="1" a="1"/>
  <c r="SR37" i="1" s="1"/>
  <c r="VF35" i="1" a="1"/>
  <c r="VF35" i="1" s="1"/>
  <c r="VF47" i="1" a="1"/>
  <c r="VF47" i="1" s="1"/>
  <c r="VF48" i="1" s="1" a="1"/>
  <c r="VF48" i="1" s="1"/>
  <c r="VF21" i="1" a="1"/>
  <c r="VF21" i="1" s="1"/>
  <c r="VF22" i="1" a="1"/>
  <c r="VF22" i="1" s="1"/>
  <c r="VF29" i="1" a="1"/>
  <c r="VF29" i="1" s="1"/>
  <c r="VF32" i="1" a="1"/>
  <c r="VF32" i="1" s="1"/>
  <c r="VF44" i="1" a="1"/>
  <c r="VF44" i="1" s="1"/>
  <c r="VF37" i="1" a="1"/>
  <c r="VF37" i="1" s="1"/>
  <c r="VF31" i="1" a="1"/>
  <c r="VF31" i="1" s="1"/>
  <c r="VF36" i="1" a="1"/>
  <c r="VF36" i="1" s="1"/>
  <c r="VF30" i="1" a="1"/>
  <c r="VF30" i="1" s="1"/>
  <c r="VF33" i="1" a="1"/>
  <c r="VF33" i="1" s="1"/>
  <c r="VF45" i="1" a="1"/>
  <c r="VF45" i="1" s="1"/>
  <c r="VF38" i="1" a="1"/>
  <c r="VF38" i="1" s="1"/>
  <c r="VF24" i="1" a="1"/>
  <c r="VF24" i="1" s="1"/>
  <c r="VF34" i="1" a="1"/>
  <c r="VF34" i="1" s="1"/>
  <c r="VF23" i="1" a="1"/>
  <c r="VF23" i="1" s="1"/>
  <c r="VF25" i="1" a="1"/>
  <c r="VF25" i="1" s="1"/>
  <c r="VF27" i="1" a="1"/>
  <c r="VF27" i="1" s="1"/>
  <c r="VF40" i="1" a="1"/>
  <c r="VF40" i="1" s="1"/>
  <c r="VF26" i="1" a="1"/>
  <c r="VF26" i="1" s="1"/>
  <c r="VF43" i="1" a="1"/>
  <c r="VF43" i="1" s="1"/>
  <c r="VF39" i="1" a="1"/>
  <c r="VF39" i="1" s="1"/>
  <c r="VF46" i="1" a="1"/>
  <c r="VF46" i="1" s="1"/>
  <c r="VF42" i="1" a="1"/>
  <c r="VF42" i="1" s="1"/>
  <c r="VF28" i="1" a="1"/>
  <c r="VF28" i="1" s="1"/>
  <c r="VF12" i="1"/>
  <c r="SL35" i="1" a="1"/>
  <c r="SL35" i="1" s="1"/>
  <c r="SL47" i="1" a="1"/>
  <c r="SL47" i="1" s="1"/>
  <c r="SL48" i="1" s="1" a="1"/>
  <c r="SL48" i="1" s="1"/>
  <c r="SL21" i="1" a="1"/>
  <c r="SL21" i="1" s="1"/>
  <c r="SL22" i="1" a="1"/>
  <c r="SL22" i="1" s="1"/>
  <c r="SL43" i="1" a="1"/>
  <c r="SL43" i="1" s="1"/>
  <c r="SL23" i="1" a="1"/>
  <c r="SL23" i="1" s="1"/>
  <c r="SL29" i="1" a="1"/>
  <c r="SL29" i="1" s="1"/>
  <c r="SL32" i="1" a="1"/>
  <c r="SL32" i="1" s="1"/>
  <c r="SL36" i="1" a="1"/>
  <c r="SL36" i="1" s="1"/>
  <c r="SL46" i="1" a="1"/>
  <c r="SL46" i="1" s="1"/>
  <c r="SL34" i="1" a="1"/>
  <c r="SL34" i="1" s="1"/>
  <c r="SL37" i="1" a="1"/>
  <c r="SL37" i="1" s="1"/>
  <c r="SL27" i="1" a="1"/>
  <c r="SL27" i="1" s="1"/>
  <c r="SL42" i="1" a="1"/>
  <c r="SL42" i="1" s="1"/>
  <c r="SL45" i="1" a="1"/>
  <c r="SL45" i="1" s="1"/>
  <c r="SL40" i="1" a="1"/>
  <c r="SL40" i="1" s="1"/>
  <c r="SL44" i="1" a="1"/>
  <c r="SL44" i="1" s="1"/>
  <c r="SL30" i="1" a="1"/>
  <c r="SL30" i="1" s="1"/>
  <c r="SL31" i="1" a="1"/>
  <c r="SL31" i="1" s="1"/>
  <c r="SL33" i="1" a="1"/>
  <c r="SL33" i="1" s="1"/>
  <c r="SL38" i="1" a="1"/>
  <c r="SL38" i="1" s="1"/>
  <c r="SL24" i="1" a="1"/>
  <c r="SL24" i="1" s="1"/>
  <c r="SL26" i="1" a="1"/>
  <c r="SL26" i="1" s="1"/>
  <c r="SL39" i="1" a="1"/>
  <c r="SL39" i="1" s="1"/>
  <c r="SL28" i="1" a="1"/>
  <c r="SL28" i="1" s="1"/>
  <c r="SL25" i="1" a="1"/>
  <c r="SL25" i="1" s="1"/>
  <c r="RS35" i="1" a="1"/>
  <c r="RS35" i="1" s="1"/>
  <c r="RS47" i="1" a="1"/>
  <c r="RS47" i="1" s="1"/>
  <c r="RS48" i="1" s="1" a="1"/>
  <c r="RS48" i="1" s="1"/>
  <c r="RS21" i="1" a="1"/>
  <c r="RS21" i="1" s="1"/>
  <c r="RS22" i="1" a="1"/>
  <c r="RS22" i="1" s="1"/>
  <c r="RS42" i="1" a="1"/>
  <c r="RS42" i="1" s="1"/>
  <c r="RS46" i="1" a="1"/>
  <c r="RS46" i="1" s="1"/>
  <c r="RS43" i="1" a="1"/>
  <c r="RS43" i="1" s="1"/>
  <c r="RS25" i="1" a="1"/>
  <c r="RS25" i="1" s="1"/>
  <c r="RS36" i="1" a="1"/>
  <c r="RS36" i="1" s="1"/>
  <c r="RS27" i="1" a="1"/>
  <c r="RS27" i="1" s="1"/>
  <c r="RS24" i="1" a="1"/>
  <c r="RS24" i="1" s="1"/>
  <c r="RS38" i="1" a="1"/>
  <c r="RS38" i="1" s="1"/>
  <c r="RS29" i="1" a="1"/>
  <c r="RS29" i="1" s="1"/>
  <c r="RS32" i="1" a="1"/>
  <c r="RS32" i="1" s="1"/>
  <c r="RS44" i="1" a="1"/>
  <c r="RS44" i="1" s="1"/>
  <c r="RS30" i="1" a="1"/>
  <c r="RS30" i="1" s="1"/>
  <c r="RS31" i="1" a="1"/>
  <c r="RS31" i="1" s="1"/>
  <c r="RS40" i="1" a="1"/>
  <c r="RS40" i="1" s="1"/>
  <c r="RS45" i="1" a="1"/>
  <c r="RS45" i="1" s="1"/>
  <c r="RS33" i="1" a="1"/>
  <c r="RS33" i="1" s="1"/>
  <c r="RS37" i="1" a="1"/>
  <c r="RS37" i="1" s="1"/>
  <c r="RS39" i="1" a="1"/>
  <c r="RS39" i="1" s="1"/>
  <c r="RS26" i="1" a="1"/>
  <c r="RS26" i="1" s="1"/>
  <c r="RS28" i="1" a="1"/>
  <c r="RS28" i="1" s="1"/>
  <c r="RS23" i="1" a="1"/>
  <c r="RS23" i="1" s="1"/>
  <c r="RS34" i="1" a="1"/>
  <c r="RS34" i="1" s="1"/>
  <c r="OS35" i="1" a="1"/>
  <c r="OS35" i="1" s="1"/>
  <c r="OS47" i="1" a="1"/>
  <c r="OS47" i="1" s="1"/>
  <c r="OS48" i="1" s="1" a="1"/>
  <c r="OS48" i="1" s="1"/>
  <c r="OS22" i="1" a="1"/>
  <c r="OS22" i="1" s="1"/>
  <c r="OS21" i="1" a="1"/>
  <c r="OS21" i="1" s="1"/>
  <c r="OS36" i="1" a="1"/>
  <c r="OS36" i="1" s="1"/>
  <c r="OS45" i="1" a="1"/>
  <c r="OS45" i="1" s="1"/>
  <c r="OS40" i="1" a="1"/>
  <c r="OS40" i="1" s="1"/>
  <c r="OS34" i="1" a="1"/>
  <c r="OS34" i="1" s="1"/>
  <c r="OS44" i="1" a="1"/>
  <c r="OS44" i="1" s="1"/>
  <c r="OS26" i="1" a="1"/>
  <c r="OS26" i="1" s="1"/>
  <c r="OS33" i="1" a="1"/>
  <c r="OS33" i="1" s="1"/>
  <c r="OS42" i="1" a="1"/>
  <c r="OS42" i="1" s="1"/>
  <c r="OS27" i="1" a="1"/>
  <c r="OS27" i="1" s="1"/>
  <c r="OS25" i="1" a="1"/>
  <c r="OS25" i="1" s="1"/>
  <c r="OS24" i="1" a="1"/>
  <c r="OS24" i="1" s="1"/>
  <c r="OS31" i="1" a="1"/>
  <c r="OS31" i="1" s="1"/>
  <c r="OS38" i="1" a="1"/>
  <c r="OS38" i="1" s="1"/>
  <c r="OS29" i="1" a="1"/>
  <c r="OS29" i="1" s="1"/>
  <c r="OS32" i="1" a="1"/>
  <c r="OS32" i="1" s="1"/>
  <c r="OS28" i="1" a="1"/>
  <c r="OS28" i="1" s="1"/>
  <c r="OS37" i="1" a="1"/>
  <c r="OS37" i="1" s="1"/>
  <c r="OS39" i="1" a="1"/>
  <c r="OS39" i="1" s="1"/>
  <c r="OS23" i="1" a="1"/>
  <c r="OS23" i="1" s="1"/>
  <c r="OS30" i="1" a="1"/>
  <c r="OS30" i="1" s="1"/>
  <c r="OS46" i="1" a="1"/>
  <c r="OS46" i="1" s="1"/>
  <c r="OS43" i="1" a="1"/>
  <c r="OS43" i="1" s="1"/>
  <c r="RD35" i="1" a="1"/>
  <c r="RD35" i="1" s="1"/>
  <c r="RD47" i="1" a="1"/>
  <c r="RD47" i="1" s="1"/>
  <c r="RD48" i="1" s="1" a="1"/>
  <c r="RD48" i="1" s="1"/>
  <c r="RD22" i="1" a="1"/>
  <c r="RD22" i="1" s="1"/>
  <c r="RD21" i="1" a="1"/>
  <c r="RD21" i="1" s="1"/>
  <c r="RD38" i="1" a="1"/>
  <c r="RD38" i="1" s="1"/>
  <c r="RD23" i="1" a="1"/>
  <c r="RD23" i="1" s="1"/>
  <c r="RD29" i="1" a="1"/>
  <c r="RD29" i="1" s="1"/>
  <c r="RD32" i="1" a="1"/>
  <c r="RD32" i="1" s="1"/>
  <c r="RD46" i="1" a="1"/>
  <c r="RD46" i="1" s="1"/>
  <c r="RD43" i="1" a="1"/>
  <c r="RD43" i="1" s="1"/>
  <c r="RD37" i="1" a="1"/>
  <c r="RD37" i="1" s="1"/>
  <c r="RD36" i="1" a="1"/>
  <c r="RD36" i="1" s="1"/>
  <c r="RD27" i="1" a="1"/>
  <c r="RD27" i="1" s="1"/>
  <c r="RD45" i="1" a="1"/>
  <c r="RD45" i="1" s="1"/>
  <c r="RD33" i="1" a="1"/>
  <c r="RD33" i="1" s="1"/>
  <c r="RD44" i="1" a="1"/>
  <c r="RD44" i="1" s="1"/>
  <c r="RD31" i="1" a="1"/>
  <c r="RD31" i="1" s="1"/>
  <c r="RD34" i="1" a="1"/>
  <c r="RD34" i="1" s="1"/>
  <c r="RD30" i="1" a="1"/>
  <c r="RD30" i="1" s="1"/>
  <c r="RD40" i="1" a="1"/>
  <c r="RD40" i="1" s="1"/>
  <c r="RD24" i="1" a="1"/>
  <c r="RD24" i="1" s="1"/>
  <c r="RD28" i="1" a="1"/>
  <c r="RD28" i="1" s="1"/>
  <c r="RD26" i="1" a="1"/>
  <c r="RD26" i="1" s="1"/>
  <c r="RD39" i="1" a="1"/>
  <c r="RD39" i="1" s="1"/>
  <c r="RD42" i="1" a="1"/>
  <c r="RD42" i="1" s="1"/>
  <c r="RD25" i="1" a="1"/>
  <c r="RD25" i="1" s="1"/>
  <c r="US35" i="1" a="1"/>
  <c r="US35" i="1" s="1"/>
  <c r="US47" i="1" a="1"/>
  <c r="US47" i="1" s="1"/>
  <c r="US48" i="1" s="1" a="1"/>
  <c r="US48" i="1" s="1"/>
  <c r="US22" i="1" a="1"/>
  <c r="US22" i="1" s="1"/>
  <c r="US21" i="1" a="1"/>
  <c r="US21" i="1" s="1"/>
  <c r="US33" i="1" a="1"/>
  <c r="US33" i="1" s="1"/>
  <c r="US23" i="1" a="1"/>
  <c r="US23" i="1" s="1"/>
  <c r="US24" i="1" a="1"/>
  <c r="US24" i="1" s="1"/>
  <c r="US28" i="1" a="1"/>
  <c r="US28" i="1" s="1"/>
  <c r="US38" i="1" a="1"/>
  <c r="US38" i="1" s="1"/>
  <c r="US30" i="1" a="1"/>
  <c r="US30" i="1" s="1"/>
  <c r="US43" i="1" a="1"/>
  <c r="US43" i="1" s="1"/>
  <c r="US34" i="1" a="1"/>
  <c r="US34" i="1" s="1"/>
  <c r="US29" i="1" a="1"/>
  <c r="US29" i="1" s="1"/>
  <c r="US36" i="1" a="1"/>
  <c r="US36" i="1" s="1"/>
  <c r="US46" i="1" a="1"/>
  <c r="US46" i="1" s="1"/>
  <c r="US27" i="1" a="1"/>
  <c r="US27" i="1" s="1"/>
  <c r="US45" i="1" a="1"/>
  <c r="US45" i="1" s="1"/>
  <c r="US32" i="1" a="1"/>
  <c r="US32" i="1" s="1"/>
  <c r="US44" i="1" a="1"/>
  <c r="US44" i="1" s="1"/>
  <c r="US31" i="1" a="1"/>
  <c r="US31" i="1" s="1"/>
  <c r="US40" i="1" a="1"/>
  <c r="US40" i="1" s="1"/>
  <c r="US42" i="1" a="1"/>
  <c r="US42" i="1" s="1"/>
  <c r="US25" i="1" a="1"/>
  <c r="US25" i="1" s="1"/>
  <c r="US37" i="1" a="1"/>
  <c r="US37" i="1" s="1"/>
  <c r="US39" i="1" a="1"/>
  <c r="US39" i="1" s="1"/>
  <c r="US26" i="1" a="1"/>
  <c r="US26" i="1" s="1"/>
  <c r="OX35" i="1" a="1"/>
  <c r="OX35" i="1" s="1"/>
  <c r="OX47" i="1" a="1"/>
  <c r="OX47" i="1" s="1"/>
  <c r="OX48" i="1" s="1" a="1"/>
  <c r="OX48" i="1" s="1"/>
  <c r="OX21" i="1" a="1"/>
  <c r="OX21" i="1" s="1"/>
  <c r="OX22" i="1" a="1"/>
  <c r="OX22" i="1" s="1"/>
  <c r="OX26" i="1" a="1"/>
  <c r="OX26" i="1" s="1"/>
  <c r="OX27" i="1" a="1"/>
  <c r="OX27" i="1" s="1"/>
  <c r="OX31" i="1" a="1"/>
  <c r="OX31" i="1" s="1"/>
  <c r="OX30" i="1" a="1"/>
  <c r="OX30" i="1" s="1"/>
  <c r="OX45" i="1" a="1"/>
  <c r="OX45" i="1" s="1"/>
  <c r="OX23" i="1" a="1"/>
  <c r="OX23" i="1" s="1"/>
  <c r="OX38" i="1" a="1"/>
  <c r="OX38" i="1" s="1"/>
  <c r="OX33" i="1" a="1"/>
  <c r="OX33" i="1" s="1"/>
  <c r="OX28" i="1" a="1"/>
  <c r="OX28" i="1" s="1"/>
  <c r="OX36" i="1" a="1"/>
  <c r="OX36" i="1" s="1"/>
  <c r="OX24" i="1" a="1"/>
  <c r="OX24" i="1" s="1"/>
  <c r="OX34" i="1" a="1"/>
  <c r="OX34" i="1" s="1"/>
  <c r="OX29" i="1" a="1"/>
  <c r="OX29" i="1" s="1"/>
  <c r="OX40" i="1" a="1"/>
  <c r="OX40" i="1" s="1"/>
  <c r="OX32" i="1" a="1"/>
  <c r="OX32" i="1" s="1"/>
  <c r="OX44" i="1" a="1"/>
  <c r="OX44" i="1" s="1"/>
  <c r="OX37" i="1" a="1"/>
  <c r="OX37" i="1" s="1"/>
  <c r="OX43" i="1" a="1"/>
  <c r="OX43" i="1" s="1"/>
  <c r="OX25" i="1" a="1"/>
  <c r="OX25" i="1" s="1"/>
  <c r="OX39" i="1" a="1"/>
  <c r="OX39" i="1" s="1"/>
  <c r="OX46" i="1" a="1"/>
  <c r="OX46" i="1" s="1"/>
  <c r="OX42" i="1" a="1"/>
  <c r="OX42" i="1" s="1"/>
  <c r="TH35" i="1" a="1"/>
  <c r="TH35" i="1" s="1"/>
  <c r="TH47" i="1" a="1"/>
  <c r="TH47" i="1" s="1"/>
  <c r="TH48" i="1" s="1" a="1"/>
  <c r="TH48" i="1" s="1"/>
  <c r="TH22" i="1" a="1"/>
  <c r="TH22" i="1" s="1"/>
  <c r="TH21" i="1" a="1"/>
  <c r="TH21" i="1" s="1"/>
  <c r="TH38" i="1" a="1"/>
  <c r="TH38" i="1" s="1"/>
  <c r="TH31" i="1" a="1"/>
  <c r="TH31" i="1" s="1"/>
  <c r="TH33" i="1" a="1"/>
  <c r="TH33" i="1" s="1"/>
  <c r="TH24" i="1" a="1"/>
  <c r="TH24" i="1" s="1"/>
  <c r="TH34" i="1" a="1"/>
  <c r="TH34" i="1" s="1"/>
  <c r="TH28" i="1" a="1"/>
  <c r="TH28" i="1" s="1"/>
  <c r="TH36" i="1" a="1"/>
  <c r="TH36" i="1" s="1"/>
  <c r="TH29" i="1" a="1"/>
  <c r="TH29" i="1" s="1"/>
  <c r="TH30" i="1" a="1"/>
  <c r="TH30" i="1" s="1"/>
  <c r="TH32" i="1" a="1"/>
  <c r="TH32" i="1" s="1"/>
  <c r="TH44" i="1" a="1"/>
  <c r="TH44" i="1" s="1"/>
  <c r="TH40" i="1" a="1"/>
  <c r="TH40" i="1" s="1"/>
  <c r="TH45" i="1" a="1"/>
  <c r="TH45" i="1" s="1"/>
  <c r="TH39" i="1" a="1"/>
  <c r="TH39" i="1" s="1"/>
  <c r="TH37" i="1" a="1"/>
  <c r="TH37" i="1" s="1"/>
  <c r="TH26" i="1" a="1"/>
  <c r="TH26" i="1" s="1"/>
  <c r="TH25" i="1" a="1"/>
  <c r="TH25" i="1" s="1"/>
  <c r="TH46" i="1" a="1"/>
  <c r="TH46" i="1" s="1"/>
  <c r="TH23" i="1" a="1"/>
  <c r="TH23" i="1" s="1"/>
  <c r="TH27" i="1" a="1"/>
  <c r="TH27" i="1" s="1"/>
  <c r="TH42" i="1" a="1"/>
  <c r="TH42" i="1" s="1"/>
  <c r="TH43" i="1" a="1"/>
  <c r="TH43" i="1" s="1"/>
  <c r="DE35" i="1" a="1"/>
  <c r="DE35" i="1" s="1"/>
  <c r="DD22" i="1" a="1"/>
  <c r="DD22" i="1" s="1"/>
  <c r="DD35" i="1" a="1"/>
  <c r="DD35" i="1" s="1"/>
  <c r="BS47" i="1" a="1"/>
  <c r="BS47" i="1" s="1"/>
  <c r="BS48" i="1" s="1" a="1"/>
  <c r="BS48" i="1" s="1"/>
  <c r="BS35" i="1" a="1"/>
  <c r="BS35" i="1" s="1"/>
  <c r="YB26" i="1" a="1"/>
  <c r="YB26" i="1" s="1"/>
  <c r="YB35" i="1" a="1"/>
  <c r="YB35" i="1" s="1"/>
  <c r="BX47" i="1" a="1"/>
  <c r="BX47" i="1" s="1"/>
  <c r="BX48" i="1" s="1" a="1"/>
  <c r="BX48" i="1" s="1"/>
  <c r="BX35" i="1" a="1"/>
  <c r="BX35" i="1" s="1"/>
  <c r="YE22" i="1" a="1"/>
  <c r="YE22" i="1" s="1"/>
  <c r="YE35" i="1" a="1"/>
  <c r="YE35" i="1" s="1"/>
  <c r="HO35" i="1" a="1"/>
  <c r="HO35" i="1" s="1"/>
  <c r="WY22" i="1" a="1"/>
  <c r="WY22" i="1" s="1"/>
  <c r="WY35" i="1" a="1"/>
  <c r="WY35" i="1" s="1"/>
  <c r="BO47" i="1" a="1"/>
  <c r="BO47" i="1" s="1"/>
  <c r="BO48" i="1" s="1" a="1"/>
  <c r="BO48" i="1" s="1"/>
  <c r="BO35" i="1" a="1"/>
  <c r="BO35" i="1" s="1"/>
  <c r="ZZ22" i="1" a="1"/>
  <c r="ZZ22" i="1" s="1"/>
  <c r="ZZ35" i="1" a="1"/>
  <c r="ZZ35" i="1" s="1"/>
  <c r="IC35" i="1" a="1"/>
  <c r="IC35" i="1" s="1"/>
  <c r="WH35" i="1" a="1"/>
  <c r="WH35" i="1" s="1"/>
  <c r="BT47" i="1" a="1"/>
  <c r="BT47" i="1" s="1"/>
  <c r="BT48" i="1" s="1" a="1"/>
  <c r="BT48" i="1" s="1"/>
  <c r="BT35" i="1" a="1"/>
  <c r="BT35" i="1" s="1"/>
  <c r="ZC35" i="1" a="1"/>
  <c r="ZC35" i="1" s="1"/>
  <c r="HT22" i="1" a="1"/>
  <c r="HT22" i="1" s="1"/>
  <c r="HT35" i="1" a="1"/>
  <c r="HT35" i="1" s="1"/>
  <c r="GC22" i="1" a="1"/>
  <c r="GC22" i="1" s="1"/>
  <c r="GC35" i="1" a="1"/>
  <c r="GC35" i="1" s="1"/>
  <c r="AM35" i="1" a="1"/>
  <c r="AM35" i="1" s="1"/>
  <c r="YY35" i="1" a="1"/>
  <c r="YY35" i="1" s="1"/>
  <c r="VS22" i="1" a="1"/>
  <c r="VS22" i="1" s="1"/>
  <c r="VS35" i="1" a="1"/>
  <c r="VS35" i="1" s="1"/>
  <c r="BY47" i="1" a="1"/>
  <c r="BY47" i="1" s="1"/>
  <c r="BY48" i="1" s="1" a="1"/>
  <c r="BY48" i="1" s="1"/>
  <c r="BY35" i="1" a="1"/>
  <c r="BY35" i="1" s="1"/>
  <c r="ZA35" i="1" a="1"/>
  <c r="ZA35" i="1" s="1"/>
  <c r="AAE47" i="1" a="1"/>
  <c r="AAE47" i="1" s="1"/>
  <c r="AAE48" i="1" s="1" a="1"/>
  <c r="AAE48" i="1" s="1"/>
  <c r="AAE35" i="1" a="1"/>
  <c r="AAE35" i="1" s="1"/>
  <c r="HD35" i="1" a="1"/>
  <c r="HD35" i="1" s="1"/>
  <c r="BP47" i="1" a="1"/>
  <c r="BP47" i="1" s="1"/>
  <c r="BP48" i="1" s="1" a="1"/>
  <c r="BP48" i="1" s="1"/>
  <c r="BP35" i="1" a="1"/>
  <c r="BP35" i="1" s="1"/>
  <c r="IX22" i="1" a="1"/>
  <c r="IX22" i="1" s="1"/>
  <c r="IX35" i="1" a="1"/>
  <c r="IX35" i="1" s="1"/>
  <c r="AK22" i="1" a="1"/>
  <c r="AK22" i="1" s="1"/>
  <c r="FW22" i="1" s="1"/>
  <c r="AK35" i="1" a="1"/>
  <c r="AK35" i="1" s="1"/>
  <c r="AAU22" i="1" a="1"/>
  <c r="AAU22" i="1" s="1"/>
  <c r="AAU35" i="1" a="1"/>
  <c r="AAU35" i="1" s="1"/>
  <c r="BZ47" i="1" a="1"/>
  <c r="BZ47" i="1" s="1"/>
  <c r="BZ48" i="1" s="1" a="1"/>
  <c r="BZ48" i="1" s="1"/>
  <c r="BZ35" i="1" a="1"/>
  <c r="BZ35" i="1" s="1"/>
  <c r="DM22" i="1" a="1"/>
  <c r="DM22" i="1" s="1"/>
  <c r="DM35" i="1" a="1"/>
  <c r="DM35" i="1" s="1"/>
  <c r="BQ47" i="1" a="1"/>
  <c r="BQ47" i="1" s="1"/>
  <c r="BQ48" i="1" s="1" a="1"/>
  <c r="BQ48" i="1" s="1"/>
  <c r="BQ35" i="1" a="1"/>
  <c r="BQ35" i="1" s="1"/>
  <c r="IP35" i="1" a="1"/>
  <c r="IP35" i="1" s="1"/>
  <c r="YM22" i="1" a="1"/>
  <c r="YM22" i="1" s="1"/>
  <c r="YM35" i="1" a="1"/>
  <c r="YM35" i="1" s="1"/>
  <c r="ABM22" i="1" a="1"/>
  <c r="ABM22" i="1" s="1"/>
  <c r="ABM35" i="1" a="1"/>
  <c r="ABM35" i="1" s="1"/>
  <c r="DI22" i="1" a="1"/>
  <c r="DI22" i="1" s="1"/>
  <c r="DI35" i="1" a="1"/>
  <c r="DI35" i="1" s="1"/>
  <c r="FZ35" i="1" a="1"/>
  <c r="FZ35" i="1" s="1"/>
  <c r="IY22" i="1" a="1"/>
  <c r="IY22" i="1" s="1"/>
  <c r="IY35" i="1" a="1"/>
  <c r="IY35" i="1" s="1"/>
  <c r="GY22" i="1" a="1"/>
  <c r="GY22" i="1" s="1"/>
  <c r="GY35" i="1" a="1"/>
  <c r="GY35" i="1" s="1"/>
  <c r="HE35" i="1" a="1"/>
  <c r="HE35" i="1" s="1"/>
  <c r="CC22" i="1" a="1"/>
  <c r="CC22" i="1" s="1"/>
  <c r="CC35" i="1" a="1"/>
  <c r="CC35" i="1" s="1"/>
  <c r="AO22" i="1" a="1"/>
  <c r="AO22" i="1" s="1"/>
  <c r="AO35" i="1" a="1"/>
  <c r="AO35" i="1" s="1"/>
  <c r="VU35" i="1" a="1"/>
  <c r="VU35" i="1" s="1"/>
  <c r="IF35" i="1" a="1"/>
  <c r="IF35" i="1" s="1"/>
  <c r="DS22" i="1" a="1"/>
  <c r="DS22" i="1" s="1"/>
  <c r="DS35" i="1" a="1"/>
  <c r="DS35" i="1" s="1"/>
  <c r="WJ22" i="1" a="1"/>
  <c r="WJ22" i="1" s="1"/>
  <c r="WJ35" i="1" a="1"/>
  <c r="WJ35" i="1" s="1"/>
  <c r="WV22" i="1" a="1"/>
  <c r="WV22" i="1" s="1"/>
  <c r="WV35" i="1" a="1"/>
  <c r="WV35" i="1" s="1"/>
  <c r="HH22" i="1" a="1"/>
  <c r="HH22" i="1" s="1"/>
  <c r="HH35" i="1" a="1"/>
  <c r="HH35" i="1" s="1"/>
  <c r="VP35" i="1" a="1"/>
  <c r="VP35" i="1" s="1"/>
  <c r="XB22" i="1" a="1"/>
  <c r="XB22" i="1" s="1"/>
  <c r="XB35" i="1" a="1"/>
  <c r="XB35" i="1" s="1"/>
  <c r="WA22" i="1" a="1"/>
  <c r="WA22" i="1" s="1"/>
  <c r="WA35" i="1" a="1"/>
  <c r="WA35" i="1" s="1"/>
  <c r="BV47" i="1" a="1"/>
  <c r="BV47" i="1" s="1"/>
  <c r="BV48" i="1" s="1" a="1"/>
  <c r="BV48" i="1" s="1"/>
  <c r="BV35" i="1" a="1"/>
  <c r="BV35" i="1" s="1"/>
  <c r="AAA22" i="1" a="1"/>
  <c r="AAA22" i="1" s="1"/>
  <c r="AAA35" i="1" a="1"/>
  <c r="AAA35" i="1" s="1"/>
  <c r="HA35" i="1" a="1"/>
  <c r="HA35" i="1" s="1"/>
  <c r="S35" i="1" a="1"/>
  <c r="S35" i="1" s="1"/>
  <c r="U22" i="1" a="1"/>
  <c r="U22" i="1" s="1"/>
  <c r="DP22" i="1" s="1"/>
  <c r="U35" i="1" a="1"/>
  <c r="U35" i="1" s="1"/>
  <c r="CA47" i="1" a="1"/>
  <c r="CA47" i="1" s="1"/>
  <c r="CA48" i="1" s="1" a="1"/>
  <c r="CA48" i="1" s="1"/>
  <c r="CA35" i="1" a="1"/>
  <c r="CA35" i="1" s="1"/>
  <c r="BU47" i="1" a="1"/>
  <c r="BU47" i="1" s="1"/>
  <c r="BU48" i="1" s="1" a="1"/>
  <c r="BU48" i="1" s="1"/>
  <c r="BU35" i="1" a="1"/>
  <c r="BU35" i="1" s="1"/>
  <c r="WM22" i="1" a="1"/>
  <c r="WM22" i="1" s="1"/>
  <c r="WM35" i="1" a="1"/>
  <c r="WM35" i="1" s="1"/>
  <c r="JG22" i="1" a="1"/>
  <c r="JG22" i="1" s="1"/>
  <c r="JG35" i="1" a="1"/>
  <c r="JG35" i="1" s="1"/>
  <c r="BR47" i="1" a="1"/>
  <c r="BR47" i="1" s="1"/>
  <c r="BR48" i="1" s="1" a="1"/>
  <c r="BR48" i="1" s="1"/>
  <c r="BR35" i="1" a="1"/>
  <c r="BR35" i="1" s="1"/>
  <c r="EZ35" i="1" a="1"/>
  <c r="EZ35" i="1" s="1"/>
  <c r="T35" i="1" a="1"/>
  <c r="T35" i="1" s="1"/>
  <c r="WR35" i="1" a="1"/>
  <c r="WR35" i="1" s="1"/>
  <c r="IZ35" i="1" a="1"/>
  <c r="IZ35" i="1" s="1"/>
  <c r="WQ35" i="1" a="1"/>
  <c r="WQ35" i="1" s="1"/>
  <c r="XE22" i="1" a="1"/>
  <c r="XE22" i="1" s="1"/>
  <c r="XE35" i="1" a="1"/>
  <c r="XE35" i="1" s="1"/>
  <c r="IG22" i="1" a="1"/>
  <c r="IG22" i="1" s="1"/>
  <c r="IG35" i="1" a="1"/>
  <c r="IG35" i="1" s="1"/>
  <c r="YA22" i="1" a="1"/>
  <c r="YA22" i="1" s="1"/>
  <c r="YA35" i="1" a="1"/>
  <c r="YA35" i="1" s="1"/>
  <c r="WK22" i="1" a="1"/>
  <c r="WK22" i="1" s="1"/>
  <c r="WK35" i="1" a="1"/>
  <c r="WK35" i="1" s="1"/>
  <c r="XA35" i="1" a="1"/>
  <c r="XA35" i="1" s="1"/>
  <c r="I47" i="1" a="1"/>
  <c r="I47" i="1" s="1"/>
  <c r="I48" i="1" s="1" a="1"/>
  <c r="I48" i="1" s="1"/>
  <c r="I35" i="1" a="1"/>
  <c r="I35" i="1" s="1"/>
  <c r="YN35" i="1" a="1"/>
  <c r="YN35" i="1" s="1"/>
  <c r="WB35" i="1" a="1"/>
  <c r="WB35" i="1" s="1"/>
  <c r="YV47" i="1" a="1"/>
  <c r="YV47" i="1" s="1"/>
  <c r="YV48" i="1" s="1" a="1"/>
  <c r="YV48" i="1" s="1"/>
  <c r="YV35" i="1" a="1"/>
  <c r="YV35" i="1" s="1"/>
  <c r="VZ35" i="1" a="1"/>
  <c r="VZ35" i="1" s="1"/>
  <c r="HI22" i="1" a="1"/>
  <c r="HI22" i="1" s="1"/>
  <c r="HI35" i="1" a="1"/>
  <c r="HI35" i="1" s="1"/>
  <c r="HR35" i="1" a="1"/>
  <c r="HR35" i="1" s="1"/>
  <c r="BW47" i="1" a="1"/>
  <c r="BW47" i="1" s="1"/>
  <c r="BW48" i="1" s="1" a="1"/>
  <c r="BW48" i="1" s="1"/>
  <c r="BW35" i="1" a="1"/>
  <c r="BW35" i="1" s="1"/>
  <c r="AAB21" i="1" a="1"/>
  <c r="AAB21" i="1" s="1"/>
  <c r="AAB35" i="1" a="1"/>
  <c r="AAB35" i="1" s="1"/>
  <c r="HN47" i="1" a="1"/>
  <c r="HN47" i="1" s="1"/>
  <c r="HN48" i="1" s="1" a="1"/>
  <c r="HN48" i="1" s="1"/>
  <c r="HN35" i="1" a="1"/>
  <c r="HN35" i="1" s="1"/>
  <c r="VQ35" i="1" a="1"/>
  <c r="VQ35" i="1" s="1"/>
  <c r="XF22" i="1" a="1"/>
  <c r="XF22" i="1" s="1"/>
  <c r="XF35" i="1" a="1"/>
  <c r="XF35" i="1" s="1"/>
  <c r="HB22" i="1" a="1"/>
  <c r="HB22" i="1" s="1"/>
  <c r="HB35" i="1" a="1"/>
  <c r="HB35" i="1" s="1"/>
  <c r="AAH47" i="1" a="1"/>
  <c r="AAH47" i="1" s="1"/>
  <c r="AAH48" i="1" s="1" a="1"/>
  <c r="AAH48" i="1" s="1"/>
  <c r="AAH35" i="1" a="1"/>
  <c r="AAH35" i="1" s="1"/>
  <c r="BN47" i="1" a="1"/>
  <c r="BN47" i="1" s="1"/>
  <c r="BN48" i="1" s="1" a="1"/>
  <c r="BN48" i="1" s="1"/>
  <c r="BN35" i="1" a="1"/>
  <c r="BN35" i="1" s="1"/>
  <c r="AJ35" i="1" a="1"/>
  <c r="AJ35" i="1" s="1"/>
  <c r="IL22" i="1" a="1"/>
  <c r="IL22" i="1" s="1"/>
  <c r="IL35" i="1" a="1"/>
  <c r="IL35" i="1" s="1"/>
  <c r="WS22" i="1" a="1"/>
  <c r="WS22" i="1" s="1"/>
  <c r="WS35" i="1" a="1"/>
  <c r="WS35" i="1" s="1"/>
  <c r="HG35" i="1" a="1"/>
  <c r="HG35" i="1" s="1"/>
  <c r="IB35" i="1" a="1"/>
  <c r="IB35" i="1" s="1"/>
  <c r="GB22" i="1" a="1"/>
  <c r="GB22" i="1" s="1"/>
  <c r="GB35" i="1" a="1"/>
  <c r="GB35" i="1" s="1"/>
  <c r="DA75" i="1" a="1"/>
  <c r="DA75" i="1" s="1"/>
  <c r="DA74" i="1" a="1"/>
  <c r="DA74" i="1" s="1"/>
  <c r="DA73" i="1" a="1"/>
  <c r="DA73" i="1" s="1"/>
  <c r="DA70" i="1" a="1"/>
  <c r="DA70" i="1" s="1"/>
  <c r="DA69" i="1" a="1"/>
  <c r="DA69" i="1" s="1"/>
  <c r="DA68" i="1" a="1"/>
  <c r="DA68" i="1" s="1"/>
  <c r="DA67" i="1" a="1"/>
  <c r="DA67" i="1" s="1"/>
  <c r="DA66" i="1" a="1"/>
  <c r="DA66" i="1" s="1"/>
  <c r="DA65" i="1" a="1"/>
  <c r="DA65" i="1" s="1"/>
  <c r="DA72" i="1" a="1"/>
  <c r="DA72" i="1" s="1"/>
  <c r="YB21" i="1" a="1"/>
  <c r="YB21" i="1" s="1"/>
  <c r="YB47" i="1" a="1"/>
  <c r="YB47" i="1" s="1"/>
  <c r="YB48" i="1" s="1" a="1"/>
  <c r="YB48" i="1" s="1"/>
  <c r="YB42" i="1" a="1"/>
  <c r="YB42" i="1" s="1"/>
  <c r="YB37" i="1" a="1"/>
  <c r="YB37" i="1" s="1"/>
  <c r="YB38" i="1" a="1"/>
  <c r="YB38" i="1" s="1"/>
  <c r="CW147" i="1" a="1"/>
  <c r="CW147" i="1" s="1"/>
  <c r="CW128" i="1" a="1"/>
  <c r="CW128" i="1" s="1"/>
  <c r="CW130" i="1" s="1" a="1"/>
  <c r="CW130" i="1" s="1"/>
  <c r="CW132" i="1" s="1" a="1"/>
  <c r="CW132" i="1" s="1"/>
  <c r="CW134" i="1" s="1" a="1"/>
  <c r="CW134" i="1" s="1"/>
  <c r="CW136" i="1" s="1" a="1"/>
  <c r="CW136" i="1" s="1"/>
  <c r="CW138" i="1" s="1" a="1"/>
  <c r="CW138" i="1" s="1"/>
  <c r="CW140" i="1" s="1" a="1"/>
  <c r="CW140" i="1" s="1"/>
  <c r="CW142" i="1" s="1" a="1"/>
  <c r="CW142" i="1" s="1"/>
  <c r="CW144" i="1" s="1" a="1"/>
  <c r="CW144" i="1" s="1"/>
  <c r="YB46" i="1" a="1"/>
  <c r="YB46" i="1" s="1"/>
  <c r="YB39" i="1" a="1"/>
  <c r="YB39" i="1" s="1"/>
  <c r="YB45" i="1" a="1"/>
  <c r="YB45" i="1" s="1"/>
  <c r="YB43" i="1" a="1"/>
  <c r="YB43" i="1" s="1"/>
  <c r="YB24" i="1" a="1"/>
  <c r="YB24" i="1" s="1"/>
  <c r="YB33" i="1" a="1"/>
  <c r="YB33" i="1" s="1"/>
  <c r="YB34" i="1" a="1"/>
  <c r="YB34" i="1" s="1"/>
  <c r="YB31" i="1" a="1"/>
  <c r="YB31" i="1" s="1"/>
  <c r="YB23" i="1" a="1"/>
  <c r="YB23" i="1" s="1"/>
  <c r="YB22" i="1" a="1"/>
  <c r="YB22" i="1" s="1"/>
  <c r="YB40" i="1" a="1"/>
  <c r="YB40" i="1" s="1"/>
  <c r="YB36" i="1" a="1"/>
  <c r="YB36" i="1" s="1"/>
  <c r="YB44" i="1" a="1"/>
  <c r="YB44" i="1" s="1"/>
  <c r="YB27" i="1" a="1"/>
  <c r="YB27" i="1" s="1"/>
  <c r="YB30" i="1" a="1"/>
  <c r="YB30" i="1" s="1"/>
  <c r="YB29" i="1" a="1"/>
  <c r="YB29" i="1" s="1"/>
  <c r="YB25" i="1" a="1"/>
  <c r="YB25" i="1" s="1"/>
  <c r="YB28" i="1" a="1"/>
  <c r="YB28" i="1" s="1"/>
  <c r="YB32" i="1" a="1"/>
  <c r="YB32" i="1" s="1"/>
  <c r="ZX65" i="1" a="1"/>
  <c r="ZX65"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DH47" i="1" a="1"/>
  <c r="DH47" i="1" s="1"/>
  <c r="DH48" i="1" s="1" a="1"/>
  <c r="DH48" i="1" s="1"/>
  <c r="DH21" i="1" a="1"/>
  <c r="DH21" i="1" s="1"/>
  <c r="DH22" i="1" a="1"/>
  <c r="DH22" i="1" s="1"/>
  <c r="DH24" i="1" a="1"/>
  <c r="DH24" i="1" s="1"/>
  <c r="DH44" i="1" a="1"/>
  <c r="DH44" i="1" s="1"/>
  <c r="DH46" i="1" a="1"/>
  <c r="DH46" i="1" s="1"/>
  <c r="DH40" i="1" a="1"/>
  <c r="DH40" i="1" s="1"/>
  <c r="DH43" i="1" a="1"/>
  <c r="DH43" i="1" s="1"/>
  <c r="DH31" i="1" a="1"/>
  <c r="DH31" i="1" s="1"/>
  <c r="DH42" i="1" a="1"/>
  <c r="DH42" i="1" s="1"/>
  <c r="DH23" i="1" a="1"/>
  <c r="DH23" i="1" s="1"/>
  <c r="DH30" i="1" a="1"/>
  <c r="DH30" i="1" s="1"/>
  <c r="DH26" i="1" a="1"/>
  <c r="DH26" i="1" s="1"/>
  <c r="DH33" i="1" a="1"/>
  <c r="DH33" i="1" s="1"/>
  <c r="DH45" i="1" a="1"/>
  <c r="DH45" i="1" s="1"/>
  <c r="DH25" i="1" a="1"/>
  <c r="DH25" i="1" s="1"/>
  <c r="DH32" i="1" a="1"/>
  <c r="DH32" i="1" s="1"/>
  <c r="DH38" i="1" a="1"/>
  <c r="DH38" i="1" s="1"/>
  <c r="DH29" i="1" a="1"/>
  <c r="DH29" i="1" s="1"/>
  <c r="DH28" i="1" a="1"/>
  <c r="DH28" i="1" s="1"/>
  <c r="DH27" i="1" a="1"/>
  <c r="DH27" i="1" s="1"/>
  <c r="DH34" i="1" a="1"/>
  <c r="DH34" i="1" s="1"/>
  <c r="DH39" i="1" a="1"/>
  <c r="DH39" i="1" s="1"/>
  <c r="D47" i="1" a="1"/>
  <c r="D47" i="1" s="1"/>
  <c r="D48" i="1" s="1" a="1"/>
  <c r="D48" i="1" s="1"/>
  <c r="D21" i="1" a="1"/>
  <c r="D21" i="1" s="1"/>
  <c r="D22" i="1" a="1"/>
  <c r="D22" i="1" s="1"/>
  <c r="D44" i="1" a="1"/>
  <c r="D44" i="1" s="1"/>
  <c r="D46" i="1" a="1"/>
  <c r="D46" i="1" s="1"/>
  <c r="D43" i="1" a="1"/>
  <c r="D43" i="1" s="1"/>
  <c r="D40" i="1" a="1"/>
  <c r="D40" i="1" s="1"/>
  <c r="D31" i="1" a="1"/>
  <c r="D31" i="1" s="1"/>
  <c r="D42" i="1" a="1"/>
  <c r="D42" i="1" s="1"/>
  <c r="D37" i="1" a="1"/>
  <c r="D37" i="1" s="1"/>
  <c r="D30" i="1" a="1"/>
  <c r="D30" i="1" s="1"/>
  <c r="D26" i="1" a="1"/>
  <c r="D26" i="1" s="1"/>
  <c r="D33" i="1" a="1"/>
  <c r="D33" i="1" s="1"/>
  <c r="D39" i="1" a="1"/>
  <c r="D39" i="1" s="1"/>
  <c r="D45" i="1" a="1"/>
  <c r="D45" i="1" s="1"/>
  <c r="D32" i="1" a="1"/>
  <c r="D32" i="1" s="1"/>
  <c r="D38" i="1" a="1"/>
  <c r="D38" i="1" s="1"/>
  <c r="D29" i="1" a="1"/>
  <c r="D29" i="1" s="1"/>
  <c r="D36" i="1" a="1"/>
  <c r="D36" i="1" s="1"/>
  <c r="D28" i="1" a="1"/>
  <c r="D28" i="1" s="1"/>
  <c r="D27" i="1" a="1"/>
  <c r="D27" i="1" s="1"/>
  <c r="D34" i="1" a="1"/>
  <c r="D34" i="1" s="1"/>
  <c r="CZ64" i="1"/>
  <c r="LA47" i="1" a="1"/>
  <c r="LA47" i="1" s="1"/>
  <c r="LA48" i="1" s="1" a="1"/>
  <c r="LA48" i="1" s="1"/>
  <c r="LA21" i="1" a="1"/>
  <c r="LA21" i="1" s="1"/>
  <c r="LA22" i="1" a="1"/>
  <c r="LA22" i="1" s="1"/>
  <c r="LA23" i="1" a="1"/>
  <c r="LA23" i="1" s="1"/>
  <c r="LA43" i="1" a="1"/>
  <c r="LA43" i="1" s="1"/>
  <c r="LA37" i="1" a="1"/>
  <c r="LA37" i="1" s="1"/>
  <c r="LA32" i="1" a="1"/>
  <c r="LA32" i="1" s="1"/>
  <c r="LA24" i="1" a="1"/>
  <c r="LA24" i="1" s="1"/>
  <c r="LA46" i="1" a="1"/>
  <c r="LA46" i="1" s="1"/>
  <c r="LA25" i="1" a="1"/>
  <c r="LA25" i="1" s="1"/>
  <c r="LA42" i="1" a="1"/>
  <c r="LA42" i="1" s="1"/>
  <c r="LA34" i="1" a="1"/>
  <c r="LA34" i="1" s="1"/>
  <c r="LA39" i="1" a="1"/>
  <c r="LA39" i="1" s="1"/>
  <c r="LA45" i="1" a="1"/>
  <c r="LA45" i="1" s="1"/>
  <c r="LA28" i="1" a="1"/>
  <c r="LA28" i="1" s="1"/>
  <c r="LA33" i="1" a="1"/>
  <c r="LA33" i="1" s="1"/>
  <c r="LA27" i="1" a="1"/>
  <c r="LA27" i="1" s="1"/>
  <c r="LA31" i="1" a="1"/>
  <c r="LA31" i="1" s="1"/>
  <c r="LA44" i="1" a="1"/>
  <c r="LA44" i="1" s="1"/>
  <c r="LA29" i="1" a="1"/>
  <c r="LA29" i="1" s="1"/>
  <c r="LA36" i="1" a="1"/>
  <c r="LA36" i="1" s="1"/>
  <c r="LA38" i="1" a="1"/>
  <c r="LA38" i="1" s="1"/>
  <c r="LA40" i="1" a="1"/>
  <c r="LA40" i="1" s="1"/>
  <c r="LA30" i="1" a="1"/>
  <c r="LA30" i="1" s="1"/>
  <c r="LA26" i="1" a="1"/>
  <c r="LA26" i="1" s="1"/>
  <c r="MG47" i="1" a="1"/>
  <c r="MG47" i="1" s="1"/>
  <c r="MG48" i="1" s="1" a="1"/>
  <c r="MG48" i="1" s="1"/>
  <c r="MG21" i="1" a="1"/>
  <c r="MG21" i="1" s="1"/>
  <c r="MG22" i="1" a="1"/>
  <c r="MG22" i="1" s="1"/>
  <c r="MG36" i="1" a="1"/>
  <c r="MG36" i="1" s="1"/>
  <c r="MG43" i="1" a="1"/>
  <c r="MG43" i="1" s="1"/>
  <c r="MG30" i="1" a="1"/>
  <c r="MG30" i="1" s="1"/>
  <c r="MG25" i="1" a="1"/>
  <c r="MG25" i="1" s="1"/>
  <c r="MG39" i="1" a="1"/>
  <c r="MG39" i="1" s="1"/>
  <c r="MG31" i="1" a="1"/>
  <c r="MG31" i="1" s="1"/>
  <c r="MG42" i="1" a="1"/>
  <c r="MG42" i="1" s="1"/>
  <c r="MG29" i="1" a="1"/>
  <c r="MG29" i="1" s="1"/>
  <c r="MG27" i="1" a="1"/>
  <c r="MG27" i="1" s="1"/>
  <c r="MG26" i="1" a="1"/>
  <c r="MG26" i="1" s="1"/>
  <c r="MG40" i="1" a="1"/>
  <c r="MG40" i="1" s="1"/>
  <c r="MG37" i="1" a="1"/>
  <c r="MG37" i="1" s="1"/>
  <c r="MG44" i="1" a="1"/>
  <c r="MG44" i="1" s="1"/>
  <c r="MG32" i="1" a="1"/>
  <c r="MG32" i="1" s="1"/>
  <c r="MG33" i="1" a="1"/>
  <c r="MG33" i="1" s="1"/>
  <c r="MG46" i="1" a="1"/>
  <c r="MG46" i="1" s="1"/>
  <c r="MG45" i="1" a="1"/>
  <c r="MG45" i="1" s="1"/>
  <c r="MG24" i="1" a="1"/>
  <c r="MG24" i="1" s="1"/>
  <c r="MG28" i="1" a="1"/>
  <c r="MG28" i="1" s="1"/>
  <c r="MG38" i="1" a="1"/>
  <c r="MG38" i="1" s="1"/>
  <c r="MG34" i="1" a="1"/>
  <c r="MG34" i="1" s="1"/>
  <c r="MG23" i="1" a="1"/>
  <c r="MG23" i="1" s="1"/>
  <c r="KB47" i="1" a="1"/>
  <c r="KB47" i="1" s="1"/>
  <c r="KB48" i="1" s="1" a="1"/>
  <c r="KB48" i="1" s="1"/>
  <c r="KB21" i="1" a="1"/>
  <c r="KB21" i="1" s="1"/>
  <c r="KB22" i="1" a="1"/>
  <c r="KB22" i="1" s="1"/>
  <c r="KB37" i="1" a="1"/>
  <c r="KB37" i="1" s="1"/>
  <c r="KB28" i="1" a="1"/>
  <c r="KB28" i="1" s="1"/>
  <c r="KB45" i="1" a="1"/>
  <c r="KB45" i="1" s="1"/>
  <c r="KB40" i="1" a="1"/>
  <c r="KB40" i="1" s="1"/>
  <c r="KB34" i="1" a="1"/>
  <c r="KB34" i="1" s="1"/>
  <c r="KB38" i="1" a="1"/>
  <c r="KB38" i="1" s="1"/>
  <c r="KB43" i="1" a="1"/>
  <c r="KB43" i="1" s="1"/>
  <c r="KB24" i="1" a="1"/>
  <c r="KB24" i="1" s="1"/>
  <c r="KB32" i="1" a="1"/>
  <c r="KB32" i="1" s="1"/>
  <c r="KB29" i="1" a="1"/>
  <c r="KB29" i="1" s="1"/>
  <c r="KB26" i="1" a="1"/>
  <c r="KB26" i="1" s="1"/>
  <c r="KB25" i="1" a="1"/>
  <c r="KB25" i="1" s="1"/>
  <c r="KB44" i="1" a="1"/>
  <c r="KB44" i="1" s="1"/>
  <c r="KB23" i="1" a="1"/>
  <c r="KB23" i="1" s="1"/>
  <c r="KB36" i="1" a="1"/>
  <c r="KB36" i="1" s="1"/>
  <c r="KB42" i="1" a="1"/>
  <c r="KB42" i="1" s="1"/>
  <c r="KB33" i="1" a="1"/>
  <c r="KB33" i="1" s="1"/>
  <c r="KB27" i="1" a="1"/>
  <c r="KB27" i="1" s="1"/>
  <c r="KB31" i="1" a="1"/>
  <c r="KB31" i="1" s="1"/>
  <c r="KB39" i="1" a="1"/>
  <c r="KB39" i="1" s="1"/>
  <c r="KB46" i="1" a="1"/>
  <c r="KB46" i="1" s="1"/>
  <c r="KB30" i="1" a="1"/>
  <c r="KB30" i="1" s="1"/>
  <c r="LQ47" i="1" a="1"/>
  <c r="LQ47" i="1" s="1"/>
  <c r="LQ48" i="1" s="1" a="1"/>
  <c r="LQ48" i="1" s="1"/>
  <c r="LQ22" i="1" a="1"/>
  <c r="LQ22" i="1" s="1"/>
  <c r="LQ21" i="1" a="1"/>
  <c r="LQ21" i="1" s="1"/>
  <c r="LQ25" i="1" a="1"/>
  <c r="LQ25" i="1" s="1"/>
  <c r="LQ23" i="1" a="1"/>
  <c r="LQ23" i="1" s="1"/>
  <c r="LQ33" i="1" a="1"/>
  <c r="LQ33" i="1" s="1"/>
  <c r="LQ30" i="1" a="1"/>
  <c r="LQ30" i="1" s="1"/>
  <c r="LQ43" i="1" a="1"/>
  <c r="LQ43" i="1" s="1"/>
  <c r="LQ32" i="1" a="1"/>
  <c r="LQ32" i="1" s="1"/>
  <c r="LQ29" i="1" a="1"/>
  <c r="LQ29" i="1" s="1"/>
  <c r="LQ39" i="1" a="1"/>
  <c r="LQ39" i="1" s="1"/>
  <c r="LQ27" i="1" a="1"/>
  <c r="LQ27" i="1" s="1"/>
  <c r="LQ45" i="1" a="1"/>
  <c r="LQ45" i="1" s="1"/>
  <c r="LQ34" i="1" a="1"/>
  <c r="LQ34" i="1" s="1"/>
  <c r="LQ37" i="1" a="1"/>
  <c r="LQ37" i="1" s="1"/>
  <c r="LQ26" i="1" a="1"/>
  <c r="LQ26" i="1" s="1"/>
  <c r="LQ46" i="1" a="1"/>
  <c r="LQ46" i="1" s="1"/>
  <c r="LQ36" i="1" a="1"/>
  <c r="LQ36" i="1" s="1"/>
  <c r="LQ31" i="1" a="1"/>
  <c r="LQ31" i="1" s="1"/>
  <c r="LQ42" i="1" a="1"/>
  <c r="LQ42" i="1" s="1"/>
  <c r="LQ44" i="1" a="1"/>
  <c r="LQ44" i="1" s="1"/>
  <c r="LQ24" i="1" a="1"/>
  <c r="LQ24" i="1" s="1"/>
  <c r="LQ28" i="1" a="1"/>
  <c r="LQ28" i="1" s="1"/>
  <c r="LQ40" i="1" a="1"/>
  <c r="LQ40" i="1" s="1"/>
  <c r="LQ38" i="1" a="1"/>
  <c r="LQ38" i="1" s="1"/>
  <c r="LU47" i="1" a="1"/>
  <c r="LU47" i="1" s="1"/>
  <c r="LU48" i="1" s="1" a="1"/>
  <c r="LU48" i="1" s="1"/>
  <c r="LU22" i="1" a="1"/>
  <c r="LU22" i="1" s="1"/>
  <c r="LU21" i="1" a="1"/>
  <c r="LU21" i="1" s="1"/>
  <c r="LU46" i="1" a="1"/>
  <c r="LU46" i="1" s="1"/>
  <c r="LU43" i="1" a="1"/>
  <c r="LU43" i="1" s="1"/>
  <c r="LU31" i="1" a="1"/>
  <c r="LU31" i="1" s="1"/>
  <c r="LU45" i="1" a="1"/>
  <c r="LU45" i="1" s="1"/>
  <c r="LU34" i="1" a="1"/>
  <c r="LU34" i="1" s="1"/>
  <c r="LU39" i="1" a="1"/>
  <c r="LU39" i="1" s="1"/>
  <c r="LU24" i="1" a="1"/>
  <c r="LU24" i="1" s="1"/>
  <c r="LU33" i="1" a="1"/>
  <c r="LU33" i="1" s="1"/>
  <c r="LU27" i="1" a="1"/>
  <c r="LU27" i="1" s="1"/>
  <c r="LU36" i="1" a="1"/>
  <c r="LU36" i="1" s="1"/>
  <c r="LU28" i="1" a="1"/>
  <c r="LU28" i="1" s="1"/>
  <c r="LU42" i="1" a="1"/>
  <c r="LU42" i="1" s="1"/>
  <c r="LU23" i="1" a="1"/>
  <c r="LU23" i="1" s="1"/>
  <c r="LU44" i="1" a="1"/>
  <c r="LU44" i="1" s="1"/>
  <c r="LU25" i="1" a="1"/>
  <c r="LU25" i="1" s="1"/>
  <c r="LU38" i="1" a="1"/>
  <c r="LU38" i="1" s="1"/>
  <c r="LU29" i="1" a="1"/>
  <c r="LU29" i="1" s="1"/>
  <c r="LU40" i="1" a="1"/>
  <c r="LU40" i="1" s="1"/>
  <c r="LU32" i="1" a="1"/>
  <c r="LU32" i="1" s="1"/>
  <c r="LU30" i="1" a="1"/>
  <c r="LU30" i="1" s="1"/>
  <c r="LU26" i="1" a="1"/>
  <c r="LU26" i="1" s="1"/>
  <c r="LU37" i="1" a="1"/>
  <c r="LU37" i="1" s="1"/>
  <c r="MH47" i="1" a="1"/>
  <c r="MH47" i="1" s="1"/>
  <c r="MH48" i="1" s="1" a="1"/>
  <c r="MH48" i="1" s="1"/>
  <c r="MH21" i="1" a="1"/>
  <c r="MH21" i="1" s="1"/>
  <c r="MH22" i="1" a="1"/>
  <c r="MH22" i="1" s="1"/>
  <c r="MH36" i="1" a="1"/>
  <c r="MH36" i="1" s="1"/>
  <c r="MH46" i="1" a="1"/>
  <c r="MH46" i="1" s="1"/>
  <c r="MH39" i="1" a="1"/>
  <c r="MH39" i="1" s="1"/>
  <c r="MH32" i="1" a="1"/>
  <c r="MH32" i="1" s="1"/>
  <c r="MH31" i="1" a="1"/>
  <c r="MH31" i="1" s="1"/>
  <c r="MH27" i="1" a="1"/>
  <c r="MH27" i="1" s="1"/>
  <c r="MH26" i="1" a="1"/>
  <c r="MH26" i="1" s="1"/>
  <c r="MH40" i="1" a="1"/>
  <c r="MH40" i="1" s="1"/>
  <c r="MH44" i="1" a="1"/>
  <c r="MH44" i="1" s="1"/>
  <c r="MH33" i="1" a="1"/>
  <c r="MH33" i="1" s="1"/>
  <c r="MH25" i="1" a="1"/>
  <c r="MH25" i="1" s="1"/>
  <c r="MH37" i="1" a="1"/>
  <c r="MH37" i="1" s="1"/>
  <c r="MH38" i="1" a="1"/>
  <c r="MH38" i="1" s="1"/>
  <c r="MH30" i="1" a="1"/>
  <c r="MH30" i="1" s="1"/>
  <c r="MH24" i="1" a="1"/>
  <c r="MH24" i="1" s="1"/>
  <c r="MH28" i="1" a="1"/>
  <c r="MH28" i="1" s="1"/>
  <c r="MH42" i="1" a="1"/>
  <c r="MH42" i="1" s="1"/>
  <c r="MH45" i="1" a="1"/>
  <c r="MH45" i="1" s="1"/>
  <c r="MH23" i="1" a="1"/>
  <c r="MH23" i="1" s="1"/>
  <c r="MH43" i="1" a="1"/>
  <c r="MH43" i="1" s="1"/>
  <c r="MH29" i="1" a="1"/>
  <c r="MH29" i="1" s="1"/>
  <c r="MH34" i="1" a="1"/>
  <c r="MH34" i="1" s="1"/>
  <c r="KH47" i="1" a="1"/>
  <c r="KH47" i="1" s="1"/>
  <c r="KH48" i="1" s="1" a="1"/>
  <c r="KH48" i="1" s="1"/>
  <c r="KH21" i="1" a="1"/>
  <c r="KH21" i="1" s="1"/>
  <c r="KH22" i="1" a="1"/>
  <c r="KH22" i="1" s="1"/>
  <c r="KH25" i="1" a="1"/>
  <c r="KH25" i="1" s="1"/>
  <c r="KH40" i="1" a="1"/>
  <c r="KH40" i="1" s="1"/>
  <c r="KH43" i="1" a="1"/>
  <c r="KH43" i="1" s="1"/>
  <c r="KH38" i="1" a="1"/>
  <c r="KH38" i="1" s="1"/>
  <c r="KH36" i="1" a="1"/>
  <c r="KH36" i="1" s="1"/>
  <c r="KH26" i="1" a="1"/>
  <c r="KH26" i="1" s="1"/>
  <c r="KH37" i="1" a="1"/>
  <c r="KH37" i="1" s="1"/>
  <c r="KH28" i="1" a="1"/>
  <c r="KH28" i="1" s="1"/>
  <c r="KH39" i="1" a="1"/>
  <c r="KH39" i="1" s="1"/>
  <c r="KH34" i="1" a="1"/>
  <c r="KH34" i="1" s="1"/>
  <c r="KH27" i="1" a="1"/>
  <c r="KH27" i="1" s="1"/>
  <c r="KH29" i="1" a="1"/>
  <c r="KH29" i="1" s="1"/>
  <c r="KH44" i="1" a="1"/>
  <c r="KH44" i="1" s="1"/>
  <c r="KH33" i="1" a="1"/>
  <c r="KH33" i="1" s="1"/>
  <c r="KH30" i="1" a="1"/>
  <c r="KH30" i="1" s="1"/>
  <c r="KH46" i="1" a="1"/>
  <c r="KH46" i="1" s="1"/>
  <c r="KH23" i="1" a="1"/>
  <c r="KH23" i="1" s="1"/>
  <c r="KH31" i="1" a="1"/>
  <c r="KH31" i="1" s="1"/>
  <c r="KH45" i="1" a="1"/>
  <c r="KH45" i="1" s="1"/>
  <c r="KH32" i="1" a="1"/>
  <c r="KH32" i="1" s="1"/>
  <c r="KH42" i="1" a="1"/>
  <c r="KH42" i="1" s="1"/>
  <c r="KH24" i="1" a="1"/>
  <c r="KH24" i="1" s="1"/>
  <c r="KQ47" i="1" a="1"/>
  <c r="KQ47" i="1" s="1"/>
  <c r="KQ48" i="1" s="1" a="1"/>
  <c r="KQ48" i="1" s="1"/>
  <c r="KQ22" i="1" a="1"/>
  <c r="KQ22" i="1" s="1"/>
  <c r="KQ21" i="1" a="1"/>
  <c r="KQ21" i="1" s="1"/>
  <c r="KQ38" i="1" a="1"/>
  <c r="KQ38" i="1" s="1"/>
  <c r="KQ33" i="1" a="1"/>
  <c r="KQ33" i="1" s="1"/>
  <c r="KQ26" i="1" a="1"/>
  <c r="KQ26" i="1" s="1"/>
  <c r="KQ34" i="1" a="1"/>
  <c r="KQ34" i="1" s="1"/>
  <c r="KQ43" i="1" a="1"/>
  <c r="KQ43" i="1" s="1"/>
  <c r="KQ42" i="1" a="1"/>
  <c r="KQ42" i="1" s="1"/>
  <c r="KQ46" i="1" a="1"/>
  <c r="KQ46" i="1" s="1"/>
  <c r="KQ32" i="1" a="1"/>
  <c r="KQ32" i="1" s="1"/>
  <c r="KQ37" i="1" a="1"/>
  <c r="KQ37" i="1" s="1"/>
  <c r="KQ28" i="1" a="1"/>
  <c r="KQ28" i="1" s="1"/>
  <c r="KQ30" i="1" a="1"/>
  <c r="KQ30" i="1" s="1"/>
  <c r="KQ45" i="1" a="1"/>
  <c r="KQ45" i="1" s="1"/>
  <c r="KQ23" i="1" a="1"/>
  <c r="KQ23" i="1" s="1"/>
  <c r="KQ31" i="1" a="1"/>
  <c r="KQ31" i="1" s="1"/>
  <c r="KQ40" i="1" a="1"/>
  <c r="KQ40" i="1" s="1"/>
  <c r="KQ24" i="1" a="1"/>
  <c r="KQ24" i="1" s="1"/>
  <c r="KQ29" i="1" a="1"/>
  <c r="KQ29" i="1" s="1"/>
  <c r="KQ27" i="1" a="1"/>
  <c r="KQ27" i="1" s="1"/>
  <c r="KQ39" i="1" a="1"/>
  <c r="KQ39" i="1" s="1"/>
  <c r="KQ25" i="1" a="1"/>
  <c r="KQ25" i="1" s="1"/>
  <c r="KQ36" i="1" a="1"/>
  <c r="KQ36" i="1" s="1"/>
  <c r="KQ44" i="1" a="1"/>
  <c r="KQ44" i="1" s="1"/>
  <c r="KC47" i="1" a="1"/>
  <c r="KC47" i="1" s="1"/>
  <c r="KC48" i="1" s="1" a="1"/>
  <c r="KC48" i="1" s="1"/>
  <c r="KC22" i="1" a="1"/>
  <c r="KC22" i="1" s="1"/>
  <c r="KC21" i="1" a="1"/>
  <c r="KC21" i="1" s="1"/>
  <c r="KC24" i="1" a="1"/>
  <c r="KC24" i="1" s="1"/>
  <c r="KC28" i="1" a="1"/>
  <c r="KC28" i="1" s="1"/>
  <c r="KC45" i="1" a="1"/>
  <c r="KC45" i="1" s="1"/>
  <c r="KC43" i="1" a="1"/>
  <c r="KC43" i="1" s="1"/>
  <c r="KC29" i="1" a="1"/>
  <c r="KC29" i="1" s="1"/>
  <c r="KC34" i="1" a="1"/>
  <c r="KC34" i="1" s="1"/>
  <c r="KC40" i="1" a="1"/>
  <c r="KC40" i="1" s="1"/>
  <c r="KC25" i="1" a="1"/>
  <c r="KC25" i="1" s="1"/>
  <c r="KC32" i="1" a="1"/>
  <c r="KC32" i="1" s="1"/>
  <c r="KC26" i="1" a="1"/>
  <c r="KC26" i="1" s="1"/>
  <c r="KC39" i="1" a="1"/>
  <c r="KC39" i="1" s="1"/>
  <c r="KC36" i="1" a="1"/>
  <c r="KC36" i="1" s="1"/>
  <c r="KC42" i="1" a="1"/>
  <c r="KC42" i="1" s="1"/>
  <c r="KC23" i="1" a="1"/>
  <c r="KC23" i="1" s="1"/>
  <c r="KC33" i="1" a="1"/>
  <c r="KC33" i="1" s="1"/>
  <c r="KC37" i="1" a="1"/>
  <c r="KC37" i="1" s="1"/>
  <c r="KC46" i="1" a="1"/>
  <c r="KC46" i="1" s="1"/>
  <c r="KC31" i="1" a="1"/>
  <c r="KC31" i="1" s="1"/>
  <c r="KC44" i="1" a="1"/>
  <c r="KC44" i="1" s="1"/>
  <c r="KC27" i="1" a="1"/>
  <c r="KC27" i="1" s="1"/>
  <c r="KC38" i="1" a="1"/>
  <c r="KC38" i="1" s="1"/>
  <c r="KC30" i="1" a="1"/>
  <c r="KC30" i="1" s="1"/>
  <c r="KZ47" i="1" a="1"/>
  <c r="KZ47" i="1" s="1"/>
  <c r="KZ48" i="1" s="1" a="1"/>
  <c r="KZ48" i="1" s="1"/>
  <c r="KZ21" i="1" a="1"/>
  <c r="KZ21" i="1" s="1"/>
  <c r="KZ22" i="1" a="1"/>
  <c r="KZ22" i="1" s="1"/>
  <c r="KZ38" i="1" a="1"/>
  <c r="KZ38" i="1" s="1"/>
  <c r="KZ33" i="1" a="1"/>
  <c r="KZ33" i="1" s="1"/>
  <c r="KZ40" i="1" a="1"/>
  <c r="KZ40" i="1" s="1"/>
  <c r="KZ30" i="1" a="1"/>
  <c r="KZ30" i="1" s="1"/>
  <c r="KZ26" i="1" a="1"/>
  <c r="KZ26" i="1" s="1"/>
  <c r="KZ23" i="1" a="1"/>
  <c r="KZ23" i="1" s="1"/>
  <c r="KZ24" i="1" a="1"/>
  <c r="KZ24" i="1" s="1"/>
  <c r="KZ32" i="1" a="1"/>
  <c r="KZ32" i="1" s="1"/>
  <c r="KZ37" i="1" a="1"/>
  <c r="KZ37" i="1" s="1"/>
  <c r="KZ42" i="1" a="1"/>
  <c r="KZ42" i="1" s="1"/>
  <c r="KZ43" i="1" a="1"/>
  <c r="KZ43" i="1" s="1"/>
  <c r="KZ45" i="1" a="1"/>
  <c r="KZ45" i="1" s="1"/>
  <c r="KZ28" i="1" a="1"/>
  <c r="KZ28" i="1" s="1"/>
  <c r="KZ34" i="1" a="1"/>
  <c r="KZ34" i="1" s="1"/>
  <c r="KZ29" i="1" a="1"/>
  <c r="KZ29" i="1" s="1"/>
  <c r="KZ27" i="1" a="1"/>
  <c r="KZ27" i="1" s="1"/>
  <c r="KZ31" i="1" a="1"/>
  <c r="KZ31" i="1" s="1"/>
  <c r="KZ39" i="1" a="1"/>
  <c r="KZ39" i="1" s="1"/>
  <c r="KZ25" i="1" a="1"/>
  <c r="KZ25" i="1" s="1"/>
  <c r="KZ46" i="1" a="1"/>
  <c r="KZ46" i="1" s="1"/>
  <c r="KZ44" i="1" a="1"/>
  <c r="KZ44" i="1" s="1"/>
  <c r="KZ36" i="1" a="1"/>
  <c r="KZ36" i="1" s="1"/>
  <c r="LB47" i="1" a="1"/>
  <c r="LB47" i="1" s="1"/>
  <c r="LB48" i="1" s="1" a="1"/>
  <c r="LB48" i="1" s="1"/>
  <c r="LB21" i="1" a="1"/>
  <c r="LB21" i="1" s="1"/>
  <c r="LB22" i="1" a="1"/>
  <c r="LB22" i="1" s="1"/>
  <c r="LB30" i="1" a="1"/>
  <c r="LB30" i="1" s="1"/>
  <c r="LB38" i="1" a="1"/>
  <c r="LB38" i="1" s="1"/>
  <c r="LB32" i="1" a="1"/>
  <c r="LB32" i="1" s="1"/>
  <c r="LB37" i="1" a="1"/>
  <c r="LB37" i="1" s="1"/>
  <c r="LB40" i="1" a="1"/>
  <c r="LB40" i="1" s="1"/>
  <c r="LB36" i="1" a="1"/>
  <c r="LB36" i="1" s="1"/>
  <c r="LB24" i="1" a="1"/>
  <c r="LB24" i="1" s="1"/>
  <c r="LB33" i="1" a="1"/>
  <c r="LB33" i="1" s="1"/>
  <c r="LB25" i="1" a="1"/>
  <c r="LB25" i="1" s="1"/>
  <c r="LB39" i="1" a="1"/>
  <c r="LB39" i="1" s="1"/>
  <c r="LB42" i="1" a="1"/>
  <c r="LB42" i="1" s="1"/>
  <c r="LB28" i="1" a="1"/>
  <c r="LB28" i="1" s="1"/>
  <c r="LB45" i="1" a="1"/>
  <c r="LB45" i="1" s="1"/>
  <c r="LB23" i="1" a="1"/>
  <c r="LB23" i="1" s="1"/>
  <c r="LB27" i="1" a="1"/>
  <c r="LB27" i="1" s="1"/>
  <c r="LB26" i="1" a="1"/>
  <c r="LB26" i="1" s="1"/>
  <c r="LB44" i="1" a="1"/>
  <c r="LB44" i="1" s="1"/>
  <c r="LB46" i="1" a="1"/>
  <c r="LB46" i="1" s="1"/>
  <c r="LB29" i="1" a="1"/>
  <c r="LB29" i="1" s="1"/>
  <c r="LB31" i="1" a="1"/>
  <c r="LB31" i="1" s="1"/>
  <c r="LB43" i="1" a="1"/>
  <c r="LB43" i="1" s="1"/>
  <c r="LB34" i="1" a="1"/>
  <c r="LB34" i="1" s="1"/>
  <c r="LL47" i="1" a="1"/>
  <c r="LL47" i="1" s="1"/>
  <c r="LL48" i="1" s="1" a="1"/>
  <c r="LL48" i="1" s="1"/>
  <c r="LL21" i="1" a="1"/>
  <c r="LL21" i="1" s="1"/>
  <c r="LL22" i="1" a="1"/>
  <c r="LL22" i="1" s="1"/>
  <c r="LL39" i="1" a="1"/>
  <c r="LL39" i="1" s="1"/>
  <c r="LL43" i="1" a="1"/>
  <c r="LL43" i="1" s="1"/>
  <c r="LL24" i="1" a="1"/>
  <c r="LL24" i="1" s="1"/>
  <c r="LL32" i="1" a="1"/>
  <c r="LL32" i="1" s="1"/>
  <c r="LL29" i="1" a="1"/>
  <c r="LL29" i="1" s="1"/>
  <c r="LL45" i="1" a="1"/>
  <c r="LL45" i="1" s="1"/>
  <c r="LL37" i="1" a="1"/>
  <c r="LL37" i="1" s="1"/>
  <c r="LL44" i="1" a="1"/>
  <c r="LL44" i="1" s="1"/>
  <c r="LL26" i="1" a="1"/>
  <c r="LL26" i="1" s="1"/>
  <c r="LL25" i="1" a="1"/>
  <c r="LL25" i="1" s="1"/>
  <c r="LL23" i="1" a="1"/>
  <c r="LL23" i="1" s="1"/>
  <c r="LL38" i="1" a="1"/>
  <c r="LL38" i="1" s="1"/>
  <c r="LL34" i="1" a="1"/>
  <c r="LL34" i="1" s="1"/>
  <c r="LL40" i="1" a="1"/>
  <c r="LL40" i="1" s="1"/>
  <c r="LL42" i="1" a="1"/>
  <c r="LL42" i="1" s="1"/>
  <c r="LL33" i="1" a="1"/>
  <c r="LL33" i="1" s="1"/>
  <c r="LL36" i="1" a="1"/>
  <c r="LL36" i="1" s="1"/>
  <c r="LL46" i="1" a="1"/>
  <c r="LL46" i="1" s="1"/>
  <c r="LL27" i="1" a="1"/>
  <c r="LL27" i="1" s="1"/>
  <c r="LL30" i="1" a="1"/>
  <c r="LL30" i="1" s="1"/>
  <c r="LL31" i="1" a="1"/>
  <c r="LL31" i="1" s="1"/>
  <c r="LL28" i="1" a="1"/>
  <c r="LL28" i="1" s="1"/>
  <c r="LR47" i="1" a="1"/>
  <c r="LR47" i="1" s="1"/>
  <c r="LR48" i="1" s="1" a="1"/>
  <c r="LR48" i="1" s="1"/>
  <c r="LR22" i="1" a="1"/>
  <c r="LR22" i="1" s="1"/>
  <c r="LR21" i="1" a="1"/>
  <c r="LR21" i="1" s="1"/>
  <c r="LR29" i="1" a="1"/>
  <c r="LR29" i="1" s="1"/>
  <c r="LR32" i="1" a="1"/>
  <c r="LR32" i="1" s="1"/>
  <c r="LR36" i="1" a="1"/>
  <c r="LR36" i="1" s="1"/>
  <c r="LR42" i="1" a="1"/>
  <c r="LR42" i="1" s="1"/>
  <c r="LR37" i="1" a="1"/>
  <c r="LR37" i="1" s="1"/>
  <c r="LR26" i="1" a="1"/>
  <c r="LR26" i="1" s="1"/>
  <c r="LR25" i="1" a="1"/>
  <c r="LR25" i="1" s="1"/>
  <c r="LR45" i="1" a="1"/>
  <c r="LR45" i="1" s="1"/>
  <c r="LR39" i="1" a="1"/>
  <c r="LR39" i="1" s="1"/>
  <c r="LR34" i="1" a="1"/>
  <c r="LR34" i="1" s="1"/>
  <c r="LR46" i="1" a="1"/>
  <c r="LR46" i="1" s="1"/>
  <c r="LR27" i="1" a="1"/>
  <c r="LR27" i="1" s="1"/>
  <c r="LR38" i="1" a="1"/>
  <c r="LR38" i="1" s="1"/>
  <c r="LR44" i="1" a="1"/>
  <c r="LR44" i="1" s="1"/>
  <c r="LR24" i="1" a="1"/>
  <c r="LR24" i="1" s="1"/>
  <c r="LR28" i="1" a="1"/>
  <c r="LR28" i="1" s="1"/>
  <c r="LR43" i="1" a="1"/>
  <c r="LR43" i="1" s="1"/>
  <c r="LR31" i="1" a="1"/>
  <c r="LR31" i="1" s="1"/>
  <c r="LR30" i="1" a="1"/>
  <c r="LR30" i="1" s="1"/>
  <c r="LR40" i="1" a="1"/>
  <c r="LR40" i="1" s="1"/>
  <c r="LR33" i="1" a="1"/>
  <c r="LR33" i="1" s="1"/>
  <c r="LR23" i="1" a="1"/>
  <c r="LR23" i="1" s="1"/>
  <c r="KP47" i="1" a="1"/>
  <c r="KP47" i="1" s="1"/>
  <c r="KP48" i="1" s="1" a="1"/>
  <c r="KP48" i="1" s="1"/>
  <c r="KP21" i="1" a="1"/>
  <c r="KP21" i="1" s="1"/>
  <c r="KP22" i="1" a="1"/>
  <c r="KP22" i="1" s="1"/>
  <c r="KP43" i="1" a="1"/>
  <c r="KP43" i="1" s="1"/>
  <c r="KP34" i="1" a="1"/>
  <c r="KP34" i="1" s="1"/>
  <c r="KP32" i="1" a="1"/>
  <c r="KP32" i="1" s="1"/>
  <c r="KP26" i="1" a="1"/>
  <c r="KP26" i="1" s="1"/>
  <c r="KP42" i="1" a="1"/>
  <c r="KP42" i="1" s="1"/>
  <c r="KP37" i="1" a="1"/>
  <c r="KP37" i="1" s="1"/>
  <c r="KP33" i="1" a="1"/>
  <c r="KP33" i="1" s="1"/>
  <c r="KP46" i="1" a="1"/>
  <c r="KP46" i="1" s="1"/>
  <c r="KP44" i="1" a="1"/>
  <c r="KP44" i="1" s="1"/>
  <c r="KP30" i="1" a="1"/>
  <c r="KP30" i="1" s="1"/>
  <c r="KP23" i="1" a="1"/>
  <c r="KP23" i="1" s="1"/>
  <c r="KP40" i="1" a="1"/>
  <c r="KP40" i="1" s="1"/>
  <c r="KP31" i="1" a="1"/>
  <c r="KP31" i="1" s="1"/>
  <c r="KP24" i="1" a="1"/>
  <c r="KP24" i="1" s="1"/>
  <c r="KP27" i="1" a="1"/>
  <c r="KP27" i="1" s="1"/>
  <c r="KP39" i="1" a="1"/>
  <c r="KP39" i="1" s="1"/>
  <c r="KP38" i="1" a="1"/>
  <c r="KP38" i="1" s="1"/>
  <c r="KP45" i="1" a="1"/>
  <c r="KP45" i="1" s="1"/>
  <c r="KP29" i="1" a="1"/>
  <c r="KP29" i="1" s="1"/>
  <c r="KP36" i="1" a="1"/>
  <c r="KP36" i="1" s="1"/>
  <c r="KP25" i="1" a="1"/>
  <c r="KP25" i="1" s="1"/>
  <c r="KP28" i="1" a="1"/>
  <c r="KP28" i="1" s="1"/>
  <c r="MI47" i="1" a="1"/>
  <c r="MI47" i="1" s="1"/>
  <c r="MI48" i="1" s="1" a="1"/>
  <c r="MI48" i="1" s="1"/>
  <c r="MI22" i="1" a="1"/>
  <c r="MI22" i="1" s="1"/>
  <c r="MI21" i="1" a="1"/>
  <c r="MI21" i="1" s="1"/>
  <c r="MI31" i="1" a="1"/>
  <c r="MI31" i="1" s="1"/>
  <c r="MI44" i="1" a="1"/>
  <c r="MI44" i="1" s="1"/>
  <c r="MI32" i="1" a="1"/>
  <c r="MI32" i="1" s="1"/>
  <c r="MI38" i="1" a="1"/>
  <c r="MI38" i="1" s="1"/>
  <c r="MI27" i="1" a="1"/>
  <c r="MI27" i="1" s="1"/>
  <c r="MI33" i="1" a="1"/>
  <c r="MI33" i="1" s="1"/>
  <c r="MI30" i="1" a="1"/>
  <c r="MI30" i="1" s="1"/>
  <c r="MI26" i="1" a="1"/>
  <c r="MI26" i="1" s="1"/>
  <c r="MI43" i="1" a="1"/>
  <c r="MI43" i="1" s="1"/>
  <c r="MI24" i="1" a="1"/>
  <c r="MI24" i="1" s="1"/>
  <c r="MI28" i="1" a="1"/>
  <c r="MI28" i="1" s="1"/>
  <c r="MI46" i="1" a="1"/>
  <c r="MI46" i="1" s="1"/>
  <c r="MI45" i="1" a="1"/>
  <c r="MI45" i="1" s="1"/>
  <c r="MI23" i="1" a="1"/>
  <c r="MI23" i="1" s="1"/>
  <c r="MI34" i="1" a="1"/>
  <c r="MI34" i="1" s="1"/>
  <c r="MI40" i="1" a="1"/>
  <c r="MI40" i="1" s="1"/>
  <c r="MI42" i="1" a="1"/>
  <c r="MI42" i="1" s="1"/>
  <c r="MI29" i="1" a="1"/>
  <c r="MI29" i="1" s="1"/>
  <c r="MI37" i="1" a="1"/>
  <c r="MI37" i="1" s="1"/>
  <c r="MI39" i="1" a="1"/>
  <c r="MI39" i="1" s="1"/>
  <c r="MI25" i="1" a="1"/>
  <c r="MI25" i="1" s="1"/>
  <c r="MI36" i="1" a="1"/>
  <c r="MI36" i="1" s="1"/>
  <c r="LV47" i="1" a="1"/>
  <c r="LV47" i="1" s="1"/>
  <c r="LV48" i="1" s="1" a="1"/>
  <c r="LV48" i="1" s="1"/>
  <c r="LV22" i="1" a="1"/>
  <c r="LV22" i="1" s="1"/>
  <c r="LV21" i="1" a="1"/>
  <c r="LV21" i="1" s="1"/>
  <c r="LV34" i="1" a="1"/>
  <c r="LV34" i="1" s="1"/>
  <c r="LV46" i="1" a="1"/>
  <c r="LV46" i="1" s="1"/>
  <c r="LV36" i="1" a="1"/>
  <c r="LV36" i="1" s="1"/>
  <c r="LV45" i="1" a="1"/>
  <c r="LV45" i="1" s="1"/>
  <c r="LV38" i="1" a="1"/>
  <c r="LV38" i="1" s="1"/>
  <c r="LV30" i="1" a="1"/>
  <c r="LV30" i="1" s="1"/>
  <c r="LV43" i="1" a="1"/>
  <c r="LV43" i="1" s="1"/>
  <c r="LV39" i="1" a="1"/>
  <c r="LV39" i="1" s="1"/>
  <c r="LV42" i="1" a="1"/>
  <c r="LV42" i="1" s="1"/>
  <c r="LV24" i="1" a="1"/>
  <c r="LV24" i="1" s="1"/>
  <c r="LV27" i="1" a="1"/>
  <c r="LV27" i="1" s="1"/>
  <c r="LV44" i="1" a="1"/>
  <c r="LV44" i="1" s="1"/>
  <c r="LV28" i="1" a="1"/>
  <c r="LV28" i="1" s="1"/>
  <c r="LV23" i="1" a="1"/>
  <c r="LV23" i="1" s="1"/>
  <c r="LV25" i="1" a="1"/>
  <c r="LV25" i="1" s="1"/>
  <c r="LV31" i="1" a="1"/>
  <c r="LV31" i="1" s="1"/>
  <c r="LV40" i="1" a="1"/>
  <c r="LV40" i="1" s="1"/>
  <c r="LV32" i="1" a="1"/>
  <c r="LV32" i="1" s="1"/>
  <c r="LV29" i="1" a="1"/>
  <c r="LV29" i="1" s="1"/>
  <c r="LV33" i="1" a="1"/>
  <c r="LV33" i="1" s="1"/>
  <c r="LV26" i="1" a="1"/>
  <c r="LV26" i="1" s="1"/>
  <c r="LV37" i="1" a="1"/>
  <c r="LV37" i="1" s="1"/>
  <c r="KD47" i="1" a="1"/>
  <c r="KD47" i="1" s="1"/>
  <c r="KD48" i="1" s="1" a="1"/>
  <c r="KD48" i="1" s="1"/>
  <c r="KD22" i="1" a="1"/>
  <c r="KD22" i="1" s="1"/>
  <c r="KD21" i="1" a="1"/>
  <c r="KD21" i="1" s="1"/>
  <c r="KD45" i="1" a="1"/>
  <c r="KD45" i="1" s="1"/>
  <c r="KD34" i="1" a="1"/>
  <c r="KD34" i="1" s="1"/>
  <c r="KD29" i="1" a="1"/>
  <c r="KD29" i="1" s="1"/>
  <c r="KD37" i="1" a="1"/>
  <c r="KD37" i="1" s="1"/>
  <c r="KD24" i="1" a="1"/>
  <c r="KD24" i="1" s="1"/>
  <c r="KD46" i="1" a="1"/>
  <c r="KD46" i="1" s="1"/>
  <c r="KD40" i="1" a="1"/>
  <c r="KD40" i="1" s="1"/>
  <c r="KD32" i="1" a="1"/>
  <c r="KD32" i="1" s="1"/>
  <c r="KD25" i="1" a="1"/>
  <c r="KD25" i="1" s="1"/>
  <c r="KD39" i="1" a="1"/>
  <c r="KD39" i="1" s="1"/>
  <c r="KD23" i="1" a="1"/>
  <c r="KD23" i="1" s="1"/>
  <c r="KD36" i="1" a="1"/>
  <c r="KD36" i="1" s="1"/>
  <c r="KD42" i="1" a="1"/>
  <c r="KD42" i="1" s="1"/>
  <c r="KD38" i="1" a="1"/>
  <c r="KD38" i="1" s="1"/>
  <c r="KD30" i="1" a="1"/>
  <c r="KD30" i="1" s="1"/>
  <c r="KD31" i="1" a="1"/>
  <c r="KD31" i="1" s="1"/>
  <c r="KD26" i="1" a="1"/>
  <c r="KD26" i="1" s="1"/>
  <c r="KD27" i="1" a="1"/>
  <c r="KD27" i="1" s="1"/>
  <c r="KD28" i="1" a="1"/>
  <c r="KD28" i="1" s="1"/>
  <c r="KD44" i="1" a="1"/>
  <c r="KD44" i="1" s="1"/>
  <c r="KD33" i="1" a="1"/>
  <c r="KD33" i="1" s="1"/>
  <c r="KD43" i="1" a="1"/>
  <c r="KD43" i="1" s="1"/>
  <c r="MJ47" i="1" a="1"/>
  <c r="MJ47" i="1" s="1"/>
  <c r="MJ48" i="1" s="1" a="1"/>
  <c r="MJ48" i="1" s="1"/>
  <c r="MJ22" i="1" a="1"/>
  <c r="MJ22" i="1" s="1"/>
  <c r="MJ21" i="1" a="1"/>
  <c r="MJ21" i="1" s="1"/>
  <c r="MJ38" i="1" a="1"/>
  <c r="MJ38" i="1" s="1"/>
  <c r="MJ33" i="1" a="1"/>
  <c r="MJ33" i="1" s="1"/>
  <c r="MJ39" i="1" a="1"/>
  <c r="MJ39" i="1" s="1"/>
  <c r="MJ37" i="1" a="1"/>
  <c r="MJ37" i="1" s="1"/>
  <c r="MJ30" i="1" a="1"/>
  <c r="MJ30" i="1" s="1"/>
  <c r="MJ26" i="1" a="1"/>
  <c r="MJ26" i="1" s="1"/>
  <c r="MJ32" i="1" a="1"/>
  <c r="MJ32" i="1" s="1"/>
  <c r="MJ31" i="1" a="1"/>
  <c r="MJ31" i="1" s="1"/>
  <c r="MJ23" i="1" a="1"/>
  <c r="MJ23" i="1" s="1"/>
  <c r="MJ34" i="1" a="1"/>
  <c r="MJ34" i="1" s="1"/>
  <c r="MJ28" i="1" a="1"/>
  <c r="MJ28" i="1" s="1"/>
  <c r="MJ24" i="1" a="1"/>
  <c r="MJ24" i="1" s="1"/>
  <c r="MJ43" i="1" a="1"/>
  <c r="MJ43" i="1" s="1"/>
  <c r="MJ46" i="1" a="1"/>
  <c r="MJ46" i="1" s="1"/>
  <c r="MJ45" i="1" a="1"/>
  <c r="MJ45" i="1" s="1"/>
  <c r="MJ29" i="1" a="1"/>
  <c r="MJ29" i="1" s="1"/>
  <c r="MJ25" i="1" a="1"/>
  <c r="MJ25" i="1" s="1"/>
  <c r="MJ40" i="1" a="1"/>
  <c r="MJ40" i="1" s="1"/>
  <c r="MJ42" i="1" a="1"/>
  <c r="MJ42" i="1" s="1"/>
  <c r="MJ36" i="1" a="1"/>
  <c r="MJ36" i="1" s="1"/>
  <c r="MJ44" i="1" a="1"/>
  <c r="MJ44" i="1" s="1"/>
  <c r="MJ27" i="1" a="1"/>
  <c r="MJ27" i="1" s="1"/>
  <c r="KI47" i="1" a="1"/>
  <c r="KI47" i="1" s="1"/>
  <c r="KI48" i="1" s="1" a="1"/>
  <c r="KI48" i="1" s="1"/>
  <c r="KI22" i="1" a="1"/>
  <c r="KI22" i="1" s="1"/>
  <c r="KI21" i="1" a="1"/>
  <c r="KI21" i="1" s="1"/>
  <c r="KI38" i="1" a="1"/>
  <c r="KI38" i="1" s="1"/>
  <c r="KI39" i="1" a="1"/>
  <c r="KI39" i="1" s="1"/>
  <c r="KI34" i="1" a="1"/>
  <c r="KI34" i="1" s="1"/>
  <c r="KI28" i="1" a="1"/>
  <c r="KI28" i="1" s="1"/>
  <c r="KI37" i="1" a="1"/>
  <c r="KI37" i="1" s="1"/>
  <c r="KI29" i="1" a="1"/>
  <c r="KI29" i="1" s="1"/>
  <c r="KI27" i="1" a="1"/>
  <c r="KI27" i="1" s="1"/>
  <c r="KI23" i="1" a="1"/>
  <c r="KI23" i="1" s="1"/>
  <c r="KI40" i="1" a="1"/>
  <c r="KI40" i="1" s="1"/>
  <c r="KI32" i="1" a="1"/>
  <c r="KI32" i="1" s="1"/>
  <c r="KI44" i="1" a="1"/>
  <c r="KI44" i="1" s="1"/>
  <c r="KI43" i="1" a="1"/>
  <c r="KI43" i="1" s="1"/>
  <c r="KI45" i="1" a="1"/>
  <c r="KI45" i="1" s="1"/>
  <c r="KI25" i="1" a="1"/>
  <c r="KI25" i="1" s="1"/>
  <c r="KI31" i="1" a="1"/>
  <c r="KI31" i="1" s="1"/>
  <c r="KI33" i="1" a="1"/>
  <c r="KI33" i="1" s="1"/>
  <c r="KI46" i="1" a="1"/>
  <c r="KI46" i="1" s="1"/>
  <c r="KI30" i="1" a="1"/>
  <c r="KI30" i="1" s="1"/>
  <c r="KI26" i="1" a="1"/>
  <c r="KI26" i="1" s="1"/>
  <c r="KI24" i="1" a="1"/>
  <c r="KI24" i="1" s="1"/>
  <c r="KI42" i="1" a="1"/>
  <c r="KI42" i="1" s="1"/>
  <c r="KI36" i="1" a="1"/>
  <c r="KI36" i="1" s="1"/>
  <c r="MK47" i="1" a="1"/>
  <c r="MK47" i="1" s="1"/>
  <c r="MK48" i="1" s="1" a="1"/>
  <c r="MK48" i="1" s="1"/>
  <c r="MK22" i="1" a="1"/>
  <c r="MK22" i="1" s="1"/>
  <c r="MK21" i="1" a="1"/>
  <c r="MK21" i="1" s="1"/>
  <c r="MK43" i="1" a="1"/>
  <c r="MK43" i="1" s="1"/>
  <c r="MK28" i="1" a="1"/>
  <c r="MK28" i="1" s="1"/>
  <c r="MK31" i="1" a="1"/>
  <c r="MK31" i="1" s="1"/>
  <c r="MK24" i="1" a="1"/>
  <c r="MK24" i="1" s="1"/>
  <c r="MK46" i="1" a="1"/>
  <c r="MK46" i="1" s="1"/>
  <c r="MK39" i="1" a="1"/>
  <c r="MK39" i="1" s="1"/>
  <c r="MK36" i="1" a="1"/>
  <c r="MK36" i="1" s="1"/>
  <c r="MK34" i="1" a="1"/>
  <c r="MK34" i="1" s="1"/>
  <c r="MK25" i="1" a="1"/>
  <c r="MK25" i="1" s="1"/>
  <c r="MK23" i="1" a="1"/>
  <c r="MK23" i="1" s="1"/>
  <c r="MK33" i="1" a="1"/>
  <c r="MK33" i="1" s="1"/>
  <c r="MK32" i="1" a="1"/>
  <c r="MK32" i="1" s="1"/>
  <c r="MK45" i="1" a="1"/>
  <c r="MK45" i="1" s="1"/>
  <c r="MK37" i="1" a="1"/>
  <c r="MK37" i="1" s="1"/>
  <c r="MK44" i="1" a="1"/>
  <c r="MK44" i="1" s="1"/>
  <c r="MK40" i="1" a="1"/>
  <c r="MK40" i="1" s="1"/>
  <c r="MK42" i="1" a="1"/>
  <c r="MK42" i="1" s="1"/>
  <c r="MK27" i="1" a="1"/>
  <c r="MK27" i="1" s="1"/>
  <c r="MK29" i="1" a="1"/>
  <c r="MK29" i="1" s="1"/>
  <c r="MK38" i="1" a="1"/>
  <c r="MK38" i="1" s="1"/>
  <c r="MK30" i="1" a="1"/>
  <c r="MK30" i="1" s="1"/>
  <c r="MK26" i="1" a="1"/>
  <c r="MK26" i="1" s="1"/>
  <c r="LF47" i="1" a="1"/>
  <c r="LF47" i="1" s="1"/>
  <c r="LF48" i="1" s="1" a="1"/>
  <c r="LF48" i="1" s="1"/>
  <c r="LF22" i="1" a="1"/>
  <c r="LF22" i="1" s="1"/>
  <c r="LF21" i="1" a="1"/>
  <c r="LF21" i="1" s="1"/>
  <c r="LF28" i="1" a="1"/>
  <c r="LF28" i="1" s="1"/>
  <c r="LF29" i="1" a="1"/>
  <c r="LF29" i="1" s="1"/>
  <c r="LF44" i="1" a="1"/>
  <c r="LF44" i="1" s="1"/>
  <c r="LF43" i="1" a="1"/>
  <c r="LF43" i="1" s="1"/>
  <c r="LF26" i="1" a="1"/>
  <c r="LF26" i="1" s="1"/>
  <c r="LF27" i="1" a="1"/>
  <c r="LF27" i="1" s="1"/>
  <c r="LF24" i="1" a="1"/>
  <c r="LF24" i="1" s="1"/>
  <c r="LF32" i="1" a="1"/>
  <c r="LF32" i="1" s="1"/>
  <c r="LF31" i="1" a="1"/>
  <c r="LF31" i="1" s="1"/>
  <c r="LF37" i="1" a="1"/>
  <c r="LF37" i="1" s="1"/>
  <c r="LF42" i="1" a="1"/>
  <c r="LF42" i="1" s="1"/>
  <c r="LF23" i="1" a="1"/>
  <c r="LF23" i="1" s="1"/>
  <c r="LF30" i="1" a="1"/>
  <c r="LF30" i="1" s="1"/>
  <c r="LF38" i="1" a="1"/>
  <c r="LF38" i="1" s="1"/>
  <c r="LF46" i="1" a="1"/>
  <c r="LF46" i="1" s="1"/>
  <c r="LF40" i="1" a="1"/>
  <c r="LF40" i="1" s="1"/>
  <c r="LF34" i="1" a="1"/>
  <c r="LF34" i="1" s="1"/>
  <c r="LF25" i="1" a="1"/>
  <c r="LF25" i="1" s="1"/>
  <c r="LF33" i="1" a="1"/>
  <c r="LF33" i="1" s="1"/>
  <c r="LF36" i="1" a="1"/>
  <c r="LF36" i="1" s="1"/>
  <c r="LF45" i="1" a="1"/>
  <c r="LF45" i="1" s="1"/>
  <c r="LF39" i="1" a="1"/>
  <c r="LF39" i="1" s="1"/>
  <c r="LM47" i="1" a="1"/>
  <c r="LM47" i="1" s="1"/>
  <c r="LM48" i="1" s="1" a="1"/>
  <c r="LM48" i="1" s="1"/>
  <c r="LM22" i="1" a="1"/>
  <c r="LM22" i="1" s="1"/>
  <c r="LM21" i="1" a="1"/>
  <c r="LM21" i="1" s="1"/>
  <c r="LM39" i="1" a="1"/>
  <c r="LM39" i="1" s="1"/>
  <c r="LM29" i="1" a="1"/>
  <c r="LM29" i="1" s="1"/>
  <c r="LM37" i="1" a="1"/>
  <c r="LM37" i="1" s="1"/>
  <c r="LM43" i="1" a="1"/>
  <c r="LM43" i="1" s="1"/>
  <c r="LM28" i="1" a="1"/>
  <c r="LM28" i="1" s="1"/>
  <c r="LM25" i="1" a="1"/>
  <c r="LM25" i="1" s="1"/>
  <c r="LM34" i="1" a="1"/>
  <c r="LM34" i="1" s="1"/>
  <c r="LM26" i="1" a="1"/>
  <c r="LM26" i="1" s="1"/>
  <c r="LM23" i="1" a="1"/>
  <c r="LM23" i="1" s="1"/>
  <c r="LM24" i="1" a="1"/>
  <c r="LM24" i="1" s="1"/>
  <c r="LM32" i="1" a="1"/>
  <c r="LM32" i="1" s="1"/>
  <c r="LM42" i="1" a="1"/>
  <c r="LM42" i="1" s="1"/>
  <c r="LM44" i="1" a="1"/>
  <c r="LM44" i="1" s="1"/>
  <c r="LM33" i="1" a="1"/>
  <c r="LM33" i="1" s="1"/>
  <c r="LM40" i="1" a="1"/>
  <c r="LM40" i="1" s="1"/>
  <c r="LM46" i="1" a="1"/>
  <c r="LM46" i="1" s="1"/>
  <c r="LM38" i="1" a="1"/>
  <c r="LM38" i="1" s="1"/>
  <c r="LM36" i="1" a="1"/>
  <c r="LM36" i="1" s="1"/>
  <c r="LM27" i="1" a="1"/>
  <c r="LM27" i="1" s="1"/>
  <c r="LM30" i="1" a="1"/>
  <c r="LM30" i="1" s="1"/>
  <c r="LM45" i="1" a="1"/>
  <c r="LM45" i="1" s="1"/>
  <c r="LM31" i="1" a="1"/>
  <c r="LM31" i="1" s="1"/>
  <c r="KS47" i="1" a="1"/>
  <c r="KS47" i="1" s="1"/>
  <c r="KS48" i="1" s="1" a="1"/>
  <c r="KS48" i="1" s="1"/>
  <c r="KS22" i="1" a="1"/>
  <c r="KS22" i="1" s="1"/>
  <c r="KS21" i="1" a="1"/>
  <c r="KS21" i="1" s="1"/>
  <c r="KS32" i="1" a="1"/>
  <c r="KS32" i="1" s="1"/>
  <c r="KS43" i="1" a="1"/>
  <c r="KS43" i="1" s="1"/>
  <c r="KS30" i="1" a="1"/>
  <c r="KS30" i="1" s="1"/>
  <c r="KS29" i="1" a="1"/>
  <c r="KS29" i="1" s="1"/>
  <c r="KS45" i="1" a="1"/>
  <c r="KS45" i="1" s="1"/>
  <c r="KS23" i="1" a="1"/>
  <c r="KS23" i="1" s="1"/>
  <c r="KS34" i="1" a="1"/>
  <c r="KS34" i="1" s="1"/>
  <c r="KS40" i="1" a="1"/>
  <c r="KS40" i="1" s="1"/>
  <c r="KS25" i="1" a="1"/>
  <c r="KS25" i="1" s="1"/>
  <c r="KS31" i="1" a="1"/>
  <c r="KS31" i="1" s="1"/>
  <c r="KS37" i="1" a="1"/>
  <c r="KS37" i="1" s="1"/>
  <c r="KS39" i="1" a="1"/>
  <c r="KS39" i="1" s="1"/>
  <c r="KS27" i="1" a="1"/>
  <c r="KS27" i="1" s="1"/>
  <c r="KS36" i="1" a="1"/>
  <c r="KS36" i="1" s="1"/>
  <c r="KS24" i="1" a="1"/>
  <c r="KS24" i="1" s="1"/>
  <c r="KS42" i="1" a="1"/>
  <c r="KS42" i="1" s="1"/>
  <c r="KS44" i="1" a="1"/>
  <c r="KS44" i="1" s="1"/>
  <c r="KS33" i="1" a="1"/>
  <c r="KS33" i="1" s="1"/>
  <c r="KS46" i="1" a="1"/>
  <c r="KS46" i="1" s="1"/>
  <c r="KS38" i="1" a="1"/>
  <c r="KS38" i="1" s="1"/>
  <c r="KS26" i="1" a="1"/>
  <c r="KS26" i="1" s="1"/>
  <c r="KS28" i="1" a="1"/>
  <c r="KS28" i="1" s="1"/>
  <c r="MA47" i="1" a="1"/>
  <c r="MA47" i="1" s="1"/>
  <c r="MA48" i="1" s="1" a="1"/>
  <c r="MA48" i="1" s="1"/>
  <c r="MA22" i="1" a="1"/>
  <c r="MA22" i="1" s="1"/>
  <c r="MA21" i="1" a="1"/>
  <c r="MA21" i="1" s="1"/>
  <c r="MA24" i="1" a="1"/>
  <c r="MA24" i="1" s="1"/>
  <c r="MA32" i="1" a="1"/>
  <c r="MA32" i="1" s="1"/>
  <c r="MA29" i="1" a="1"/>
  <c r="MA29" i="1" s="1"/>
  <c r="MA34" i="1" a="1"/>
  <c r="MA34" i="1" s="1"/>
  <c r="MA25" i="1" a="1"/>
  <c r="MA25" i="1" s="1"/>
  <c r="MA36" i="1" a="1"/>
  <c r="MA36" i="1" s="1"/>
  <c r="MA37" i="1" a="1"/>
  <c r="MA37" i="1" s="1"/>
  <c r="MA39" i="1" a="1"/>
  <c r="MA39" i="1" s="1"/>
  <c r="MA40" i="1" a="1"/>
  <c r="MA40" i="1" s="1"/>
  <c r="MA33" i="1" a="1"/>
  <c r="MA33" i="1" s="1"/>
  <c r="MA27" i="1" a="1"/>
  <c r="MA27" i="1" s="1"/>
  <c r="MA23" i="1" a="1"/>
  <c r="MA23" i="1" s="1"/>
  <c r="MA44" i="1" a="1"/>
  <c r="MA44" i="1" s="1"/>
  <c r="MA38" i="1" a="1"/>
  <c r="MA38" i="1" s="1"/>
  <c r="MA45" i="1" a="1"/>
  <c r="MA45" i="1" s="1"/>
  <c r="MA43" i="1" a="1"/>
  <c r="MA43" i="1" s="1"/>
  <c r="MA42" i="1" a="1"/>
  <c r="MA42" i="1" s="1"/>
  <c r="MA30" i="1" a="1"/>
  <c r="MA30" i="1" s="1"/>
  <c r="MA28" i="1" a="1"/>
  <c r="MA28" i="1" s="1"/>
  <c r="MA26" i="1" a="1"/>
  <c r="MA26" i="1" s="1"/>
  <c r="MA46" i="1" a="1"/>
  <c r="MA46" i="1" s="1"/>
  <c r="MA31" i="1" a="1"/>
  <c r="MA31" i="1" s="1"/>
  <c r="LC47" i="1" a="1"/>
  <c r="LC47" i="1" s="1"/>
  <c r="LC48" i="1" s="1" a="1"/>
  <c r="LC48" i="1" s="1"/>
  <c r="LC22" i="1" a="1"/>
  <c r="LC22" i="1" s="1"/>
  <c r="LC21" i="1" a="1"/>
  <c r="LC21" i="1" s="1"/>
  <c r="LC33" i="1" a="1"/>
  <c r="LC33" i="1" s="1"/>
  <c r="LC38" i="1" a="1"/>
  <c r="LC38" i="1" s="1"/>
  <c r="LC39" i="1" a="1"/>
  <c r="LC39" i="1" s="1"/>
  <c r="LC24" i="1" a="1"/>
  <c r="LC24" i="1" s="1"/>
  <c r="LC34" i="1" a="1"/>
  <c r="LC34" i="1" s="1"/>
  <c r="LC27" i="1" a="1"/>
  <c r="LC27" i="1" s="1"/>
  <c r="LC25" i="1" a="1"/>
  <c r="LC25" i="1" s="1"/>
  <c r="LC23" i="1" a="1"/>
  <c r="LC23" i="1" s="1"/>
  <c r="LC40" i="1" a="1"/>
  <c r="LC40" i="1" s="1"/>
  <c r="LC28" i="1" a="1"/>
  <c r="LC28" i="1" s="1"/>
  <c r="LC42" i="1" a="1"/>
  <c r="LC42" i="1" s="1"/>
  <c r="LC44" i="1" a="1"/>
  <c r="LC44" i="1" s="1"/>
  <c r="LC36" i="1" a="1"/>
  <c r="LC36" i="1" s="1"/>
  <c r="LC45" i="1" a="1"/>
  <c r="LC45" i="1" s="1"/>
  <c r="LC31" i="1" a="1"/>
  <c r="LC31" i="1" s="1"/>
  <c r="LC46" i="1" a="1"/>
  <c r="LC46" i="1" s="1"/>
  <c r="LC29" i="1" a="1"/>
  <c r="LC29" i="1" s="1"/>
  <c r="LC37" i="1" a="1"/>
  <c r="LC37" i="1" s="1"/>
  <c r="LC30" i="1" a="1"/>
  <c r="LC30" i="1" s="1"/>
  <c r="LC26" i="1" a="1"/>
  <c r="LC26" i="1" s="1"/>
  <c r="LC43" i="1" a="1"/>
  <c r="LC43" i="1" s="1"/>
  <c r="LC32" i="1" a="1"/>
  <c r="LC32" i="1" s="1"/>
  <c r="LG47" i="1" a="1"/>
  <c r="LG47" i="1" s="1"/>
  <c r="LG48" i="1" s="1" a="1"/>
  <c r="LG48" i="1" s="1"/>
  <c r="LG22" i="1" a="1"/>
  <c r="LG22" i="1" s="1"/>
  <c r="LG21" i="1" a="1"/>
  <c r="LG21" i="1" s="1"/>
  <c r="LG26" i="1" a="1"/>
  <c r="LG26" i="1" s="1"/>
  <c r="LG24" i="1" a="1"/>
  <c r="LG24" i="1" s="1"/>
  <c r="LG32" i="1" a="1"/>
  <c r="LG32" i="1" s="1"/>
  <c r="LG37" i="1" a="1"/>
  <c r="LG37" i="1" s="1"/>
  <c r="LG34" i="1" a="1"/>
  <c r="LG34" i="1" s="1"/>
  <c r="LG36" i="1" a="1"/>
  <c r="LG36" i="1" s="1"/>
  <c r="LG30" i="1" a="1"/>
  <c r="LG30" i="1" s="1"/>
  <c r="LG31" i="1" a="1"/>
  <c r="LG31" i="1" s="1"/>
  <c r="LG40" i="1" a="1"/>
  <c r="LG40" i="1" s="1"/>
  <c r="LG38" i="1" a="1"/>
  <c r="LG38" i="1" s="1"/>
  <c r="LG27" i="1" a="1"/>
  <c r="LG27" i="1" s="1"/>
  <c r="LG25" i="1" a="1"/>
  <c r="LG25" i="1" s="1"/>
  <c r="LG23" i="1" a="1"/>
  <c r="LG23" i="1" s="1"/>
  <c r="LG33" i="1" a="1"/>
  <c r="LG33" i="1" s="1"/>
  <c r="LG45" i="1" a="1"/>
  <c r="LG45" i="1" s="1"/>
  <c r="LG29" i="1" a="1"/>
  <c r="LG29" i="1" s="1"/>
  <c r="LG39" i="1" a="1"/>
  <c r="LG39" i="1" s="1"/>
  <c r="LG42" i="1" a="1"/>
  <c r="LG42" i="1" s="1"/>
  <c r="LG28" i="1" a="1"/>
  <c r="LG28" i="1" s="1"/>
  <c r="LG44" i="1" a="1"/>
  <c r="LG44" i="1" s="1"/>
  <c r="LG46" i="1" a="1"/>
  <c r="LG46" i="1" s="1"/>
  <c r="LG43" i="1" a="1"/>
  <c r="LG43" i="1" s="1"/>
  <c r="LS47" i="1" a="1"/>
  <c r="LS47" i="1" s="1"/>
  <c r="LS48" i="1" s="1" a="1"/>
  <c r="LS48" i="1" s="1"/>
  <c r="LS21" i="1" a="1"/>
  <c r="LS21" i="1" s="1"/>
  <c r="LS22" i="1" a="1"/>
  <c r="LS22" i="1" s="1"/>
  <c r="LS42" i="1" a="1"/>
  <c r="LS42" i="1" s="1"/>
  <c r="LS39" i="1" a="1"/>
  <c r="LS39" i="1" s="1"/>
  <c r="LS34" i="1" a="1"/>
  <c r="LS34" i="1" s="1"/>
  <c r="LS27" i="1" a="1"/>
  <c r="LS27" i="1" s="1"/>
  <c r="LS23" i="1" a="1"/>
  <c r="LS23" i="1" s="1"/>
  <c r="LS37" i="1" a="1"/>
  <c r="LS37" i="1" s="1"/>
  <c r="LS40" i="1" a="1"/>
  <c r="LS40" i="1" s="1"/>
  <c r="LS46" i="1" a="1"/>
  <c r="LS46" i="1" s="1"/>
  <c r="LS38" i="1" a="1"/>
  <c r="LS38" i="1" s="1"/>
  <c r="LS44" i="1" a="1"/>
  <c r="LS44" i="1" s="1"/>
  <c r="LS45" i="1" a="1"/>
  <c r="LS45" i="1" s="1"/>
  <c r="LS24" i="1" a="1"/>
  <c r="LS24" i="1" s="1"/>
  <c r="LS28" i="1" a="1"/>
  <c r="LS28" i="1" s="1"/>
  <c r="LS31" i="1" a="1"/>
  <c r="LS31" i="1" s="1"/>
  <c r="LS43" i="1" a="1"/>
  <c r="LS43" i="1" s="1"/>
  <c r="LS30" i="1" a="1"/>
  <c r="LS30" i="1" s="1"/>
  <c r="LS26" i="1" a="1"/>
  <c r="LS26" i="1" s="1"/>
  <c r="LS33" i="1" a="1"/>
  <c r="LS33" i="1" s="1"/>
  <c r="LS29" i="1" a="1"/>
  <c r="LS29" i="1" s="1"/>
  <c r="LS36" i="1" a="1"/>
  <c r="LS36" i="1" s="1"/>
  <c r="LS25" i="1" a="1"/>
  <c r="LS25" i="1" s="1"/>
  <c r="LS32" i="1" a="1"/>
  <c r="LS32" i="1" s="1"/>
  <c r="LK47" i="1" a="1"/>
  <c r="LK47" i="1" s="1"/>
  <c r="LK48" i="1" s="1" a="1"/>
  <c r="LK48" i="1" s="1"/>
  <c r="LK21" i="1" a="1"/>
  <c r="LK21" i="1" s="1"/>
  <c r="LK22" i="1" a="1"/>
  <c r="LK22" i="1" s="1"/>
  <c r="LK37" i="1" a="1"/>
  <c r="LK37" i="1" s="1"/>
  <c r="LK46" i="1" a="1"/>
  <c r="LK46" i="1" s="1"/>
  <c r="LK33" i="1" a="1"/>
  <c r="LK33" i="1" s="1"/>
  <c r="LK31" i="1" a="1"/>
  <c r="LK31" i="1" s="1"/>
  <c r="LK45" i="1" a="1"/>
  <c r="LK45" i="1" s="1"/>
  <c r="LK42" i="1" a="1"/>
  <c r="LK42" i="1" s="1"/>
  <c r="LK26" i="1" a="1"/>
  <c r="LK26" i="1" s="1"/>
  <c r="LK28" i="1" a="1"/>
  <c r="LK28" i="1" s="1"/>
  <c r="LK32" i="1" a="1"/>
  <c r="LK32" i="1" s="1"/>
  <c r="LK23" i="1" a="1"/>
  <c r="LK23" i="1" s="1"/>
  <c r="LK39" i="1" a="1"/>
  <c r="LK39" i="1" s="1"/>
  <c r="LK43" i="1" a="1"/>
  <c r="LK43" i="1" s="1"/>
  <c r="LK44" i="1" a="1"/>
  <c r="LK44" i="1" s="1"/>
  <c r="LK24" i="1" a="1"/>
  <c r="LK24" i="1" s="1"/>
  <c r="LK29" i="1" a="1"/>
  <c r="LK29" i="1" s="1"/>
  <c r="LK25" i="1" a="1"/>
  <c r="LK25" i="1" s="1"/>
  <c r="LK34" i="1" a="1"/>
  <c r="LK34" i="1" s="1"/>
  <c r="LK30" i="1" a="1"/>
  <c r="LK30" i="1" s="1"/>
  <c r="LK40" i="1" a="1"/>
  <c r="LK40" i="1" s="1"/>
  <c r="LK36" i="1" a="1"/>
  <c r="LK36" i="1" s="1"/>
  <c r="LK27" i="1" a="1"/>
  <c r="LK27" i="1" s="1"/>
  <c r="LK38" i="1" a="1"/>
  <c r="LK38" i="1" s="1"/>
  <c r="KE47" i="1" a="1"/>
  <c r="KE47" i="1" s="1"/>
  <c r="KE48" i="1" s="1" a="1"/>
  <c r="KE48" i="1" s="1"/>
  <c r="KE22" i="1" a="1"/>
  <c r="KE22" i="1" s="1"/>
  <c r="KE21" i="1" a="1"/>
  <c r="KE21" i="1" s="1"/>
  <c r="KE25" i="1" a="1"/>
  <c r="KE25" i="1" s="1"/>
  <c r="KE32" i="1" a="1"/>
  <c r="KE32" i="1" s="1"/>
  <c r="KE33" i="1" a="1"/>
  <c r="KE33" i="1" s="1"/>
  <c r="KE37" i="1" a="1"/>
  <c r="KE37" i="1" s="1"/>
  <c r="KE40" i="1" a="1"/>
  <c r="KE40" i="1" s="1"/>
  <c r="KE29" i="1" a="1"/>
  <c r="KE29" i="1" s="1"/>
  <c r="KE26" i="1" a="1"/>
  <c r="KE26" i="1" s="1"/>
  <c r="KE44" i="1" a="1"/>
  <c r="KE44" i="1" s="1"/>
  <c r="KE27" i="1" a="1"/>
  <c r="KE27" i="1" s="1"/>
  <c r="KE23" i="1" a="1"/>
  <c r="KE23" i="1" s="1"/>
  <c r="KE46" i="1" a="1"/>
  <c r="KE46" i="1" s="1"/>
  <c r="KE38" i="1" a="1"/>
  <c r="KE38" i="1" s="1"/>
  <c r="KE36" i="1" a="1"/>
  <c r="KE36" i="1" s="1"/>
  <c r="KE30" i="1" a="1"/>
  <c r="KE30" i="1" s="1"/>
  <c r="KE42" i="1" a="1"/>
  <c r="KE42" i="1" s="1"/>
  <c r="KE31" i="1" a="1"/>
  <c r="KE31" i="1" s="1"/>
  <c r="KE43" i="1" a="1"/>
  <c r="KE43" i="1" s="1"/>
  <c r="KE24" i="1" a="1"/>
  <c r="KE24" i="1" s="1"/>
  <c r="KE28" i="1" a="1"/>
  <c r="KE28" i="1" s="1"/>
  <c r="KE34" i="1" a="1"/>
  <c r="KE34" i="1" s="1"/>
  <c r="KE45" i="1" a="1"/>
  <c r="KE45" i="1" s="1"/>
  <c r="KE39" i="1" a="1"/>
  <c r="KE39" i="1" s="1"/>
  <c r="LW47" i="1" a="1"/>
  <c r="LW47" i="1" s="1"/>
  <c r="LW48" i="1" s="1" a="1"/>
  <c r="LW48" i="1" s="1"/>
  <c r="LW21" i="1" a="1"/>
  <c r="LW21" i="1" s="1"/>
  <c r="LW22" i="1" a="1"/>
  <c r="LW22" i="1" s="1"/>
  <c r="LW34" i="1" a="1"/>
  <c r="LW34" i="1" s="1"/>
  <c r="LW43" i="1" a="1"/>
  <c r="LW43" i="1" s="1"/>
  <c r="LW27" i="1" a="1"/>
  <c r="LW27" i="1" s="1"/>
  <c r="LW23" i="1" a="1"/>
  <c r="LW23" i="1" s="1"/>
  <c r="LW40" i="1" a="1"/>
  <c r="LW40" i="1" s="1"/>
  <c r="LW44" i="1" a="1"/>
  <c r="LW44" i="1" s="1"/>
  <c r="LW24" i="1" a="1"/>
  <c r="LW24" i="1" s="1"/>
  <c r="LW42" i="1" a="1"/>
  <c r="LW42" i="1" s="1"/>
  <c r="LW39" i="1" a="1"/>
  <c r="LW39" i="1" s="1"/>
  <c r="LW45" i="1" a="1"/>
  <c r="LW45" i="1" s="1"/>
  <c r="LW28" i="1" a="1"/>
  <c r="LW28" i="1" s="1"/>
  <c r="LW31" i="1" a="1"/>
  <c r="LW31" i="1" s="1"/>
  <c r="LW25" i="1" a="1"/>
  <c r="LW25" i="1" s="1"/>
  <c r="LW32" i="1" a="1"/>
  <c r="LW32" i="1" s="1"/>
  <c r="LW30" i="1" a="1"/>
  <c r="LW30" i="1" s="1"/>
  <c r="LW33" i="1" a="1"/>
  <c r="LW33" i="1" s="1"/>
  <c r="LW29" i="1" a="1"/>
  <c r="LW29" i="1" s="1"/>
  <c r="LW26" i="1" a="1"/>
  <c r="LW26" i="1" s="1"/>
  <c r="LW37" i="1" a="1"/>
  <c r="LW37" i="1" s="1"/>
  <c r="LW36" i="1" a="1"/>
  <c r="LW36" i="1" s="1"/>
  <c r="LW38" i="1" a="1"/>
  <c r="LW38" i="1" s="1"/>
  <c r="LW46" i="1" a="1"/>
  <c r="LW46" i="1" s="1"/>
  <c r="MP47" i="1" a="1"/>
  <c r="MP47" i="1" s="1"/>
  <c r="MP48" i="1" s="1" a="1"/>
  <c r="MP48" i="1" s="1"/>
  <c r="MP22" i="1" a="1"/>
  <c r="MP22" i="1" s="1"/>
  <c r="MP21" i="1" a="1"/>
  <c r="MP21" i="1" s="1"/>
  <c r="MP34" i="1" a="1"/>
  <c r="MP34" i="1" s="1"/>
  <c r="MP42" i="1" a="1"/>
  <c r="MP42" i="1" s="1"/>
  <c r="MP36" i="1" a="1"/>
  <c r="MP36" i="1" s="1"/>
  <c r="MP33" i="1" a="1"/>
  <c r="MP33" i="1" s="1"/>
  <c r="MP37" i="1" a="1"/>
  <c r="MP37" i="1" s="1"/>
  <c r="MP44" i="1" a="1"/>
  <c r="MP44" i="1" s="1"/>
  <c r="MP24" i="1" a="1"/>
  <c r="MP24" i="1" s="1"/>
  <c r="MP32" i="1" a="1"/>
  <c r="MP32" i="1" s="1"/>
  <c r="MP23" i="1" a="1"/>
  <c r="MP23" i="1" s="1"/>
  <c r="MP26" i="1" a="1"/>
  <c r="MP26" i="1" s="1"/>
  <c r="MP29" i="1" a="1"/>
  <c r="MP29" i="1" s="1"/>
  <c r="MP46" i="1" a="1"/>
  <c r="MP46" i="1" s="1"/>
  <c r="MP40" i="1" a="1"/>
  <c r="MP40" i="1" s="1"/>
  <c r="MP38" i="1" a="1"/>
  <c r="MP38" i="1" s="1"/>
  <c r="MP27" i="1" a="1"/>
  <c r="MP27" i="1" s="1"/>
  <c r="MP43" i="1" a="1"/>
  <c r="MP43" i="1" s="1"/>
  <c r="MP45" i="1" a="1"/>
  <c r="MP45" i="1" s="1"/>
  <c r="MP28" i="1" a="1"/>
  <c r="MP28" i="1" s="1"/>
  <c r="MP31" i="1" a="1"/>
  <c r="MP31" i="1" s="1"/>
  <c r="MP30" i="1" a="1"/>
  <c r="MP30" i="1" s="1"/>
  <c r="MP25" i="1" a="1"/>
  <c r="MP25" i="1" s="1"/>
  <c r="MP39" i="1" a="1"/>
  <c r="MP39" i="1" s="1"/>
  <c r="MM47" i="1" a="1"/>
  <c r="MM47" i="1" s="1"/>
  <c r="MM48" i="1" s="1" a="1"/>
  <c r="MM48" i="1" s="1"/>
  <c r="MM22" i="1" a="1"/>
  <c r="MM22" i="1" s="1"/>
  <c r="MM21" i="1" a="1"/>
  <c r="MM21" i="1" s="1"/>
  <c r="MM34" i="1" a="1"/>
  <c r="MM34" i="1" s="1"/>
  <c r="MM24" i="1" a="1"/>
  <c r="MM24" i="1" s="1"/>
  <c r="MM27" i="1" a="1"/>
  <c r="MM27" i="1" s="1"/>
  <c r="MM23" i="1" a="1"/>
  <c r="MM23" i="1" s="1"/>
  <c r="MM40" i="1" a="1"/>
  <c r="MM40" i="1" s="1"/>
  <c r="MM25" i="1" a="1"/>
  <c r="MM25" i="1" s="1"/>
  <c r="MM33" i="1" a="1"/>
  <c r="MM33" i="1" s="1"/>
  <c r="MM44" i="1" a="1"/>
  <c r="MM44" i="1" s="1"/>
  <c r="MM31" i="1" a="1"/>
  <c r="MM31" i="1" s="1"/>
  <c r="MM28" i="1" a="1"/>
  <c r="MM28" i="1" s="1"/>
  <c r="MM45" i="1" a="1"/>
  <c r="MM45" i="1" s="1"/>
  <c r="MM32" i="1" a="1"/>
  <c r="MM32" i="1" s="1"/>
  <c r="MM37" i="1" a="1"/>
  <c r="MM37" i="1" s="1"/>
  <c r="MM42" i="1" a="1"/>
  <c r="MM42" i="1" s="1"/>
  <c r="MM30" i="1" a="1"/>
  <c r="MM30" i="1" s="1"/>
  <c r="MM29" i="1" a="1"/>
  <c r="MM29" i="1" s="1"/>
  <c r="MM26" i="1" a="1"/>
  <c r="MM26" i="1" s="1"/>
  <c r="MM36" i="1" a="1"/>
  <c r="MM36" i="1" s="1"/>
  <c r="MM46" i="1" a="1"/>
  <c r="MM46" i="1" s="1"/>
  <c r="MM38" i="1" a="1"/>
  <c r="MM38" i="1" s="1"/>
  <c r="MM43" i="1" a="1"/>
  <c r="MM43" i="1" s="1"/>
  <c r="MM39" i="1" a="1"/>
  <c r="MM39" i="1" s="1"/>
  <c r="KY47" i="1" a="1"/>
  <c r="KY47" i="1" s="1"/>
  <c r="KY48" i="1" s="1" a="1"/>
  <c r="KY48" i="1" s="1"/>
  <c r="KY22" i="1" a="1"/>
  <c r="KY22" i="1" s="1"/>
  <c r="KY21" i="1" a="1"/>
  <c r="KY21" i="1" s="1"/>
  <c r="KY36" i="1" a="1"/>
  <c r="KY36" i="1" s="1"/>
  <c r="KY32" i="1" a="1"/>
  <c r="KY32" i="1" s="1"/>
  <c r="KY44" i="1" a="1"/>
  <c r="KY44" i="1" s="1"/>
  <c r="KY28" i="1" a="1"/>
  <c r="KY28" i="1" s="1"/>
  <c r="KY25" i="1" a="1"/>
  <c r="KY25" i="1" s="1"/>
  <c r="KY38" i="1" a="1"/>
  <c r="KY38" i="1" s="1"/>
  <c r="KY24" i="1" a="1"/>
  <c r="KY24" i="1" s="1"/>
  <c r="KY33" i="1" a="1"/>
  <c r="KY33" i="1" s="1"/>
  <c r="KY30" i="1" a="1"/>
  <c r="KY30" i="1" s="1"/>
  <c r="KY42" i="1" a="1"/>
  <c r="KY42" i="1" s="1"/>
  <c r="KY26" i="1" a="1"/>
  <c r="KY26" i="1" s="1"/>
  <c r="KY45" i="1" a="1"/>
  <c r="KY45" i="1" s="1"/>
  <c r="KY23" i="1" a="1"/>
  <c r="KY23" i="1" s="1"/>
  <c r="KY43" i="1" a="1"/>
  <c r="KY43" i="1" s="1"/>
  <c r="KY31" i="1" a="1"/>
  <c r="KY31" i="1" s="1"/>
  <c r="KY34" i="1" a="1"/>
  <c r="KY34" i="1" s="1"/>
  <c r="KY27" i="1" a="1"/>
  <c r="KY27" i="1" s="1"/>
  <c r="KY37" i="1" a="1"/>
  <c r="KY37" i="1" s="1"/>
  <c r="KY29" i="1" a="1"/>
  <c r="KY29" i="1" s="1"/>
  <c r="KY46" i="1" a="1"/>
  <c r="KY46" i="1" s="1"/>
  <c r="KY39" i="1" a="1"/>
  <c r="KY39" i="1" s="1"/>
  <c r="KY40" i="1" a="1"/>
  <c r="KY40" i="1" s="1"/>
  <c r="JY47" i="1" a="1"/>
  <c r="JY47" i="1" s="1"/>
  <c r="JY48" i="1" s="1" a="1"/>
  <c r="JY48" i="1" s="1"/>
  <c r="JY21" i="1" a="1"/>
  <c r="JY21" i="1" s="1"/>
  <c r="JY22" i="1" a="1"/>
  <c r="JY22" i="1" s="1"/>
  <c r="JY31" i="1" a="1"/>
  <c r="JY31" i="1" s="1"/>
  <c r="JY25" i="1" a="1"/>
  <c r="JY25" i="1" s="1"/>
  <c r="JY40" i="1" a="1"/>
  <c r="JY40" i="1" s="1"/>
  <c r="JY37" i="1" a="1"/>
  <c r="JY37" i="1" s="1"/>
  <c r="JY27" i="1" a="1"/>
  <c r="JY27" i="1" s="1"/>
  <c r="JY39" i="1" a="1"/>
  <c r="JY39" i="1" s="1"/>
  <c r="JY29" i="1" a="1"/>
  <c r="JY29" i="1" s="1"/>
  <c r="JY44" i="1" a="1"/>
  <c r="JY44" i="1" s="1"/>
  <c r="JY45" i="1" a="1"/>
  <c r="JY45" i="1" s="1"/>
  <c r="JY36" i="1" a="1"/>
  <c r="JY36" i="1" s="1"/>
  <c r="JY42" i="1" a="1"/>
  <c r="JY42" i="1" s="1"/>
  <c r="JY23" i="1" a="1"/>
  <c r="JY23" i="1" s="1"/>
  <c r="JY28" i="1" a="1"/>
  <c r="JY28" i="1" s="1"/>
  <c r="JY46" i="1" a="1"/>
  <c r="JY46" i="1" s="1"/>
  <c r="JY38" i="1" a="1"/>
  <c r="JY38" i="1" s="1"/>
  <c r="JY26" i="1" a="1"/>
  <c r="JY26" i="1" s="1"/>
  <c r="JY34" i="1" a="1"/>
  <c r="JY34" i="1" s="1"/>
  <c r="JY43" i="1" a="1"/>
  <c r="JY43" i="1" s="1"/>
  <c r="JY24" i="1" a="1"/>
  <c r="JY24" i="1" s="1"/>
  <c r="JY32" i="1" a="1"/>
  <c r="JY32" i="1" s="1"/>
  <c r="JY30" i="1" a="1"/>
  <c r="JY30" i="1" s="1"/>
  <c r="JY33" i="1" a="1"/>
  <c r="JY33" i="1" s="1"/>
  <c r="LN47" i="1" a="1"/>
  <c r="LN47" i="1" s="1"/>
  <c r="LN48" i="1" s="1" a="1"/>
  <c r="LN48" i="1" s="1"/>
  <c r="LN22" i="1" a="1"/>
  <c r="LN22" i="1" s="1"/>
  <c r="LN21" i="1" a="1"/>
  <c r="LN21" i="1" s="1"/>
  <c r="LN28" i="1" a="1"/>
  <c r="LN28" i="1" s="1"/>
  <c r="LN44" i="1" a="1"/>
  <c r="LN44" i="1" s="1"/>
  <c r="LN46" i="1" a="1"/>
  <c r="LN46" i="1" s="1"/>
  <c r="LN42" i="1" a="1"/>
  <c r="LN42" i="1" s="1"/>
  <c r="LN37" i="1" a="1"/>
  <c r="LN37" i="1" s="1"/>
  <c r="LN24" i="1" a="1"/>
  <c r="LN24" i="1" s="1"/>
  <c r="LN25" i="1" a="1"/>
  <c r="LN25" i="1" s="1"/>
  <c r="LN33" i="1" a="1"/>
  <c r="LN33" i="1" s="1"/>
  <c r="LN23" i="1" a="1"/>
  <c r="LN23" i="1" s="1"/>
  <c r="LN29" i="1" a="1"/>
  <c r="LN29" i="1" s="1"/>
  <c r="LN32" i="1" a="1"/>
  <c r="LN32" i="1" s="1"/>
  <c r="LN40" i="1" a="1"/>
  <c r="LN40" i="1" s="1"/>
  <c r="LN38" i="1" a="1"/>
  <c r="LN38" i="1" s="1"/>
  <c r="LN30" i="1" a="1"/>
  <c r="LN30" i="1" s="1"/>
  <c r="LN26" i="1" a="1"/>
  <c r="LN26" i="1" s="1"/>
  <c r="LN36" i="1" a="1"/>
  <c r="LN36" i="1" s="1"/>
  <c r="LN27" i="1" a="1"/>
  <c r="LN27" i="1" s="1"/>
  <c r="LN45" i="1" a="1"/>
  <c r="LN45" i="1" s="1"/>
  <c r="LN43" i="1" a="1"/>
  <c r="LN43" i="1" s="1"/>
  <c r="LN39" i="1" a="1"/>
  <c r="LN39" i="1" s="1"/>
  <c r="LN31" i="1" a="1"/>
  <c r="LN31" i="1" s="1"/>
  <c r="LN34" i="1" a="1"/>
  <c r="LN34" i="1" s="1"/>
  <c r="KT47" i="1" a="1"/>
  <c r="KT47" i="1" s="1"/>
  <c r="KT48" i="1" s="1" a="1"/>
  <c r="KT48" i="1" s="1"/>
  <c r="KT22" i="1" a="1"/>
  <c r="KT22" i="1" s="1"/>
  <c r="KT21" i="1" a="1"/>
  <c r="KT21" i="1" s="1"/>
  <c r="KT45" i="1" a="1"/>
  <c r="KT45" i="1" s="1"/>
  <c r="KT34" i="1" a="1"/>
  <c r="KT34" i="1" s="1"/>
  <c r="KT23" i="1" a="1"/>
  <c r="KT23" i="1" s="1"/>
  <c r="KT29" i="1" a="1"/>
  <c r="KT29" i="1" s="1"/>
  <c r="KT31" i="1" a="1"/>
  <c r="KT31" i="1" s="1"/>
  <c r="KT46" i="1" a="1"/>
  <c r="KT46" i="1" s="1"/>
  <c r="KT39" i="1" a="1"/>
  <c r="KT39" i="1" s="1"/>
  <c r="KT36" i="1" a="1"/>
  <c r="KT36" i="1" s="1"/>
  <c r="KT27" i="1" a="1"/>
  <c r="KT27" i="1" s="1"/>
  <c r="KT44" i="1" a="1"/>
  <c r="KT44" i="1" s="1"/>
  <c r="KT24" i="1" a="1"/>
  <c r="KT24" i="1" s="1"/>
  <c r="KT42" i="1" a="1"/>
  <c r="KT42" i="1" s="1"/>
  <c r="KT38" i="1" a="1"/>
  <c r="KT38" i="1" s="1"/>
  <c r="KT33" i="1" a="1"/>
  <c r="KT33" i="1" s="1"/>
  <c r="KT30" i="1" a="1"/>
  <c r="KT30" i="1" s="1"/>
  <c r="KT26" i="1" a="1"/>
  <c r="KT26" i="1" s="1"/>
  <c r="KT25" i="1" a="1"/>
  <c r="KT25" i="1" s="1"/>
  <c r="KT28" i="1" a="1"/>
  <c r="KT28" i="1" s="1"/>
  <c r="KT40" i="1" a="1"/>
  <c r="KT40" i="1" s="1"/>
  <c r="KT32" i="1" a="1"/>
  <c r="KT32" i="1" s="1"/>
  <c r="KT43" i="1" a="1"/>
  <c r="KT43" i="1" s="1"/>
  <c r="KT37" i="1" a="1"/>
  <c r="KT37" i="1" s="1"/>
  <c r="MB47" i="1" a="1"/>
  <c r="MB47" i="1" s="1"/>
  <c r="MB48" i="1" s="1" a="1"/>
  <c r="MB48" i="1" s="1"/>
  <c r="MB22" i="1" a="1"/>
  <c r="MB22" i="1" s="1"/>
  <c r="MB21" i="1" a="1"/>
  <c r="MB21" i="1" s="1"/>
  <c r="MB36" i="1" a="1"/>
  <c r="MB36" i="1" s="1"/>
  <c r="MB40" i="1" a="1"/>
  <c r="MB40" i="1" s="1"/>
  <c r="MB37" i="1" a="1"/>
  <c r="MB37" i="1" s="1"/>
  <c r="MB39" i="1" a="1"/>
  <c r="MB39" i="1" s="1"/>
  <c r="MB34" i="1" a="1"/>
  <c r="MB34" i="1" s="1"/>
  <c r="MB27" i="1" a="1"/>
  <c r="MB27" i="1" s="1"/>
  <c r="MB23" i="1" a="1"/>
  <c r="MB23" i="1" s="1"/>
  <c r="MB38" i="1" a="1"/>
  <c r="MB38" i="1" s="1"/>
  <c r="MB44" i="1" a="1"/>
  <c r="MB44" i="1" s="1"/>
  <c r="MB33" i="1" a="1"/>
  <c r="MB33" i="1" s="1"/>
  <c r="MB45" i="1" a="1"/>
  <c r="MB45" i="1" s="1"/>
  <c r="MB30" i="1" a="1"/>
  <c r="MB30" i="1" s="1"/>
  <c r="MB25" i="1" a="1"/>
  <c r="MB25" i="1" s="1"/>
  <c r="MB42" i="1" a="1"/>
  <c r="MB42" i="1" s="1"/>
  <c r="MB43" i="1" a="1"/>
  <c r="MB43" i="1" s="1"/>
  <c r="MB28" i="1" a="1"/>
  <c r="MB28" i="1" s="1"/>
  <c r="MB46" i="1" a="1"/>
  <c r="MB46" i="1" s="1"/>
  <c r="MB31" i="1" a="1"/>
  <c r="MB31" i="1" s="1"/>
  <c r="MB26" i="1" a="1"/>
  <c r="MB26" i="1" s="1"/>
  <c r="MB24" i="1" a="1"/>
  <c r="MB24" i="1" s="1"/>
  <c r="MB32" i="1" a="1"/>
  <c r="MB32" i="1" s="1"/>
  <c r="MB29" i="1" a="1"/>
  <c r="MB29" i="1" s="1"/>
  <c r="KJ47" i="1" a="1"/>
  <c r="KJ47" i="1" s="1"/>
  <c r="KJ48" i="1" s="1" a="1"/>
  <c r="KJ48" i="1" s="1"/>
  <c r="KJ22" i="1" a="1"/>
  <c r="KJ22" i="1" s="1"/>
  <c r="KJ21" i="1" a="1"/>
  <c r="KJ21" i="1" s="1"/>
  <c r="KJ27" i="1" a="1"/>
  <c r="KJ27" i="1" s="1"/>
  <c r="KJ23" i="1" a="1"/>
  <c r="KJ23" i="1" s="1"/>
  <c r="KJ40" i="1" a="1"/>
  <c r="KJ40" i="1" s="1"/>
  <c r="KJ37" i="1" a="1"/>
  <c r="KJ37" i="1" s="1"/>
  <c r="KJ44" i="1" a="1"/>
  <c r="KJ44" i="1" s="1"/>
  <c r="KJ28" i="1" a="1"/>
  <c r="KJ28" i="1" s="1"/>
  <c r="KJ46" i="1" a="1"/>
  <c r="KJ46" i="1" s="1"/>
  <c r="KJ32" i="1" a="1"/>
  <c r="KJ32" i="1" s="1"/>
  <c r="KJ33" i="1" a="1"/>
  <c r="KJ33" i="1" s="1"/>
  <c r="KJ45" i="1" a="1"/>
  <c r="KJ45" i="1" s="1"/>
  <c r="KJ25" i="1" a="1"/>
  <c r="KJ25" i="1" s="1"/>
  <c r="KJ43" i="1" a="1"/>
  <c r="KJ43" i="1" s="1"/>
  <c r="KJ29" i="1" a="1"/>
  <c r="KJ29" i="1" s="1"/>
  <c r="KJ31" i="1" a="1"/>
  <c r="KJ31" i="1" s="1"/>
  <c r="KJ38" i="1" a="1"/>
  <c r="KJ38" i="1" s="1"/>
  <c r="KJ30" i="1" a="1"/>
  <c r="KJ30" i="1" s="1"/>
  <c r="KJ26" i="1" a="1"/>
  <c r="KJ26" i="1" s="1"/>
  <c r="KJ36" i="1" a="1"/>
  <c r="KJ36" i="1" s="1"/>
  <c r="KJ24" i="1" a="1"/>
  <c r="KJ24" i="1" s="1"/>
  <c r="KJ42" i="1" a="1"/>
  <c r="KJ42" i="1" s="1"/>
  <c r="KJ39" i="1" a="1"/>
  <c r="KJ39" i="1" s="1"/>
  <c r="KJ34" i="1" a="1"/>
  <c r="KJ34" i="1" s="1"/>
  <c r="KL47" i="1" a="1"/>
  <c r="KL47" i="1" s="1"/>
  <c r="KL48" i="1" s="1" a="1"/>
  <c r="KL48" i="1" s="1"/>
  <c r="KL22" i="1" a="1"/>
  <c r="KL22" i="1" s="1"/>
  <c r="KL21" i="1" a="1"/>
  <c r="KL21" i="1" s="1"/>
  <c r="KL34" i="1" a="1"/>
  <c r="KL34" i="1" s="1"/>
  <c r="KL26" i="1" a="1"/>
  <c r="KL26" i="1" s="1"/>
  <c r="KL36" i="1" a="1"/>
  <c r="KL36" i="1" s="1"/>
  <c r="KL28" i="1" a="1"/>
  <c r="KL28" i="1" s="1"/>
  <c r="KL33" i="1" a="1"/>
  <c r="KL33" i="1" s="1"/>
  <c r="KL46" i="1" a="1"/>
  <c r="KL46" i="1" s="1"/>
  <c r="KL43" i="1" a="1"/>
  <c r="KL43" i="1" s="1"/>
  <c r="KL29" i="1" a="1"/>
  <c r="KL29" i="1" s="1"/>
  <c r="KL39" i="1" a="1"/>
  <c r="KL39" i="1" s="1"/>
  <c r="KL37" i="1" a="1"/>
  <c r="KL37" i="1" s="1"/>
  <c r="KL24" i="1" a="1"/>
  <c r="KL24" i="1" s="1"/>
  <c r="KL38" i="1" a="1"/>
  <c r="KL38" i="1" s="1"/>
  <c r="KL32" i="1" a="1"/>
  <c r="KL32" i="1" s="1"/>
  <c r="KL30" i="1" a="1"/>
  <c r="KL30" i="1" s="1"/>
  <c r="KL40" i="1" a="1"/>
  <c r="KL40" i="1" s="1"/>
  <c r="KL44" i="1" a="1"/>
  <c r="KL44" i="1" s="1"/>
  <c r="KL42" i="1" a="1"/>
  <c r="KL42" i="1" s="1"/>
  <c r="KL23" i="1" a="1"/>
  <c r="KL23" i="1" s="1"/>
  <c r="KL31" i="1" a="1"/>
  <c r="KL31" i="1" s="1"/>
  <c r="KL25" i="1" a="1"/>
  <c r="KL25" i="1" s="1"/>
  <c r="KL45" i="1" a="1"/>
  <c r="KL45" i="1" s="1"/>
  <c r="KL27" i="1" a="1"/>
  <c r="KL27" i="1" s="1"/>
  <c r="LH47" i="1" a="1"/>
  <c r="LH47" i="1" s="1"/>
  <c r="LH48" i="1" s="1" a="1"/>
  <c r="LH48" i="1" s="1"/>
  <c r="LH22" i="1" a="1"/>
  <c r="LH22" i="1" s="1"/>
  <c r="LH21" i="1" a="1"/>
  <c r="LH21" i="1" s="1"/>
  <c r="LH37" i="1" a="1"/>
  <c r="LH37" i="1" s="1"/>
  <c r="LH36" i="1" a="1"/>
  <c r="LH36" i="1" s="1"/>
  <c r="LH33" i="1" a="1"/>
  <c r="LH33" i="1" s="1"/>
  <c r="LH30" i="1" a="1"/>
  <c r="LH30" i="1" s="1"/>
  <c r="LH40" i="1" a="1"/>
  <c r="LH40" i="1" s="1"/>
  <c r="LH43" i="1" a="1"/>
  <c r="LH43" i="1" s="1"/>
  <c r="LH27" i="1" a="1"/>
  <c r="LH27" i="1" s="1"/>
  <c r="LH23" i="1" a="1"/>
  <c r="LH23" i="1" s="1"/>
  <c r="LH34" i="1" a="1"/>
  <c r="LH34" i="1" s="1"/>
  <c r="LH25" i="1" a="1"/>
  <c r="LH25" i="1" s="1"/>
  <c r="LH45" i="1" a="1"/>
  <c r="LH45" i="1" s="1"/>
  <c r="LH42" i="1" a="1"/>
  <c r="LH42" i="1" s="1"/>
  <c r="LH29" i="1" a="1"/>
  <c r="LH29" i="1" s="1"/>
  <c r="LH39" i="1" a="1"/>
  <c r="LH39" i="1" s="1"/>
  <c r="LH28" i="1" a="1"/>
  <c r="LH28" i="1" s="1"/>
  <c r="LH46" i="1" a="1"/>
  <c r="LH46" i="1" s="1"/>
  <c r="LH31" i="1" a="1"/>
  <c r="LH31" i="1" s="1"/>
  <c r="LH44" i="1" a="1"/>
  <c r="LH44" i="1" s="1"/>
  <c r="LH24" i="1" a="1"/>
  <c r="LH24" i="1" s="1"/>
  <c r="LH26" i="1" a="1"/>
  <c r="LH26" i="1" s="1"/>
  <c r="LH32" i="1" a="1"/>
  <c r="LH32" i="1" s="1"/>
  <c r="LH38" i="1" a="1"/>
  <c r="LH38" i="1" s="1"/>
  <c r="KF47" i="1" a="1"/>
  <c r="KF47" i="1" s="1"/>
  <c r="KF48" i="1" s="1" a="1"/>
  <c r="KF48" i="1" s="1"/>
  <c r="KF21" i="1" a="1"/>
  <c r="KF21" i="1" s="1"/>
  <c r="KF22" i="1" a="1"/>
  <c r="KF22" i="1" s="1"/>
  <c r="KF44" i="1" a="1"/>
  <c r="KF44" i="1" s="1"/>
  <c r="KF39" i="1" a="1"/>
  <c r="KF39" i="1" s="1"/>
  <c r="KF43" i="1" a="1"/>
  <c r="KF43" i="1" s="1"/>
  <c r="KF40" i="1" a="1"/>
  <c r="KF40" i="1" s="1"/>
  <c r="KF23" i="1" a="1"/>
  <c r="KF23" i="1" s="1"/>
  <c r="KF42" i="1" a="1"/>
  <c r="KF42" i="1" s="1"/>
  <c r="KF38" i="1" a="1"/>
  <c r="KF38" i="1" s="1"/>
  <c r="KF37" i="1" a="1"/>
  <c r="KF37" i="1" s="1"/>
  <c r="KF32" i="1" a="1"/>
  <c r="KF32" i="1" s="1"/>
  <c r="KF27" i="1" a="1"/>
  <c r="KF27" i="1" s="1"/>
  <c r="KF33" i="1" a="1"/>
  <c r="KF33" i="1" s="1"/>
  <c r="KF30" i="1" a="1"/>
  <c r="KF30" i="1" s="1"/>
  <c r="KF26" i="1" a="1"/>
  <c r="KF26" i="1" s="1"/>
  <c r="KF36" i="1" a="1"/>
  <c r="KF36" i="1" s="1"/>
  <c r="KF46" i="1" a="1"/>
  <c r="KF46" i="1" s="1"/>
  <c r="KF45" i="1" a="1"/>
  <c r="KF45" i="1" s="1"/>
  <c r="KF31" i="1" a="1"/>
  <c r="KF31" i="1" s="1"/>
  <c r="KF24" i="1" a="1"/>
  <c r="KF24" i="1" s="1"/>
  <c r="KF28" i="1" a="1"/>
  <c r="KF28" i="1" s="1"/>
  <c r="KF34" i="1" a="1"/>
  <c r="KF34" i="1" s="1"/>
  <c r="KF29" i="1" a="1"/>
  <c r="KF29" i="1" s="1"/>
  <c r="KF25" i="1" a="1"/>
  <c r="KF25" i="1" s="1"/>
  <c r="LD47" i="1" a="1"/>
  <c r="LD47" i="1" s="1"/>
  <c r="LD48" i="1" s="1" a="1"/>
  <c r="LD48" i="1" s="1"/>
  <c r="LD22" i="1" a="1"/>
  <c r="LD22" i="1" s="1"/>
  <c r="LD21" i="1" a="1"/>
  <c r="LD21" i="1" s="1"/>
  <c r="LD38" i="1" a="1"/>
  <c r="LD38" i="1" s="1"/>
  <c r="LD24" i="1" a="1"/>
  <c r="LD24" i="1" s="1"/>
  <c r="LD44" i="1" a="1"/>
  <c r="LD44" i="1" s="1"/>
  <c r="LD25" i="1" a="1"/>
  <c r="LD25" i="1" s="1"/>
  <c r="LD28" i="1" a="1"/>
  <c r="LD28" i="1" s="1"/>
  <c r="LD45" i="1" a="1"/>
  <c r="LD45" i="1" s="1"/>
  <c r="LD40" i="1" a="1"/>
  <c r="LD40" i="1" s="1"/>
  <c r="LD31" i="1" a="1"/>
  <c r="LD31" i="1" s="1"/>
  <c r="LD30" i="1" a="1"/>
  <c r="LD30" i="1" s="1"/>
  <c r="LD26" i="1" a="1"/>
  <c r="LD26" i="1" s="1"/>
  <c r="LD33" i="1" a="1"/>
  <c r="LD33" i="1" s="1"/>
  <c r="LD42" i="1" a="1"/>
  <c r="LD42" i="1" s="1"/>
  <c r="LD29" i="1" a="1"/>
  <c r="LD29" i="1" s="1"/>
  <c r="LD46" i="1" a="1"/>
  <c r="LD46" i="1" s="1"/>
  <c r="LD43" i="1" a="1"/>
  <c r="LD43" i="1" s="1"/>
  <c r="LD36" i="1" a="1"/>
  <c r="LD36" i="1" s="1"/>
  <c r="LD39" i="1" a="1"/>
  <c r="LD39" i="1" s="1"/>
  <c r="LD34" i="1" a="1"/>
  <c r="LD34" i="1" s="1"/>
  <c r="LD32" i="1" a="1"/>
  <c r="LD32" i="1" s="1"/>
  <c r="LD37" i="1" a="1"/>
  <c r="LD37" i="1" s="1"/>
  <c r="LD27" i="1" a="1"/>
  <c r="LD27" i="1" s="1"/>
  <c r="LD23" i="1" a="1"/>
  <c r="LD23" i="1" s="1"/>
  <c r="ML47" i="1" a="1"/>
  <c r="ML47" i="1" s="1"/>
  <c r="ML48" i="1" s="1" a="1"/>
  <c r="ML48" i="1" s="1"/>
  <c r="ML21" i="1" a="1"/>
  <c r="ML21" i="1" s="1"/>
  <c r="ML22" i="1" a="1"/>
  <c r="ML22" i="1" s="1"/>
  <c r="ML30" i="1" a="1"/>
  <c r="ML30" i="1" s="1"/>
  <c r="ML36" i="1" a="1"/>
  <c r="ML36" i="1" s="1"/>
  <c r="ML24" i="1" a="1"/>
  <c r="ML24" i="1" s="1"/>
  <c r="ML43" i="1" a="1"/>
  <c r="ML43" i="1" s="1"/>
  <c r="ML39" i="1" a="1"/>
  <c r="ML39" i="1" s="1"/>
  <c r="ML33" i="1" a="1"/>
  <c r="ML33" i="1" s="1"/>
  <c r="ML40" i="1" a="1"/>
  <c r="ML40" i="1" s="1"/>
  <c r="ML25" i="1" a="1"/>
  <c r="ML25" i="1" s="1"/>
  <c r="ML37" i="1" a="1"/>
  <c r="ML37" i="1" s="1"/>
  <c r="ML28" i="1" a="1"/>
  <c r="ML28" i="1" s="1"/>
  <c r="ML27" i="1" a="1"/>
  <c r="ML27" i="1" s="1"/>
  <c r="ML23" i="1" a="1"/>
  <c r="ML23" i="1" s="1"/>
  <c r="ML26" i="1" a="1"/>
  <c r="ML26" i="1" s="1"/>
  <c r="ML32" i="1" a="1"/>
  <c r="ML32" i="1" s="1"/>
  <c r="ML44" i="1" a="1"/>
  <c r="ML44" i="1" s="1"/>
  <c r="ML42" i="1" a="1"/>
  <c r="ML42" i="1" s="1"/>
  <c r="ML31" i="1" a="1"/>
  <c r="ML31" i="1" s="1"/>
  <c r="ML29" i="1" a="1"/>
  <c r="ML29" i="1" s="1"/>
  <c r="ML34" i="1" a="1"/>
  <c r="ML34" i="1" s="1"/>
  <c r="ML46" i="1" a="1"/>
  <c r="ML46" i="1" s="1"/>
  <c r="ML38" i="1" a="1"/>
  <c r="ML38" i="1" s="1"/>
  <c r="ML45" i="1" a="1"/>
  <c r="ML45" i="1" s="1"/>
  <c r="KM47" i="1" a="1"/>
  <c r="KM47" i="1" s="1"/>
  <c r="KM48" i="1" s="1" a="1"/>
  <c r="KM48" i="1" s="1"/>
  <c r="KM22" i="1" a="1"/>
  <c r="KM22" i="1" s="1"/>
  <c r="KM21" i="1" a="1"/>
  <c r="KM21" i="1" s="1"/>
  <c r="KM29" i="1" a="1"/>
  <c r="KM29" i="1" s="1"/>
  <c r="KM43" i="1" a="1"/>
  <c r="KM43" i="1" s="1"/>
  <c r="KM26" i="1" a="1"/>
  <c r="KM26" i="1" s="1"/>
  <c r="KM24" i="1" a="1"/>
  <c r="KM24" i="1" s="1"/>
  <c r="KM32" i="1" a="1"/>
  <c r="KM32" i="1" s="1"/>
  <c r="KM31" i="1" a="1"/>
  <c r="KM31" i="1" s="1"/>
  <c r="KM38" i="1" a="1"/>
  <c r="KM38" i="1" s="1"/>
  <c r="KM37" i="1" a="1"/>
  <c r="KM37" i="1" s="1"/>
  <c r="KM36" i="1" a="1"/>
  <c r="KM36" i="1" s="1"/>
  <c r="KM40" i="1" a="1"/>
  <c r="KM40" i="1" s="1"/>
  <c r="KM27" i="1" a="1"/>
  <c r="KM27" i="1" s="1"/>
  <c r="KM23" i="1" a="1"/>
  <c r="KM23" i="1" s="1"/>
  <c r="KM44" i="1" a="1"/>
  <c r="KM44" i="1" s="1"/>
  <c r="KM45" i="1" a="1"/>
  <c r="KM45" i="1" s="1"/>
  <c r="KM30" i="1" a="1"/>
  <c r="KM30" i="1" s="1"/>
  <c r="KM25" i="1" a="1"/>
  <c r="KM25" i="1" s="1"/>
  <c r="KM42" i="1" a="1"/>
  <c r="KM42" i="1" s="1"/>
  <c r="KM39" i="1" a="1"/>
  <c r="KM39" i="1" s="1"/>
  <c r="KM28" i="1" a="1"/>
  <c r="KM28" i="1" s="1"/>
  <c r="KM34" i="1" a="1"/>
  <c r="KM34" i="1" s="1"/>
  <c r="KM46" i="1" a="1"/>
  <c r="KM46" i="1" s="1"/>
  <c r="KM33" i="1" a="1"/>
  <c r="KM33" i="1" s="1"/>
  <c r="MQ47" i="1" a="1"/>
  <c r="MQ47" i="1" s="1"/>
  <c r="MQ48" i="1" s="1" a="1"/>
  <c r="MQ48" i="1" s="1"/>
  <c r="MQ22" i="1" a="1"/>
  <c r="MQ22" i="1" s="1"/>
  <c r="MQ21" i="1" a="1"/>
  <c r="MQ21" i="1" s="1"/>
  <c r="MQ32" i="1" a="1"/>
  <c r="MQ32" i="1" s="1"/>
  <c r="MQ44" i="1" a="1"/>
  <c r="MQ44" i="1" s="1"/>
  <c r="MQ43" i="1" a="1"/>
  <c r="MQ43" i="1" s="1"/>
  <c r="MQ34" i="1" a="1"/>
  <c r="MQ34" i="1" s="1"/>
  <c r="MQ36" i="1" a="1"/>
  <c r="MQ36" i="1" s="1"/>
  <c r="MQ26" i="1" a="1"/>
  <c r="MQ26" i="1" s="1"/>
  <c r="MQ37" i="1" a="1"/>
  <c r="MQ37" i="1" s="1"/>
  <c r="MQ23" i="1" a="1"/>
  <c r="MQ23" i="1" s="1"/>
  <c r="MQ29" i="1" a="1"/>
  <c r="MQ29" i="1" s="1"/>
  <c r="MQ40" i="1" a="1"/>
  <c r="MQ40" i="1" s="1"/>
  <c r="MQ38" i="1" a="1"/>
  <c r="MQ38" i="1" s="1"/>
  <c r="MQ39" i="1" a="1"/>
  <c r="MQ39" i="1" s="1"/>
  <c r="MQ27" i="1" a="1"/>
  <c r="MQ27" i="1" s="1"/>
  <c r="MQ30" i="1" a="1"/>
  <c r="MQ30" i="1" s="1"/>
  <c r="MQ45" i="1" a="1"/>
  <c r="MQ45" i="1" s="1"/>
  <c r="MQ42" i="1" a="1"/>
  <c r="MQ42" i="1" s="1"/>
  <c r="MQ28" i="1" a="1"/>
  <c r="MQ28" i="1" s="1"/>
  <c r="MQ25" i="1" a="1"/>
  <c r="MQ25" i="1" s="1"/>
  <c r="MQ46" i="1" a="1"/>
  <c r="MQ46" i="1" s="1"/>
  <c r="MQ31" i="1" a="1"/>
  <c r="MQ31" i="1" s="1"/>
  <c r="MQ24" i="1" a="1"/>
  <c r="MQ24" i="1" s="1"/>
  <c r="MQ33" i="1" a="1"/>
  <c r="MQ33" i="1" s="1"/>
  <c r="LT47" i="1" a="1"/>
  <c r="LT47" i="1" s="1"/>
  <c r="LT48" i="1" s="1" a="1"/>
  <c r="LT48" i="1" s="1"/>
  <c r="LT21" i="1" a="1"/>
  <c r="LT21" i="1" s="1"/>
  <c r="LT22" i="1" a="1"/>
  <c r="LT22" i="1" s="1"/>
  <c r="LT44" i="1" a="1"/>
  <c r="LT44" i="1" s="1"/>
  <c r="LT38" i="1" a="1"/>
  <c r="LT38" i="1" s="1"/>
  <c r="LT42" i="1" a="1"/>
  <c r="LT42" i="1" s="1"/>
  <c r="LT26" i="1" a="1"/>
  <c r="LT26" i="1" s="1"/>
  <c r="LT45" i="1" a="1"/>
  <c r="LT45" i="1" s="1"/>
  <c r="LT37" i="1" a="1"/>
  <c r="LT37" i="1" s="1"/>
  <c r="LT23" i="1" a="1"/>
  <c r="LT23" i="1" s="1"/>
  <c r="LT28" i="1" a="1"/>
  <c r="LT28" i="1" s="1"/>
  <c r="LT31" i="1" a="1"/>
  <c r="LT31" i="1" s="1"/>
  <c r="LT43" i="1" a="1"/>
  <c r="LT43" i="1" s="1"/>
  <c r="LT29" i="1" a="1"/>
  <c r="LT29" i="1" s="1"/>
  <c r="LT30" i="1" a="1"/>
  <c r="LT30" i="1" s="1"/>
  <c r="LT46" i="1" a="1"/>
  <c r="LT46" i="1" s="1"/>
  <c r="LT27" i="1" a="1"/>
  <c r="LT27" i="1" s="1"/>
  <c r="LT36" i="1" a="1"/>
  <c r="LT36" i="1" s="1"/>
  <c r="LT24" i="1" a="1"/>
  <c r="LT24" i="1" s="1"/>
  <c r="LT33" i="1" a="1"/>
  <c r="LT33" i="1" s="1"/>
  <c r="LT39" i="1" a="1"/>
  <c r="LT39" i="1" s="1"/>
  <c r="LT34" i="1" a="1"/>
  <c r="LT34" i="1" s="1"/>
  <c r="LT32" i="1" a="1"/>
  <c r="LT32" i="1" s="1"/>
  <c r="LT25" i="1" a="1"/>
  <c r="LT25" i="1" s="1"/>
  <c r="LT40" i="1" a="1"/>
  <c r="LT40" i="1" s="1"/>
  <c r="IZ22" i="1" a="1"/>
  <c r="IZ22" i="1" s="1"/>
  <c r="JZ47" i="1" a="1"/>
  <c r="JZ47" i="1" s="1"/>
  <c r="JZ48" i="1" s="1" a="1"/>
  <c r="JZ48" i="1" s="1"/>
  <c r="JZ21" i="1" a="1"/>
  <c r="JZ21" i="1" s="1"/>
  <c r="JZ22" i="1" a="1"/>
  <c r="JZ22" i="1" s="1"/>
  <c r="JZ44" i="1" a="1"/>
  <c r="JZ44" i="1" s="1"/>
  <c r="JZ39" i="1" a="1"/>
  <c r="JZ39" i="1" s="1"/>
  <c r="JZ27" i="1" a="1"/>
  <c r="JZ27" i="1" s="1"/>
  <c r="JZ37" i="1" a="1"/>
  <c r="JZ37" i="1" s="1"/>
  <c r="JZ31" i="1" a="1"/>
  <c r="JZ31" i="1" s="1"/>
  <c r="JZ30" i="1" a="1"/>
  <c r="JZ30" i="1" s="1"/>
  <c r="JZ24" i="1" a="1"/>
  <c r="JZ24" i="1" s="1"/>
  <c r="JZ28" i="1" a="1"/>
  <c r="JZ28" i="1" s="1"/>
  <c r="JZ42" i="1" a="1"/>
  <c r="JZ42" i="1" s="1"/>
  <c r="JZ34" i="1" a="1"/>
  <c r="JZ34" i="1" s="1"/>
  <c r="JZ33" i="1" a="1"/>
  <c r="JZ33" i="1" s="1"/>
  <c r="JZ32" i="1" a="1"/>
  <c r="JZ32" i="1" s="1"/>
  <c r="JZ46" i="1" a="1"/>
  <c r="JZ46" i="1" s="1"/>
  <c r="JZ23" i="1" a="1"/>
  <c r="JZ23" i="1" s="1"/>
  <c r="JZ38" i="1" a="1"/>
  <c r="JZ38" i="1" s="1"/>
  <c r="JZ40" i="1" a="1"/>
  <c r="JZ40" i="1" s="1"/>
  <c r="JZ25" i="1" a="1"/>
  <c r="JZ25" i="1" s="1"/>
  <c r="JZ26" i="1" a="1"/>
  <c r="JZ26" i="1" s="1"/>
  <c r="JZ43" i="1" a="1"/>
  <c r="JZ43" i="1" s="1"/>
  <c r="JZ45" i="1" a="1"/>
  <c r="JZ45" i="1" s="1"/>
  <c r="JZ36" i="1" a="1"/>
  <c r="JZ36" i="1" s="1"/>
  <c r="JZ29" i="1" a="1"/>
  <c r="JZ29" i="1" s="1"/>
  <c r="LO47" i="1" a="1"/>
  <c r="LO47" i="1" s="1"/>
  <c r="LO48" i="1" s="1" a="1"/>
  <c r="LO48" i="1" s="1"/>
  <c r="LO22" i="1" a="1"/>
  <c r="LO22" i="1" s="1"/>
  <c r="LO21" i="1" a="1"/>
  <c r="LO21" i="1" s="1"/>
  <c r="LO24" i="1" a="1"/>
  <c r="LO24" i="1" s="1"/>
  <c r="LO28" i="1" a="1"/>
  <c r="LO28" i="1" s="1"/>
  <c r="LO23" i="1" a="1"/>
  <c r="LO23" i="1" s="1"/>
  <c r="LO44" i="1" a="1"/>
  <c r="LO44" i="1" s="1"/>
  <c r="LO37" i="1" a="1"/>
  <c r="LO37" i="1" s="1"/>
  <c r="LO32" i="1" a="1"/>
  <c r="LO32" i="1" s="1"/>
  <c r="LO38" i="1" a="1"/>
  <c r="LO38" i="1" s="1"/>
  <c r="LO33" i="1" a="1"/>
  <c r="LO33" i="1" s="1"/>
  <c r="LO45" i="1" a="1"/>
  <c r="LO45" i="1" s="1"/>
  <c r="LO30" i="1" a="1"/>
  <c r="LO30" i="1" s="1"/>
  <c r="LO26" i="1" a="1"/>
  <c r="LO26" i="1" s="1"/>
  <c r="LO43" i="1" a="1"/>
  <c r="LO43" i="1" s="1"/>
  <c r="LO36" i="1" a="1"/>
  <c r="LO36" i="1" s="1"/>
  <c r="LO27" i="1" a="1"/>
  <c r="LO27" i="1" s="1"/>
  <c r="LO46" i="1" a="1"/>
  <c r="LO46" i="1" s="1"/>
  <c r="LO31" i="1" a="1"/>
  <c r="LO31" i="1" s="1"/>
  <c r="LO34" i="1" a="1"/>
  <c r="LO34" i="1" s="1"/>
  <c r="LO29" i="1" a="1"/>
  <c r="LO29" i="1" s="1"/>
  <c r="LO40" i="1" a="1"/>
  <c r="LO40" i="1" s="1"/>
  <c r="LO39" i="1" a="1"/>
  <c r="LO39" i="1" s="1"/>
  <c r="LO25" i="1" a="1"/>
  <c r="LO25" i="1" s="1"/>
  <c r="LO42" i="1" a="1"/>
  <c r="LO42" i="1" s="1"/>
  <c r="LX47" i="1" a="1"/>
  <c r="LX47" i="1" s="1"/>
  <c r="LX48" i="1" s="1" a="1"/>
  <c r="LX48" i="1" s="1"/>
  <c r="LX22" i="1" a="1"/>
  <c r="LX22" i="1" s="1"/>
  <c r="LX21" i="1" a="1"/>
  <c r="LX21" i="1" s="1"/>
  <c r="LX44" i="1" a="1"/>
  <c r="LX44" i="1" s="1"/>
  <c r="LX38" i="1" a="1"/>
  <c r="LX38" i="1" s="1"/>
  <c r="LX24" i="1" a="1"/>
  <c r="LX24" i="1" s="1"/>
  <c r="LX45" i="1" a="1"/>
  <c r="LX45" i="1" s="1"/>
  <c r="LX32" i="1" a="1"/>
  <c r="LX32" i="1" s="1"/>
  <c r="LX42" i="1" a="1"/>
  <c r="LX42" i="1" s="1"/>
  <c r="LX31" i="1" a="1"/>
  <c r="LX31" i="1" s="1"/>
  <c r="LX28" i="1" a="1"/>
  <c r="LX28" i="1" s="1"/>
  <c r="LX37" i="1" a="1"/>
  <c r="LX37" i="1" s="1"/>
  <c r="LX40" i="1" a="1"/>
  <c r="LX40" i="1" s="1"/>
  <c r="LX25" i="1" a="1"/>
  <c r="LX25" i="1" s="1"/>
  <c r="LX26" i="1" a="1"/>
  <c r="LX26" i="1" s="1"/>
  <c r="LX30" i="1" a="1"/>
  <c r="LX30" i="1" s="1"/>
  <c r="LX33" i="1" a="1"/>
  <c r="LX33" i="1" s="1"/>
  <c r="LX29" i="1" a="1"/>
  <c r="LX29" i="1" s="1"/>
  <c r="LX36" i="1" a="1"/>
  <c r="LX36" i="1" s="1"/>
  <c r="LX39" i="1" a="1"/>
  <c r="LX39" i="1" s="1"/>
  <c r="LX46" i="1" a="1"/>
  <c r="LX46" i="1" s="1"/>
  <c r="LX34" i="1" a="1"/>
  <c r="LX34" i="1" s="1"/>
  <c r="LX27" i="1" a="1"/>
  <c r="LX27" i="1" s="1"/>
  <c r="LX23" i="1" a="1"/>
  <c r="LX23" i="1" s="1"/>
  <c r="LX43" i="1" a="1"/>
  <c r="LX43" i="1" s="1"/>
  <c r="ME47" i="1" a="1"/>
  <c r="ME47" i="1" s="1"/>
  <c r="ME48" i="1" s="1" a="1"/>
  <c r="ME48" i="1" s="1"/>
  <c r="ME21" i="1" a="1"/>
  <c r="ME21" i="1" s="1"/>
  <c r="ME22" i="1" a="1"/>
  <c r="ME22" i="1" s="1"/>
  <c r="ME37" i="1" a="1"/>
  <c r="ME37" i="1" s="1"/>
  <c r="ME28" i="1" a="1"/>
  <c r="ME28" i="1" s="1"/>
  <c r="ME23" i="1" a="1"/>
  <c r="ME23" i="1" s="1"/>
  <c r="ME36" i="1" a="1"/>
  <c r="ME36" i="1" s="1"/>
  <c r="ME29" i="1" a="1"/>
  <c r="ME29" i="1" s="1"/>
  <c r="ME27" i="1" a="1"/>
  <c r="ME27" i="1" s="1"/>
  <c r="ME30" i="1" a="1"/>
  <c r="ME30" i="1" s="1"/>
  <c r="ME31" i="1" a="1"/>
  <c r="ME31" i="1" s="1"/>
  <c r="ME40" i="1" a="1"/>
  <c r="ME40" i="1" s="1"/>
  <c r="ME43" i="1" a="1"/>
  <c r="ME43" i="1" s="1"/>
  <c r="ME24" i="1" a="1"/>
  <c r="ME24" i="1" s="1"/>
  <c r="ME32" i="1" a="1"/>
  <c r="ME32" i="1" s="1"/>
  <c r="ME44" i="1" a="1"/>
  <c r="ME44" i="1" s="1"/>
  <c r="ME33" i="1" a="1"/>
  <c r="ME33" i="1" s="1"/>
  <c r="ME25" i="1" a="1"/>
  <c r="ME25" i="1" s="1"/>
  <c r="ME26" i="1" a="1"/>
  <c r="ME26" i="1" s="1"/>
  <c r="ME39" i="1" a="1"/>
  <c r="ME39" i="1" s="1"/>
  <c r="ME42" i="1" a="1"/>
  <c r="ME42" i="1" s="1"/>
  <c r="ME45" i="1" a="1"/>
  <c r="ME45" i="1" s="1"/>
  <c r="ME38" i="1" a="1"/>
  <c r="ME38" i="1" s="1"/>
  <c r="ME34" i="1" a="1"/>
  <c r="ME34" i="1" s="1"/>
  <c r="ME46" i="1" a="1"/>
  <c r="ME46" i="1" s="1"/>
  <c r="KU47" i="1" a="1"/>
  <c r="KU47" i="1" s="1"/>
  <c r="KU48" i="1" s="1" a="1"/>
  <c r="KU48" i="1" s="1"/>
  <c r="KU22" i="1" a="1"/>
  <c r="KU22" i="1" s="1"/>
  <c r="KU21" i="1" a="1"/>
  <c r="KU21" i="1" s="1"/>
  <c r="KU46" i="1" a="1"/>
  <c r="KU46" i="1" s="1"/>
  <c r="KU25" i="1" a="1"/>
  <c r="KU25" i="1" s="1"/>
  <c r="KU26" i="1" a="1"/>
  <c r="KU26" i="1" s="1"/>
  <c r="KU44" i="1" a="1"/>
  <c r="KU44" i="1" s="1"/>
  <c r="KU39" i="1" a="1"/>
  <c r="KU39" i="1" s="1"/>
  <c r="KU45" i="1" a="1"/>
  <c r="KU45" i="1" s="1"/>
  <c r="KU36" i="1" a="1"/>
  <c r="KU36" i="1" s="1"/>
  <c r="KU42" i="1" a="1"/>
  <c r="KU42" i="1" s="1"/>
  <c r="KU38" i="1" a="1"/>
  <c r="KU38" i="1" s="1"/>
  <c r="KU33" i="1" a="1"/>
  <c r="KU33" i="1" s="1"/>
  <c r="KU31" i="1" a="1"/>
  <c r="KU31" i="1" s="1"/>
  <c r="KU30" i="1" a="1"/>
  <c r="KU30" i="1" s="1"/>
  <c r="KU24" i="1" a="1"/>
  <c r="KU24" i="1" s="1"/>
  <c r="KU27" i="1" a="1"/>
  <c r="KU27" i="1" s="1"/>
  <c r="KU43" i="1" a="1"/>
  <c r="KU43" i="1" s="1"/>
  <c r="KU40" i="1" a="1"/>
  <c r="KU40" i="1" s="1"/>
  <c r="KU32" i="1" a="1"/>
  <c r="KU32" i="1" s="1"/>
  <c r="KU28" i="1" a="1"/>
  <c r="KU28" i="1" s="1"/>
  <c r="KU37" i="1" a="1"/>
  <c r="KU37" i="1" s="1"/>
  <c r="KU34" i="1" a="1"/>
  <c r="KU34" i="1" s="1"/>
  <c r="KU29" i="1" a="1"/>
  <c r="KU29" i="1" s="1"/>
  <c r="KU23" i="1" a="1"/>
  <c r="KU23" i="1" s="1"/>
  <c r="MC47" i="1" a="1"/>
  <c r="MC47" i="1" s="1"/>
  <c r="MC48" i="1" s="1" a="1"/>
  <c r="MC48" i="1" s="1"/>
  <c r="MC22" i="1" a="1"/>
  <c r="MC22" i="1" s="1"/>
  <c r="MC21" i="1" a="1"/>
  <c r="MC21" i="1" s="1"/>
  <c r="MC23" i="1" a="1"/>
  <c r="MC23" i="1" s="1"/>
  <c r="MC34" i="1" a="1"/>
  <c r="MC34" i="1" s="1"/>
  <c r="MC39" i="1" a="1"/>
  <c r="MC39" i="1" s="1"/>
  <c r="MC40" i="1" a="1"/>
  <c r="MC40" i="1" s="1"/>
  <c r="MC45" i="1" a="1"/>
  <c r="MC45" i="1" s="1"/>
  <c r="MC37" i="1" a="1"/>
  <c r="MC37" i="1" s="1"/>
  <c r="MC38" i="1" a="1"/>
  <c r="MC38" i="1" s="1"/>
  <c r="MC25" i="1" a="1"/>
  <c r="MC25" i="1" s="1"/>
  <c r="MC36" i="1" a="1"/>
  <c r="MC36" i="1" s="1"/>
  <c r="MC42" i="1" a="1"/>
  <c r="MC42" i="1" s="1"/>
  <c r="MC43" i="1" a="1"/>
  <c r="MC43" i="1" s="1"/>
  <c r="MC44" i="1" a="1"/>
  <c r="MC44" i="1" s="1"/>
  <c r="MC27" i="1" a="1"/>
  <c r="MC27" i="1" s="1"/>
  <c r="MC28" i="1" a="1"/>
  <c r="MC28" i="1" s="1"/>
  <c r="MC33" i="1" a="1"/>
  <c r="MC33" i="1" s="1"/>
  <c r="MC30" i="1" a="1"/>
  <c r="MC30" i="1" s="1"/>
  <c r="MC46" i="1" a="1"/>
  <c r="MC46" i="1" s="1"/>
  <c r="MC24" i="1" a="1"/>
  <c r="MC24" i="1" s="1"/>
  <c r="MC32" i="1" a="1"/>
  <c r="MC32" i="1" s="1"/>
  <c r="MC26" i="1" a="1"/>
  <c r="MC26" i="1" s="1"/>
  <c r="MC29" i="1" a="1"/>
  <c r="MC29" i="1" s="1"/>
  <c r="MC31" i="1" a="1"/>
  <c r="MC31" i="1" s="1"/>
  <c r="MN47" i="1" a="1"/>
  <c r="MN47" i="1" s="1"/>
  <c r="MN48" i="1" s="1" a="1"/>
  <c r="MN48" i="1" s="1"/>
  <c r="MN22" i="1" a="1"/>
  <c r="MN22" i="1" s="1"/>
  <c r="MN21" i="1" a="1"/>
  <c r="MN21" i="1" s="1"/>
  <c r="MN24" i="1" a="1"/>
  <c r="MN24" i="1" s="1"/>
  <c r="MN25" i="1" a="1"/>
  <c r="MN25" i="1" s="1"/>
  <c r="MN33" i="1" a="1"/>
  <c r="MN33" i="1" s="1"/>
  <c r="MN37" i="1" a="1"/>
  <c r="MN37" i="1" s="1"/>
  <c r="MN45" i="1" a="1"/>
  <c r="MN45" i="1" s="1"/>
  <c r="MN28" i="1" a="1"/>
  <c r="MN28" i="1" s="1"/>
  <c r="MN31" i="1" a="1"/>
  <c r="MN31" i="1" s="1"/>
  <c r="MN32" i="1" a="1"/>
  <c r="MN32" i="1" s="1"/>
  <c r="MN26" i="1" a="1"/>
  <c r="MN26" i="1" s="1"/>
  <c r="MN30" i="1" a="1"/>
  <c r="MN30" i="1" s="1"/>
  <c r="MN42" i="1" a="1"/>
  <c r="MN42" i="1" s="1"/>
  <c r="MN29" i="1" a="1"/>
  <c r="MN29" i="1" s="1"/>
  <c r="MN36" i="1" a="1"/>
  <c r="MN36" i="1" s="1"/>
  <c r="MN39" i="1" a="1"/>
  <c r="MN39" i="1" s="1"/>
  <c r="MN46" i="1" a="1"/>
  <c r="MN46" i="1" s="1"/>
  <c r="MN38" i="1" a="1"/>
  <c r="MN38" i="1" s="1"/>
  <c r="MN43" i="1" a="1"/>
  <c r="MN43" i="1" s="1"/>
  <c r="MN34" i="1" a="1"/>
  <c r="MN34" i="1" s="1"/>
  <c r="MN27" i="1" a="1"/>
  <c r="MN27" i="1" s="1"/>
  <c r="MN23" i="1" a="1"/>
  <c r="MN23" i="1" s="1"/>
  <c r="MN40" i="1" a="1"/>
  <c r="MN40" i="1" s="1"/>
  <c r="MN44" i="1" a="1"/>
  <c r="MN44" i="1" s="1"/>
  <c r="LI47" i="1" a="1"/>
  <c r="LI47" i="1" s="1"/>
  <c r="LI48" i="1" s="1" a="1"/>
  <c r="LI48" i="1" s="1"/>
  <c r="LI22" i="1" a="1"/>
  <c r="LI22" i="1" s="1"/>
  <c r="LI21" i="1" a="1"/>
  <c r="LI21" i="1" s="1"/>
  <c r="LI40" i="1" a="1"/>
  <c r="LI40" i="1" s="1"/>
  <c r="LI30" i="1" a="1"/>
  <c r="LI30" i="1" s="1"/>
  <c r="LI33" i="1" a="1"/>
  <c r="LI33" i="1" s="1"/>
  <c r="LI27" i="1" a="1"/>
  <c r="LI27" i="1" s="1"/>
  <c r="LI29" i="1" a="1"/>
  <c r="LI29" i="1" s="1"/>
  <c r="LI45" i="1" a="1"/>
  <c r="LI45" i="1" s="1"/>
  <c r="LI23" i="1" a="1"/>
  <c r="LI23" i="1" s="1"/>
  <c r="LI39" i="1" a="1"/>
  <c r="LI39" i="1" s="1"/>
  <c r="LI25" i="1" a="1"/>
  <c r="LI25" i="1" s="1"/>
  <c r="LI34" i="1" a="1"/>
  <c r="LI34" i="1" s="1"/>
  <c r="LI36" i="1" a="1"/>
  <c r="LI36" i="1" s="1"/>
  <c r="LI42" i="1" a="1"/>
  <c r="LI42" i="1" s="1"/>
  <c r="LI28" i="1" a="1"/>
  <c r="LI28" i="1" s="1"/>
  <c r="LI46" i="1" a="1"/>
  <c r="LI46" i="1" s="1"/>
  <c r="LI44" i="1" a="1"/>
  <c r="LI44" i="1" s="1"/>
  <c r="LI24" i="1" a="1"/>
  <c r="LI24" i="1" s="1"/>
  <c r="LI32" i="1" a="1"/>
  <c r="LI32" i="1" s="1"/>
  <c r="LI26" i="1" a="1"/>
  <c r="LI26" i="1" s="1"/>
  <c r="LI43" i="1" a="1"/>
  <c r="LI43" i="1" s="1"/>
  <c r="LI38" i="1" a="1"/>
  <c r="LI38" i="1" s="1"/>
  <c r="LI37" i="1" a="1"/>
  <c r="LI37" i="1" s="1"/>
  <c r="LI31" i="1" a="1"/>
  <c r="LI31" i="1" s="1"/>
  <c r="LZ47" i="1" a="1"/>
  <c r="LZ47" i="1" s="1"/>
  <c r="LZ48" i="1" s="1" a="1"/>
  <c r="LZ48" i="1" s="1"/>
  <c r="LZ21" i="1" a="1"/>
  <c r="LZ21" i="1" s="1"/>
  <c r="LZ22" i="1" a="1"/>
  <c r="LZ22" i="1" s="1"/>
  <c r="LZ25" i="1" a="1"/>
  <c r="LZ25" i="1" s="1"/>
  <c r="LZ24" i="1" a="1"/>
  <c r="LZ24" i="1" s="1"/>
  <c r="LZ32" i="1" a="1"/>
  <c r="LZ32" i="1" s="1"/>
  <c r="LZ34" i="1" a="1"/>
  <c r="LZ34" i="1" s="1"/>
  <c r="LZ36" i="1" a="1"/>
  <c r="LZ36" i="1" s="1"/>
  <c r="LZ29" i="1" a="1"/>
  <c r="LZ29" i="1" s="1"/>
  <c r="LZ39" i="1" a="1"/>
  <c r="LZ39" i="1" s="1"/>
  <c r="LZ37" i="1" a="1"/>
  <c r="LZ37" i="1" s="1"/>
  <c r="LZ27" i="1" a="1"/>
  <c r="LZ27" i="1" s="1"/>
  <c r="LZ31" i="1" a="1"/>
  <c r="LZ31" i="1" s="1"/>
  <c r="LZ33" i="1" a="1"/>
  <c r="LZ33" i="1" s="1"/>
  <c r="LZ40" i="1" a="1"/>
  <c r="LZ40" i="1" s="1"/>
  <c r="LZ23" i="1" a="1"/>
  <c r="LZ23" i="1" s="1"/>
  <c r="LZ46" i="1" a="1"/>
  <c r="LZ46" i="1" s="1"/>
  <c r="LZ44" i="1" a="1"/>
  <c r="LZ44" i="1" s="1"/>
  <c r="LZ38" i="1" a="1"/>
  <c r="LZ38" i="1" s="1"/>
  <c r="LZ45" i="1" a="1"/>
  <c r="LZ45" i="1" s="1"/>
  <c r="LZ43" i="1" a="1"/>
  <c r="LZ43" i="1" s="1"/>
  <c r="LZ26" i="1" a="1"/>
  <c r="LZ26" i="1" s="1"/>
  <c r="LZ30" i="1" a="1"/>
  <c r="LZ30" i="1" s="1"/>
  <c r="LZ28" i="1" a="1"/>
  <c r="LZ28" i="1" s="1"/>
  <c r="LZ42" i="1" a="1"/>
  <c r="LZ42" i="1" s="1"/>
  <c r="KN47" i="1" a="1"/>
  <c r="KN47" i="1" s="1"/>
  <c r="KN48" i="1" s="1" a="1"/>
  <c r="KN48" i="1" s="1"/>
  <c r="KN21" i="1" a="1"/>
  <c r="KN21" i="1" s="1"/>
  <c r="KN22" i="1" a="1"/>
  <c r="KN22" i="1" s="1"/>
  <c r="KN29" i="1" a="1"/>
  <c r="KN29" i="1" s="1"/>
  <c r="KN37" i="1" a="1"/>
  <c r="KN37" i="1" s="1"/>
  <c r="KN26" i="1" a="1"/>
  <c r="KN26" i="1" s="1"/>
  <c r="KN36" i="1" a="1"/>
  <c r="KN36" i="1" s="1"/>
  <c r="KN38" i="1" a="1"/>
  <c r="KN38" i="1" s="1"/>
  <c r="KN40" i="1" a="1"/>
  <c r="KN40" i="1" s="1"/>
  <c r="KN43" i="1" a="1"/>
  <c r="KN43" i="1" s="1"/>
  <c r="KN23" i="1" a="1"/>
  <c r="KN23" i="1" s="1"/>
  <c r="KN27" i="1" a="1"/>
  <c r="KN27" i="1" s="1"/>
  <c r="KN45" i="1" a="1"/>
  <c r="KN45" i="1" s="1"/>
  <c r="KN44" i="1" a="1"/>
  <c r="KN44" i="1" s="1"/>
  <c r="KN42" i="1" a="1"/>
  <c r="KN42" i="1" s="1"/>
  <c r="KN30" i="1" a="1"/>
  <c r="KN30" i="1" s="1"/>
  <c r="KN28" i="1" a="1"/>
  <c r="KN28" i="1" s="1"/>
  <c r="KN25" i="1" a="1"/>
  <c r="KN25" i="1" s="1"/>
  <c r="KN46" i="1" a="1"/>
  <c r="KN46" i="1" s="1"/>
  <c r="KN34" i="1" a="1"/>
  <c r="KN34" i="1" s="1"/>
  <c r="KN31" i="1" a="1"/>
  <c r="KN31" i="1" s="1"/>
  <c r="KN39" i="1" a="1"/>
  <c r="KN39" i="1" s="1"/>
  <c r="KN33" i="1" a="1"/>
  <c r="KN33" i="1" s="1"/>
  <c r="KN24" i="1" a="1"/>
  <c r="KN24" i="1" s="1"/>
  <c r="KN32" i="1" a="1"/>
  <c r="KN32" i="1" s="1"/>
  <c r="KK47" i="1" a="1"/>
  <c r="KK47" i="1" s="1"/>
  <c r="KK48" i="1" s="1" a="1"/>
  <c r="KK48" i="1" s="1"/>
  <c r="KK21" i="1" a="1"/>
  <c r="KK21" i="1" s="1"/>
  <c r="KK22" i="1" a="1"/>
  <c r="KK22" i="1" s="1"/>
  <c r="KK37" i="1" a="1"/>
  <c r="KK37" i="1" s="1"/>
  <c r="KK28" i="1" a="1"/>
  <c r="KK28" i="1" s="1"/>
  <c r="KK45" i="1" a="1"/>
  <c r="KK45" i="1" s="1"/>
  <c r="KK26" i="1" a="1"/>
  <c r="KK26" i="1" s="1"/>
  <c r="KK32" i="1" a="1"/>
  <c r="KK32" i="1" s="1"/>
  <c r="KK44" i="1" a="1"/>
  <c r="KK44" i="1" s="1"/>
  <c r="KK46" i="1" a="1"/>
  <c r="KK46" i="1" s="1"/>
  <c r="KK31" i="1" a="1"/>
  <c r="KK31" i="1" s="1"/>
  <c r="KK33" i="1" a="1"/>
  <c r="KK33" i="1" s="1"/>
  <c r="KK34" i="1" a="1"/>
  <c r="KK34" i="1" s="1"/>
  <c r="KK29" i="1" a="1"/>
  <c r="KK29" i="1" s="1"/>
  <c r="KK38" i="1" a="1"/>
  <c r="KK38" i="1" s="1"/>
  <c r="KK36" i="1" a="1"/>
  <c r="KK36" i="1" s="1"/>
  <c r="KK39" i="1" a="1"/>
  <c r="KK39" i="1" s="1"/>
  <c r="KK30" i="1" a="1"/>
  <c r="KK30" i="1" s="1"/>
  <c r="KK24" i="1" a="1"/>
  <c r="KK24" i="1" s="1"/>
  <c r="KK42" i="1" a="1"/>
  <c r="KK42" i="1" s="1"/>
  <c r="KK27" i="1" a="1"/>
  <c r="KK27" i="1" s="1"/>
  <c r="KK23" i="1" a="1"/>
  <c r="KK23" i="1" s="1"/>
  <c r="KK40" i="1" a="1"/>
  <c r="KK40" i="1" s="1"/>
  <c r="KK25" i="1" a="1"/>
  <c r="KK25" i="1" s="1"/>
  <c r="KK43" i="1" a="1"/>
  <c r="KK43" i="1" s="1"/>
  <c r="KW47" i="1" a="1"/>
  <c r="KW47" i="1" s="1"/>
  <c r="KW48" i="1" s="1" a="1"/>
  <c r="KW48" i="1" s="1"/>
  <c r="KW22" i="1" a="1"/>
  <c r="KW22" i="1" s="1"/>
  <c r="KW21" i="1" a="1"/>
  <c r="KW21" i="1" s="1"/>
  <c r="KW43" i="1" a="1"/>
  <c r="KW43" i="1" s="1"/>
  <c r="KW39" i="1" a="1"/>
  <c r="KW39" i="1" s="1"/>
  <c r="KW27" i="1" a="1"/>
  <c r="KW27" i="1" s="1"/>
  <c r="KW31" i="1" a="1"/>
  <c r="KW31" i="1" s="1"/>
  <c r="KW37" i="1" a="1"/>
  <c r="KW37" i="1" s="1"/>
  <c r="KW29" i="1" a="1"/>
  <c r="KW29" i="1" s="1"/>
  <c r="KW30" i="1" a="1"/>
  <c r="KW30" i="1" s="1"/>
  <c r="KW32" i="1" a="1"/>
  <c r="KW32" i="1" s="1"/>
  <c r="KW40" i="1" a="1"/>
  <c r="KW40" i="1" s="1"/>
  <c r="KW44" i="1" a="1"/>
  <c r="KW44" i="1" s="1"/>
  <c r="KW25" i="1" a="1"/>
  <c r="KW25" i="1" s="1"/>
  <c r="KW36" i="1" a="1"/>
  <c r="KW36" i="1" s="1"/>
  <c r="KW26" i="1" a="1"/>
  <c r="KW26" i="1" s="1"/>
  <c r="KW45" i="1" a="1"/>
  <c r="KW45" i="1" s="1"/>
  <c r="KW24" i="1" a="1"/>
  <c r="KW24" i="1" s="1"/>
  <c r="KW28" i="1" a="1"/>
  <c r="KW28" i="1" s="1"/>
  <c r="KW42" i="1" a="1"/>
  <c r="KW42" i="1" s="1"/>
  <c r="KW33" i="1" a="1"/>
  <c r="KW33" i="1" s="1"/>
  <c r="KW46" i="1" a="1"/>
  <c r="KW46" i="1" s="1"/>
  <c r="KW38" i="1" a="1"/>
  <c r="KW38" i="1" s="1"/>
  <c r="KW23" i="1" a="1"/>
  <c r="KW23" i="1" s="1"/>
  <c r="KW34" i="1" a="1"/>
  <c r="KW34" i="1" s="1"/>
  <c r="MR47" i="1" a="1"/>
  <c r="MR47" i="1" s="1"/>
  <c r="MR48" i="1" s="1" a="1"/>
  <c r="MR48" i="1" s="1"/>
  <c r="MR22" i="1" a="1"/>
  <c r="MR22" i="1" s="1"/>
  <c r="MR21" i="1" a="1"/>
  <c r="MR21" i="1" s="1"/>
  <c r="MR36" i="1" a="1"/>
  <c r="MR36" i="1" s="1"/>
  <c r="MR26" i="1" a="1"/>
  <c r="MR26" i="1" s="1"/>
  <c r="MR40" i="1" a="1"/>
  <c r="MR40" i="1" s="1"/>
  <c r="MR39" i="1" a="1"/>
  <c r="MR39" i="1" s="1"/>
  <c r="MR29" i="1" a="1"/>
  <c r="MR29" i="1" s="1"/>
  <c r="MR43" i="1" a="1"/>
  <c r="MR43" i="1" s="1"/>
  <c r="MR27" i="1" a="1"/>
  <c r="MR27" i="1" s="1"/>
  <c r="MR23" i="1" a="1"/>
  <c r="MR23" i="1" s="1"/>
  <c r="MR30" i="1" a="1"/>
  <c r="MR30" i="1" s="1"/>
  <c r="MR38" i="1" a="1"/>
  <c r="MR38" i="1" s="1"/>
  <c r="MR45" i="1" a="1"/>
  <c r="MR45" i="1" s="1"/>
  <c r="MR42" i="1" a="1"/>
  <c r="MR42" i="1" s="1"/>
  <c r="MR44" i="1" a="1"/>
  <c r="MR44" i="1" s="1"/>
  <c r="MR28" i="1" a="1"/>
  <c r="MR28" i="1" s="1"/>
  <c r="MR46" i="1" a="1"/>
  <c r="MR46" i="1" s="1"/>
  <c r="MR25" i="1" a="1"/>
  <c r="MR25" i="1" s="1"/>
  <c r="MR31" i="1" a="1"/>
  <c r="MR31" i="1" s="1"/>
  <c r="MR24" i="1" a="1"/>
  <c r="MR24" i="1" s="1"/>
  <c r="MR34" i="1" a="1"/>
  <c r="MR34" i="1" s="1"/>
  <c r="MR32" i="1" a="1"/>
  <c r="MR32" i="1" s="1"/>
  <c r="MR33" i="1" a="1"/>
  <c r="MR33" i="1" s="1"/>
  <c r="MR37" i="1" a="1"/>
  <c r="MR37" i="1" s="1"/>
  <c r="LP47" i="1" a="1"/>
  <c r="LP47" i="1" s="1"/>
  <c r="LP48" i="1" s="1" a="1"/>
  <c r="LP48" i="1" s="1"/>
  <c r="LP21" i="1" a="1"/>
  <c r="LP21" i="1" s="1"/>
  <c r="LP22" i="1" a="1"/>
  <c r="LP22" i="1" s="1"/>
  <c r="LP38" i="1" a="1"/>
  <c r="LP38" i="1" s="1"/>
  <c r="LP33" i="1" a="1"/>
  <c r="LP33" i="1" s="1"/>
  <c r="LP30" i="1" a="1"/>
  <c r="LP30" i="1" s="1"/>
  <c r="LP26" i="1" a="1"/>
  <c r="LP26" i="1" s="1"/>
  <c r="LP37" i="1" a="1"/>
  <c r="LP37" i="1" s="1"/>
  <c r="LP23" i="1" a="1"/>
  <c r="LP23" i="1" s="1"/>
  <c r="LP32" i="1" a="1"/>
  <c r="LP32" i="1" s="1"/>
  <c r="LP44" i="1" a="1"/>
  <c r="LP44" i="1" s="1"/>
  <c r="LP45" i="1" a="1"/>
  <c r="LP45" i="1" s="1"/>
  <c r="LP43" i="1" a="1"/>
  <c r="LP43" i="1" s="1"/>
  <c r="LP34" i="1" a="1"/>
  <c r="LP34" i="1" s="1"/>
  <c r="LP46" i="1" a="1"/>
  <c r="LP46" i="1" s="1"/>
  <c r="LP27" i="1" a="1"/>
  <c r="LP27" i="1" s="1"/>
  <c r="LP36" i="1" a="1"/>
  <c r="LP36" i="1" s="1"/>
  <c r="LP29" i="1" a="1"/>
  <c r="LP29" i="1" s="1"/>
  <c r="LP31" i="1" a="1"/>
  <c r="LP31" i="1" s="1"/>
  <c r="LP39" i="1" a="1"/>
  <c r="LP39" i="1" s="1"/>
  <c r="LP25" i="1" a="1"/>
  <c r="LP25" i="1" s="1"/>
  <c r="LP40" i="1" a="1"/>
  <c r="LP40" i="1" s="1"/>
  <c r="LP24" i="1" a="1"/>
  <c r="LP24" i="1" s="1"/>
  <c r="LP28" i="1" a="1"/>
  <c r="LP28" i="1" s="1"/>
  <c r="LP42" i="1" a="1"/>
  <c r="LP42" i="1" s="1"/>
  <c r="KA47" i="1" a="1"/>
  <c r="KA47" i="1" s="1"/>
  <c r="KA48" i="1" s="1" a="1"/>
  <c r="KA48" i="1" s="1"/>
  <c r="KA21" i="1" a="1"/>
  <c r="KA21" i="1" s="1"/>
  <c r="KA22" i="1" a="1"/>
  <c r="KA22" i="1" s="1"/>
  <c r="KA42" i="1" a="1"/>
  <c r="KA42" i="1" s="1"/>
  <c r="KA38" i="1" a="1"/>
  <c r="KA38" i="1" s="1"/>
  <c r="KA34" i="1" a="1"/>
  <c r="KA34" i="1" s="1"/>
  <c r="KA30" i="1" a="1"/>
  <c r="KA30" i="1" s="1"/>
  <c r="KA33" i="1" a="1"/>
  <c r="KA33" i="1" s="1"/>
  <c r="KA44" i="1" a="1"/>
  <c r="KA44" i="1" s="1"/>
  <c r="KA46" i="1" a="1"/>
  <c r="KA46" i="1" s="1"/>
  <c r="KA32" i="1" a="1"/>
  <c r="KA32" i="1" s="1"/>
  <c r="KA37" i="1" a="1"/>
  <c r="KA37" i="1" s="1"/>
  <c r="KA45" i="1" a="1"/>
  <c r="KA45" i="1" s="1"/>
  <c r="KA23" i="1" a="1"/>
  <c r="KA23" i="1" s="1"/>
  <c r="KA31" i="1" a="1"/>
  <c r="KA31" i="1" s="1"/>
  <c r="KA28" i="1" a="1"/>
  <c r="KA28" i="1" s="1"/>
  <c r="KA43" i="1" a="1"/>
  <c r="KA43" i="1" s="1"/>
  <c r="KA40" i="1" a="1"/>
  <c r="KA40" i="1" s="1"/>
  <c r="KA26" i="1" a="1"/>
  <c r="KA26" i="1" s="1"/>
  <c r="KA24" i="1" a="1"/>
  <c r="KA24" i="1" s="1"/>
  <c r="KA29" i="1" a="1"/>
  <c r="KA29" i="1" s="1"/>
  <c r="KA25" i="1" a="1"/>
  <c r="KA25" i="1" s="1"/>
  <c r="KA36" i="1" a="1"/>
  <c r="KA36" i="1" s="1"/>
  <c r="KA39" i="1" a="1"/>
  <c r="KA39" i="1" s="1"/>
  <c r="KA27" i="1" a="1"/>
  <c r="KA27" i="1" s="1"/>
  <c r="MD47" i="1" a="1"/>
  <c r="MD47" i="1" s="1"/>
  <c r="MD48" i="1" s="1" a="1"/>
  <c r="MD48" i="1" s="1"/>
  <c r="MD22" i="1" a="1"/>
  <c r="MD22" i="1" s="1"/>
  <c r="MD21" i="1" a="1"/>
  <c r="MD21" i="1" s="1"/>
  <c r="MD34" i="1" a="1"/>
  <c r="MD34" i="1" s="1"/>
  <c r="MD42" i="1" a="1"/>
  <c r="MD42" i="1" s="1"/>
  <c r="MD38" i="1" a="1"/>
  <c r="MD38" i="1" s="1"/>
  <c r="MD37" i="1" a="1"/>
  <c r="MD37" i="1" s="1"/>
  <c r="MD33" i="1" a="1"/>
  <c r="MD33" i="1" s="1"/>
  <c r="MD46" i="1" a="1"/>
  <c r="MD46" i="1" s="1"/>
  <c r="MD43" i="1" a="1"/>
  <c r="MD43" i="1" s="1"/>
  <c r="MD36" i="1" a="1"/>
  <c r="MD36" i="1" s="1"/>
  <c r="MD27" i="1" a="1"/>
  <c r="MD27" i="1" s="1"/>
  <c r="MD23" i="1" a="1"/>
  <c r="MD23" i="1" s="1"/>
  <c r="MD31" i="1" a="1"/>
  <c r="MD31" i="1" s="1"/>
  <c r="MD30" i="1" a="1"/>
  <c r="MD30" i="1" s="1"/>
  <c r="MD44" i="1" a="1"/>
  <c r="MD44" i="1" s="1"/>
  <c r="MD39" i="1" a="1"/>
  <c r="MD39" i="1" s="1"/>
  <c r="MD40" i="1" a="1"/>
  <c r="MD40" i="1" s="1"/>
  <c r="MD45" i="1" a="1"/>
  <c r="MD45" i="1" s="1"/>
  <c r="MD26" i="1" a="1"/>
  <c r="MD26" i="1" s="1"/>
  <c r="MD29" i="1" a="1"/>
  <c r="MD29" i="1" s="1"/>
  <c r="MD32" i="1" a="1"/>
  <c r="MD32" i="1" s="1"/>
  <c r="MD25" i="1" a="1"/>
  <c r="MD25" i="1" s="1"/>
  <c r="MD24" i="1" a="1"/>
  <c r="MD24" i="1" s="1"/>
  <c r="MD28" i="1" a="1"/>
  <c r="MD28" i="1" s="1"/>
  <c r="LE47" i="1" a="1"/>
  <c r="LE47" i="1" s="1"/>
  <c r="LE48" i="1" s="1" a="1"/>
  <c r="LE48" i="1" s="1"/>
  <c r="LE22" i="1" a="1"/>
  <c r="LE22" i="1" s="1"/>
  <c r="LE21" i="1" a="1"/>
  <c r="LE21" i="1" s="1"/>
  <c r="LE45" i="1" a="1"/>
  <c r="LE45" i="1" s="1"/>
  <c r="LE31" i="1" a="1"/>
  <c r="LE31" i="1" s="1"/>
  <c r="LE28" i="1" a="1"/>
  <c r="LE28" i="1" s="1"/>
  <c r="LE39" i="1" a="1"/>
  <c r="LE39" i="1" s="1"/>
  <c r="LE34" i="1" a="1"/>
  <c r="LE34" i="1" s="1"/>
  <c r="LE43" i="1" a="1"/>
  <c r="LE43" i="1" s="1"/>
  <c r="LE26" i="1" a="1"/>
  <c r="LE26" i="1" s="1"/>
  <c r="LE42" i="1" a="1"/>
  <c r="LE42" i="1" s="1"/>
  <c r="LE36" i="1" a="1"/>
  <c r="LE36" i="1" s="1"/>
  <c r="LE29" i="1" a="1"/>
  <c r="LE29" i="1" s="1"/>
  <c r="LE30" i="1" a="1"/>
  <c r="LE30" i="1" s="1"/>
  <c r="LE46" i="1" a="1"/>
  <c r="LE46" i="1" s="1"/>
  <c r="LE38" i="1" a="1"/>
  <c r="LE38" i="1" s="1"/>
  <c r="LE27" i="1" a="1"/>
  <c r="LE27" i="1" s="1"/>
  <c r="LE23" i="1" a="1"/>
  <c r="LE23" i="1" s="1"/>
  <c r="LE40" i="1" a="1"/>
  <c r="LE40" i="1" s="1"/>
  <c r="LE32" i="1" a="1"/>
  <c r="LE32" i="1" s="1"/>
  <c r="LE25" i="1" a="1"/>
  <c r="LE25" i="1" s="1"/>
  <c r="LE37" i="1" a="1"/>
  <c r="LE37" i="1" s="1"/>
  <c r="LE33" i="1" a="1"/>
  <c r="LE33" i="1" s="1"/>
  <c r="LE44" i="1" a="1"/>
  <c r="LE44" i="1" s="1"/>
  <c r="LE24" i="1" a="1"/>
  <c r="LE24" i="1" s="1"/>
  <c r="MF47" i="1" a="1"/>
  <c r="MF47" i="1" s="1"/>
  <c r="MF48" i="1" s="1" a="1"/>
  <c r="MF48" i="1" s="1"/>
  <c r="MF22" i="1" a="1"/>
  <c r="MF22" i="1" s="1"/>
  <c r="MF21" i="1" a="1"/>
  <c r="MF21" i="1" s="1"/>
  <c r="MF38" i="1" a="1"/>
  <c r="MF38" i="1" s="1"/>
  <c r="MF27" i="1" a="1"/>
  <c r="MF27" i="1" s="1"/>
  <c r="MF36" i="1" a="1"/>
  <c r="MF36" i="1" s="1"/>
  <c r="MF43" i="1" a="1"/>
  <c r="MF43" i="1" s="1"/>
  <c r="MF24" i="1" a="1"/>
  <c r="MF24" i="1" s="1"/>
  <c r="MF32" i="1" a="1"/>
  <c r="MF32" i="1" s="1"/>
  <c r="MF39" i="1" a="1"/>
  <c r="MF39" i="1" s="1"/>
  <c r="MF30" i="1" a="1"/>
  <c r="MF30" i="1" s="1"/>
  <c r="MF29" i="1" a="1"/>
  <c r="MF29" i="1" s="1"/>
  <c r="MF31" i="1" a="1"/>
  <c r="MF31" i="1" s="1"/>
  <c r="MF40" i="1" a="1"/>
  <c r="MF40" i="1" s="1"/>
  <c r="MF25" i="1" a="1"/>
  <c r="MF25" i="1" s="1"/>
  <c r="MF44" i="1" a="1"/>
  <c r="MF44" i="1" s="1"/>
  <c r="MF26" i="1" a="1"/>
  <c r="MF26" i="1" s="1"/>
  <c r="MF42" i="1" a="1"/>
  <c r="MF42" i="1" s="1"/>
  <c r="MF37" i="1" a="1"/>
  <c r="MF37" i="1" s="1"/>
  <c r="MF33" i="1" a="1"/>
  <c r="MF33" i="1" s="1"/>
  <c r="MF45" i="1" a="1"/>
  <c r="MF45" i="1" s="1"/>
  <c r="MF46" i="1" a="1"/>
  <c r="MF46" i="1" s="1"/>
  <c r="MF28" i="1" a="1"/>
  <c r="MF28" i="1" s="1"/>
  <c r="MF34" i="1" a="1"/>
  <c r="MF34" i="1" s="1"/>
  <c r="MF23" i="1" a="1"/>
  <c r="MF23" i="1" s="1"/>
  <c r="KV47" i="1" a="1"/>
  <c r="KV47" i="1" s="1"/>
  <c r="KV48" i="1" s="1" a="1"/>
  <c r="KV48" i="1" s="1"/>
  <c r="KV22" i="1" a="1"/>
  <c r="KV22" i="1" s="1"/>
  <c r="KV21" i="1" a="1"/>
  <c r="KV21" i="1" s="1"/>
  <c r="KV38" i="1" a="1"/>
  <c r="KV38" i="1" s="1"/>
  <c r="KV33" i="1" a="1"/>
  <c r="KV33" i="1" s="1"/>
  <c r="KV31" i="1" a="1"/>
  <c r="KV31" i="1" s="1"/>
  <c r="KV30" i="1" a="1"/>
  <c r="KV30" i="1" s="1"/>
  <c r="KV26" i="1" a="1"/>
  <c r="KV26" i="1" s="1"/>
  <c r="KV42" i="1" a="1"/>
  <c r="KV42" i="1" s="1"/>
  <c r="KV36" i="1" a="1"/>
  <c r="KV36" i="1" s="1"/>
  <c r="KV43" i="1" a="1"/>
  <c r="KV43" i="1" s="1"/>
  <c r="KV37" i="1" a="1"/>
  <c r="KV37" i="1" s="1"/>
  <c r="KV24" i="1" a="1"/>
  <c r="KV24" i="1" s="1"/>
  <c r="KV27" i="1" a="1"/>
  <c r="KV27" i="1" s="1"/>
  <c r="KV40" i="1" a="1"/>
  <c r="KV40" i="1" s="1"/>
  <c r="KV34" i="1" a="1"/>
  <c r="KV34" i="1" s="1"/>
  <c r="KV28" i="1" a="1"/>
  <c r="KV28" i="1" s="1"/>
  <c r="KV29" i="1" a="1"/>
  <c r="KV29" i="1" s="1"/>
  <c r="KV46" i="1" a="1"/>
  <c r="KV46" i="1" s="1"/>
  <c r="KV39" i="1" a="1"/>
  <c r="KV39" i="1" s="1"/>
  <c r="KV25" i="1" a="1"/>
  <c r="KV25" i="1" s="1"/>
  <c r="KV45" i="1" a="1"/>
  <c r="KV45" i="1" s="1"/>
  <c r="KV32" i="1" a="1"/>
  <c r="KV32" i="1" s="1"/>
  <c r="KV23" i="1" a="1"/>
  <c r="KV23" i="1" s="1"/>
  <c r="KV44" i="1" a="1"/>
  <c r="KV44" i="1" s="1"/>
  <c r="KO47" i="1" a="1"/>
  <c r="KO47" i="1" s="1"/>
  <c r="KO48" i="1" s="1" a="1"/>
  <c r="KO48" i="1" s="1"/>
  <c r="KO22" i="1" a="1"/>
  <c r="KO22" i="1" s="1"/>
  <c r="KO21" i="1" a="1"/>
  <c r="KO21" i="1" s="1"/>
  <c r="KO31" i="1" a="1"/>
  <c r="KO31" i="1" s="1"/>
  <c r="KO40" i="1" a="1"/>
  <c r="KO40" i="1" s="1"/>
  <c r="KO42" i="1" a="1"/>
  <c r="KO42" i="1" s="1"/>
  <c r="KO43" i="1" a="1"/>
  <c r="KO43" i="1" s="1"/>
  <c r="KO29" i="1" a="1"/>
  <c r="KO29" i="1" s="1"/>
  <c r="KO45" i="1" a="1"/>
  <c r="KO45" i="1" s="1"/>
  <c r="KO26" i="1" a="1"/>
  <c r="KO26" i="1" s="1"/>
  <c r="KO36" i="1" a="1"/>
  <c r="KO36" i="1" s="1"/>
  <c r="KO28" i="1" a="1"/>
  <c r="KO28" i="1" s="1"/>
  <c r="KO46" i="1" a="1"/>
  <c r="KO46" i="1" s="1"/>
  <c r="KO30" i="1" a="1"/>
  <c r="KO30" i="1" s="1"/>
  <c r="KO44" i="1" a="1"/>
  <c r="KO44" i="1" s="1"/>
  <c r="KO23" i="1" a="1"/>
  <c r="KO23" i="1" s="1"/>
  <c r="KO38" i="1" a="1"/>
  <c r="KO38" i="1" s="1"/>
  <c r="KO34" i="1" a="1"/>
  <c r="KO34" i="1" s="1"/>
  <c r="KO24" i="1" a="1"/>
  <c r="KO24" i="1" s="1"/>
  <c r="KO33" i="1" a="1"/>
  <c r="KO33" i="1" s="1"/>
  <c r="KO32" i="1" a="1"/>
  <c r="KO32" i="1" s="1"/>
  <c r="KO39" i="1" a="1"/>
  <c r="KO39" i="1" s="1"/>
  <c r="KO27" i="1" a="1"/>
  <c r="KO27" i="1" s="1"/>
  <c r="KO25" i="1" a="1"/>
  <c r="KO25" i="1" s="1"/>
  <c r="KO37" i="1" a="1"/>
  <c r="KO37" i="1" s="1"/>
  <c r="LJ47" i="1" a="1"/>
  <c r="LJ47" i="1" s="1"/>
  <c r="LJ48" i="1" s="1" a="1"/>
  <c r="LJ48" i="1" s="1"/>
  <c r="LJ22" i="1" a="1"/>
  <c r="LJ22" i="1" s="1"/>
  <c r="LJ21" i="1" a="1"/>
  <c r="LJ21" i="1" s="1"/>
  <c r="LJ27" i="1" a="1"/>
  <c r="LJ27" i="1" s="1"/>
  <c r="LJ42" i="1" a="1"/>
  <c r="LJ42" i="1" s="1"/>
  <c r="LJ34" i="1" a="1"/>
  <c r="LJ34" i="1" s="1"/>
  <c r="LJ28" i="1" a="1"/>
  <c r="LJ28" i="1" s="1"/>
  <c r="LJ33" i="1" a="1"/>
  <c r="LJ33" i="1" s="1"/>
  <c r="LJ31" i="1" a="1"/>
  <c r="LJ31" i="1" s="1"/>
  <c r="LJ46" i="1" a="1"/>
  <c r="LJ46" i="1" s="1"/>
  <c r="LJ30" i="1" a="1"/>
  <c r="LJ30" i="1" s="1"/>
  <c r="LJ39" i="1" a="1"/>
  <c r="LJ39" i="1" s="1"/>
  <c r="LJ26" i="1" a="1"/>
  <c r="LJ26" i="1" s="1"/>
  <c r="LJ36" i="1" a="1"/>
  <c r="LJ36" i="1" s="1"/>
  <c r="LJ44" i="1" a="1"/>
  <c r="LJ44" i="1" s="1"/>
  <c r="LJ23" i="1" a="1"/>
  <c r="LJ23" i="1" s="1"/>
  <c r="LJ45" i="1" a="1"/>
  <c r="LJ45" i="1" s="1"/>
  <c r="LJ32" i="1" a="1"/>
  <c r="LJ32" i="1" s="1"/>
  <c r="LJ43" i="1" a="1"/>
  <c r="LJ43" i="1" s="1"/>
  <c r="LJ38" i="1" a="1"/>
  <c r="LJ38" i="1" s="1"/>
  <c r="LJ29" i="1" a="1"/>
  <c r="LJ29" i="1" s="1"/>
  <c r="LJ37" i="1" a="1"/>
  <c r="LJ37" i="1" s="1"/>
  <c r="LJ25" i="1" a="1"/>
  <c r="LJ25" i="1" s="1"/>
  <c r="LJ24" i="1" a="1"/>
  <c r="LJ24" i="1" s="1"/>
  <c r="LJ40" i="1" a="1"/>
  <c r="LJ40" i="1" s="1"/>
  <c r="KG47" i="1" a="1"/>
  <c r="KG47" i="1" s="1"/>
  <c r="KG48" i="1" s="1" a="1"/>
  <c r="KG48" i="1" s="1"/>
  <c r="KG21" i="1" a="1"/>
  <c r="KG21" i="1" s="1"/>
  <c r="KG22" i="1" a="1"/>
  <c r="KG22" i="1" s="1"/>
  <c r="KG30" i="1" a="1"/>
  <c r="KG30" i="1" s="1"/>
  <c r="KG40" i="1" a="1"/>
  <c r="KG40" i="1" s="1"/>
  <c r="KG26" i="1" a="1"/>
  <c r="KG26" i="1" s="1"/>
  <c r="KG42" i="1" a="1"/>
  <c r="KG42" i="1" s="1"/>
  <c r="KG45" i="1" a="1"/>
  <c r="KG45" i="1" s="1"/>
  <c r="KG32" i="1" a="1"/>
  <c r="KG32" i="1" s="1"/>
  <c r="KG27" i="1" a="1"/>
  <c r="KG27" i="1" s="1"/>
  <c r="KG25" i="1" a="1"/>
  <c r="KG25" i="1" s="1"/>
  <c r="KG29" i="1" a="1"/>
  <c r="KG29" i="1" s="1"/>
  <c r="KG36" i="1" a="1"/>
  <c r="KG36" i="1" s="1"/>
  <c r="KG43" i="1" a="1"/>
  <c r="KG43" i="1" s="1"/>
  <c r="KG37" i="1" a="1"/>
  <c r="KG37" i="1" s="1"/>
  <c r="KG39" i="1" a="1"/>
  <c r="KG39" i="1" s="1"/>
  <c r="KG34" i="1" a="1"/>
  <c r="KG34" i="1" s="1"/>
  <c r="KG24" i="1" a="1"/>
  <c r="KG24" i="1" s="1"/>
  <c r="KG28" i="1" a="1"/>
  <c r="KG28" i="1" s="1"/>
  <c r="KG33" i="1" a="1"/>
  <c r="KG33" i="1" s="1"/>
  <c r="KG44" i="1" a="1"/>
  <c r="KG44" i="1" s="1"/>
  <c r="KG46" i="1" a="1"/>
  <c r="KG46" i="1" s="1"/>
  <c r="KG31" i="1" a="1"/>
  <c r="KG31" i="1" s="1"/>
  <c r="KG38" i="1" a="1"/>
  <c r="KG38" i="1" s="1"/>
  <c r="KG23" i="1" a="1"/>
  <c r="KG23" i="1" s="1"/>
  <c r="LY47" i="1" a="1"/>
  <c r="LY47" i="1" s="1"/>
  <c r="LY48" i="1" s="1" a="1"/>
  <c r="LY48" i="1" s="1"/>
  <c r="LY21" i="1" a="1"/>
  <c r="LY21" i="1" s="1"/>
  <c r="LY22" i="1" a="1"/>
  <c r="LY22" i="1" s="1"/>
  <c r="LY30" i="1" a="1"/>
  <c r="LY30" i="1" s="1"/>
  <c r="LY39" i="1" a="1"/>
  <c r="LY39" i="1" s="1"/>
  <c r="LY31" i="1" a="1"/>
  <c r="LY31" i="1" s="1"/>
  <c r="LY42" i="1" a="1"/>
  <c r="LY42" i="1" s="1"/>
  <c r="LY34" i="1" a="1"/>
  <c r="LY34" i="1" s="1"/>
  <c r="LY25" i="1" a="1"/>
  <c r="LY25" i="1" s="1"/>
  <c r="LY29" i="1" a="1"/>
  <c r="LY29" i="1" s="1"/>
  <c r="LY37" i="1" a="1"/>
  <c r="LY37" i="1" s="1"/>
  <c r="LY28" i="1" a="1"/>
  <c r="LY28" i="1" s="1"/>
  <c r="LY36" i="1" a="1"/>
  <c r="LY36" i="1" s="1"/>
  <c r="LY33" i="1" a="1"/>
  <c r="LY33" i="1" s="1"/>
  <c r="LY27" i="1" a="1"/>
  <c r="LY27" i="1" s="1"/>
  <c r="LY23" i="1" a="1"/>
  <c r="LY23" i="1" s="1"/>
  <c r="LY46" i="1" a="1"/>
  <c r="LY46" i="1" s="1"/>
  <c r="LY40" i="1" a="1"/>
  <c r="LY40" i="1" s="1"/>
  <c r="LY32" i="1" a="1"/>
  <c r="LY32" i="1" s="1"/>
  <c r="LY26" i="1" a="1"/>
  <c r="LY26" i="1" s="1"/>
  <c r="LY44" i="1" a="1"/>
  <c r="LY44" i="1" s="1"/>
  <c r="LY38" i="1" a="1"/>
  <c r="LY38" i="1" s="1"/>
  <c r="LY43" i="1" a="1"/>
  <c r="LY43" i="1" s="1"/>
  <c r="LY45" i="1" a="1"/>
  <c r="LY45" i="1" s="1"/>
  <c r="LY24" i="1" a="1"/>
  <c r="LY24" i="1" s="1"/>
  <c r="KR47" i="1" a="1"/>
  <c r="KR47" i="1" s="1"/>
  <c r="KR48" i="1" s="1" a="1"/>
  <c r="KR48" i="1" s="1"/>
  <c r="KR22" i="1" a="1"/>
  <c r="KR22" i="1" s="1"/>
  <c r="KR21" i="1" a="1"/>
  <c r="KR21" i="1" s="1"/>
  <c r="KR40" i="1" a="1"/>
  <c r="KR40" i="1" s="1"/>
  <c r="KR28" i="1" a="1"/>
  <c r="KR28" i="1" s="1"/>
  <c r="KR39" i="1" a="1"/>
  <c r="KR39" i="1" s="1"/>
  <c r="KR37" i="1" a="1"/>
  <c r="KR37" i="1" s="1"/>
  <c r="KR30" i="1" a="1"/>
  <c r="KR30" i="1" s="1"/>
  <c r="KR45" i="1" a="1"/>
  <c r="KR45" i="1" s="1"/>
  <c r="KR23" i="1" a="1"/>
  <c r="KR23" i="1" s="1"/>
  <c r="KR43" i="1" a="1"/>
  <c r="KR43" i="1" s="1"/>
  <c r="KR26" i="1" a="1"/>
  <c r="KR26" i="1" s="1"/>
  <c r="KR24" i="1" a="1"/>
  <c r="KR24" i="1" s="1"/>
  <c r="KR32" i="1" a="1"/>
  <c r="KR32" i="1" s="1"/>
  <c r="KR29" i="1" a="1"/>
  <c r="KR29" i="1" s="1"/>
  <c r="KR31" i="1" a="1"/>
  <c r="KR31" i="1" s="1"/>
  <c r="KR34" i="1" a="1"/>
  <c r="KR34" i="1" s="1"/>
  <c r="KR25" i="1" a="1"/>
  <c r="KR25" i="1" s="1"/>
  <c r="KR27" i="1" a="1"/>
  <c r="KR27" i="1" s="1"/>
  <c r="KR36" i="1" a="1"/>
  <c r="KR36" i="1" s="1"/>
  <c r="KR44" i="1" a="1"/>
  <c r="KR44" i="1" s="1"/>
  <c r="KR38" i="1" a="1"/>
  <c r="KR38" i="1" s="1"/>
  <c r="KR42" i="1" a="1"/>
  <c r="KR42" i="1" s="1"/>
  <c r="KR33" i="1" a="1"/>
  <c r="KR33" i="1" s="1"/>
  <c r="KR46" i="1" a="1"/>
  <c r="KR46" i="1" s="1"/>
  <c r="KX47" i="1" a="1"/>
  <c r="KX47" i="1" s="1"/>
  <c r="KX48" i="1" s="1" a="1"/>
  <c r="KX48" i="1" s="1"/>
  <c r="KX22" i="1" a="1"/>
  <c r="KX22" i="1" s="1"/>
  <c r="KX21" i="1" a="1"/>
  <c r="KX21" i="1" s="1"/>
  <c r="KX46" i="1" a="1"/>
  <c r="KX46" i="1" s="1"/>
  <c r="KX34" i="1" a="1"/>
  <c r="KX34" i="1" s="1"/>
  <c r="KX36" i="1" a="1"/>
  <c r="KX36" i="1" s="1"/>
  <c r="KX44" i="1" a="1"/>
  <c r="KX44" i="1" s="1"/>
  <c r="KX33" i="1" a="1"/>
  <c r="KX33" i="1" s="1"/>
  <c r="KX42" i="1" a="1"/>
  <c r="KX42" i="1" s="1"/>
  <c r="KX45" i="1" a="1"/>
  <c r="KX45" i="1" s="1"/>
  <c r="KX28" i="1" a="1"/>
  <c r="KX28" i="1" s="1"/>
  <c r="KX39" i="1" a="1"/>
  <c r="KX39" i="1" s="1"/>
  <c r="KX25" i="1" a="1"/>
  <c r="KX25" i="1" s="1"/>
  <c r="KX32" i="1" a="1"/>
  <c r="KX32" i="1" s="1"/>
  <c r="KX24" i="1" a="1"/>
  <c r="KX24" i="1" s="1"/>
  <c r="KX38" i="1" a="1"/>
  <c r="KX38" i="1" s="1"/>
  <c r="KX27" i="1" a="1"/>
  <c r="KX27" i="1" s="1"/>
  <c r="KX30" i="1" a="1"/>
  <c r="KX30" i="1" s="1"/>
  <c r="KX40" i="1" a="1"/>
  <c r="KX40" i="1" s="1"/>
  <c r="KX26" i="1" a="1"/>
  <c r="KX26" i="1" s="1"/>
  <c r="KX23" i="1" a="1"/>
  <c r="KX23" i="1" s="1"/>
  <c r="KX43" i="1" a="1"/>
  <c r="KX43" i="1" s="1"/>
  <c r="KX29" i="1" a="1"/>
  <c r="KX29" i="1" s="1"/>
  <c r="KX31" i="1" a="1"/>
  <c r="KX31" i="1" s="1"/>
  <c r="KX37" i="1" a="1"/>
  <c r="KX37" i="1" s="1"/>
  <c r="MO47" i="1" a="1"/>
  <c r="MO47" i="1" s="1"/>
  <c r="MO48" i="1" s="1" a="1"/>
  <c r="MO48" i="1" s="1"/>
  <c r="MO22" i="1" a="1"/>
  <c r="MO22" i="1" s="1"/>
  <c r="MO21" i="1" a="1"/>
  <c r="MO21" i="1" s="1"/>
  <c r="MO31" i="1" a="1"/>
  <c r="MO31" i="1" s="1"/>
  <c r="MO30" i="1" a="1"/>
  <c r="MO30" i="1" s="1"/>
  <c r="MO34" i="1" a="1"/>
  <c r="MO34" i="1" s="1"/>
  <c r="MO28" i="1" a="1"/>
  <c r="MO28" i="1" s="1"/>
  <c r="MO32" i="1" a="1"/>
  <c r="MO32" i="1" s="1"/>
  <c r="MO26" i="1" a="1"/>
  <c r="MO26" i="1" s="1"/>
  <c r="MO33" i="1" a="1"/>
  <c r="MO33" i="1" s="1"/>
  <c r="MO39" i="1" a="1"/>
  <c r="MO39" i="1" s="1"/>
  <c r="MO46" i="1" a="1"/>
  <c r="MO46" i="1" s="1"/>
  <c r="MO45" i="1" a="1"/>
  <c r="MO45" i="1" s="1"/>
  <c r="MO24" i="1" a="1"/>
  <c r="MO24" i="1" s="1"/>
  <c r="MO36" i="1" a="1"/>
  <c r="MO36" i="1" s="1"/>
  <c r="MO37" i="1" a="1"/>
  <c r="MO37" i="1" s="1"/>
  <c r="MO42" i="1" a="1"/>
  <c r="MO42" i="1" s="1"/>
  <c r="MO29" i="1" a="1"/>
  <c r="MO29" i="1" s="1"/>
  <c r="MO38" i="1" a="1"/>
  <c r="MO38" i="1" s="1"/>
  <c r="MO27" i="1" a="1"/>
  <c r="MO27" i="1" s="1"/>
  <c r="MO23" i="1" a="1"/>
  <c r="MO23" i="1" s="1"/>
  <c r="MO40" i="1" a="1"/>
  <c r="MO40" i="1" s="1"/>
  <c r="MO43" i="1" a="1"/>
  <c r="MO43" i="1" s="1"/>
  <c r="MO44" i="1" a="1"/>
  <c r="MO44" i="1" s="1"/>
  <c r="MO25" i="1" a="1"/>
  <c r="MO25" i="1" s="1"/>
  <c r="EZ21" i="1" a="1"/>
  <c r="EZ21" i="1" s="1"/>
  <c r="EZ22" i="1" a="1"/>
  <c r="EZ22" i="1" s="1"/>
  <c r="T22" i="1" a="1"/>
  <c r="T22" i="1" s="1"/>
  <c r="ADB22" i="1" a="1"/>
  <c r="ADB22" i="1" s="1"/>
  <c r="ADB21" i="1" a="1"/>
  <c r="ADB21" i="1" s="1"/>
  <c r="ADB44" i="1" a="1"/>
  <c r="ADB44" i="1" s="1"/>
  <c r="ADB27" i="1" a="1"/>
  <c r="ADB27" i="1" s="1"/>
  <c r="ADB38" i="1" a="1"/>
  <c r="ADB38" i="1" s="1"/>
  <c r="ADB36" i="1" a="1"/>
  <c r="ADB36" i="1" s="1"/>
  <c r="ADB31" i="1" a="1"/>
  <c r="ADB31" i="1" s="1"/>
  <c r="ADB46" i="1" a="1"/>
  <c r="ADB46" i="1" s="1"/>
  <c r="ADB33" i="1" a="1"/>
  <c r="ADB33" i="1" s="1"/>
  <c r="ADB37" i="1" a="1"/>
  <c r="ADB37" i="1" s="1"/>
  <c r="ADB23" i="1" a="1"/>
  <c r="ADB23" i="1" s="1"/>
  <c r="ADB43" i="1" a="1"/>
  <c r="ADB43" i="1" s="1"/>
  <c r="ADB42" i="1" a="1"/>
  <c r="ADB42" i="1" s="1"/>
  <c r="ADB24" i="1" a="1"/>
  <c r="ADB24" i="1" s="1"/>
  <c r="ADB25" i="1" a="1"/>
  <c r="ADB25" i="1" s="1"/>
  <c r="ADB30" i="1" a="1"/>
  <c r="ADB30" i="1" s="1"/>
  <c r="ADB45" i="1" a="1"/>
  <c r="ADB45" i="1" s="1"/>
  <c r="ADB26" i="1" a="1"/>
  <c r="ADB26" i="1" s="1"/>
  <c r="ADB39" i="1" a="1"/>
  <c r="ADB39" i="1" s="1"/>
  <c r="ADB28" i="1" a="1"/>
  <c r="ADB28" i="1" s="1"/>
  <c r="ADB34" i="1" a="1"/>
  <c r="ADB34" i="1" s="1"/>
  <c r="ADB32" i="1" a="1"/>
  <c r="ADB32" i="1" s="1"/>
  <c r="ADB40" i="1" a="1"/>
  <c r="ADB40" i="1" s="1"/>
  <c r="ADB29" i="1" a="1"/>
  <c r="ADB29" i="1" s="1"/>
  <c r="AEI22" i="1" a="1"/>
  <c r="AEI22" i="1" s="1"/>
  <c r="AEI21" i="1" a="1"/>
  <c r="AEI21" i="1" s="1"/>
  <c r="AEI31" i="1" a="1"/>
  <c r="AEI31" i="1" s="1"/>
  <c r="AEI46" i="1" a="1"/>
  <c r="AEI46" i="1" s="1"/>
  <c r="AEI27" i="1" a="1"/>
  <c r="AEI27" i="1" s="1"/>
  <c r="AEI25" i="1" a="1"/>
  <c r="AEI25" i="1" s="1"/>
  <c r="AEI24" i="1" a="1"/>
  <c r="AEI24" i="1" s="1"/>
  <c r="AEI37" i="1" a="1"/>
  <c r="AEI37" i="1" s="1"/>
  <c r="AEI32" i="1" a="1"/>
  <c r="AEI32" i="1" s="1"/>
  <c r="AEI34" i="1" a="1"/>
  <c r="AEI34" i="1" s="1"/>
  <c r="AEI23" i="1" a="1"/>
  <c r="AEI23" i="1" s="1"/>
  <c r="AEI43" i="1" a="1"/>
  <c r="AEI43" i="1" s="1"/>
  <c r="AEI29" i="1" a="1"/>
  <c r="AEI29" i="1" s="1"/>
  <c r="AEI44" i="1" a="1"/>
  <c r="AEI44" i="1" s="1"/>
  <c r="AEI36" i="1" a="1"/>
  <c r="AEI36" i="1" s="1"/>
  <c r="AEI26" i="1" a="1"/>
  <c r="AEI26" i="1" s="1"/>
  <c r="AEI39" i="1" a="1"/>
  <c r="AEI39" i="1" s="1"/>
  <c r="AEI42" i="1" a="1"/>
  <c r="AEI42" i="1" s="1"/>
  <c r="AEI33" i="1" a="1"/>
  <c r="AEI33" i="1" s="1"/>
  <c r="AEI45" i="1" a="1"/>
  <c r="AEI45" i="1" s="1"/>
  <c r="AEI30" i="1" a="1"/>
  <c r="AEI30" i="1" s="1"/>
  <c r="AEI28" i="1" a="1"/>
  <c r="AEI28" i="1" s="1"/>
  <c r="AEI40" i="1" a="1"/>
  <c r="AEI40" i="1" s="1"/>
  <c r="AEI38" i="1" a="1"/>
  <c r="AEI38" i="1" s="1"/>
  <c r="ADS21" i="1" a="1"/>
  <c r="ADS21" i="1" s="1"/>
  <c r="ADS22" i="1" a="1"/>
  <c r="ADS22" i="1" s="1"/>
  <c r="ADS36" i="1" a="1"/>
  <c r="ADS36" i="1" s="1"/>
  <c r="ADS45" i="1" a="1"/>
  <c r="ADS45" i="1" s="1"/>
  <c r="ADS34" i="1" a="1"/>
  <c r="ADS34" i="1" s="1"/>
  <c r="ADS46" i="1" a="1"/>
  <c r="ADS46" i="1" s="1"/>
  <c r="ADS44" i="1" a="1"/>
  <c r="ADS44" i="1" s="1"/>
  <c r="ADS27" i="1" a="1"/>
  <c r="ADS27" i="1" s="1"/>
  <c r="ADS37" i="1" a="1"/>
  <c r="ADS37" i="1" s="1"/>
  <c r="ADS31" i="1" a="1"/>
  <c r="ADS31" i="1" s="1"/>
  <c r="ADS29" i="1" a="1"/>
  <c r="ADS29" i="1" s="1"/>
  <c r="ADS24" i="1" a="1"/>
  <c r="ADS24" i="1" s="1"/>
  <c r="ADS32" i="1" a="1"/>
  <c r="ADS32" i="1" s="1"/>
  <c r="ADS23" i="1" a="1"/>
  <c r="ADS23" i="1" s="1"/>
  <c r="ADS43" i="1" a="1"/>
  <c r="ADS43" i="1" s="1"/>
  <c r="ADS33" i="1" a="1"/>
  <c r="ADS33" i="1" s="1"/>
  <c r="ADS25" i="1" a="1"/>
  <c r="ADS25" i="1" s="1"/>
  <c r="ADS38" i="1" a="1"/>
  <c r="ADS38" i="1" s="1"/>
  <c r="ADS26" i="1" a="1"/>
  <c r="ADS26" i="1" s="1"/>
  <c r="ADS39" i="1" a="1"/>
  <c r="ADS39" i="1" s="1"/>
  <c r="ADS40" i="1" a="1"/>
  <c r="ADS40" i="1" s="1"/>
  <c r="ADS30" i="1" a="1"/>
  <c r="ADS30" i="1" s="1"/>
  <c r="ADS28" i="1" a="1"/>
  <c r="ADS28" i="1" s="1"/>
  <c r="ADS42" i="1" a="1"/>
  <c r="ADS42" i="1" s="1"/>
  <c r="ADC21" i="1" a="1"/>
  <c r="ADC21" i="1" s="1"/>
  <c r="ADC22" i="1" a="1"/>
  <c r="ADC22" i="1" s="1"/>
  <c r="ADC31" i="1" a="1"/>
  <c r="ADC31" i="1" s="1"/>
  <c r="ADC33" i="1" a="1"/>
  <c r="ADC33" i="1" s="1"/>
  <c r="ADC39" i="1" a="1"/>
  <c r="ADC39" i="1" s="1"/>
  <c r="ADC37" i="1" a="1"/>
  <c r="ADC37" i="1" s="1"/>
  <c r="ADC24" i="1" a="1"/>
  <c r="ADC24" i="1" s="1"/>
  <c r="ADC23" i="1" a="1"/>
  <c r="ADC23" i="1" s="1"/>
  <c r="ADC25" i="1" a="1"/>
  <c r="ADC25" i="1" s="1"/>
  <c r="ADC32" i="1" a="1"/>
  <c r="ADC32" i="1" s="1"/>
  <c r="ADC30" i="1" a="1"/>
  <c r="ADC30" i="1" s="1"/>
  <c r="ADC26" i="1" a="1"/>
  <c r="ADC26" i="1" s="1"/>
  <c r="ADC28" i="1" a="1"/>
  <c r="ADC28" i="1" s="1"/>
  <c r="ADC45" i="1" a="1"/>
  <c r="ADC45" i="1" s="1"/>
  <c r="ADC44" i="1" a="1"/>
  <c r="ADC44" i="1" s="1"/>
  <c r="ADC43" i="1" a="1"/>
  <c r="ADC43" i="1" s="1"/>
  <c r="ADC34" i="1" a="1"/>
  <c r="ADC34" i="1" s="1"/>
  <c r="ADC42" i="1" a="1"/>
  <c r="ADC42" i="1" s="1"/>
  <c r="ADC46" i="1" a="1"/>
  <c r="ADC46" i="1" s="1"/>
  <c r="ADC40" i="1" a="1"/>
  <c r="ADC40" i="1" s="1"/>
  <c r="ADC29" i="1" a="1"/>
  <c r="ADC29" i="1" s="1"/>
  <c r="ADC27" i="1" a="1"/>
  <c r="ADC27" i="1" s="1"/>
  <c r="ADC36" i="1" a="1"/>
  <c r="ADC36" i="1" s="1"/>
  <c r="ADC38" i="1" a="1"/>
  <c r="ADC38" i="1" s="1"/>
  <c r="AEJ21" i="1" a="1"/>
  <c r="AEJ21" i="1" s="1"/>
  <c r="AEJ22" i="1" a="1"/>
  <c r="AEJ22" i="1" s="1"/>
  <c r="AEJ46" i="1" a="1"/>
  <c r="AEJ46" i="1" s="1"/>
  <c r="AEJ36" i="1" a="1"/>
  <c r="AEJ36" i="1" s="1"/>
  <c r="AEJ42" i="1" a="1"/>
  <c r="AEJ42" i="1" s="1"/>
  <c r="AEJ45" i="1" a="1"/>
  <c r="AEJ45" i="1" s="1"/>
  <c r="AEJ37" i="1" a="1"/>
  <c r="AEJ37" i="1" s="1"/>
  <c r="AEJ24" i="1" a="1"/>
  <c r="AEJ24" i="1" s="1"/>
  <c r="AEJ29" i="1" a="1"/>
  <c r="AEJ29" i="1" s="1"/>
  <c r="AEJ32" i="1" a="1"/>
  <c r="AEJ32" i="1" s="1"/>
  <c r="AEJ23" i="1" a="1"/>
  <c r="AEJ23" i="1" s="1"/>
  <c r="AEJ34" i="1" a="1"/>
  <c r="AEJ34" i="1" s="1"/>
  <c r="AEJ43" i="1" a="1"/>
  <c r="AEJ43" i="1" s="1"/>
  <c r="AEJ44" i="1" a="1"/>
  <c r="AEJ44" i="1" s="1"/>
  <c r="AEJ25" i="1" a="1"/>
  <c r="AEJ25" i="1" s="1"/>
  <c r="AEJ31" i="1" a="1"/>
  <c r="AEJ31" i="1" s="1"/>
  <c r="AEJ26" i="1" a="1"/>
  <c r="AEJ26" i="1" s="1"/>
  <c r="AEJ39" i="1" a="1"/>
  <c r="AEJ39" i="1" s="1"/>
  <c r="AEJ33" i="1" a="1"/>
  <c r="AEJ33" i="1" s="1"/>
  <c r="AEJ30" i="1" a="1"/>
  <c r="AEJ30" i="1" s="1"/>
  <c r="AEJ28" i="1" a="1"/>
  <c r="AEJ28" i="1" s="1"/>
  <c r="AEJ27" i="1" a="1"/>
  <c r="AEJ27" i="1" s="1"/>
  <c r="AEJ40" i="1" a="1"/>
  <c r="AEJ40" i="1" s="1"/>
  <c r="AEJ38" i="1" a="1"/>
  <c r="AEJ38" i="1" s="1"/>
  <c r="ADT21" i="1" a="1"/>
  <c r="ADT21" i="1" s="1"/>
  <c r="ADT22" i="1" a="1"/>
  <c r="ADT22" i="1" s="1"/>
  <c r="ADT32" i="1" a="1"/>
  <c r="ADT32" i="1" s="1"/>
  <c r="ADT37" i="1" a="1"/>
  <c r="ADT37" i="1" s="1"/>
  <c r="ADT46" i="1" a="1"/>
  <c r="ADT46" i="1" s="1"/>
  <c r="ADT40" i="1" a="1"/>
  <c r="ADT40" i="1" s="1"/>
  <c r="ADT24" i="1" a="1"/>
  <c r="ADT24" i="1" s="1"/>
  <c r="ADT31" i="1" a="1"/>
  <c r="ADT31" i="1" s="1"/>
  <c r="ADT44" i="1" a="1"/>
  <c r="ADT44" i="1" s="1"/>
  <c r="ADT23" i="1" a="1"/>
  <c r="ADT23" i="1" s="1"/>
  <c r="ADT29" i="1" a="1"/>
  <c r="ADT29" i="1" s="1"/>
  <c r="ADT25" i="1" a="1"/>
  <c r="ADT25" i="1" s="1"/>
  <c r="ADT33" i="1" a="1"/>
  <c r="ADT33" i="1" s="1"/>
  <c r="ADT42" i="1" a="1"/>
  <c r="ADT42" i="1" s="1"/>
  <c r="ADT38" i="1" a="1"/>
  <c r="ADT38" i="1" s="1"/>
  <c r="ADT26" i="1" a="1"/>
  <c r="ADT26" i="1" s="1"/>
  <c r="ADT39" i="1" a="1"/>
  <c r="ADT39" i="1" s="1"/>
  <c r="ADT30" i="1" a="1"/>
  <c r="ADT30" i="1" s="1"/>
  <c r="ADT28" i="1" a="1"/>
  <c r="ADT28" i="1" s="1"/>
  <c r="ADT36" i="1" a="1"/>
  <c r="ADT36" i="1" s="1"/>
  <c r="ADT45" i="1" a="1"/>
  <c r="ADT45" i="1" s="1"/>
  <c r="ADT34" i="1" a="1"/>
  <c r="ADT34" i="1" s="1"/>
  <c r="ADT43" i="1" a="1"/>
  <c r="ADT43" i="1" s="1"/>
  <c r="ADT27" i="1" a="1"/>
  <c r="ADT27" i="1" s="1"/>
  <c r="ADA22" i="1" a="1"/>
  <c r="ADA22" i="1" s="1"/>
  <c r="ADA21" i="1" a="1"/>
  <c r="ADA21" i="1" s="1"/>
  <c r="ADA23" i="1" a="1"/>
  <c r="ADA23" i="1" s="1"/>
  <c r="ADA43" i="1" a="1"/>
  <c r="ADA43" i="1" s="1"/>
  <c r="ADA38" i="1" a="1"/>
  <c r="ADA38" i="1" s="1"/>
  <c r="ADA31" i="1" a="1"/>
  <c r="ADA31" i="1" s="1"/>
  <c r="ADA33" i="1" a="1"/>
  <c r="ADA33" i="1" s="1"/>
  <c r="ADA46" i="1" a="1"/>
  <c r="ADA46" i="1" s="1"/>
  <c r="ADA44" i="1" a="1"/>
  <c r="ADA44" i="1" s="1"/>
  <c r="ADA29" i="1" a="1"/>
  <c r="ADA29" i="1" s="1"/>
  <c r="ADA37" i="1" a="1"/>
  <c r="ADA37" i="1" s="1"/>
  <c r="ADA25" i="1" a="1"/>
  <c r="ADA25" i="1" s="1"/>
  <c r="ADA45" i="1" a="1"/>
  <c r="ADA45" i="1" s="1"/>
  <c r="ADA30" i="1" a="1"/>
  <c r="ADA30" i="1" s="1"/>
  <c r="ADA42" i="1" a="1"/>
  <c r="ADA42" i="1" s="1"/>
  <c r="ADA39" i="1" a="1"/>
  <c r="ADA39" i="1" s="1"/>
  <c r="ADA24" i="1" a="1"/>
  <c r="ADA24" i="1" s="1"/>
  <c r="ADA27" i="1" a="1"/>
  <c r="ADA27" i="1" s="1"/>
  <c r="ADA28" i="1" a="1"/>
  <c r="ADA28" i="1" s="1"/>
  <c r="ADA32" i="1" a="1"/>
  <c r="ADA32" i="1" s="1"/>
  <c r="ADA34" i="1" a="1"/>
  <c r="ADA34" i="1" s="1"/>
  <c r="ADA26" i="1" a="1"/>
  <c r="ADA26" i="1" s="1"/>
  <c r="ADA36" i="1" a="1"/>
  <c r="ADA36" i="1" s="1"/>
  <c r="ADA40" i="1" a="1"/>
  <c r="ADA40" i="1" s="1"/>
  <c r="ADD21" i="1" a="1"/>
  <c r="ADD21" i="1" s="1"/>
  <c r="ADD22" i="1" a="1"/>
  <c r="ADD22" i="1" s="1"/>
  <c r="ADD33" i="1" a="1"/>
  <c r="ADD33" i="1" s="1"/>
  <c r="ADD46" i="1" a="1"/>
  <c r="ADD46" i="1" s="1"/>
  <c r="ADD37" i="1" a="1"/>
  <c r="ADD37" i="1" s="1"/>
  <c r="ADD43" i="1" a="1"/>
  <c r="ADD43" i="1" s="1"/>
  <c r="ADD34" i="1" a="1"/>
  <c r="ADD34" i="1" s="1"/>
  <c r="ADD24" i="1" a="1"/>
  <c r="ADD24" i="1" s="1"/>
  <c r="ADD23" i="1" a="1"/>
  <c r="ADD23" i="1" s="1"/>
  <c r="ADD42" i="1" a="1"/>
  <c r="ADD42" i="1" s="1"/>
  <c r="ADD44" i="1" a="1"/>
  <c r="ADD44" i="1" s="1"/>
  <c r="ADD25" i="1" a="1"/>
  <c r="ADD25" i="1" s="1"/>
  <c r="ADD29" i="1" a="1"/>
  <c r="ADD29" i="1" s="1"/>
  <c r="ADD45" i="1" a="1"/>
  <c r="ADD45" i="1" s="1"/>
  <c r="ADD30" i="1" a="1"/>
  <c r="ADD30" i="1" s="1"/>
  <c r="ADD26" i="1" a="1"/>
  <c r="ADD26" i="1" s="1"/>
  <c r="ADD39" i="1" a="1"/>
  <c r="ADD39" i="1" s="1"/>
  <c r="ADD28" i="1" a="1"/>
  <c r="ADD28" i="1" s="1"/>
  <c r="ADD31" i="1" a="1"/>
  <c r="ADD31" i="1" s="1"/>
  <c r="ADD32" i="1" a="1"/>
  <c r="ADD32" i="1" s="1"/>
  <c r="ADD40" i="1" a="1"/>
  <c r="ADD40" i="1" s="1"/>
  <c r="ADD27" i="1" a="1"/>
  <c r="ADD27" i="1" s="1"/>
  <c r="ADD36" i="1" a="1"/>
  <c r="ADD36" i="1" s="1"/>
  <c r="ADD38" i="1" a="1"/>
  <c r="ADD38" i="1" s="1"/>
  <c r="AEB21" i="1" a="1"/>
  <c r="AEB21" i="1" s="1"/>
  <c r="AEB22" i="1" a="1"/>
  <c r="AEB22" i="1" s="1"/>
  <c r="AEB39" i="1" a="1"/>
  <c r="AEB39" i="1" s="1"/>
  <c r="AEB44" i="1" a="1"/>
  <c r="AEB44" i="1" s="1"/>
  <c r="AEB36" i="1" a="1"/>
  <c r="AEB36" i="1" s="1"/>
  <c r="AEB31" i="1" a="1"/>
  <c r="AEB31" i="1" s="1"/>
  <c r="AEB45" i="1" a="1"/>
  <c r="AEB45" i="1" s="1"/>
  <c r="AEB23" i="1" a="1"/>
  <c r="AEB23" i="1" s="1"/>
  <c r="AEB37" i="1" a="1"/>
  <c r="AEB37" i="1" s="1"/>
  <c r="AEB25" i="1" a="1"/>
  <c r="AEB25" i="1" s="1"/>
  <c r="AEB33" i="1" a="1"/>
  <c r="AEB33" i="1" s="1"/>
  <c r="AEB29" i="1" a="1"/>
  <c r="AEB29" i="1" s="1"/>
  <c r="AEB27" i="1" a="1"/>
  <c r="AEB27" i="1" s="1"/>
  <c r="AEB28" i="1" a="1"/>
  <c r="AEB28" i="1" s="1"/>
  <c r="AEB24" i="1" a="1"/>
  <c r="AEB24" i="1" s="1"/>
  <c r="AEB40" i="1" a="1"/>
  <c r="AEB40" i="1" s="1"/>
  <c r="AEB34" i="1" a="1"/>
  <c r="AEB34" i="1" s="1"/>
  <c r="AEB26" i="1" a="1"/>
  <c r="AEB26" i="1" s="1"/>
  <c r="AEB43" i="1" a="1"/>
  <c r="AEB43" i="1" s="1"/>
  <c r="AEB46" i="1" a="1"/>
  <c r="AEB46" i="1" s="1"/>
  <c r="AEB38" i="1" a="1"/>
  <c r="AEB38" i="1" s="1"/>
  <c r="AEB30" i="1" a="1"/>
  <c r="AEB30" i="1" s="1"/>
  <c r="AEB32" i="1" a="1"/>
  <c r="AEB32" i="1" s="1"/>
  <c r="AEB42" i="1" a="1"/>
  <c r="AEB42" i="1" s="1"/>
  <c r="ADU21" i="1" a="1"/>
  <c r="ADU21" i="1" s="1"/>
  <c r="ADU22" i="1" a="1"/>
  <c r="ADU22" i="1" s="1"/>
  <c r="ADU30" i="1" a="1"/>
  <c r="ADU30" i="1" s="1"/>
  <c r="ADU24" i="1" a="1"/>
  <c r="ADU24" i="1" s="1"/>
  <c r="ADU31" i="1" a="1"/>
  <c r="ADU31" i="1" s="1"/>
  <c r="ADU40" i="1" a="1"/>
  <c r="ADU40" i="1" s="1"/>
  <c r="ADU23" i="1" a="1"/>
  <c r="ADU23" i="1" s="1"/>
  <c r="ADU25" i="1" a="1"/>
  <c r="ADU25" i="1" s="1"/>
  <c r="ADU33" i="1" a="1"/>
  <c r="ADU33" i="1" s="1"/>
  <c r="ADU42" i="1" a="1"/>
  <c r="ADU42" i="1" s="1"/>
  <c r="ADU26" i="1" a="1"/>
  <c r="ADU26" i="1" s="1"/>
  <c r="ADU39" i="1" a="1"/>
  <c r="ADU39" i="1" s="1"/>
  <c r="ADU38" i="1" a="1"/>
  <c r="ADU38" i="1" s="1"/>
  <c r="ADU46" i="1" a="1"/>
  <c r="ADU46" i="1" s="1"/>
  <c r="ADU36" i="1" a="1"/>
  <c r="ADU36" i="1" s="1"/>
  <c r="ADU28" i="1" a="1"/>
  <c r="ADU28" i="1" s="1"/>
  <c r="ADU45" i="1" a="1"/>
  <c r="ADU45" i="1" s="1"/>
  <c r="ADU29" i="1" a="1"/>
  <c r="ADU29" i="1" s="1"/>
  <c r="ADU43" i="1" a="1"/>
  <c r="ADU43" i="1" s="1"/>
  <c r="ADU27" i="1" a="1"/>
  <c r="ADU27" i="1" s="1"/>
  <c r="ADU34" i="1" a="1"/>
  <c r="ADU34" i="1" s="1"/>
  <c r="ADU32" i="1" a="1"/>
  <c r="ADU32" i="1" s="1"/>
  <c r="ADU44" i="1" a="1"/>
  <c r="ADU44" i="1" s="1"/>
  <c r="ADU37" i="1" a="1"/>
  <c r="ADU37" i="1" s="1"/>
  <c r="AEH22" i="1" a="1"/>
  <c r="AEH22" i="1" s="1"/>
  <c r="AEH21" i="1" a="1"/>
  <c r="AEH21" i="1" s="1"/>
  <c r="AEH32" i="1" a="1"/>
  <c r="AEH32" i="1" s="1"/>
  <c r="AEH46" i="1" a="1"/>
  <c r="AEH46" i="1" s="1"/>
  <c r="AEH29" i="1" a="1"/>
  <c r="AEH29" i="1" s="1"/>
  <c r="AEH38" i="1" a="1"/>
  <c r="AEH38" i="1" s="1"/>
  <c r="AEH27" i="1" a="1"/>
  <c r="AEH27" i="1" s="1"/>
  <c r="AEH31" i="1" a="1"/>
  <c r="AEH31" i="1" s="1"/>
  <c r="AEH42" i="1" a="1"/>
  <c r="AEH42" i="1" s="1"/>
  <c r="AEH23" i="1" a="1"/>
  <c r="AEH23" i="1" s="1"/>
  <c r="AEH37" i="1" a="1"/>
  <c r="AEH37" i="1" s="1"/>
  <c r="AEH34" i="1" a="1"/>
  <c r="AEH34" i="1" s="1"/>
  <c r="AEH43" i="1" a="1"/>
  <c r="AEH43" i="1" s="1"/>
  <c r="AEH44" i="1" a="1"/>
  <c r="AEH44" i="1" s="1"/>
  <c r="AEH25" i="1" a="1"/>
  <c r="AEH25" i="1" s="1"/>
  <c r="AEH33" i="1" a="1"/>
  <c r="AEH33" i="1" s="1"/>
  <c r="AEH24" i="1" a="1"/>
  <c r="AEH24" i="1" s="1"/>
  <c r="AEH36" i="1" a="1"/>
  <c r="AEH36" i="1" s="1"/>
  <c r="AEH39" i="1" a="1"/>
  <c r="AEH39" i="1" s="1"/>
  <c r="AEH45" i="1" a="1"/>
  <c r="AEH45" i="1" s="1"/>
  <c r="AEH30" i="1" a="1"/>
  <c r="AEH30" i="1" s="1"/>
  <c r="AEH26" i="1" a="1"/>
  <c r="AEH26" i="1" s="1"/>
  <c r="AEH28" i="1" a="1"/>
  <c r="AEH28" i="1" s="1"/>
  <c r="AEH40" i="1" a="1"/>
  <c r="AEH40" i="1" s="1"/>
  <c r="AEK21" i="1" a="1"/>
  <c r="AEK21" i="1" s="1"/>
  <c r="AEK22" i="1" a="1"/>
  <c r="AEK22" i="1" s="1"/>
  <c r="AEK29" i="1" a="1"/>
  <c r="AEK29" i="1" s="1"/>
  <c r="AEK24" i="1" a="1"/>
  <c r="AEK24" i="1" s="1"/>
  <c r="AEK26" i="1" a="1"/>
  <c r="AEK26" i="1" s="1"/>
  <c r="AEK32" i="1" a="1"/>
  <c r="AEK32" i="1" s="1"/>
  <c r="AEK23" i="1" a="1"/>
  <c r="AEK23" i="1" s="1"/>
  <c r="AEK34" i="1" a="1"/>
  <c r="AEK34" i="1" s="1"/>
  <c r="AEK25" i="1" a="1"/>
  <c r="AEK25" i="1" s="1"/>
  <c r="AEK31" i="1" a="1"/>
  <c r="AEK31" i="1" s="1"/>
  <c r="AEK42" i="1" a="1"/>
  <c r="AEK42" i="1" s="1"/>
  <c r="AEK43" i="1" a="1"/>
  <c r="AEK43" i="1" s="1"/>
  <c r="AEK39" i="1" a="1"/>
  <c r="AEK39" i="1" s="1"/>
  <c r="AEK45" i="1" a="1"/>
  <c r="AEK45" i="1" s="1"/>
  <c r="AEK36" i="1" a="1"/>
  <c r="AEK36" i="1" s="1"/>
  <c r="AEK46" i="1" a="1"/>
  <c r="AEK46" i="1" s="1"/>
  <c r="AEK27" i="1" a="1"/>
  <c r="AEK27" i="1" s="1"/>
  <c r="AEK30" i="1" a="1"/>
  <c r="AEK30" i="1" s="1"/>
  <c r="AEK33" i="1" a="1"/>
  <c r="AEK33" i="1" s="1"/>
  <c r="AEK28" i="1" a="1"/>
  <c r="AEK28" i="1" s="1"/>
  <c r="AEK40" i="1" a="1"/>
  <c r="AEK40" i="1" s="1"/>
  <c r="AEK38" i="1" a="1"/>
  <c r="AEK38" i="1" s="1"/>
  <c r="AEK37" i="1" a="1"/>
  <c r="AEK37" i="1" s="1"/>
  <c r="AEK44" i="1" a="1"/>
  <c r="AEK44" i="1" s="1"/>
  <c r="AES21" i="1" a="1"/>
  <c r="AES21" i="1" s="1"/>
  <c r="AES22" i="1" a="1"/>
  <c r="AES22" i="1" s="1"/>
  <c r="AES37" i="1" a="1"/>
  <c r="AES37" i="1" s="1"/>
  <c r="AES23" i="1" a="1"/>
  <c r="AES23" i="1" s="1"/>
  <c r="AES43" i="1" a="1"/>
  <c r="AES43" i="1" s="1"/>
  <c r="AES39" i="1" a="1"/>
  <c r="AES39" i="1" s="1"/>
  <c r="AES25" i="1" a="1"/>
  <c r="AES25" i="1" s="1"/>
  <c r="AES29" i="1" a="1"/>
  <c r="AES29" i="1" s="1"/>
  <c r="AES24" i="1" a="1"/>
  <c r="AES24" i="1" s="1"/>
  <c r="AES46" i="1" a="1"/>
  <c r="AES46" i="1" s="1"/>
  <c r="AES27" i="1" a="1"/>
  <c r="AES27" i="1" s="1"/>
  <c r="AES31" i="1" a="1"/>
  <c r="AES31" i="1" s="1"/>
  <c r="AES28" i="1" a="1"/>
  <c r="AES28" i="1" s="1"/>
  <c r="AES42" i="1" a="1"/>
  <c r="AES42" i="1" s="1"/>
  <c r="AES36" i="1" a="1"/>
  <c r="AES36" i="1" s="1"/>
  <c r="AES26" i="1" a="1"/>
  <c r="AES26" i="1" s="1"/>
  <c r="AES32" i="1" a="1"/>
  <c r="AES32" i="1" s="1"/>
  <c r="AES34" i="1" a="1"/>
  <c r="AES34" i="1" s="1"/>
  <c r="AES38" i="1" a="1"/>
  <c r="AES38" i="1" s="1"/>
  <c r="AES40" i="1" a="1"/>
  <c r="AES40" i="1" s="1"/>
  <c r="AES30" i="1" a="1"/>
  <c r="AES30" i="1" s="1"/>
  <c r="AES33" i="1" a="1"/>
  <c r="AES33" i="1" s="1"/>
  <c r="AES45" i="1" a="1"/>
  <c r="AES45" i="1" s="1"/>
  <c r="AES44" i="1" a="1"/>
  <c r="AES44" i="1" s="1"/>
  <c r="ADE21" i="1" a="1"/>
  <c r="ADE21" i="1" s="1"/>
  <c r="ADE22" i="1" a="1"/>
  <c r="ADE22" i="1" s="1"/>
  <c r="ADE24" i="1" a="1"/>
  <c r="ADE24" i="1" s="1"/>
  <c r="ADE43" i="1" a="1"/>
  <c r="ADE43" i="1" s="1"/>
  <c r="ADE34" i="1" a="1"/>
  <c r="ADE34" i="1" s="1"/>
  <c r="ADE40" i="1" a="1"/>
  <c r="ADE40" i="1" s="1"/>
  <c r="ADE23" i="1" a="1"/>
  <c r="ADE23" i="1" s="1"/>
  <c r="ADE42" i="1" a="1"/>
  <c r="ADE42" i="1" s="1"/>
  <c r="ADE37" i="1" a="1"/>
  <c r="ADE37" i="1" s="1"/>
  <c r="ADE25" i="1" a="1"/>
  <c r="ADE25" i="1" s="1"/>
  <c r="ADE30" i="1" a="1"/>
  <c r="ADE30" i="1" s="1"/>
  <c r="ADE26" i="1" a="1"/>
  <c r="ADE26" i="1" s="1"/>
  <c r="ADE39" i="1" a="1"/>
  <c r="ADE39" i="1" s="1"/>
  <c r="ADE28" i="1" a="1"/>
  <c r="ADE28" i="1" s="1"/>
  <c r="ADE44" i="1" a="1"/>
  <c r="ADE44" i="1" s="1"/>
  <c r="ADE45" i="1" a="1"/>
  <c r="ADE45" i="1" s="1"/>
  <c r="ADE36" i="1" a="1"/>
  <c r="ADE36" i="1" s="1"/>
  <c r="ADE32" i="1" a="1"/>
  <c r="ADE32" i="1" s="1"/>
  <c r="ADE29" i="1" a="1"/>
  <c r="ADE29" i="1" s="1"/>
  <c r="ADE27" i="1" a="1"/>
  <c r="ADE27" i="1" s="1"/>
  <c r="ADE46" i="1" a="1"/>
  <c r="ADE46" i="1" s="1"/>
  <c r="ADE38" i="1" a="1"/>
  <c r="ADE38" i="1" s="1"/>
  <c r="ADE31" i="1" a="1"/>
  <c r="ADE31" i="1" s="1"/>
  <c r="ADE33" i="1" a="1"/>
  <c r="ADE33" i="1" s="1"/>
  <c r="ADL21" i="1" a="1"/>
  <c r="ADL21" i="1" s="1"/>
  <c r="ADL22" i="1" a="1"/>
  <c r="ADL22" i="1" s="1"/>
  <c r="ADL29" i="1" a="1"/>
  <c r="ADL29" i="1" s="1"/>
  <c r="ADL23" i="1" a="1"/>
  <c r="ADL23" i="1" s="1"/>
  <c r="ADL43" i="1" a="1"/>
  <c r="ADL43" i="1" s="1"/>
  <c r="ADL37" i="1" a="1"/>
  <c r="ADL37" i="1" s="1"/>
  <c r="ADL42" i="1" a="1"/>
  <c r="ADL42" i="1" s="1"/>
  <c r="ADL25" i="1" a="1"/>
  <c r="ADL25" i="1" s="1"/>
  <c r="ADL39" i="1" a="1"/>
  <c r="ADL39" i="1" s="1"/>
  <c r="ADL46" i="1" a="1"/>
  <c r="ADL46" i="1" s="1"/>
  <c r="ADL28" i="1" a="1"/>
  <c r="ADL28" i="1" s="1"/>
  <c r="ADL40" i="1" a="1"/>
  <c r="ADL40" i="1" s="1"/>
  <c r="ADL34" i="1" a="1"/>
  <c r="ADL34" i="1" s="1"/>
  <c r="ADL24" i="1" a="1"/>
  <c r="ADL24" i="1" s="1"/>
  <c r="ADL45" i="1" a="1"/>
  <c r="ADL45" i="1" s="1"/>
  <c r="ADL38" i="1" a="1"/>
  <c r="ADL38" i="1" s="1"/>
  <c r="ADL26" i="1" a="1"/>
  <c r="ADL26" i="1" s="1"/>
  <c r="ADL44" i="1" a="1"/>
  <c r="ADL44" i="1" s="1"/>
  <c r="ADL36" i="1" a="1"/>
  <c r="ADL36" i="1" s="1"/>
  <c r="ADL30" i="1" a="1"/>
  <c r="ADL30" i="1" s="1"/>
  <c r="ADL32" i="1" a="1"/>
  <c r="ADL32" i="1" s="1"/>
  <c r="ADL27" i="1" a="1"/>
  <c r="ADL27" i="1" s="1"/>
  <c r="ADL31" i="1" a="1"/>
  <c r="ADL31" i="1" s="1"/>
  <c r="ADL33" i="1" a="1"/>
  <c r="ADL33" i="1" s="1"/>
  <c r="AEL21" i="1" a="1"/>
  <c r="AEL21" i="1" s="1"/>
  <c r="AEL22" i="1" a="1"/>
  <c r="AEL22" i="1" s="1"/>
  <c r="AEL24" i="1" a="1"/>
  <c r="AEL24" i="1" s="1"/>
  <c r="AEL32" i="1" a="1"/>
  <c r="AEL32" i="1" s="1"/>
  <c r="AEL23" i="1" a="1"/>
  <c r="AEL23" i="1" s="1"/>
  <c r="AEL34" i="1" a="1"/>
  <c r="AEL34" i="1" s="1"/>
  <c r="AEL25" i="1" a="1"/>
  <c r="AEL25" i="1" s="1"/>
  <c r="AEL31" i="1" a="1"/>
  <c r="AEL31" i="1" s="1"/>
  <c r="AEL44" i="1" a="1"/>
  <c r="AEL44" i="1" s="1"/>
  <c r="AEL42" i="1" a="1"/>
  <c r="AEL42" i="1" s="1"/>
  <c r="AEL40" i="1" a="1"/>
  <c r="AEL40" i="1" s="1"/>
  <c r="AEL26" i="1" a="1"/>
  <c r="AEL26" i="1" s="1"/>
  <c r="AEL39" i="1" a="1"/>
  <c r="AEL39" i="1" s="1"/>
  <c r="AEL45" i="1" a="1"/>
  <c r="AEL45" i="1" s="1"/>
  <c r="AEL43" i="1" a="1"/>
  <c r="AEL43" i="1" s="1"/>
  <c r="AEL37" i="1" a="1"/>
  <c r="AEL37" i="1" s="1"/>
  <c r="AEL46" i="1" a="1"/>
  <c r="AEL46" i="1" s="1"/>
  <c r="AEL30" i="1" a="1"/>
  <c r="AEL30" i="1" s="1"/>
  <c r="AEL33" i="1" a="1"/>
  <c r="AEL33" i="1" s="1"/>
  <c r="AEL28" i="1" a="1"/>
  <c r="AEL28" i="1" s="1"/>
  <c r="AEL38" i="1" a="1"/>
  <c r="AEL38" i="1" s="1"/>
  <c r="AEL36" i="1" a="1"/>
  <c r="AEL36" i="1" s="1"/>
  <c r="AEL27" i="1" a="1"/>
  <c r="AEL27" i="1" s="1"/>
  <c r="AEL29" i="1" a="1"/>
  <c r="AEL29" i="1" s="1"/>
  <c r="ACU21" i="1" a="1"/>
  <c r="ACU21" i="1" s="1"/>
  <c r="ACU22" i="1" a="1"/>
  <c r="ACU22" i="1" s="1"/>
  <c r="ACU42" i="1" a="1"/>
  <c r="ACU42" i="1" s="1"/>
  <c r="ACU39" i="1" a="1"/>
  <c r="ACU39" i="1" s="1"/>
  <c r="ACU34" i="1" a="1"/>
  <c r="ACU34" i="1" s="1"/>
  <c r="ACU28" i="1" a="1"/>
  <c r="ACU28" i="1" s="1"/>
  <c r="ACU23" i="1" a="1"/>
  <c r="ACU23" i="1" s="1"/>
  <c r="ACU37" i="1" a="1"/>
  <c r="ACU37" i="1" s="1"/>
  <c r="ACU36" i="1" a="1"/>
  <c r="ACU36" i="1" s="1"/>
  <c r="ACU45" i="1" a="1"/>
  <c r="ACU45" i="1" s="1"/>
  <c r="ACU44" i="1" a="1"/>
  <c r="ACU44" i="1" s="1"/>
  <c r="ACU25" i="1" a="1"/>
  <c r="ACU25" i="1" s="1"/>
  <c r="ACU29" i="1" a="1"/>
  <c r="ACU29" i="1" s="1"/>
  <c r="ACU40" i="1" a="1"/>
  <c r="ACU40" i="1" s="1"/>
  <c r="ACU24" i="1" a="1"/>
  <c r="ACU24" i="1" s="1"/>
  <c r="ACU32" i="1" a="1"/>
  <c r="ACU32" i="1" s="1"/>
  <c r="ACU30" i="1" a="1"/>
  <c r="ACU30" i="1" s="1"/>
  <c r="ACU26" i="1" a="1"/>
  <c r="ACU26" i="1" s="1"/>
  <c r="ACU43" i="1" a="1"/>
  <c r="ACU43" i="1" s="1"/>
  <c r="ACU27" i="1" a="1"/>
  <c r="ACU27" i="1" s="1"/>
  <c r="ACU38" i="1" a="1"/>
  <c r="ACU38" i="1" s="1"/>
  <c r="ACU33" i="1" a="1"/>
  <c r="ACU33" i="1" s="1"/>
  <c r="ACU31" i="1" a="1"/>
  <c r="ACU31" i="1" s="1"/>
  <c r="ACU46" i="1" a="1"/>
  <c r="ACU46" i="1" s="1"/>
  <c r="ADV22" i="1" a="1"/>
  <c r="ADV22" i="1" s="1"/>
  <c r="ADV21" i="1" a="1"/>
  <c r="ADV21" i="1" s="1"/>
  <c r="ADV24" i="1" a="1"/>
  <c r="ADV24" i="1" s="1"/>
  <c r="ADV31" i="1" a="1"/>
  <c r="ADV31" i="1" s="1"/>
  <c r="ADV23" i="1" a="1"/>
  <c r="ADV23" i="1" s="1"/>
  <c r="ADV40" i="1" a="1"/>
  <c r="ADV40" i="1" s="1"/>
  <c r="ADV25" i="1" a="1"/>
  <c r="ADV25" i="1" s="1"/>
  <c r="ADV33" i="1" a="1"/>
  <c r="ADV33" i="1" s="1"/>
  <c r="ADV44" i="1" a="1"/>
  <c r="ADV44" i="1" s="1"/>
  <c r="ADV36" i="1" a="1"/>
  <c r="ADV36" i="1" s="1"/>
  <c r="ADV42" i="1" a="1"/>
  <c r="ADV42" i="1" s="1"/>
  <c r="ADV26" i="1" a="1"/>
  <c r="ADV26" i="1" s="1"/>
  <c r="ADV39" i="1" a="1"/>
  <c r="ADV39" i="1" s="1"/>
  <c r="ADV38" i="1" a="1"/>
  <c r="ADV38" i="1" s="1"/>
  <c r="ADV30" i="1" a="1"/>
  <c r="ADV30" i="1" s="1"/>
  <c r="ADV46" i="1" a="1"/>
  <c r="ADV46" i="1" s="1"/>
  <c r="ADV28" i="1" a="1"/>
  <c r="ADV28" i="1" s="1"/>
  <c r="ADV45" i="1" a="1"/>
  <c r="ADV45" i="1" s="1"/>
  <c r="ADV34" i="1" a="1"/>
  <c r="ADV34" i="1" s="1"/>
  <c r="ADV27" i="1" a="1"/>
  <c r="ADV27" i="1" s="1"/>
  <c r="ADV29" i="1" a="1"/>
  <c r="ADV29" i="1" s="1"/>
  <c r="ADV43" i="1" a="1"/>
  <c r="ADV43" i="1" s="1"/>
  <c r="ADV32" i="1" a="1"/>
  <c r="ADV32" i="1" s="1"/>
  <c r="ADV37" i="1" a="1"/>
  <c r="ADV37" i="1" s="1"/>
  <c r="ACV21" i="1" a="1"/>
  <c r="ACV21" i="1" s="1"/>
  <c r="ACV22" i="1" a="1"/>
  <c r="ACV22" i="1" s="1"/>
  <c r="ACV23" i="1" a="1"/>
  <c r="ACV23" i="1" s="1"/>
  <c r="ACV43" i="1" a="1"/>
  <c r="ACV43" i="1" s="1"/>
  <c r="ACV36" i="1" a="1"/>
  <c r="ACV36" i="1" s="1"/>
  <c r="ACV28" i="1" a="1"/>
  <c r="ACV28" i="1" s="1"/>
  <c r="ACV25" i="1" a="1"/>
  <c r="ACV25" i="1" s="1"/>
  <c r="ACV27" i="1" a="1"/>
  <c r="ACV27" i="1" s="1"/>
  <c r="ACV44" i="1" a="1"/>
  <c r="ACV44" i="1" s="1"/>
  <c r="ACV40" i="1" a="1"/>
  <c r="ACV40" i="1" s="1"/>
  <c r="ACV24" i="1" a="1"/>
  <c r="ACV24" i="1" s="1"/>
  <c r="ACV33" i="1" a="1"/>
  <c r="ACV33" i="1" s="1"/>
  <c r="ACV38" i="1" a="1"/>
  <c r="ACV38" i="1" s="1"/>
  <c r="ACV34" i="1" a="1"/>
  <c r="ACV34" i="1" s="1"/>
  <c r="ACV32" i="1" a="1"/>
  <c r="ACV32" i="1" s="1"/>
  <c r="ACV46" i="1" a="1"/>
  <c r="ACV46" i="1" s="1"/>
  <c r="ACV30" i="1" a="1"/>
  <c r="ACV30" i="1" s="1"/>
  <c r="ACV26" i="1" a="1"/>
  <c r="ACV26" i="1" s="1"/>
  <c r="ACV31" i="1" a="1"/>
  <c r="ACV31" i="1" s="1"/>
  <c r="ACV37" i="1" a="1"/>
  <c r="ACV37" i="1" s="1"/>
  <c r="ACV45" i="1" a="1"/>
  <c r="ACV45" i="1" s="1"/>
  <c r="ACV29" i="1" a="1"/>
  <c r="ACV29" i="1" s="1"/>
  <c r="ACV39" i="1" a="1"/>
  <c r="ACV39" i="1" s="1"/>
  <c r="ACV42" i="1" a="1"/>
  <c r="ACV42" i="1" s="1"/>
  <c r="ADF21" i="1" a="1"/>
  <c r="ADF21" i="1" s="1"/>
  <c r="ADF22" i="1" a="1"/>
  <c r="ADF22" i="1" s="1"/>
  <c r="ADF34" i="1" a="1"/>
  <c r="ADF34" i="1" s="1"/>
  <c r="ADF23" i="1" a="1"/>
  <c r="ADF23" i="1" s="1"/>
  <c r="ADF40" i="1" a="1"/>
  <c r="ADF40" i="1" s="1"/>
  <c r="ADF25" i="1" a="1"/>
  <c r="ADF25" i="1" s="1"/>
  <c r="ADF42" i="1" a="1"/>
  <c r="ADF42" i="1" s="1"/>
  <c r="ADF24" i="1" a="1"/>
  <c r="ADF24" i="1" s="1"/>
  <c r="ADF30" i="1" a="1"/>
  <c r="ADF30" i="1" s="1"/>
  <c r="ADF26" i="1" a="1"/>
  <c r="ADF26" i="1" s="1"/>
  <c r="ADF38" i="1" a="1"/>
  <c r="ADF38" i="1" s="1"/>
  <c r="ADF44" i="1" a="1"/>
  <c r="ADF44" i="1" s="1"/>
  <c r="ADF28" i="1" a="1"/>
  <c r="ADF28" i="1" s="1"/>
  <c r="ADF43" i="1" a="1"/>
  <c r="ADF43" i="1" s="1"/>
  <c r="ADF37" i="1" a="1"/>
  <c r="ADF37" i="1" s="1"/>
  <c r="ADF32" i="1" a="1"/>
  <c r="ADF32" i="1" s="1"/>
  <c r="ADF29" i="1" a="1"/>
  <c r="ADF29" i="1" s="1"/>
  <c r="ADF46" i="1" a="1"/>
  <c r="ADF46" i="1" s="1"/>
  <c r="ADF45" i="1" a="1"/>
  <c r="ADF45" i="1" s="1"/>
  <c r="ADF27" i="1" a="1"/>
  <c r="ADF27" i="1" s="1"/>
  <c r="ADF39" i="1" a="1"/>
  <c r="ADF39" i="1" s="1"/>
  <c r="ADF36" i="1" a="1"/>
  <c r="ADF36" i="1" s="1"/>
  <c r="ADF31" i="1" a="1"/>
  <c r="ADF31" i="1" s="1"/>
  <c r="ADF33" i="1" a="1"/>
  <c r="ADF33" i="1" s="1"/>
  <c r="AEC21" i="1" a="1"/>
  <c r="AEC21" i="1" s="1"/>
  <c r="AEC22" i="1" a="1"/>
  <c r="AEC22" i="1" s="1"/>
  <c r="AEC23" i="1" a="1"/>
  <c r="AEC23" i="1" s="1"/>
  <c r="AEC36" i="1" a="1"/>
  <c r="AEC36" i="1" s="1"/>
  <c r="AEC44" i="1" a="1"/>
  <c r="AEC44" i="1" s="1"/>
  <c r="AEC25" i="1" a="1"/>
  <c r="AEC25" i="1" s="1"/>
  <c r="AEC29" i="1" a="1"/>
  <c r="AEC29" i="1" s="1"/>
  <c r="AEC33" i="1" a="1"/>
  <c r="AEC33" i="1" s="1"/>
  <c r="AEC27" i="1" a="1"/>
  <c r="AEC27" i="1" s="1"/>
  <c r="AEC38" i="1" a="1"/>
  <c r="AEC38" i="1" s="1"/>
  <c r="AEC24" i="1" a="1"/>
  <c r="AEC24" i="1" s="1"/>
  <c r="AEC28" i="1" a="1"/>
  <c r="AEC28" i="1" s="1"/>
  <c r="AEC37" i="1" a="1"/>
  <c r="AEC37" i="1" s="1"/>
  <c r="AEC45" i="1" a="1"/>
  <c r="AEC45" i="1" s="1"/>
  <c r="AEC34" i="1" a="1"/>
  <c r="AEC34" i="1" s="1"/>
  <c r="AEC26" i="1" a="1"/>
  <c r="AEC26" i="1" s="1"/>
  <c r="AEC43" i="1" a="1"/>
  <c r="AEC43" i="1" s="1"/>
  <c r="AEC46" i="1" a="1"/>
  <c r="AEC46" i="1" s="1"/>
  <c r="AEC30" i="1" a="1"/>
  <c r="AEC30" i="1" s="1"/>
  <c r="AEC40" i="1" a="1"/>
  <c r="AEC40" i="1" s="1"/>
  <c r="AEC32" i="1" a="1"/>
  <c r="AEC32" i="1" s="1"/>
  <c r="AEC31" i="1" a="1"/>
  <c r="AEC31" i="1" s="1"/>
  <c r="AEC42" i="1" a="1"/>
  <c r="AEC42" i="1" s="1"/>
  <c r="AEC39" i="1" a="1"/>
  <c r="AEC39" i="1" s="1"/>
  <c r="AEM21" i="1" a="1"/>
  <c r="AEM21" i="1" s="1"/>
  <c r="AEM22" i="1" a="1"/>
  <c r="AEM22" i="1" s="1"/>
  <c r="AEM23" i="1" a="1"/>
  <c r="AEM23" i="1" s="1"/>
  <c r="AEM32" i="1" a="1"/>
  <c r="AEM32" i="1" s="1"/>
  <c r="AEM25" i="1" a="1"/>
  <c r="AEM25" i="1" s="1"/>
  <c r="AEM34" i="1" a="1"/>
  <c r="AEM34" i="1" s="1"/>
  <c r="AEM38" i="1" a="1"/>
  <c r="AEM38" i="1" s="1"/>
  <c r="AEM44" i="1" a="1"/>
  <c r="AEM44" i="1" s="1"/>
  <c r="AEM39" i="1" a="1"/>
  <c r="AEM39" i="1" s="1"/>
  <c r="AEM31" i="1" a="1"/>
  <c r="AEM31" i="1" s="1"/>
  <c r="AEM42" i="1" a="1"/>
  <c r="AEM42" i="1" s="1"/>
  <c r="AEM26" i="1" a="1"/>
  <c r="AEM26" i="1" s="1"/>
  <c r="AEM45" i="1" a="1"/>
  <c r="AEM45" i="1" s="1"/>
  <c r="AEM28" i="1" a="1"/>
  <c r="AEM28" i="1" s="1"/>
  <c r="AEM37" i="1" a="1"/>
  <c r="AEM37" i="1" s="1"/>
  <c r="AEM30" i="1" a="1"/>
  <c r="AEM30" i="1" s="1"/>
  <c r="AEM33" i="1" a="1"/>
  <c r="AEM33" i="1" s="1"/>
  <c r="AEM46" i="1" a="1"/>
  <c r="AEM46" i="1" s="1"/>
  <c r="AEM43" i="1" a="1"/>
  <c r="AEM43" i="1" s="1"/>
  <c r="AEM40" i="1" a="1"/>
  <c r="AEM40" i="1" s="1"/>
  <c r="AEM27" i="1" a="1"/>
  <c r="AEM27" i="1" s="1"/>
  <c r="AEM29" i="1" a="1"/>
  <c r="AEM29" i="1" s="1"/>
  <c r="AEM36" i="1" a="1"/>
  <c r="AEM36" i="1" s="1"/>
  <c r="AEM24" i="1" a="1"/>
  <c r="AEM24" i="1" s="1"/>
  <c r="ADM21" i="1" a="1"/>
  <c r="ADM21" i="1" s="1"/>
  <c r="ADM22" i="1" a="1"/>
  <c r="ADM22" i="1" s="1"/>
  <c r="ADM43" i="1" a="1"/>
  <c r="ADM43" i="1" s="1"/>
  <c r="ADM39" i="1" a="1"/>
  <c r="ADM39" i="1" s="1"/>
  <c r="ADM25" i="1" a="1"/>
  <c r="ADM25" i="1" s="1"/>
  <c r="ADM34" i="1" a="1"/>
  <c r="ADM34" i="1" s="1"/>
  <c r="ADM37" i="1" a="1"/>
  <c r="ADM37" i="1" s="1"/>
  <c r="ADM24" i="1" a="1"/>
  <c r="ADM24" i="1" s="1"/>
  <c r="ADM27" i="1" a="1"/>
  <c r="ADM27" i="1" s="1"/>
  <c r="ADM45" i="1" a="1"/>
  <c r="ADM45" i="1" s="1"/>
  <c r="ADM42" i="1" a="1"/>
  <c r="ADM42" i="1" s="1"/>
  <c r="ADM26" i="1" a="1"/>
  <c r="ADM26" i="1" s="1"/>
  <c r="ADM46" i="1" a="1"/>
  <c r="ADM46" i="1" s="1"/>
  <c r="ADM30" i="1" a="1"/>
  <c r="ADM30" i="1" s="1"/>
  <c r="ADM32" i="1" a="1"/>
  <c r="ADM32" i="1" s="1"/>
  <c r="ADM44" i="1" a="1"/>
  <c r="ADM44" i="1" s="1"/>
  <c r="ADM36" i="1" a="1"/>
  <c r="ADM36" i="1" s="1"/>
  <c r="ADM23" i="1" a="1"/>
  <c r="ADM23" i="1" s="1"/>
  <c r="ADM31" i="1" a="1"/>
  <c r="ADM31" i="1" s="1"/>
  <c r="ADM38" i="1" a="1"/>
  <c r="ADM38" i="1" s="1"/>
  <c r="ADM28" i="1" a="1"/>
  <c r="ADM28" i="1" s="1"/>
  <c r="ADM40" i="1" a="1"/>
  <c r="ADM40" i="1" s="1"/>
  <c r="ADM33" i="1" a="1"/>
  <c r="ADM33" i="1" s="1"/>
  <c r="ADM29" i="1" a="1"/>
  <c r="ADM29" i="1" s="1"/>
  <c r="ADW21" i="1" a="1"/>
  <c r="ADW21" i="1" s="1"/>
  <c r="ADW22" i="1" a="1"/>
  <c r="ADW22" i="1" s="1"/>
  <c r="ADW25" i="1" a="1"/>
  <c r="ADW25" i="1" s="1"/>
  <c r="ADW29" i="1" a="1"/>
  <c r="ADW29" i="1" s="1"/>
  <c r="ADW33" i="1" a="1"/>
  <c r="ADW33" i="1" s="1"/>
  <c r="ADW40" i="1" a="1"/>
  <c r="ADW40" i="1" s="1"/>
  <c r="ADW42" i="1" a="1"/>
  <c r="ADW42" i="1" s="1"/>
  <c r="ADW44" i="1" a="1"/>
  <c r="ADW44" i="1" s="1"/>
  <c r="ADW26" i="1" a="1"/>
  <c r="ADW26" i="1" s="1"/>
  <c r="ADW39" i="1" a="1"/>
  <c r="ADW39" i="1" s="1"/>
  <c r="ADW38" i="1" a="1"/>
  <c r="ADW38" i="1" s="1"/>
  <c r="ADW30" i="1" a="1"/>
  <c r="ADW30" i="1" s="1"/>
  <c r="ADW28" i="1" a="1"/>
  <c r="ADW28" i="1" s="1"/>
  <c r="ADW23" i="1" a="1"/>
  <c r="ADW23" i="1" s="1"/>
  <c r="ADW45" i="1" a="1"/>
  <c r="ADW45" i="1" s="1"/>
  <c r="ADW34" i="1" a="1"/>
  <c r="ADW34" i="1" s="1"/>
  <c r="ADW27" i="1" a="1"/>
  <c r="ADW27" i="1" s="1"/>
  <c r="ADW36" i="1" a="1"/>
  <c r="ADW36" i="1" s="1"/>
  <c r="ADW32" i="1" a="1"/>
  <c r="ADW32" i="1" s="1"/>
  <c r="ADW43" i="1" a="1"/>
  <c r="ADW43" i="1" s="1"/>
  <c r="ADW37" i="1" a="1"/>
  <c r="ADW37" i="1" s="1"/>
  <c r="ADW46" i="1" a="1"/>
  <c r="ADW46" i="1" s="1"/>
  <c r="ADW24" i="1" a="1"/>
  <c r="ADW24" i="1" s="1"/>
  <c r="ADW31" i="1" a="1"/>
  <c r="ADW31" i="1" s="1"/>
  <c r="AET21" i="1" a="1"/>
  <c r="AET21" i="1" s="1"/>
  <c r="AET22" i="1" a="1"/>
  <c r="AET22" i="1" s="1"/>
  <c r="AET25" i="1" a="1"/>
  <c r="AET25" i="1" s="1"/>
  <c r="AET31" i="1" a="1"/>
  <c r="AET31" i="1" s="1"/>
  <c r="AET28" i="1" a="1"/>
  <c r="AET28" i="1" s="1"/>
  <c r="AET46" i="1" a="1"/>
  <c r="AET46" i="1" s="1"/>
  <c r="AET29" i="1" a="1"/>
  <c r="AET29" i="1" s="1"/>
  <c r="AET24" i="1" a="1"/>
  <c r="AET24" i="1" s="1"/>
  <c r="AET27" i="1" a="1"/>
  <c r="AET27" i="1" s="1"/>
  <c r="AET26" i="1" a="1"/>
  <c r="AET26" i="1" s="1"/>
  <c r="AET40" i="1" a="1"/>
  <c r="AET40" i="1" s="1"/>
  <c r="AET42" i="1" a="1"/>
  <c r="AET42" i="1" s="1"/>
  <c r="AET36" i="1" a="1"/>
  <c r="AET36" i="1" s="1"/>
  <c r="AET38" i="1" a="1"/>
  <c r="AET38" i="1" s="1"/>
  <c r="AET39" i="1" a="1"/>
  <c r="AET39" i="1" s="1"/>
  <c r="AET32" i="1" a="1"/>
  <c r="AET32" i="1" s="1"/>
  <c r="AET34" i="1" a="1"/>
  <c r="AET34" i="1" s="1"/>
  <c r="AET33" i="1" a="1"/>
  <c r="AET33" i="1" s="1"/>
  <c r="AET30" i="1" a="1"/>
  <c r="AET30" i="1" s="1"/>
  <c r="AET44" i="1" a="1"/>
  <c r="AET44" i="1" s="1"/>
  <c r="AET43" i="1" a="1"/>
  <c r="AET43" i="1" s="1"/>
  <c r="AET37" i="1" a="1"/>
  <c r="AET37" i="1" s="1"/>
  <c r="AET45" i="1" a="1"/>
  <c r="AET45" i="1" s="1"/>
  <c r="AET23" i="1" a="1"/>
  <c r="AET23" i="1" s="1"/>
  <c r="ADG21" i="1" a="1"/>
  <c r="ADG21" i="1" s="1"/>
  <c r="ADG22" i="1" a="1"/>
  <c r="ADG22" i="1" s="1"/>
  <c r="ADG25" i="1" a="1"/>
  <c r="ADG25" i="1" s="1"/>
  <c r="ADG42" i="1" a="1"/>
  <c r="ADG42" i="1" s="1"/>
  <c r="ADG27" i="1" a="1"/>
  <c r="ADG27" i="1" s="1"/>
  <c r="ADG44" i="1" a="1"/>
  <c r="ADG44" i="1" s="1"/>
  <c r="ADG30" i="1" a="1"/>
  <c r="ADG30" i="1" s="1"/>
  <c r="ADG26" i="1" a="1"/>
  <c r="ADG26" i="1" s="1"/>
  <c r="ADG38" i="1" a="1"/>
  <c r="ADG38" i="1" s="1"/>
  <c r="ADG29" i="1" a="1"/>
  <c r="ADG29" i="1" s="1"/>
  <c r="ADG39" i="1" a="1"/>
  <c r="ADG39" i="1" s="1"/>
  <c r="ADG43" i="1" a="1"/>
  <c r="ADG43" i="1" s="1"/>
  <c r="ADG37" i="1" a="1"/>
  <c r="ADG37" i="1" s="1"/>
  <c r="ADG40" i="1" a="1"/>
  <c r="ADG40" i="1" s="1"/>
  <c r="ADG34" i="1" a="1"/>
  <c r="ADG34" i="1" s="1"/>
  <c r="ADG32" i="1" a="1"/>
  <c r="ADG32" i="1" s="1"/>
  <c r="ADG46" i="1" a="1"/>
  <c r="ADG46" i="1" s="1"/>
  <c r="ADG45" i="1" a="1"/>
  <c r="ADG45" i="1" s="1"/>
  <c r="ADG36" i="1" a="1"/>
  <c r="ADG36" i="1" s="1"/>
  <c r="ADG31" i="1" a="1"/>
  <c r="ADG31" i="1" s="1"/>
  <c r="ADG33" i="1" a="1"/>
  <c r="ADG33" i="1" s="1"/>
  <c r="ADG28" i="1" a="1"/>
  <c r="ADG28" i="1" s="1"/>
  <c r="ADG24" i="1" a="1"/>
  <c r="ADG24" i="1" s="1"/>
  <c r="ADG23" i="1" a="1"/>
  <c r="ADG23" i="1" s="1"/>
  <c r="AEN21" i="1" a="1"/>
  <c r="AEN21" i="1" s="1"/>
  <c r="AEN22" i="1" a="1"/>
  <c r="AEN22" i="1" s="1"/>
  <c r="AEN27" i="1" a="1"/>
  <c r="AEN27" i="1" s="1"/>
  <c r="AEN31" i="1" a="1"/>
  <c r="AEN31" i="1" s="1"/>
  <c r="AEN42" i="1" a="1"/>
  <c r="AEN42" i="1" s="1"/>
  <c r="AEN26" i="1" a="1"/>
  <c r="AEN26" i="1" s="1"/>
  <c r="AEN45" i="1" a="1"/>
  <c r="AEN45" i="1" s="1"/>
  <c r="AEN38" i="1" a="1"/>
  <c r="AEN38" i="1" s="1"/>
  <c r="AEN39" i="1" a="1"/>
  <c r="AEN39" i="1" s="1"/>
  <c r="AEN30" i="1" a="1"/>
  <c r="AEN30" i="1" s="1"/>
  <c r="AEN33" i="1" a="1"/>
  <c r="AEN33" i="1" s="1"/>
  <c r="AEN37" i="1" a="1"/>
  <c r="AEN37" i="1" s="1"/>
  <c r="AEN46" i="1" a="1"/>
  <c r="AEN46" i="1" s="1"/>
  <c r="AEN28" i="1" a="1"/>
  <c r="AEN28" i="1" s="1"/>
  <c r="AEN43" i="1" a="1"/>
  <c r="AEN43" i="1" s="1"/>
  <c r="AEN40" i="1" a="1"/>
  <c r="AEN40" i="1" s="1"/>
  <c r="AEN25" i="1" a="1"/>
  <c r="AEN25" i="1" s="1"/>
  <c r="AEN29" i="1" a="1"/>
  <c r="AEN29" i="1" s="1"/>
  <c r="AEN44" i="1" a="1"/>
  <c r="AEN44" i="1" s="1"/>
  <c r="AEN36" i="1" a="1"/>
  <c r="AEN36" i="1" s="1"/>
  <c r="AEN24" i="1" a="1"/>
  <c r="AEN24" i="1" s="1"/>
  <c r="AEN23" i="1" a="1"/>
  <c r="AEN23" i="1" s="1"/>
  <c r="AEN32" i="1" a="1"/>
  <c r="AEN32" i="1" s="1"/>
  <c r="AEN34" i="1" a="1"/>
  <c r="AEN34" i="1" s="1"/>
  <c r="AED21" i="1" a="1"/>
  <c r="AED21" i="1" s="1"/>
  <c r="AED22" i="1" a="1"/>
  <c r="AED22" i="1" s="1"/>
  <c r="AED33" i="1" a="1"/>
  <c r="AED33" i="1" s="1"/>
  <c r="AED34" i="1" a="1"/>
  <c r="AED34" i="1" s="1"/>
  <c r="AED28" i="1" a="1"/>
  <c r="AED28" i="1" s="1"/>
  <c r="AED24" i="1" a="1"/>
  <c r="AED24" i="1" s="1"/>
  <c r="AED38" i="1" a="1"/>
  <c r="AED38" i="1" s="1"/>
  <c r="AED40" i="1" a="1"/>
  <c r="AED40" i="1" s="1"/>
  <c r="AED26" i="1" a="1"/>
  <c r="AED26" i="1" s="1"/>
  <c r="AED44" i="1" a="1"/>
  <c r="AED44" i="1" s="1"/>
  <c r="AED30" i="1" a="1"/>
  <c r="AED30" i="1" s="1"/>
  <c r="AED27" i="1" a="1"/>
  <c r="AED27" i="1" s="1"/>
  <c r="AED43" i="1" a="1"/>
  <c r="AED43" i="1" s="1"/>
  <c r="AED46" i="1" a="1"/>
  <c r="AED46" i="1" s="1"/>
  <c r="AED32" i="1" a="1"/>
  <c r="AED32" i="1" s="1"/>
  <c r="AED45" i="1" a="1"/>
  <c r="AED45" i="1" s="1"/>
  <c r="AED31" i="1" a="1"/>
  <c r="AED31" i="1" s="1"/>
  <c r="AED37" i="1" a="1"/>
  <c r="AED37" i="1" s="1"/>
  <c r="AED39" i="1" a="1"/>
  <c r="AED39" i="1" s="1"/>
  <c r="AED42" i="1" a="1"/>
  <c r="AED42" i="1" s="1"/>
  <c r="AED23" i="1" a="1"/>
  <c r="AED23" i="1" s="1"/>
  <c r="AED36" i="1" a="1"/>
  <c r="AED36" i="1" s="1"/>
  <c r="AED25" i="1" a="1"/>
  <c r="AED25" i="1" s="1"/>
  <c r="AED29" i="1" a="1"/>
  <c r="AED29" i="1" s="1"/>
  <c r="ADX21" i="1" a="1"/>
  <c r="ADX21" i="1" s="1"/>
  <c r="ADX22" i="1" a="1"/>
  <c r="ADX22" i="1" s="1"/>
  <c r="ADX40" i="1" a="1"/>
  <c r="ADX40" i="1" s="1"/>
  <c r="ADX27" i="1" a="1"/>
  <c r="ADX27" i="1" s="1"/>
  <c r="ADX26" i="1" a="1"/>
  <c r="ADX26" i="1" s="1"/>
  <c r="ADX34" i="1" a="1"/>
  <c r="ADX34" i="1" s="1"/>
  <c r="ADX29" i="1" a="1"/>
  <c r="ADX29" i="1" s="1"/>
  <c r="ADX38" i="1" a="1"/>
  <c r="ADX38" i="1" s="1"/>
  <c r="ADX30" i="1" a="1"/>
  <c r="ADX30" i="1" s="1"/>
  <c r="ADX32" i="1" a="1"/>
  <c r="ADX32" i="1" s="1"/>
  <c r="ADX28" i="1" a="1"/>
  <c r="ADX28" i="1" s="1"/>
  <c r="ADX33" i="1" a="1"/>
  <c r="ADX33" i="1" s="1"/>
  <c r="ADX45" i="1" a="1"/>
  <c r="ADX45" i="1" s="1"/>
  <c r="ADX42" i="1" a="1"/>
  <c r="ADX42" i="1" s="1"/>
  <c r="ADX36" i="1" a="1"/>
  <c r="ADX36" i="1" s="1"/>
  <c r="ADX43" i="1" a="1"/>
  <c r="ADX43" i="1" s="1"/>
  <c r="ADX37" i="1" a="1"/>
  <c r="ADX37" i="1" s="1"/>
  <c r="ADX24" i="1" a="1"/>
  <c r="ADX24" i="1" s="1"/>
  <c r="ADX46" i="1" a="1"/>
  <c r="ADX46" i="1" s="1"/>
  <c r="ADX44" i="1" a="1"/>
  <c r="ADX44" i="1" s="1"/>
  <c r="ADX31" i="1" a="1"/>
  <c r="ADX31" i="1" s="1"/>
  <c r="ADX23" i="1" a="1"/>
  <c r="ADX23" i="1" s="1"/>
  <c r="ADX39" i="1" a="1"/>
  <c r="ADX39" i="1" s="1"/>
  <c r="ADX25" i="1" a="1"/>
  <c r="ADX25" i="1" s="1"/>
  <c r="ADN21" i="1" a="1"/>
  <c r="ADN21" i="1" s="1"/>
  <c r="ADN22" i="1" a="1"/>
  <c r="ADN22" i="1" s="1"/>
  <c r="ADN45" i="1" a="1"/>
  <c r="ADN45" i="1" s="1"/>
  <c r="ADN24" i="1" a="1"/>
  <c r="ADN24" i="1" s="1"/>
  <c r="ADN32" i="1" a="1"/>
  <c r="ADN32" i="1" s="1"/>
  <c r="ADN28" i="1" a="1"/>
  <c r="ADN28" i="1" s="1"/>
  <c r="ADN40" i="1" a="1"/>
  <c r="ADN40" i="1" s="1"/>
  <c r="ADN27" i="1" a="1"/>
  <c r="ADN27" i="1" s="1"/>
  <c r="ADN34" i="1" a="1"/>
  <c r="ADN34" i="1" s="1"/>
  <c r="ADN26" i="1" a="1"/>
  <c r="ADN26" i="1" s="1"/>
  <c r="ADN42" i="1" a="1"/>
  <c r="ADN42" i="1" s="1"/>
  <c r="ADN30" i="1" a="1"/>
  <c r="ADN30" i="1" s="1"/>
  <c r="ADN39" i="1" a="1"/>
  <c r="ADN39" i="1" s="1"/>
  <c r="ADN44" i="1" a="1"/>
  <c r="ADN44" i="1" s="1"/>
  <c r="ADN46" i="1" a="1"/>
  <c r="ADN46" i="1" s="1"/>
  <c r="ADN36" i="1" a="1"/>
  <c r="ADN36" i="1" s="1"/>
  <c r="ADN31" i="1" a="1"/>
  <c r="ADN31" i="1" s="1"/>
  <c r="ADN38" i="1" a="1"/>
  <c r="ADN38" i="1" s="1"/>
  <c r="ADN37" i="1" a="1"/>
  <c r="ADN37" i="1" s="1"/>
  <c r="ADN33" i="1" a="1"/>
  <c r="ADN33" i="1" s="1"/>
  <c r="ADN29" i="1" a="1"/>
  <c r="ADN29" i="1" s="1"/>
  <c r="ADN23" i="1" a="1"/>
  <c r="ADN23" i="1" s="1"/>
  <c r="ADN25" i="1" a="1"/>
  <c r="ADN25" i="1" s="1"/>
  <c r="ADN43" i="1" a="1"/>
  <c r="ADN43" i="1" s="1"/>
  <c r="ADH21" i="1" a="1"/>
  <c r="ADH21" i="1" s="1"/>
  <c r="ADH22" i="1" a="1"/>
  <c r="ADH22" i="1" s="1"/>
  <c r="ADH30" i="1" a="1"/>
  <c r="ADH30" i="1" s="1"/>
  <c r="ADH32" i="1" a="1"/>
  <c r="ADH32" i="1" s="1"/>
  <c r="ADH27" i="1" a="1"/>
  <c r="ADH27" i="1" s="1"/>
  <c r="ADH33" i="1" a="1"/>
  <c r="ADH33" i="1" s="1"/>
  <c r="ADH43" i="1" a="1"/>
  <c r="ADH43" i="1" s="1"/>
  <c r="ADH37" i="1" a="1"/>
  <c r="ADH37" i="1" s="1"/>
  <c r="ADH40" i="1" a="1"/>
  <c r="ADH40" i="1" s="1"/>
  <c r="ADH34" i="1" a="1"/>
  <c r="ADH34" i="1" s="1"/>
  <c r="ADH24" i="1" a="1"/>
  <c r="ADH24" i="1" s="1"/>
  <c r="ADH29" i="1" a="1"/>
  <c r="ADH29" i="1" s="1"/>
  <c r="ADH46" i="1" a="1"/>
  <c r="ADH46" i="1" s="1"/>
  <c r="ADH36" i="1" a="1"/>
  <c r="ADH36" i="1" s="1"/>
  <c r="ADH28" i="1" a="1"/>
  <c r="ADH28" i="1" s="1"/>
  <c r="ADH26" i="1" a="1"/>
  <c r="ADH26" i="1" s="1"/>
  <c r="ADH39" i="1" a="1"/>
  <c r="ADH39" i="1" s="1"/>
  <c r="ADH31" i="1" a="1"/>
  <c r="ADH31" i="1" s="1"/>
  <c r="ADH45" i="1" a="1"/>
  <c r="ADH45" i="1" s="1"/>
  <c r="ADH38" i="1" a="1"/>
  <c r="ADH38" i="1" s="1"/>
  <c r="ADH23" i="1" a="1"/>
  <c r="ADH23" i="1" s="1"/>
  <c r="ADH44" i="1" a="1"/>
  <c r="ADH44" i="1" s="1"/>
  <c r="ADH25" i="1" a="1"/>
  <c r="ADH25" i="1" s="1"/>
  <c r="ADH42" i="1" a="1"/>
  <c r="ADH42" i="1" s="1"/>
  <c r="AEU21" i="1" a="1"/>
  <c r="AEU21" i="1" s="1"/>
  <c r="AEU22" i="1" a="1"/>
  <c r="AEU22" i="1" s="1"/>
  <c r="AEU29" i="1" a="1"/>
  <c r="AEU29" i="1" s="1"/>
  <c r="AEU24" i="1" a="1"/>
  <c r="AEU24" i="1" s="1"/>
  <c r="AEU38" i="1" a="1"/>
  <c r="AEU38" i="1" s="1"/>
  <c r="AEU27" i="1" a="1"/>
  <c r="AEU27" i="1" s="1"/>
  <c r="AEU33" i="1" a="1"/>
  <c r="AEU33" i="1" s="1"/>
  <c r="AEU28" i="1" a="1"/>
  <c r="AEU28" i="1" s="1"/>
  <c r="AEU40" i="1" a="1"/>
  <c r="AEU40" i="1" s="1"/>
  <c r="AEU36" i="1" a="1"/>
  <c r="AEU36" i="1" s="1"/>
  <c r="AEU42" i="1" a="1"/>
  <c r="AEU42" i="1" s="1"/>
  <c r="AEU26" i="1" a="1"/>
  <c r="AEU26" i="1" s="1"/>
  <c r="AEU39" i="1" a="1"/>
  <c r="AEU39" i="1" s="1"/>
  <c r="AEU46" i="1" a="1"/>
  <c r="AEU46" i="1" s="1"/>
  <c r="AEU30" i="1" a="1"/>
  <c r="AEU30" i="1" s="1"/>
  <c r="AEU37" i="1" a="1"/>
  <c r="AEU37" i="1" s="1"/>
  <c r="AEU45" i="1" a="1"/>
  <c r="AEU45" i="1" s="1"/>
  <c r="AEU23" i="1" a="1"/>
  <c r="AEU23" i="1" s="1"/>
  <c r="AEU34" i="1" a="1"/>
  <c r="AEU34" i="1" s="1"/>
  <c r="AEU44" i="1" a="1"/>
  <c r="AEU44" i="1" s="1"/>
  <c r="AEU31" i="1" a="1"/>
  <c r="AEU31" i="1" s="1"/>
  <c r="AEU32" i="1" a="1"/>
  <c r="AEU32" i="1" s="1"/>
  <c r="AEU25" i="1" a="1"/>
  <c r="AEU25" i="1" s="1"/>
  <c r="AEU43" i="1" a="1"/>
  <c r="AEU43" i="1" s="1"/>
  <c r="AEO21" i="1" a="1"/>
  <c r="AEO21" i="1" s="1"/>
  <c r="AEO22" i="1" a="1"/>
  <c r="AEO22" i="1" s="1"/>
  <c r="AEO26" i="1" a="1"/>
  <c r="AEO26" i="1" s="1"/>
  <c r="AEO45" i="1" a="1"/>
  <c r="AEO45" i="1" s="1"/>
  <c r="AEO38" i="1" a="1"/>
  <c r="AEO38" i="1" s="1"/>
  <c r="AEO30" i="1" a="1"/>
  <c r="AEO30" i="1" s="1"/>
  <c r="AEO43" i="1" a="1"/>
  <c r="AEO43" i="1" s="1"/>
  <c r="AEO37" i="1" a="1"/>
  <c r="AEO37" i="1" s="1"/>
  <c r="AEO28" i="1" a="1"/>
  <c r="AEO28" i="1" s="1"/>
  <c r="AEO46" i="1" a="1"/>
  <c r="AEO46" i="1" s="1"/>
  <c r="AEO40" i="1" a="1"/>
  <c r="AEO40" i="1" s="1"/>
  <c r="AEO29" i="1" a="1"/>
  <c r="AEO29" i="1" s="1"/>
  <c r="AEO32" i="1" a="1"/>
  <c r="AEO32" i="1" s="1"/>
  <c r="AEO44" i="1" a="1"/>
  <c r="AEO44" i="1" s="1"/>
  <c r="AEO33" i="1" a="1"/>
  <c r="AEO33" i="1" s="1"/>
  <c r="AEO27" i="1" a="1"/>
  <c r="AEO27" i="1" s="1"/>
  <c r="AEO36" i="1" a="1"/>
  <c r="AEO36" i="1" s="1"/>
  <c r="AEO24" i="1" a="1"/>
  <c r="AEO24" i="1" s="1"/>
  <c r="AEO23" i="1" a="1"/>
  <c r="AEO23" i="1" s="1"/>
  <c r="AEO25" i="1" a="1"/>
  <c r="AEO25" i="1" s="1"/>
  <c r="AEO39" i="1" a="1"/>
  <c r="AEO39" i="1" s="1"/>
  <c r="AEO34" i="1" a="1"/>
  <c r="AEO34" i="1" s="1"/>
  <c r="AEO31" i="1" a="1"/>
  <c r="AEO31" i="1" s="1"/>
  <c r="AEO42" i="1" a="1"/>
  <c r="AEO42" i="1" s="1"/>
  <c r="ACW21" i="1" a="1"/>
  <c r="ACW21" i="1" s="1"/>
  <c r="ACW22" i="1" a="1"/>
  <c r="ACW22" i="1" s="1"/>
  <c r="ACW44" i="1" a="1"/>
  <c r="ACW44" i="1" s="1"/>
  <c r="ACW28" i="1" a="1"/>
  <c r="ACW28" i="1" s="1"/>
  <c r="ACW34" i="1" a="1"/>
  <c r="ACW34" i="1" s="1"/>
  <c r="ACW31" i="1" a="1"/>
  <c r="ACW31" i="1" s="1"/>
  <c r="ACW24" i="1" a="1"/>
  <c r="ACW24" i="1" s="1"/>
  <c r="ACW36" i="1" a="1"/>
  <c r="ACW36" i="1" s="1"/>
  <c r="ACW30" i="1" a="1"/>
  <c r="ACW30" i="1" s="1"/>
  <c r="ACW38" i="1" a="1"/>
  <c r="ACW38" i="1" s="1"/>
  <c r="ACW32" i="1" a="1"/>
  <c r="ACW32" i="1" s="1"/>
  <c r="ACW37" i="1" a="1"/>
  <c r="ACW37" i="1" s="1"/>
  <c r="ACW26" i="1" a="1"/>
  <c r="ACW26" i="1" s="1"/>
  <c r="ACW27" i="1" a="1"/>
  <c r="ACW27" i="1" s="1"/>
  <c r="ACW33" i="1" a="1"/>
  <c r="ACW33" i="1" s="1"/>
  <c r="ACW45" i="1" a="1"/>
  <c r="ACW45" i="1" s="1"/>
  <c r="ACW29" i="1" a="1"/>
  <c r="ACW29" i="1" s="1"/>
  <c r="ACW46" i="1" a="1"/>
  <c r="ACW46" i="1" s="1"/>
  <c r="ACW39" i="1" a="1"/>
  <c r="ACW39" i="1" s="1"/>
  <c r="ACW40" i="1" a="1"/>
  <c r="ACW40" i="1" s="1"/>
  <c r="ACW42" i="1" a="1"/>
  <c r="ACW42" i="1" s="1"/>
  <c r="ACW23" i="1" a="1"/>
  <c r="ACW23" i="1" s="1"/>
  <c r="ACW43" i="1" a="1"/>
  <c r="ACW43" i="1" s="1"/>
  <c r="ACW25" i="1" a="1"/>
  <c r="ACW25" i="1" s="1"/>
  <c r="ACX21" i="1" a="1"/>
  <c r="ACX21" i="1" s="1"/>
  <c r="ACX22" i="1" a="1"/>
  <c r="ACX22" i="1" s="1"/>
  <c r="ACX40" i="1" a="1"/>
  <c r="ACX40" i="1" s="1"/>
  <c r="ACX24" i="1" a="1"/>
  <c r="ACX24" i="1" s="1"/>
  <c r="ACX45" i="1" a="1"/>
  <c r="ACX45" i="1" s="1"/>
  <c r="ACX31" i="1" a="1"/>
  <c r="ACX31" i="1" s="1"/>
  <c r="ACX36" i="1" a="1"/>
  <c r="ACX36" i="1" s="1"/>
  <c r="ACX28" i="1" a="1"/>
  <c r="ACX28" i="1" s="1"/>
  <c r="ACX34" i="1" a="1"/>
  <c r="ACX34" i="1" s="1"/>
  <c r="ACX38" i="1" a="1"/>
  <c r="ACX38" i="1" s="1"/>
  <c r="ACX26" i="1" a="1"/>
  <c r="ACX26" i="1" s="1"/>
  <c r="ACX32" i="1" a="1"/>
  <c r="ACX32" i="1" s="1"/>
  <c r="ACX27" i="1" a="1"/>
  <c r="ACX27" i="1" s="1"/>
  <c r="ACX37" i="1" a="1"/>
  <c r="ACX37" i="1" s="1"/>
  <c r="ACX44" i="1" a="1"/>
  <c r="ACX44" i="1" s="1"/>
  <c r="ACX33" i="1" a="1"/>
  <c r="ACX33" i="1" s="1"/>
  <c r="ACX46" i="1" a="1"/>
  <c r="ACX46" i="1" s="1"/>
  <c r="ACX29" i="1" a="1"/>
  <c r="ACX29" i="1" s="1"/>
  <c r="ACX39" i="1" a="1"/>
  <c r="ACX39" i="1" s="1"/>
  <c r="ACX23" i="1" a="1"/>
  <c r="ACX23" i="1" s="1"/>
  <c r="ACX43" i="1" a="1"/>
  <c r="ACX43" i="1" s="1"/>
  <c r="ACX25" i="1" a="1"/>
  <c r="ACX25" i="1" s="1"/>
  <c r="ACX42" i="1" a="1"/>
  <c r="ACX42" i="1" s="1"/>
  <c r="ACX30" i="1" a="1"/>
  <c r="ACX30" i="1" s="1"/>
  <c r="ADY21" i="1" a="1"/>
  <c r="ADY21" i="1" s="1"/>
  <c r="ADY22" i="1" a="1"/>
  <c r="ADY22" i="1" s="1"/>
  <c r="ADY30" i="1" a="1"/>
  <c r="ADY30" i="1" s="1"/>
  <c r="ADY44" i="1" a="1"/>
  <c r="ADY44" i="1" s="1"/>
  <c r="ADY34" i="1" a="1"/>
  <c r="ADY34" i="1" s="1"/>
  <c r="ADY39" i="1" a="1"/>
  <c r="ADY39" i="1" s="1"/>
  <c r="ADY38" i="1" a="1"/>
  <c r="ADY38" i="1" s="1"/>
  <c r="ADY26" i="1" a="1"/>
  <c r="ADY26" i="1" s="1"/>
  <c r="ADY43" i="1" a="1"/>
  <c r="ADY43" i="1" s="1"/>
  <c r="ADY37" i="1" a="1"/>
  <c r="ADY37" i="1" s="1"/>
  <c r="ADY45" i="1" a="1"/>
  <c r="ADY45" i="1" s="1"/>
  <c r="ADY29" i="1" a="1"/>
  <c r="ADY29" i="1" s="1"/>
  <c r="ADY24" i="1" a="1"/>
  <c r="ADY24" i="1" s="1"/>
  <c r="ADY27" i="1" a="1"/>
  <c r="ADY27" i="1" s="1"/>
  <c r="ADY33" i="1" a="1"/>
  <c r="ADY33" i="1" s="1"/>
  <c r="ADY46" i="1" a="1"/>
  <c r="ADY46" i="1" s="1"/>
  <c r="ADY36" i="1" a="1"/>
  <c r="ADY36" i="1" s="1"/>
  <c r="ADY32" i="1" a="1"/>
  <c r="ADY32" i="1" s="1"/>
  <c r="ADY28" i="1" a="1"/>
  <c r="ADY28" i="1" s="1"/>
  <c r="ADY31" i="1" a="1"/>
  <c r="ADY31" i="1" s="1"/>
  <c r="ADY40" i="1" a="1"/>
  <c r="ADY40" i="1" s="1"/>
  <c r="ADY23" i="1" a="1"/>
  <c r="ADY23" i="1" s="1"/>
  <c r="ADY25" i="1" a="1"/>
  <c r="ADY25" i="1" s="1"/>
  <c r="ADY42" i="1" a="1"/>
  <c r="ADY42" i="1" s="1"/>
  <c r="AEE21" i="1" a="1"/>
  <c r="AEE21" i="1" s="1"/>
  <c r="AEE22" i="1" a="1"/>
  <c r="AEE22" i="1" s="1"/>
  <c r="AEE24" i="1" a="1"/>
  <c r="AEE24" i="1" s="1"/>
  <c r="AEE40" i="1" a="1"/>
  <c r="AEE40" i="1" s="1"/>
  <c r="AEE38" i="1" a="1"/>
  <c r="AEE38" i="1" s="1"/>
  <c r="AEE27" i="1" a="1"/>
  <c r="AEE27" i="1" s="1"/>
  <c r="AEE26" i="1" a="1"/>
  <c r="AEE26" i="1" s="1"/>
  <c r="AEE45" i="1" a="1"/>
  <c r="AEE45" i="1" s="1"/>
  <c r="AEE37" i="1" a="1"/>
  <c r="AEE37" i="1" s="1"/>
  <c r="AEE30" i="1" a="1"/>
  <c r="AEE30" i="1" s="1"/>
  <c r="AEE44" i="1" a="1"/>
  <c r="AEE44" i="1" s="1"/>
  <c r="AEE46" i="1" a="1"/>
  <c r="AEE46" i="1" s="1"/>
  <c r="AEE31" i="1" a="1"/>
  <c r="AEE31" i="1" s="1"/>
  <c r="AEE32" i="1" a="1"/>
  <c r="AEE32" i="1" s="1"/>
  <c r="AEE39" i="1" a="1"/>
  <c r="AEE39" i="1" s="1"/>
  <c r="AEE23" i="1" a="1"/>
  <c r="AEE23" i="1" s="1"/>
  <c r="AEE28" i="1" a="1"/>
  <c r="AEE28" i="1" s="1"/>
  <c r="AEE42" i="1" a="1"/>
  <c r="AEE42" i="1" s="1"/>
  <c r="AEE29" i="1" a="1"/>
  <c r="AEE29" i="1" s="1"/>
  <c r="AEE36" i="1" a="1"/>
  <c r="AEE36" i="1" s="1"/>
  <c r="AEE25" i="1" a="1"/>
  <c r="AEE25" i="1" s="1"/>
  <c r="AEE43" i="1" a="1"/>
  <c r="AEE43" i="1" s="1"/>
  <c r="AEE34" i="1" a="1"/>
  <c r="AEE34" i="1" s="1"/>
  <c r="AEE33" i="1" a="1"/>
  <c r="AEE33" i="1" s="1"/>
  <c r="ADI21" i="1" a="1"/>
  <c r="ADI21" i="1" s="1"/>
  <c r="ADI22" i="1" a="1"/>
  <c r="ADI22" i="1" s="1"/>
  <c r="ADI38" i="1" a="1"/>
  <c r="ADI38" i="1" s="1"/>
  <c r="ADI37" i="1" a="1"/>
  <c r="ADI37" i="1" s="1"/>
  <c r="ADI45" i="1" a="1"/>
  <c r="ADI45" i="1" s="1"/>
  <c r="ADI43" i="1" a="1"/>
  <c r="ADI43" i="1" s="1"/>
  <c r="ADI34" i="1" a="1"/>
  <c r="ADI34" i="1" s="1"/>
  <c r="ADI29" i="1" a="1"/>
  <c r="ADI29" i="1" s="1"/>
  <c r="ADI27" i="1" a="1"/>
  <c r="ADI27" i="1" s="1"/>
  <c r="ADI46" i="1" a="1"/>
  <c r="ADI46" i="1" s="1"/>
  <c r="ADI28" i="1" a="1"/>
  <c r="ADI28" i="1" s="1"/>
  <c r="ADI33" i="1" a="1"/>
  <c r="ADI33" i="1" s="1"/>
  <c r="ADI31" i="1" a="1"/>
  <c r="ADI31" i="1" s="1"/>
  <c r="ADI39" i="1" a="1"/>
  <c r="ADI39" i="1" s="1"/>
  <c r="ADI40" i="1" a="1"/>
  <c r="ADI40" i="1" s="1"/>
  <c r="ADI24" i="1" a="1"/>
  <c r="ADI24" i="1" s="1"/>
  <c r="ADI23" i="1" a="1"/>
  <c r="ADI23" i="1" s="1"/>
  <c r="ADI44" i="1" a="1"/>
  <c r="ADI44" i="1" s="1"/>
  <c r="ADI36" i="1" a="1"/>
  <c r="ADI36" i="1" s="1"/>
  <c r="ADI25" i="1" a="1"/>
  <c r="ADI25" i="1" s="1"/>
  <c r="ADI42" i="1" a="1"/>
  <c r="ADI42" i="1" s="1"/>
  <c r="ADI32" i="1" a="1"/>
  <c r="ADI32" i="1" s="1"/>
  <c r="ADI26" i="1" a="1"/>
  <c r="ADI26" i="1" s="1"/>
  <c r="ADI30" i="1" a="1"/>
  <c r="ADI30" i="1" s="1"/>
  <c r="ADO21" i="1" a="1"/>
  <c r="ADO21" i="1" s="1"/>
  <c r="ADO22" i="1" a="1"/>
  <c r="ADO22" i="1" s="1"/>
  <c r="ADO28" i="1" a="1"/>
  <c r="ADO28" i="1" s="1"/>
  <c r="ADO37" i="1" a="1"/>
  <c r="ADO37" i="1" s="1"/>
  <c r="ADO24" i="1" a="1"/>
  <c r="ADO24" i="1" s="1"/>
  <c r="ADO32" i="1" a="1"/>
  <c r="ADO32" i="1" s="1"/>
  <c r="ADO38" i="1" a="1"/>
  <c r="ADO38" i="1" s="1"/>
  <c r="ADO29" i="1" a="1"/>
  <c r="ADO29" i="1" s="1"/>
  <c r="ADO46" i="1" a="1"/>
  <c r="ADO46" i="1" s="1"/>
  <c r="ADO26" i="1" a="1"/>
  <c r="ADO26" i="1" s="1"/>
  <c r="ADO33" i="1" a="1"/>
  <c r="ADO33" i="1" s="1"/>
  <c r="ADO42" i="1" a="1"/>
  <c r="ADO42" i="1" s="1"/>
  <c r="ADO45" i="1" a="1"/>
  <c r="ADO45" i="1" s="1"/>
  <c r="ADO31" i="1" a="1"/>
  <c r="ADO31" i="1" s="1"/>
  <c r="ADO39" i="1" a="1"/>
  <c r="ADO39" i="1" s="1"/>
  <c r="ADO27" i="1" a="1"/>
  <c r="ADO27" i="1" s="1"/>
  <c r="ADO44" i="1" a="1"/>
  <c r="ADO44" i="1" s="1"/>
  <c r="ADO36" i="1" a="1"/>
  <c r="ADO36" i="1" s="1"/>
  <c r="ADO40" i="1" a="1"/>
  <c r="ADO40" i="1" s="1"/>
  <c r="ADO23" i="1" a="1"/>
  <c r="ADO23" i="1" s="1"/>
  <c r="ADO43" i="1" a="1"/>
  <c r="ADO43" i="1" s="1"/>
  <c r="ADO25" i="1" a="1"/>
  <c r="ADO25" i="1" s="1"/>
  <c r="ADO34" i="1" a="1"/>
  <c r="ADO34" i="1" s="1"/>
  <c r="ADO30" i="1" a="1"/>
  <c r="ADO30" i="1" s="1"/>
  <c r="AEP21" i="1" a="1"/>
  <c r="AEP21" i="1" s="1"/>
  <c r="AEP22" i="1" a="1"/>
  <c r="AEP22" i="1" s="1"/>
  <c r="AEP33" i="1" a="1"/>
  <c r="AEP33" i="1" s="1"/>
  <c r="AEP37" i="1" a="1"/>
  <c r="AEP37" i="1" s="1"/>
  <c r="AEP38" i="1" a="1"/>
  <c r="AEP38" i="1" s="1"/>
  <c r="AEP46" i="1" a="1"/>
  <c r="AEP46" i="1" s="1"/>
  <c r="AEP40" i="1" a="1"/>
  <c r="AEP40" i="1" s="1"/>
  <c r="AEP30" i="1" a="1"/>
  <c r="AEP30" i="1" s="1"/>
  <c r="AEP43" i="1" a="1"/>
  <c r="AEP43" i="1" s="1"/>
  <c r="AEP29" i="1" a="1"/>
  <c r="AEP29" i="1" s="1"/>
  <c r="AEP36" i="1" a="1"/>
  <c r="AEP36" i="1" s="1"/>
  <c r="AEP27" i="1" a="1"/>
  <c r="AEP27" i="1" s="1"/>
  <c r="AEP39" i="1" a="1"/>
  <c r="AEP39" i="1" s="1"/>
  <c r="AEP24" i="1" a="1"/>
  <c r="AEP24" i="1" s="1"/>
  <c r="AEP23" i="1" a="1"/>
  <c r="AEP23" i="1" s="1"/>
  <c r="AEP28" i="1" a="1"/>
  <c r="AEP28" i="1" s="1"/>
  <c r="AEP25" i="1" a="1"/>
  <c r="AEP25" i="1" s="1"/>
  <c r="AEP34" i="1" a="1"/>
  <c r="AEP34" i="1" s="1"/>
  <c r="AEP32" i="1" a="1"/>
  <c r="AEP32" i="1" s="1"/>
  <c r="AEP31" i="1" a="1"/>
  <c r="AEP31" i="1" s="1"/>
  <c r="AEP42" i="1" a="1"/>
  <c r="AEP42" i="1" s="1"/>
  <c r="AEP44" i="1" a="1"/>
  <c r="AEP44" i="1" s="1"/>
  <c r="AEP26" i="1" a="1"/>
  <c r="AEP26" i="1" s="1"/>
  <c r="AEP45" i="1" a="1"/>
  <c r="AEP45" i="1" s="1"/>
  <c r="AEV21" i="1" a="1"/>
  <c r="AEV21" i="1" s="1"/>
  <c r="AEV22" i="1" a="1"/>
  <c r="AEV22" i="1" s="1"/>
  <c r="AEV34" i="1" a="1"/>
  <c r="AEV34" i="1" s="1"/>
  <c r="AEV38" i="1" a="1"/>
  <c r="AEV38" i="1" s="1"/>
  <c r="AEV33" i="1" a="1"/>
  <c r="AEV33" i="1" s="1"/>
  <c r="AEV28" i="1" a="1"/>
  <c r="AEV28" i="1" s="1"/>
  <c r="AEV36" i="1" a="1"/>
  <c r="AEV36" i="1" s="1"/>
  <c r="AEV40" i="1" a="1"/>
  <c r="AEV40" i="1" s="1"/>
  <c r="AEV26" i="1" a="1"/>
  <c r="AEV26" i="1" s="1"/>
  <c r="AEV37" i="1" a="1"/>
  <c r="AEV37" i="1" s="1"/>
  <c r="AEV42" i="1" a="1"/>
  <c r="AEV42" i="1" s="1"/>
  <c r="AEV39" i="1" a="1"/>
  <c r="AEV39" i="1" s="1"/>
  <c r="AEV31" i="1" a="1"/>
  <c r="AEV31" i="1" s="1"/>
  <c r="AEV30" i="1" a="1"/>
  <c r="AEV30" i="1" s="1"/>
  <c r="AEV27" i="1" a="1"/>
  <c r="AEV27" i="1" s="1"/>
  <c r="AEV23" i="1" a="1"/>
  <c r="AEV23" i="1" s="1"/>
  <c r="AEV25" i="1" a="1"/>
  <c r="AEV25" i="1" s="1"/>
  <c r="AEV45" i="1" a="1"/>
  <c r="AEV45" i="1" s="1"/>
  <c r="AEV44" i="1" a="1"/>
  <c r="AEV44" i="1" s="1"/>
  <c r="AEV43" i="1" a="1"/>
  <c r="AEV43" i="1" s="1"/>
  <c r="AEV29" i="1" a="1"/>
  <c r="AEV29" i="1" s="1"/>
  <c r="AEV32" i="1" a="1"/>
  <c r="AEV32" i="1" s="1"/>
  <c r="AEV46" i="1" a="1"/>
  <c r="AEV46" i="1" s="1"/>
  <c r="AEV24" i="1" a="1"/>
  <c r="AEV24" i="1" s="1"/>
  <c r="ACS22" i="1" a="1"/>
  <c r="ACS22" i="1" s="1"/>
  <c r="ACS21" i="1" a="1"/>
  <c r="ACS21" i="1" s="1"/>
  <c r="ACS45" i="1" a="1"/>
  <c r="ACS45" i="1" s="1"/>
  <c r="ACS42" i="1" a="1"/>
  <c r="ACS42" i="1" s="1"/>
  <c r="ACS39" i="1" a="1"/>
  <c r="ACS39" i="1" s="1"/>
  <c r="ACS34" i="1" a="1"/>
  <c r="ACS34" i="1" s="1"/>
  <c r="ACS29" i="1" a="1"/>
  <c r="ACS29" i="1" s="1"/>
  <c r="ACS27" i="1" a="1"/>
  <c r="ACS27" i="1" s="1"/>
  <c r="ACS43" i="1" a="1"/>
  <c r="ACS43" i="1" s="1"/>
  <c r="ACS36" i="1" a="1"/>
  <c r="ACS36" i="1" s="1"/>
  <c r="ACS37" i="1" a="1"/>
  <c r="ACS37" i="1" s="1"/>
  <c r="ACS28" i="1" a="1"/>
  <c r="ACS28" i="1" s="1"/>
  <c r="ACS44" i="1" a="1"/>
  <c r="ACS44" i="1" s="1"/>
  <c r="ACS40" i="1" a="1"/>
  <c r="ACS40" i="1" s="1"/>
  <c r="ACS31" i="1" a="1"/>
  <c r="ACS31" i="1" s="1"/>
  <c r="ACS33" i="1" a="1"/>
  <c r="ACS33" i="1" s="1"/>
  <c r="ACS32" i="1" a="1"/>
  <c r="ACS32" i="1" s="1"/>
  <c r="ACS24" i="1" a="1"/>
  <c r="ACS24" i="1" s="1"/>
  <c r="ACS23" i="1" a="1"/>
  <c r="ACS23" i="1" s="1"/>
  <c r="ACS25" i="1" a="1"/>
  <c r="ACS25" i="1" s="1"/>
  <c r="ACS30" i="1" a="1"/>
  <c r="ACS30" i="1" s="1"/>
  <c r="ACS26" i="1" a="1"/>
  <c r="ACS26" i="1" s="1"/>
  <c r="ACS46" i="1" a="1"/>
  <c r="ACS46" i="1" s="1"/>
  <c r="ACS38" i="1" a="1"/>
  <c r="ACS38" i="1" s="1"/>
  <c r="ACY21" i="1" a="1"/>
  <c r="ACY21" i="1" s="1"/>
  <c r="ACY22" i="1" a="1"/>
  <c r="ACY22" i="1" s="1"/>
  <c r="ACY36" i="1" a="1"/>
  <c r="ACY36" i="1" s="1"/>
  <c r="ACY37" i="1" a="1"/>
  <c r="ACY37" i="1" s="1"/>
  <c r="ACY26" i="1" a="1"/>
  <c r="ACY26" i="1" s="1"/>
  <c r="ACY38" i="1" a="1"/>
  <c r="ACY38" i="1" s="1"/>
  <c r="ACY32" i="1" a="1"/>
  <c r="ACY32" i="1" s="1"/>
  <c r="ACY27" i="1" a="1"/>
  <c r="ACY27" i="1" s="1"/>
  <c r="ACY33" i="1" a="1"/>
  <c r="ACY33" i="1" s="1"/>
  <c r="ACY29" i="1" a="1"/>
  <c r="ACY29" i="1" s="1"/>
  <c r="ACY44" i="1" a="1"/>
  <c r="ACY44" i="1" s="1"/>
  <c r="ACY31" i="1" a="1"/>
  <c r="ACY31" i="1" s="1"/>
  <c r="ACY46" i="1" a="1"/>
  <c r="ACY46" i="1" s="1"/>
  <c r="ACY23" i="1" a="1"/>
  <c r="ACY23" i="1" s="1"/>
  <c r="ACY43" i="1" a="1"/>
  <c r="ACY43" i="1" s="1"/>
  <c r="ACY45" i="1" a="1"/>
  <c r="ACY45" i="1" s="1"/>
  <c r="ACY25" i="1" a="1"/>
  <c r="ACY25" i="1" s="1"/>
  <c r="ACY42" i="1" a="1"/>
  <c r="ACY42" i="1" s="1"/>
  <c r="ACY30" i="1" a="1"/>
  <c r="ACY30" i="1" s="1"/>
  <c r="ACY39" i="1" a="1"/>
  <c r="ACY39" i="1" s="1"/>
  <c r="ACY28" i="1" a="1"/>
  <c r="ACY28" i="1" s="1"/>
  <c r="ACY40" i="1" a="1"/>
  <c r="ACY40" i="1" s="1"/>
  <c r="ACY24" i="1" a="1"/>
  <c r="ACY24" i="1" s="1"/>
  <c r="ACY34" i="1" a="1"/>
  <c r="ACY34" i="1" s="1"/>
  <c r="ADZ22" i="1" a="1"/>
  <c r="ADZ22" i="1" s="1"/>
  <c r="ADZ21" i="1" a="1"/>
  <c r="ADZ21" i="1" s="1"/>
  <c r="ADZ27" i="1" a="1"/>
  <c r="ADZ27" i="1" s="1"/>
  <c r="ADZ37" i="1" a="1"/>
  <c r="ADZ37" i="1" s="1"/>
  <c r="ADZ44" i="1" a="1"/>
  <c r="ADZ44" i="1" s="1"/>
  <c r="ADZ36" i="1" a="1"/>
  <c r="ADZ36" i="1" s="1"/>
  <c r="ADZ38" i="1" a="1"/>
  <c r="ADZ38" i="1" s="1"/>
  <c r="ADZ39" i="1" a="1"/>
  <c r="ADZ39" i="1" s="1"/>
  <c r="ADZ45" i="1" a="1"/>
  <c r="ADZ45" i="1" s="1"/>
  <c r="ADZ34" i="1" a="1"/>
  <c r="ADZ34" i="1" s="1"/>
  <c r="ADZ30" i="1" a="1"/>
  <c r="ADZ30" i="1" s="1"/>
  <c r="ADZ32" i="1" a="1"/>
  <c r="ADZ32" i="1" s="1"/>
  <c r="ADZ28" i="1" a="1"/>
  <c r="ADZ28" i="1" s="1"/>
  <c r="ADZ24" i="1" a="1"/>
  <c r="ADZ24" i="1" s="1"/>
  <c r="ADZ40" i="1" a="1"/>
  <c r="ADZ40" i="1" s="1"/>
  <c r="ADZ23" i="1" a="1"/>
  <c r="ADZ23" i="1" s="1"/>
  <c r="ADZ31" i="1" a="1"/>
  <c r="ADZ31" i="1" s="1"/>
  <c r="ADZ25" i="1" a="1"/>
  <c r="ADZ25" i="1" s="1"/>
  <c r="ADZ43" i="1" a="1"/>
  <c r="ADZ43" i="1" s="1"/>
  <c r="ADZ42" i="1" a="1"/>
  <c r="ADZ42" i="1" s="1"/>
  <c r="ADZ46" i="1" a="1"/>
  <c r="ADZ46" i="1" s="1"/>
  <c r="ADZ33" i="1" a="1"/>
  <c r="ADZ33" i="1" s="1"/>
  <c r="ADZ26" i="1" a="1"/>
  <c r="ADZ26" i="1" s="1"/>
  <c r="ADZ29" i="1" a="1"/>
  <c r="ADZ29" i="1" s="1"/>
  <c r="AEF22" i="1" a="1"/>
  <c r="AEF22" i="1" s="1"/>
  <c r="AEF21" i="1" a="1"/>
  <c r="AEF21" i="1" s="1"/>
  <c r="AEF30" i="1" a="1"/>
  <c r="AEF30" i="1" s="1"/>
  <c r="AEF37" i="1" a="1"/>
  <c r="AEF37" i="1" s="1"/>
  <c r="AEF38" i="1" a="1"/>
  <c r="AEF38" i="1" s="1"/>
  <c r="AEF28" i="1" a="1"/>
  <c r="AEF28" i="1" s="1"/>
  <c r="AEF40" i="1" a="1"/>
  <c r="AEF40" i="1" s="1"/>
  <c r="AEF26" i="1" a="1"/>
  <c r="AEF26" i="1" s="1"/>
  <c r="AEF34" i="1" a="1"/>
  <c r="AEF34" i="1" s="1"/>
  <c r="AEF31" i="1" a="1"/>
  <c r="AEF31" i="1" s="1"/>
  <c r="AEF27" i="1" a="1"/>
  <c r="AEF27" i="1" s="1"/>
  <c r="AEF46" i="1" a="1"/>
  <c r="AEF46" i="1" s="1"/>
  <c r="AEF32" i="1" a="1"/>
  <c r="AEF32" i="1" s="1"/>
  <c r="AEF45" i="1" a="1"/>
  <c r="AEF45" i="1" s="1"/>
  <c r="AEF23" i="1" a="1"/>
  <c r="AEF23" i="1" s="1"/>
  <c r="AEF44" i="1" a="1"/>
  <c r="AEF44" i="1" s="1"/>
  <c r="AEF25" i="1" a="1"/>
  <c r="AEF25" i="1" s="1"/>
  <c r="AEF39" i="1" a="1"/>
  <c r="AEF39" i="1" s="1"/>
  <c r="AEF29" i="1" a="1"/>
  <c r="AEF29" i="1" s="1"/>
  <c r="AEF43" i="1" a="1"/>
  <c r="AEF43" i="1" s="1"/>
  <c r="AEF42" i="1" a="1"/>
  <c r="AEF42" i="1" s="1"/>
  <c r="AEF36" i="1" a="1"/>
  <c r="AEF36" i="1" s="1"/>
  <c r="AEF33" i="1" a="1"/>
  <c r="AEF33" i="1" s="1"/>
  <c r="AEF24" i="1" a="1"/>
  <c r="AEF24" i="1" s="1"/>
  <c r="AEQ22" i="1" a="1"/>
  <c r="AEQ22" i="1" s="1"/>
  <c r="AEQ21" i="1" a="1"/>
  <c r="AEQ21" i="1" s="1"/>
  <c r="AEQ30" i="1" a="1"/>
  <c r="AEQ30" i="1" s="1"/>
  <c r="AEQ33" i="1" a="1"/>
  <c r="AEQ33" i="1" s="1"/>
  <c r="AEQ37" i="1" a="1"/>
  <c r="AEQ37" i="1" s="1"/>
  <c r="AEQ45" i="1" a="1"/>
  <c r="AEQ45" i="1" s="1"/>
  <c r="AEQ27" i="1" a="1"/>
  <c r="AEQ27" i="1" s="1"/>
  <c r="AEQ43" i="1" a="1"/>
  <c r="AEQ43" i="1" s="1"/>
  <c r="AEQ34" i="1" a="1"/>
  <c r="AEQ34" i="1" s="1"/>
  <c r="AEQ29" i="1" a="1"/>
  <c r="AEQ29" i="1" s="1"/>
  <c r="AEQ25" i="1" a="1"/>
  <c r="AEQ25" i="1" s="1"/>
  <c r="AEQ46" i="1" a="1"/>
  <c r="AEQ46" i="1" s="1"/>
  <c r="AEQ44" i="1" a="1"/>
  <c r="AEQ44" i="1" s="1"/>
  <c r="AEQ36" i="1" a="1"/>
  <c r="AEQ36" i="1" s="1"/>
  <c r="AEQ39" i="1" a="1"/>
  <c r="AEQ39" i="1" s="1"/>
  <c r="AEQ24" i="1" a="1"/>
  <c r="AEQ24" i="1" s="1"/>
  <c r="AEQ23" i="1" a="1"/>
  <c r="AEQ23" i="1" s="1"/>
  <c r="AEQ40" i="1" a="1"/>
  <c r="AEQ40" i="1" s="1"/>
  <c r="AEQ28" i="1" a="1"/>
  <c r="AEQ28" i="1" s="1"/>
  <c r="AEQ31" i="1" a="1"/>
  <c r="AEQ31" i="1" s="1"/>
  <c r="AEQ32" i="1" a="1"/>
  <c r="AEQ32" i="1" s="1"/>
  <c r="AEQ42" i="1" a="1"/>
  <c r="AEQ42" i="1" s="1"/>
  <c r="AEQ26" i="1" a="1"/>
  <c r="AEQ26" i="1" s="1"/>
  <c r="AEQ38" i="1" a="1"/>
  <c r="AEQ38" i="1" s="1"/>
  <c r="ADP22" i="1" a="1"/>
  <c r="ADP22" i="1" s="1"/>
  <c r="ADP21" i="1" a="1"/>
  <c r="ADP21" i="1" s="1"/>
  <c r="ADP31" i="1" a="1"/>
  <c r="ADP31" i="1" s="1"/>
  <c r="ADP26" i="1" a="1"/>
  <c r="ADP26" i="1" s="1"/>
  <c r="ADP46" i="1" a="1"/>
  <c r="ADP46" i="1" s="1"/>
  <c r="ADP38" i="1" a="1"/>
  <c r="ADP38" i="1" s="1"/>
  <c r="ADP37" i="1" a="1"/>
  <c r="ADP37" i="1" s="1"/>
  <c r="ADP34" i="1" a="1"/>
  <c r="ADP34" i="1" s="1"/>
  <c r="ADP42" i="1" a="1"/>
  <c r="ADP42" i="1" s="1"/>
  <c r="ADP45" i="1" a="1"/>
  <c r="ADP45" i="1" s="1"/>
  <c r="ADP27" i="1" a="1"/>
  <c r="ADP27" i="1" s="1"/>
  <c r="ADP44" i="1" a="1"/>
  <c r="ADP44" i="1" s="1"/>
  <c r="ADP29" i="1" a="1"/>
  <c r="ADP29" i="1" s="1"/>
  <c r="ADP36" i="1" a="1"/>
  <c r="ADP36" i="1" s="1"/>
  <c r="ADP32" i="1" a="1"/>
  <c r="ADP32" i="1" s="1"/>
  <c r="ADP33" i="1" a="1"/>
  <c r="ADP33" i="1" s="1"/>
  <c r="ADP23" i="1" a="1"/>
  <c r="ADP23" i="1" s="1"/>
  <c r="ADP43" i="1" a="1"/>
  <c r="ADP43" i="1" s="1"/>
  <c r="ADP25" i="1" a="1"/>
  <c r="ADP25" i="1" s="1"/>
  <c r="ADP39" i="1" a="1"/>
  <c r="ADP39" i="1" s="1"/>
  <c r="ADP24" i="1" a="1"/>
  <c r="ADP24" i="1" s="1"/>
  <c r="ADP30" i="1" a="1"/>
  <c r="ADP30" i="1" s="1"/>
  <c r="ADP28" i="1" a="1"/>
  <c r="ADP28" i="1" s="1"/>
  <c r="ADP40" i="1" a="1"/>
  <c r="ADP40" i="1" s="1"/>
  <c r="ACR21" i="1" a="1"/>
  <c r="ACR21" i="1" s="1"/>
  <c r="ACR22" i="1" a="1"/>
  <c r="ACR22" i="1" s="1"/>
  <c r="ACR46" i="1" a="1"/>
  <c r="ACR46" i="1" s="1"/>
  <c r="ACR26" i="1" a="1"/>
  <c r="ACR26" i="1" s="1"/>
  <c r="ACR38" i="1" a="1"/>
  <c r="ACR38" i="1" s="1"/>
  <c r="ACR27" i="1" a="1"/>
  <c r="ACR27" i="1" s="1"/>
  <c r="ACR31" i="1" a="1"/>
  <c r="ACR31" i="1" s="1"/>
  <c r="ACR45" i="1" a="1"/>
  <c r="ACR45" i="1" s="1"/>
  <c r="ACR39" i="1" a="1"/>
  <c r="ACR39" i="1" s="1"/>
  <c r="ACR29" i="1" a="1"/>
  <c r="ACR29" i="1" s="1"/>
  <c r="ACR34" i="1" a="1"/>
  <c r="ACR34" i="1" s="1"/>
  <c r="ACR36" i="1" a="1"/>
  <c r="ACR36" i="1" s="1"/>
  <c r="ACR44" i="1" a="1"/>
  <c r="ACR44" i="1" s="1"/>
  <c r="ACR28" i="1" a="1"/>
  <c r="ACR28" i="1" s="1"/>
  <c r="ACR32" i="1" a="1"/>
  <c r="ACR32" i="1" s="1"/>
  <c r="ACR40" i="1" a="1"/>
  <c r="ACR40" i="1" s="1"/>
  <c r="ACR43" i="1" a="1"/>
  <c r="ACR43" i="1" s="1"/>
  <c r="ACR24" i="1" a="1"/>
  <c r="ACR24" i="1" s="1"/>
  <c r="ACR23" i="1" a="1"/>
  <c r="ACR23" i="1" s="1"/>
  <c r="ACR42" i="1" a="1"/>
  <c r="ACR42" i="1" s="1"/>
  <c r="ACR37" i="1" a="1"/>
  <c r="ACR37" i="1" s="1"/>
  <c r="ACR30" i="1" a="1"/>
  <c r="ACR30" i="1" s="1"/>
  <c r="ACR25" i="1" a="1"/>
  <c r="ACR25" i="1" s="1"/>
  <c r="ACR33" i="1" a="1"/>
  <c r="ACR33" i="1" s="1"/>
  <c r="AEW22" i="1" a="1"/>
  <c r="AEW22" i="1" s="1"/>
  <c r="AEW21" i="1" a="1"/>
  <c r="AEW21" i="1" s="1"/>
  <c r="AEW33" i="1" a="1"/>
  <c r="AEW33" i="1" s="1"/>
  <c r="AEW40" i="1" a="1"/>
  <c r="AEW40" i="1" s="1"/>
  <c r="AEW30" i="1" a="1"/>
  <c r="AEW30" i="1" s="1"/>
  <c r="AEW36" i="1" a="1"/>
  <c r="AEW36" i="1" s="1"/>
  <c r="AEW26" i="1" a="1"/>
  <c r="AEW26" i="1" s="1"/>
  <c r="AEW42" i="1" a="1"/>
  <c r="AEW42" i="1" s="1"/>
  <c r="AEW46" i="1" a="1"/>
  <c r="AEW46" i="1" s="1"/>
  <c r="AEW27" i="1" a="1"/>
  <c r="AEW27" i="1" s="1"/>
  <c r="AEW39" i="1" a="1"/>
  <c r="AEW39" i="1" s="1"/>
  <c r="AEW45" i="1" a="1"/>
  <c r="AEW45" i="1" s="1"/>
  <c r="AEW38" i="1" a="1"/>
  <c r="AEW38" i="1" s="1"/>
  <c r="AEW23" i="1" a="1"/>
  <c r="AEW23" i="1" s="1"/>
  <c r="AEW25" i="1" a="1"/>
  <c r="AEW25" i="1" s="1"/>
  <c r="AEW43" i="1" a="1"/>
  <c r="AEW43" i="1" s="1"/>
  <c r="AEW28" i="1" a="1"/>
  <c r="AEW28" i="1" s="1"/>
  <c r="AEW31" i="1" a="1"/>
  <c r="AEW31" i="1" s="1"/>
  <c r="AEW29" i="1" a="1"/>
  <c r="AEW29" i="1" s="1"/>
  <c r="AEW44" i="1" a="1"/>
  <c r="AEW44" i="1" s="1"/>
  <c r="AEW32" i="1" a="1"/>
  <c r="AEW32" i="1" s="1"/>
  <c r="AEW24" i="1" a="1"/>
  <c r="AEW24" i="1" s="1"/>
  <c r="AEW37" i="1" a="1"/>
  <c r="AEW37" i="1" s="1"/>
  <c r="AEW34" i="1" a="1"/>
  <c r="AEW34" i="1" s="1"/>
  <c r="ADJ22" i="1" a="1"/>
  <c r="ADJ22" i="1" s="1"/>
  <c r="ADJ21" i="1" a="1"/>
  <c r="ADJ21" i="1" s="1"/>
  <c r="ADJ33" i="1" a="1"/>
  <c r="ADJ33" i="1" s="1"/>
  <c r="ADJ31" i="1" a="1"/>
  <c r="ADJ31" i="1" s="1"/>
  <c r="ADJ45" i="1" a="1"/>
  <c r="ADJ45" i="1" s="1"/>
  <c r="ADJ34" i="1" a="1"/>
  <c r="ADJ34" i="1" s="1"/>
  <c r="ADJ37" i="1" a="1"/>
  <c r="ADJ37" i="1" s="1"/>
  <c r="ADJ25" i="1" a="1"/>
  <c r="ADJ25" i="1" s="1"/>
  <c r="ADJ43" i="1" a="1"/>
  <c r="ADJ43" i="1" s="1"/>
  <c r="ADJ29" i="1" a="1"/>
  <c r="ADJ29" i="1" s="1"/>
  <c r="ADJ30" i="1" a="1"/>
  <c r="ADJ30" i="1" s="1"/>
  <c r="ADJ27" i="1" a="1"/>
  <c r="ADJ27" i="1" s="1"/>
  <c r="ADJ28" i="1" a="1"/>
  <c r="ADJ28" i="1" s="1"/>
  <c r="ADJ46" i="1" a="1"/>
  <c r="ADJ46" i="1" s="1"/>
  <c r="ADJ40" i="1" a="1"/>
  <c r="ADJ40" i="1" s="1"/>
  <c r="ADJ39" i="1" a="1"/>
  <c r="ADJ39" i="1" s="1"/>
  <c r="ADJ42" i="1" a="1"/>
  <c r="ADJ42" i="1" s="1"/>
  <c r="ADJ24" i="1" a="1"/>
  <c r="ADJ24" i="1" s="1"/>
  <c r="ADJ23" i="1" a="1"/>
  <c r="ADJ23" i="1" s="1"/>
  <c r="ADJ44" i="1" a="1"/>
  <c r="ADJ44" i="1" s="1"/>
  <c r="ADJ36" i="1" a="1"/>
  <c r="ADJ36" i="1" s="1"/>
  <c r="ADJ26" i="1" a="1"/>
  <c r="ADJ26" i="1" s="1"/>
  <c r="ADJ32" i="1" a="1"/>
  <c r="ADJ32" i="1" s="1"/>
  <c r="ADJ38" i="1" a="1"/>
  <c r="ADJ38" i="1" s="1"/>
  <c r="ACZ22" i="1" a="1"/>
  <c r="ACZ22" i="1" s="1"/>
  <c r="ACZ21" i="1" a="1"/>
  <c r="ACZ21" i="1" s="1"/>
  <c r="ACZ36" i="1" a="1"/>
  <c r="ACZ36" i="1" s="1"/>
  <c r="ACZ26" i="1" a="1"/>
  <c r="ACZ26" i="1" s="1"/>
  <c r="ACZ40" i="1" a="1"/>
  <c r="ACZ40" i="1" s="1"/>
  <c r="ACZ32" i="1" a="1"/>
  <c r="ACZ32" i="1" s="1"/>
  <c r="ACZ38" i="1" a="1"/>
  <c r="ACZ38" i="1" s="1"/>
  <c r="ACZ27" i="1" a="1"/>
  <c r="ACZ27" i="1" s="1"/>
  <c r="ACZ31" i="1" a="1"/>
  <c r="ACZ31" i="1" s="1"/>
  <c r="ACZ29" i="1" a="1"/>
  <c r="ACZ29" i="1" s="1"/>
  <c r="ACZ25" i="1" a="1"/>
  <c r="ACZ25" i="1" s="1"/>
  <c r="ACZ23" i="1" a="1"/>
  <c r="ACZ23" i="1" s="1"/>
  <c r="ACZ37" i="1" a="1"/>
  <c r="ACZ37" i="1" s="1"/>
  <c r="ACZ44" i="1" a="1"/>
  <c r="ACZ44" i="1" s="1"/>
  <c r="ACZ34" i="1" a="1"/>
  <c r="ACZ34" i="1" s="1"/>
  <c r="ACZ43" i="1" a="1"/>
  <c r="ACZ43" i="1" s="1"/>
  <c r="ACZ45" i="1" a="1"/>
  <c r="ACZ45" i="1" s="1"/>
  <c r="ACZ46" i="1" a="1"/>
  <c r="ACZ46" i="1" s="1"/>
  <c r="ACZ30" i="1" a="1"/>
  <c r="ACZ30" i="1" s="1"/>
  <c r="ACZ33" i="1" a="1"/>
  <c r="ACZ33" i="1" s="1"/>
  <c r="ACZ42" i="1" a="1"/>
  <c r="ACZ42" i="1" s="1"/>
  <c r="ACZ39" i="1" a="1"/>
  <c r="ACZ39" i="1" s="1"/>
  <c r="ACZ24" i="1" a="1"/>
  <c r="ACZ24" i="1" s="1"/>
  <c r="ACZ28" i="1" a="1"/>
  <c r="ACZ28" i="1" s="1"/>
  <c r="AEA21" i="1" a="1"/>
  <c r="AEA21" i="1" s="1"/>
  <c r="AEA22" i="1" a="1"/>
  <c r="AEA22" i="1" s="1"/>
  <c r="AEA42" i="1" a="1"/>
  <c r="AEA42" i="1" s="1"/>
  <c r="AEA44" i="1" a="1"/>
  <c r="AEA44" i="1" s="1"/>
  <c r="AEA32" i="1" a="1"/>
  <c r="AEA32" i="1" s="1"/>
  <c r="AEA39" i="1" a="1"/>
  <c r="AEA39" i="1" s="1"/>
  <c r="AEA36" i="1" a="1"/>
  <c r="AEA36" i="1" s="1"/>
  <c r="AEA37" i="1" a="1"/>
  <c r="AEA37" i="1" s="1"/>
  <c r="AEA45" i="1" a="1"/>
  <c r="AEA45" i="1" s="1"/>
  <c r="AEA34" i="1" a="1"/>
  <c r="AEA34" i="1" s="1"/>
  <c r="AEA40" i="1" a="1"/>
  <c r="AEA40" i="1" s="1"/>
  <c r="AEA23" i="1" a="1"/>
  <c r="AEA23" i="1" s="1"/>
  <c r="AEA25" i="1" a="1"/>
  <c r="AEA25" i="1" s="1"/>
  <c r="AEA29" i="1" a="1"/>
  <c r="AEA29" i="1" s="1"/>
  <c r="AEA27" i="1" a="1"/>
  <c r="AEA27" i="1" s="1"/>
  <c r="AEA31" i="1" a="1"/>
  <c r="AEA31" i="1" s="1"/>
  <c r="AEA28" i="1" a="1"/>
  <c r="AEA28" i="1" s="1"/>
  <c r="AEA24" i="1" a="1"/>
  <c r="AEA24" i="1" s="1"/>
  <c r="AEA46" i="1" a="1"/>
  <c r="AEA46" i="1" s="1"/>
  <c r="AEA26" i="1" a="1"/>
  <c r="AEA26" i="1" s="1"/>
  <c r="AEA33" i="1" a="1"/>
  <c r="AEA33" i="1" s="1"/>
  <c r="AEA38" i="1" a="1"/>
  <c r="AEA38" i="1" s="1"/>
  <c r="AEA30" i="1" a="1"/>
  <c r="AEA30" i="1" s="1"/>
  <c r="AEA43" i="1" a="1"/>
  <c r="AEA43" i="1" s="1"/>
  <c r="AEG22" i="1" a="1"/>
  <c r="AEG22" i="1" s="1"/>
  <c r="AEG21" i="1" a="1"/>
  <c r="AEG21" i="1" s="1"/>
  <c r="AEG38" i="1" a="1"/>
  <c r="AEG38" i="1" s="1"/>
  <c r="AEG29" i="1" a="1"/>
  <c r="AEG29" i="1" s="1"/>
  <c r="AEG28" i="1" a="1"/>
  <c r="AEG28" i="1" s="1"/>
  <c r="AEG26" i="1" a="1"/>
  <c r="AEG26" i="1" s="1"/>
  <c r="AEG34" i="1" a="1"/>
  <c r="AEG34" i="1" s="1"/>
  <c r="AEG46" i="1" a="1"/>
  <c r="AEG46" i="1" s="1"/>
  <c r="AEG23" i="1" a="1"/>
  <c r="AEG23" i="1" s="1"/>
  <c r="AEG27" i="1" a="1"/>
  <c r="AEG27" i="1" s="1"/>
  <c r="AEG32" i="1" a="1"/>
  <c r="AEG32" i="1" s="1"/>
  <c r="AEG37" i="1" a="1"/>
  <c r="AEG37" i="1" s="1"/>
  <c r="AEG25" i="1" a="1"/>
  <c r="AEG25" i="1" s="1"/>
  <c r="AEG45" i="1" a="1"/>
  <c r="AEG45" i="1" s="1"/>
  <c r="AEG31" i="1" a="1"/>
  <c r="AEG31" i="1" s="1"/>
  <c r="AEG44" i="1" a="1"/>
  <c r="AEG44" i="1" s="1"/>
  <c r="AEG43" i="1" a="1"/>
  <c r="AEG43" i="1" s="1"/>
  <c r="AEG42" i="1" a="1"/>
  <c r="AEG42" i="1" s="1"/>
  <c r="AEG36" i="1" a="1"/>
  <c r="AEG36" i="1" s="1"/>
  <c r="AEG33" i="1" a="1"/>
  <c r="AEG33" i="1" s="1"/>
  <c r="AEG24" i="1" a="1"/>
  <c r="AEG24" i="1" s="1"/>
  <c r="AEG39" i="1" a="1"/>
  <c r="AEG39" i="1" s="1"/>
  <c r="AEG30" i="1" a="1"/>
  <c r="AEG30" i="1" s="1"/>
  <c r="AEG40" i="1" a="1"/>
  <c r="AEG40" i="1" s="1"/>
  <c r="ACT22" i="1" a="1"/>
  <c r="ACT22" i="1" s="1"/>
  <c r="ACT21" i="1" a="1"/>
  <c r="ACT21" i="1" s="1"/>
  <c r="ACT29" i="1" a="1"/>
  <c r="ACT29" i="1" s="1"/>
  <c r="ACT40" i="1" a="1"/>
  <c r="ACT40" i="1" s="1"/>
  <c r="ACT39" i="1" a="1"/>
  <c r="ACT39" i="1" s="1"/>
  <c r="ACT34" i="1" a="1"/>
  <c r="ACT34" i="1" s="1"/>
  <c r="ACT36" i="1" a="1"/>
  <c r="ACT36" i="1" s="1"/>
  <c r="ACT28" i="1" a="1"/>
  <c r="ACT28" i="1" s="1"/>
  <c r="ACT44" i="1" a="1"/>
  <c r="ACT44" i="1" s="1"/>
  <c r="ACT30" i="1" a="1"/>
  <c r="ACT30" i="1" s="1"/>
  <c r="ACT25" i="1" a="1"/>
  <c r="ACT25" i="1" s="1"/>
  <c r="ACT23" i="1" a="1"/>
  <c r="ACT23" i="1" s="1"/>
  <c r="ACT37" i="1" a="1"/>
  <c r="ACT37" i="1" s="1"/>
  <c r="ACT42" i="1" a="1"/>
  <c r="ACT42" i="1" s="1"/>
  <c r="ACT46" i="1" a="1"/>
  <c r="ACT46" i="1" s="1"/>
  <c r="ACT32" i="1" a="1"/>
  <c r="ACT32" i="1" s="1"/>
  <c r="ACT43" i="1" a="1"/>
  <c r="ACT43" i="1" s="1"/>
  <c r="ACT24" i="1" a="1"/>
  <c r="ACT24" i="1" s="1"/>
  <c r="ACT26" i="1" a="1"/>
  <c r="ACT26" i="1" s="1"/>
  <c r="ACT33" i="1" a="1"/>
  <c r="ACT33" i="1" s="1"/>
  <c r="ACT27" i="1" a="1"/>
  <c r="ACT27" i="1" s="1"/>
  <c r="ACT38" i="1" a="1"/>
  <c r="ACT38" i="1" s="1"/>
  <c r="ACT45" i="1" a="1"/>
  <c r="ACT45" i="1" s="1"/>
  <c r="ACT31" i="1" a="1"/>
  <c r="ACT31" i="1" s="1"/>
  <c r="ADQ22" i="1" a="1"/>
  <c r="ADQ22" i="1" s="1"/>
  <c r="ADQ21" i="1" a="1"/>
  <c r="ADQ21" i="1" s="1"/>
  <c r="ADQ29" i="1" a="1"/>
  <c r="ADQ29" i="1" s="1"/>
  <c r="ADQ23" i="1" a="1"/>
  <c r="ADQ23" i="1" s="1"/>
  <c r="ADQ42" i="1" a="1"/>
  <c r="ADQ42" i="1" s="1"/>
  <c r="ADQ44" i="1" a="1"/>
  <c r="ADQ44" i="1" s="1"/>
  <c r="ADQ45" i="1" a="1"/>
  <c r="ADQ45" i="1" s="1"/>
  <c r="ADQ27" i="1" a="1"/>
  <c r="ADQ27" i="1" s="1"/>
  <c r="ADQ31" i="1" a="1"/>
  <c r="ADQ31" i="1" s="1"/>
  <c r="ADQ36" i="1" a="1"/>
  <c r="ADQ36" i="1" s="1"/>
  <c r="ADQ32" i="1" a="1"/>
  <c r="ADQ32" i="1" s="1"/>
  <c r="ADQ38" i="1" a="1"/>
  <c r="ADQ38" i="1" s="1"/>
  <c r="ADQ40" i="1" a="1"/>
  <c r="ADQ40" i="1" s="1"/>
  <c r="ADQ46" i="1" a="1"/>
  <c r="ADQ46" i="1" s="1"/>
  <c r="ADQ34" i="1" a="1"/>
  <c r="ADQ34" i="1" s="1"/>
  <c r="ADQ37" i="1" a="1"/>
  <c r="ADQ37" i="1" s="1"/>
  <c r="ADQ43" i="1" a="1"/>
  <c r="ADQ43" i="1" s="1"/>
  <c r="ADQ25" i="1" a="1"/>
  <c r="ADQ25" i="1" s="1"/>
  <c r="ADQ33" i="1" a="1"/>
  <c r="ADQ33" i="1" s="1"/>
  <c r="ADQ24" i="1" a="1"/>
  <c r="ADQ24" i="1" s="1"/>
  <c r="ADQ39" i="1" a="1"/>
  <c r="ADQ39" i="1" s="1"/>
  <c r="ADQ30" i="1" a="1"/>
  <c r="ADQ30" i="1" s="1"/>
  <c r="ADQ28" i="1" a="1"/>
  <c r="ADQ28" i="1" s="1"/>
  <c r="ADQ26" i="1" a="1"/>
  <c r="ADQ26" i="1" s="1"/>
  <c r="ADK21" i="1" a="1"/>
  <c r="ADK21" i="1" s="1"/>
  <c r="ADK22" i="1" a="1"/>
  <c r="ADK22" i="1" s="1"/>
  <c r="ADK34" i="1" a="1"/>
  <c r="ADK34" i="1" s="1"/>
  <c r="ADK43" i="1" a="1"/>
  <c r="ADK43" i="1" s="1"/>
  <c r="ADK37" i="1" a="1"/>
  <c r="ADK37" i="1" s="1"/>
  <c r="ADK45" i="1" a="1"/>
  <c r="ADK45" i="1" s="1"/>
  <c r="ADK29" i="1" a="1"/>
  <c r="ADK29" i="1" s="1"/>
  <c r="ADK27" i="1" a="1"/>
  <c r="ADK27" i="1" s="1"/>
  <c r="ADK46" i="1" a="1"/>
  <c r="ADK46" i="1" s="1"/>
  <c r="ADK25" i="1" a="1"/>
  <c r="ADK25" i="1" s="1"/>
  <c r="ADK23" i="1" a="1"/>
  <c r="ADK23" i="1" s="1"/>
  <c r="ADK42" i="1" a="1"/>
  <c r="ADK42" i="1" s="1"/>
  <c r="ADK28" i="1" a="1"/>
  <c r="ADK28" i="1" s="1"/>
  <c r="ADK40" i="1" a="1"/>
  <c r="ADK40" i="1" s="1"/>
  <c r="ADK24" i="1" a="1"/>
  <c r="ADK24" i="1" s="1"/>
  <c r="ADK44" i="1" a="1"/>
  <c r="ADK44" i="1" s="1"/>
  <c r="ADK26" i="1" a="1"/>
  <c r="ADK26" i="1" s="1"/>
  <c r="ADK36" i="1" a="1"/>
  <c r="ADK36" i="1" s="1"/>
  <c r="ADK30" i="1" a="1"/>
  <c r="ADK30" i="1" s="1"/>
  <c r="ADK32" i="1" a="1"/>
  <c r="ADK32" i="1" s="1"/>
  <c r="ADK38" i="1" a="1"/>
  <c r="ADK38" i="1" s="1"/>
  <c r="ADK39" i="1" a="1"/>
  <c r="ADK39" i="1" s="1"/>
  <c r="ADK33" i="1" a="1"/>
  <c r="ADK33" i="1" s="1"/>
  <c r="ADK31" i="1" a="1"/>
  <c r="ADK31" i="1" s="1"/>
  <c r="ADR22" i="1" a="1"/>
  <c r="ADR22" i="1" s="1"/>
  <c r="ADR21" i="1" a="1"/>
  <c r="ADR21" i="1" s="1"/>
  <c r="ADR33" i="1" a="1"/>
  <c r="ADR33" i="1" s="1"/>
  <c r="ADR27" i="1" a="1"/>
  <c r="ADR27" i="1" s="1"/>
  <c r="ADR42" i="1" a="1"/>
  <c r="ADR42" i="1" s="1"/>
  <c r="ADR43" i="1" a="1"/>
  <c r="ADR43" i="1" s="1"/>
  <c r="ADR45" i="1" a="1"/>
  <c r="ADR45" i="1" s="1"/>
  <c r="ADR36" i="1" a="1"/>
  <c r="ADR36" i="1" s="1"/>
  <c r="ADR32" i="1" a="1"/>
  <c r="ADR32" i="1" s="1"/>
  <c r="ADR23" i="1" a="1"/>
  <c r="ADR23" i="1" s="1"/>
  <c r="ADR38" i="1" a="1"/>
  <c r="ADR38" i="1" s="1"/>
  <c r="ADR46" i="1" a="1"/>
  <c r="ADR46" i="1" s="1"/>
  <c r="ADR40" i="1" a="1"/>
  <c r="ADR40" i="1" s="1"/>
  <c r="ADR37" i="1" a="1"/>
  <c r="ADR37" i="1" s="1"/>
  <c r="ADR44" i="1" a="1"/>
  <c r="ADR44" i="1" s="1"/>
  <c r="ADR31" i="1" a="1"/>
  <c r="ADR31" i="1" s="1"/>
  <c r="ADR29" i="1" a="1"/>
  <c r="ADR29" i="1" s="1"/>
  <c r="ADR34" i="1" a="1"/>
  <c r="ADR34" i="1" s="1"/>
  <c r="ADR25" i="1" a="1"/>
  <c r="ADR25" i="1" s="1"/>
  <c r="ADR24" i="1" a="1"/>
  <c r="ADR24" i="1" s="1"/>
  <c r="ADR26" i="1" a="1"/>
  <c r="ADR26" i="1" s="1"/>
  <c r="ADR39" i="1" a="1"/>
  <c r="ADR39" i="1" s="1"/>
  <c r="ADR30" i="1" a="1"/>
  <c r="ADR30" i="1" s="1"/>
  <c r="ADR28" i="1" a="1"/>
  <c r="ADR28" i="1" s="1"/>
  <c r="AER21" i="1" a="1"/>
  <c r="AER21" i="1" s="1"/>
  <c r="AER22" i="1" a="1"/>
  <c r="AER22" i="1" s="1"/>
  <c r="AER29" i="1" a="1"/>
  <c r="AER29" i="1" s="1"/>
  <c r="AER45" i="1" a="1"/>
  <c r="AER45" i="1" s="1"/>
  <c r="AER37" i="1" a="1"/>
  <c r="AER37" i="1" s="1"/>
  <c r="AER34" i="1" a="1"/>
  <c r="AER34" i="1" s="1"/>
  <c r="AER46" i="1" a="1"/>
  <c r="AER46" i="1" s="1"/>
  <c r="AER43" i="1" a="1"/>
  <c r="AER43" i="1" s="1"/>
  <c r="AER27" i="1" a="1"/>
  <c r="AER27" i="1" s="1"/>
  <c r="AER23" i="1" a="1"/>
  <c r="AER23" i="1" s="1"/>
  <c r="AER25" i="1" a="1"/>
  <c r="AER25" i="1" s="1"/>
  <c r="AER30" i="1" a="1"/>
  <c r="AER30" i="1" s="1"/>
  <c r="AER44" i="1" a="1"/>
  <c r="AER44" i="1" s="1"/>
  <c r="AER40" i="1" a="1"/>
  <c r="AER40" i="1" s="1"/>
  <c r="AER24" i="1" a="1"/>
  <c r="AER24" i="1" s="1"/>
  <c r="AER42" i="1" a="1"/>
  <c r="AER42" i="1" s="1"/>
  <c r="AER36" i="1" a="1"/>
  <c r="AER36" i="1" s="1"/>
  <c r="AER28" i="1" a="1"/>
  <c r="AER28" i="1" s="1"/>
  <c r="AER31" i="1" a="1"/>
  <c r="AER31" i="1" s="1"/>
  <c r="AER26" i="1" a="1"/>
  <c r="AER26" i="1" s="1"/>
  <c r="AER32" i="1" a="1"/>
  <c r="AER32" i="1" s="1"/>
  <c r="AER38" i="1" a="1"/>
  <c r="AER38" i="1" s="1"/>
  <c r="AER39" i="1" a="1"/>
  <c r="AER39" i="1" s="1"/>
  <c r="AER33" i="1" a="1"/>
  <c r="AER33" i="1" s="1"/>
  <c r="ABQ22" i="1" a="1"/>
  <c r="ABQ22" i="1" s="1"/>
  <c r="ABQ21" i="1" a="1"/>
  <c r="ABQ21" i="1" s="1"/>
  <c r="ABQ34" i="1" a="1"/>
  <c r="ABQ34" i="1" s="1"/>
  <c r="ABQ32" i="1" a="1"/>
  <c r="ABQ32" i="1" s="1"/>
  <c r="ABQ38" i="1" a="1"/>
  <c r="ABQ38" i="1" s="1"/>
  <c r="ABQ45" i="1" a="1"/>
  <c r="ABQ45" i="1" s="1"/>
  <c r="ABQ40" i="1" a="1"/>
  <c r="ABQ40" i="1" s="1"/>
  <c r="ABQ42" i="1" a="1"/>
  <c r="ABQ42" i="1" s="1"/>
  <c r="ABQ25" i="1" a="1"/>
  <c r="ABQ25" i="1" s="1"/>
  <c r="ABQ43" i="1" a="1"/>
  <c r="ABQ43" i="1" s="1"/>
  <c r="ABQ44" i="1" a="1"/>
  <c r="ABQ44" i="1" s="1"/>
  <c r="ABQ28" i="1" a="1"/>
  <c r="ABQ28" i="1" s="1"/>
  <c r="ABQ36" i="1" a="1"/>
  <c r="ABQ36" i="1" s="1"/>
  <c r="ABQ33" i="1" a="1"/>
  <c r="ABQ33" i="1" s="1"/>
  <c r="ABQ31" i="1" a="1"/>
  <c r="ABQ31" i="1" s="1"/>
  <c r="ABQ23" i="1" a="1"/>
  <c r="ABQ23" i="1" s="1"/>
  <c r="ABQ26" i="1" a="1"/>
  <c r="ABQ26" i="1" s="1"/>
  <c r="ABQ37" i="1" a="1"/>
  <c r="ABQ37" i="1" s="1"/>
  <c r="ABQ29" i="1" a="1"/>
  <c r="ABQ29" i="1" s="1"/>
  <c r="ABQ27" i="1" a="1"/>
  <c r="ABQ27" i="1" s="1"/>
  <c r="ABQ24" i="1" a="1"/>
  <c r="ABQ24" i="1" s="1"/>
  <c r="ABQ30" i="1" a="1"/>
  <c r="ABQ30" i="1" s="1"/>
  <c r="ABQ46" i="1" a="1"/>
  <c r="ABQ46" i="1" s="1"/>
  <c r="ABQ39" i="1" a="1"/>
  <c r="ABQ39" i="1" s="1"/>
  <c r="ABR22" i="1" a="1"/>
  <c r="ABR22" i="1" s="1"/>
  <c r="ABR21" i="1" a="1"/>
  <c r="ABR21" i="1" s="1"/>
  <c r="ABR33" i="1" a="1"/>
  <c r="ABR33" i="1" s="1"/>
  <c r="ABR27" i="1" a="1"/>
  <c r="ABR27" i="1" s="1"/>
  <c r="ABR42" i="1" a="1"/>
  <c r="ABR42" i="1" s="1"/>
  <c r="ABR36" i="1" a="1"/>
  <c r="ABR36" i="1" s="1"/>
  <c r="ABR25" i="1" a="1"/>
  <c r="ABR25" i="1" s="1"/>
  <c r="ABR29" i="1" a="1"/>
  <c r="ABR29" i="1" s="1"/>
  <c r="ABR38" i="1" a="1"/>
  <c r="ABR38" i="1" s="1"/>
  <c r="ABR28" i="1" a="1"/>
  <c r="ABR28" i="1" s="1"/>
  <c r="ABR44" i="1" a="1"/>
  <c r="ABR44" i="1" s="1"/>
  <c r="ABR43" i="1" a="1"/>
  <c r="ABR43" i="1" s="1"/>
  <c r="ABR32" i="1" a="1"/>
  <c r="ABR32" i="1" s="1"/>
  <c r="ABR23" i="1" a="1"/>
  <c r="ABR23" i="1" s="1"/>
  <c r="ABR40" i="1" a="1"/>
  <c r="ABR40" i="1" s="1"/>
  <c r="ABR34" i="1" a="1"/>
  <c r="ABR34" i="1" s="1"/>
  <c r="ABR26" i="1" a="1"/>
  <c r="ABR26" i="1" s="1"/>
  <c r="ABR37" i="1" a="1"/>
  <c r="ABR37" i="1" s="1"/>
  <c r="ABR24" i="1" a="1"/>
  <c r="ABR24" i="1" s="1"/>
  <c r="ABR30" i="1" a="1"/>
  <c r="ABR30" i="1" s="1"/>
  <c r="ABR31" i="1" a="1"/>
  <c r="ABR31" i="1" s="1"/>
  <c r="ABR46" i="1" a="1"/>
  <c r="ABR46" i="1" s="1"/>
  <c r="ABR39" i="1" a="1"/>
  <c r="ABR39" i="1" s="1"/>
  <c r="ABR45" i="1" a="1"/>
  <c r="ABR45" i="1" s="1"/>
  <c r="ABT21" i="1" a="1"/>
  <c r="ABT21" i="1" s="1"/>
  <c r="ABT22" i="1" a="1"/>
  <c r="ABT22" i="1" s="1"/>
  <c r="ABT42" i="1" a="1"/>
  <c r="ABT42" i="1" s="1"/>
  <c r="ABT25" i="1" a="1"/>
  <c r="ABT25" i="1" s="1"/>
  <c r="ABT29" i="1" a="1"/>
  <c r="ABT29" i="1" s="1"/>
  <c r="ABT44" i="1" a="1"/>
  <c r="ABT44" i="1" s="1"/>
  <c r="ABT45" i="1" a="1"/>
  <c r="ABT45" i="1" s="1"/>
  <c r="ABT40" i="1" a="1"/>
  <c r="ABT40" i="1" s="1"/>
  <c r="ABT31" i="1" a="1"/>
  <c r="ABT31" i="1" s="1"/>
  <c r="ABT28" i="1" a="1"/>
  <c r="ABT28" i="1" s="1"/>
  <c r="ABT37" i="1" a="1"/>
  <c r="ABT37" i="1" s="1"/>
  <c r="ABT43" i="1" a="1"/>
  <c r="ABT43" i="1" s="1"/>
  <c r="ABT39" i="1" a="1"/>
  <c r="ABT39" i="1" s="1"/>
  <c r="ABT26" i="1" a="1"/>
  <c r="ABT26" i="1" s="1"/>
  <c r="ABT36" i="1" a="1"/>
  <c r="ABT36" i="1" s="1"/>
  <c r="ABT30" i="1" a="1"/>
  <c r="ABT30" i="1" s="1"/>
  <c r="ABT23" i="1" a="1"/>
  <c r="ABT23" i="1" s="1"/>
  <c r="ABT24" i="1" a="1"/>
  <c r="ABT24" i="1" s="1"/>
  <c r="ABT27" i="1" a="1"/>
  <c r="ABT27" i="1" s="1"/>
  <c r="ABT34" i="1" a="1"/>
  <c r="ABT34" i="1" s="1"/>
  <c r="ABT38" i="1" a="1"/>
  <c r="ABT38" i="1" s="1"/>
  <c r="ABT46" i="1" a="1"/>
  <c r="ABT46" i="1" s="1"/>
  <c r="ABT32" i="1" a="1"/>
  <c r="ABT32" i="1" s="1"/>
  <c r="ABT33" i="1" a="1"/>
  <c r="ABT33" i="1" s="1"/>
  <c r="ABU22" i="1" a="1"/>
  <c r="ABU22" i="1" s="1"/>
  <c r="ABU21" i="1" a="1"/>
  <c r="ABU21" i="1" s="1"/>
  <c r="ABU42" i="1" a="1"/>
  <c r="ABU42" i="1" s="1"/>
  <c r="ABU25" i="1" a="1"/>
  <c r="ABU25" i="1" s="1"/>
  <c r="ABU29" i="1" a="1"/>
  <c r="ABU29" i="1" s="1"/>
  <c r="ABU44" i="1" a="1"/>
  <c r="ABU44" i="1" s="1"/>
  <c r="ABU28" i="1" a="1"/>
  <c r="ABU28" i="1" s="1"/>
  <c r="ABU45" i="1" a="1"/>
  <c r="ABU45" i="1" s="1"/>
  <c r="ABU40" i="1" a="1"/>
  <c r="ABU40" i="1" s="1"/>
  <c r="ABU37" i="1" a="1"/>
  <c r="ABU37" i="1" s="1"/>
  <c r="ABU43" i="1" a="1"/>
  <c r="ABU43" i="1" s="1"/>
  <c r="ABU39" i="1" a="1"/>
  <c r="ABU39" i="1" s="1"/>
  <c r="ABU46" i="1" a="1"/>
  <c r="ABU46" i="1" s="1"/>
  <c r="ABU36" i="1" a="1"/>
  <c r="ABU36" i="1" s="1"/>
  <c r="ABU30" i="1" a="1"/>
  <c r="ABU30" i="1" s="1"/>
  <c r="ABU31" i="1" a="1"/>
  <c r="ABU31" i="1" s="1"/>
  <c r="ABU26" i="1" a="1"/>
  <c r="ABU26" i="1" s="1"/>
  <c r="ABU24" i="1" a="1"/>
  <c r="ABU24" i="1" s="1"/>
  <c r="ABU23" i="1" a="1"/>
  <c r="ABU23" i="1" s="1"/>
  <c r="ABU34" i="1" a="1"/>
  <c r="ABU34" i="1" s="1"/>
  <c r="ABU27" i="1" a="1"/>
  <c r="ABU27" i="1" s="1"/>
  <c r="ABU38" i="1" a="1"/>
  <c r="ABU38" i="1" s="1"/>
  <c r="ABU32" i="1" a="1"/>
  <c r="ABU32" i="1" s="1"/>
  <c r="ABU33" i="1" a="1"/>
  <c r="ABU33" i="1" s="1"/>
  <c r="ABV22" i="1" a="1"/>
  <c r="ABV22" i="1" s="1"/>
  <c r="ABV21" i="1" a="1"/>
  <c r="ABV21" i="1" s="1"/>
  <c r="ABV40" i="1" a="1"/>
  <c r="ABV40" i="1" s="1"/>
  <c r="ABV29" i="1" a="1"/>
  <c r="ABV29" i="1" s="1"/>
  <c r="ABV24" i="1" a="1"/>
  <c r="ABV24" i="1" s="1"/>
  <c r="ABV43" i="1" a="1"/>
  <c r="ABV43" i="1" s="1"/>
  <c r="ABV44" i="1" a="1"/>
  <c r="ABV44" i="1" s="1"/>
  <c r="ABV36" i="1" a="1"/>
  <c r="ABV36" i="1" s="1"/>
  <c r="ABV32" i="1" a="1"/>
  <c r="ABV32" i="1" s="1"/>
  <c r="ABV37" i="1" a="1"/>
  <c r="ABV37" i="1" s="1"/>
  <c r="ABV26" i="1" a="1"/>
  <c r="ABV26" i="1" s="1"/>
  <c r="ABV31" i="1" a="1"/>
  <c r="ABV31" i="1" s="1"/>
  <c r="ABV23" i="1" a="1"/>
  <c r="ABV23" i="1" s="1"/>
  <c r="ABV46" i="1" a="1"/>
  <c r="ABV46" i="1" s="1"/>
  <c r="ABV45" i="1" a="1"/>
  <c r="ABV45" i="1" s="1"/>
  <c r="ABV27" i="1" a="1"/>
  <c r="ABV27" i="1" s="1"/>
  <c r="ABV38" i="1" a="1"/>
  <c r="ABV38" i="1" s="1"/>
  <c r="ABV42" i="1" a="1"/>
  <c r="ABV42" i="1" s="1"/>
  <c r="ABV30" i="1" a="1"/>
  <c r="ABV30" i="1" s="1"/>
  <c r="ABV39" i="1" a="1"/>
  <c r="ABV39" i="1" s="1"/>
  <c r="ABV28" i="1" a="1"/>
  <c r="ABV28" i="1" s="1"/>
  <c r="ABV33" i="1" a="1"/>
  <c r="ABV33" i="1" s="1"/>
  <c r="ABV25" i="1" a="1"/>
  <c r="ABV25" i="1" s="1"/>
  <c r="ABV34" i="1" a="1"/>
  <c r="ABV34" i="1" s="1"/>
  <c r="ABY22" i="1" a="1"/>
  <c r="ABY22" i="1" s="1"/>
  <c r="ABY21" i="1" a="1"/>
  <c r="ABY21" i="1" s="1"/>
  <c r="ABY26" i="1" a="1"/>
  <c r="ABY26" i="1" s="1"/>
  <c r="ABY31" i="1" a="1"/>
  <c r="ABY31" i="1" s="1"/>
  <c r="ABY43" i="1" a="1"/>
  <c r="ABY43" i="1" s="1"/>
  <c r="ABY28" i="1" a="1"/>
  <c r="ABY28" i="1" s="1"/>
  <c r="ABY37" i="1" a="1"/>
  <c r="ABY37" i="1" s="1"/>
  <c r="ABY36" i="1" a="1"/>
  <c r="ABY36" i="1" s="1"/>
  <c r="ABY44" i="1" a="1"/>
  <c r="ABY44" i="1" s="1"/>
  <c r="ABY46" i="1" a="1"/>
  <c r="ABY46" i="1" s="1"/>
  <c r="ABY45" i="1" a="1"/>
  <c r="ABY45" i="1" s="1"/>
  <c r="ABY30" i="1" a="1"/>
  <c r="ABY30" i="1" s="1"/>
  <c r="ABY23" i="1" a="1"/>
  <c r="ABY23" i="1" s="1"/>
  <c r="ABY24" i="1" a="1"/>
  <c r="ABY24" i="1" s="1"/>
  <c r="ABY38" i="1" a="1"/>
  <c r="ABY38" i="1" s="1"/>
  <c r="ABY27" i="1" a="1"/>
  <c r="ABY27" i="1" s="1"/>
  <c r="ABY40" i="1" a="1"/>
  <c r="ABY40" i="1" s="1"/>
  <c r="ABY39" i="1" a="1"/>
  <c r="ABY39" i="1" s="1"/>
  <c r="ABY33" i="1" a="1"/>
  <c r="ABY33" i="1" s="1"/>
  <c r="ABY32" i="1" a="1"/>
  <c r="ABY32" i="1" s="1"/>
  <c r="ABY25" i="1" a="1"/>
  <c r="ABY25" i="1" s="1"/>
  <c r="ABY34" i="1" a="1"/>
  <c r="ABY34" i="1" s="1"/>
  <c r="ABY29" i="1" a="1"/>
  <c r="ABY29" i="1" s="1"/>
  <c r="ABY42" i="1" a="1"/>
  <c r="ABY42" i="1" s="1"/>
  <c r="ABZ21" i="1" a="1"/>
  <c r="ABZ21" i="1" s="1"/>
  <c r="ABZ22" i="1" a="1"/>
  <c r="ABZ22" i="1" s="1"/>
  <c r="ABZ40" i="1" a="1"/>
  <c r="ABZ40" i="1" s="1"/>
  <c r="ABZ26" i="1" a="1"/>
  <c r="ABZ26" i="1" s="1"/>
  <c r="ABZ38" i="1" a="1"/>
  <c r="ABZ38" i="1" s="1"/>
  <c r="ABZ43" i="1" a="1"/>
  <c r="ABZ43" i="1" s="1"/>
  <c r="ABZ28" i="1" a="1"/>
  <c r="ABZ28" i="1" s="1"/>
  <c r="ABZ37" i="1" a="1"/>
  <c r="ABZ37" i="1" s="1"/>
  <c r="ABZ30" i="1" a="1"/>
  <c r="ABZ30" i="1" s="1"/>
  <c r="ABZ42" i="1" a="1"/>
  <c r="ABZ42" i="1" s="1"/>
  <c r="ABZ46" i="1" a="1"/>
  <c r="ABZ46" i="1" s="1"/>
  <c r="ABZ33" i="1" a="1"/>
  <c r="ABZ33" i="1" s="1"/>
  <c r="ABZ23" i="1" a="1"/>
  <c r="ABZ23" i="1" s="1"/>
  <c r="ABZ31" i="1" a="1"/>
  <c r="ABZ31" i="1" s="1"/>
  <c r="ABZ24" i="1" a="1"/>
  <c r="ABZ24" i="1" s="1"/>
  <c r="ABZ45" i="1" a="1"/>
  <c r="ABZ45" i="1" s="1"/>
  <c r="ABZ27" i="1" a="1"/>
  <c r="ABZ27" i="1" s="1"/>
  <c r="ABZ25" i="1" a="1"/>
  <c r="ABZ25" i="1" s="1"/>
  <c r="ABZ39" i="1" a="1"/>
  <c r="ABZ39" i="1" s="1"/>
  <c r="ABZ29" i="1" a="1"/>
  <c r="ABZ29" i="1" s="1"/>
  <c r="ABZ44" i="1" a="1"/>
  <c r="ABZ44" i="1" s="1"/>
  <c r="ABZ32" i="1" a="1"/>
  <c r="ABZ32" i="1" s="1"/>
  <c r="ABZ34" i="1" a="1"/>
  <c r="ABZ34" i="1" s="1"/>
  <c r="ABZ36" i="1" a="1"/>
  <c r="ABZ36" i="1" s="1"/>
  <c r="ACA21" i="1" a="1"/>
  <c r="ACA21" i="1" s="1"/>
  <c r="ACA22" i="1" a="1"/>
  <c r="ACA22" i="1" s="1"/>
  <c r="ACA26" i="1" a="1"/>
  <c r="ACA26" i="1" s="1"/>
  <c r="ACA38" i="1" a="1"/>
  <c r="ACA38" i="1" s="1"/>
  <c r="ACA32" i="1" a="1"/>
  <c r="ACA32" i="1" s="1"/>
  <c r="ACA23" i="1" a="1"/>
  <c r="ACA23" i="1" s="1"/>
  <c r="ACA30" i="1" a="1"/>
  <c r="ACA30" i="1" s="1"/>
  <c r="ACA31" i="1" a="1"/>
  <c r="ACA31" i="1" s="1"/>
  <c r="ACA24" i="1" a="1"/>
  <c r="ACA24" i="1" s="1"/>
  <c r="ACA45" i="1" a="1"/>
  <c r="ACA45" i="1" s="1"/>
  <c r="ACA28" i="1" a="1"/>
  <c r="ACA28" i="1" s="1"/>
  <c r="ACA36" i="1" a="1"/>
  <c r="ACA36" i="1" s="1"/>
  <c r="ACA34" i="1" a="1"/>
  <c r="ACA34" i="1" s="1"/>
  <c r="ACA33" i="1" a="1"/>
  <c r="ACA33" i="1" s="1"/>
  <c r="ACA27" i="1" a="1"/>
  <c r="ACA27" i="1" s="1"/>
  <c r="ACA44" i="1" a="1"/>
  <c r="ACA44" i="1" s="1"/>
  <c r="ACA37" i="1" a="1"/>
  <c r="ACA37" i="1" s="1"/>
  <c r="ACA25" i="1" a="1"/>
  <c r="ACA25" i="1" s="1"/>
  <c r="ACA39" i="1" a="1"/>
  <c r="ACA39" i="1" s="1"/>
  <c r="ACA29" i="1" a="1"/>
  <c r="ACA29" i="1" s="1"/>
  <c r="ACA46" i="1" a="1"/>
  <c r="ACA46" i="1" s="1"/>
  <c r="ACA40" i="1" a="1"/>
  <c r="ACA40" i="1" s="1"/>
  <c r="ACA42" i="1" a="1"/>
  <c r="ACA42" i="1" s="1"/>
  <c r="ACA43" i="1" a="1"/>
  <c r="ACA43" i="1" s="1"/>
  <c r="ACB21" i="1" a="1"/>
  <c r="ACB21" i="1" s="1"/>
  <c r="ACB22" i="1" a="1"/>
  <c r="ACB22" i="1" s="1"/>
  <c r="ACB34" i="1" a="1"/>
  <c r="ACB34" i="1" s="1"/>
  <c r="ACB30" i="1" a="1"/>
  <c r="ACB30" i="1" s="1"/>
  <c r="ACB29" i="1" a="1"/>
  <c r="ACB29" i="1" s="1"/>
  <c r="ACB24" i="1" a="1"/>
  <c r="ACB24" i="1" s="1"/>
  <c r="ACB37" i="1" a="1"/>
  <c r="ACB37" i="1" s="1"/>
  <c r="ACB25" i="1" a="1"/>
  <c r="ACB25" i="1" s="1"/>
  <c r="ACB32" i="1" a="1"/>
  <c r="ACB32" i="1" s="1"/>
  <c r="ACB23" i="1" a="1"/>
  <c r="ACB23" i="1" s="1"/>
  <c r="ACB31" i="1" a="1"/>
  <c r="ACB31" i="1" s="1"/>
  <c r="ACB26" i="1" a="1"/>
  <c r="ACB26" i="1" s="1"/>
  <c r="ACB27" i="1" a="1"/>
  <c r="ACB27" i="1" s="1"/>
  <c r="ACB45" i="1" a="1"/>
  <c r="ACB45" i="1" s="1"/>
  <c r="ACB38" i="1" a="1"/>
  <c r="ACB38" i="1" s="1"/>
  <c r="ACB39" i="1" a="1"/>
  <c r="ACB39" i="1" s="1"/>
  <c r="ACB33" i="1" a="1"/>
  <c r="ACB33" i="1" s="1"/>
  <c r="ACB44" i="1" a="1"/>
  <c r="ACB44" i="1" s="1"/>
  <c r="ACB46" i="1" a="1"/>
  <c r="ACB46" i="1" s="1"/>
  <c r="ACB43" i="1" a="1"/>
  <c r="ACB43" i="1" s="1"/>
  <c r="ACB42" i="1" a="1"/>
  <c r="ACB42" i="1" s="1"/>
  <c r="ACB36" i="1" a="1"/>
  <c r="ACB36" i="1" s="1"/>
  <c r="ACB28" i="1" a="1"/>
  <c r="ACB28" i="1" s="1"/>
  <c r="ACB40" i="1" a="1"/>
  <c r="ACB40" i="1" s="1"/>
  <c r="ACD21" i="1" a="1"/>
  <c r="ACD21" i="1" s="1"/>
  <c r="ACD22" i="1" a="1"/>
  <c r="ACD22" i="1" s="1"/>
  <c r="ACD28" i="1" a="1"/>
  <c r="ACD28" i="1" s="1"/>
  <c r="ACD37" i="1" a="1"/>
  <c r="ACD37" i="1" s="1"/>
  <c r="ACD27" i="1" a="1"/>
  <c r="ACD27" i="1" s="1"/>
  <c r="ACD39" i="1" a="1"/>
  <c r="ACD39" i="1" s="1"/>
  <c r="ACD25" i="1" a="1"/>
  <c r="ACD25" i="1" s="1"/>
  <c r="ACD45" i="1" a="1"/>
  <c r="ACD45" i="1" s="1"/>
  <c r="ACD26" i="1" a="1"/>
  <c r="ACD26" i="1" s="1"/>
  <c r="ACD29" i="1" a="1"/>
  <c r="ACD29" i="1" s="1"/>
  <c r="ACD38" i="1" a="1"/>
  <c r="ACD38" i="1" s="1"/>
  <c r="ACD23" i="1" a="1"/>
  <c r="ACD23" i="1" s="1"/>
  <c r="ACD31" i="1" a="1"/>
  <c r="ACD31" i="1" s="1"/>
  <c r="ACD30" i="1" a="1"/>
  <c r="ACD30" i="1" s="1"/>
  <c r="ACD24" i="1" a="1"/>
  <c r="ACD24" i="1" s="1"/>
  <c r="ACD34" i="1" a="1"/>
  <c r="ACD34" i="1" s="1"/>
  <c r="ACD46" i="1" a="1"/>
  <c r="ACD46" i="1" s="1"/>
  <c r="ACD33" i="1" a="1"/>
  <c r="ACD33" i="1" s="1"/>
  <c r="ACD43" i="1" a="1"/>
  <c r="ACD43" i="1" s="1"/>
  <c r="ACD32" i="1" a="1"/>
  <c r="ACD32" i="1" s="1"/>
  <c r="ACD36" i="1" a="1"/>
  <c r="ACD36" i="1" s="1"/>
  <c r="ACD42" i="1" a="1"/>
  <c r="ACD42" i="1" s="1"/>
  <c r="ACD40" i="1" a="1"/>
  <c r="ACD40" i="1" s="1"/>
  <c r="ACD44" i="1" a="1"/>
  <c r="ACD44" i="1" s="1"/>
  <c r="ACE21" i="1" a="1"/>
  <c r="ACE21" i="1" s="1"/>
  <c r="ACE22" i="1" a="1"/>
  <c r="ACE22" i="1" s="1"/>
  <c r="ACE37" i="1" a="1"/>
  <c r="ACE37" i="1" s="1"/>
  <c r="ACE43" i="1" a="1"/>
  <c r="ACE43" i="1" s="1"/>
  <c r="ACE28" i="1" a="1"/>
  <c r="ACE28" i="1" s="1"/>
  <c r="ACE39" i="1" a="1"/>
  <c r="ACE39" i="1" s="1"/>
  <c r="ACE38" i="1" a="1"/>
  <c r="ACE38" i="1" s="1"/>
  <c r="ACE46" i="1" a="1"/>
  <c r="ACE46" i="1" s="1"/>
  <c r="ACE26" i="1" a="1"/>
  <c r="ACE26" i="1" s="1"/>
  <c r="ACE23" i="1" a="1"/>
  <c r="ACE23" i="1" s="1"/>
  <c r="ACE31" i="1" a="1"/>
  <c r="ACE31" i="1" s="1"/>
  <c r="ACE30" i="1" a="1"/>
  <c r="ACE30" i="1" s="1"/>
  <c r="ACE24" i="1" a="1"/>
  <c r="ACE24" i="1" s="1"/>
  <c r="ACE27" i="1" a="1"/>
  <c r="ACE27" i="1" s="1"/>
  <c r="ACE45" i="1" a="1"/>
  <c r="ACE45" i="1" s="1"/>
  <c r="ACE34" i="1" a="1"/>
  <c r="ACE34" i="1" s="1"/>
  <c r="ACE33" i="1" a="1"/>
  <c r="ACE33" i="1" s="1"/>
  <c r="ACE32" i="1" a="1"/>
  <c r="ACE32" i="1" s="1"/>
  <c r="ACE36" i="1" a="1"/>
  <c r="ACE36" i="1" s="1"/>
  <c r="ACE25" i="1" a="1"/>
  <c r="ACE25" i="1" s="1"/>
  <c r="ACE29" i="1" a="1"/>
  <c r="ACE29" i="1" s="1"/>
  <c r="ACE42" i="1" a="1"/>
  <c r="ACE42" i="1" s="1"/>
  <c r="ACE40" i="1" a="1"/>
  <c r="ACE40" i="1" s="1"/>
  <c r="ACE44" i="1" a="1"/>
  <c r="ACE44" i="1" s="1"/>
  <c r="ACF21" i="1" a="1"/>
  <c r="ACF21" i="1" s="1"/>
  <c r="ACF22" i="1" a="1"/>
  <c r="ACF22" i="1" s="1"/>
  <c r="ACF43" i="1" a="1"/>
  <c r="ACF43" i="1" s="1"/>
  <c r="ACF37" i="1" a="1"/>
  <c r="ACF37" i="1" s="1"/>
  <c r="ACF30" i="1" a="1"/>
  <c r="ACF30" i="1" s="1"/>
  <c r="ACF38" i="1" a="1"/>
  <c r="ACF38" i="1" s="1"/>
  <c r="ACF26" i="1" a="1"/>
  <c r="ACF26" i="1" s="1"/>
  <c r="ACF46" i="1" a="1"/>
  <c r="ACF46" i="1" s="1"/>
  <c r="ACF42" i="1" a="1"/>
  <c r="ACF42" i="1" s="1"/>
  <c r="ACF34" i="1" a="1"/>
  <c r="ACF34" i="1" s="1"/>
  <c r="ACF23" i="1" a="1"/>
  <c r="ACF23" i="1" s="1"/>
  <c r="ACF31" i="1" a="1"/>
  <c r="ACF31" i="1" s="1"/>
  <c r="ACF24" i="1" a="1"/>
  <c r="ACF24" i="1" s="1"/>
  <c r="ACF27" i="1" a="1"/>
  <c r="ACF27" i="1" s="1"/>
  <c r="ACF45" i="1" a="1"/>
  <c r="ACF45" i="1" s="1"/>
  <c r="ACF33" i="1" a="1"/>
  <c r="ACF33" i="1" s="1"/>
  <c r="ACF39" i="1" a="1"/>
  <c r="ACF39" i="1" s="1"/>
  <c r="ACF32" i="1" a="1"/>
  <c r="ACF32" i="1" s="1"/>
  <c r="ACF44" i="1" a="1"/>
  <c r="ACF44" i="1" s="1"/>
  <c r="ACF36" i="1" a="1"/>
  <c r="ACF36" i="1" s="1"/>
  <c r="ACF25" i="1" a="1"/>
  <c r="ACF25" i="1" s="1"/>
  <c r="ACF29" i="1" a="1"/>
  <c r="ACF29" i="1" s="1"/>
  <c r="ACF40" i="1" a="1"/>
  <c r="ACF40" i="1" s="1"/>
  <c r="ACF28" i="1" a="1"/>
  <c r="ACF28" i="1" s="1"/>
  <c r="ACG22" i="1" a="1"/>
  <c r="ACG22" i="1" s="1"/>
  <c r="ACG21" i="1" a="1"/>
  <c r="ACG21" i="1" s="1"/>
  <c r="ACG30" i="1" a="1"/>
  <c r="ACG30" i="1" s="1"/>
  <c r="ACG38" i="1" a="1"/>
  <c r="ACG38" i="1" s="1"/>
  <c r="ACG42" i="1" a="1"/>
  <c r="ACG42" i="1" s="1"/>
  <c r="ACG46" i="1" a="1"/>
  <c r="ACG46" i="1" s="1"/>
  <c r="ACG33" i="1" a="1"/>
  <c r="ACG33" i="1" s="1"/>
  <c r="ACG34" i="1" a="1"/>
  <c r="ACG34" i="1" s="1"/>
  <c r="ACG37" i="1" a="1"/>
  <c r="ACG37" i="1" s="1"/>
  <c r="ACG23" i="1" a="1"/>
  <c r="ACG23" i="1" s="1"/>
  <c r="ACG31" i="1" a="1"/>
  <c r="ACG31" i="1" s="1"/>
  <c r="ACG24" i="1" a="1"/>
  <c r="ACG24" i="1" s="1"/>
  <c r="ACG40" i="1" a="1"/>
  <c r="ACG40" i="1" s="1"/>
  <c r="ACG27" i="1" a="1"/>
  <c r="ACG27" i="1" s="1"/>
  <c r="ACG45" i="1" a="1"/>
  <c r="ACG45" i="1" s="1"/>
  <c r="ACG25" i="1" a="1"/>
  <c r="ACG25" i="1" s="1"/>
  <c r="ACG39" i="1" a="1"/>
  <c r="ACG39" i="1" s="1"/>
  <c r="ACG26" i="1" a="1"/>
  <c r="ACG26" i="1" s="1"/>
  <c r="ACG28" i="1" a="1"/>
  <c r="ACG28" i="1" s="1"/>
  <c r="ACG32" i="1" a="1"/>
  <c r="ACG32" i="1" s="1"/>
  <c r="ACG44" i="1" a="1"/>
  <c r="ACG44" i="1" s="1"/>
  <c r="ACG36" i="1" a="1"/>
  <c r="ACG36" i="1" s="1"/>
  <c r="ACG29" i="1" a="1"/>
  <c r="ACG29" i="1" s="1"/>
  <c r="ACG43" i="1" a="1"/>
  <c r="ACG43" i="1" s="1"/>
  <c r="ACC22" i="1" a="1"/>
  <c r="ACC22" i="1" s="1"/>
  <c r="ACC21" i="1" a="1"/>
  <c r="ACC21" i="1" s="1"/>
  <c r="ACC28" i="1" a="1"/>
  <c r="ACC28" i="1" s="1"/>
  <c r="ACC30" i="1" a="1"/>
  <c r="ACC30" i="1" s="1"/>
  <c r="ACC29" i="1" a="1"/>
  <c r="ACC29" i="1" s="1"/>
  <c r="ACC24" i="1" a="1"/>
  <c r="ACC24" i="1" s="1"/>
  <c r="ACC34" i="1" a="1"/>
  <c r="ACC34" i="1" s="1"/>
  <c r="ACC37" i="1" a="1"/>
  <c r="ACC37" i="1" s="1"/>
  <c r="ACC32" i="1" a="1"/>
  <c r="ACC32" i="1" s="1"/>
  <c r="ACC23" i="1" a="1"/>
  <c r="ACC23" i="1" s="1"/>
  <c r="ACC31" i="1" a="1"/>
  <c r="ACC31" i="1" s="1"/>
  <c r="ACC45" i="1" a="1"/>
  <c r="ACC45" i="1" s="1"/>
  <c r="ACC40" i="1" a="1"/>
  <c r="ACC40" i="1" s="1"/>
  <c r="ACC27" i="1" a="1"/>
  <c r="ACC27" i="1" s="1"/>
  <c r="ACC38" i="1" a="1"/>
  <c r="ACC38" i="1" s="1"/>
  <c r="ACC39" i="1" a="1"/>
  <c r="ACC39" i="1" s="1"/>
  <c r="ACC25" i="1" a="1"/>
  <c r="ACC25" i="1" s="1"/>
  <c r="ACC43" i="1" a="1"/>
  <c r="ACC43" i="1" s="1"/>
  <c r="ACC33" i="1" a="1"/>
  <c r="ACC33" i="1" s="1"/>
  <c r="ACC44" i="1" a="1"/>
  <c r="ACC44" i="1" s="1"/>
  <c r="ACC46" i="1" a="1"/>
  <c r="ACC46" i="1" s="1"/>
  <c r="ACC42" i="1" a="1"/>
  <c r="ACC42" i="1" s="1"/>
  <c r="ACC36" i="1" a="1"/>
  <c r="ACC36" i="1" s="1"/>
  <c r="ACC26" i="1" a="1"/>
  <c r="ACC26" i="1" s="1"/>
  <c r="VU22" i="1" a="1"/>
  <c r="VU22" i="1" s="1"/>
  <c r="ABN21" i="1" a="1"/>
  <c r="ABN21" i="1" s="1"/>
  <c r="ABN22" i="1" a="1"/>
  <c r="ABN22" i="1" s="1"/>
  <c r="ABN30" i="1" a="1"/>
  <c r="ABN30" i="1" s="1"/>
  <c r="ABN33" i="1" a="1"/>
  <c r="ABN33" i="1" s="1"/>
  <c r="ABN44" i="1" a="1"/>
  <c r="ABN44" i="1" s="1"/>
  <c r="ABN23" i="1" a="1"/>
  <c r="ABN23" i="1" s="1"/>
  <c r="ABN31" i="1" a="1"/>
  <c r="ABN31" i="1" s="1"/>
  <c r="ABN39" i="1" a="1"/>
  <c r="ABN39" i="1" s="1"/>
  <c r="ABN45" i="1" a="1"/>
  <c r="ABN45" i="1" s="1"/>
  <c r="ABN40" i="1" a="1"/>
  <c r="ABN40" i="1" s="1"/>
  <c r="ABN25" i="1" a="1"/>
  <c r="ABN25" i="1" s="1"/>
  <c r="ABN29" i="1" a="1"/>
  <c r="ABN29" i="1" s="1"/>
  <c r="ABN27" i="1" a="1"/>
  <c r="ABN27" i="1" s="1"/>
  <c r="ABN38" i="1" a="1"/>
  <c r="ABN38" i="1" s="1"/>
  <c r="ABN26" i="1" a="1"/>
  <c r="ABN26" i="1" s="1"/>
  <c r="ABN42" i="1" a="1"/>
  <c r="ABN42" i="1" s="1"/>
  <c r="ABN24" i="1" a="1"/>
  <c r="ABN24" i="1" s="1"/>
  <c r="ABN43" i="1" a="1"/>
  <c r="ABN43" i="1" s="1"/>
  <c r="ABN32" i="1" a="1"/>
  <c r="ABN32" i="1" s="1"/>
  <c r="ABN36" i="1" a="1"/>
  <c r="ABN36" i="1" s="1"/>
  <c r="ABN28" i="1" a="1"/>
  <c r="ABN28" i="1" s="1"/>
  <c r="ABN34" i="1" a="1"/>
  <c r="ABN34" i="1" s="1"/>
  <c r="ABN46" i="1" a="1"/>
  <c r="ABN46" i="1" s="1"/>
  <c r="ABN37" i="1" a="1"/>
  <c r="ABN37" i="1" s="1"/>
  <c r="ACJ21" i="1" a="1"/>
  <c r="ACJ21" i="1" s="1"/>
  <c r="ACJ22" i="1" a="1"/>
  <c r="ACJ22" i="1" s="1"/>
  <c r="ACJ46" i="1" a="1"/>
  <c r="ACJ46" i="1" s="1"/>
  <c r="ACJ32" i="1" a="1"/>
  <c r="ACJ32" i="1" s="1"/>
  <c r="ACJ44" i="1" a="1"/>
  <c r="ACJ44" i="1" s="1"/>
  <c r="ACJ33" i="1" a="1"/>
  <c r="ACJ33" i="1" s="1"/>
  <c r="ACJ23" i="1" a="1"/>
  <c r="ACJ23" i="1" s="1"/>
  <c r="ACJ31" i="1" a="1"/>
  <c r="ACJ31" i="1" s="1"/>
  <c r="ACJ28" i="1" a="1"/>
  <c r="ACJ28" i="1" s="1"/>
  <c r="ACJ25" i="1" a="1"/>
  <c r="ACJ25" i="1" s="1"/>
  <c r="ACJ39" i="1" a="1"/>
  <c r="ACJ39" i="1" s="1"/>
  <c r="ACJ40" i="1" a="1"/>
  <c r="ACJ40" i="1" s="1"/>
  <c r="ACJ27" i="1" a="1"/>
  <c r="ACJ27" i="1" s="1"/>
  <c r="ACJ42" i="1" a="1"/>
  <c r="ACJ42" i="1" s="1"/>
  <c r="ACJ45" i="1" a="1"/>
  <c r="ACJ45" i="1" s="1"/>
  <c r="ACJ29" i="1" a="1"/>
  <c r="ACJ29" i="1" s="1"/>
  <c r="ACJ26" i="1" a="1"/>
  <c r="ACJ26" i="1" s="1"/>
  <c r="ACJ38" i="1" a="1"/>
  <c r="ACJ38" i="1" s="1"/>
  <c r="ACJ30" i="1" a="1"/>
  <c r="ACJ30" i="1" s="1"/>
  <c r="ACJ43" i="1" a="1"/>
  <c r="ACJ43" i="1" s="1"/>
  <c r="ACJ36" i="1" a="1"/>
  <c r="ACJ36" i="1" s="1"/>
  <c r="ACJ34" i="1" a="1"/>
  <c r="ACJ34" i="1" s="1"/>
  <c r="ACJ37" i="1" a="1"/>
  <c r="ACJ37" i="1" s="1"/>
  <c r="ACJ24" i="1" a="1"/>
  <c r="ACJ24" i="1" s="1"/>
  <c r="ABO21" i="1" a="1"/>
  <c r="ABO21" i="1" s="1"/>
  <c r="ABO22" i="1" a="1"/>
  <c r="ABO22" i="1" s="1"/>
  <c r="ABO46" i="1" a="1"/>
  <c r="ABO46" i="1" s="1"/>
  <c r="ABO43" i="1" a="1"/>
  <c r="ABO43" i="1" s="1"/>
  <c r="ABO32" i="1" a="1"/>
  <c r="ABO32" i="1" s="1"/>
  <c r="ABO44" i="1" a="1"/>
  <c r="ABO44" i="1" s="1"/>
  <c r="ABO31" i="1" a="1"/>
  <c r="ABO31" i="1" s="1"/>
  <c r="ABO23" i="1" a="1"/>
  <c r="ABO23" i="1" s="1"/>
  <c r="ABO39" i="1" a="1"/>
  <c r="ABO39" i="1" s="1"/>
  <c r="ABO45" i="1" a="1"/>
  <c r="ABO45" i="1" s="1"/>
  <c r="ABO40" i="1" a="1"/>
  <c r="ABO40" i="1" s="1"/>
  <c r="ABO38" i="1" a="1"/>
  <c r="ABO38" i="1" s="1"/>
  <c r="ABO24" i="1" a="1"/>
  <c r="ABO24" i="1" s="1"/>
  <c r="ABO27" i="1" a="1"/>
  <c r="ABO27" i="1" s="1"/>
  <c r="ABO26" i="1" a="1"/>
  <c r="ABO26" i="1" s="1"/>
  <c r="ABO42" i="1" a="1"/>
  <c r="ABO42" i="1" s="1"/>
  <c r="ABO30" i="1" a="1"/>
  <c r="ABO30" i="1" s="1"/>
  <c r="ABO36" i="1" a="1"/>
  <c r="ABO36" i="1" s="1"/>
  <c r="ABO28" i="1" a="1"/>
  <c r="ABO28" i="1" s="1"/>
  <c r="ABO34" i="1" a="1"/>
  <c r="ABO34" i="1" s="1"/>
  <c r="ABO33" i="1" a="1"/>
  <c r="ABO33" i="1" s="1"/>
  <c r="ABO25" i="1" a="1"/>
  <c r="ABO25" i="1" s="1"/>
  <c r="ABO37" i="1" a="1"/>
  <c r="ABO37" i="1" s="1"/>
  <c r="ABO29" i="1" a="1"/>
  <c r="ABO29" i="1" s="1"/>
  <c r="ACK22" i="1" a="1"/>
  <c r="ACK22" i="1" s="1"/>
  <c r="ACK21" i="1" a="1"/>
  <c r="ACK21" i="1" s="1"/>
  <c r="ACK44" i="1" a="1"/>
  <c r="ACK44" i="1" s="1"/>
  <c r="ACK46" i="1" a="1"/>
  <c r="ACK46" i="1" s="1"/>
  <c r="ACK33" i="1" a="1"/>
  <c r="ACK33" i="1" s="1"/>
  <c r="ACK23" i="1" a="1"/>
  <c r="ACK23" i="1" s="1"/>
  <c r="ACK31" i="1" a="1"/>
  <c r="ACK31" i="1" s="1"/>
  <c r="ACK25" i="1" a="1"/>
  <c r="ACK25" i="1" s="1"/>
  <c r="ACK39" i="1" a="1"/>
  <c r="ACK39" i="1" s="1"/>
  <c r="ACK27" i="1" a="1"/>
  <c r="ACK27" i="1" s="1"/>
  <c r="ACK42" i="1" a="1"/>
  <c r="ACK42" i="1" s="1"/>
  <c r="ACK40" i="1" a="1"/>
  <c r="ACK40" i="1" s="1"/>
  <c r="ACK45" i="1" a="1"/>
  <c r="ACK45" i="1" s="1"/>
  <c r="ACK29" i="1" a="1"/>
  <c r="ACK29" i="1" s="1"/>
  <c r="ACK38" i="1" a="1"/>
  <c r="ACK38" i="1" s="1"/>
  <c r="ACK28" i="1" a="1"/>
  <c r="ACK28" i="1" s="1"/>
  <c r="ACK30" i="1" a="1"/>
  <c r="ACK30" i="1" s="1"/>
  <c r="ACK43" i="1" a="1"/>
  <c r="ACK43" i="1" s="1"/>
  <c r="ACK32" i="1" a="1"/>
  <c r="ACK32" i="1" s="1"/>
  <c r="ACK36" i="1" a="1"/>
  <c r="ACK36" i="1" s="1"/>
  <c r="ACK34" i="1" a="1"/>
  <c r="ACK34" i="1" s="1"/>
  <c r="ACK37" i="1" a="1"/>
  <c r="ACK37" i="1" s="1"/>
  <c r="ACK24" i="1" a="1"/>
  <c r="ACK24" i="1" s="1"/>
  <c r="ACK26" i="1" a="1"/>
  <c r="ACK26" i="1" s="1"/>
  <c r="ABP21" i="1" a="1"/>
  <c r="ABP21" i="1" s="1"/>
  <c r="ABP22" i="1" a="1"/>
  <c r="ABP22" i="1" s="1"/>
  <c r="ABP43" i="1" a="1"/>
  <c r="ABP43" i="1" s="1"/>
  <c r="ABP31" i="1" a="1"/>
  <c r="ABP31" i="1" s="1"/>
  <c r="ABP34" i="1" a="1"/>
  <c r="ABP34" i="1" s="1"/>
  <c r="ABP38" i="1" a="1"/>
  <c r="ABP38" i="1" s="1"/>
  <c r="ABP45" i="1" a="1"/>
  <c r="ABP45" i="1" s="1"/>
  <c r="ABP40" i="1" a="1"/>
  <c r="ABP40" i="1" s="1"/>
  <c r="ABP36" i="1" a="1"/>
  <c r="ABP36" i="1" s="1"/>
  <c r="ABP42" i="1" a="1"/>
  <c r="ABP42" i="1" s="1"/>
  <c r="ABP28" i="1" a="1"/>
  <c r="ABP28" i="1" s="1"/>
  <c r="ABP44" i="1" a="1"/>
  <c r="ABP44" i="1" s="1"/>
  <c r="ABP33" i="1" a="1"/>
  <c r="ABP33" i="1" s="1"/>
  <c r="ABP32" i="1" a="1"/>
  <c r="ABP32" i="1" s="1"/>
  <c r="ABP23" i="1" a="1"/>
  <c r="ABP23" i="1" s="1"/>
  <c r="ABP25" i="1" a="1"/>
  <c r="ABP25" i="1" s="1"/>
  <c r="ABP26" i="1" a="1"/>
  <c r="ABP26" i="1" s="1"/>
  <c r="ABP37" i="1" a="1"/>
  <c r="ABP37" i="1" s="1"/>
  <c r="ABP29" i="1" a="1"/>
  <c r="ABP29" i="1" s="1"/>
  <c r="ABP27" i="1" a="1"/>
  <c r="ABP27" i="1" s="1"/>
  <c r="ABP24" i="1" a="1"/>
  <c r="ABP24" i="1" s="1"/>
  <c r="ABP30" i="1" a="1"/>
  <c r="ABP30" i="1" s="1"/>
  <c r="ABP46" i="1" a="1"/>
  <c r="ABP46" i="1" s="1"/>
  <c r="ABP39" i="1" a="1"/>
  <c r="ABP39" i="1" s="1"/>
  <c r="ACL22" i="1" a="1"/>
  <c r="ACL22" i="1" s="1"/>
  <c r="ACL21" i="1" a="1"/>
  <c r="ACL21" i="1" s="1"/>
  <c r="ACL31" i="1" a="1"/>
  <c r="ACL31" i="1" s="1"/>
  <c r="ACL33" i="1" a="1"/>
  <c r="ACL33" i="1" s="1"/>
  <c r="ACL37" i="1" a="1"/>
  <c r="ACL37" i="1" s="1"/>
  <c r="ACL23" i="1" a="1"/>
  <c r="ACL23" i="1" s="1"/>
  <c r="ACL24" i="1" a="1"/>
  <c r="ACL24" i="1" s="1"/>
  <c r="ACL25" i="1" a="1"/>
  <c r="ACL25" i="1" s="1"/>
  <c r="ACL34" i="1" a="1"/>
  <c r="ACL34" i="1" s="1"/>
  <c r="ACL45" i="1" a="1"/>
  <c r="ACL45" i="1" s="1"/>
  <c r="ACL40" i="1" a="1"/>
  <c r="ACL40" i="1" s="1"/>
  <c r="ACL29" i="1" a="1"/>
  <c r="ACL29" i="1" s="1"/>
  <c r="ACL39" i="1" a="1"/>
  <c r="ACL39" i="1" s="1"/>
  <c r="ACL32" i="1" a="1"/>
  <c r="ACL32" i="1" s="1"/>
  <c r="ACL38" i="1" a="1"/>
  <c r="ACL38" i="1" s="1"/>
  <c r="ACL30" i="1" a="1"/>
  <c r="ACL30" i="1" s="1"/>
  <c r="ACL43" i="1" a="1"/>
  <c r="ACL43" i="1" s="1"/>
  <c r="ACL44" i="1" a="1"/>
  <c r="ACL44" i="1" s="1"/>
  <c r="ACL36" i="1" a="1"/>
  <c r="ACL36" i="1" s="1"/>
  <c r="ACL46" i="1" a="1"/>
  <c r="ACL46" i="1" s="1"/>
  <c r="ACL42" i="1" a="1"/>
  <c r="ACL42" i="1" s="1"/>
  <c r="ACL26" i="1" a="1"/>
  <c r="ACL26" i="1" s="1"/>
  <c r="ACL28" i="1" a="1"/>
  <c r="ACL28" i="1" s="1"/>
  <c r="ACL27" i="1" a="1"/>
  <c r="ACL27" i="1" s="1"/>
  <c r="FZ22" i="1" a="1"/>
  <c r="FZ22" i="1" s="1"/>
  <c r="ACO22" i="1" a="1"/>
  <c r="ACO22" i="1" s="1"/>
  <c r="ACO21" i="1" a="1"/>
  <c r="ACO21" i="1" s="1"/>
  <c r="ACO25" i="1" a="1"/>
  <c r="ACO25" i="1" s="1"/>
  <c r="ACO29" i="1" a="1"/>
  <c r="ACO29" i="1" s="1"/>
  <c r="ACO34" i="1" a="1"/>
  <c r="ACO34" i="1" s="1"/>
  <c r="ACO36" i="1" a="1"/>
  <c r="ACO36" i="1" s="1"/>
  <c r="ACO42" i="1" a="1"/>
  <c r="ACO42" i="1" s="1"/>
  <c r="ACO46" i="1" a="1"/>
  <c r="ACO46" i="1" s="1"/>
  <c r="ACO28" i="1" a="1"/>
  <c r="ACO28" i="1" s="1"/>
  <c r="ACO43" i="1" a="1"/>
  <c r="ACO43" i="1" s="1"/>
  <c r="ACO39" i="1" a="1"/>
  <c r="ACO39" i="1" s="1"/>
  <c r="ACO44" i="1" a="1"/>
  <c r="ACO44" i="1" s="1"/>
  <c r="ACO33" i="1" a="1"/>
  <c r="ACO33" i="1" s="1"/>
  <c r="ACO26" i="1" a="1"/>
  <c r="ACO26" i="1" s="1"/>
  <c r="ACO40" i="1" a="1"/>
  <c r="ACO40" i="1" s="1"/>
  <c r="ACO23" i="1" a="1"/>
  <c r="ACO23" i="1" s="1"/>
  <c r="ACO37" i="1" a="1"/>
  <c r="ACO37" i="1" s="1"/>
  <c r="ACO24" i="1" a="1"/>
  <c r="ACO24" i="1" s="1"/>
  <c r="ACO27" i="1" a="1"/>
  <c r="ACO27" i="1" s="1"/>
  <c r="ACO30" i="1" a="1"/>
  <c r="ACO30" i="1" s="1"/>
  <c r="ACO38" i="1" a="1"/>
  <c r="ACO38" i="1" s="1"/>
  <c r="ACO31" i="1" a="1"/>
  <c r="ACO31" i="1" s="1"/>
  <c r="ACO45" i="1" a="1"/>
  <c r="ACO45" i="1" s="1"/>
  <c r="ACO32" i="1" a="1"/>
  <c r="ACO32" i="1" s="1"/>
  <c r="ABW22" i="1" a="1"/>
  <c r="ABW22" i="1" s="1"/>
  <c r="ABW21" i="1" a="1"/>
  <c r="ABW21" i="1" s="1"/>
  <c r="ABW31" i="1" a="1"/>
  <c r="ABW31" i="1" s="1"/>
  <c r="ABW45" i="1" a="1"/>
  <c r="ABW45" i="1" s="1"/>
  <c r="ABW23" i="1" a="1"/>
  <c r="ABW23" i="1" s="1"/>
  <c r="ABW26" i="1" a="1"/>
  <c r="ABW26" i="1" s="1"/>
  <c r="ABW24" i="1" a="1"/>
  <c r="ABW24" i="1" s="1"/>
  <c r="ABW43" i="1" a="1"/>
  <c r="ABW43" i="1" s="1"/>
  <c r="ABW27" i="1" a="1"/>
  <c r="ABW27" i="1" s="1"/>
  <c r="ABW44" i="1" a="1"/>
  <c r="ABW44" i="1" s="1"/>
  <c r="ABW36" i="1" a="1"/>
  <c r="ABW36" i="1" s="1"/>
  <c r="ABW32" i="1" a="1"/>
  <c r="ABW32" i="1" s="1"/>
  <c r="ABW34" i="1" a="1"/>
  <c r="ABW34" i="1" s="1"/>
  <c r="ABW37" i="1" a="1"/>
  <c r="ABW37" i="1" s="1"/>
  <c r="ABW46" i="1" a="1"/>
  <c r="ABW46" i="1" s="1"/>
  <c r="ABW42" i="1" a="1"/>
  <c r="ABW42" i="1" s="1"/>
  <c r="ABW38" i="1" a="1"/>
  <c r="ABW38" i="1" s="1"/>
  <c r="ABW30" i="1" a="1"/>
  <c r="ABW30" i="1" s="1"/>
  <c r="ABW28" i="1" a="1"/>
  <c r="ABW28" i="1" s="1"/>
  <c r="ABW39" i="1" a="1"/>
  <c r="ABW39" i="1" s="1"/>
  <c r="ABW40" i="1" a="1"/>
  <c r="ABW40" i="1" s="1"/>
  <c r="ABW33" i="1" a="1"/>
  <c r="ABW33" i="1" s="1"/>
  <c r="ABW25" i="1" a="1"/>
  <c r="ABW25" i="1" s="1"/>
  <c r="ABW29" i="1" a="1"/>
  <c r="ABW29" i="1" s="1"/>
  <c r="ACM22" i="1" a="1"/>
  <c r="ACM22" i="1" s="1"/>
  <c r="ACM21" i="1" a="1"/>
  <c r="ACM21" i="1" s="1"/>
  <c r="ACM31" i="1" a="1"/>
  <c r="ACM31" i="1" s="1"/>
  <c r="ACM45" i="1" a="1"/>
  <c r="ACM45" i="1" s="1"/>
  <c r="ACM25" i="1" a="1"/>
  <c r="ACM25" i="1" s="1"/>
  <c r="ACM33" i="1" a="1"/>
  <c r="ACM33" i="1" s="1"/>
  <c r="ACM23" i="1" a="1"/>
  <c r="ACM23" i="1" s="1"/>
  <c r="ACM24" i="1" a="1"/>
  <c r="ACM24" i="1" s="1"/>
  <c r="ACM34" i="1" a="1"/>
  <c r="ACM34" i="1" s="1"/>
  <c r="ACM27" i="1" a="1"/>
  <c r="ACM27" i="1" s="1"/>
  <c r="ACM29" i="1" a="1"/>
  <c r="ACM29" i="1" s="1"/>
  <c r="ACM39" i="1" a="1"/>
  <c r="ACM39" i="1" s="1"/>
  <c r="ACM36" i="1" a="1"/>
  <c r="ACM36" i="1" s="1"/>
  <c r="ACM32" i="1" a="1"/>
  <c r="ACM32" i="1" s="1"/>
  <c r="ACM38" i="1" a="1"/>
  <c r="ACM38" i="1" s="1"/>
  <c r="ACM37" i="1" a="1"/>
  <c r="ACM37" i="1" s="1"/>
  <c r="ACM44" i="1" a="1"/>
  <c r="ACM44" i="1" s="1"/>
  <c r="ACM43" i="1" a="1"/>
  <c r="ACM43" i="1" s="1"/>
  <c r="ACM46" i="1" a="1"/>
  <c r="ACM46" i="1" s="1"/>
  <c r="ACM42" i="1" a="1"/>
  <c r="ACM42" i="1" s="1"/>
  <c r="ACM26" i="1" a="1"/>
  <c r="ACM26" i="1" s="1"/>
  <c r="ACM28" i="1" a="1"/>
  <c r="ACM28" i="1" s="1"/>
  <c r="ACM40" i="1" a="1"/>
  <c r="ACM40" i="1" s="1"/>
  <c r="ACM30" i="1" a="1"/>
  <c r="ACM30" i="1" s="1"/>
  <c r="ABX22" i="1" a="1"/>
  <c r="ABX22" i="1" s="1"/>
  <c r="ABX21" i="1" a="1"/>
  <c r="ABX21" i="1" s="1"/>
  <c r="ABX23" i="1" a="1"/>
  <c r="ABX23" i="1" s="1"/>
  <c r="ABX27" i="1" a="1"/>
  <c r="ABX27" i="1" s="1"/>
  <c r="ABX43" i="1" a="1"/>
  <c r="ABX43" i="1" s="1"/>
  <c r="ABX37" i="1" a="1"/>
  <c r="ABX37" i="1" s="1"/>
  <c r="ABX28" i="1" a="1"/>
  <c r="ABX28" i="1" s="1"/>
  <c r="ABX30" i="1" a="1"/>
  <c r="ABX30" i="1" s="1"/>
  <c r="ABX36" i="1" a="1"/>
  <c r="ABX36" i="1" s="1"/>
  <c r="ABX44" i="1" a="1"/>
  <c r="ABX44" i="1" s="1"/>
  <c r="ABX46" i="1" a="1"/>
  <c r="ABX46" i="1" s="1"/>
  <c r="ABX45" i="1" a="1"/>
  <c r="ABX45" i="1" s="1"/>
  <c r="ABX31" i="1" a="1"/>
  <c r="ABX31" i="1" s="1"/>
  <c r="ABX24" i="1" a="1"/>
  <c r="ABX24" i="1" s="1"/>
  <c r="ABX38" i="1" a="1"/>
  <c r="ABX38" i="1" s="1"/>
  <c r="ABX40" i="1" a="1"/>
  <c r="ABX40" i="1" s="1"/>
  <c r="ABX39" i="1" a="1"/>
  <c r="ABX39" i="1" s="1"/>
  <c r="ABX42" i="1" a="1"/>
  <c r="ABX42" i="1" s="1"/>
  <c r="ABX33" i="1" a="1"/>
  <c r="ABX33" i="1" s="1"/>
  <c r="ABX26" i="1" a="1"/>
  <c r="ABX26" i="1" s="1"/>
  <c r="ABX32" i="1" a="1"/>
  <c r="ABX32" i="1" s="1"/>
  <c r="ABX25" i="1" a="1"/>
  <c r="ABX25" i="1" s="1"/>
  <c r="ABX34" i="1" a="1"/>
  <c r="ABX34" i="1" s="1"/>
  <c r="ABX29" i="1" a="1"/>
  <c r="ABX29" i="1" s="1"/>
  <c r="ACN22" i="1" a="1"/>
  <c r="ACN22" i="1" s="1"/>
  <c r="ACN21" i="1" a="1"/>
  <c r="ACN21" i="1" s="1"/>
  <c r="ACN23" i="1" a="1"/>
  <c r="ACN23" i="1" s="1"/>
  <c r="ACN32" i="1" a="1"/>
  <c r="ACN32" i="1" s="1"/>
  <c r="ACN25" i="1" a="1"/>
  <c r="ACN25" i="1" s="1"/>
  <c r="ACN27" i="1" a="1"/>
  <c r="ACN27" i="1" s="1"/>
  <c r="ACN34" i="1" a="1"/>
  <c r="ACN34" i="1" s="1"/>
  <c r="ACN29" i="1" a="1"/>
  <c r="ACN29" i="1" s="1"/>
  <c r="ACN44" i="1" a="1"/>
  <c r="ACN44" i="1" s="1"/>
  <c r="ACN36" i="1" a="1"/>
  <c r="ACN36" i="1" s="1"/>
  <c r="ACN42" i="1" a="1"/>
  <c r="ACN42" i="1" s="1"/>
  <c r="ACN28" i="1" a="1"/>
  <c r="ACN28" i="1" s="1"/>
  <c r="ACN43" i="1" a="1"/>
  <c r="ACN43" i="1" s="1"/>
  <c r="ACN33" i="1" a="1"/>
  <c r="ACN33" i="1" s="1"/>
  <c r="ACN26" i="1" a="1"/>
  <c r="ACN26" i="1" s="1"/>
  <c r="ACN40" i="1" a="1"/>
  <c r="ACN40" i="1" s="1"/>
  <c r="ACN46" i="1" a="1"/>
  <c r="ACN46" i="1" s="1"/>
  <c r="ACN39" i="1" a="1"/>
  <c r="ACN39" i="1" s="1"/>
  <c r="ACN37" i="1" a="1"/>
  <c r="ACN37" i="1" s="1"/>
  <c r="ACN24" i="1" a="1"/>
  <c r="ACN24" i="1" s="1"/>
  <c r="ACN30" i="1" a="1"/>
  <c r="ACN30" i="1" s="1"/>
  <c r="ACN38" i="1" a="1"/>
  <c r="ACN38" i="1" s="1"/>
  <c r="ACN31" i="1" a="1"/>
  <c r="ACN31" i="1" s="1"/>
  <c r="ACN45" i="1" a="1"/>
  <c r="ACN45" i="1" s="1"/>
  <c r="ACH22" i="1" a="1"/>
  <c r="ACH22" i="1" s="1"/>
  <c r="ACH21" i="1" a="1"/>
  <c r="ACH21" i="1" s="1"/>
  <c r="ACH30" i="1" a="1"/>
  <c r="ACH30" i="1" s="1"/>
  <c r="ACH27" i="1" a="1"/>
  <c r="ACH27" i="1" s="1"/>
  <c r="ACH36" i="1" a="1"/>
  <c r="ACH36" i="1" s="1"/>
  <c r="ACH46" i="1" a="1"/>
  <c r="ACH46" i="1" s="1"/>
  <c r="ACH28" i="1" a="1"/>
  <c r="ACH28" i="1" s="1"/>
  <c r="ACH34" i="1" a="1"/>
  <c r="ACH34" i="1" s="1"/>
  <c r="ACH33" i="1" a="1"/>
  <c r="ACH33" i="1" s="1"/>
  <c r="ACH38" i="1" a="1"/>
  <c r="ACH38" i="1" s="1"/>
  <c r="ACH25" i="1" a="1"/>
  <c r="ACH25" i="1" s="1"/>
  <c r="ACH29" i="1" a="1"/>
  <c r="ACH29" i="1" s="1"/>
  <c r="ACH39" i="1" a="1"/>
  <c r="ACH39" i="1" s="1"/>
  <c r="ACH42" i="1" a="1"/>
  <c r="ACH42" i="1" s="1"/>
  <c r="ACH32" i="1" a="1"/>
  <c r="ACH32" i="1" s="1"/>
  <c r="ACH44" i="1" a="1"/>
  <c r="ACH44" i="1" s="1"/>
  <c r="ACH40" i="1" a="1"/>
  <c r="ACH40" i="1" s="1"/>
  <c r="ACH43" i="1" a="1"/>
  <c r="ACH43" i="1" s="1"/>
  <c r="ACH31" i="1" a="1"/>
  <c r="ACH31" i="1" s="1"/>
  <c r="ACH45" i="1" a="1"/>
  <c r="ACH45" i="1" s="1"/>
  <c r="ACH26" i="1" a="1"/>
  <c r="ACH26" i="1" s="1"/>
  <c r="ACH23" i="1" a="1"/>
  <c r="ACH23" i="1" s="1"/>
  <c r="ACH37" i="1" a="1"/>
  <c r="ACH37" i="1" s="1"/>
  <c r="ACH24" i="1" a="1"/>
  <c r="ACH24" i="1" s="1"/>
  <c r="ABS21" i="1" a="1"/>
  <c r="ABS21" i="1" s="1"/>
  <c r="ABS22" i="1" a="1"/>
  <c r="ABS22" i="1" s="1"/>
  <c r="ABS33" i="1" a="1"/>
  <c r="ABS33" i="1" s="1"/>
  <c r="ABS27" i="1" a="1"/>
  <c r="ABS27" i="1" s="1"/>
  <c r="ABS36" i="1" a="1"/>
  <c r="ABS36" i="1" s="1"/>
  <c r="ABS42" i="1" a="1"/>
  <c r="ABS42" i="1" s="1"/>
  <c r="ABS26" i="1" a="1"/>
  <c r="ABS26" i="1" s="1"/>
  <c r="ABS32" i="1" a="1"/>
  <c r="ABS32" i="1" s="1"/>
  <c r="ABS25" i="1" a="1"/>
  <c r="ABS25" i="1" s="1"/>
  <c r="ABS23" i="1" a="1"/>
  <c r="ABS23" i="1" s="1"/>
  <c r="ABS44" i="1" a="1"/>
  <c r="ABS44" i="1" s="1"/>
  <c r="ABS29" i="1" a="1"/>
  <c r="ABS29" i="1" s="1"/>
  <c r="ABS28" i="1" a="1"/>
  <c r="ABS28" i="1" s="1"/>
  <c r="ABS43" i="1" a="1"/>
  <c r="ABS43" i="1" s="1"/>
  <c r="ABS39" i="1" a="1"/>
  <c r="ABS39" i="1" s="1"/>
  <c r="ABS40" i="1" a="1"/>
  <c r="ABS40" i="1" s="1"/>
  <c r="ABS37" i="1" a="1"/>
  <c r="ABS37" i="1" s="1"/>
  <c r="ABS30" i="1" a="1"/>
  <c r="ABS30" i="1" s="1"/>
  <c r="ABS24" i="1" a="1"/>
  <c r="ABS24" i="1" s="1"/>
  <c r="ABS31" i="1" a="1"/>
  <c r="ABS31" i="1" s="1"/>
  <c r="ABS34" i="1" a="1"/>
  <c r="ABS34" i="1" s="1"/>
  <c r="ABS45" i="1" a="1"/>
  <c r="ABS45" i="1" s="1"/>
  <c r="ABS46" i="1" a="1"/>
  <c r="ABS46" i="1" s="1"/>
  <c r="ABS38" i="1" a="1"/>
  <c r="ABS38" i="1" s="1"/>
  <c r="HA22" i="1" a="1"/>
  <c r="HA22" i="1" s="1"/>
  <c r="ACI21" i="1" a="1"/>
  <c r="ACI21" i="1" s="1"/>
  <c r="ACI22" i="1" a="1"/>
  <c r="ACI22" i="1" s="1"/>
  <c r="ACI27" i="1" a="1"/>
  <c r="ACI27" i="1" s="1"/>
  <c r="ACI36" i="1" a="1"/>
  <c r="ACI36" i="1" s="1"/>
  <c r="ACI38" i="1" a="1"/>
  <c r="ACI38" i="1" s="1"/>
  <c r="ACI46" i="1" a="1"/>
  <c r="ACI46" i="1" s="1"/>
  <c r="ACI44" i="1" a="1"/>
  <c r="ACI44" i="1" s="1"/>
  <c r="ACI32" i="1" a="1"/>
  <c r="ACI32" i="1" s="1"/>
  <c r="ACI40" i="1" a="1"/>
  <c r="ACI40" i="1" s="1"/>
  <c r="ACI25" i="1" a="1"/>
  <c r="ACI25" i="1" s="1"/>
  <c r="ACI39" i="1" a="1"/>
  <c r="ACI39" i="1" s="1"/>
  <c r="ACI29" i="1" a="1"/>
  <c r="ACI29" i="1" s="1"/>
  <c r="ACI42" i="1" a="1"/>
  <c r="ACI42" i="1" s="1"/>
  <c r="ACI26" i="1" a="1"/>
  <c r="ACI26" i="1" s="1"/>
  <c r="ACI28" i="1" a="1"/>
  <c r="ACI28" i="1" s="1"/>
  <c r="ACI43" i="1" a="1"/>
  <c r="ACI43" i="1" s="1"/>
  <c r="ACI30" i="1" a="1"/>
  <c r="ACI30" i="1" s="1"/>
  <c r="ACI33" i="1" a="1"/>
  <c r="ACI33" i="1" s="1"/>
  <c r="ACI31" i="1" a="1"/>
  <c r="ACI31" i="1" s="1"/>
  <c r="ACI34" i="1" a="1"/>
  <c r="ACI34" i="1" s="1"/>
  <c r="ACI45" i="1" a="1"/>
  <c r="ACI45" i="1" s="1"/>
  <c r="ACI37" i="1" a="1"/>
  <c r="ACI37" i="1" s="1"/>
  <c r="ACI23" i="1" a="1"/>
  <c r="ACI23" i="1" s="1"/>
  <c r="ACI24" i="1" a="1"/>
  <c r="ACI24" i="1" s="1"/>
  <c r="WQ22" i="1" a="1"/>
  <c r="WQ22" i="1" s="1"/>
  <c r="VP22" i="1" a="1"/>
  <c r="VP22" i="1" s="1"/>
  <c r="S22" i="1" a="1"/>
  <c r="S22" i="1" s="1"/>
  <c r="WB22" i="1" a="1"/>
  <c r="WB22" i="1" s="1"/>
  <c r="HG22" i="1" a="1"/>
  <c r="HG22" i="1" s="1"/>
  <c r="YN22" i="1" a="1"/>
  <c r="YN22" i="1" s="1"/>
  <c r="AAB22" i="1" a="1"/>
  <c r="AAB22" i="1" s="1"/>
  <c r="DR21" i="1" a="1"/>
  <c r="DR21" i="1" s="1"/>
  <c r="DR47" i="1" a="1"/>
  <c r="DR47" i="1" s="1"/>
  <c r="DR48" i="1" s="1" a="1"/>
  <c r="DR48" i="1" s="1"/>
  <c r="U47" i="1" a="1"/>
  <c r="U47" i="1" s="1"/>
  <c r="IK21" i="1" a="1"/>
  <c r="IK21" i="1" s="1"/>
  <c r="IK47" i="1" a="1"/>
  <c r="IK47" i="1" s="1"/>
  <c r="IK48" i="1" s="1" a="1"/>
  <c r="IK48" i="1" s="1"/>
  <c r="WM21" i="1" a="1"/>
  <c r="WM21" i="1" s="1"/>
  <c r="WM47" i="1" a="1"/>
  <c r="WM47" i="1" s="1"/>
  <c r="WM48" i="1" s="1" a="1"/>
  <c r="WM48" i="1" s="1"/>
  <c r="JG21" i="1" a="1"/>
  <c r="JG21" i="1" s="1"/>
  <c r="JG47" i="1" a="1"/>
  <c r="JG47" i="1" s="1"/>
  <c r="JG48" i="1" s="1" a="1"/>
  <c r="JG48" i="1" s="1"/>
  <c r="AEX21" i="1" a="1"/>
  <c r="AEX21" i="1" s="1"/>
  <c r="AEX47" i="1" a="1"/>
  <c r="AEX47" i="1" s="1"/>
  <c r="AEX48" i="1" s="1" a="1"/>
  <c r="AEX48" i="1" s="1"/>
  <c r="HW47" i="1" a="1"/>
  <c r="HW47" i="1" s="1"/>
  <c r="HW48" i="1" s="1" a="1"/>
  <c r="HW48" i="1" s="1"/>
  <c r="IU47" i="1" a="1"/>
  <c r="IU47" i="1" s="1"/>
  <c r="IU48" i="1" s="1" a="1"/>
  <c r="IU48" i="1" s="1"/>
  <c r="HF21" i="1" a="1"/>
  <c r="HF21" i="1" s="1"/>
  <c r="HF47" i="1" a="1"/>
  <c r="HF47" i="1" s="1"/>
  <c r="HF48" i="1" s="1" a="1"/>
  <c r="HF48" i="1" s="1"/>
  <c r="CD47" i="1" a="1"/>
  <c r="CD47" i="1" s="1"/>
  <c r="CD48" i="1" s="1" a="1"/>
  <c r="CD48" i="1" s="1"/>
  <c r="EC21" i="1" a="1"/>
  <c r="EC21" i="1" s="1"/>
  <c r="EC47" i="1" a="1"/>
  <c r="EC47" i="1" s="1"/>
  <c r="EC48" i="1" s="1" a="1"/>
  <c r="EC48" i="1" s="1"/>
  <c r="WR21" i="1" a="1"/>
  <c r="WR21" i="1" s="1"/>
  <c r="WR47" i="1" a="1"/>
  <c r="WR47" i="1" s="1"/>
  <c r="WR48" i="1" s="1" a="1"/>
  <c r="WR48" i="1" s="1"/>
  <c r="JA21" i="1" a="1"/>
  <c r="JA21" i="1" s="1"/>
  <c r="JA47" i="1" a="1"/>
  <c r="JA47" i="1" s="1"/>
  <c r="JA48" i="1" s="1" a="1"/>
  <c r="JA48" i="1" s="1"/>
  <c r="VV47" i="1" a="1"/>
  <c r="VV47" i="1" s="1"/>
  <c r="VV48" i="1" s="1" a="1"/>
  <c r="VV48" i="1" s="1"/>
  <c r="GA22" i="1" a="1"/>
  <c r="GA22" i="1" s="1"/>
  <c r="GA47" i="1" a="1"/>
  <c r="GA47" i="1" s="1"/>
  <c r="GA48" i="1" s="1" a="1"/>
  <c r="GA48" i="1" s="1"/>
  <c r="WF47" i="1" a="1"/>
  <c r="WF47" i="1" s="1"/>
  <c r="WF48" i="1" s="1" a="1"/>
  <c r="WF48" i="1" s="1"/>
  <c r="IZ21" i="1" a="1"/>
  <c r="IZ21" i="1" s="1"/>
  <c r="IZ47" i="1" a="1"/>
  <c r="IZ47" i="1" s="1"/>
  <c r="IZ48" i="1" s="1" a="1"/>
  <c r="IZ48" i="1" s="1"/>
  <c r="GV28" i="1" a="1"/>
  <c r="GV28" i="1" s="1"/>
  <c r="GV47" i="1" a="1"/>
  <c r="GV47" i="1" s="1"/>
  <c r="GV48" i="1" s="1" a="1"/>
  <c r="GV48" i="1" s="1"/>
  <c r="YW47" i="1" a="1"/>
  <c r="YW47" i="1" s="1"/>
  <c r="YW48" i="1" s="1" a="1"/>
  <c r="YW48" i="1" s="1"/>
  <c r="EG21" i="1" a="1"/>
  <c r="EG21" i="1" s="1"/>
  <c r="EG47" i="1" a="1"/>
  <c r="EG47" i="1" s="1"/>
  <c r="EG48" i="1" s="1" a="1"/>
  <c r="EG48" i="1" s="1"/>
  <c r="CZ18" i="1"/>
  <c r="K47" i="1" a="1"/>
  <c r="K47" i="1" s="1"/>
  <c r="XE47" i="1" a="1"/>
  <c r="XE47" i="1" s="1"/>
  <c r="XE48" i="1" s="1" a="1"/>
  <c r="XE48" i="1" s="1"/>
  <c r="IG21" i="1" a="1"/>
  <c r="IG21" i="1" s="1"/>
  <c r="IG47" i="1" a="1"/>
  <c r="IG47" i="1" s="1"/>
  <c r="IG48" i="1" s="1" a="1"/>
  <c r="IG48" i="1" s="1"/>
  <c r="YA21" i="1" a="1"/>
  <c r="YA21" i="1" s="1"/>
  <c r="YA47" i="1" a="1"/>
  <c r="YA47" i="1" s="1"/>
  <c r="YA48" i="1" s="1" a="1"/>
  <c r="YA48" i="1" s="1"/>
  <c r="WK21" i="1" a="1"/>
  <c r="WK21" i="1" s="1"/>
  <c r="WK47" i="1" a="1"/>
  <c r="WK47" i="1" s="1"/>
  <c r="WK48" i="1" s="1" a="1"/>
  <c r="WK48" i="1" s="1"/>
  <c r="CG47" i="1" a="1"/>
  <c r="CG47" i="1" s="1"/>
  <c r="CG48" i="1" s="1" a="1"/>
  <c r="CG48" i="1" s="1"/>
  <c r="DJ22" i="1" a="1"/>
  <c r="DJ22" i="1" s="1"/>
  <c r="DJ47" i="1" a="1"/>
  <c r="DJ47" i="1" s="1"/>
  <c r="DJ48" i="1" s="1" a="1"/>
  <c r="DJ48" i="1" s="1"/>
  <c r="YN21" i="1" a="1"/>
  <c r="YN21" i="1" s="1"/>
  <c r="YN47" i="1" a="1"/>
  <c r="YN47" i="1" s="1"/>
  <c r="YN48" i="1" s="1" a="1"/>
  <c r="YN48" i="1" s="1"/>
  <c r="WB21" i="1" a="1"/>
  <c r="WB21" i="1" s="1"/>
  <c r="WB47" i="1" a="1"/>
  <c r="WB47" i="1" s="1"/>
  <c r="WB48" i="1" s="1" a="1"/>
  <c r="WB48" i="1" s="1"/>
  <c r="P22" i="1" a="1"/>
  <c r="P22" i="1" s="1"/>
  <c r="FD22" i="1" s="1"/>
  <c r="P47" i="1" a="1"/>
  <c r="P47" i="1" s="1"/>
  <c r="VW21" i="1" a="1"/>
  <c r="VW21" i="1" s="1"/>
  <c r="VW47" i="1" a="1"/>
  <c r="VW47" i="1" s="1"/>
  <c r="VW48" i="1" s="1" a="1"/>
  <c r="VW48" i="1" s="1"/>
  <c r="XK21" i="1" a="1"/>
  <c r="XK21" i="1" s="1"/>
  <c r="XK47" i="1" a="1"/>
  <c r="XK47" i="1" s="1"/>
  <c r="XK48" i="1" s="1" a="1"/>
  <c r="XK48" i="1" s="1"/>
  <c r="AAB47" i="1" a="1"/>
  <c r="AAB47" i="1" s="1"/>
  <c r="AAB48" i="1" s="1" a="1"/>
  <c r="AAB48" i="1" s="1"/>
  <c r="VQ21" i="1" a="1"/>
  <c r="VQ21" i="1" s="1"/>
  <c r="VQ47" i="1" a="1"/>
  <c r="VQ47" i="1" s="1"/>
  <c r="VQ48" i="1" s="1" a="1"/>
  <c r="VQ48" i="1" s="1"/>
  <c r="XF21" i="1" a="1"/>
  <c r="XF21" i="1" s="1"/>
  <c r="XF47" i="1" a="1"/>
  <c r="XF47" i="1" s="1"/>
  <c r="XF48" i="1" s="1" a="1"/>
  <c r="XF48" i="1" s="1"/>
  <c r="FB21" i="1" a="1"/>
  <c r="FB21" i="1" s="1"/>
  <c r="FB47" i="1" a="1"/>
  <c r="FB47" i="1" s="1"/>
  <c r="FB48" i="1" s="1" a="1"/>
  <c r="FB48" i="1" s="1"/>
  <c r="HB21" i="1" a="1"/>
  <c r="HB21" i="1" s="1"/>
  <c r="HB47" i="1" a="1"/>
  <c r="HB47" i="1" s="1"/>
  <c r="HB48" i="1" s="1" a="1"/>
  <c r="HB48" i="1" s="1"/>
  <c r="HN21" i="1" a="1"/>
  <c r="HN21" i="1" s="1"/>
  <c r="AAD26" i="1" a="1"/>
  <c r="AAD26" i="1" s="1"/>
  <c r="AAD47" i="1" a="1"/>
  <c r="AAD47" i="1" s="1"/>
  <c r="AAD48" i="1" s="1" a="1"/>
  <c r="AAD48" i="1" s="1"/>
  <c r="WX21" i="1" a="1"/>
  <c r="WX21" i="1" s="1"/>
  <c r="WX47" i="1" a="1"/>
  <c r="WX47" i="1" s="1"/>
  <c r="WX48" i="1" s="1" a="1"/>
  <c r="WX48" i="1" s="1"/>
  <c r="AJ21" i="1" a="1"/>
  <c r="AJ21" i="1" s="1"/>
  <c r="AJ47" i="1" a="1"/>
  <c r="AJ47" i="1" s="1"/>
  <c r="IL21" i="1" a="1"/>
  <c r="IL21" i="1" s="1"/>
  <c r="IL47" i="1" a="1"/>
  <c r="IL47" i="1" s="1"/>
  <c r="IL48" i="1" s="1" a="1"/>
  <c r="IL48" i="1" s="1"/>
  <c r="WN21" i="1" a="1"/>
  <c r="WN21" i="1" s="1"/>
  <c r="WN47" i="1" a="1"/>
  <c r="WN47" i="1" s="1"/>
  <c r="WN48" i="1" s="1" a="1"/>
  <c r="WN48" i="1" s="1"/>
  <c r="JH21" i="1" a="1"/>
  <c r="JH21" i="1" s="1"/>
  <c r="JH47" i="1" a="1"/>
  <c r="JH47" i="1" s="1"/>
  <c r="JH48" i="1" s="1" a="1"/>
  <c r="JH48" i="1" s="1"/>
  <c r="DT21" i="1" a="1"/>
  <c r="DT21" i="1" s="1"/>
  <c r="DT47" i="1" a="1"/>
  <c r="DT47" i="1" s="1"/>
  <c r="DT48" i="1" s="1" a="1"/>
  <c r="DT48" i="1" s="1"/>
  <c r="IV21" i="1" a="1"/>
  <c r="IV21" i="1" s="1"/>
  <c r="IV47" i="1" a="1"/>
  <c r="IV47" i="1" s="1"/>
  <c r="IV48" i="1" s="1" a="1"/>
  <c r="IV48" i="1" s="1"/>
  <c r="XC21" i="1" a="1"/>
  <c r="XC21" i="1" s="1"/>
  <c r="XC47" i="1" a="1"/>
  <c r="XC47" i="1" s="1"/>
  <c r="XC48" i="1" s="1" a="1"/>
  <c r="XC48" i="1" s="1"/>
  <c r="JB22" i="1" a="1"/>
  <c r="JB22" i="1" s="1"/>
  <c r="JB47" i="1" a="1"/>
  <c r="JB47" i="1" s="1"/>
  <c r="JB48" i="1" s="1" a="1"/>
  <c r="JB48" i="1" s="1"/>
  <c r="WS21" i="1" a="1"/>
  <c r="WS21" i="1" s="1"/>
  <c r="WS47" i="1" a="1"/>
  <c r="WS47" i="1" s="1"/>
  <c r="WS48" i="1" s="1" a="1"/>
  <c r="WS48" i="1" s="1"/>
  <c r="HG21" i="1" a="1"/>
  <c r="HG21" i="1" s="1"/>
  <c r="HG47" i="1" a="1"/>
  <c r="HG47" i="1" s="1"/>
  <c r="HG48" i="1" s="1" a="1"/>
  <c r="HG48" i="1" s="1"/>
  <c r="IB21" i="1" a="1"/>
  <c r="IB21" i="1" s="1"/>
  <c r="IB47" i="1" a="1"/>
  <c r="IB47" i="1" s="1"/>
  <c r="IB48" i="1" s="1" a="1"/>
  <c r="IB48" i="1" s="1"/>
  <c r="GB47" i="1" a="1"/>
  <c r="GB47" i="1" s="1"/>
  <c r="GB48" i="1" s="1" a="1"/>
  <c r="GB48" i="1" s="1"/>
  <c r="WG21" i="1" a="1"/>
  <c r="WG21" i="1" s="1"/>
  <c r="WG47" i="1" a="1"/>
  <c r="WG47" i="1" s="1"/>
  <c r="WG48" i="1" s="1" a="1"/>
  <c r="WG48" i="1" s="1"/>
  <c r="XD21" i="1" a="1"/>
  <c r="XD21" i="1" s="1"/>
  <c r="XD47" i="1" a="1"/>
  <c r="XD47" i="1" s="1"/>
  <c r="XD48" i="1" s="1" a="1"/>
  <c r="XD48" i="1" s="1"/>
  <c r="R21" i="1" a="1"/>
  <c r="R21" i="1" s="1"/>
  <c r="R47" i="1" a="1"/>
  <c r="R47" i="1" s="1"/>
  <c r="R48" i="1" s="1" a="1"/>
  <c r="R48" i="1" s="1"/>
  <c r="VX21" i="1" a="1"/>
  <c r="VX21" i="1" s="1"/>
  <c r="VX47" i="1" a="1"/>
  <c r="VX47" i="1" s="1"/>
  <c r="VX48" i="1" s="1" a="1"/>
  <c r="VX48" i="1" s="1"/>
  <c r="IH21" i="1" a="1"/>
  <c r="IH21" i="1" s="1"/>
  <c r="IH47" i="1" a="1"/>
  <c r="IH47" i="1" s="1"/>
  <c r="IH48" i="1" s="1" a="1"/>
  <c r="IH48" i="1" s="1"/>
  <c r="YC21" i="1" a="1"/>
  <c r="YC21" i="1" s="1"/>
  <c r="YC47" i="1" a="1"/>
  <c r="YC47" i="1" s="1"/>
  <c r="YC48" i="1" s="1" a="1"/>
  <c r="YC48" i="1" s="1"/>
  <c r="HS21" i="1" a="1"/>
  <c r="HS21" i="1" s="1"/>
  <c r="HS47" i="1" a="1"/>
  <c r="HS47" i="1" s="1"/>
  <c r="HS48" i="1" s="1" a="1"/>
  <c r="HS48" i="1" s="1"/>
  <c r="XG21" i="1" a="1"/>
  <c r="XG21" i="1" s="1"/>
  <c r="XG47" i="1" a="1"/>
  <c r="XG47" i="1" s="1"/>
  <c r="XG48" i="1" s="1" a="1"/>
  <c r="XG48" i="1" s="1"/>
  <c r="IR21" i="1" a="1"/>
  <c r="IR21" i="1" s="1"/>
  <c r="IR47" i="1" a="1"/>
  <c r="IR47" i="1" s="1"/>
  <c r="IR48" i="1" s="1" a="1"/>
  <c r="IR48" i="1" s="1"/>
  <c r="HC21" i="1" a="1"/>
  <c r="HC21" i="1" s="1"/>
  <c r="HC47" i="1" a="1"/>
  <c r="HC47" i="1" s="1"/>
  <c r="HC48" i="1" s="1" a="1"/>
  <c r="HC48" i="1" s="1"/>
  <c r="XL38" i="1" a="1"/>
  <c r="XL38" i="1" s="1"/>
  <c r="XL47" i="1" a="1"/>
  <c r="XL47" i="1" s="1"/>
  <c r="XL48" i="1" s="1" a="1"/>
  <c r="XL48" i="1" s="1"/>
  <c r="IM21" i="1" a="1"/>
  <c r="IM21" i="1" s="1"/>
  <c r="IM47" i="1" a="1"/>
  <c r="IM47" i="1" s="1"/>
  <c r="IM48" i="1" s="1" a="1"/>
  <c r="IM48" i="1" s="1"/>
  <c r="YK21" i="1" a="1"/>
  <c r="YK21" i="1" s="1"/>
  <c r="YK47" i="1" a="1"/>
  <c r="YK47" i="1" s="1"/>
  <c r="YK48" i="1" s="1" a="1"/>
  <c r="YK48" i="1" s="1"/>
  <c r="YX47" i="1" a="1"/>
  <c r="YX47" i="1" s="1"/>
  <c r="YX48" i="1" s="1" a="1"/>
  <c r="YX48" i="1" s="1"/>
  <c r="WC21" i="1" a="1"/>
  <c r="WC21" i="1" s="1"/>
  <c r="WC47" i="1" a="1"/>
  <c r="WC47" i="1" s="1"/>
  <c r="WC48" i="1" s="1" a="1"/>
  <c r="WC48" i="1" s="1"/>
  <c r="IW21" i="1" a="1"/>
  <c r="IW21" i="1" s="1"/>
  <c r="IW47" i="1" a="1"/>
  <c r="IW47" i="1" s="1"/>
  <c r="IW48" i="1" s="1" a="1"/>
  <c r="IW48" i="1" s="1"/>
  <c r="YD21" i="1" a="1"/>
  <c r="YD21" i="1" s="1"/>
  <c r="YD47" i="1" a="1"/>
  <c r="YD47" i="1" s="1"/>
  <c r="YD48" i="1" s="1" a="1"/>
  <c r="YD48" i="1" s="1"/>
  <c r="HK21" i="1" a="1"/>
  <c r="HK21" i="1" s="1"/>
  <c r="HK47" i="1" a="1"/>
  <c r="HK47" i="1" s="1"/>
  <c r="HK48" i="1" s="1" a="1"/>
  <c r="HK48" i="1" s="1"/>
  <c r="VS21" i="1" a="1"/>
  <c r="VS21" i="1" s="1"/>
  <c r="VS47" i="1" a="1"/>
  <c r="VS47" i="1" s="1"/>
  <c r="VS48" i="1" s="1" a="1"/>
  <c r="VS48" i="1" s="1"/>
  <c r="II21" i="1" a="1"/>
  <c r="II21" i="1" s="1"/>
  <c r="II47" i="1" a="1"/>
  <c r="II47" i="1" s="1"/>
  <c r="II48" i="1" s="1" a="1"/>
  <c r="II48" i="1" s="1"/>
  <c r="WU21" i="1" a="1"/>
  <c r="WU21" i="1" s="1"/>
  <c r="WU47" i="1" a="1"/>
  <c r="WU47" i="1" s="1"/>
  <c r="WU48" i="1" s="1" a="1"/>
  <c r="WU48" i="1" s="1"/>
  <c r="GZ20" i="1"/>
  <c r="AN47" i="1" a="1"/>
  <c r="AN47" i="1" s="1"/>
  <c r="J47" i="1" a="1"/>
  <c r="J47" i="1" s="1"/>
  <c r="J48" i="1" s="1" a="1"/>
  <c r="J48" i="1" s="1"/>
  <c r="WZ21" i="1" a="1"/>
  <c r="WZ21" i="1" s="1"/>
  <c r="WZ47" i="1" a="1"/>
  <c r="WZ47" i="1" s="1"/>
  <c r="WZ48" i="1" s="1" a="1"/>
  <c r="WZ48" i="1" s="1"/>
  <c r="YO47" i="1" a="1"/>
  <c r="YO47" i="1" s="1"/>
  <c r="YO48" i="1" s="1" a="1"/>
  <c r="YO48" i="1" s="1"/>
  <c r="IS47" i="1" a="1"/>
  <c r="IS47" i="1" s="1"/>
  <c r="IS48" i="1" s="1" a="1"/>
  <c r="IS48" i="1" s="1"/>
  <c r="HD21" i="1" a="1"/>
  <c r="HD21" i="1" s="1"/>
  <c r="HD47" i="1" a="1"/>
  <c r="HD47" i="1" s="1"/>
  <c r="HD48" i="1" s="1" a="1"/>
  <c r="HD48" i="1" s="1"/>
  <c r="JC21" i="1" a="1"/>
  <c r="JC21" i="1" s="1"/>
  <c r="JC47" i="1" a="1"/>
  <c r="JC47" i="1" s="1"/>
  <c r="JC48" i="1" s="1" a="1"/>
  <c r="JC48" i="1" s="1"/>
  <c r="HJ21" i="1" a="1"/>
  <c r="HJ21" i="1" s="1"/>
  <c r="HJ47" i="1" a="1"/>
  <c r="HJ47" i="1" s="1"/>
  <c r="HJ48" i="1" s="1" a="1"/>
  <c r="HJ48" i="1" s="1"/>
  <c r="JD21" i="1" a="1"/>
  <c r="JD21" i="1" s="1"/>
  <c r="JD47" i="1" a="1"/>
  <c r="JD47" i="1" s="1"/>
  <c r="JD48" i="1" s="1" a="1"/>
  <c r="JD48" i="1" s="1"/>
  <c r="JE22" i="1" a="1"/>
  <c r="JE22" i="1" s="1"/>
  <c r="JE47" i="1" a="1"/>
  <c r="JE47" i="1" s="1"/>
  <c r="JE48" i="1" s="1" a="1"/>
  <c r="JE48" i="1" s="1"/>
  <c r="DG47" i="1" a="1"/>
  <c r="DG47" i="1" s="1"/>
  <c r="DG48" i="1" s="1" a="1"/>
  <c r="DG48" i="1" s="1"/>
  <c r="YL22" i="1" a="1"/>
  <c r="YL22" i="1" s="1"/>
  <c r="YL47" i="1" a="1"/>
  <c r="YL47" i="1" s="1"/>
  <c r="YL48" i="1" s="1" a="1"/>
  <c r="YL48" i="1" s="1"/>
  <c r="WD22" i="1" a="1"/>
  <c r="WD22" i="1" s="1"/>
  <c r="WD47" i="1" a="1"/>
  <c r="WD47" i="1" s="1"/>
  <c r="WD48" i="1" s="1" a="1"/>
  <c r="WD48" i="1" s="1"/>
  <c r="IO47" i="1" a="1"/>
  <c r="IO47" i="1" s="1"/>
  <c r="IO48" i="1" s="1" a="1"/>
  <c r="IO48" i="1" s="1"/>
  <c r="WO21" i="1" a="1"/>
  <c r="WO21" i="1" s="1"/>
  <c r="WO47" i="1" a="1"/>
  <c r="WO47" i="1" s="1"/>
  <c r="WO48" i="1" s="1" a="1"/>
  <c r="WO48" i="1" s="1"/>
  <c r="IC21" i="1" a="1"/>
  <c r="IC21" i="1" s="1"/>
  <c r="IC47" i="1" a="1"/>
  <c r="IC47" i="1" s="1"/>
  <c r="IC48" i="1" s="1" a="1"/>
  <c r="IC48" i="1" s="1"/>
  <c r="HW22" i="1" a="1"/>
  <c r="HW22" i="1" s="1"/>
  <c r="WP47" i="1" a="1"/>
  <c r="WP47" i="1" s="1"/>
  <c r="WP48" i="1" s="1" a="1"/>
  <c r="WP48" i="1" s="1"/>
  <c r="HP21" i="1" a="1"/>
  <c r="HP21" i="1" s="1"/>
  <c r="HP47" i="1" a="1"/>
  <c r="HP47" i="1" s="1"/>
  <c r="HP48" i="1" s="1" a="1"/>
  <c r="HP48" i="1" s="1"/>
  <c r="FY21" i="1" a="1"/>
  <c r="FY21" i="1" s="1"/>
  <c r="FY47" i="1" a="1"/>
  <c r="FY47" i="1" s="1"/>
  <c r="FY48" i="1" s="1" a="1"/>
  <c r="FY48" i="1" s="1"/>
  <c r="IX47" i="1" a="1"/>
  <c r="IX47" i="1" s="1"/>
  <c r="IX48" i="1" s="1" a="1"/>
  <c r="IX48" i="1" s="1"/>
  <c r="ZB21" i="1" a="1"/>
  <c r="ZB21" i="1" s="1"/>
  <c r="ZB47" i="1" a="1"/>
  <c r="ZB47" i="1" s="1"/>
  <c r="ZB48" i="1" s="1" a="1"/>
  <c r="ZB48" i="1" s="1"/>
  <c r="N21" i="1" a="1"/>
  <c r="N21" i="1" s="1"/>
  <c r="N47" i="1" a="1"/>
  <c r="N47" i="1" s="1"/>
  <c r="MS21" i="1" a="1"/>
  <c r="MS21" i="1" s="1"/>
  <c r="MS47" i="1" a="1"/>
  <c r="MS47" i="1" s="1"/>
  <c r="MS48" i="1" s="1" a="1"/>
  <c r="MS48" i="1" s="1"/>
  <c r="HN22" i="1" a="1"/>
  <c r="HN22" i="1" s="1"/>
  <c r="EE47" i="1" a="1"/>
  <c r="EE47" i="1" s="1"/>
  <c r="EE48" i="1" s="1" a="1"/>
  <c r="EE48" i="1" s="1"/>
  <c r="MT47" i="1" a="1"/>
  <c r="MT47" i="1" s="1"/>
  <c r="MT48" i="1" s="1" a="1"/>
  <c r="MT48" i="1" s="1"/>
  <c r="HU47" i="1" a="1"/>
  <c r="HU47" i="1" s="1"/>
  <c r="HU48" i="1" s="1" a="1"/>
  <c r="HU48" i="1" s="1"/>
  <c r="IE22" i="1" a="1"/>
  <c r="IE22" i="1" s="1"/>
  <c r="IE47" i="1" a="1"/>
  <c r="IE47" i="1" s="1"/>
  <c r="IE48" i="1" s="1" a="1"/>
  <c r="IE48" i="1" s="1"/>
  <c r="AK21" i="1" a="1"/>
  <c r="AK21" i="1" s="1"/>
  <c r="FW21" i="1" s="1"/>
  <c r="AK47" i="1" a="1"/>
  <c r="AK47" i="1" s="1"/>
  <c r="WI47" i="1" a="1"/>
  <c r="WI47" i="1" s="1"/>
  <c r="WI48" i="1" s="1" a="1"/>
  <c r="WI48" i="1" s="1"/>
  <c r="ZC22" i="1" a="1"/>
  <c r="ZC22" i="1" s="1"/>
  <c r="ZC47" i="1" a="1"/>
  <c r="ZC47" i="1" s="1"/>
  <c r="ZC48" i="1" s="1" a="1"/>
  <c r="ZC48" i="1" s="1"/>
  <c r="AAG47" i="1" a="1"/>
  <c r="AAG47" i="1" s="1"/>
  <c r="AAG48" i="1" s="1" a="1"/>
  <c r="AAG48" i="1" s="1"/>
  <c r="EG22" i="1" a="1"/>
  <c r="EG22" i="1" s="1"/>
  <c r="XM21" i="1" a="1"/>
  <c r="XM21" i="1" s="1"/>
  <c r="XM47" i="1" a="1"/>
  <c r="XM47" i="1" s="1"/>
  <c r="XM48" i="1" s="1" a="1"/>
  <c r="XM48" i="1" s="1"/>
  <c r="IA21" i="1" a="1"/>
  <c r="IA21" i="1" s="1"/>
  <c r="IA47" i="1" a="1"/>
  <c r="IA47" i="1" s="1"/>
  <c r="IA48" i="1" s="1" a="1"/>
  <c r="IA48" i="1" s="1"/>
  <c r="ACQ21" i="1" a="1"/>
  <c r="ACQ21" i="1" s="1"/>
  <c r="ACQ48" i="1" a="1"/>
  <c r="ACQ48" i="1" s="1"/>
  <c r="EC22" i="1" a="1"/>
  <c r="EC22" i="1" s="1"/>
  <c r="HL47" i="1" a="1"/>
  <c r="HL47" i="1" s="1"/>
  <c r="HL48" i="1" s="1" a="1"/>
  <c r="HL48" i="1" s="1"/>
  <c r="WV47" i="1" a="1"/>
  <c r="WV47" i="1" s="1"/>
  <c r="WV48" i="1" s="1" a="1"/>
  <c r="WV48" i="1" s="1"/>
  <c r="VT21" i="1" a="1"/>
  <c r="VT21" i="1" s="1"/>
  <c r="VT47" i="1" a="1"/>
  <c r="VT47" i="1" s="1"/>
  <c r="VT48" i="1" s="1" a="1"/>
  <c r="VT48" i="1" s="1"/>
  <c r="AAU47" i="1" a="1"/>
  <c r="AAU47" i="1" s="1"/>
  <c r="AAU48" i="1" s="1" a="1"/>
  <c r="AAU48" i="1" s="1"/>
  <c r="YE21" i="1" a="1"/>
  <c r="YE21" i="1" s="1"/>
  <c r="YE47" i="1" a="1"/>
  <c r="YE47" i="1" s="1"/>
  <c r="YE48" i="1" s="1" a="1"/>
  <c r="YE48" i="1" s="1"/>
  <c r="YY22" i="1" a="1"/>
  <c r="YY22" i="1" s="1"/>
  <c r="YY47" i="1" a="1"/>
  <c r="YY47" i="1" s="1"/>
  <c r="YY48" i="1" s="1" a="1"/>
  <c r="YY48" i="1" s="1"/>
  <c r="HI21" i="1" a="1"/>
  <c r="HI21" i="1" s="1"/>
  <c r="HI47" i="1" a="1"/>
  <c r="HI47" i="1" s="1"/>
  <c r="HI48" i="1" s="1" a="1"/>
  <c r="HI48" i="1" s="1"/>
  <c r="DR22" i="1" a="1"/>
  <c r="DR22" i="1" s="1"/>
  <c r="AAC47" i="1" a="1"/>
  <c r="AAC47" i="1" s="1"/>
  <c r="AAC48" i="1" s="1" a="1"/>
  <c r="AAC48" i="1" s="1"/>
  <c r="XK22" i="1" a="1"/>
  <c r="XK22" i="1" s="1"/>
  <c r="JD22" i="1" a="1"/>
  <c r="JD22" i="1" s="1"/>
  <c r="AEX22" i="1" a="1"/>
  <c r="AEX22" i="1" s="1"/>
  <c r="AAF47" i="1" a="1"/>
  <c r="AAF47" i="1" s="1"/>
  <c r="AAF48" i="1" s="1" a="1"/>
  <c r="AAF48" i="1" s="1"/>
  <c r="XA21" i="1" a="1"/>
  <c r="XA21" i="1" s="1"/>
  <c r="XA47" i="1" a="1"/>
  <c r="XA47" i="1" s="1"/>
  <c r="XA48" i="1" s="1" a="1"/>
  <c r="XA48" i="1" s="1"/>
  <c r="VZ21" i="1" a="1"/>
  <c r="VZ21" i="1" s="1"/>
  <c r="VZ47" i="1" a="1"/>
  <c r="VZ47" i="1" s="1"/>
  <c r="VZ48" i="1" s="1" a="1"/>
  <c r="VZ48" i="1" s="1"/>
  <c r="GY47" i="1" a="1"/>
  <c r="GY47" i="1" s="1"/>
  <c r="GY48" i="1" s="1" a="1"/>
  <c r="GY48" i="1" s="1"/>
  <c r="YU47" i="1" a="1"/>
  <c r="YU47" i="1" s="1"/>
  <c r="YU48" i="1" s="1" a="1"/>
  <c r="YU48" i="1" s="1"/>
  <c r="ZA21" i="1" a="1"/>
  <c r="ZA21" i="1" s="1"/>
  <c r="ZA47" i="1" a="1"/>
  <c r="ZA47" i="1" s="1"/>
  <c r="ZA48" i="1" s="1" a="1"/>
  <c r="ZA48" i="1" s="1"/>
  <c r="HR22" i="1" a="1"/>
  <c r="HR22" i="1" s="1"/>
  <c r="HO21" i="1" a="1"/>
  <c r="HO21" i="1" s="1"/>
  <c r="HO47" i="1" a="1"/>
  <c r="HO47" i="1" s="1"/>
  <c r="HO48" i="1" s="1" a="1"/>
  <c r="HO48" i="1" s="1"/>
  <c r="WH21" i="1" a="1"/>
  <c r="WH21" i="1" s="1"/>
  <c r="WH47" i="1" a="1"/>
  <c r="WH47" i="1" s="1"/>
  <c r="WH48" i="1" s="1" a="1"/>
  <c r="WH48" i="1" s="1"/>
  <c r="WG22" i="1" a="1"/>
  <c r="WG22" i="1" s="1"/>
  <c r="XH21" i="1" a="1"/>
  <c r="XH21" i="1" s="1"/>
  <c r="XH47" i="1" a="1"/>
  <c r="XH47" i="1" s="1"/>
  <c r="XH48" i="1" s="1" a="1"/>
  <c r="XH48" i="1" s="1"/>
  <c r="JF22" i="1" a="1"/>
  <c r="JF22" i="1" s="1"/>
  <c r="JF47" i="1" a="1"/>
  <c r="JF47" i="1" s="1"/>
  <c r="JF48" i="1" s="1" a="1"/>
  <c r="JF48" i="1" s="1"/>
  <c r="CB22" i="1" a="1"/>
  <c r="CB22" i="1" s="1"/>
  <c r="CB47" i="1" a="1"/>
  <c r="CB47" i="1" s="1"/>
  <c r="CB48" i="1" s="1" a="1"/>
  <c r="CB48" i="1" s="1"/>
  <c r="YM21" i="1" a="1"/>
  <c r="YM21" i="1" s="1"/>
  <c r="YM47" i="1" a="1"/>
  <c r="YM47" i="1" s="1"/>
  <c r="YM48" i="1" s="1" a="1"/>
  <c r="YM48" i="1" s="1"/>
  <c r="XI21" i="1" a="1"/>
  <c r="XI21" i="1" s="1"/>
  <c r="XI47" i="1" a="1"/>
  <c r="XI47" i="1" s="1"/>
  <c r="XI48" i="1" s="1" a="1"/>
  <c r="XI48" i="1" s="1"/>
  <c r="IJ47" i="1" a="1"/>
  <c r="IJ47" i="1" s="1"/>
  <c r="IJ48" i="1" s="1" a="1"/>
  <c r="IJ48" i="1" s="1"/>
  <c r="GU21" i="1" a="1"/>
  <c r="GU21" i="1" s="1"/>
  <c r="GU47" i="1" a="1"/>
  <c r="GU47" i="1" s="1"/>
  <c r="GU48" i="1" s="1" a="1"/>
  <c r="GU48" i="1" s="1"/>
  <c r="K22" i="1" a="1"/>
  <c r="K22" i="1" s="1"/>
  <c r="CZ22" i="1" s="1"/>
  <c r="WH22" i="1" a="1"/>
  <c r="WH22" i="1" s="1"/>
  <c r="IK22" i="1" a="1"/>
  <c r="IK22" i="1" s="1"/>
  <c r="XM22" i="1" a="1"/>
  <c r="XM22" i="1" s="1"/>
  <c r="WR22" i="1" a="1"/>
  <c r="WR22" i="1" s="1"/>
  <c r="WQ21" i="1" a="1"/>
  <c r="WQ21" i="1" s="1"/>
  <c r="WQ47" i="1" a="1"/>
  <c r="WQ47" i="1" s="1"/>
  <c r="WQ48" i="1" s="1" a="1"/>
  <c r="WQ48" i="1" s="1"/>
  <c r="WL21" i="1" a="1"/>
  <c r="WL21" i="1" s="1"/>
  <c r="WL47" i="1" a="1"/>
  <c r="WL47" i="1" s="1"/>
  <c r="WL48" i="1" s="1" a="1"/>
  <c r="WL48" i="1" s="1"/>
  <c r="T21" i="1" a="1"/>
  <c r="T21" i="1" s="1"/>
  <c r="T47" i="1" a="1"/>
  <c r="T47" i="1" s="1"/>
  <c r="AI21" i="1" a="1"/>
  <c r="AI21" i="1" s="1"/>
  <c r="AI47" i="1" a="1"/>
  <c r="AI47" i="1" s="1"/>
  <c r="AI48" i="1" s="1" a="1"/>
  <c r="AI48" i="1" s="1"/>
  <c r="IT47" i="1" a="1"/>
  <c r="IT47" i="1" s="1"/>
  <c r="IT48" i="1" s="1" a="1"/>
  <c r="IT48" i="1" s="1"/>
  <c r="HE21" i="1" a="1"/>
  <c r="HE21" i="1" s="1"/>
  <c r="HE47" i="1" a="1"/>
  <c r="HE47" i="1" s="1"/>
  <c r="HE48" i="1" s="1" a="1"/>
  <c r="HE48" i="1" s="1"/>
  <c r="YZ45" i="1" a="1"/>
  <c r="YZ45" i="1" s="1"/>
  <c r="YZ47" i="1" a="1"/>
  <c r="YZ47" i="1" s="1"/>
  <c r="YZ48" i="1" s="1" a="1"/>
  <c r="YZ48" i="1" s="1"/>
  <c r="WF22" i="1" a="1"/>
  <c r="WF22" i="1" s="1"/>
  <c r="DU21" i="1" a="1"/>
  <c r="DU21" i="1" s="1"/>
  <c r="DU47" i="1" a="1"/>
  <c r="DU47" i="1" s="1"/>
  <c r="DU48" i="1" s="1" a="1"/>
  <c r="DU48" i="1" s="1"/>
  <c r="WX22" i="1" a="1"/>
  <c r="WX22" i="1" s="1"/>
  <c r="ED47" i="1" a="1"/>
  <c r="ED47" i="1" s="1"/>
  <c r="ED48" i="1" s="1" a="1"/>
  <c r="ED48" i="1" s="1"/>
  <c r="JC22" i="1" a="1"/>
  <c r="JC22" i="1" s="1"/>
  <c r="L21" i="1" a="1"/>
  <c r="L21" i="1" s="1"/>
  <c r="GT21" i="1" s="1" a="1"/>
  <c r="GT21" i="1" s="1"/>
  <c r="L47" i="1" a="1"/>
  <c r="L47" i="1" s="1"/>
  <c r="GT47" i="1" s="1" a="1"/>
  <c r="GT47" i="1" s="1"/>
  <c r="VW22" i="1" a="1"/>
  <c r="VW22" i="1" s="1"/>
  <c r="GC21" i="1" a="1"/>
  <c r="GC21" i="1" s="1"/>
  <c r="GC47" i="1" a="1"/>
  <c r="GC47" i="1" s="1"/>
  <c r="GC48" i="1" s="1" a="1"/>
  <c r="GC48" i="1" s="1"/>
  <c r="FB22" i="1" a="1"/>
  <c r="FB22" i="1" s="1"/>
  <c r="MS22" i="1" a="1"/>
  <c r="MS22" i="1" s="1"/>
  <c r="IU22" i="1" a="1"/>
  <c r="IU22" i="1" s="1"/>
  <c r="EF22" i="1" a="1"/>
  <c r="EF22" i="1" s="1"/>
  <c r="EF47" i="1" a="1"/>
  <c r="EF47" i="1" s="1"/>
  <c r="EF48" i="1" s="1" a="1"/>
  <c r="EF48" i="1" s="1"/>
  <c r="DM21" i="1" a="1"/>
  <c r="DM21" i="1" s="1"/>
  <c r="DM47" i="1" a="1"/>
  <c r="DM47" i="1" s="1"/>
  <c r="DM48" i="1" s="1" a="1"/>
  <c r="DM48" i="1" s="1"/>
  <c r="WE22" i="1" a="1"/>
  <c r="WE22" i="1" s="1"/>
  <c r="WE47" i="1" a="1"/>
  <c r="WE47" i="1" s="1"/>
  <c r="WE48" i="1" s="1" a="1"/>
  <c r="WE48" i="1" s="1"/>
  <c r="IP22" i="1" a="1"/>
  <c r="IP22" i="1" s="1"/>
  <c r="IP47" i="1" a="1"/>
  <c r="IP47" i="1" s="1"/>
  <c r="IP48" i="1" s="1" a="1"/>
  <c r="IP48" i="1" s="1"/>
  <c r="HR21" i="1" a="1"/>
  <c r="HR21" i="1" s="1"/>
  <c r="HR47" i="1" a="1"/>
  <c r="HR47" i="1" s="1"/>
  <c r="HR48" i="1" s="1" a="1"/>
  <c r="HR48" i="1" s="1"/>
  <c r="DF47" i="1" a="1"/>
  <c r="DF47" i="1" s="1"/>
  <c r="DF48" i="1" s="1" a="1"/>
  <c r="DF48" i="1" s="1"/>
  <c r="AAI47" i="1" a="1"/>
  <c r="AAI47" i="1" s="1"/>
  <c r="AAI48" i="1" s="1" a="1"/>
  <c r="AAI48" i="1" s="1"/>
  <c r="ZZ21" i="1" a="1"/>
  <c r="ZZ21" i="1" s="1"/>
  <c r="ZZ47" i="1" a="1"/>
  <c r="ZZ47" i="1" s="1"/>
  <c r="ZZ48" i="1" s="1" a="1"/>
  <c r="ZZ48" i="1" s="1"/>
  <c r="VY47" i="1" a="1"/>
  <c r="VY47" i="1" s="1"/>
  <c r="VY48" i="1" s="1" a="1"/>
  <c r="VY48" i="1" s="1"/>
  <c r="AM21" i="1" a="1"/>
  <c r="AM21" i="1" s="1"/>
  <c r="AM47" i="1" a="1"/>
  <c r="AM47" i="1" s="1"/>
  <c r="AM48" i="1" s="1" a="1"/>
  <c r="AM48" i="1" s="1"/>
  <c r="YK22" i="1" a="1"/>
  <c r="YK22" i="1" s="1"/>
  <c r="L22" i="1" a="1"/>
  <c r="L22" i="1" s="1"/>
  <c r="GT22" i="1" s="1" a="1"/>
  <c r="GT22" i="1" s="1"/>
  <c r="Q21" i="1" a="1"/>
  <c r="Q21" i="1" s="1"/>
  <c r="Q47" i="1" a="1"/>
  <c r="Q47" i="1" s="1"/>
  <c r="Q48" i="1" s="1" a="1"/>
  <c r="Q48" i="1" s="1"/>
  <c r="ABM21" i="1" a="1"/>
  <c r="ABM21" i="1" s="1"/>
  <c r="ABM48" i="1" a="1"/>
  <c r="ABM48" i="1" s="1"/>
  <c r="DI21" i="1" a="1"/>
  <c r="DI21" i="1" s="1"/>
  <c r="DI47" i="1" a="1"/>
  <c r="DI47" i="1" s="1"/>
  <c r="DI48" i="1" s="1" a="1"/>
  <c r="DI48" i="1" s="1"/>
  <c r="HV47" i="1" a="1"/>
  <c r="HV47" i="1" s="1"/>
  <c r="HV48" i="1" s="1" a="1"/>
  <c r="HV48" i="1" s="1"/>
  <c r="FZ21" i="1" a="1"/>
  <c r="FZ21" i="1" s="1"/>
  <c r="FZ47" i="1" a="1"/>
  <c r="FZ47" i="1" s="1"/>
  <c r="FZ48" i="1" s="1" a="1"/>
  <c r="FZ48" i="1" s="1"/>
  <c r="IY47" i="1" a="1"/>
  <c r="IY47" i="1" s="1"/>
  <c r="IY48" i="1" s="1" a="1"/>
  <c r="IY48" i="1" s="1"/>
  <c r="AP22" i="1" a="1"/>
  <c r="AP22" i="1" s="1"/>
  <c r="AP47" i="1" a="1"/>
  <c r="AP47" i="1" s="1"/>
  <c r="AP48" i="1" s="1" a="1"/>
  <c r="AP48" i="1" s="1"/>
  <c r="JA22" i="1" a="1"/>
  <c r="JA22" i="1" s="1"/>
  <c r="WY21" i="1" a="1"/>
  <c r="WY21" i="1" s="1"/>
  <c r="WY47" i="1" a="1"/>
  <c r="WY47" i="1" s="1"/>
  <c r="WY48" i="1" s="1" a="1"/>
  <c r="WY48" i="1" s="1"/>
  <c r="AJ22" i="1" a="1"/>
  <c r="AJ22" i="1" s="1"/>
  <c r="HF22" i="1" a="1"/>
  <c r="HF22" i="1" s="1"/>
  <c r="CC47" i="1" a="1"/>
  <c r="CC47" i="1" s="1"/>
  <c r="CC48" i="1" s="1" a="1"/>
  <c r="CC48" i="1" s="1"/>
  <c r="AO21" i="1" a="1"/>
  <c r="AO21" i="1" s="1"/>
  <c r="AO47" i="1" a="1"/>
  <c r="AO47" i="1" s="1"/>
  <c r="AO48" i="1" s="1" a="1"/>
  <c r="AO48" i="1" s="1"/>
  <c r="HQ22" i="1" a="1"/>
  <c r="HQ22" i="1" s="1"/>
  <c r="HQ47" i="1" a="1"/>
  <c r="HQ47" i="1" s="1"/>
  <c r="HQ48" i="1" s="1" a="1"/>
  <c r="HQ48" i="1" s="1"/>
  <c r="VU21" i="1" a="1"/>
  <c r="VU21" i="1" s="1"/>
  <c r="VU47" i="1" a="1"/>
  <c r="VU47" i="1" s="1"/>
  <c r="VU48" i="1" s="1" a="1"/>
  <c r="VU48" i="1" s="1"/>
  <c r="IF22" i="1" a="1"/>
  <c r="IF22" i="1" s="1"/>
  <c r="IF47" i="1" a="1"/>
  <c r="IF47" i="1" s="1"/>
  <c r="IF48" i="1" s="1" a="1"/>
  <c r="IF48" i="1" s="1"/>
  <c r="DS21" i="1" a="1"/>
  <c r="DS21" i="1" s="1"/>
  <c r="DS47" i="1" a="1"/>
  <c r="DS47" i="1" s="1"/>
  <c r="DS48" i="1" s="1" a="1"/>
  <c r="DS48" i="1" s="1"/>
  <c r="WJ47" i="1" a="1"/>
  <c r="WJ47" i="1" s="1"/>
  <c r="WJ48" i="1" s="1" a="1"/>
  <c r="WJ48" i="1" s="1"/>
  <c r="VR21" i="1" a="1"/>
  <c r="VR21" i="1" s="1"/>
  <c r="VR47" i="1" a="1"/>
  <c r="VR47" i="1" s="1"/>
  <c r="VR48" i="1" s="1" a="1"/>
  <c r="VR48" i="1" s="1"/>
  <c r="WO22" i="1" a="1"/>
  <c r="WO22" i="1" s="1"/>
  <c r="IW22" i="1" a="1"/>
  <c r="IW22" i="1" s="1"/>
  <c r="IB22" i="1" a="1"/>
  <c r="IB22" i="1" s="1"/>
  <c r="HH47" i="1" a="1"/>
  <c r="HH47" i="1" s="1"/>
  <c r="HH48" i="1" s="1" a="1"/>
  <c r="HH48" i="1" s="1"/>
  <c r="DE22" i="1" a="1"/>
  <c r="DE22" i="1" s="1"/>
  <c r="DE47" i="1" a="1"/>
  <c r="DE47" i="1" s="1"/>
  <c r="DE48" i="1" s="1" a="1"/>
  <c r="DE48" i="1" s="1"/>
  <c r="VP21" i="1" a="1"/>
  <c r="VP21" i="1" s="1"/>
  <c r="VP47" i="1" a="1"/>
  <c r="VP47" i="1" s="1"/>
  <c r="VP48" i="1" s="1" a="1"/>
  <c r="VP48" i="1" s="1"/>
  <c r="XB47" i="1" a="1"/>
  <c r="XB47" i="1" s="1"/>
  <c r="XB48" i="1" s="1" a="1"/>
  <c r="XB48" i="1" s="1"/>
  <c r="WA47" i="1" a="1"/>
  <c r="WA47" i="1" s="1"/>
  <c r="WA48" i="1" s="1" a="1"/>
  <c r="WA48" i="1" s="1"/>
  <c r="GW21" i="1" a="1"/>
  <c r="GW21" i="1" s="1"/>
  <c r="GW47" i="1" a="1"/>
  <c r="GW47" i="1" s="1"/>
  <c r="GW48" i="1" s="1" a="1"/>
  <c r="GW48" i="1" s="1"/>
  <c r="DD21" i="1" a="1"/>
  <c r="DD21" i="1" s="1"/>
  <c r="DD47" i="1" a="1"/>
  <c r="DD47" i="1" s="1"/>
  <c r="DD48" i="1" s="1" a="1"/>
  <c r="DD48" i="1" s="1"/>
  <c r="VV22" i="1" a="1"/>
  <c r="VV22" i="1" s="1"/>
  <c r="HT21" i="1" a="1"/>
  <c r="HT21" i="1" s="1"/>
  <c r="HT47" i="1" a="1"/>
  <c r="HT47" i="1" s="1"/>
  <c r="HT48" i="1" s="1" a="1"/>
  <c r="HT48" i="1" s="1"/>
  <c r="VQ22" i="1" a="1"/>
  <c r="VQ22" i="1" s="1"/>
  <c r="AAA21" i="1" a="1"/>
  <c r="AAA21" i="1" s="1"/>
  <c r="AAA47" i="1" a="1"/>
  <c r="AAA47" i="1" s="1"/>
  <c r="AAA48" i="1" s="1" a="1"/>
  <c r="AAA48" i="1" s="1"/>
  <c r="HM22" i="1" a="1"/>
  <c r="HM22" i="1" s="1"/>
  <c r="HM47" i="1" a="1"/>
  <c r="HM47" i="1" s="1"/>
  <c r="HM48" i="1" s="1" a="1"/>
  <c r="HM48" i="1" s="1"/>
  <c r="WW21" i="1" a="1"/>
  <c r="WW21" i="1" s="1"/>
  <c r="WW47" i="1" a="1"/>
  <c r="WW47" i="1" s="1"/>
  <c r="WW48" i="1" s="1" a="1"/>
  <c r="WW48" i="1" s="1"/>
  <c r="XJ47" i="1" a="1"/>
  <c r="XJ47" i="1" s="1"/>
  <c r="XJ48" i="1" s="1" a="1"/>
  <c r="XJ48" i="1" s="1"/>
  <c r="HA21" i="1" a="1"/>
  <c r="HA21" i="1" s="1"/>
  <c r="HA47" i="1" a="1"/>
  <c r="HA47" i="1" s="1"/>
  <c r="HA48" i="1" s="1" a="1"/>
  <c r="HA48" i="1" s="1"/>
  <c r="S21" i="1" a="1"/>
  <c r="S21" i="1" s="1"/>
  <c r="S47" i="1" a="1"/>
  <c r="S47" i="1" s="1"/>
  <c r="S48" i="1" s="1" a="1"/>
  <c r="S48" i="1" s="1"/>
  <c r="IR22" i="1" a="1"/>
  <c r="IR22" i="1" s="1"/>
  <c r="II22" i="1" a="1"/>
  <c r="II22" i="1" s="1"/>
  <c r="DF22" i="1" a="1"/>
  <c r="DF22" i="1" s="1"/>
  <c r="AM22" i="1" a="1"/>
  <c r="AM22" i="1" s="1"/>
  <c r="XH22" i="1" a="1"/>
  <c r="XH22" i="1" s="1"/>
  <c r="ZC21" i="1" a="1"/>
  <c r="ZC21" i="1" s="1"/>
  <c r="HD22" i="1" a="1"/>
  <c r="HD22" i="1" s="1"/>
  <c r="WI22" i="1" a="1"/>
  <c r="WI22" i="1" s="1"/>
  <c r="WL22" i="1" a="1"/>
  <c r="WL22" i="1" s="1"/>
  <c r="WC22" i="1" a="1"/>
  <c r="WC22" i="1" s="1"/>
  <c r="VX22" i="1" a="1"/>
  <c r="VX22" i="1" s="1"/>
  <c r="IT22" i="1" a="1"/>
  <c r="IT22" i="1" s="1"/>
  <c r="ED22" i="1" a="1"/>
  <c r="ED22" i="1" s="1"/>
  <c r="XG22" i="1" a="1"/>
  <c r="XG22" i="1" s="1"/>
  <c r="YD22" i="1" a="1"/>
  <c r="YD22" i="1" s="1"/>
  <c r="VY22" i="1" a="1"/>
  <c r="VY22" i="1" s="1"/>
  <c r="IS22" i="1" a="1"/>
  <c r="IS22" i="1" s="1"/>
  <c r="IC22" i="1" a="1"/>
  <c r="IC22" i="1" s="1"/>
  <c r="HC22" i="1" a="1"/>
  <c r="HC22" i="1" s="1"/>
  <c r="N22" i="1" a="1"/>
  <c r="N22" i="1" s="1"/>
  <c r="VR22" i="1" a="1"/>
  <c r="VR22" i="1" s="1"/>
  <c r="HV21" i="1" a="1"/>
  <c r="HV21" i="1" s="1"/>
  <c r="HE22" i="1" a="1"/>
  <c r="HE22" i="1" s="1"/>
  <c r="R22" i="1" a="1"/>
  <c r="R22" i="1" s="1"/>
  <c r="YO22" i="1" a="1"/>
  <c r="YO22" i="1" s="1"/>
  <c r="XI22" i="1" a="1"/>
  <c r="XI22" i="1" s="1"/>
  <c r="J22" i="1" a="1"/>
  <c r="J22" i="1" s="1"/>
  <c r="HS22" i="1" a="1"/>
  <c r="HS22" i="1" s="1"/>
  <c r="IJ22" i="1" a="1"/>
  <c r="IJ22" i="1" s="1"/>
  <c r="VZ22" i="1" a="1"/>
  <c r="VZ22" i="1" s="1"/>
  <c r="WU22" i="1" a="1"/>
  <c r="WU22" i="1" s="1"/>
  <c r="IM22" i="1" a="1"/>
  <c r="IM22" i="1" s="1"/>
  <c r="WZ22" i="1" a="1"/>
  <c r="WZ22" i="1" s="1"/>
  <c r="AI22" i="1" a="1"/>
  <c r="AI22" i="1" s="1"/>
  <c r="AN22" i="1" a="1"/>
  <c r="AN22" i="1" s="1"/>
  <c r="GZ22" i="1" s="1"/>
  <c r="AN21" i="1" a="1"/>
  <c r="AN21" i="1" s="1"/>
  <c r="GZ21" i="1" s="1"/>
  <c r="DF21" i="1" a="1"/>
  <c r="DF21" i="1" s="1"/>
  <c r="AAC21" i="1" a="1"/>
  <c r="AAC21" i="1" s="1"/>
  <c r="GB21" i="1" a="1"/>
  <c r="GB21" i="1" s="1"/>
  <c r="AP21" i="1" a="1"/>
  <c r="AP21" i="1" s="1"/>
  <c r="GY21" i="1" a="1"/>
  <c r="GY21" i="1" s="1"/>
  <c r="JF21" i="1" a="1"/>
  <c r="JF21" i="1" s="1"/>
  <c r="ED21" i="1" a="1"/>
  <c r="ED21" i="1" s="1"/>
  <c r="IE21" i="1" a="1"/>
  <c r="IE21" i="1" s="1"/>
  <c r="GV21" i="1" a="1"/>
  <c r="GV21" i="1" s="1"/>
  <c r="XL22" i="1" a="1"/>
  <c r="XL22" i="1" s="1"/>
  <c r="IS21" i="1" a="1"/>
  <c r="IS21" i="1" s="1"/>
  <c r="VY21" i="1" a="1"/>
  <c r="VY21" i="1" s="1"/>
  <c r="XL21" i="1" a="1"/>
  <c r="XL21" i="1" s="1"/>
  <c r="HO22" i="1" a="1"/>
  <c r="HO22" i="1" s="1"/>
  <c r="DT22" i="1" a="1"/>
  <c r="DT22" i="1" s="1"/>
  <c r="J21" i="1" a="1"/>
  <c r="J21" i="1" s="1"/>
  <c r="ACQ22" i="1" a="1"/>
  <c r="ACQ22" i="1" s="1"/>
  <c r="HJ22" i="1" a="1"/>
  <c r="HJ22" i="1" s="1"/>
  <c r="AAC22" i="1" a="1"/>
  <c r="AAC22" i="1" s="1"/>
  <c r="DU22" i="1" a="1"/>
  <c r="DU22" i="1" s="1"/>
  <c r="VT22" i="1" a="1"/>
  <c r="VT22" i="1" s="1"/>
  <c r="JH22" i="1" a="1"/>
  <c r="JH22" i="1" s="1"/>
  <c r="WW22" i="1" a="1"/>
  <c r="WW22" i="1" s="1"/>
  <c r="HK22" i="1" a="1"/>
  <c r="HK22" i="1" s="1"/>
  <c r="MT22" i="1" a="1"/>
  <c r="MT22" i="1" s="1"/>
  <c r="YC22" i="1" a="1"/>
  <c r="YC22" i="1" s="1"/>
  <c r="IH22" i="1" a="1"/>
  <c r="IH22" i="1" s="1"/>
  <c r="FY22" i="1" a="1"/>
  <c r="FY22" i="1" s="1"/>
  <c r="YO21" i="1" a="1"/>
  <c r="YO21" i="1" s="1"/>
  <c r="IV22" i="1" a="1"/>
  <c r="IV22" i="1" s="1"/>
  <c r="IA22" i="1" a="1"/>
  <c r="IA22" i="1" s="1"/>
  <c r="HU21" i="1" a="1"/>
  <c r="HU21" i="1" s="1"/>
  <c r="WN22" i="1" a="1"/>
  <c r="WN22" i="1" s="1"/>
  <c r="YY21" i="1" a="1"/>
  <c r="YY21" i="1" s="1"/>
  <c r="MT21" i="1" a="1"/>
  <c r="MT21" i="1" s="1"/>
  <c r="U21" i="1" a="1"/>
  <c r="U21" i="1" s="1"/>
  <c r="DO21" i="1" s="1"/>
  <c r="CD22" i="1" a="1"/>
  <c r="CD22" i="1" s="1"/>
  <c r="WP21" i="1" a="1"/>
  <c r="WP21" i="1" s="1"/>
  <c r="AAU21" i="1" a="1"/>
  <c r="AAU21" i="1" s="1"/>
  <c r="XB21" i="1" a="1"/>
  <c r="XB21" i="1" s="1"/>
  <c r="HH21" i="1" a="1"/>
  <c r="HH21" i="1" s="1"/>
  <c r="GV22" i="1" a="1"/>
  <c r="GV22" i="1" s="1"/>
  <c r="IO21" i="1" a="1"/>
  <c r="IO21" i="1" s="1"/>
  <c r="HL21" i="1" a="1"/>
  <c r="HL21" i="1" s="1"/>
  <c r="WV21" i="1" a="1"/>
  <c r="WV21" i="1" s="1"/>
  <c r="IX21" i="1" a="1"/>
  <c r="IX21" i="1" s="1"/>
  <c r="WD21" i="1" a="1"/>
  <c r="WD21" i="1" s="1"/>
  <c r="WI21" i="1" a="1"/>
  <c r="WI21" i="1" s="1"/>
  <c r="CD21" i="1" a="1"/>
  <c r="CD21" i="1" s="1"/>
  <c r="CB21" i="1" a="1"/>
  <c r="CB21" i="1" s="1"/>
  <c r="XJ21" i="1" a="1"/>
  <c r="XJ21" i="1" s="1"/>
  <c r="IJ21" i="1" a="1"/>
  <c r="IJ21" i="1" s="1"/>
  <c r="IT21" i="1" a="1"/>
  <c r="IT21" i="1" s="1"/>
  <c r="HM21" i="1" a="1"/>
  <c r="HM21" i="1" s="1"/>
  <c r="K21" i="1" a="1"/>
  <c r="K21" i="1" s="1"/>
  <c r="CZ21" i="1" s="1"/>
  <c r="IP21" i="1" a="1"/>
  <c r="IP21" i="1" s="1"/>
  <c r="VV21" i="1" a="1"/>
  <c r="VV21" i="1" s="1"/>
  <c r="CC21" i="1" a="1"/>
  <c r="CC21" i="1" s="1"/>
  <c r="IY21" i="1" a="1"/>
  <c r="IY21" i="1" s="1"/>
  <c r="JB21" i="1" a="1"/>
  <c r="JB21" i="1" s="1"/>
  <c r="HW21" i="1" a="1"/>
  <c r="HW21" i="1" s="1"/>
  <c r="WE21" i="1" a="1"/>
  <c r="WE21" i="1" s="1"/>
  <c r="WJ21" i="1" a="1"/>
  <c r="WJ21" i="1" s="1"/>
  <c r="AAD42" i="1" a="1"/>
  <c r="AAD42" i="1" s="1"/>
  <c r="EE21" i="1" a="1"/>
  <c r="EE21" i="1" s="1"/>
  <c r="YL21" i="1" a="1"/>
  <c r="YL21" i="1" s="1"/>
  <c r="AAD40" i="1" a="1"/>
  <c r="AAD40" i="1" s="1"/>
  <c r="IU21" i="1" a="1"/>
  <c r="IU21" i="1" s="1"/>
  <c r="HQ21" i="1" a="1"/>
  <c r="HQ21" i="1" s="1"/>
  <c r="DG21" i="1" a="1"/>
  <c r="DG21" i="1" s="1"/>
  <c r="GU22" i="1" a="1"/>
  <c r="GU22" i="1" s="1"/>
  <c r="AAD27" i="1" a="1"/>
  <c r="AAD27" i="1" s="1"/>
  <c r="WA21" i="1" a="1"/>
  <c r="WA21" i="1" s="1"/>
  <c r="AAD43" i="1" a="1"/>
  <c r="AAD43" i="1" s="1"/>
  <c r="DG22" i="1" a="1"/>
  <c r="DG22" i="1" s="1"/>
  <c r="IF21" i="1" a="1"/>
  <c r="IF21" i="1" s="1"/>
  <c r="XE21" i="1" a="1"/>
  <c r="XE21" i="1" s="1"/>
  <c r="AAD31" i="1" a="1"/>
  <c r="AAD31" i="1" s="1"/>
  <c r="GA21" i="1" a="1"/>
  <c r="GA21" i="1" s="1"/>
  <c r="WF21" i="1" a="1"/>
  <c r="WF21" i="1" s="1"/>
  <c r="AAD37" i="1" a="1"/>
  <c r="AAD37" i="1" s="1"/>
  <c r="XA22" i="1" a="1"/>
  <c r="XA22" i="1" s="1"/>
  <c r="HU22" i="1" a="1"/>
  <c r="HU22" i="1" s="1"/>
  <c r="Q22" i="1" a="1"/>
  <c r="Q22" i="1" s="1"/>
  <c r="EF21" i="1" a="1"/>
  <c r="EF21" i="1" s="1"/>
  <c r="AAD45" i="1" a="1"/>
  <c r="AAD45" i="1" s="1"/>
  <c r="AAD36" i="1" a="1"/>
  <c r="AAD36" i="1" s="1"/>
  <c r="CG21" i="1" a="1"/>
  <c r="CG21" i="1" s="1"/>
  <c r="AAD46" i="1" a="1"/>
  <c r="AAD46" i="1" s="1"/>
  <c r="CG22" i="1" a="1"/>
  <c r="CG22" i="1" s="1"/>
  <c r="AAD39" i="1" a="1"/>
  <c r="AAD39" i="1" s="1"/>
  <c r="HL22" i="1" a="1"/>
  <c r="HL22" i="1" s="1"/>
  <c r="HP22" i="1" a="1"/>
  <c r="HP22" i="1" s="1"/>
  <c r="EE22" i="1" a="1"/>
  <c r="EE22" i="1" s="1"/>
  <c r="XC22" i="1" a="1"/>
  <c r="XC22" i="1" s="1"/>
  <c r="AAD23" i="1" a="1"/>
  <c r="AAD23" i="1" s="1"/>
  <c r="P21" i="1" a="1"/>
  <c r="P21" i="1" s="1"/>
  <c r="FD21" i="1" s="1"/>
  <c r="XD22" i="1" a="1"/>
  <c r="XD22" i="1" s="1"/>
  <c r="YZ22" i="1" a="1"/>
  <c r="YZ22" i="1" s="1"/>
  <c r="GW22" i="1" a="1"/>
  <c r="GW22" i="1" s="1"/>
  <c r="AAD44" i="1" a="1"/>
  <c r="AAD44" i="1" s="1"/>
  <c r="HV22" i="1" a="1"/>
  <c r="HV22" i="1" s="1"/>
  <c r="DJ21" i="1" a="1"/>
  <c r="DJ21" i="1" s="1"/>
  <c r="ZA22" i="1" a="1"/>
  <c r="ZA22" i="1" s="1"/>
  <c r="AAD75" i="1" a="1"/>
  <c r="AAD75" i="1" s="1"/>
  <c r="IO22" i="1" a="1"/>
  <c r="IO22" i="1" s="1"/>
  <c r="XJ22" i="1" a="1"/>
  <c r="XJ22" i="1" s="1"/>
  <c r="DE21" i="1" a="1"/>
  <c r="DE21" i="1" s="1"/>
  <c r="ZB22" i="1" a="1"/>
  <c r="ZB22" i="1" s="1"/>
  <c r="AAD74" i="1" a="1"/>
  <c r="AAD74" i="1" s="1"/>
  <c r="WP22" i="1" a="1"/>
  <c r="WP22" i="1" s="1"/>
  <c r="JE21" i="1" a="1"/>
  <c r="JE21" i="1" s="1"/>
  <c r="AAD73" i="1" a="1"/>
  <c r="AAD73" i="1" s="1"/>
  <c r="AAD72" i="1" a="1"/>
  <c r="AAD72" i="1" s="1"/>
  <c r="YZ21" i="1" a="1"/>
  <c r="YZ21" i="1" s="1"/>
  <c r="GV75" i="1" a="1"/>
  <c r="GV75" i="1" s="1"/>
  <c r="AAD69" i="1" a="1"/>
  <c r="AAD69" i="1" s="1"/>
  <c r="GV72" i="1" a="1"/>
  <c r="GV72" i="1" s="1"/>
  <c r="AAD67" i="1" a="1"/>
  <c r="AAD67" i="1" s="1"/>
  <c r="GV24" i="1" a="1"/>
  <c r="GV24" i="1" s="1"/>
  <c r="AAD66" i="1" a="1"/>
  <c r="AAD66" i="1" s="1"/>
  <c r="GV32" i="1" a="1"/>
  <c r="GV32" i="1" s="1"/>
  <c r="AAD34" i="1" a="1"/>
  <c r="AAD34" i="1" s="1"/>
  <c r="AAD24" i="1" a="1"/>
  <c r="AAD24" i="1" s="1"/>
  <c r="AAD25" i="1" a="1"/>
  <c r="AAD25" i="1" s="1"/>
  <c r="AAD30" i="1" a="1"/>
  <c r="AAD30" i="1" s="1"/>
  <c r="AAD38" i="1" a="1"/>
  <c r="AAD38" i="1" s="1"/>
  <c r="AAD28" i="1" a="1"/>
  <c r="AAD28" i="1" s="1"/>
  <c r="AAD29" i="1" a="1"/>
  <c r="AAD29" i="1" s="1"/>
  <c r="AAD71" i="1" a="1"/>
  <c r="AAD71" i="1" s="1"/>
  <c r="AAD70" i="1" a="1"/>
  <c r="AAD70" i="1" s="1"/>
  <c r="AAD68" i="1" a="1"/>
  <c r="AAD68" i="1" s="1"/>
  <c r="AAD32" i="1" a="1"/>
  <c r="AAD32" i="1" s="1"/>
  <c r="AAD33" i="1" a="1"/>
  <c r="AAD33" i="1" s="1"/>
  <c r="GV44" i="1" a="1"/>
  <c r="GV44" i="1" s="1"/>
  <c r="GV40" i="1" a="1"/>
  <c r="GV40" i="1" s="1"/>
  <c r="XL67" i="1" a="1"/>
  <c r="XL67" i="1" s="1"/>
  <c r="XL66" i="1" a="1"/>
  <c r="XL66" i="1" s="1"/>
  <c r="XL65" i="1" a="1"/>
  <c r="XL65" i="1" s="1"/>
  <c r="GV36" i="1" a="1"/>
  <c r="GV36" i="1" s="1"/>
  <c r="GV34" i="1" a="1"/>
  <c r="GV34" i="1" s="1"/>
  <c r="GV33" i="1" a="1"/>
  <c r="GV33" i="1" s="1"/>
  <c r="GV26" i="1" a="1"/>
  <c r="GV26" i="1" s="1"/>
  <c r="GV42" i="1" a="1"/>
  <c r="GV42" i="1" s="1"/>
  <c r="GV74" i="1" a="1"/>
  <c r="GV74" i="1" s="1"/>
  <c r="GV73" i="1" a="1"/>
  <c r="GV73" i="1" s="1"/>
  <c r="GV71" i="1" a="1"/>
  <c r="GV71" i="1" s="1"/>
  <c r="GV70" i="1" a="1"/>
  <c r="GV70" i="1" s="1"/>
  <c r="GV69" i="1" a="1"/>
  <c r="GV69" i="1" s="1"/>
  <c r="GV68" i="1" a="1"/>
  <c r="GV68" i="1" s="1"/>
  <c r="GV67" i="1" a="1"/>
  <c r="GV67" i="1" s="1"/>
  <c r="GV66" i="1" a="1"/>
  <c r="GV66" i="1" s="1"/>
  <c r="GV46" i="1" a="1"/>
  <c r="GV46" i="1" s="1"/>
  <c r="GV38" i="1" a="1"/>
  <c r="GV38" i="1" s="1"/>
  <c r="XL25" i="1" a="1"/>
  <c r="XL25" i="1" s="1"/>
  <c r="XL26" i="1" a="1"/>
  <c r="XL26" i="1" s="1"/>
  <c r="XL36" i="1" a="1"/>
  <c r="XL36" i="1" s="1"/>
  <c r="XL24" i="1" a="1"/>
  <c r="XL24" i="1" s="1"/>
  <c r="XL27" i="1" a="1"/>
  <c r="XL27" i="1" s="1"/>
  <c r="XL28" i="1" a="1"/>
  <c r="XL28" i="1" s="1"/>
  <c r="XL40" i="1" a="1"/>
  <c r="XL40" i="1" s="1"/>
  <c r="XL33" i="1" a="1"/>
  <c r="XL33" i="1" s="1"/>
  <c r="GV25" i="1" a="1"/>
  <c r="GV25" i="1" s="1"/>
  <c r="YZ74" i="1" a="1"/>
  <c r="YZ74" i="1" s="1"/>
  <c r="YZ73" i="1" a="1"/>
  <c r="YZ73" i="1" s="1"/>
  <c r="YZ72" i="1" a="1"/>
  <c r="YZ72" i="1" s="1"/>
  <c r="YZ71" i="1" a="1"/>
  <c r="YZ71" i="1" s="1"/>
  <c r="GV30" i="1" a="1"/>
  <c r="GV30" i="1" s="1"/>
  <c r="GV43" i="1" a="1"/>
  <c r="GV43" i="1" s="1"/>
  <c r="GV23" i="1" a="1"/>
  <c r="GV23" i="1" s="1"/>
  <c r="GV29" i="1" a="1"/>
  <c r="GV29" i="1" s="1"/>
  <c r="GV45" i="1" a="1"/>
  <c r="GV45" i="1" s="1"/>
  <c r="GV31" i="1" a="1"/>
  <c r="GV31" i="1" s="1"/>
  <c r="CD37" i="1" a="1"/>
  <c r="CD37" i="1" s="1"/>
  <c r="CD34" i="1" a="1"/>
  <c r="CD34" i="1" s="1"/>
  <c r="CD32" i="1" a="1"/>
  <c r="CD32" i="1" s="1"/>
  <c r="CD45" i="1" a="1"/>
  <c r="CD45" i="1" s="1"/>
  <c r="CD44" i="1" a="1"/>
  <c r="CD44" i="1" s="1"/>
  <c r="CD42" i="1" a="1"/>
  <c r="CD42" i="1" s="1"/>
  <c r="CD24" i="1" a="1"/>
  <c r="CD24" i="1" s="1"/>
  <c r="CD23" i="1" a="1"/>
  <c r="CD23" i="1" s="1"/>
  <c r="CD36" i="1" a="1"/>
  <c r="CD36" i="1" s="1"/>
  <c r="CD31" i="1" a="1"/>
  <c r="CD31" i="1" s="1"/>
  <c r="CD33" i="1" a="1"/>
  <c r="CD33" i="1" s="1"/>
  <c r="CD39" i="1" a="1"/>
  <c r="CD39" i="1" s="1"/>
  <c r="CD43" i="1" a="1"/>
  <c r="CD43" i="1" s="1"/>
  <c r="CD28" i="1" a="1"/>
  <c r="CD28" i="1" s="1"/>
  <c r="CD27" i="1" a="1"/>
  <c r="CD27" i="1" s="1"/>
  <c r="CD29" i="1" a="1"/>
  <c r="CD29" i="1" s="1"/>
  <c r="CD40" i="1" a="1"/>
  <c r="CD40" i="1" s="1"/>
  <c r="CD30" i="1" a="1"/>
  <c r="CD30" i="1" s="1"/>
  <c r="CD26" i="1" a="1"/>
  <c r="CD26" i="1" s="1"/>
  <c r="CD38" i="1" a="1"/>
  <c r="CD38" i="1" s="1"/>
  <c r="CD46" i="1" a="1"/>
  <c r="CD46" i="1" s="1"/>
  <c r="CD25" i="1" a="1"/>
  <c r="CD25" i="1" s="1"/>
  <c r="GV27" i="1" a="1"/>
  <c r="GV27" i="1" s="1"/>
  <c r="CD65" i="1" a="1"/>
  <c r="CD65"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GV37" i="1" a="1"/>
  <c r="GV37" i="1" s="1"/>
  <c r="GV39" i="1" a="1"/>
  <c r="GV39" i="1" s="1"/>
  <c r="XL43" i="1" a="1"/>
  <c r="XL43" i="1" s="1"/>
  <c r="XL30" i="1" a="1"/>
  <c r="XL30" i="1" s="1"/>
  <c r="XL23" i="1" a="1"/>
  <c r="XL23" i="1" s="1"/>
  <c r="XL44" i="1" a="1"/>
  <c r="XL44" i="1" s="1"/>
  <c r="YZ70" i="1" a="1"/>
  <c r="YZ70" i="1" s="1"/>
  <c r="YZ69" i="1" a="1"/>
  <c r="YZ69" i="1" s="1"/>
  <c r="YZ68" i="1" a="1"/>
  <c r="YZ68" i="1" s="1"/>
  <c r="YZ66" i="1" a="1"/>
  <c r="YZ66" i="1" s="1"/>
  <c r="YZ24" i="1" a="1"/>
  <c r="YZ24" i="1" s="1"/>
  <c r="GW40" i="1" a="1"/>
  <c r="GW40" i="1" s="1"/>
  <c r="GW29" i="1" a="1"/>
  <c r="GW29" i="1" s="1"/>
  <c r="GW34" i="1" a="1"/>
  <c r="GW34" i="1" s="1"/>
  <c r="GW32" i="1" a="1"/>
  <c r="GW32" i="1" s="1"/>
  <c r="GW44" i="1" a="1"/>
  <c r="GW44" i="1" s="1"/>
  <c r="GW45" i="1" a="1"/>
  <c r="GW45" i="1" s="1"/>
  <c r="GW42" i="1" a="1"/>
  <c r="GW42" i="1" s="1"/>
  <c r="GW33" i="1" a="1"/>
  <c r="GW33" i="1" s="1"/>
  <c r="GW39" i="1" a="1"/>
  <c r="GW39" i="1" s="1"/>
  <c r="GW43" i="1" a="1"/>
  <c r="GW43" i="1" s="1"/>
  <c r="GW28" i="1" a="1"/>
  <c r="GW28" i="1" s="1"/>
  <c r="GW37" i="1" a="1"/>
  <c r="GW37" i="1" s="1"/>
  <c r="GW38" i="1" a="1"/>
  <c r="GW38" i="1" s="1"/>
  <c r="GW24" i="1" a="1"/>
  <c r="GW24" i="1" s="1"/>
  <c r="GW30" i="1" a="1"/>
  <c r="GW30" i="1" s="1"/>
  <c r="GW23" i="1" a="1"/>
  <c r="GW23" i="1" s="1"/>
  <c r="GW26" i="1" a="1"/>
  <c r="GW26" i="1" s="1"/>
  <c r="GW36" i="1" a="1"/>
  <c r="GW36" i="1" s="1"/>
  <c r="GW27" i="1" a="1"/>
  <c r="GW27" i="1" s="1"/>
  <c r="GW25" i="1" a="1"/>
  <c r="GW25" i="1" s="1"/>
  <c r="GW46" i="1" a="1"/>
  <c r="GW46" i="1" s="1"/>
  <c r="GW31" i="1" a="1"/>
  <c r="GW31" i="1" s="1"/>
  <c r="YZ29" i="1" a="1"/>
  <c r="YZ29" i="1" s="1"/>
  <c r="YZ32" i="1" a="1"/>
  <c r="YZ32" i="1" s="1"/>
  <c r="YZ39" i="1" a="1"/>
  <c r="YZ39" i="1" s="1"/>
  <c r="YZ27" i="1" a="1"/>
  <c r="YZ27" i="1" s="1"/>
  <c r="YZ28" i="1" a="1"/>
  <c r="YZ28" i="1" s="1"/>
  <c r="YZ37" i="1" a="1"/>
  <c r="YZ37" i="1" s="1"/>
  <c r="YZ46" i="1" a="1"/>
  <c r="YZ46" i="1" s="1"/>
  <c r="YZ38" i="1" a="1"/>
  <c r="YZ38" i="1" s="1"/>
  <c r="YZ31" i="1" a="1"/>
  <c r="YZ31" i="1" s="1"/>
  <c r="YZ42" i="1" a="1"/>
  <c r="YZ42" i="1" s="1"/>
  <c r="YZ26" i="1" a="1"/>
  <c r="YZ26" i="1" s="1"/>
  <c r="YZ40" i="1" a="1"/>
  <c r="YZ40" i="1" s="1"/>
  <c r="GW65" i="1" a="1"/>
  <c r="GW65"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YZ75" i="1" a="1"/>
  <c r="YZ75" i="1" s="1"/>
  <c r="GU65" i="1" a="1"/>
  <c r="GU65"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YZ67" i="1" a="1"/>
  <c r="YZ67" i="1" s="1"/>
  <c r="YZ44" i="1" a="1"/>
  <c r="YZ44" i="1" s="1"/>
  <c r="XL70" i="1" a="1"/>
  <c r="XL70" i="1" s="1"/>
  <c r="XL69" i="1" a="1"/>
  <c r="XL69" i="1" s="1"/>
  <c r="XL68" i="1" a="1"/>
  <c r="XL68" i="1" s="1"/>
  <c r="YZ34" i="1" a="1"/>
  <c r="YZ34" i="1" s="1"/>
  <c r="YZ33" i="1" a="1"/>
  <c r="YZ33" i="1" s="1"/>
  <c r="YZ30" i="1" a="1"/>
  <c r="YZ30" i="1" s="1"/>
  <c r="YZ43" i="1" a="1"/>
  <c r="YZ43" i="1" s="1"/>
  <c r="YZ23" i="1" a="1"/>
  <c r="YZ23" i="1" s="1"/>
  <c r="YZ25" i="1" a="1"/>
  <c r="YZ25" i="1" s="1"/>
  <c r="GU36" i="1" a="1"/>
  <c r="GU36" i="1" s="1"/>
  <c r="GU26" i="1" a="1"/>
  <c r="GU26" i="1" s="1"/>
  <c r="GU32" i="1" a="1"/>
  <c r="GU32" i="1" s="1"/>
  <c r="GU39" i="1" a="1"/>
  <c r="GU39" i="1" s="1"/>
  <c r="GU30" i="1" a="1"/>
  <c r="GU30" i="1" s="1"/>
  <c r="GU27" i="1" a="1"/>
  <c r="GU27" i="1" s="1"/>
  <c r="GU23" i="1" a="1"/>
  <c r="GU23" i="1" s="1"/>
  <c r="GU34" i="1" a="1"/>
  <c r="GU34" i="1" s="1"/>
  <c r="GU37" i="1" a="1"/>
  <c r="GU37" i="1" s="1"/>
  <c r="GU24" i="1" a="1"/>
  <c r="GU24" i="1" s="1"/>
  <c r="GU28" i="1" a="1"/>
  <c r="GU28" i="1" s="1"/>
  <c r="GU29" i="1" a="1"/>
  <c r="GU29" i="1" s="1"/>
  <c r="GU46" i="1" a="1"/>
  <c r="GU46" i="1" s="1"/>
  <c r="GU25" i="1" a="1"/>
  <c r="GU25" i="1" s="1"/>
  <c r="GU33" i="1" a="1"/>
  <c r="GU33" i="1" s="1"/>
  <c r="GU31" i="1" a="1"/>
  <c r="GU31" i="1" s="1"/>
  <c r="GU44" i="1" a="1"/>
  <c r="GU44" i="1" s="1"/>
  <c r="GU40" i="1" a="1"/>
  <c r="GU40" i="1" s="1"/>
  <c r="GU43" i="1" a="1"/>
  <c r="GU43" i="1" s="1"/>
  <c r="GU42" i="1" a="1"/>
  <c r="GU42" i="1" s="1"/>
  <c r="GU38" i="1" a="1"/>
  <c r="GU38" i="1" s="1"/>
  <c r="GU45" i="1" a="1"/>
  <c r="GU45" i="1" s="1"/>
  <c r="YZ36" i="1" a="1"/>
  <c r="YZ36" i="1" s="1"/>
  <c r="ZC65" i="1" a="1"/>
  <c r="ZC65"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YY65" i="1" a="1"/>
  <c r="YY65"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XL42" i="1" a="1"/>
  <c r="XL42" i="1" s="1"/>
  <c r="ZA65" i="1" a="1"/>
  <c r="ZA65" i="1" s="1"/>
  <c r="ZA66" i="1" a="1"/>
  <c r="ZA66" i="1" s="1"/>
  <c r="ZA67" i="1" a="1"/>
  <c r="ZA67" i="1" s="1"/>
  <c r="ZA68" i="1" a="1"/>
  <c r="ZA68" i="1" s="1"/>
  <c r="ZA69" i="1" a="1"/>
  <c r="ZA69" i="1" s="1"/>
  <c r="ZA70" i="1" a="1"/>
  <c r="ZA70" i="1" s="1"/>
  <c r="ZA71" i="1" a="1"/>
  <c r="ZA71" i="1" s="1"/>
  <c r="ZA72" i="1" a="1"/>
  <c r="ZA72" i="1" s="1"/>
  <c r="ZA73" i="1" a="1"/>
  <c r="ZA73" i="1" s="1"/>
  <c r="ZA74" i="1" a="1"/>
  <c r="ZA74" i="1" s="1"/>
  <c r="ZA75" i="1" a="1"/>
  <c r="ZA75" i="1" s="1"/>
  <c r="XL34" i="1" a="1"/>
  <c r="XL34" i="1" s="1"/>
  <c r="ZB65" i="1" a="1"/>
  <c r="ZB65" i="1" s="1"/>
  <c r="ZB66" i="1" a="1"/>
  <c r="ZB66" i="1" s="1"/>
  <c r="ZB67" i="1" a="1"/>
  <c r="ZB67" i="1" s="1"/>
  <c r="ZB68" i="1" a="1"/>
  <c r="ZB68" i="1" s="1"/>
  <c r="ZB69" i="1" a="1"/>
  <c r="ZB69" i="1" s="1"/>
  <c r="ZB70" i="1" a="1"/>
  <c r="ZB70" i="1" s="1"/>
  <c r="ZB71" i="1" a="1"/>
  <c r="ZB71" i="1" s="1"/>
  <c r="ZB72" i="1" a="1"/>
  <c r="ZB72" i="1" s="1"/>
  <c r="ZB73" i="1" a="1"/>
  <c r="ZB73" i="1" s="1"/>
  <c r="ZB74" i="1" a="1"/>
  <c r="ZB74" i="1" s="1"/>
  <c r="ZB75" i="1" a="1"/>
  <c r="ZB75" i="1" s="1"/>
  <c r="XL31" i="1" a="1"/>
  <c r="XL31" i="1" s="1"/>
  <c r="XL29" i="1" a="1"/>
  <c r="XL29" i="1" s="1"/>
  <c r="XL46" i="1" a="1"/>
  <c r="XL46" i="1" s="1"/>
  <c r="XL39" i="1" a="1"/>
  <c r="XL39" i="1" s="1"/>
  <c r="XL45" i="1" a="1"/>
  <c r="XL45" i="1" s="1"/>
  <c r="ZB40" i="1" a="1"/>
  <c r="ZB40" i="1" s="1"/>
  <c r="ZB39" i="1" a="1"/>
  <c r="ZB39" i="1" s="1"/>
  <c r="ZB32" i="1" a="1"/>
  <c r="ZB32" i="1" s="1"/>
  <c r="ZB33" i="1" a="1"/>
  <c r="ZB33" i="1" s="1"/>
  <c r="ZB46" i="1" a="1"/>
  <c r="ZB46" i="1" s="1"/>
  <c r="ZB42" i="1" a="1"/>
  <c r="ZB42" i="1" s="1"/>
  <c r="ZB44" i="1" a="1"/>
  <c r="ZB44" i="1" s="1"/>
  <c r="ZB31" i="1" a="1"/>
  <c r="ZB31" i="1" s="1"/>
  <c r="ZB34" i="1" a="1"/>
  <c r="ZB34" i="1" s="1"/>
  <c r="ZB24" i="1" a="1"/>
  <c r="ZB24" i="1" s="1"/>
  <c r="ZB45" i="1" a="1"/>
  <c r="ZB45" i="1" s="1"/>
  <c r="ZB29" i="1" a="1"/>
  <c r="ZB29" i="1" s="1"/>
  <c r="ZB37" i="1" a="1"/>
  <c r="ZB37" i="1" s="1"/>
  <c r="ZB43" i="1" a="1"/>
  <c r="ZB43" i="1" s="1"/>
  <c r="ZB27" i="1" a="1"/>
  <c r="ZB27" i="1" s="1"/>
  <c r="ZB26" i="1" a="1"/>
  <c r="ZB26" i="1" s="1"/>
  <c r="ZB23" i="1" a="1"/>
  <c r="ZB23" i="1" s="1"/>
  <c r="ZB25" i="1" a="1"/>
  <c r="ZB25" i="1" s="1"/>
  <c r="ZB38" i="1" a="1"/>
  <c r="ZB38" i="1" s="1"/>
  <c r="ZB30" i="1" a="1"/>
  <c r="ZB30" i="1" s="1"/>
  <c r="ZB28" i="1" a="1"/>
  <c r="ZB28" i="1" s="1"/>
  <c r="ZB36" i="1" a="1"/>
  <c r="ZB36" i="1" s="1"/>
  <c r="XL32" i="1" a="1"/>
  <c r="XL32" i="1" s="1"/>
  <c r="ZC40" i="1" a="1"/>
  <c r="ZC40" i="1" s="1"/>
  <c r="ZC28" i="1" a="1"/>
  <c r="ZC28" i="1" s="1"/>
  <c r="ZC39" i="1" a="1"/>
  <c r="ZC39" i="1" s="1"/>
  <c r="ZC33" i="1" a="1"/>
  <c r="ZC33" i="1" s="1"/>
  <c r="ZC32" i="1" a="1"/>
  <c r="ZC32" i="1" s="1"/>
  <c r="ZC46" i="1" a="1"/>
  <c r="ZC46" i="1" s="1"/>
  <c r="ZC44" i="1" a="1"/>
  <c r="ZC44" i="1" s="1"/>
  <c r="ZC31" i="1" a="1"/>
  <c r="ZC31" i="1" s="1"/>
  <c r="ZC42" i="1" a="1"/>
  <c r="ZC42" i="1" s="1"/>
  <c r="ZC45" i="1" a="1"/>
  <c r="ZC45" i="1" s="1"/>
  <c r="ZC34" i="1" a="1"/>
  <c r="ZC34" i="1" s="1"/>
  <c r="ZC29" i="1" a="1"/>
  <c r="ZC29" i="1" s="1"/>
  <c r="ZC24" i="1" a="1"/>
  <c r="ZC24" i="1" s="1"/>
  <c r="ZC43" i="1" a="1"/>
  <c r="ZC43" i="1" s="1"/>
  <c r="ZC27" i="1" a="1"/>
  <c r="ZC27" i="1" s="1"/>
  <c r="ZC37" i="1" a="1"/>
  <c r="ZC37" i="1" s="1"/>
  <c r="ZC23" i="1" a="1"/>
  <c r="ZC23" i="1" s="1"/>
  <c r="ZC26" i="1" a="1"/>
  <c r="ZC26" i="1" s="1"/>
  <c r="ZC25" i="1" a="1"/>
  <c r="ZC25" i="1" s="1"/>
  <c r="ZC38" i="1" a="1"/>
  <c r="ZC38" i="1" s="1"/>
  <c r="ZC30" i="1" a="1"/>
  <c r="ZC30" i="1" s="1"/>
  <c r="ZC36" i="1" a="1"/>
  <c r="ZC36" i="1" s="1"/>
  <c r="XL37" i="1" a="1"/>
  <c r="XL37" i="1" s="1"/>
  <c r="YY36" i="1" a="1"/>
  <c r="YY36" i="1" s="1"/>
  <c r="YY39" i="1" a="1"/>
  <c r="YY39" i="1" s="1"/>
  <c r="YY40" i="1" a="1"/>
  <c r="YY40" i="1" s="1"/>
  <c r="YY32" i="1" a="1"/>
  <c r="YY32" i="1" s="1"/>
  <c r="YY46" i="1" a="1"/>
  <c r="YY46" i="1" s="1"/>
  <c r="YY44" i="1" a="1"/>
  <c r="YY44" i="1" s="1"/>
  <c r="YY33" i="1" a="1"/>
  <c r="YY33" i="1" s="1"/>
  <c r="YY28" i="1" a="1"/>
  <c r="YY28" i="1" s="1"/>
  <c r="YY42" i="1" a="1"/>
  <c r="YY42" i="1" s="1"/>
  <c r="YY31" i="1" a="1"/>
  <c r="YY31" i="1" s="1"/>
  <c r="YY34" i="1" a="1"/>
  <c r="YY34" i="1" s="1"/>
  <c r="YY24" i="1" a="1"/>
  <c r="YY24" i="1" s="1"/>
  <c r="YY45" i="1" a="1"/>
  <c r="YY45" i="1" s="1"/>
  <c r="YY29" i="1" a="1"/>
  <c r="YY29" i="1" s="1"/>
  <c r="YY37" i="1" a="1"/>
  <c r="YY37" i="1" s="1"/>
  <c r="YY43" i="1" a="1"/>
  <c r="YY43" i="1" s="1"/>
  <c r="YY27" i="1" a="1"/>
  <c r="YY27" i="1" s="1"/>
  <c r="YY23" i="1" a="1"/>
  <c r="YY23" i="1" s="1"/>
  <c r="YY26" i="1" a="1"/>
  <c r="YY26" i="1" s="1"/>
  <c r="YY25" i="1" a="1"/>
  <c r="YY25" i="1" s="1"/>
  <c r="YY38" i="1" a="1"/>
  <c r="YY38" i="1" s="1"/>
  <c r="YY30" i="1" a="1"/>
  <c r="YY30" i="1" s="1"/>
  <c r="ZA40" i="1" a="1"/>
  <c r="ZA40" i="1" s="1"/>
  <c r="ZA39" i="1" a="1"/>
  <c r="ZA39" i="1" s="1"/>
  <c r="ZA32" i="1" a="1"/>
  <c r="ZA32" i="1" s="1"/>
  <c r="ZA46" i="1" a="1"/>
  <c r="ZA46" i="1" s="1"/>
  <c r="ZA36" i="1" a="1"/>
  <c r="ZA36" i="1" s="1"/>
  <c r="ZA33" i="1" a="1"/>
  <c r="ZA33" i="1" s="1"/>
  <c r="ZA42" i="1" a="1"/>
  <c r="ZA42" i="1" s="1"/>
  <c r="ZA44" i="1" a="1"/>
  <c r="ZA44" i="1" s="1"/>
  <c r="ZA31" i="1" a="1"/>
  <c r="ZA31" i="1" s="1"/>
  <c r="ZA34" i="1" a="1"/>
  <c r="ZA34" i="1" s="1"/>
  <c r="ZA24" i="1" a="1"/>
  <c r="ZA24" i="1" s="1"/>
  <c r="ZA45" i="1" a="1"/>
  <c r="ZA45" i="1" s="1"/>
  <c r="ZA43" i="1" a="1"/>
  <c r="ZA43" i="1" s="1"/>
  <c r="ZA29" i="1" a="1"/>
  <c r="ZA29" i="1" s="1"/>
  <c r="ZA37" i="1" a="1"/>
  <c r="ZA37" i="1" s="1"/>
  <c r="ZA27" i="1" a="1"/>
  <c r="ZA27" i="1" s="1"/>
  <c r="ZA26" i="1" a="1"/>
  <c r="ZA26" i="1" s="1"/>
  <c r="ZA23" i="1" a="1"/>
  <c r="ZA23" i="1" s="1"/>
  <c r="ZA25" i="1" a="1"/>
  <c r="ZA25" i="1" s="1"/>
  <c r="ZA30" i="1" a="1"/>
  <c r="ZA30" i="1" s="1"/>
  <c r="ZA38" i="1" a="1"/>
  <c r="ZA38" i="1" s="1"/>
  <c r="ZA28" i="1" a="1"/>
  <c r="ZA28" i="1" s="1"/>
  <c r="XL75" i="1" a="1"/>
  <c r="XL75" i="1" s="1"/>
  <c r="XL74" i="1" a="1"/>
  <c r="XL74" i="1" s="1"/>
  <c r="XL73" i="1" a="1"/>
  <c r="XL73" i="1" s="1"/>
  <c r="XL72" i="1" a="1"/>
  <c r="XL72" i="1" s="1"/>
  <c r="GE18" i="1"/>
  <c r="GD18" i="1"/>
  <c r="GF18" i="1"/>
  <c r="GG18" i="1"/>
  <c r="XC37" i="1" a="1"/>
  <c r="XC37" i="1" s="1"/>
  <c r="XC42" i="1" a="1"/>
  <c r="XC42" i="1" s="1"/>
  <c r="XC30" i="1" a="1"/>
  <c r="XC30" i="1" s="1"/>
  <c r="XC38" i="1" a="1"/>
  <c r="XC38" i="1" s="1"/>
  <c r="XC24" i="1" a="1"/>
  <c r="XC24" i="1" s="1"/>
  <c r="XC29" i="1" a="1"/>
  <c r="XC29" i="1" s="1"/>
  <c r="XC23" i="1" a="1"/>
  <c r="XC23" i="1" s="1"/>
  <c r="XC26" i="1" a="1"/>
  <c r="XC26" i="1" s="1"/>
  <c r="XC43" i="1" a="1"/>
  <c r="XC43" i="1" s="1"/>
  <c r="XC25" i="1" a="1"/>
  <c r="XC25" i="1" s="1"/>
  <c r="XC32" i="1" a="1"/>
  <c r="XC32" i="1" s="1"/>
  <c r="XC34" i="1" a="1"/>
  <c r="XC34" i="1" s="1"/>
  <c r="XC44" i="1" a="1"/>
  <c r="XC44" i="1" s="1"/>
  <c r="XC27" i="1" a="1"/>
  <c r="XC27" i="1" s="1"/>
  <c r="XC46" i="1" a="1"/>
  <c r="XC46" i="1" s="1"/>
  <c r="XC36" i="1" a="1"/>
  <c r="XC36" i="1" s="1"/>
  <c r="XC31" i="1" a="1"/>
  <c r="XC31" i="1" s="1"/>
  <c r="XC28" i="1" a="1"/>
  <c r="XC28" i="1" s="1"/>
  <c r="XC33" i="1" a="1"/>
  <c r="XC33" i="1" s="1"/>
  <c r="XC39" i="1" a="1"/>
  <c r="XC39" i="1" s="1"/>
  <c r="XC45" i="1" a="1"/>
  <c r="XC45" i="1" s="1"/>
  <c r="XC40" i="1" a="1"/>
  <c r="XC40" i="1" s="1"/>
  <c r="XD37" i="1" a="1"/>
  <c r="XD37" i="1" s="1"/>
  <c r="XD42" i="1" a="1"/>
  <c r="XD42" i="1" s="1"/>
  <c r="XD30" i="1" a="1"/>
  <c r="XD30" i="1" s="1"/>
  <c r="XD38" i="1" a="1"/>
  <c r="XD38" i="1" s="1"/>
  <c r="XD24" i="1" a="1"/>
  <c r="XD24" i="1" s="1"/>
  <c r="XD23" i="1" a="1"/>
  <c r="XD23" i="1" s="1"/>
  <c r="XD29" i="1" a="1"/>
  <c r="XD29" i="1" s="1"/>
  <c r="XD43" i="1" a="1"/>
  <c r="XD43" i="1" s="1"/>
  <c r="XD26" i="1" a="1"/>
  <c r="XD26" i="1" s="1"/>
  <c r="XD25" i="1" a="1"/>
  <c r="XD25" i="1" s="1"/>
  <c r="XD32" i="1" a="1"/>
  <c r="XD32" i="1" s="1"/>
  <c r="XD34" i="1" a="1"/>
  <c r="XD34" i="1" s="1"/>
  <c r="XD27" i="1" a="1"/>
  <c r="XD27" i="1" s="1"/>
  <c r="XD44" i="1" a="1"/>
  <c r="XD44" i="1" s="1"/>
  <c r="XD46" i="1" a="1"/>
  <c r="XD46" i="1" s="1"/>
  <c r="XD36" i="1" a="1"/>
  <c r="XD36" i="1" s="1"/>
  <c r="XD31" i="1" a="1"/>
  <c r="XD31" i="1" s="1"/>
  <c r="XD28" i="1" a="1"/>
  <c r="XD28" i="1" s="1"/>
  <c r="XD33" i="1" a="1"/>
  <c r="XD33" i="1" s="1"/>
  <c r="XD39" i="1" a="1"/>
  <c r="XD39" i="1" s="1"/>
  <c r="XD45" i="1" a="1"/>
  <c r="XD45" i="1" s="1"/>
  <c r="XD40" i="1" a="1"/>
  <c r="XD40" i="1" s="1"/>
  <c r="XC65" i="1" a="1"/>
  <c r="XC65" i="1" s="1"/>
  <c r="XC66" i="1" a="1"/>
  <c r="XC66" i="1" s="1"/>
  <c r="XC67" i="1" a="1"/>
  <c r="XC67" i="1" s="1"/>
  <c r="XC68" i="1" a="1"/>
  <c r="XC68" i="1" s="1"/>
  <c r="XC69" i="1" a="1"/>
  <c r="XC69" i="1" s="1"/>
  <c r="XC70" i="1" a="1"/>
  <c r="XC70" i="1" s="1"/>
  <c r="XC71" i="1" a="1"/>
  <c r="XC71" i="1" s="1"/>
  <c r="XC72" i="1" a="1"/>
  <c r="XC72" i="1" s="1"/>
  <c r="XC73" i="1" a="1"/>
  <c r="XC73" i="1" s="1"/>
  <c r="XC74" i="1" a="1"/>
  <c r="XC74" i="1" s="1"/>
  <c r="XC75" i="1" a="1"/>
  <c r="XC75" i="1" s="1"/>
  <c r="XD65" i="1" a="1"/>
  <c r="XD65"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AAI44" i="1" a="1"/>
  <c r="AAI44" i="1" s="1"/>
  <c r="AAI32" i="1" a="1"/>
  <c r="AAI32" i="1" s="1"/>
  <c r="AAI38" i="1" a="1"/>
  <c r="AAI38" i="1" s="1"/>
  <c r="AAI43" i="1" a="1"/>
  <c r="AAI43" i="1" s="1"/>
  <c r="AAI39" i="1" a="1"/>
  <c r="AAI39" i="1" s="1"/>
  <c r="AAI23" i="1" a="1"/>
  <c r="AAI23" i="1" s="1"/>
  <c r="AAI29" i="1" a="1"/>
  <c r="AAI29" i="1" s="1"/>
  <c r="AAI34" i="1" a="1"/>
  <c r="AAI34" i="1" s="1"/>
  <c r="AAI37" i="1" a="1"/>
  <c r="AAI37" i="1" s="1"/>
  <c r="AAI25" i="1" a="1"/>
  <c r="AAI25" i="1" s="1"/>
  <c r="AAI26" i="1" a="1"/>
  <c r="AAI26" i="1" s="1"/>
  <c r="AAI24" i="1" a="1"/>
  <c r="AAI24" i="1" s="1"/>
  <c r="AAI31" i="1" a="1"/>
  <c r="AAI31" i="1" s="1"/>
  <c r="AAI40" i="1" a="1"/>
  <c r="AAI40" i="1" s="1"/>
  <c r="AAI46" i="1" a="1"/>
  <c r="AAI46" i="1" s="1"/>
  <c r="AAI27" i="1" a="1"/>
  <c r="AAI27" i="1" s="1"/>
  <c r="AAI28" i="1" a="1"/>
  <c r="AAI28" i="1" s="1"/>
  <c r="AAI42" i="1" a="1"/>
  <c r="AAI42" i="1" s="1"/>
  <c r="AAI33" i="1" a="1"/>
  <c r="AAI33" i="1" s="1"/>
  <c r="AAI30" i="1" a="1"/>
  <c r="AAI30" i="1" s="1"/>
  <c r="AAI36" i="1" a="1"/>
  <c r="AAI36" i="1" s="1"/>
  <c r="AAI45" i="1" a="1"/>
  <c r="AAI45" i="1" s="1"/>
  <c r="JA65" i="1" a="1"/>
  <c r="JA65"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IB65" i="1" a="1"/>
  <c r="IB65" i="1" s="1"/>
  <c r="IB66" i="1" a="1"/>
  <c r="IB66" i="1" s="1"/>
  <c r="IB67" i="1" a="1"/>
  <c r="IB67" i="1" s="1"/>
  <c r="IB68" i="1" a="1"/>
  <c r="IB68" i="1" s="1"/>
  <c r="IB69" i="1" a="1"/>
  <c r="IB69" i="1" s="1"/>
  <c r="IB70" i="1" a="1"/>
  <c r="IB70" i="1" s="1"/>
  <c r="IB71" i="1" a="1"/>
  <c r="IB71" i="1" s="1"/>
  <c r="IB72" i="1" a="1"/>
  <c r="IB72" i="1" s="1"/>
  <c r="IB73" i="1" a="1"/>
  <c r="IB73" i="1" s="1"/>
  <c r="IB74" i="1" a="1"/>
  <c r="IB74" i="1" s="1"/>
  <c r="IB75" i="1" a="1"/>
  <c r="IB75"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DD65" i="1" a="1"/>
  <c r="DD65" i="1" s="1"/>
  <c r="DG65"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HK23" i="1" a="1"/>
  <c r="HK23" i="1" s="1"/>
  <c r="HK43" i="1" a="1"/>
  <c r="HK43" i="1" s="1"/>
  <c r="HK27" i="1" a="1"/>
  <c r="HK27" i="1" s="1"/>
  <c r="HK34" i="1" a="1"/>
  <c r="HK34" i="1" s="1"/>
  <c r="HK26" i="1" a="1"/>
  <c r="HK26" i="1" s="1"/>
  <c r="HK32" i="1" a="1"/>
  <c r="HK32" i="1" s="1"/>
  <c r="HK29" i="1" a="1"/>
  <c r="HK29" i="1" s="1"/>
  <c r="HK37" i="1" a="1"/>
  <c r="HK37" i="1" s="1"/>
  <c r="HK24" i="1" a="1"/>
  <c r="HK24" i="1" s="1"/>
  <c r="HK25" i="1" a="1"/>
  <c r="HK25" i="1" s="1"/>
  <c r="HK40" i="1" a="1"/>
  <c r="HK40" i="1" s="1"/>
  <c r="HK31" i="1" a="1"/>
  <c r="HK31" i="1" s="1"/>
  <c r="HK28" i="1" a="1"/>
  <c r="HK28" i="1" s="1"/>
  <c r="HK42" i="1" a="1"/>
  <c r="HK42" i="1" s="1"/>
  <c r="HK30" i="1" a="1"/>
  <c r="HK30" i="1" s="1"/>
  <c r="HK33" i="1" a="1"/>
  <c r="HK33" i="1" s="1"/>
  <c r="HK36" i="1" a="1"/>
  <c r="HK36" i="1" s="1"/>
  <c r="HK38" i="1" a="1"/>
  <c r="HK38" i="1" s="1"/>
  <c r="HK39" i="1" a="1"/>
  <c r="HK39" i="1" s="1"/>
  <c r="HK46" i="1" a="1"/>
  <c r="HK46" i="1" s="1"/>
  <c r="MS46" i="1" a="1"/>
  <c r="MS46" i="1" s="1"/>
  <c r="MS24" i="1" a="1"/>
  <c r="MS24" i="1" s="1"/>
  <c r="MS27" i="1" a="1"/>
  <c r="MS27" i="1" s="1"/>
  <c r="MS23" i="1" a="1"/>
  <c r="MS23" i="1" s="1"/>
  <c r="MS43" i="1" a="1"/>
  <c r="MS43" i="1" s="1"/>
  <c r="MS38" i="1" a="1"/>
  <c r="MS38" i="1" s="1"/>
  <c r="MS28" i="1" a="1"/>
  <c r="MS28" i="1" s="1"/>
  <c r="MS34" i="1" a="1"/>
  <c r="MS34" i="1" s="1"/>
  <c r="MS45" i="1" a="1"/>
  <c r="MS45" i="1" s="1"/>
  <c r="MS44" i="1" a="1"/>
  <c r="MS44" i="1" s="1"/>
  <c r="MS42" i="1" a="1"/>
  <c r="MS42" i="1" s="1"/>
  <c r="MS37" i="1" a="1"/>
  <c r="MS37" i="1" s="1"/>
  <c r="MS26" i="1" a="1"/>
  <c r="MS26" i="1" s="1"/>
  <c r="MS29" i="1" a="1"/>
  <c r="MS29" i="1" s="1"/>
  <c r="MS25" i="1" a="1"/>
  <c r="MS25" i="1" s="1"/>
  <c r="MS31" i="1" a="1"/>
  <c r="MS31" i="1" s="1"/>
  <c r="MS40" i="1" a="1"/>
  <c r="MS40" i="1" s="1"/>
  <c r="MS30" i="1" a="1"/>
  <c r="MS30" i="1" s="1"/>
  <c r="MS36" i="1" a="1"/>
  <c r="MS36" i="1" s="1"/>
  <c r="MS33" i="1" a="1"/>
  <c r="MS33" i="1" s="1"/>
  <c r="MS39" i="1" a="1"/>
  <c r="MS39" i="1" s="1"/>
  <c r="MS32" i="1" a="1"/>
  <c r="MS32" i="1" s="1"/>
  <c r="HS42" i="1" a="1"/>
  <c r="HS42" i="1" s="1"/>
  <c r="HS28" i="1" a="1"/>
  <c r="HS28" i="1" s="1"/>
  <c r="HS34" i="1" a="1"/>
  <c r="HS34" i="1" s="1"/>
  <c r="HS26" i="1" a="1"/>
  <c r="HS26" i="1" s="1"/>
  <c r="HS31" i="1" a="1"/>
  <c r="HS31" i="1" s="1"/>
  <c r="HS40" i="1" a="1"/>
  <c r="HS40" i="1" s="1"/>
  <c r="HS33" i="1" a="1"/>
  <c r="HS33" i="1" s="1"/>
  <c r="HS25" i="1" a="1"/>
  <c r="HS25" i="1" s="1"/>
  <c r="HS27" i="1" a="1"/>
  <c r="HS27" i="1" s="1"/>
  <c r="HS38" i="1" a="1"/>
  <c r="HS38" i="1" s="1"/>
  <c r="HS30" i="1" a="1"/>
  <c r="HS30" i="1" s="1"/>
  <c r="HS29" i="1" a="1"/>
  <c r="HS29" i="1" s="1"/>
  <c r="HS36" i="1" a="1"/>
  <c r="HS36" i="1" s="1"/>
  <c r="HS39" i="1" a="1"/>
  <c r="HS39" i="1" s="1"/>
  <c r="HS46" i="1" a="1"/>
  <c r="HS46" i="1" s="1"/>
  <c r="HS24" i="1" a="1"/>
  <c r="HS24" i="1" s="1"/>
  <c r="HS23" i="1" a="1"/>
  <c r="HS23" i="1" s="1"/>
  <c r="HS37" i="1" a="1"/>
  <c r="HS37" i="1" s="1"/>
  <c r="HS32" i="1" a="1"/>
  <c r="HS32" i="1" s="1"/>
  <c r="HS43" i="1" a="1"/>
  <c r="HS43" i="1" s="1"/>
  <c r="YN40" i="1" a="1"/>
  <c r="YN40" i="1" s="1"/>
  <c r="YN46" i="1" a="1"/>
  <c r="YN46" i="1" s="1"/>
  <c r="YN27" i="1" a="1"/>
  <c r="YN27" i="1" s="1"/>
  <c r="YN33" i="1" a="1"/>
  <c r="YN33" i="1" s="1"/>
  <c r="YN38" i="1" a="1"/>
  <c r="YN38" i="1" s="1"/>
  <c r="YN39" i="1" a="1"/>
  <c r="YN39" i="1" s="1"/>
  <c r="YN28" i="1" a="1"/>
  <c r="YN28" i="1" s="1"/>
  <c r="YN43" i="1" a="1"/>
  <c r="YN43" i="1" s="1"/>
  <c r="YN42" i="1" a="1"/>
  <c r="YN42" i="1" s="1"/>
  <c r="YN26" i="1" a="1"/>
  <c r="YN26" i="1" s="1"/>
  <c r="YN37" i="1" a="1"/>
  <c r="YN37" i="1" s="1"/>
  <c r="YN34" i="1" a="1"/>
  <c r="YN34" i="1" s="1"/>
  <c r="YN45" i="1" a="1"/>
  <c r="YN45" i="1" s="1"/>
  <c r="YN31" i="1" a="1"/>
  <c r="YN31" i="1" s="1"/>
  <c r="YN30" i="1" a="1"/>
  <c r="YN30" i="1" s="1"/>
  <c r="YN29" i="1" a="1"/>
  <c r="YN29" i="1" s="1"/>
  <c r="YN36" i="1" a="1"/>
  <c r="YN36" i="1" s="1"/>
  <c r="YN32" i="1" a="1"/>
  <c r="YN32" i="1" s="1"/>
  <c r="YN24" i="1" a="1"/>
  <c r="YN24" i="1" s="1"/>
  <c r="YN25" i="1" a="1"/>
  <c r="YN25" i="1" s="1"/>
  <c r="YN23" i="1" a="1"/>
  <c r="YN23" i="1" s="1"/>
  <c r="YN44" i="1" a="1"/>
  <c r="YN44" i="1" s="1"/>
  <c r="XJ24" i="1" a="1"/>
  <c r="XJ24" i="1" s="1"/>
  <c r="XJ37" i="1" a="1"/>
  <c r="XJ37" i="1" s="1"/>
  <c r="XJ36" i="1" a="1"/>
  <c r="XJ36" i="1" s="1"/>
  <c r="XJ39" i="1" a="1"/>
  <c r="XJ39" i="1" s="1"/>
  <c r="XJ32" i="1" a="1"/>
  <c r="XJ32" i="1" s="1"/>
  <c r="XJ25" i="1" a="1"/>
  <c r="XJ25" i="1" s="1"/>
  <c r="XJ38" i="1" a="1"/>
  <c r="XJ38" i="1" s="1"/>
  <c r="XJ33" i="1" a="1"/>
  <c r="XJ33" i="1" s="1"/>
  <c r="XJ44" i="1" a="1"/>
  <c r="XJ44" i="1" s="1"/>
  <c r="XJ46" i="1" a="1"/>
  <c r="XJ46" i="1" s="1"/>
  <c r="XJ43" i="1" a="1"/>
  <c r="XJ43" i="1" s="1"/>
  <c r="XJ34" i="1" a="1"/>
  <c r="XJ34" i="1" s="1"/>
  <c r="XJ26" i="1" a="1"/>
  <c r="XJ26" i="1" s="1"/>
  <c r="XJ28" i="1" a="1"/>
  <c r="XJ28" i="1" s="1"/>
  <c r="XJ23" i="1" a="1"/>
  <c r="XJ23" i="1" s="1"/>
  <c r="XJ40" i="1" a="1"/>
  <c r="XJ40" i="1" s="1"/>
  <c r="XJ31" i="1" a="1"/>
  <c r="XJ31" i="1" s="1"/>
  <c r="XJ42" i="1" a="1"/>
  <c r="XJ42" i="1" s="1"/>
  <c r="XJ29" i="1" a="1"/>
  <c r="XJ29" i="1" s="1"/>
  <c r="XJ45" i="1" a="1"/>
  <c r="XJ45" i="1" s="1"/>
  <c r="XJ27" i="1" a="1"/>
  <c r="XJ27" i="1" s="1"/>
  <c r="XJ30" i="1" a="1"/>
  <c r="XJ30" i="1" s="1"/>
  <c r="HE26" i="1" a="1"/>
  <c r="HE26" i="1" s="1"/>
  <c r="HE36" i="1" a="1"/>
  <c r="HE36" i="1" s="1"/>
  <c r="HE45" i="1" a="1"/>
  <c r="HE45" i="1" s="1"/>
  <c r="HE29" i="1" a="1"/>
  <c r="HE29" i="1" s="1"/>
  <c r="HE37" i="1" a="1"/>
  <c r="HE37" i="1" s="1"/>
  <c r="HE28" i="1" a="1"/>
  <c r="HE28" i="1" s="1"/>
  <c r="HE23" i="1" a="1"/>
  <c r="HE23" i="1" s="1"/>
  <c r="HE44" i="1" a="1"/>
  <c r="HE44" i="1" s="1"/>
  <c r="HE38" i="1" a="1"/>
  <c r="HE38" i="1" s="1"/>
  <c r="HE27" i="1" a="1"/>
  <c r="HE27" i="1" s="1"/>
  <c r="HE30" i="1" a="1"/>
  <c r="HE30" i="1" s="1"/>
  <c r="HE34" i="1" a="1"/>
  <c r="HE34" i="1" s="1"/>
  <c r="HE25" i="1" a="1"/>
  <c r="HE25" i="1" s="1"/>
  <c r="HE39" i="1" a="1"/>
  <c r="HE39" i="1" s="1"/>
  <c r="HE42" i="1" a="1"/>
  <c r="HE42" i="1" s="1"/>
  <c r="HE24" i="1" a="1"/>
  <c r="HE24" i="1" s="1"/>
  <c r="HE40" i="1" a="1"/>
  <c r="HE40" i="1" s="1"/>
  <c r="HE31" i="1" a="1"/>
  <c r="HE31" i="1" s="1"/>
  <c r="HE33" i="1" a="1"/>
  <c r="HE33" i="1" s="1"/>
  <c r="HE46" i="1" a="1"/>
  <c r="HE46" i="1" s="1"/>
  <c r="HE32" i="1" a="1"/>
  <c r="HE32" i="1" s="1"/>
  <c r="HE43" i="1" a="1"/>
  <c r="HE43"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XK65" i="1" a="1"/>
  <c r="XK65" i="1" s="1"/>
  <c r="XK66" i="1" a="1"/>
  <c r="XK66" i="1" s="1"/>
  <c r="XK67" i="1" a="1"/>
  <c r="XK67" i="1" s="1"/>
  <c r="XK68" i="1" a="1"/>
  <c r="XK68" i="1" s="1"/>
  <c r="XK69" i="1" a="1"/>
  <c r="XK69" i="1" s="1"/>
  <c r="XK70" i="1" a="1"/>
  <c r="XK70" i="1" s="1"/>
  <c r="XK71" i="1" a="1"/>
  <c r="XK71" i="1" s="1"/>
  <c r="XK72" i="1" a="1"/>
  <c r="XK72" i="1" s="1"/>
  <c r="XK73" i="1" a="1"/>
  <c r="XK73" i="1" s="1"/>
  <c r="XK74" i="1" a="1"/>
  <c r="XK74" i="1" s="1"/>
  <c r="XK75" i="1" a="1"/>
  <c r="XK75" i="1" s="1"/>
  <c r="BL65" i="1" a="1"/>
  <c r="BL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DF65" i="1" a="1"/>
  <c r="DF65"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AAE40" i="1" a="1"/>
  <c r="AAE40" i="1" s="1"/>
  <c r="AAE39" i="1" a="1"/>
  <c r="AAE39" i="1" s="1"/>
  <c r="AAE24" i="1" a="1"/>
  <c r="AAE24" i="1" s="1"/>
  <c r="AAE38" i="1" a="1"/>
  <c r="AAE38" i="1" s="1"/>
  <c r="AAE28" i="1" a="1"/>
  <c r="AAE28" i="1" s="1"/>
  <c r="AAE33" i="1" a="1"/>
  <c r="AAE33" i="1" s="1"/>
  <c r="AAE26" i="1" a="1"/>
  <c r="AAE26" i="1" s="1"/>
  <c r="AAE23" i="1" a="1"/>
  <c r="AAE23" i="1" s="1"/>
  <c r="AAE27" i="1" a="1"/>
  <c r="AAE27" i="1" s="1"/>
  <c r="AAE25" i="1" a="1"/>
  <c r="AAE25" i="1" s="1"/>
  <c r="AAE31" i="1" a="1"/>
  <c r="AAE31" i="1" s="1"/>
  <c r="AAE34" i="1" a="1"/>
  <c r="AAE34" i="1" s="1"/>
  <c r="AAE45" i="1" a="1"/>
  <c r="AAE45" i="1" s="1"/>
  <c r="AAE30" i="1" a="1"/>
  <c r="AAE30" i="1" s="1"/>
  <c r="AAE43" i="1" a="1"/>
  <c r="AAE43" i="1" s="1"/>
  <c r="AAE37" i="1" a="1"/>
  <c r="AAE37" i="1" s="1"/>
  <c r="AAE42" i="1" a="1"/>
  <c r="AAE42" i="1" s="1"/>
  <c r="AAE32" i="1" a="1"/>
  <c r="AAE32" i="1" s="1"/>
  <c r="AAE29" i="1" a="1"/>
  <c r="AAE29" i="1" s="1"/>
  <c r="AAE46" i="1" a="1"/>
  <c r="AAE46" i="1" s="1"/>
  <c r="AAE36" i="1" a="1"/>
  <c r="AAE36" i="1" s="1"/>
  <c r="AAE44" i="1" a="1"/>
  <c r="AAE44" i="1" s="1"/>
  <c r="WU44" i="1" a="1"/>
  <c r="WU44" i="1" s="1"/>
  <c r="WU32" i="1" a="1"/>
  <c r="WU32" i="1" s="1"/>
  <c r="WU23" i="1" a="1"/>
  <c r="WU23" i="1" s="1"/>
  <c r="WU24" i="1" a="1"/>
  <c r="WU24" i="1" s="1"/>
  <c r="WU33" i="1" a="1"/>
  <c r="WU33" i="1" s="1"/>
  <c r="WU38" i="1" a="1"/>
  <c r="WU38" i="1" s="1"/>
  <c r="WU37" i="1" a="1"/>
  <c r="WU37" i="1" s="1"/>
  <c r="WU39" i="1" a="1"/>
  <c r="WU39" i="1" s="1"/>
  <c r="WU43" i="1" a="1"/>
  <c r="WU43" i="1" s="1"/>
  <c r="WU25" i="1" a="1"/>
  <c r="WU25" i="1" s="1"/>
  <c r="WU31" i="1" a="1"/>
  <c r="WU31" i="1" s="1"/>
  <c r="WU28" i="1" a="1"/>
  <c r="WU28" i="1" s="1"/>
  <c r="WU34" i="1" a="1"/>
  <c r="WU34" i="1" s="1"/>
  <c r="WU42" i="1" a="1"/>
  <c r="WU42" i="1" s="1"/>
  <c r="WU45" i="1" a="1"/>
  <c r="WU45" i="1" s="1"/>
  <c r="WU27" i="1" a="1"/>
  <c r="WU27" i="1" s="1"/>
  <c r="WU29" i="1" a="1"/>
  <c r="WU29" i="1" s="1"/>
  <c r="WU46" i="1" a="1"/>
  <c r="WU46" i="1" s="1"/>
  <c r="WU26" i="1" a="1"/>
  <c r="WU26" i="1" s="1"/>
  <c r="WU40" i="1" a="1"/>
  <c r="WU40" i="1" s="1"/>
  <c r="WU36" i="1" a="1"/>
  <c r="WU36" i="1" s="1"/>
  <c r="WU30" i="1" a="1"/>
  <c r="WU30" i="1" s="1"/>
  <c r="VW37" i="1" a="1"/>
  <c r="VW37" i="1" s="1"/>
  <c r="VW33" i="1" a="1"/>
  <c r="VW33" i="1" s="1"/>
  <c r="VW25" i="1" a="1"/>
  <c r="VW25" i="1" s="1"/>
  <c r="VW34" i="1" a="1"/>
  <c r="VW34" i="1" s="1"/>
  <c r="VW43" i="1" a="1"/>
  <c r="VW43" i="1" s="1"/>
  <c r="VW38" i="1" a="1"/>
  <c r="VW38" i="1" s="1"/>
  <c r="VW31" i="1" a="1"/>
  <c r="VW31" i="1" s="1"/>
  <c r="VW26" i="1" a="1"/>
  <c r="VW26" i="1" s="1"/>
  <c r="VW40" i="1" a="1"/>
  <c r="VW40" i="1" s="1"/>
  <c r="VW42" i="1" a="1"/>
  <c r="VW42" i="1" s="1"/>
  <c r="VW27" i="1" a="1"/>
  <c r="VW27" i="1" s="1"/>
  <c r="VW32" i="1" a="1"/>
  <c r="VW32" i="1" s="1"/>
  <c r="VW45" i="1" a="1"/>
  <c r="VW45" i="1" s="1"/>
  <c r="VW30" i="1" a="1"/>
  <c r="VW30" i="1" s="1"/>
  <c r="VW29" i="1" a="1"/>
  <c r="VW29" i="1" s="1"/>
  <c r="VW23" i="1" a="1"/>
  <c r="VW23" i="1" s="1"/>
  <c r="VW36" i="1" a="1"/>
  <c r="VW36" i="1" s="1"/>
  <c r="VW28" i="1" a="1"/>
  <c r="VW28" i="1" s="1"/>
  <c r="VW24" i="1" a="1"/>
  <c r="VW24" i="1" s="1"/>
  <c r="VW39" i="1" a="1"/>
  <c r="VW39" i="1" s="1"/>
  <c r="VW46" i="1" a="1"/>
  <c r="VW46" i="1" s="1"/>
  <c r="VW44" i="1" a="1"/>
  <c r="VW44" i="1" s="1"/>
  <c r="U25" i="1" a="1"/>
  <c r="U25" i="1" s="1"/>
  <c r="U45" i="1" a="1"/>
  <c r="U45" i="1" s="1"/>
  <c r="U33" i="1" a="1"/>
  <c r="U33" i="1" s="1"/>
  <c r="U44" i="1" a="1"/>
  <c r="U44" i="1" s="1"/>
  <c r="U36" i="1" a="1"/>
  <c r="U36" i="1" s="1"/>
  <c r="U43" i="1" a="1"/>
  <c r="U43" i="1" s="1"/>
  <c r="U46" i="1" a="1"/>
  <c r="U46" i="1" s="1"/>
  <c r="U37" i="1" a="1"/>
  <c r="U37" i="1" s="1"/>
  <c r="U30" i="1" a="1"/>
  <c r="U30" i="1" s="1"/>
  <c r="U39" i="1" a="1"/>
  <c r="U39" i="1" s="1"/>
  <c r="U34" i="1" a="1"/>
  <c r="U34" i="1" s="1"/>
  <c r="U23" i="1" a="1"/>
  <c r="U23" i="1" s="1"/>
  <c r="U40" i="1" a="1"/>
  <c r="U40" i="1" s="1"/>
  <c r="U31" i="1" a="1"/>
  <c r="U31" i="1" s="1"/>
  <c r="U24" i="1" a="1"/>
  <c r="U24" i="1" s="1"/>
  <c r="U42" i="1" a="1"/>
  <c r="U42" i="1" s="1"/>
  <c r="U32" i="1" a="1"/>
  <c r="U32" i="1" s="1"/>
  <c r="U38" i="1" a="1"/>
  <c r="U38" i="1" s="1"/>
  <c r="DS29" i="1" a="1"/>
  <c r="DS29" i="1" s="1"/>
  <c r="DS25" i="1" a="1"/>
  <c r="DS25" i="1" s="1"/>
  <c r="DS36" i="1" a="1"/>
  <c r="DS36" i="1" s="1"/>
  <c r="DS46" i="1" a="1"/>
  <c r="DS46" i="1" s="1"/>
  <c r="DS38" i="1" a="1"/>
  <c r="DS38" i="1" s="1"/>
  <c r="DS32" i="1" a="1"/>
  <c r="DS32" i="1" s="1"/>
  <c r="DS37" i="1" a="1"/>
  <c r="DS37" i="1" s="1"/>
  <c r="DS24" i="1" a="1"/>
  <c r="DS24" i="1" s="1"/>
  <c r="DS42" i="1" a="1"/>
  <c r="DS42" i="1" s="1"/>
  <c r="DS44" i="1" a="1"/>
  <c r="DS44" i="1" s="1"/>
  <c r="DS39" i="1" a="1"/>
  <c r="DS39" i="1" s="1"/>
  <c r="DS30" i="1" a="1"/>
  <c r="DS30" i="1" s="1"/>
  <c r="DS26" i="1" a="1"/>
  <c r="DS26" i="1" s="1"/>
  <c r="DS23" i="1" a="1"/>
  <c r="DS23" i="1" s="1"/>
  <c r="DS28" i="1" a="1"/>
  <c r="DS28" i="1" s="1"/>
  <c r="DS27" i="1" a="1"/>
  <c r="DS27" i="1" s="1"/>
  <c r="DS33" i="1" a="1"/>
  <c r="DS33" i="1" s="1"/>
  <c r="DS40" i="1" a="1"/>
  <c r="DS40" i="1" s="1"/>
  <c r="DS31" i="1" a="1"/>
  <c r="DS31" i="1" s="1"/>
  <c r="DS43" i="1" a="1"/>
  <c r="DS43" i="1" s="1"/>
  <c r="DS34" i="1" a="1"/>
  <c r="DS34" i="1" s="1"/>
  <c r="DS45" i="1" a="1"/>
  <c r="DS45" i="1" s="1"/>
  <c r="IP39" i="1" a="1"/>
  <c r="IP39" i="1" s="1"/>
  <c r="IP36" i="1" a="1"/>
  <c r="IP36" i="1" s="1"/>
  <c r="IP24" i="1" a="1"/>
  <c r="IP24" i="1" s="1"/>
  <c r="IP25" i="1" a="1"/>
  <c r="IP25" i="1" s="1"/>
  <c r="IP33" i="1" a="1"/>
  <c r="IP33" i="1" s="1"/>
  <c r="IP38" i="1" a="1"/>
  <c r="IP38" i="1" s="1"/>
  <c r="IP44" i="1" a="1"/>
  <c r="IP44" i="1" s="1"/>
  <c r="IP37" i="1" a="1"/>
  <c r="IP37" i="1" s="1"/>
  <c r="IP43" i="1" a="1"/>
  <c r="IP43" i="1" s="1"/>
  <c r="IP28" i="1" a="1"/>
  <c r="IP28" i="1" s="1"/>
  <c r="IP23" i="1" a="1"/>
  <c r="IP23" i="1" s="1"/>
  <c r="IP45" i="1" a="1"/>
  <c r="IP45" i="1" s="1"/>
  <c r="IP29" i="1" a="1"/>
  <c r="IP29" i="1" s="1"/>
  <c r="IP42" i="1" a="1"/>
  <c r="IP42" i="1" s="1"/>
  <c r="IP40" i="1" a="1"/>
  <c r="IP40" i="1" s="1"/>
  <c r="IP30" i="1" a="1"/>
  <c r="IP30" i="1" s="1"/>
  <c r="IP26" i="1" a="1"/>
  <c r="IP26" i="1" s="1"/>
  <c r="IP27" i="1" a="1"/>
  <c r="IP27" i="1" s="1"/>
  <c r="IP31" i="1" a="1"/>
  <c r="IP31" i="1" s="1"/>
  <c r="IP32" i="1" a="1"/>
  <c r="IP32" i="1" s="1"/>
  <c r="IP34" i="1" a="1"/>
  <c r="IP34" i="1" s="1"/>
  <c r="IP46" i="1" a="1"/>
  <c r="IP46" i="1" s="1"/>
  <c r="IY65" i="1" a="1"/>
  <c r="IY65"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IC65" i="1" a="1"/>
  <c r="IC65" i="1" s="1"/>
  <c r="IC66" i="1" a="1"/>
  <c r="IC66" i="1" s="1"/>
  <c r="IC67" i="1" a="1"/>
  <c r="IC67" i="1" s="1"/>
  <c r="IC68" i="1" a="1"/>
  <c r="IC68" i="1" s="1"/>
  <c r="IC69" i="1" a="1"/>
  <c r="IC69" i="1" s="1"/>
  <c r="IC70" i="1" a="1"/>
  <c r="IC70" i="1" s="1"/>
  <c r="IC71" i="1" a="1"/>
  <c r="IC71" i="1" s="1"/>
  <c r="IC72" i="1" a="1"/>
  <c r="IC72" i="1" s="1"/>
  <c r="IC73" i="1" a="1"/>
  <c r="IC73" i="1" s="1"/>
  <c r="IC74" i="1" a="1"/>
  <c r="IC74" i="1" s="1"/>
  <c r="IC75" i="1" a="1"/>
  <c r="IC75" i="1" s="1"/>
  <c r="JC65" i="1" a="1"/>
  <c r="JC65" i="1" s="1"/>
  <c r="JC66" i="1" a="1"/>
  <c r="JC66" i="1" s="1"/>
  <c r="JC67" i="1" a="1"/>
  <c r="JC67" i="1" s="1"/>
  <c r="JC68" i="1" a="1"/>
  <c r="JC68" i="1" s="1"/>
  <c r="JC69" i="1" a="1"/>
  <c r="JC69" i="1" s="1"/>
  <c r="JC70" i="1" a="1"/>
  <c r="JC70" i="1" s="1"/>
  <c r="JC71" i="1" a="1"/>
  <c r="JC71" i="1" s="1"/>
  <c r="JC72" i="1" a="1"/>
  <c r="JC72" i="1" s="1"/>
  <c r="JC73" i="1" a="1"/>
  <c r="JC73" i="1" s="1"/>
  <c r="JC74" i="1" a="1"/>
  <c r="JC74" i="1" s="1"/>
  <c r="JC75" i="1" a="1"/>
  <c r="JC75" i="1" s="1"/>
  <c r="HV65" i="1" a="1"/>
  <c r="HV65"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JE43" i="1" a="1"/>
  <c r="JE43" i="1" s="1"/>
  <c r="JE37" i="1" a="1"/>
  <c r="JE37" i="1" s="1"/>
  <c r="JE44" i="1" a="1"/>
  <c r="JE44" i="1" s="1"/>
  <c r="JE31" i="1" a="1"/>
  <c r="JE31" i="1" s="1"/>
  <c r="JE39" i="1" a="1"/>
  <c r="JE39" i="1" s="1"/>
  <c r="JE34" i="1" a="1"/>
  <c r="JE34" i="1" s="1"/>
  <c r="JE45" i="1" a="1"/>
  <c r="JE45" i="1" s="1"/>
  <c r="JE25" i="1" a="1"/>
  <c r="JE25" i="1" s="1"/>
  <c r="JE29" i="1" a="1"/>
  <c r="JE29" i="1" s="1"/>
  <c r="JE26" i="1" a="1"/>
  <c r="JE26" i="1" s="1"/>
  <c r="JE40" i="1" a="1"/>
  <c r="JE40" i="1" s="1"/>
  <c r="JE36" i="1" a="1"/>
  <c r="JE36" i="1" s="1"/>
  <c r="JE24" i="1" a="1"/>
  <c r="JE24" i="1" s="1"/>
  <c r="JE42" i="1" a="1"/>
  <c r="JE42" i="1" s="1"/>
  <c r="JE46" i="1" a="1"/>
  <c r="JE46" i="1" s="1"/>
  <c r="JE32" i="1" a="1"/>
  <c r="JE32" i="1" s="1"/>
  <c r="JE23" i="1" a="1"/>
  <c r="JE23" i="1" s="1"/>
  <c r="JE27" i="1" a="1"/>
  <c r="JE27" i="1" s="1"/>
  <c r="JE30" i="1" a="1"/>
  <c r="JE30" i="1" s="1"/>
  <c r="JE28" i="1" a="1"/>
  <c r="JE28" i="1" s="1"/>
  <c r="JE38" i="1" a="1"/>
  <c r="JE38" i="1" s="1"/>
  <c r="JE33" i="1" a="1"/>
  <c r="JE33" i="1" s="1"/>
  <c r="ACQ27" i="1" a="1"/>
  <c r="ACQ27" i="1" s="1"/>
  <c r="ACQ43" i="1" a="1"/>
  <c r="ACQ43" i="1" s="1"/>
  <c r="ACQ25" i="1" a="1"/>
  <c r="ACQ25" i="1" s="1"/>
  <c r="ACQ42" i="1" a="1"/>
  <c r="ACQ42" i="1" s="1"/>
  <c r="ACQ28" i="1" a="1"/>
  <c r="ACQ28" i="1" s="1"/>
  <c r="ACQ30" i="1" a="1"/>
  <c r="ACQ30" i="1" s="1"/>
  <c r="ACQ38" i="1" a="1"/>
  <c r="ACQ38" i="1" s="1"/>
  <c r="ACQ34" i="1" a="1"/>
  <c r="ACQ34" i="1" s="1"/>
  <c r="ACQ32" i="1" a="1"/>
  <c r="ACQ32" i="1" s="1"/>
  <c r="ACQ24" i="1" a="1"/>
  <c r="ACQ24" i="1" s="1"/>
  <c r="ACQ37" i="1" a="1"/>
  <c r="ACQ37" i="1" s="1"/>
  <c r="ACQ40" i="1" a="1"/>
  <c r="ACQ40" i="1" s="1"/>
  <c r="ACQ29" i="1" a="1"/>
  <c r="ACQ29" i="1" s="1"/>
  <c r="ACQ44" i="1" a="1"/>
  <c r="ACQ44" i="1" s="1"/>
  <c r="ACQ36" i="1" a="1"/>
  <c r="ACQ36" i="1" s="1"/>
  <c r="ACQ33" i="1" a="1"/>
  <c r="ACQ33" i="1" s="1"/>
  <c r="ACQ45" i="1" a="1"/>
  <c r="ACQ45" i="1" s="1"/>
  <c r="ACQ46" i="1" a="1"/>
  <c r="ACQ46" i="1" s="1"/>
  <c r="ACQ39" i="1" a="1"/>
  <c r="ACQ39" i="1" s="1"/>
  <c r="ACQ23" i="1" a="1"/>
  <c r="ACQ23" i="1" s="1"/>
  <c r="ACQ31" i="1" a="1"/>
  <c r="ACQ31" i="1" s="1"/>
  <c r="ACQ26" i="1" a="1"/>
  <c r="ACQ26" i="1" s="1"/>
  <c r="VR24" i="1" a="1"/>
  <c r="VR24" i="1" s="1"/>
  <c r="VR39" i="1" a="1"/>
  <c r="VR39" i="1" s="1"/>
  <c r="VR40" i="1" a="1"/>
  <c r="VR40" i="1" s="1"/>
  <c r="VR32" i="1" a="1"/>
  <c r="VR32" i="1" s="1"/>
  <c r="VR42" i="1" a="1"/>
  <c r="VR42" i="1" s="1"/>
  <c r="VR37" i="1" a="1"/>
  <c r="VR37" i="1" s="1"/>
  <c r="VR28" i="1" a="1"/>
  <c r="VR28" i="1" s="1"/>
  <c r="VR38" i="1" a="1"/>
  <c r="VR38" i="1" s="1"/>
  <c r="VR25" i="1" a="1"/>
  <c r="VR25" i="1" s="1"/>
  <c r="VR31" i="1" a="1"/>
  <c r="VR31" i="1" s="1"/>
  <c r="VR44" i="1" a="1"/>
  <c r="VR44" i="1" s="1"/>
  <c r="VR33" i="1" a="1"/>
  <c r="VR33" i="1" s="1"/>
  <c r="VR43" i="1" a="1"/>
  <c r="VR43" i="1" s="1"/>
  <c r="VR45" i="1" a="1"/>
  <c r="VR45" i="1" s="1"/>
  <c r="VR27" i="1" a="1"/>
  <c r="VR27" i="1" s="1"/>
  <c r="VR34" i="1" a="1"/>
  <c r="VR34" i="1" s="1"/>
  <c r="VR46" i="1" a="1"/>
  <c r="VR46" i="1" s="1"/>
  <c r="VR23" i="1" a="1"/>
  <c r="VR23" i="1" s="1"/>
  <c r="VR30" i="1" a="1"/>
  <c r="VR30" i="1" s="1"/>
  <c r="VR26" i="1" a="1"/>
  <c r="VR26" i="1" s="1"/>
  <c r="VR36" i="1" a="1"/>
  <c r="VR36" i="1" s="1"/>
  <c r="VR29" i="1" a="1"/>
  <c r="VR29" i="1" s="1"/>
  <c r="XF23" i="1" a="1"/>
  <c r="XF23" i="1" s="1"/>
  <c r="XF37" i="1" a="1"/>
  <c r="XF37" i="1" s="1"/>
  <c r="XF40" i="1" a="1"/>
  <c r="XF40" i="1" s="1"/>
  <c r="XF30" i="1" a="1"/>
  <c r="XF30" i="1" s="1"/>
  <c r="XF27" i="1" a="1"/>
  <c r="XF27" i="1" s="1"/>
  <c r="XF31" i="1" a="1"/>
  <c r="XF31" i="1" s="1"/>
  <c r="XF25" i="1" a="1"/>
  <c r="XF25" i="1" s="1"/>
  <c r="XF46" i="1" a="1"/>
  <c r="XF46" i="1" s="1"/>
  <c r="XF33" i="1" a="1"/>
  <c r="XF33" i="1" s="1"/>
  <c r="XF38" i="1" a="1"/>
  <c r="XF38" i="1" s="1"/>
  <c r="XF44" i="1" a="1"/>
  <c r="XF44" i="1" s="1"/>
  <c r="XF32" i="1" a="1"/>
  <c r="XF32" i="1" s="1"/>
  <c r="XF36" i="1" a="1"/>
  <c r="XF36" i="1" s="1"/>
  <c r="XF39" i="1" a="1"/>
  <c r="XF39" i="1" s="1"/>
  <c r="XF43" i="1" a="1"/>
  <c r="XF43" i="1" s="1"/>
  <c r="XF34" i="1" a="1"/>
  <c r="XF34" i="1" s="1"/>
  <c r="XF42" i="1" a="1"/>
  <c r="XF42" i="1" s="1"/>
  <c r="XF24" i="1" a="1"/>
  <c r="XF24" i="1" s="1"/>
  <c r="XF29" i="1" a="1"/>
  <c r="XF29" i="1" s="1"/>
  <c r="XF28" i="1" a="1"/>
  <c r="XF28" i="1" s="1"/>
  <c r="XF45" i="1" a="1"/>
  <c r="XF45" i="1" s="1"/>
  <c r="XF26" i="1" a="1"/>
  <c r="XF26" i="1" s="1"/>
  <c r="BR26" i="1" a="1"/>
  <c r="BR26" i="1" s="1"/>
  <c r="BR38" i="1" a="1"/>
  <c r="BR38" i="1" s="1"/>
  <c r="BR29" i="1" a="1"/>
  <c r="BR29" i="1" s="1"/>
  <c r="BR30" i="1" a="1"/>
  <c r="BR30" i="1" s="1"/>
  <c r="BR25" i="1" a="1"/>
  <c r="BR25" i="1" s="1"/>
  <c r="BR24" i="1" a="1"/>
  <c r="BR24" i="1" s="1"/>
  <c r="BR44" i="1" a="1"/>
  <c r="BR44" i="1" s="1"/>
  <c r="BR36" i="1" a="1"/>
  <c r="BR36" i="1" s="1"/>
  <c r="BR42" i="1" a="1"/>
  <c r="BR42" i="1" s="1"/>
  <c r="BR27" i="1" a="1"/>
  <c r="BR27" i="1" s="1"/>
  <c r="BR39" i="1" a="1"/>
  <c r="BR39" i="1" s="1"/>
  <c r="BR34" i="1" a="1"/>
  <c r="BR34" i="1" s="1"/>
  <c r="BR33" i="1" a="1"/>
  <c r="BR33" i="1" s="1"/>
  <c r="BR31" i="1" a="1"/>
  <c r="BR31" i="1" s="1"/>
  <c r="BR40" i="1" a="1"/>
  <c r="BR40" i="1" s="1"/>
  <c r="BR37" i="1" a="1"/>
  <c r="BR37" i="1" s="1"/>
  <c r="BR23" i="1" a="1"/>
  <c r="BR23" i="1" s="1"/>
  <c r="BR46" i="1" a="1"/>
  <c r="BR46" i="1" s="1"/>
  <c r="BR43" i="1" a="1"/>
  <c r="BR43" i="1" s="1"/>
  <c r="BR45" i="1" a="1"/>
  <c r="BR45" i="1" s="1"/>
  <c r="BR28" i="1" a="1"/>
  <c r="BR28" i="1" s="1"/>
  <c r="BR32" i="1" a="1"/>
  <c r="BR32" i="1" s="1"/>
  <c r="BV37" i="1" a="1"/>
  <c r="BV37" i="1" s="1"/>
  <c r="BV42" i="1" a="1"/>
  <c r="BV42" i="1" s="1"/>
  <c r="BV25" i="1" a="1"/>
  <c r="BV25" i="1" s="1"/>
  <c r="BV24" i="1" a="1"/>
  <c r="BV24" i="1" s="1"/>
  <c r="BV27" i="1" a="1"/>
  <c r="BV27" i="1" s="1"/>
  <c r="BV34" i="1" a="1"/>
  <c r="BV34" i="1" s="1"/>
  <c r="BV26" i="1" a="1"/>
  <c r="BV26" i="1" s="1"/>
  <c r="BV33" i="1" a="1"/>
  <c r="BV33" i="1" s="1"/>
  <c r="BV46" i="1" a="1"/>
  <c r="BV46" i="1" s="1"/>
  <c r="BV28" i="1" a="1"/>
  <c r="BV28" i="1" s="1"/>
  <c r="BV38" i="1" a="1"/>
  <c r="BV38" i="1" s="1"/>
  <c r="BV44" i="1" a="1"/>
  <c r="BV44" i="1" s="1"/>
  <c r="BV40" i="1" a="1"/>
  <c r="BV40" i="1" s="1"/>
  <c r="BV45" i="1" a="1"/>
  <c r="BV45" i="1" s="1"/>
  <c r="BV30" i="1" a="1"/>
  <c r="BV30" i="1" s="1"/>
  <c r="BV43" i="1" a="1"/>
  <c r="BV43" i="1" s="1"/>
  <c r="BV36" i="1" a="1"/>
  <c r="BV36" i="1" s="1"/>
  <c r="BV31" i="1" a="1"/>
  <c r="BV31" i="1" s="1"/>
  <c r="BV23" i="1" a="1"/>
  <c r="BV23" i="1" s="1"/>
  <c r="BV32" i="1" a="1"/>
  <c r="BV32" i="1" s="1"/>
  <c r="BV39" i="1" a="1"/>
  <c r="BV39" i="1" s="1"/>
  <c r="BV29" i="1" a="1"/>
  <c r="BV29" i="1" s="1"/>
  <c r="IY36" i="1" a="1"/>
  <c r="IY36" i="1" s="1"/>
  <c r="IY28" i="1" a="1"/>
  <c r="IY28" i="1" s="1"/>
  <c r="IY24" i="1" a="1"/>
  <c r="IY24" i="1" s="1"/>
  <c r="IY39" i="1" a="1"/>
  <c r="IY39" i="1" s="1"/>
  <c r="IY25" i="1" a="1"/>
  <c r="IY25" i="1" s="1"/>
  <c r="IY44" i="1" a="1"/>
  <c r="IY44" i="1" s="1"/>
  <c r="IY26" i="1" a="1"/>
  <c r="IY26" i="1" s="1"/>
  <c r="IY33" i="1" a="1"/>
  <c r="IY33" i="1" s="1"/>
  <c r="IY38" i="1" a="1"/>
  <c r="IY38" i="1" s="1"/>
  <c r="IY32" i="1" a="1"/>
  <c r="IY32" i="1" s="1"/>
  <c r="IY27" i="1" a="1"/>
  <c r="IY27" i="1" s="1"/>
  <c r="IY23" i="1" a="1"/>
  <c r="IY23" i="1" s="1"/>
  <c r="IY43" i="1" a="1"/>
  <c r="IY43" i="1" s="1"/>
  <c r="IY40" i="1" a="1"/>
  <c r="IY40" i="1" s="1"/>
  <c r="IY34" i="1" a="1"/>
  <c r="IY34" i="1" s="1"/>
  <c r="IY31" i="1" a="1"/>
  <c r="IY31" i="1" s="1"/>
  <c r="IY46" i="1" a="1"/>
  <c r="IY46" i="1" s="1"/>
  <c r="IY45" i="1" a="1"/>
  <c r="IY45" i="1" s="1"/>
  <c r="IY30" i="1" a="1"/>
  <c r="IY30" i="1" s="1"/>
  <c r="IY29" i="1" a="1"/>
  <c r="IY29" i="1" s="1"/>
  <c r="IY42" i="1" a="1"/>
  <c r="IY42" i="1" s="1"/>
  <c r="IY37" i="1" a="1"/>
  <c r="IY37" i="1" s="1"/>
  <c r="IO65" i="1" a="1"/>
  <c r="IO65"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WR65" i="1" a="1"/>
  <c r="WR65"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BG65" i="1" a="1"/>
  <c r="BG65"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DI65" i="1" a="1"/>
  <c r="DI65"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WP45" i="1" a="1"/>
  <c r="WP45" i="1" s="1"/>
  <c r="WP26" i="1" a="1"/>
  <c r="WP26" i="1" s="1"/>
  <c r="WP28" i="1" a="1"/>
  <c r="WP28" i="1" s="1"/>
  <c r="WP37" i="1" a="1"/>
  <c r="WP37" i="1" s="1"/>
  <c r="WP23" i="1" a="1"/>
  <c r="WP23" i="1" s="1"/>
  <c r="WP43" i="1" a="1"/>
  <c r="WP43" i="1" s="1"/>
  <c r="WP27" i="1" a="1"/>
  <c r="WP27" i="1" s="1"/>
  <c r="WP30" i="1" a="1"/>
  <c r="WP30" i="1" s="1"/>
  <c r="WP34" i="1" a="1"/>
  <c r="WP34" i="1" s="1"/>
  <c r="WP40" i="1" a="1"/>
  <c r="WP40" i="1" s="1"/>
  <c r="WP44" i="1" a="1"/>
  <c r="WP44" i="1" s="1"/>
  <c r="WP31" i="1" a="1"/>
  <c r="WP31" i="1" s="1"/>
  <c r="WP33" i="1" a="1"/>
  <c r="WP33" i="1" s="1"/>
  <c r="WP32" i="1" a="1"/>
  <c r="WP32" i="1" s="1"/>
  <c r="WP36" i="1" a="1"/>
  <c r="WP36" i="1" s="1"/>
  <c r="WP46" i="1" a="1"/>
  <c r="WP46" i="1" s="1"/>
  <c r="WP25" i="1" a="1"/>
  <c r="WP25" i="1" s="1"/>
  <c r="WP42" i="1" a="1"/>
  <c r="WP42" i="1" s="1"/>
  <c r="WP38" i="1" a="1"/>
  <c r="WP38" i="1" s="1"/>
  <c r="WP39" i="1" a="1"/>
  <c r="WP39" i="1" s="1"/>
  <c r="WP24" i="1" a="1"/>
  <c r="WP24" i="1" s="1"/>
  <c r="WP29" i="1" a="1"/>
  <c r="WP29" i="1" s="1"/>
  <c r="WY36" i="1" a="1"/>
  <c r="WY36" i="1" s="1"/>
  <c r="WY40" i="1" a="1"/>
  <c r="WY40" i="1" s="1"/>
  <c r="WY37" i="1" a="1"/>
  <c r="WY37" i="1" s="1"/>
  <c r="WY26" i="1" a="1"/>
  <c r="WY26" i="1" s="1"/>
  <c r="WY32" i="1" a="1"/>
  <c r="WY32" i="1" s="1"/>
  <c r="WY38" i="1" a="1"/>
  <c r="WY38" i="1" s="1"/>
  <c r="WY44" i="1" a="1"/>
  <c r="WY44" i="1" s="1"/>
  <c r="WY39" i="1" a="1"/>
  <c r="WY39" i="1" s="1"/>
  <c r="WY33" i="1" a="1"/>
  <c r="WY33" i="1" s="1"/>
  <c r="WY25" i="1" a="1"/>
  <c r="WY25" i="1" s="1"/>
  <c r="WY24" i="1" a="1"/>
  <c r="WY24" i="1" s="1"/>
  <c r="WY42" i="1" a="1"/>
  <c r="WY42" i="1" s="1"/>
  <c r="WY28" i="1" a="1"/>
  <c r="WY28" i="1" s="1"/>
  <c r="WY46" i="1" a="1"/>
  <c r="WY46" i="1" s="1"/>
  <c r="WY43" i="1" a="1"/>
  <c r="WY43" i="1" s="1"/>
  <c r="WY45" i="1" a="1"/>
  <c r="WY45" i="1" s="1"/>
  <c r="WY34" i="1" a="1"/>
  <c r="WY34" i="1" s="1"/>
  <c r="WY23" i="1" a="1"/>
  <c r="WY23" i="1" s="1"/>
  <c r="WY31" i="1" a="1"/>
  <c r="WY31" i="1" s="1"/>
  <c r="WY27" i="1" a="1"/>
  <c r="WY27" i="1" s="1"/>
  <c r="WY30" i="1" a="1"/>
  <c r="WY30" i="1" s="1"/>
  <c r="WY29" i="1" a="1"/>
  <c r="WY29" i="1" s="1"/>
  <c r="BN44" i="1" a="1"/>
  <c r="BN44" i="1" s="1"/>
  <c r="BN46" i="1" a="1"/>
  <c r="BN46" i="1" s="1"/>
  <c r="BN27" i="1" a="1"/>
  <c r="BN27" i="1" s="1"/>
  <c r="BN37" i="1" a="1"/>
  <c r="BN37" i="1" s="1"/>
  <c r="BN25" i="1" a="1"/>
  <c r="BN25" i="1" s="1"/>
  <c r="BN30" i="1" a="1"/>
  <c r="BN30" i="1" s="1"/>
  <c r="BN40" i="1" a="1"/>
  <c r="BN40" i="1" s="1"/>
  <c r="BN38" i="1" a="1"/>
  <c r="BN38" i="1" s="1"/>
  <c r="BN31" i="1" a="1"/>
  <c r="BN31" i="1" s="1"/>
  <c r="BN45" i="1" a="1"/>
  <c r="BN45" i="1" s="1"/>
  <c r="BN43" i="1" a="1"/>
  <c r="BN43" i="1" s="1"/>
  <c r="BN36" i="1" a="1"/>
  <c r="BN36" i="1" s="1"/>
  <c r="BN39" i="1" a="1"/>
  <c r="BN39" i="1" s="1"/>
  <c r="BN33" i="1" a="1"/>
  <c r="BN33" i="1" s="1"/>
  <c r="BN24" i="1" a="1"/>
  <c r="BN24" i="1" s="1"/>
  <c r="BN28" i="1" a="1"/>
  <c r="BN28" i="1" s="1"/>
  <c r="BN34" i="1" a="1"/>
  <c r="BN34" i="1" s="1"/>
  <c r="BN29" i="1" a="1"/>
  <c r="BN29" i="1" s="1"/>
  <c r="BN32" i="1" a="1"/>
  <c r="BN32" i="1" s="1"/>
  <c r="BN26" i="1" a="1"/>
  <c r="BN26" i="1" s="1"/>
  <c r="BN23" i="1" a="1"/>
  <c r="BN23" i="1" s="1"/>
  <c r="BN42" i="1" a="1"/>
  <c r="BN42" i="1" s="1"/>
  <c r="GA31" i="1" a="1"/>
  <c r="GA31" i="1" s="1"/>
  <c r="GA29" i="1" a="1"/>
  <c r="GA29" i="1" s="1"/>
  <c r="GA23" i="1" a="1"/>
  <c r="GA23" i="1" s="1"/>
  <c r="GA30" i="1" a="1"/>
  <c r="GA30" i="1" s="1"/>
  <c r="GA32" i="1" a="1"/>
  <c r="GA32" i="1" s="1"/>
  <c r="GA37" i="1" a="1"/>
  <c r="GA37" i="1" s="1"/>
  <c r="GA27" i="1" a="1"/>
  <c r="GA27" i="1" s="1"/>
  <c r="GA24" i="1" a="1"/>
  <c r="GA24" i="1" s="1"/>
  <c r="GA44" i="1" a="1"/>
  <c r="GA44" i="1" s="1"/>
  <c r="GA38" i="1" a="1"/>
  <c r="GA38" i="1" s="1"/>
  <c r="GA46" i="1" a="1"/>
  <c r="GA46" i="1" s="1"/>
  <c r="GA25" i="1" a="1"/>
  <c r="GA25" i="1" s="1"/>
  <c r="GA36" i="1" a="1"/>
  <c r="GA36" i="1" s="1"/>
  <c r="GA42" i="1" a="1"/>
  <c r="GA42" i="1" s="1"/>
  <c r="GA39" i="1" a="1"/>
  <c r="GA39" i="1" s="1"/>
  <c r="GA28" i="1" a="1"/>
  <c r="GA28" i="1" s="1"/>
  <c r="GA33" i="1" a="1"/>
  <c r="GA33" i="1" s="1"/>
  <c r="GA26" i="1" a="1"/>
  <c r="GA26" i="1" s="1"/>
  <c r="GA40" i="1" a="1"/>
  <c r="GA40" i="1" s="1"/>
  <c r="GA45" i="1" a="1"/>
  <c r="GA45" i="1" s="1"/>
  <c r="GA34" i="1" a="1"/>
  <c r="GA34" i="1" s="1"/>
  <c r="GA43" i="1" a="1"/>
  <c r="GA43" i="1" s="1"/>
  <c r="HA42" i="1" a="1"/>
  <c r="HA42" i="1" s="1"/>
  <c r="HA37" i="1" a="1"/>
  <c r="HA37" i="1" s="1"/>
  <c r="HA32" i="1" a="1"/>
  <c r="HA32" i="1" s="1"/>
  <c r="HA43" i="1" a="1"/>
  <c r="HA43" i="1" s="1"/>
  <c r="HA25" i="1" a="1"/>
  <c r="HA25" i="1" s="1"/>
  <c r="HA34" i="1" a="1"/>
  <c r="HA34" i="1" s="1"/>
  <c r="HA40" i="1" a="1"/>
  <c r="HA40" i="1" s="1"/>
  <c r="HA26" i="1" a="1"/>
  <c r="HA26" i="1" s="1"/>
  <c r="HA29" i="1" a="1"/>
  <c r="HA29" i="1" s="1"/>
  <c r="HA24" i="1" a="1"/>
  <c r="HA24" i="1" s="1"/>
  <c r="HA23" i="1" a="1"/>
  <c r="HA23" i="1" s="1"/>
  <c r="HA31" i="1" a="1"/>
  <c r="HA31" i="1" s="1"/>
  <c r="HA27" i="1" a="1"/>
  <c r="HA27" i="1" s="1"/>
  <c r="HA30" i="1" a="1"/>
  <c r="HA30" i="1" s="1"/>
  <c r="HA36" i="1" a="1"/>
  <c r="HA36" i="1" s="1"/>
  <c r="HA33" i="1" a="1"/>
  <c r="HA33" i="1" s="1"/>
  <c r="HA28" i="1" a="1"/>
  <c r="HA28" i="1" s="1"/>
  <c r="HA39" i="1" a="1"/>
  <c r="HA39" i="1" s="1"/>
  <c r="HA38" i="1" a="1"/>
  <c r="HA38" i="1" s="1"/>
  <c r="HA46" i="1" a="1"/>
  <c r="HA46" i="1" s="1"/>
  <c r="WJ44" i="1" a="1"/>
  <c r="WJ44" i="1" s="1"/>
  <c r="WJ39" i="1" a="1"/>
  <c r="WJ39" i="1" s="1"/>
  <c r="WJ28" i="1" a="1"/>
  <c r="WJ28" i="1" s="1"/>
  <c r="WJ23" i="1" a="1"/>
  <c r="WJ23" i="1" s="1"/>
  <c r="WJ38" i="1" a="1"/>
  <c r="WJ38" i="1" s="1"/>
  <c r="WJ42" i="1" a="1"/>
  <c r="WJ42" i="1" s="1"/>
  <c r="WJ25" i="1" a="1"/>
  <c r="WJ25" i="1" s="1"/>
  <c r="WJ45" i="1" a="1"/>
  <c r="WJ45" i="1" s="1"/>
  <c r="WJ27" i="1" a="1"/>
  <c r="WJ27" i="1" s="1"/>
  <c r="WJ43" i="1" a="1"/>
  <c r="WJ43" i="1" s="1"/>
  <c r="WJ37" i="1" a="1"/>
  <c r="WJ37" i="1" s="1"/>
  <c r="WJ34" i="1" a="1"/>
  <c r="WJ34" i="1" s="1"/>
  <c r="WJ29" i="1" a="1"/>
  <c r="WJ29" i="1" s="1"/>
  <c r="WJ40" i="1" a="1"/>
  <c r="WJ40" i="1" s="1"/>
  <c r="WJ31" i="1" a="1"/>
  <c r="WJ31" i="1" s="1"/>
  <c r="WJ26" i="1" a="1"/>
  <c r="WJ26" i="1" s="1"/>
  <c r="WJ32" i="1" a="1"/>
  <c r="WJ32" i="1" s="1"/>
  <c r="WJ30" i="1" a="1"/>
  <c r="WJ30" i="1" s="1"/>
  <c r="WJ46" i="1" a="1"/>
  <c r="WJ46" i="1" s="1"/>
  <c r="WJ36" i="1" a="1"/>
  <c r="WJ36" i="1" s="1"/>
  <c r="WJ33" i="1" a="1"/>
  <c r="WJ33" i="1" s="1"/>
  <c r="WJ24" i="1" a="1"/>
  <c r="WJ24" i="1" s="1"/>
  <c r="XX65" i="1" a="1"/>
  <c r="XX65"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HJ65" i="1" a="1"/>
  <c r="HJ65"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EC65" i="1" a="1"/>
  <c r="EC65"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EE25" i="1" a="1"/>
  <c r="EE25" i="1" s="1"/>
  <c r="EE39" i="1" a="1"/>
  <c r="EE39" i="1" s="1"/>
  <c r="EE46" i="1" a="1"/>
  <c r="EE46" i="1" s="1"/>
  <c r="EE42" i="1" a="1"/>
  <c r="EE42" i="1" s="1"/>
  <c r="EE34" i="1" a="1"/>
  <c r="EE34" i="1" s="1"/>
  <c r="EE37" i="1" a="1"/>
  <c r="EE37" i="1" s="1"/>
  <c r="EE43" i="1" a="1"/>
  <c r="EE43" i="1" s="1"/>
  <c r="EE29" i="1" a="1"/>
  <c r="EE29" i="1" s="1"/>
  <c r="EE32" i="1" a="1"/>
  <c r="EE32" i="1" s="1"/>
  <c r="EE23" i="1" a="1"/>
  <c r="EE23" i="1" s="1"/>
  <c r="EE40" i="1" a="1"/>
  <c r="EE40" i="1" s="1"/>
  <c r="EE31" i="1" a="1"/>
  <c r="EE31" i="1" s="1"/>
  <c r="EE27" i="1" a="1"/>
  <c r="EE27" i="1" s="1"/>
  <c r="EE24" i="1" a="1"/>
  <c r="EE24" i="1" s="1"/>
  <c r="EE33" i="1" a="1"/>
  <c r="EE33" i="1" s="1"/>
  <c r="EE30" i="1" a="1"/>
  <c r="EE30" i="1" s="1"/>
  <c r="EE28" i="1" a="1"/>
  <c r="EE28" i="1" s="1"/>
  <c r="EE36" i="1" a="1"/>
  <c r="EE36" i="1" s="1"/>
  <c r="EE44" i="1" a="1"/>
  <c r="EE44" i="1" s="1"/>
  <c r="EE45" i="1" a="1"/>
  <c r="EE45" i="1" s="1"/>
  <c r="EE26" i="1" a="1"/>
  <c r="EE26" i="1" s="1"/>
  <c r="EE38" i="1" a="1"/>
  <c r="EE38" i="1" s="1"/>
  <c r="J28" i="1" a="1"/>
  <c r="J28" i="1" s="1"/>
  <c r="J29" i="1" a="1"/>
  <c r="J29" i="1" s="1"/>
  <c r="J37" i="1" a="1"/>
  <c r="J37" i="1" s="1"/>
  <c r="J24" i="1" a="1"/>
  <c r="J24" i="1" s="1"/>
  <c r="J32" i="1" a="1"/>
  <c r="J32" i="1" s="1"/>
  <c r="J39" i="1" a="1"/>
  <c r="J39" i="1" s="1"/>
  <c r="J43" i="1" a="1"/>
  <c r="J43" i="1" s="1"/>
  <c r="J44" i="1" a="1"/>
  <c r="J44" i="1" s="1"/>
  <c r="J34" i="1" a="1"/>
  <c r="J34" i="1" s="1"/>
  <c r="J30" i="1" a="1"/>
  <c r="J30" i="1" s="1"/>
  <c r="J46" i="1" a="1"/>
  <c r="J46" i="1" s="1"/>
  <c r="J42" i="1" a="1"/>
  <c r="J42" i="1" s="1"/>
  <c r="J23" i="1" a="1"/>
  <c r="J23" i="1" s="1"/>
  <c r="J40" i="1" a="1"/>
  <c r="J40" i="1" s="1"/>
  <c r="J26" i="1" a="1"/>
  <c r="J26" i="1" s="1"/>
  <c r="J31" i="1" a="1"/>
  <c r="J31" i="1" s="1"/>
  <c r="J33" i="1" a="1"/>
  <c r="J33" i="1" s="1"/>
  <c r="J36" i="1" a="1"/>
  <c r="J36" i="1" s="1"/>
  <c r="J45" i="1" a="1"/>
  <c r="J45" i="1" s="1"/>
  <c r="J27" i="1" a="1"/>
  <c r="J27" i="1" s="1"/>
  <c r="J38" i="1" a="1"/>
  <c r="J38" i="1" s="1"/>
  <c r="J25" i="1" a="1"/>
  <c r="J25" i="1" s="1"/>
  <c r="YK39" i="1" a="1"/>
  <c r="YK39" i="1" s="1"/>
  <c r="YK27" i="1" a="1"/>
  <c r="YK27" i="1" s="1"/>
  <c r="YK24" i="1" a="1"/>
  <c r="YK24" i="1" s="1"/>
  <c r="YK44" i="1" a="1"/>
  <c r="YK44" i="1" s="1"/>
  <c r="YK28" i="1" a="1"/>
  <c r="YK28" i="1" s="1"/>
  <c r="YK31" i="1" a="1"/>
  <c r="YK31" i="1" s="1"/>
  <c r="YK45" i="1" a="1"/>
  <c r="YK45" i="1" s="1"/>
  <c r="YK40" i="1" a="1"/>
  <c r="YK40" i="1" s="1"/>
  <c r="YK25" i="1" a="1"/>
  <c r="YK25" i="1" s="1"/>
  <c r="YK43" i="1" a="1"/>
  <c r="YK43" i="1" s="1"/>
  <c r="YK32" i="1" a="1"/>
  <c r="YK32" i="1" s="1"/>
  <c r="YK37" i="1" a="1"/>
  <c r="YK37" i="1" s="1"/>
  <c r="YK42" i="1" a="1"/>
  <c r="YK42" i="1" s="1"/>
  <c r="YK34" i="1" a="1"/>
  <c r="YK34" i="1" s="1"/>
  <c r="YK26" i="1" a="1"/>
  <c r="YK26" i="1" s="1"/>
  <c r="YK29" i="1" a="1"/>
  <c r="YK29" i="1" s="1"/>
  <c r="YK30" i="1" a="1"/>
  <c r="YK30" i="1" s="1"/>
  <c r="YK36" i="1" a="1"/>
  <c r="YK36" i="1" s="1"/>
  <c r="YK33" i="1" a="1"/>
  <c r="YK33" i="1" s="1"/>
  <c r="YK23" i="1" a="1"/>
  <c r="YK23" i="1" s="1"/>
  <c r="YK38" i="1" a="1"/>
  <c r="YK38" i="1" s="1"/>
  <c r="YK46" i="1" a="1"/>
  <c r="YK46" i="1" s="1"/>
  <c r="DT34" i="1" a="1"/>
  <c r="DT34" i="1" s="1"/>
  <c r="DT45" i="1" a="1"/>
  <c r="DT45" i="1" s="1"/>
  <c r="DT29" i="1" a="1"/>
  <c r="DT29" i="1" s="1"/>
  <c r="DT23" i="1" a="1"/>
  <c r="DT23" i="1" s="1"/>
  <c r="DT25" i="1" a="1"/>
  <c r="DT25" i="1" s="1"/>
  <c r="DT42" i="1" a="1"/>
  <c r="DT42" i="1" s="1"/>
  <c r="DT31" i="1" a="1"/>
  <c r="DT31" i="1" s="1"/>
  <c r="DT40" i="1" a="1"/>
  <c r="DT40" i="1" s="1"/>
  <c r="DT27" i="1" a="1"/>
  <c r="DT27" i="1" s="1"/>
  <c r="DT37" i="1" a="1"/>
  <c r="DT37" i="1" s="1"/>
  <c r="DT30" i="1" a="1"/>
  <c r="DT30" i="1" s="1"/>
  <c r="DT32" i="1" a="1"/>
  <c r="DT32" i="1" s="1"/>
  <c r="DT33" i="1" a="1"/>
  <c r="DT33" i="1" s="1"/>
  <c r="DT24" i="1" a="1"/>
  <c r="DT24" i="1" s="1"/>
  <c r="DT36" i="1" a="1"/>
  <c r="DT36" i="1" s="1"/>
  <c r="DT39" i="1" a="1"/>
  <c r="DT39" i="1" s="1"/>
  <c r="DT38" i="1" a="1"/>
  <c r="DT38" i="1" s="1"/>
  <c r="DT46" i="1" a="1"/>
  <c r="DT46" i="1" s="1"/>
  <c r="DT44" i="1" a="1"/>
  <c r="DT44" i="1" s="1"/>
  <c r="DT28" i="1" a="1"/>
  <c r="DT28" i="1" s="1"/>
  <c r="DT43" i="1" a="1"/>
  <c r="DT43" i="1" s="1"/>
  <c r="DT26" i="1" a="1"/>
  <c r="DT26" i="1" s="1"/>
  <c r="IG30" i="1" a="1"/>
  <c r="IG30" i="1" s="1"/>
  <c r="IG36" i="1" a="1"/>
  <c r="IG36" i="1" s="1"/>
  <c r="IG37" i="1" a="1"/>
  <c r="IG37" i="1" s="1"/>
  <c r="IG32" i="1" a="1"/>
  <c r="IG32" i="1" s="1"/>
  <c r="IG25" i="1" a="1"/>
  <c r="IG25" i="1" s="1"/>
  <c r="IG39" i="1" a="1"/>
  <c r="IG39" i="1" s="1"/>
  <c r="IG38" i="1" a="1"/>
  <c r="IG38" i="1" s="1"/>
  <c r="IG23" i="1" a="1"/>
  <c r="IG23" i="1" s="1"/>
  <c r="IG33" i="1" a="1"/>
  <c r="IG33" i="1" s="1"/>
  <c r="IG44" i="1" a="1"/>
  <c r="IG44" i="1" s="1"/>
  <c r="IG24" i="1" a="1"/>
  <c r="IG24" i="1" s="1"/>
  <c r="IG27" i="1" a="1"/>
  <c r="IG27" i="1" s="1"/>
  <c r="IG43" i="1" a="1"/>
  <c r="IG43" i="1" s="1"/>
  <c r="IG46" i="1" a="1"/>
  <c r="IG46" i="1" s="1"/>
  <c r="IG34" i="1" a="1"/>
  <c r="IG34" i="1" s="1"/>
  <c r="IG40" i="1" a="1"/>
  <c r="IG40" i="1" s="1"/>
  <c r="IG31" i="1" a="1"/>
  <c r="IG31" i="1" s="1"/>
  <c r="IG28" i="1" a="1"/>
  <c r="IG28" i="1" s="1"/>
  <c r="IG45" i="1" a="1"/>
  <c r="IG45" i="1" s="1"/>
  <c r="IG29" i="1" a="1"/>
  <c r="IG29" i="1" s="1"/>
  <c r="IG26" i="1" a="1"/>
  <c r="IG26" i="1" s="1"/>
  <c r="IG42" i="1" a="1"/>
  <c r="IG42" i="1" s="1"/>
  <c r="IK30" i="1" a="1"/>
  <c r="IK30" i="1" s="1"/>
  <c r="IK42" i="1" a="1"/>
  <c r="IK42" i="1" s="1"/>
  <c r="IK23" i="1" a="1"/>
  <c r="IK23" i="1" s="1"/>
  <c r="IK32" i="1" a="1"/>
  <c r="IK32" i="1" s="1"/>
  <c r="IK44" i="1" a="1"/>
  <c r="IK44" i="1" s="1"/>
  <c r="IK29" i="1" a="1"/>
  <c r="IK29" i="1" s="1"/>
  <c r="IK38" i="1" a="1"/>
  <c r="IK38" i="1" s="1"/>
  <c r="IK36" i="1" a="1"/>
  <c r="IK36" i="1" s="1"/>
  <c r="IK46" i="1" a="1"/>
  <c r="IK46" i="1" s="1"/>
  <c r="IK25" i="1" a="1"/>
  <c r="IK25" i="1" s="1"/>
  <c r="IK39" i="1" a="1"/>
  <c r="IK39" i="1" s="1"/>
  <c r="IK37" i="1" a="1"/>
  <c r="IK37" i="1" s="1"/>
  <c r="IK24" i="1" a="1"/>
  <c r="IK24" i="1" s="1"/>
  <c r="IK34" i="1" a="1"/>
  <c r="IK34" i="1" s="1"/>
  <c r="IK26" i="1" a="1"/>
  <c r="IK26" i="1" s="1"/>
  <c r="IK28" i="1" a="1"/>
  <c r="IK28" i="1" s="1"/>
  <c r="IK33" i="1" a="1"/>
  <c r="IK33" i="1" s="1"/>
  <c r="IK27" i="1" a="1"/>
  <c r="IK27" i="1" s="1"/>
  <c r="IK31" i="1" a="1"/>
  <c r="IK31" i="1" s="1"/>
  <c r="IK43" i="1" a="1"/>
  <c r="IK43" i="1" s="1"/>
  <c r="IK45" i="1" a="1"/>
  <c r="IK45" i="1" s="1"/>
  <c r="IK40" i="1" a="1"/>
  <c r="IK40" i="1" s="1"/>
  <c r="AEX65" i="1" a="1"/>
  <c r="AEX65" i="1" s="1"/>
  <c r="AEX66" i="1" a="1"/>
  <c r="AEX66" i="1" s="1"/>
  <c r="AEX67" i="1" a="1"/>
  <c r="AEX67" i="1" s="1"/>
  <c r="AEX68" i="1" a="1"/>
  <c r="AEX68" i="1" s="1"/>
  <c r="AEX69" i="1" a="1"/>
  <c r="AEX69" i="1" s="1"/>
  <c r="AEX70" i="1" a="1"/>
  <c r="AEX70" i="1" s="1"/>
  <c r="AEX71" i="1" a="1"/>
  <c r="AEX71" i="1" s="1"/>
  <c r="AEX72" i="1" a="1"/>
  <c r="AEX72" i="1" s="1"/>
  <c r="AEX73" i="1" a="1"/>
  <c r="AEX73" i="1" s="1"/>
  <c r="AEX74" i="1" a="1"/>
  <c r="AEX74" i="1" s="1"/>
  <c r="AEX75" i="1" a="1"/>
  <c r="AEX75" i="1" s="1"/>
  <c r="YX65" i="1" a="1"/>
  <c r="YX65"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AAU65" i="1" a="1"/>
  <c r="AAU65"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CQ65" i="1" a="1"/>
  <c r="CQ65"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DG40" i="1" a="1"/>
  <c r="DG40" i="1" s="1"/>
  <c r="DG23" i="1" a="1"/>
  <c r="DG23" i="1" s="1"/>
  <c r="DG45" i="1" a="1"/>
  <c r="DG45" i="1" s="1"/>
  <c r="DG33" i="1" a="1"/>
  <c r="DG33" i="1" s="1"/>
  <c r="DG27" i="1" a="1"/>
  <c r="DG27" i="1" s="1"/>
  <c r="DG31" i="1" a="1"/>
  <c r="DG31" i="1" s="1"/>
  <c r="DG39" i="1" a="1"/>
  <c r="DG39" i="1" s="1"/>
  <c r="DG43" i="1" a="1"/>
  <c r="DG43" i="1" s="1"/>
  <c r="DG37" i="1" a="1"/>
  <c r="DG37" i="1" s="1"/>
  <c r="DG44" i="1" a="1"/>
  <c r="DG44" i="1" s="1"/>
  <c r="DG38" i="1" a="1"/>
  <c r="DG38" i="1" s="1"/>
  <c r="DG25" i="1" a="1"/>
  <c r="DG25" i="1" s="1"/>
  <c r="DG46" i="1" a="1"/>
  <c r="DG46" i="1" s="1"/>
  <c r="DG29" i="1" a="1"/>
  <c r="DG29" i="1" s="1"/>
  <c r="DG36" i="1" a="1"/>
  <c r="DG36" i="1" s="1"/>
  <c r="DG34" i="1" a="1"/>
  <c r="DG34" i="1" s="1"/>
  <c r="DG24" i="1" a="1"/>
  <c r="DG24" i="1" s="1"/>
  <c r="DG32" i="1" a="1"/>
  <c r="DG32" i="1" s="1"/>
  <c r="DG26" i="1" a="1"/>
  <c r="DG26" i="1" s="1"/>
  <c r="DG28" i="1" a="1"/>
  <c r="DG28" i="1" s="1"/>
  <c r="DG30" i="1" a="1"/>
  <c r="DG30" i="1" s="1"/>
  <c r="DG42" i="1" a="1"/>
  <c r="DG42" i="1" s="1"/>
  <c r="ZZ27" i="1" a="1"/>
  <c r="ZZ27" i="1" s="1"/>
  <c r="ZZ32" i="1" a="1"/>
  <c r="ZZ32" i="1" s="1"/>
  <c r="ZZ37" i="1" a="1"/>
  <c r="ZZ37" i="1" s="1"/>
  <c r="ZZ38" i="1" a="1"/>
  <c r="ZZ38" i="1" s="1"/>
  <c r="ZZ25" i="1" a="1"/>
  <c r="ZZ25" i="1" s="1"/>
  <c r="ZZ36" i="1" a="1"/>
  <c r="ZZ36" i="1" s="1"/>
  <c r="ZZ39" i="1" a="1"/>
  <c r="ZZ39" i="1" s="1"/>
  <c r="ZZ43" i="1" a="1"/>
  <c r="ZZ43" i="1" s="1"/>
  <c r="ZZ45" i="1" a="1"/>
  <c r="ZZ45" i="1" s="1"/>
  <c r="ZZ42" i="1" a="1"/>
  <c r="ZZ42" i="1" s="1"/>
  <c r="ZZ44" i="1" a="1"/>
  <c r="ZZ44" i="1" s="1"/>
  <c r="ZZ34" i="1" a="1"/>
  <c r="ZZ34" i="1" s="1"/>
  <c r="ZZ29" i="1" a="1"/>
  <c r="ZZ29" i="1" s="1"/>
  <c r="ZZ28" i="1" a="1"/>
  <c r="ZZ28" i="1" s="1"/>
  <c r="ZZ46" i="1" a="1"/>
  <c r="ZZ46" i="1" s="1"/>
  <c r="ZZ24" i="1" a="1"/>
  <c r="ZZ24" i="1" s="1"/>
  <c r="ZZ26" i="1" a="1"/>
  <c r="ZZ26" i="1" s="1"/>
  <c r="ZZ23" i="1" a="1"/>
  <c r="ZZ23" i="1" s="1"/>
  <c r="ZZ31" i="1" a="1"/>
  <c r="ZZ31" i="1" s="1"/>
  <c r="ZZ30" i="1" a="1"/>
  <c r="ZZ30" i="1" s="1"/>
  <c r="ZZ33" i="1" a="1"/>
  <c r="ZZ33" i="1" s="1"/>
  <c r="ZZ40" i="1" a="1"/>
  <c r="ZZ40" i="1" s="1"/>
  <c r="IB25" i="1" a="1"/>
  <c r="IB25" i="1" s="1"/>
  <c r="IB45" i="1" a="1"/>
  <c r="IB45" i="1" s="1"/>
  <c r="IB40" i="1" a="1"/>
  <c r="IB40" i="1" s="1"/>
  <c r="IB30" i="1" a="1"/>
  <c r="IB30" i="1" s="1"/>
  <c r="IB26" i="1" a="1"/>
  <c r="IB26" i="1" s="1"/>
  <c r="IB31" i="1" a="1"/>
  <c r="IB31" i="1" s="1"/>
  <c r="IB34" i="1" a="1"/>
  <c r="IB34" i="1" s="1"/>
  <c r="IB43" i="1" a="1"/>
  <c r="IB43" i="1" s="1"/>
  <c r="IB38" i="1" a="1"/>
  <c r="IB38" i="1" s="1"/>
  <c r="IB29" i="1" a="1"/>
  <c r="IB29" i="1" s="1"/>
  <c r="IB44" i="1" a="1"/>
  <c r="IB44" i="1" s="1"/>
  <c r="IB32" i="1" a="1"/>
  <c r="IB32" i="1" s="1"/>
  <c r="IB37" i="1" a="1"/>
  <c r="IB37" i="1" s="1"/>
  <c r="IB36" i="1" a="1"/>
  <c r="IB36" i="1" s="1"/>
  <c r="IB24" i="1" a="1"/>
  <c r="IB24" i="1" s="1"/>
  <c r="IB42" i="1" a="1"/>
  <c r="IB42" i="1" s="1"/>
  <c r="IB39" i="1" a="1"/>
  <c r="IB39" i="1" s="1"/>
  <c r="IB46" i="1" a="1"/>
  <c r="IB46" i="1" s="1"/>
  <c r="IB28" i="1" a="1"/>
  <c r="IB28" i="1" s="1"/>
  <c r="IB33" i="1" a="1"/>
  <c r="IB33" i="1" s="1"/>
  <c r="IB23" i="1" a="1"/>
  <c r="IB23" i="1" s="1"/>
  <c r="IB27" i="1" a="1"/>
  <c r="IB27" i="1" s="1"/>
  <c r="IU27" i="1" a="1"/>
  <c r="IU27" i="1" s="1"/>
  <c r="IU26" i="1" a="1"/>
  <c r="IU26" i="1" s="1"/>
  <c r="IU30" i="1" a="1"/>
  <c r="IU30" i="1" s="1"/>
  <c r="IU32" i="1" a="1"/>
  <c r="IU32" i="1" s="1"/>
  <c r="IU36" i="1" a="1"/>
  <c r="IU36" i="1" s="1"/>
  <c r="IU42" i="1" a="1"/>
  <c r="IU42" i="1" s="1"/>
  <c r="IU29" i="1" a="1"/>
  <c r="IU29" i="1" s="1"/>
  <c r="IU37" i="1" a="1"/>
  <c r="IU37" i="1" s="1"/>
  <c r="IU38" i="1" a="1"/>
  <c r="IU38" i="1" s="1"/>
  <c r="IU44" i="1" a="1"/>
  <c r="IU44" i="1" s="1"/>
  <c r="IU25" i="1" a="1"/>
  <c r="IU25" i="1" s="1"/>
  <c r="IU24" i="1" a="1"/>
  <c r="IU24" i="1" s="1"/>
  <c r="IU39" i="1" a="1"/>
  <c r="IU39" i="1" s="1"/>
  <c r="IU28" i="1" a="1"/>
  <c r="IU28" i="1" s="1"/>
  <c r="IU34" i="1" a="1"/>
  <c r="IU34" i="1" s="1"/>
  <c r="IU46" i="1" a="1"/>
  <c r="IU46" i="1" s="1"/>
  <c r="IU33" i="1" a="1"/>
  <c r="IU33" i="1" s="1"/>
  <c r="IU40" i="1" a="1"/>
  <c r="IU40" i="1" s="1"/>
  <c r="IU23" i="1" a="1"/>
  <c r="IU23" i="1" s="1"/>
  <c r="IU31" i="1" a="1"/>
  <c r="IU31" i="1" s="1"/>
  <c r="IU45" i="1" a="1"/>
  <c r="IU45" i="1" s="1"/>
  <c r="IU43" i="1" a="1"/>
  <c r="IU43" i="1" s="1"/>
  <c r="S26" i="1" a="1"/>
  <c r="S26" i="1" s="1"/>
  <c r="S33" i="1" a="1"/>
  <c r="S33" i="1" s="1"/>
  <c r="S37" i="1" a="1"/>
  <c r="S37" i="1" s="1"/>
  <c r="S38" i="1" a="1"/>
  <c r="S38" i="1" s="1"/>
  <c r="S25" i="1" a="1"/>
  <c r="S25" i="1" s="1"/>
  <c r="S44" i="1" a="1"/>
  <c r="S44" i="1" s="1"/>
  <c r="S39" i="1" a="1"/>
  <c r="S39" i="1" s="1"/>
  <c r="S23" i="1" a="1"/>
  <c r="S23" i="1" s="1"/>
  <c r="S40" i="1" a="1"/>
  <c r="S40" i="1" s="1"/>
  <c r="S28" i="1" a="1"/>
  <c r="S28" i="1" s="1"/>
  <c r="S24" i="1" a="1"/>
  <c r="S24" i="1" s="1"/>
  <c r="S46" i="1" a="1"/>
  <c r="S46" i="1" s="1"/>
  <c r="S43" i="1" a="1"/>
  <c r="S43" i="1" s="1"/>
  <c r="S27" i="1" a="1"/>
  <c r="S27" i="1" s="1"/>
  <c r="S31" i="1" a="1"/>
  <c r="S31" i="1" s="1"/>
  <c r="S34" i="1" a="1"/>
  <c r="S34" i="1" s="1"/>
  <c r="S29" i="1" a="1"/>
  <c r="S29" i="1" s="1"/>
  <c r="S45" i="1" a="1"/>
  <c r="S45" i="1" s="1"/>
  <c r="S30" i="1" a="1"/>
  <c r="S30" i="1" s="1"/>
  <c r="S42" i="1" a="1"/>
  <c r="S42" i="1" s="1"/>
  <c r="S36" i="1" a="1"/>
  <c r="S36" i="1" s="1"/>
  <c r="S32" i="1" a="1"/>
  <c r="S32" i="1" s="1"/>
  <c r="HN65" i="1" a="1"/>
  <c r="HN65"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HQ65" i="1" a="1"/>
  <c r="HQ65"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ED65" i="1" a="1"/>
  <c r="ED65"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HP36" i="1" a="1"/>
  <c r="HP36" i="1" s="1"/>
  <c r="HP29" i="1" a="1"/>
  <c r="HP29" i="1" s="1"/>
  <c r="HP38" i="1" a="1"/>
  <c r="HP38" i="1" s="1"/>
  <c r="HP28" i="1" a="1"/>
  <c r="HP28" i="1" s="1"/>
  <c r="HP40" i="1" a="1"/>
  <c r="HP40" i="1" s="1"/>
  <c r="HP25" i="1" a="1"/>
  <c r="HP25" i="1" s="1"/>
  <c r="HP42" i="1" a="1"/>
  <c r="HP42" i="1" s="1"/>
  <c r="HP46" i="1" a="1"/>
  <c r="HP46" i="1" s="1"/>
  <c r="HP39" i="1" a="1"/>
  <c r="HP39" i="1" s="1"/>
  <c r="HP30" i="1" a="1"/>
  <c r="HP30" i="1" s="1"/>
  <c r="HP24" i="1" a="1"/>
  <c r="HP24" i="1" s="1"/>
  <c r="HP26" i="1" a="1"/>
  <c r="HP26" i="1" s="1"/>
  <c r="HP31" i="1" a="1"/>
  <c r="HP31" i="1" s="1"/>
  <c r="HP33" i="1" a="1"/>
  <c r="HP33" i="1" s="1"/>
  <c r="HP37" i="1" a="1"/>
  <c r="HP37" i="1" s="1"/>
  <c r="HP34" i="1" a="1"/>
  <c r="HP34" i="1" s="1"/>
  <c r="HP43" i="1" a="1"/>
  <c r="HP43" i="1" s="1"/>
  <c r="HP32" i="1" a="1"/>
  <c r="HP32" i="1" s="1"/>
  <c r="HP27" i="1" a="1"/>
  <c r="HP27" i="1" s="1"/>
  <c r="HP23" i="1" a="1"/>
  <c r="HP23" i="1" s="1"/>
  <c r="L28" i="1" a="1"/>
  <c r="L28" i="1" s="1"/>
  <c r="GT28" i="1" s="1" a="1"/>
  <c r="GT28" i="1" s="1"/>
  <c r="L33" i="1" a="1"/>
  <c r="L33" i="1" s="1"/>
  <c r="GT33" i="1" s="1" a="1"/>
  <c r="GT33" i="1" s="1"/>
  <c r="L40" i="1" a="1"/>
  <c r="L40" i="1" s="1"/>
  <c r="GT40" i="1" s="1" a="1"/>
  <c r="GT40" i="1" s="1"/>
  <c r="L30" i="1" a="1"/>
  <c r="L30" i="1" s="1"/>
  <c r="GT30" i="1" s="1" a="1"/>
  <c r="GT30" i="1" s="1"/>
  <c r="L32" i="1" a="1"/>
  <c r="L32" i="1" s="1"/>
  <c r="GT32" i="1" s="1" a="1"/>
  <c r="GT32" i="1" s="1"/>
  <c r="L44" i="1" a="1"/>
  <c r="L44" i="1" s="1"/>
  <c r="GT44" i="1" s="1" a="1"/>
  <c r="GT44" i="1" s="1"/>
  <c r="L43" i="1" a="1"/>
  <c r="L43" i="1" s="1"/>
  <c r="GT43" i="1" s="1" a="1"/>
  <c r="GT43" i="1" s="1"/>
  <c r="L45" i="1" a="1"/>
  <c r="L45" i="1" s="1"/>
  <c r="GT45" i="1" s="1" a="1"/>
  <c r="GT45" i="1" s="1"/>
  <c r="L46" i="1" a="1"/>
  <c r="L46" i="1" s="1"/>
  <c r="GT46" i="1" s="1" a="1"/>
  <c r="GT46" i="1" s="1"/>
  <c r="L36" i="1" a="1"/>
  <c r="L36" i="1" s="1"/>
  <c r="GT36" i="1" s="1" a="1"/>
  <c r="GT36" i="1" s="1"/>
  <c r="L34" i="1" a="1"/>
  <c r="L34" i="1" s="1"/>
  <c r="GT34" i="1" s="1" a="1"/>
  <c r="GT34" i="1" s="1"/>
  <c r="L27" i="1" a="1"/>
  <c r="L27" i="1" s="1"/>
  <c r="GT27" i="1" s="1" a="1"/>
  <c r="GT27" i="1" s="1"/>
  <c r="L29" i="1" a="1"/>
  <c r="L29" i="1" s="1"/>
  <c r="GT29" i="1" s="1" a="1"/>
  <c r="GT29" i="1" s="1"/>
  <c r="L37" i="1" a="1"/>
  <c r="L37" i="1" s="1"/>
  <c r="GT37" i="1" s="1" a="1"/>
  <c r="GT37" i="1" s="1"/>
  <c r="L26" i="1" a="1"/>
  <c r="L26" i="1" s="1"/>
  <c r="GT26" i="1" s="1" a="1"/>
  <c r="GT26" i="1" s="1"/>
  <c r="L39" i="1" a="1"/>
  <c r="L39" i="1" s="1"/>
  <c r="GT39" i="1" s="1" a="1"/>
  <c r="GT39" i="1" s="1"/>
  <c r="L38" i="1" a="1"/>
  <c r="L38" i="1" s="1"/>
  <c r="GT38" i="1" s="1" a="1"/>
  <c r="GT38" i="1" s="1"/>
  <c r="L42" i="1" a="1"/>
  <c r="L42" i="1" s="1"/>
  <c r="GT42" i="1" s="1" a="1"/>
  <c r="GT42" i="1" s="1"/>
  <c r="L31" i="1" a="1"/>
  <c r="L31" i="1" s="1"/>
  <c r="GT31" i="1" s="1" a="1"/>
  <c r="GT31" i="1" s="1"/>
  <c r="WB31" i="1" a="1"/>
  <c r="WB31" i="1" s="1"/>
  <c r="WB34" i="1" a="1"/>
  <c r="WB34" i="1" s="1"/>
  <c r="WB30" i="1" a="1"/>
  <c r="WB30" i="1" s="1"/>
  <c r="WB27" i="1" a="1"/>
  <c r="WB27" i="1" s="1"/>
  <c r="WB32" i="1" a="1"/>
  <c r="WB32" i="1" s="1"/>
  <c r="WB24" i="1" a="1"/>
  <c r="WB24" i="1" s="1"/>
  <c r="WB42" i="1" a="1"/>
  <c r="WB42" i="1" s="1"/>
  <c r="WB25" i="1" a="1"/>
  <c r="WB25" i="1" s="1"/>
  <c r="WB37" i="1" a="1"/>
  <c r="WB37" i="1" s="1"/>
  <c r="WB44" i="1" a="1"/>
  <c r="WB44" i="1" s="1"/>
  <c r="WB36" i="1" a="1"/>
  <c r="WB36" i="1" s="1"/>
  <c r="WB38" i="1" a="1"/>
  <c r="WB38" i="1" s="1"/>
  <c r="WB39" i="1" a="1"/>
  <c r="WB39" i="1" s="1"/>
  <c r="WB45" i="1" a="1"/>
  <c r="WB45" i="1" s="1"/>
  <c r="WB28" i="1" a="1"/>
  <c r="WB28" i="1" s="1"/>
  <c r="WB43" i="1" a="1"/>
  <c r="WB43" i="1" s="1"/>
  <c r="WB33" i="1" a="1"/>
  <c r="WB33" i="1" s="1"/>
  <c r="WB46" i="1" a="1"/>
  <c r="WB46" i="1" s="1"/>
  <c r="WB29" i="1" a="1"/>
  <c r="WB29" i="1" s="1"/>
  <c r="WB26" i="1" a="1"/>
  <c r="WB26" i="1" s="1"/>
  <c r="WB23" i="1" a="1"/>
  <c r="WB23" i="1" s="1"/>
  <c r="WB40" i="1" a="1"/>
  <c r="WB40" i="1" s="1"/>
  <c r="WF42" i="1" a="1"/>
  <c r="WF42" i="1" s="1"/>
  <c r="WF32" i="1" a="1"/>
  <c r="WF32" i="1" s="1"/>
  <c r="WF30" i="1" a="1"/>
  <c r="WF30" i="1" s="1"/>
  <c r="WF29" i="1" a="1"/>
  <c r="WF29" i="1" s="1"/>
  <c r="WF26" i="1" a="1"/>
  <c r="WF26" i="1" s="1"/>
  <c r="WF37" i="1" a="1"/>
  <c r="WF37" i="1" s="1"/>
  <c r="WF40" i="1" a="1"/>
  <c r="WF40" i="1" s="1"/>
  <c r="WF24" i="1" a="1"/>
  <c r="WF24" i="1" s="1"/>
  <c r="WF38" i="1" a="1"/>
  <c r="WF38" i="1" s="1"/>
  <c r="WF25" i="1" a="1"/>
  <c r="WF25" i="1" s="1"/>
  <c r="WF46" i="1" a="1"/>
  <c r="WF46" i="1" s="1"/>
  <c r="WF33" i="1" a="1"/>
  <c r="WF33" i="1" s="1"/>
  <c r="WF23" i="1" a="1"/>
  <c r="WF23" i="1" s="1"/>
  <c r="WF27" i="1" a="1"/>
  <c r="WF27" i="1" s="1"/>
  <c r="WF28" i="1" a="1"/>
  <c r="WF28" i="1" s="1"/>
  <c r="WF44" i="1" a="1"/>
  <c r="WF44" i="1" s="1"/>
  <c r="WF39" i="1" a="1"/>
  <c r="WF39" i="1" s="1"/>
  <c r="WF31" i="1" a="1"/>
  <c r="WF31" i="1" s="1"/>
  <c r="WF36" i="1" a="1"/>
  <c r="WF36" i="1" s="1"/>
  <c r="WF43" i="1" a="1"/>
  <c r="WF43" i="1" s="1"/>
  <c r="WF34" i="1" a="1"/>
  <c r="WF34" i="1" s="1"/>
  <c r="WF45" i="1" a="1"/>
  <c r="WF45" i="1" s="1"/>
  <c r="CA30" i="1" a="1"/>
  <c r="CA30" i="1" s="1"/>
  <c r="CA37" i="1" a="1"/>
  <c r="CA37" i="1" s="1"/>
  <c r="CA31" i="1" a="1"/>
  <c r="CA31" i="1" s="1"/>
  <c r="CA42" i="1" a="1"/>
  <c r="CA42" i="1" s="1"/>
  <c r="CA32" i="1" a="1"/>
  <c r="CA32" i="1" s="1"/>
  <c r="CA38" i="1" a="1"/>
  <c r="CA38" i="1" s="1"/>
  <c r="CA46" i="1" a="1"/>
  <c r="CA46" i="1" s="1"/>
  <c r="CA36" i="1" a="1"/>
  <c r="CA36" i="1" s="1"/>
  <c r="CA25" i="1" a="1"/>
  <c r="CA25" i="1" s="1"/>
  <c r="CA23" i="1" a="1"/>
  <c r="CA23" i="1" s="1"/>
  <c r="CA27" i="1" a="1"/>
  <c r="CA27" i="1" s="1"/>
  <c r="CA44" i="1" a="1"/>
  <c r="CA44" i="1" s="1"/>
  <c r="CA39" i="1" a="1"/>
  <c r="CA39" i="1" s="1"/>
  <c r="CA28" i="1" a="1"/>
  <c r="CA28" i="1" s="1"/>
  <c r="CA29" i="1" a="1"/>
  <c r="CA29" i="1" s="1"/>
  <c r="CA33" i="1" a="1"/>
  <c r="CA33" i="1" s="1"/>
  <c r="CA24" i="1" a="1"/>
  <c r="CA24" i="1" s="1"/>
  <c r="CA43" i="1" a="1"/>
  <c r="CA43" i="1" s="1"/>
  <c r="CA34" i="1" a="1"/>
  <c r="CA34" i="1" s="1"/>
  <c r="CA45" i="1" a="1"/>
  <c r="CA45" i="1" s="1"/>
  <c r="CA40" i="1" a="1"/>
  <c r="CA40" i="1" s="1"/>
  <c r="CA26" i="1" a="1"/>
  <c r="CA26" i="1" s="1"/>
  <c r="HT65" i="1" a="1"/>
  <c r="HT65" i="1" s="1"/>
  <c r="HT66" i="1" a="1"/>
  <c r="HT66" i="1" s="1"/>
  <c r="HT67" i="1" a="1"/>
  <c r="HT67" i="1" s="1"/>
  <c r="HT68" i="1" a="1"/>
  <c r="HT68" i="1" s="1"/>
  <c r="HT69" i="1" a="1"/>
  <c r="HT69" i="1" s="1"/>
  <c r="HT70" i="1" a="1"/>
  <c r="HT70" i="1" s="1"/>
  <c r="HT71" i="1" a="1"/>
  <c r="HT71" i="1" s="1"/>
  <c r="HT72" i="1" a="1"/>
  <c r="HT72" i="1" s="1"/>
  <c r="HT73" i="1" a="1"/>
  <c r="HT73" i="1" s="1"/>
  <c r="HT74" i="1" a="1"/>
  <c r="HT74" i="1" s="1"/>
  <c r="HT75" i="1" a="1"/>
  <c r="HT75" i="1" s="1"/>
  <c r="XM65" i="1" a="1"/>
  <c r="XM65"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CL65" i="1" a="1"/>
  <c r="CL65"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T65" i="1" a="1"/>
  <c r="CT65"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EE65" i="1" a="1"/>
  <c r="EE65"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HL38" i="1" a="1"/>
  <c r="HL38" i="1" s="1"/>
  <c r="HL25" i="1" a="1"/>
  <c r="HL25" i="1" s="1"/>
  <c r="HL43" i="1" a="1"/>
  <c r="HL43" i="1" s="1"/>
  <c r="HL34" i="1" a="1"/>
  <c r="HL34" i="1" s="1"/>
  <c r="HL37" i="1" a="1"/>
  <c r="HL37" i="1" s="1"/>
  <c r="HL40" i="1" a="1"/>
  <c r="HL40" i="1" s="1"/>
  <c r="HL28" i="1" a="1"/>
  <c r="HL28" i="1" s="1"/>
  <c r="HL29" i="1" a="1"/>
  <c r="HL29" i="1" s="1"/>
  <c r="HL36" i="1" a="1"/>
  <c r="HL36" i="1" s="1"/>
  <c r="HL46" i="1" a="1"/>
  <c r="HL46" i="1" s="1"/>
  <c r="HL33" i="1" a="1"/>
  <c r="HL33" i="1" s="1"/>
  <c r="HL31" i="1" a="1"/>
  <c r="HL31" i="1" s="1"/>
  <c r="HL42" i="1" a="1"/>
  <c r="HL42" i="1" s="1"/>
  <c r="HL23" i="1" a="1"/>
  <c r="HL23" i="1" s="1"/>
  <c r="HL30" i="1" a="1"/>
  <c r="HL30" i="1" s="1"/>
  <c r="HL27" i="1" a="1"/>
  <c r="HL27" i="1" s="1"/>
  <c r="HL26" i="1" a="1"/>
  <c r="HL26" i="1" s="1"/>
  <c r="HL32" i="1" a="1"/>
  <c r="HL32" i="1" s="1"/>
  <c r="HL39" i="1" a="1"/>
  <c r="HL39" i="1" s="1"/>
  <c r="HL24" i="1" a="1"/>
  <c r="HL24" i="1" s="1"/>
  <c r="VX33" i="1" a="1"/>
  <c r="VX33" i="1" s="1"/>
  <c r="VX37" i="1" a="1"/>
  <c r="VX37" i="1" s="1"/>
  <c r="VX38" i="1" a="1"/>
  <c r="VX38" i="1" s="1"/>
  <c r="VX39" i="1" a="1"/>
  <c r="VX39" i="1" s="1"/>
  <c r="VX24" i="1" a="1"/>
  <c r="VX24" i="1" s="1"/>
  <c r="VX31" i="1" a="1"/>
  <c r="VX31" i="1" s="1"/>
  <c r="VX30" i="1" a="1"/>
  <c r="VX30" i="1" s="1"/>
  <c r="VX44" i="1" a="1"/>
  <c r="VX44" i="1" s="1"/>
  <c r="VX40" i="1" a="1"/>
  <c r="VX40" i="1" s="1"/>
  <c r="VX25" i="1" a="1"/>
  <c r="VX25" i="1" s="1"/>
  <c r="VX45" i="1" a="1"/>
  <c r="VX45" i="1" s="1"/>
  <c r="VX34" i="1" a="1"/>
  <c r="VX34" i="1" s="1"/>
  <c r="VX43" i="1" a="1"/>
  <c r="VX43" i="1" s="1"/>
  <c r="VX32" i="1" a="1"/>
  <c r="VX32" i="1" s="1"/>
  <c r="VX46" i="1" a="1"/>
  <c r="VX46" i="1" s="1"/>
  <c r="VX36" i="1" a="1"/>
  <c r="VX36" i="1" s="1"/>
  <c r="VX26" i="1" a="1"/>
  <c r="VX26" i="1" s="1"/>
  <c r="VX29" i="1" a="1"/>
  <c r="VX29" i="1" s="1"/>
  <c r="VX23" i="1" a="1"/>
  <c r="VX23" i="1" s="1"/>
  <c r="VX27" i="1" a="1"/>
  <c r="VX27" i="1" s="1"/>
  <c r="VX28" i="1" a="1"/>
  <c r="VX28" i="1" s="1"/>
  <c r="VX42" i="1" a="1"/>
  <c r="VX42" i="1" s="1"/>
  <c r="XK40" i="1" a="1"/>
  <c r="XK40" i="1" s="1"/>
  <c r="XK44" i="1" a="1"/>
  <c r="XK44" i="1" s="1"/>
  <c r="XK34" i="1" a="1"/>
  <c r="XK34" i="1" s="1"/>
  <c r="XK45" i="1" a="1"/>
  <c r="XK45" i="1" s="1"/>
  <c r="XK42" i="1" a="1"/>
  <c r="XK42" i="1" s="1"/>
  <c r="XK29" i="1" a="1"/>
  <c r="XK29" i="1" s="1"/>
  <c r="XK25" i="1" a="1"/>
  <c r="XK25" i="1" s="1"/>
  <c r="XK32" i="1" a="1"/>
  <c r="XK32" i="1" s="1"/>
  <c r="XK36" i="1" a="1"/>
  <c r="XK36" i="1" s="1"/>
  <c r="XK38" i="1" a="1"/>
  <c r="XK38" i="1" s="1"/>
  <c r="XK37" i="1" a="1"/>
  <c r="XK37" i="1" s="1"/>
  <c r="XK24" i="1" a="1"/>
  <c r="XK24" i="1" s="1"/>
  <c r="XK28" i="1" a="1"/>
  <c r="XK28" i="1" s="1"/>
  <c r="XK23" i="1" a="1"/>
  <c r="XK23" i="1" s="1"/>
  <c r="XK30" i="1" a="1"/>
  <c r="XK30" i="1" s="1"/>
  <c r="XK27" i="1" a="1"/>
  <c r="XK27" i="1" s="1"/>
  <c r="XK33" i="1" a="1"/>
  <c r="XK33" i="1" s="1"/>
  <c r="XK46" i="1" a="1"/>
  <c r="XK46" i="1" s="1"/>
  <c r="XK39" i="1" a="1"/>
  <c r="XK39" i="1" s="1"/>
  <c r="XK43" i="1" a="1"/>
  <c r="XK43" i="1" s="1"/>
  <c r="XK26" i="1" a="1"/>
  <c r="XK26" i="1" s="1"/>
  <c r="XK31" i="1" a="1"/>
  <c r="XK31" i="1" s="1"/>
  <c r="YA23" i="1" a="1"/>
  <c r="YA23" i="1" s="1"/>
  <c r="YA25" i="1" a="1"/>
  <c r="YA25" i="1" s="1"/>
  <c r="YA46" i="1" a="1"/>
  <c r="YA46" i="1" s="1"/>
  <c r="YA39" i="1" a="1"/>
  <c r="YA39" i="1" s="1"/>
  <c r="YA33" i="1" a="1"/>
  <c r="YA33" i="1" s="1"/>
  <c r="YA44" i="1" a="1"/>
  <c r="YA44" i="1" s="1"/>
  <c r="YA27" i="1" a="1"/>
  <c r="YA27" i="1" s="1"/>
  <c r="YA38" i="1" a="1"/>
  <c r="YA38" i="1" s="1"/>
  <c r="YA28" i="1" a="1"/>
  <c r="YA28" i="1" s="1"/>
  <c r="YA43" i="1" a="1"/>
  <c r="YA43" i="1" s="1"/>
  <c r="YA34" i="1" a="1"/>
  <c r="YA34" i="1" s="1"/>
  <c r="YA42" i="1" a="1"/>
  <c r="YA42" i="1" s="1"/>
  <c r="YA45" i="1" a="1"/>
  <c r="YA45" i="1" s="1"/>
  <c r="YA36" i="1" a="1"/>
  <c r="YA36" i="1" s="1"/>
  <c r="YA31" i="1" a="1"/>
  <c r="YA31" i="1" s="1"/>
  <c r="YA29" i="1" a="1"/>
  <c r="YA29" i="1" s="1"/>
  <c r="YA30" i="1" a="1"/>
  <c r="YA30" i="1" s="1"/>
  <c r="YA37" i="1" a="1"/>
  <c r="YA37" i="1" s="1"/>
  <c r="YA26" i="1" a="1"/>
  <c r="YA26" i="1" s="1"/>
  <c r="YA32" i="1" a="1"/>
  <c r="YA32" i="1" s="1"/>
  <c r="YA24" i="1" a="1"/>
  <c r="YA24" i="1" s="1"/>
  <c r="HF31" i="1" a="1"/>
  <c r="HF31" i="1" s="1"/>
  <c r="HF43" i="1" a="1"/>
  <c r="HF43" i="1" s="1"/>
  <c r="HF45" i="1" a="1"/>
  <c r="HF45" i="1" s="1"/>
  <c r="HF26" i="1" a="1"/>
  <c r="HF26" i="1" s="1"/>
  <c r="HF25" i="1" a="1"/>
  <c r="HF25" i="1" s="1"/>
  <c r="HF42" i="1" a="1"/>
  <c r="HF42" i="1" s="1"/>
  <c r="HF44" i="1" a="1"/>
  <c r="HF44" i="1" s="1"/>
  <c r="HF30" i="1" a="1"/>
  <c r="HF30" i="1" s="1"/>
  <c r="HF29" i="1" a="1"/>
  <c r="HF29" i="1" s="1"/>
  <c r="HF32" i="1" a="1"/>
  <c r="HF32" i="1" s="1"/>
  <c r="HF37" i="1" a="1"/>
  <c r="HF37" i="1" s="1"/>
  <c r="HF36" i="1" a="1"/>
  <c r="HF36" i="1" s="1"/>
  <c r="HF24" i="1" a="1"/>
  <c r="HF24" i="1" s="1"/>
  <c r="HF38" i="1" a="1"/>
  <c r="HF38" i="1" s="1"/>
  <c r="HF23" i="1" a="1"/>
  <c r="HF23" i="1" s="1"/>
  <c r="HF27" i="1" a="1"/>
  <c r="HF27" i="1" s="1"/>
  <c r="HF34" i="1" a="1"/>
  <c r="HF34" i="1" s="1"/>
  <c r="HF28" i="1" a="1"/>
  <c r="HF28" i="1" s="1"/>
  <c r="HF39" i="1" a="1"/>
  <c r="HF39" i="1" s="1"/>
  <c r="HF33" i="1" a="1"/>
  <c r="HF33" i="1" s="1"/>
  <c r="HF40" i="1" a="1"/>
  <c r="HF40" i="1" s="1"/>
  <c r="HF46" i="1" a="1"/>
  <c r="HF46" i="1" s="1"/>
  <c r="YW65" i="1" a="1"/>
  <c r="YW65" i="1" s="1"/>
  <c r="YW66" i="1" a="1"/>
  <c r="YW66" i="1" s="1"/>
  <c r="YW67" i="1" a="1"/>
  <c r="YW67" i="1" s="1"/>
  <c r="YW68" i="1" a="1"/>
  <c r="YW68" i="1" s="1"/>
  <c r="YW69" i="1" a="1"/>
  <c r="YW69" i="1" s="1"/>
  <c r="YW70" i="1" a="1"/>
  <c r="YW70" i="1" s="1"/>
  <c r="YW71" i="1" a="1"/>
  <c r="YW71" i="1" s="1"/>
  <c r="YW72" i="1" a="1"/>
  <c r="YW72" i="1" s="1"/>
  <c r="YW73" i="1" a="1"/>
  <c r="YW73" i="1" s="1"/>
  <c r="YW74" i="1" a="1"/>
  <c r="YW74" i="1" s="1"/>
  <c r="YW75" i="1" a="1"/>
  <c r="YW75" i="1" s="1"/>
  <c r="HA65" i="1" a="1"/>
  <c r="HA65"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CG65" i="1" a="1"/>
  <c r="CG65"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EF65" i="1" a="1"/>
  <c r="EF65"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Q44" i="1" a="1"/>
  <c r="Q44" i="1" s="1"/>
  <c r="Q27" i="1" a="1"/>
  <c r="Q27" i="1" s="1"/>
  <c r="Q34" i="1" a="1"/>
  <c r="Q34" i="1" s="1"/>
  <c r="Q25" i="1" a="1"/>
  <c r="Q25" i="1" s="1"/>
  <c r="Q29" i="1" a="1"/>
  <c r="Q29" i="1" s="1"/>
  <c r="Q23" i="1" a="1"/>
  <c r="Q23" i="1" s="1"/>
  <c r="Q24" i="1" a="1"/>
  <c r="Q24" i="1" s="1"/>
  <c r="Q40" i="1" a="1"/>
  <c r="Q40" i="1" s="1"/>
  <c r="Q32" i="1" a="1"/>
  <c r="Q32" i="1" s="1"/>
  <c r="Q31" i="1" a="1"/>
  <c r="Q31" i="1" s="1"/>
  <c r="Q42" i="1" a="1"/>
  <c r="Q42" i="1" s="1"/>
  <c r="Q28" i="1" a="1"/>
  <c r="Q28" i="1" s="1"/>
  <c r="Q45" i="1" a="1"/>
  <c r="Q45" i="1" s="1"/>
  <c r="Q30" i="1" a="1"/>
  <c r="Q30" i="1" s="1"/>
  <c r="Q36" i="1" a="1"/>
  <c r="Q36" i="1" s="1"/>
  <c r="Q38" i="1" a="1"/>
  <c r="Q38" i="1" s="1"/>
  <c r="Q26" i="1" a="1"/>
  <c r="Q26" i="1" s="1"/>
  <c r="Q39" i="1" a="1"/>
  <c r="Q39" i="1" s="1"/>
  <c r="Q33" i="1" a="1"/>
  <c r="Q33" i="1" s="1"/>
  <c r="Q37" i="1" a="1"/>
  <c r="Q37" i="1" s="1"/>
  <c r="Q46" i="1" a="1"/>
  <c r="Q46" i="1" s="1"/>
  <c r="Q43" i="1" a="1"/>
  <c r="Q43" i="1" s="1"/>
  <c r="AAF36" i="1" a="1"/>
  <c r="AAF36" i="1" s="1"/>
  <c r="AAF25" i="1" a="1"/>
  <c r="AAF25" i="1" s="1"/>
  <c r="AAF44" i="1" a="1"/>
  <c r="AAF44" i="1" s="1"/>
  <c r="AAF32" i="1" a="1"/>
  <c r="AAF32" i="1" s="1"/>
  <c r="AAF45" i="1" a="1"/>
  <c r="AAF45" i="1" s="1"/>
  <c r="AAF38" i="1" a="1"/>
  <c r="AAF38" i="1" s="1"/>
  <c r="AAF42" i="1" a="1"/>
  <c r="AAF42" i="1" s="1"/>
  <c r="AAF39" i="1" a="1"/>
  <c r="AAF39" i="1" s="1"/>
  <c r="AAF29" i="1" a="1"/>
  <c r="AAF29" i="1" s="1"/>
  <c r="AAF26" i="1" a="1"/>
  <c r="AAF26" i="1" s="1"/>
  <c r="AAF24" i="1" a="1"/>
  <c r="AAF24" i="1" s="1"/>
  <c r="AAF23" i="1" a="1"/>
  <c r="AAF23" i="1" s="1"/>
  <c r="AAF27" i="1" a="1"/>
  <c r="AAF27" i="1" s="1"/>
  <c r="AAF43" i="1" a="1"/>
  <c r="AAF43" i="1" s="1"/>
  <c r="AAF34" i="1" a="1"/>
  <c r="AAF34" i="1" s="1"/>
  <c r="AAF31" i="1" a="1"/>
  <c r="AAF31" i="1" s="1"/>
  <c r="AAF33" i="1" a="1"/>
  <c r="AAF33" i="1" s="1"/>
  <c r="AAF30" i="1" a="1"/>
  <c r="AAF30" i="1" s="1"/>
  <c r="AAF46" i="1" a="1"/>
  <c r="AAF46" i="1" s="1"/>
  <c r="AAF28" i="1" a="1"/>
  <c r="AAF28" i="1" s="1"/>
  <c r="AAF40" i="1" a="1"/>
  <c r="AAF40" i="1" s="1"/>
  <c r="AAF37" i="1" a="1"/>
  <c r="AAF37" i="1" s="1"/>
  <c r="MT36" i="1" a="1"/>
  <c r="MT36" i="1" s="1"/>
  <c r="MT30" i="1" a="1"/>
  <c r="MT30" i="1" s="1"/>
  <c r="MT44" i="1" a="1"/>
  <c r="MT44" i="1" s="1"/>
  <c r="MT25" i="1" a="1"/>
  <c r="MT25" i="1" s="1"/>
  <c r="MT33" i="1" a="1"/>
  <c r="MT33" i="1" s="1"/>
  <c r="MT39" i="1" a="1"/>
  <c r="MT39" i="1" s="1"/>
  <c r="MT38" i="1" a="1"/>
  <c r="MT38" i="1" s="1"/>
  <c r="MT46" i="1" a="1"/>
  <c r="MT46" i="1" s="1"/>
  <c r="MT23" i="1" a="1"/>
  <c r="MT23" i="1" s="1"/>
  <c r="MT43" i="1" a="1"/>
  <c r="MT43" i="1" s="1"/>
  <c r="MT26" i="1" a="1"/>
  <c r="MT26" i="1" s="1"/>
  <c r="MT34" i="1" a="1"/>
  <c r="MT34" i="1" s="1"/>
  <c r="MT40" i="1" a="1"/>
  <c r="MT40" i="1" s="1"/>
  <c r="MT27" i="1" a="1"/>
  <c r="MT27" i="1" s="1"/>
  <c r="MT31" i="1" a="1"/>
  <c r="MT31" i="1" s="1"/>
  <c r="MT24" i="1" a="1"/>
  <c r="MT24" i="1" s="1"/>
  <c r="MT42" i="1" a="1"/>
  <c r="MT42" i="1" s="1"/>
  <c r="MT29" i="1" a="1"/>
  <c r="MT29" i="1" s="1"/>
  <c r="MT28" i="1" a="1"/>
  <c r="MT28" i="1" s="1"/>
  <c r="MT45" i="1" a="1"/>
  <c r="MT45" i="1" s="1"/>
  <c r="MT32" i="1" a="1"/>
  <c r="MT32" i="1" s="1"/>
  <c r="MT37" i="1" a="1"/>
  <c r="MT37" i="1" s="1"/>
  <c r="HT26" i="1" a="1"/>
  <c r="HT26" i="1" s="1"/>
  <c r="HT46" i="1" a="1"/>
  <c r="HT46" i="1" s="1"/>
  <c r="HT28" i="1" a="1"/>
  <c r="HT28" i="1" s="1"/>
  <c r="HT42" i="1" a="1"/>
  <c r="HT42" i="1" s="1"/>
  <c r="HT23" i="1" a="1"/>
  <c r="HT23" i="1" s="1"/>
  <c r="HT43" i="1" a="1"/>
  <c r="HT43" i="1" s="1"/>
  <c r="HT37" i="1" a="1"/>
  <c r="HT37" i="1" s="1"/>
  <c r="HT34" i="1" a="1"/>
  <c r="HT34" i="1" s="1"/>
  <c r="HT27" i="1" a="1"/>
  <c r="HT27" i="1" s="1"/>
  <c r="HT29" i="1" a="1"/>
  <c r="HT29" i="1" s="1"/>
  <c r="HT32" i="1" a="1"/>
  <c r="HT32" i="1" s="1"/>
  <c r="HT40" i="1" a="1"/>
  <c r="HT40" i="1" s="1"/>
  <c r="HT25" i="1" a="1"/>
  <c r="HT25" i="1" s="1"/>
  <c r="HT31" i="1" a="1"/>
  <c r="HT31" i="1" s="1"/>
  <c r="HT30" i="1" a="1"/>
  <c r="HT30" i="1" s="1"/>
  <c r="HT24" i="1" a="1"/>
  <c r="HT24" i="1" s="1"/>
  <c r="HT33" i="1" a="1"/>
  <c r="HT33" i="1" s="1"/>
  <c r="HT36" i="1" a="1"/>
  <c r="HT36" i="1" s="1"/>
  <c r="HT38" i="1" a="1"/>
  <c r="HT38" i="1" s="1"/>
  <c r="HT39" i="1" a="1"/>
  <c r="HT39" i="1" s="1"/>
  <c r="XG38" i="1" a="1"/>
  <c r="XG38" i="1" s="1"/>
  <c r="XG44" i="1" a="1"/>
  <c r="XG44" i="1" s="1"/>
  <c r="XG24" i="1" a="1"/>
  <c r="XG24" i="1" s="1"/>
  <c r="XG27" i="1" a="1"/>
  <c r="XG27" i="1" s="1"/>
  <c r="XG32" i="1" a="1"/>
  <c r="XG32" i="1" s="1"/>
  <c r="XG33" i="1" a="1"/>
  <c r="XG33" i="1" s="1"/>
  <c r="XG46" i="1" a="1"/>
  <c r="XG46" i="1" s="1"/>
  <c r="XG34" i="1" a="1"/>
  <c r="XG34" i="1" s="1"/>
  <c r="XG43" i="1" a="1"/>
  <c r="XG43" i="1" s="1"/>
  <c r="XG25" i="1" a="1"/>
  <c r="XG25" i="1" s="1"/>
  <c r="XG26" i="1" a="1"/>
  <c r="XG26" i="1" s="1"/>
  <c r="XG31" i="1" a="1"/>
  <c r="XG31" i="1" s="1"/>
  <c r="XG40" i="1" a="1"/>
  <c r="XG40" i="1" s="1"/>
  <c r="XG23" i="1" a="1"/>
  <c r="XG23" i="1" s="1"/>
  <c r="XG45" i="1" a="1"/>
  <c r="XG45" i="1" s="1"/>
  <c r="XG30" i="1" a="1"/>
  <c r="XG30" i="1" s="1"/>
  <c r="XG29" i="1" a="1"/>
  <c r="XG29" i="1" s="1"/>
  <c r="XG37" i="1" a="1"/>
  <c r="XG37" i="1" s="1"/>
  <c r="XG36" i="1" a="1"/>
  <c r="XG36" i="1" s="1"/>
  <c r="XG28" i="1" a="1"/>
  <c r="XG28" i="1" s="1"/>
  <c r="XG42" i="1" a="1"/>
  <c r="XG42" i="1" s="1"/>
  <c r="XG39" i="1" a="1"/>
  <c r="XG39" i="1" s="1"/>
  <c r="FB38" i="1" a="1"/>
  <c r="FB38" i="1" s="1"/>
  <c r="FB36" i="1" a="1"/>
  <c r="FB36" i="1" s="1"/>
  <c r="FB24" i="1" a="1"/>
  <c r="FB24" i="1" s="1"/>
  <c r="FB43" i="1" a="1"/>
  <c r="FB43" i="1" s="1"/>
  <c r="FB44" i="1" a="1"/>
  <c r="FB44" i="1" s="1"/>
  <c r="FB39" i="1" a="1"/>
  <c r="FB39" i="1" s="1"/>
  <c r="FB28" i="1" a="1"/>
  <c r="FB28" i="1" s="1"/>
  <c r="FB34" i="1" a="1"/>
  <c r="FB34" i="1" s="1"/>
  <c r="FB29" i="1" a="1"/>
  <c r="FB29" i="1" s="1"/>
  <c r="FB37" i="1" a="1"/>
  <c r="FB37" i="1" s="1"/>
  <c r="FB46" i="1" a="1"/>
  <c r="FB46" i="1" s="1"/>
  <c r="FB45" i="1" a="1"/>
  <c r="FB45" i="1" s="1"/>
  <c r="FB25" i="1" a="1"/>
  <c r="FB25" i="1" s="1"/>
  <c r="FB26" i="1" a="1"/>
  <c r="FB26" i="1" s="1"/>
  <c r="FB32" i="1" a="1"/>
  <c r="FB32" i="1" s="1"/>
  <c r="FB30" i="1" a="1"/>
  <c r="FB30" i="1" s="1"/>
  <c r="FB42" i="1" a="1"/>
  <c r="FB42" i="1" s="1"/>
  <c r="FB23" i="1" a="1"/>
  <c r="FB23" i="1" s="1"/>
  <c r="FB40" i="1" a="1"/>
  <c r="FB40" i="1" s="1"/>
  <c r="FB31" i="1" a="1"/>
  <c r="FB31" i="1" s="1"/>
  <c r="FB33" i="1" a="1"/>
  <c r="FB33" i="1" s="1"/>
  <c r="FB27" i="1" a="1"/>
  <c r="FB27" i="1" s="1"/>
  <c r="YU65" i="1" a="1"/>
  <c r="YU65" i="1" s="1"/>
  <c r="YU66" i="1" a="1"/>
  <c r="YU66" i="1" s="1"/>
  <c r="YU67" i="1" a="1"/>
  <c r="YU67" i="1" s="1"/>
  <c r="YU68" i="1" a="1"/>
  <c r="YU68" i="1" s="1"/>
  <c r="YU69" i="1" a="1"/>
  <c r="YU69" i="1" s="1"/>
  <c r="YU70" i="1" a="1"/>
  <c r="YU70" i="1" s="1"/>
  <c r="YU71" i="1" a="1"/>
  <c r="YU71" i="1" s="1"/>
  <c r="YU72" i="1" a="1"/>
  <c r="YU72" i="1" s="1"/>
  <c r="YU73" i="1" a="1"/>
  <c r="YU73" i="1" s="1"/>
  <c r="YU74" i="1" a="1"/>
  <c r="YU74" i="1" s="1"/>
  <c r="YU75" i="1" a="1"/>
  <c r="YU75" i="1" s="1"/>
  <c r="BH65" i="1" a="1"/>
  <c r="BH65"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EG65" i="1" a="1"/>
  <c r="EG65"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CC34" i="1" a="1"/>
  <c r="CC34" i="1" s="1"/>
  <c r="CC31" i="1" a="1"/>
  <c r="CC31" i="1" s="1"/>
  <c r="CC40" i="1" a="1"/>
  <c r="CC40" i="1" s="1"/>
  <c r="CC25" i="1" a="1"/>
  <c r="CC25" i="1" s="1"/>
  <c r="CC44" i="1" a="1"/>
  <c r="CC44" i="1" s="1"/>
  <c r="CC24" i="1" a="1"/>
  <c r="CC24" i="1" s="1"/>
  <c r="CC32" i="1" a="1"/>
  <c r="CC32" i="1" s="1"/>
  <c r="CC29" i="1" a="1"/>
  <c r="CC29" i="1" s="1"/>
  <c r="CC26" i="1" a="1"/>
  <c r="CC26" i="1" s="1"/>
  <c r="CC45" i="1" a="1"/>
  <c r="CC45" i="1" s="1"/>
  <c r="CC28" i="1" a="1"/>
  <c r="CC28" i="1" s="1"/>
  <c r="CC36" i="1" a="1"/>
  <c r="CC36" i="1" s="1"/>
  <c r="CC46" i="1" a="1"/>
  <c r="CC46" i="1" s="1"/>
  <c r="CC42" i="1" a="1"/>
  <c r="CC42" i="1" s="1"/>
  <c r="CC30" i="1" a="1"/>
  <c r="CC30" i="1" s="1"/>
  <c r="CC23" i="1" a="1"/>
  <c r="CC23" i="1" s="1"/>
  <c r="CC33" i="1" a="1"/>
  <c r="CC33" i="1" s="1"/>
  <c r="CC27" i="1" a="1"/>
  <c r="CC27" i="1" s="1"/>
  <c r="CC37" i="1" a="1"/>
  <c r="CC37" i="1" s="1"/>
  <c r="CC38" i="1" a="1"/>
  <c r="CC38" i="1" s="1"/>
  <c r="CC39" i="1" a="1"/>
  <c r="CC39" i="1" s="1"/>
  <c r="CC43" i="1" a="1"/>
  <c r="CC43" i="1" s="1"/>
  <c r="JF36" i="1" a="1"/>
  <c r="JF36" i="1" s="1"/>
  <c r="JF39" i="1" a="1"/>
  <c r="JF39" i="1" s="1"/>
  <c r="JF38" i="1" a="1"/>
  <c r="JF38" i="1" s="1"/>
  <c r="JF24" i="1" a="1"/>
  <c r="JF24" i="1" s="1"/>
  <c r="JF44" i="1" a="1"/>
  <c r="JF44" i="1" s="1"/>
  <c r="JF45" i="1" a="1"/>
  <c r="JF45" i="1" s="1"/>
  <c r="JF23" i="1" a="1"/>
  <c r="JF23" i="1" s="1"/>
  <c r="JF43" i="1" a="1"/>
  <c r="JF43" i="1" s="1"/>
  <c r="JF29" i="1" a="1"/>
  <c r="JF29" i="1" s="1"/>
  <c r="JF37" i="1" a="1"/>
  <c r="JF37" i="1" s="1"/>
  <c r="JF34" i="1" a="1"/>
  <c r="JF34" i="1" s="1"/>
  <c r="JF46" i="1" a="1"/>
  <c r="JF46" i="1" s="1"/>
  <c r="JF42" i="1" a="1"/>
  <c r="JF42" i="1" s="1"/>
  <c r="JF40" i="1" a="1"/>
  <c r="JF40" i="1" s="1"/>
  <c r="JF31" i="1" a="1"/>
  <c r="JF31" i="1" s="1"/>
  <c r="JF26" i="1" a="1"/>
  <c r="JF26" i="1" s="1"/>
  <c r="JF30" i="1" a="1"/>
  <c r="JF30" i="1" s="1"/>
  <c r="JF32" i="1" a="1"/>
  <c r="JF32" i="1" s="1"/>
  <c r="JF27" i="1" a="1"/>
  <c r="JF27" i="1" s="1"/>
  <c r="JF25" i="1" a="1"/>
  <c r="JF25" i="1" s="1"/>
  <c r="JF28" i="1" a="1"/>
  <c r="JF28" i="1" s="1"/>
  <c r="JF33" i="1" a="1"/>
  <c r="JF33" i="1" s="1"/>
  <c r="WV29" i="1" a="1"/>
  <c r="WV29" i="1" s="1"/>
  <c r="WV23" i="1" a="1"/>
  <c r="WV23" i="1" s="1"/>
  <c r="WV25" i="1" a="1"/>
  <c r="WV25" i="1" s="1"/>
  <c r="WV37" i="1" a="1"/>
  <c r="WV37" i="1" s="1"/>
  <c r="WV27" i="1" a="1"/>
  <c r="WV27" i="1" s="1"/>
  <c r="WV24" i="1" a="1"/>
  <c r="WV24" i="1" s="1"/>
  <c r="WV31" i="1" a="1"/>
  <c r="WV31" i="1" s="1"/>
  <c r="WV43" i="1" a="1"/>
  <c r="WV43" i="1" s="1"/>
  <c r="WV45" i="1" a="1"/>
  <c r="WV45" i="1" s="1"/>
  <c r="WV40" i="1" a="1"/>
  <c r="WV40" i="1" s="1"/>
  <c r="WV28" i="1" a="1"/>
  <c r="WV28" i="1" s="1"/>
  <c r="WV34" i="1" a="1"/>
  <c r="WV34" i="1" s="1"/>
  <c r="WV44" i="1" a="1"/>
  <c r="WV44" i="1" s="1"/>
  <c r="WV32" i="1" a="1"/>
  <c r="WV32" i="1" s="1"/>
  <c r="WV42" i="1" a="1"/>
  <c r="WV42" i="1" s="1"/>
  <c r="WV30" i="1" a="1"/>
  <c r="WV30" i="1" s="1"/>
  <c r="WV46" i="1" a="1"/>
  <c r="WV46" i="1" s="1"/>
  <c r="WV26" i="1" a="1"/>
  <c r="WV26" i="1" s="1"/>
  <c r="WV36" i="1" a="1"/>
  <c r="WV36" i="1" s="1"/>
  <c r="WV38" i="1" a="1"/>
  <c r="WV38" i="1" s="1"/>
  <c r="WV39" i="1" a="1"/>
  <c r="WV39" i="1" s="1"/>
  <c r="WV33" i="1" a="1"/>
  <c r="WV33" i="1" s="1"/>
  <c r="AJ44" i="1" a="1"/>
  <c r="AJ44" i="1" s="1"/>
  <c r="AJ42" i="1" a="1"/>
  <c r="AJ42" i="1" s="1"/>
  <c r="AJ30" i="1" a="1"/>
  <c r="AJ30" i="1" s="1"/>
  <c r="AJ26" i="1" a="1"/>
  <c r="AJ26" i="1" s="1"/>
  <c r="AJ25" i="1" a="1"/>
  <c r="AJ25" i="1" s="1"/>
  <c r="AJ40" i="1" a="1"/>
  <c r="AJ40" i="1" s="1"/>
  <c r="AJ23" i="1" a="1"/>
  <c r="AJ23" i="1" s="1"/>
  <c r="AJ31" i="1" a="1"/>
  <c r="AJ31" i="1" s="1"/>
  <c r="AJ36" i="1" a="1"/>
  <c r="AJ36" i="1" s="1"/>
  <c r="AJ32" i="1" a="1"/>
  <c r="AJ32" i="1" s="1"/>
  <c r="AJ38" i="1" a="1"/>
  <c r="AJ38" i="1" s="1"/>
  <c r="AJ33" i="1" a="1"/>
  <c r="AJ33" i="1" s="1"/>
  <c r="AJ39" i="1" a="1"/>
  <c r="AJ39" i="1" s="1"/>
  <c r="AJ27" i="1" a="1"/>
  <c r="AJ27" i="1" s="1"/>
  <c r="AJ28" i="1" a="1"/>
  <c r="AJ28" i="1" s="1"/>
  <c r="AJ45" i="1" a="1"/>
  <c r="AJ45" i="1" s="1"/>
  <c r="AJ24" i="1" a="1"/>
  <c r="AJ24" i="1" s="1"/>
  <c r="AJ43" i="1" a="1"/>
  <c r="AJ43" i="1" s="1"/>
  <c r="AJ46" i="1" a="1"/>
  <c r="AJ46" i="1" s="1"/>
  <c r="AJ34" i="1" a="1"/>
  <c r="AJ34" i="1" s="1"/>
  <c r="AJ37" i="1" a="1"/>
  <c r="AJ37" i="1" s="1"/>
  <c r="AJ29" i="1" a="1"/>
  <c r="AJ29" i="1" s="1"/>
  <c r="P26" i="1" a="1"/>
  <c r="P26" i="1" s="1"/>
  <c r="FD26" i="1" s="1"/>
  <c r="P32" i="1" a="1"/>
  <c r="P32" i="1" s="1"/>
  <c r="FD32" i="1" s="1"/>
  <c r="P44" i="1" a="1"/>
  <c r="P44" i="1" s="1"/>
  <c r="P28" i="1" a="1"/>
  <c r="P28" i="1" s="1"/>
  <c r="FD28" i="1" s="1"/>
  <c r="P33" i="1" a="1"/>
  <c r="P33" i="1" s="1"/>
  <c r="FD33" i="1" s="1"/>
  <c r="P25" i="1" a="1"/>
  <c r="P25" i="1" s="1"/>
  <c r="FD25" i="1" s="1"/>
  <c r="P37" i="1" a="1"/>
  <c r="P37" i="1" s="1"/>
  <c r="FD37" i="1" s="1"/>
  <c r="P43" i="1" a="1"/>
  <c r="P43" i="1" s="1"/>
  <c r="FD43" i="1" s="1"/>
  <c r="P45" i="1" a="1"/>
  <c r="P45" i="1" s="1"/>
  <c r="FD45" i="1" s="1"/>
  <c r="P31" i="1" a="1"/>
  <c r="P31" i="1" s="1"/>
  <c r="FD31" i="1" s="1"/>
  <c r="P29" i="1" a="1"/>
  <c r="P29" i="1" s="1"/>
  <c r="FD29" i="1" s="1"/>
  <c r="P34" i="1" a="1"/>
  <c r="P34" i="1" s="1"/>
  <c r="FD34" i="1" s="1"/>
  <c r="P46" i="1" a="1"/>
  <c r="P46" i="1" s="1"/>
  <c r="FD46" i="1" s="1"/>
  <c r="P27" i="1" a="1"/>
  <c r="P27" i="1" s="1"/>
  <c r="FD27" i="1" s="1"/>
  <c r="P30" i="1" a="1"/>
  <c r="P30" i="1" s="1"/>
  <c r="FD30" i="1" s="1"/>
  <c r="P36" i="1" a="1"/>
  <c r="P36" i="1" s="1"/>
  <c r="FD36" i="1" s="1"/>
  <c r="P42" i="1" a="1"/>
  <c r="P42" i="1" s="1"/>
  <c r="P24" i="1" a="1"/>
  <c r="P24" i="1" s="1"/>
  <c r="FD24" i="1" s="1"/>
  <c r="P38" i="1" a="1"/>
  <c r="P38" i="1" s="1"/>
  <c r="FD38" i="1" s="1"/>
  <c r="P40" i="1" a="1"/>
  <c r="P40" i="1" s="1"/>
  <c r="FD40" i="1" s="1"/>
  <c r="P39" i="1" a="1"/>
  <c r="P39" i="1" s="1"/>
  <c r="P23" i="1" a="1"/>
  <c r="P23" i="1" s="1"/>
  <c r="FD23" i="1" s="1"/>
  <c r="IZ46" i="1" a="1"/>
  <c r="IZ46" i="1" s="1"/>
  <c r="IZ32" i="1" a="1"/>
  <c r="IZ32" i="1" s="1"/>
  <c r="IZ34" i="1" a="1"/>
  <c r="IZ34" i="1" s="1"/>
  <c r="IZ43" i="1" a="1"/>
  <c r="IZ43" i="1" s="1"/>
  <c r="IZ45" i="1" a="1"/>
  <c r="IZ45" i="1" s="1"/>
  <c r="IZ44" i="1" a="1"/>
  <c r="IZ44" i="1" s="1"/>
  <c r="IZ27" i="1" a="1"/>
  <c r="IZ27" i="1" s="1"/>
  <c r="IZ23" i="1" a="1"/>
  <c r="IZ23" i="1" s="1"/>
  <c r="IZ26" i="1" a="1"/>
  <c r="IZ26" i="1" s="1"/>
  <c r="IZ30" i="1" a="1"/>
  <c r="IZ30" i="1" s="1"/>
  <c r="IZ24" i="1" a="1"/>
  <c r="IZ24" i="1" s="1"/>
  <c r="IZ25" i="1" a="1"/>
  <c r="IZ25" i="1" s="1"/>
  <c r="IZ29" i="1" a="1"/>
  <c r="IZ29" i="1" s="1"/>
  <c r="IZ42" i="1" a="1"/>
  <c r="IZ42" i="1" s="1"/>
  <c r="IZ36" i="1" a="1"/>
  <c r="IZ36" i="1" s="1"/>
  <c r="IZ37" i="1" a="1"/>
  <c r="IZ37" i="1" s="1"/>
  <c r="IZ28" i="1" a="1"/>
  <c r="IZ28" i="1" s="1"/>
  <c r="IZ31" i="1" a="1"/>
  <c r="IZ31" i="1" s="1"/>
  <c r="IZ39" i="1" a="1"/>
  <c r="IZ39" i="1" s="1"/>
  <c r="IZ33" i="1" a="1"/>
  <c r="IZ33" i="1" s="1"/>
  <c r="IZ40" i="1" a="1"/>
  <c r="IZ40" i="1" s="1"/>
  <c r="IZ38" i="1" a="1"/>
  <c r="IZ38" i="1" s="1"/>
  <c r="JE65" i="1" a="1"/>
  <c r="JE65" i="1" s="1"/>
  <c r="JE66" i="1" a="1"/>
  <c r="JE66" i="1" s="1"/>
  <c r="JE67" i="1" a="1"/>
  <c r="JE67" i="1" s="1"/>
  <c r="JE68" i="1" a="1"/>
  <c r="JE68" i="1" s="1"/>
  <c r="JE69" i="1" a="1"/>
  <c r="JE69" i="1" s="1"/>
  <c r="JE70" i="1" a="1"/>
  <c r="JE70" i="1" s="1"/>
  <c r="JE71" i="1" a="1"/>
  <c r="JE71" i="1" s="1"/>
  <c r="JE72" i="1" a="1"/>
  <c r="JE72" i="1" s="1"/>
  <c r="JE73" i="1" a="1"/>
  <c r="JE73" i="1" s="1"/>
  <c r="JE74" i="1" a="1"/>
  <c r="JE74" i="1" s="1"/>
  <c r="JE75" i="1" a="1"/>
  <c r="JE75" i="1" s="1"/>
  <c r="WY65" i="1" a="1"/>
  <c r="WY65"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YV65" i="1" a="1"/>
  <c r="YV65" i="1" s="1"/>
  <c r="YV66" i="1" a="1"/>
  <c r="YV66" i="1" s="1"/>
  <c r="YV67" i="1" a="1"/>
  <c r="YV67" i="1" s="1"/>
  <c r="YV68" i="1" a="1"/>
  <c r="YV68" i="1" s="1"/>
  <c r="YV69" i="1" a="1"/>
  <c r="YV69" i="1" s="1"/>
  <c r="YV70" i="1" a="1"/>
  <c r="YV70" i="1" s="1"/>
  <c r="YV71" i="1" a="1"/>
  <c r="YV71" i="1" s="1"/>
  <c r="YV72" i="1" a="1"/>
  <c r="YV72" i="1" s="1"/>
  <c r="YV73" i="1" a="1"/>
  <c r="YV73" i="1" s="1"/>
  <c r="YV74" i="1" a="1"/>
  <c r="YV74" i="1" s="1"/>
  <c r="YV75" i="1" a="1"/>
  <c r="YV75"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HH34" i="1" a="1"/>
  <c r="HH34" i="1" s="1"/>
  <c r="HH28" i="1" a="1"/>
  <c r="HH28" i="1" s="1"/>
  <c r="HH29" i="1" a="1"/>
  <c r="HH29" i="1" s="1"/>
  <c r="HH37" i="1" a="1"/>
  <c r="HH37" i="1" s="1"/>
  <c r="HH25" i="1" a="1"/>
  <c r="HH25" i="1" s="1"/>
  <c r="HH23" i="1" a="1"/>
  <c r="HH23" i="1" s="1"/>
  <c r="HH30" i="1" a="1"/>
  <c r="HH30" i="1" s="1"/>
  <c r="HH40" i="1" a="1"/>
  <c r="HH40" i="1" s="1"/>
  <c r="HH42" i="1" a="1"/>
  <c r="HH42" i="1" s="1"/>
  <c r="HH31" i="1" a="1"/>
  <c r="HH31" i="1" s="1"/>
  <c r="HH39" i="1" a="1"/>
  <c r="HH39" i="1" s="1"/>
  <c r="HH27" i="1" a="1"/>
  <c r="HH27" i="1" s="1"/>
  <c r="HH26" i="1" a="1"/>
  <c r="HH26" i="1" s="1"/>
  <c r="HH33" i="1" a="1"/>
  <c r="HH33" i="1" s="1"/>
  <c r="HH32" i="1" a="1"/>
  <c r="HH32" i="1" s="1"/>
  <c r="HH24" i="1" a="1"/>
  <c r="HH24" i="1" s="1"/>
  <c r="HH38" i="1" a="1"/>
  <c r="HH38" i="1" s="1"/>
  <c r="HH46" i="1" a="1"/>
  <c r="HH46" i="1" s="1"/>
  <c r="HH36" i="1" a="1"/>
  <c r="HH36" i="1" s="1"/>
  <c r="HH43" i="1" a="1"/>
  <c r="HH43" i="1" s="1"/>
  <c r="WQ29" i="1" a="1"/>
  <c r="WQ29" i="1" s="1"/>
  <c r="WQ44" i="1" a="1"/>
  <c r="WQ44" i="1" s="1"/>
  <c r="WQ30" i="1" a="1"/>
  <c r="WQ30" i="1" s="1"/>
  <c r="WQ37" i="1" a="1"/>
  <c r="WQ37" i="1" s="1"/>
  <c r="WQ46" i="1" a="1"/>
  <c r="WQ46" i="1" s="1"/>
  <c r="WQ38" i="1" a="1"/>
  <c r="WQ38" i="1" s="1"/>
  <c r="WQ25" i="1" a="1"/>
  <c r="WQ25" i="1" s="1"/>
  <c r="WQ23" i="1" a="1"/>
  <c r="WQ23" i="1" s="1"/>
  <c r="WQ42" i="1" a="1"/>
  <c r="WQ42" i="1" s="1"/>
  <c r="WQ27" i="1" a="1"/>
  <c r="WQ27" i="1" s="1"/>
  <c r="WQ39" i="1" a="1"/>
  <c r="WQ39" i="1" s="1"/>
  <c r="WQ28" i="1" a="1"/>
  <c r="WQ28" i="1" s="1"/>
  <c r="WQ43" i="1" a="1"/>
  <c r="WQ43" i="1" s="1"/>
  <c r="WQ40" i="1" a="1"/>
  <c r="WQ40" i="1" s="1"/>
  <c r="WQ31" i="1" a="1"/>
  <c r="WQ31" i="1" s="1"/>
  <c r="WQ34" i="1" a="1"/>
  <c r="WQ34" i="1" s="1"/>
  <c r="WQ33" i="1" a="1"/>
  <c r="WQ33" i="1" s="1"/>
  <c r="WQ45" i="1" a="1"/>
  <c r="WQ45" i="1" s="1"/>
  <c r="WQ26" i="1" a="1"/>
  <c r="WQ26" i="1" s="1"/>
  <c r="WQ32" i="1" a="1"/>
  <c r="WQ32" i="1" s="1"/>
  <c r="WQ36" i="1" a="1"/>
  <c r="WQ36" i="1" s="1"/>
  <c r="WQ24" i="1" a="1"/>
  <c r="WQ24" i="1" s="1"/>
  <c r="VS38" i="1" a="1"/>
  <c r="VS38" i="1" s="1"/>
  <c r="VS29" i="1" a="1"/>
  <c r="VS29" i="1" s="1"/>
  <c r="VS44" i="1" a="1"/>
  <c r="VS44" i="1" s="1"/>
  <c r="VS46" i="1" a="1"/>
  <c r="VS46" i="1" s="1"/>
  <c r="VS24" i="1" a="1"/>
  <c r="VS24" i="1" s="1"/>
  <c r="VS28" i="1" a="1"/>
  <c r="VS28" i="1" s="1"/>
  <c r="VS31" i="1" a="1"/>
  <c r="VS31" i="1" s="1"/>
  <c r="VS40" i="1" a="1"/>
  <c r="VS40" i="1" s="1"/>
  <c r="VS25" i="1" a="1"/>
  <c r="VS25" i="1" s="1"/>
  <c r="VS43" i="1" a="1"/>
  <c r="VS43" i="1" s="1"/>
  <c r="VS45" i="1" a="1"/>
  <c r="VS45" i="1" s="1"/>
  <c r="VS32" i="1" a="1"/>
  <c r="VS32" i="1" s="1"/>
  <c r="VS34" i="1" a="1"/>
  <c r="VS34" i="1" s="1"/>
  <c r="VS23" i="1" a="1"/>
  <c r="VS23" i="1" s="1"/>
  <c r="VS42" i="1" a="1"/>
  <c r="VS42" i="1" s="1"/>
  <c r="VS30" i="1" a="1"/>
  <c r="VS30" i="1" s="1"/>
  <c r="VS26" i="1" a="1"/>
  <c r="VS26" i="1" s="1"/>
  <c r="VS36" i="1" a="1"/>
  <c r="VS36" i="1" s="1"/>
  <c r="VS37" i="1" a="1"/>
  <c r="VS37" i="1" s="1"/>
  <c r="VS27" i="1" a="1"/>
  <c r="VS27" i="1" s="1"/>
  <c r="VS39" i="1" a="1"/>
  <c r="VS39" i="1" s="1"/>
  <c r="VS33" i="1" a="1"/>
  <c r="VS33" i="1" s="1"/>
  <c r="N27" i="1" a="1"/>
  <c r="N27" i="1" s="1"/>
  <c r="N26" i="1" a="1"/>
  <c r="N26" i="1" s="1"/>
  <c r="N44" i="1" a="1"/>
  <c r="N44" i="1" s="1"/>
  <c r="N24" i="1" a="1"/>
  <c r="N24" i="1" s="1"/>
  <c r="N32" i="1" a="1"/>
  <c r="N32" i="1" s="1"/>
  <c r="N34" i="1" a="1"/>
  <c r="N34" i="1" s="1"/>
  <c r="N28" i="1" a="1"/>
  <c r="N28" i="1" s="1"/>
  <c r="N42" i="1" a="1"/>
  <c r="N42" i="1" s="1"/>
  <c r="N38" i="1" a="1"/>
  <c r="N38" i="1" s="1"/>
  <c r="N37" i="1" a="1"/>
  <c r="N37" i="1" s="1"/>
  <c r="N25" i="1" a="1"/>
  <c r="N25" i="1" s="1"/>
  <c r="N45" i="1" a="1"/>
  <c r="N45" i="1" s="1"/>
  <c r="N33" i="1" a="1"/>
  <c r="N33" i="1" s="1"/>
  <c r="N39" i="1" a="1"/>
  <c r="N39" i="1" s="1"/>
  <c r="N36" i="1" a="1"/>
  <c r="N36" i="1" s="1"/>
  <c r="N29" i="1" a="1"/>
  <c r="N29" i="1" s="1"/>
  <c r="N23" i="1" a="1"/>
  <c r="N23" i="1" s="1"/>
  <c r="N46" i="1" a="1"/>
  <c r="N46" i="1" s="1"/>
  <c r="N43" i="1" a="1"/>
  <c r="N43" i="1" s="1"/>
  <c r="N40" i="1" a="1"/>
  <c r="N40" i="1" s="1"/>
  <c r="BS38" i="1" a="1"/>
  <c r="BS38" i="1" s="1"/>
  <c r="BS44" i="1" a="1"/>
  <c r="BS44" i="1" s="1"/>
  <c r="BS24" i="1" a="1"/>
  <c r="BS24" i="1" s="1"/>
  <c r="BS45" i="1" a="1"/>
  <c r="BS45" i="1" s="1"/>
  <c r="BS43" i="1" a="1"/>
  <c r="BS43" i="1" s="1"/>
  <c r="BS46" i="1" a="1"/>
  <c r="BS46" i="1" s="1"/>
  <c r="BS25" i="1" a="1"/>
  <c r="BS25" i="1" s="1"/>
  <c r="BS32" i="1" a="1"/>
  <c r="BS32" i="1" s="1"/>
  <c r="BS37" i="1" a="1"/>
  <c r="BS37" i="1" s="1"/>
  <c r="BS28" i="1" a="1"/>
  <c r="BS28" i="1" s="1"/>
  <c r="BS34" i="1" a="1"/>
  <c r="BS34" i="1" s="1"/>
  <c r="BS29" i="1" a="1"/>
  <c r="BS29" i="1" s="1"/>
  <c r="BS40" i="1" a="1"/>
  <c r="BS40" i="1" s="1"/>
  <c r="BS26" i="1" a="1"/>
  <c r="BS26" i="1" s="1"/>
  <c r="BS42" i="1" a="1"/>
  <c r="BS42" i="1" s="1"/>
  <c r="BS30" i="1" a="1"/>
  <c r="BS30" i="1" s="1"/>
  <c r="BS23" i="1" a="1"/>
  <c r="BS23" i="1" s="1"/>
  <c r="BS31" i="1" a="1"/>
  <c r="BS31" i="1" s="1"/>
  <c r="BS36" i="1" a="1"/>
  <c r="BS36" i="1" s="1"/>
  <c r="BS33" i="1" a="1"/>
  <c r="BS33" i="1" s="1"/>
  <c r="BS27" i="1" a="1"/>
  <c r="BS27" i="1" s="1"/>
  <c r="BS39" i="1" a="1"/>
  <c r="BS39" i="1" s="1"/>
  <c r="BW36" i="1" a="1"/>
  <c r="BW36" i="1" s="1"/>
  <c r="BW25" i="1" a="1"/>
  <c r="BW25" i="1" s="1"/>
  <c r="BW23" i="1" a="1"/>
  <c r="BW23" i="1" s="1"/>
  <c r="BW31" i="1" a="1"/>
  <c r="BW31" i="1" s="1"/>
  <c r="BW37" i="1" a="1"/>
  <c r="BW37" i="1" s="1"/>
  <c r="BW32" i="1" a="1"/>
  <c r="BW32" i="1" s="1"/>
  <c r="BW39" i="1" a="1"/>
  <c r="BW39" i="1" s="1"/>
  <c r="BW27" i="1" a="1"/>
  <c r="BW27" i="1" s="1"/>
  <c r="BW24" i="1" a="1"/>
  <c r="BW24" i="1" s="1"/>
  <c r="BW44" i="1" a="1"/>
  <c r="BW44" i="1" s="1"/>
  <c r="BW33" i="1" a="1"/>
  <c r="BW33" i="1" s="1"/>
  <c r="BW38" i="1" a="1"/>
  <c r="BW38" i="1" s="1"/>
  <c r="BW45" i="1" a="1"/>
  <c r="BW45" i="1" s="1"/>
  <c r="BW43" i="1" a="1"/>
  <c r="BW43" i="1" s="1"/>
  <c r="BW26" i="1" a="1"/>
  <c r="BW26" i="1" s="1"/>
  <c r="BW46" i="1" a="1"/>
  <c r="BW46" i="1" s="1"/>
  <c r="BW34" i="1" a="1"/>
  <c r="BW34" i="1" s="1"/>
  <c r="BW42" i="1" a="1"/>
  <c r="BW42" i="1" s="1"/>
  <c r="BW29" i="1" a="1"/>
  <c r="BW29" i="1" s="1"/>
  <c r="BW40" i="1" a="1"/>
  <c r="BW40" i="1" s="1"/>
  <c r="BW28" i="1" a="1"/>
  <c r="BW28" i="1" s="1"/>
  <c r="BW30" i="1" a="1"/>
  <c r="BW30" i="1" s="1"/>
  <c r="WK40" i="1" a="1"/>
  <c r="WK40" i="1" s="1"/>
  <c r="WK23" i="1" a="1"/>
  <c r="WK23" i="1" s="1"/>
  <c r="WK26" i="1" a="1"/>
  <c r="WK26" i="1" s="1"/>
  <c r="WK25" i="1" a="1"/>
  <c r="WK25" i="1" s="1"/>
  <c r="WK42" i="1" a="1"/>
  <c r="WK42" i="1" s="1"/>
  <c r="WK31" i="1" a="1"/>
  <c r="WK31" i="1" s="1"/>
  <c r="WK38" i="1" a="1"/>
  <c r="WK38" i="1" s="1"/>
  <c r="WK27" i="1" a="1"/>
  <c r="WK27" i="1" s="1"/>
  <c r="WK45" i="1" a="1"/>
  <c r="WK45" i="1" s="1"/>
  <c r="WK32" i="1" a="1"/>
  <c r="WK32" i="1" s="1"/>
  <c r="WK30" i="1" a="1"/>
  <c r="WK30" i="1" s="1"/>
  <c r="WK29" i="1" a="1"/>
  <c r="WK29" i="1" s="1"/>
  <c r="WK44" i="1" a="1"/>
  <c r="WK44" i="1" s="1"/>
  <c r="WK36" i="1" a="1"/>
  <c r="WK36" i="1" s="1"/>
  <c r="WK37" i="1" a="1"/>
  <c r="WK37" i="1" s="1"/>
  <c r="WK43" i="1" a="1"/>
  <c r="WK43" i="1" s="1"/>
  <c r="WK24" i="1" a="1"/>
  <c r="WK24" i="1" s="1"/>
  <c r="WK34" i="1" a="1"/>
  <c r="WK34" i="1" s="1"/>
  <c r="WK46" i="1" a="1"/>
  <c r="WK46" i="1" s="1"/>
  <c r="WK39" i="1" a="1"/>
  <c r="WK39" i="1" s="1"/>
  <c r="WK28" i="1" a="1"/>
  <c r="WK28" i="1" s="1"/>
  <c r="WK33" i="1" a="1"/>
  <c r="WK33" i="1" s="1"/>
  <c r="YO65" i="1" a="1"/>
  <c r="YO65"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CT52" i="1" a="1"/>
  <c r="CT52" i="1" s="1"/>
  <c r="CT53" i="1" s="1" a="1"/>
  <c r="CT53" i="1" s="1"/>
  <c r="CT50" i="1" a="1"/>
  <c r="CT50" i="1" s="1"/>
  <c r="CT51" i="1" s="1" a="1"/>
  <c r="CT51" i="1" s="1"/>
  <c r="CT54" i="1" a="1"/>
  <c r="CT54" i="1" s="1"/>
  <c r="CT55" i="1" s="1" a="1"/>
  <c r="CT55" i="1" s="1"/>
  <c r="HP65" i="1" a="1"/>
  <c r="HP65"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IW65" i="1" a="1"/>
  <c r="IW65"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JF65" i="1" a="1"/>
  <c r="JF65" i="1" s="1"/>
  <c r="JF66" i="1" a="1"/>
  <c r="JF66" i="1" s="1"/>
  <c r="JF67" i="1" a="1"/>
  <c r="JF67" i="1" s="1"/>
  <c r="JF68" i="1" a="1"/>
  <c r="JF68" i="1" s="1"/>
  <c r="JF69" i="1" a="1"/>
  <c r="JF69" i="1" s="1"/>
  <c r="JF70" i="1" a="1"/>
  <c r="JF70" i="1" s="1"/>
  <c r="JF71" i="1" a="1"/>
  <c r="JF71" i="1" s="1"/>
  <c r="JF72" i="1" a="1"/>
  <c r="JF72" i="1" s="1"/>
  <c r="JF73" i="1" a="1"/>
  <c r="JF73" i="1" s="1"/>
  <c r="JF74" i="1" a="1"/>
  <c r="JF74" i="1" s="1"/>
  <c r="JF75" i="1" a="1"/>
  <c r="JF75" i="1" s="1"/>
  <c r="HL65" i="1" a="1"/>
  <c r="HL65"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AAA24" i="1" a="1"/>
  <c r="AAA24" i="1" s="1"/>
  <c r="AAA29" i="1" a="1"/>
  <c r="AAA29" i="1" s="1"/>
  <c r="AAA30" i="1" a="1"/>
  <c r="AAA30" i="1" s="1"/>
  <c r="AAA37" i="1" a="1"/>
  <c r="AAA37" i="1" s="1"/>
  <c r="AAA36" i="1" a="1"/>
  <c r="AAA36" i="1" s="1"/>
  <c r="AAA42" i="1" a="1"/>
  <c r="AAA42" i="1" s="1"/>
  <c r="AAA44" i="1" a="1"/>
  <c r="AAA44" i="1" s="1"/>
  <c r="AAA38" i="1" a="1"/>
  <c r="AAA38" i="1" s="1"/>
  <c r="AAA46" i="1" a="1"/>
  <c r="AAA46" i="1" s="1"/>
  <c r="AAA39" i="1" a="1"/>
  <c r="AAA39" i="1" s="1"/>
  <c r="AAA33" i="1" a="1"/>
  <c r="AAA33" i="1" s="1"/>
  <c r="AAA23" i="1" a="1"/>
  <c r="AAA23" i="1" s="1"/>
  <c r="AAA26" i="1" a="1"/>
  <c r="AAA26" i="1" s="1"/>
  <c r="AAA27" i="1" a="1"/>
  <c r="AAA27" i="1" s="1"/>
  <c r="AAA28" i="1" a="1"/>
  <c r="AAA28" i="1" s="1"/>
  <c r="AAA40" i="1" a="1"/>
  <c r="AAA40" i="1" s="1"/>
  <c r="AAA31" i="1" a="1"/>
  <c r="AAA31" i="1" s="1"/>
  <c r="AAA45" i="1" a="1"/>
  <c r="AAA45" i="1" s="1"/>
  <c r="AAA32" i="1" a="1"/>
  <c r="AAA32" i="1" s="1"/>
  <c r="AAA34" i="1" a="1"/>
  <c r="AAA34" i="1" s="1"/>
  <c r="AAA43" i="1" a="1"/>
  <c r="AAA43" i="1" s="1"/>
  <c r="AAA25" i="1" a="1"/>
  <c r="AAA25" i="1" s="1"/>
  <c r="EF32" i="1" a="1"/>
  <c r="EF32" i="1" s="1"/>
  <c r="EF46" i="1" a="1"/>
  <c r="EF46" i="1" s="1"/>
  <c r="EF39" i="1" a="1"/>
  <c r="EF39" i="1" s="1"/>
  <c r="EF45" i="1" a="1"/>
  <c r="EF45" i="1" s="1"/>
  <c r="EF33" i="1" a="1"/>
  <c r="EF33" i="1" s="1"/>
  <c r="EF25" i="1" a="1"/>
  <c r="EF25" i="1" s="1"/>
  <c r="EF37" i="1" a="1"/>
  <c r="EF37" i="1" s="1"/>
  <c r="EF34" i="1" a="1"/>
  <c r="EF34" i="1" s="1"/>
  <c r="EF43" i="1" a="1"/>
  <c r="EF43" i="1" s="1"/>
  <c r="EF23" i="1" a="1"/>
  <c r="EF23" i="1" s="1"/>
  <c r="EF44" i="1" a="1"/>
  <c r="EF44" i="1" s="1"/>
  <c r="EF42" i="1" a="1"/>
  <c r="EF42" i="1" s="1"/>
  <c r="EF28" i="1" a="1"/>
  <c r="EF28" i="1" s="1"/>
  <c r="EF30" i="1" a="1"/>
  <c r="EF30" i="1" s="1"/>
  <c r="EF29" i="1" a="1"/>
  <c r="EF29" i="1" s="1"/>
  <c r="EF27" i="1" a="1"/>
  <c r="EF27" i="1" s="1"/>
  <c r="EF31" i="1" a="1"/>
  <c r="EF31" i="1" s="1"/>
  <c r="EF26" i="1" a="1"/>
  <c r="EF26" i="1" s="1"/>
  <c r="EF36" i="1" a="1"/>
  <c r="EF36" i="1" s="1"/>
  <c r="EF24" i="1" a="1"/>
  <c r="EF24" i="1" s="1"/>
  <c r="EF40" i="1" a="1"/>
  <c r="EF40" i="1" s="1"/>
  <c r="EF38" i="1" a="1"/>
  <c r="EF38" i="1" s="1"/>
  <c r="CB34" i="1" a="1"/>
  <c r="CB34" i="1" s="1"/>
  <c r="CB45" i="1" a="1"/>
  <c r="CB45" i="1" s="1"/>
  <c r="CB27" i="1" a="1"/>
  <c r="CB27" i="1" s="1"/>
  <c r="CB23" i="1" a="1"/>
  <c r="CB23" i="1" s="1"/>
  <c r="CB43" i="1" a="1"/>
  <c r="CB43" i="1" s="1"/>
  <c r="CB32" i="1" a="1"/>
  <c r="CB32" i="1" s="1"/>
  <c r="CB44" i="1" a="1"/>
  <c r="CB44" i="1" s="1"/>
  <c r="CB28" i="1" a="1"/>
  <c r="CB28" i="1" s="1"/>
  <c r="CB26" i="1" a="1"/>
  <c r="CB26" i="1" s="1"/>
  <c r="CB25" i="1" a="1"/>
  <c r="CB25" i="1" s="1"/>
  <c r="CB38" i="1" a="1"/>
  <c r="CB38" i="1" s="1"/>
  <c r="CB24" i="1" a="1"/>
  <c r="CB24" i="1" s="1"/>
  <c r="CB30" i="1" a="1"/>
  <c r="CB30" i="1" s="1"/>
  <c r="CB42" i="1" a="1"/>
  <c r="CB42" i="1" s="1"/>
  <c r="CB29" i="1" a="1"/>
  <c r="CB29" i="1" s="1"/>
  <c r="CB36" i="1" a="1"/>
  <c r="CB36" i="1" s="1"/>
  <c r="CB39" i="1" a="1"/>
  <c r="CB39" i="1" s="1"/>
  <c r="CB40" i="1" a="1"/>
  <c r="CB40" i="1" s="1"/>
  <c r="CB31" i="1" a="1"/>
  <c r="CB31" i="1" s="1"/>
  <c r="CB33" i="1" a="1"/>
  <c r="CB33" i="1" s="1"/>
  <c r="CB37" i="1" a="1"/>
  <c r="CB37" i="1" s="1"/>
  <c r="CB46" i="1" a="1"/>
  <c r="CB46" i="1" s="1"/>
  <c r="WZ25" i="1" a="1"/>
  <c r="WZ25" i="1" s="1"/>
  <c r="WZ34" i="1" a="1"/>
  <c r="WZ34" i="1" s="1"/>
  <c r="WZ26" i="1" a="1"/>
  <c r="WZ26" i="1" s="1"/>
  <c r="WZ43" i="1" a="1"/>
  <c r="WZ43" i="1" s="1"/>
  <c r="WZ40" i="1" a="1"/>
  <c r="WZ40" i="1" s="1"/>
  <c r="WZ44" i="1" a="1"/>
  <c r="WZ44" i="1" s="1"/>
  <c r="WZ46" i="1" a="1"/>
  <c r="WZ46" i="1" s="1"/>
  <c r="WZ38" i="1" a="1"/>
  <c r="WZ38" i="1" s="1"/>
  <c r="WZ31" i="1" a="1"/>
  <c r="WZ31" i="1" s="1"/>
  <c r="WZ30" i="1" a="1"/>
  <c r="WZ30" i="1" s="1"/>
  <c r="WZ37" i="1" a="1"/>
  <c r="WZ37" i="1" s="1"/>
  <c r="WZ29" i="1" a="1"/>
  <c r="WZ29" i="1" s="1"/>
  <c r="WZ45" i="1" a="1"/>
  <c r="WZ45" i="1" s="1"/>
  <c r="WZ36" i="1" a="1"/>
  <c r="WZ36" i="1" s="1"/>
  <c r="WZ23" i="1" a="1"/>
  <c r="WZ23" i="1" s="1"/>
  <c r="WZ24" i="1" a="1"/>
  <c r="WZ24" i="1" s="1"/>
  <c r="WZ42" i="1" a="1"/>
  <c r="WZ42" i="1" s="1"/>
  <c r="WZ32" i="1" a="1"/>
  <c r="WZ32" i="1" s="1"/>
  <c r="WZ28" i="1" a="1"/>
  <c r="WZ28" i="1" s="1"/>
  <c r="WZ39" i="1" a="1"/>
  <c r="WZ39" i="1" s="1"/>
  <c r="WZ33" i="1" a="1"/>
  <c r="WZ33" i="1" s="1"/>
  <c r="WZ27" i="1" a="1"/>
  <c r="WZ27" i="1" s="1"/>
  <c r="BO42" i="1" a="1"/>
  <c r="BO42" i="1" s="1"/>
  <c r="BO32" i="1" a="1"/>
  <c r="BO32" i="1" s="1"/>
  <c r="BO36" i="1" a="1"/>
  <c r="BO36" i="1" s="1"/>
  <c r="BO25" i="1" a="1"/>
  <c r="BO25" i="1" s="1"/>
  <c r="BO39" i="1" a="1"/>
  <c r="BO39" i="1" s="1"/>
  <c r="BO33" i="1" a="1"/>
  <c r="BO33" i="1" s="1"/>
  <c r="BO38" i="1" a="1"/>
  <c r="BO38" i="1" s="1"/>
  <c r="BO23" i="1" a="1"/>
  <c r="BO23" i="1" s="1"/>
  <c r="BO44" i="1" a="1"/>
  <c r="BO44" i="1" s="1"/>
  <c r="BO27" i="1" a="1"/>
  <c r="BO27" i="1" s="1"/>
  <c r="BO45" i="1" a="1"/>
  <c r="BO45" i="1" s="1"/>
  <c r="BO43" i="1" a="1"/>
  <c r="BO43" i="1" s="1"/>
  <c r="BO34" i="1" a="1"/>
  <c r="BO34" i="1" s="1"/>
  <c r="BO46" i="1" a="1"/>
  <c r="BO46" i="1" s="1"/>
  <c r="BO40" i="1" a="1"/>
  <c r="BO40" i="1" s="1"/>
  <c r="BO37" i="1" a="1"/>
  <c r="BO37" i="1" s="1"/>
  <c r="BO26" i="1" a="1"/>
  <c r="BO26" i="1" s="1"/>
  <c r="BO29" i="1" a="1"/>
  <c r="BO29" i="1" s="1"/>
  <c r="BO28" i="1" a="1"/>
  <c r="BO28" i="1" s="1"/>
  <c r="BO24" i="1" a="1"/>
  <c r="BO24" i="1" s="1"/>
  <c r="BO31" i="1" a="1"/>
  <c r="BO31" i="1" s="1"/>
  <c r="BO30" i="1" a="1"/>
  <c r="BO30" i="1" s="1"/>
  <c r="GB28" i="1" a="1"/>
  <c r="GB28" i="1" s="1"/>
  <c r="GB34" i="1" a="1"/>
  <c r="GB34" i="1" s="1"/>
  <c r="GB43" i="1" a="1"/>
  <c r="GB43" i="1" s="1"/>
  <c r="GB27" i="1" a="1"/>
  <c r="GB27" i="1" s="1"/>
  <c r="GB40" i="1" a="1"/>
  <c r="GB40" i="1" s="1"/>
  <c r="GB26" i="1" a="1"/>
  <c r="GB26" i="1" s="1"/>
  <c r="GB24" i="1" a="1"/>
  <c r="GB24" i="1" s="1"/>
  <c r="GB37" i="1" a="1"/>
  <c r="GB37" i="1" s="1"/>
  <c r="GB30" i="1" a="1"/>
  <c r="GB30" i="1" s="1"/>
  <c r="GB29" i="1" a="1"/>
  <c r="GB29" i="1" s="1"/>
  <c r="GB25" i="1" a="1"/>
  <c r="GB25" i="1" s="1"/>
  <c r="GB44" i="1" a="1"/>
  <c r="GB44" i="1" s="1"/>
  <c r="GB32" i="1" a="1"/>
  <c r="GB32" i="1" s="1"/>
  <c r="GB31" i="1" a="1"/>
  <c r="GB31" i="1" s="1"/>
  <c r="GB42" i="1" a="1"/>
  <c r="GB42" i="1" s="1"/>
  <c r="GB39" i="1" a="1"/>
  <c r="GB39" i="1" s="1"/>
  <c r="GB36" i="1" a="1"/>
  <c r="GB36" i="1" s="1"/>
  <c r="GB38" i="1" a="1"/>
  <c r="GB38" i="1" s="1"/>
  <c r="GB45" i="1" a="1"/>
  <c r="GB45" i="1" s="1"/>
  <c r="GB33" i="1" a="1"/>
  <c r="GB33" i="1" s="1"/>
  <c r="GB46" i="1" a="1"/>
  <c r="GB46" i="1" s="1"/>
  <c r="GB23" i="1" a="1"/>
  <c r="GB23" i="1" s="1"/>
  <c r="HB25" i="1" a="1"/>
  <c r="HB25" i="1" s="1"/>
  <c r="HB46" i="1" a="1"/>
  <c r="HB46" i="1" s="1"/>
  <c r="HB34" i="1" a="1"/>
  <c r="HB34" i="1" s="1"/>
  <c r="HB43" i="1" a="1"/>
  <c r="HB43" i="1" s="1"/>
  <c r="HB33" i="1" a="1"/>
  <c r="HB33" i="1" s="1"/>
  <c r="HB26" i="1" a="1"/>
  <c r="HB26" i="1" s="1"/>
  <c r="HB27" i="1" a="1"/>
  <c r="HB27" i="1" s="1"/>
  <c r="HB28" i="1" a="1"/>
  <c r="HB28" i="1" s="1"/>
  <c r="HB45" i="1" a="1"/>
  <c r="HB45" i="1" s="1"/>
  <c r="HB44" i="1" a="1"/>
  <c r="HB44" i="1" s="1"/>
  <c r="HB29" i="1" a="1"/>
  <c r="HB29" i="1" s="1"/>
  <c r="HB30" i="1" a="1"/>
  <c r="HB30" i="1" s="1"/>
  <c r="HB37" i="1" a="1"/>
  <c r="HB37" i="1" s="1"/>
  <c r="HB23" i="1" a="1"/>
  <c r="HB23" i="1" s="1"/>
  <c r="HB39" i="1" a="1"/>
  <c r="HB39" i="1" s="1"/>
  <c r="HB42" i="1" a="1"/>
  <c r="HB42" i="1" s="1"/>
  <c r="HB40" i="1" a="1"/>
  <c r="HB40" i="1" s="1"/>
  <c r="HB31" i="1" a="1"/>
  <c r="HB31" i="1" s="1"/>
  <c r="HB32" i="1" a="1"/>
  <c r="HB32" i="1" s="1"/>
  <c r="HB38" i="1" a="1"/>
  <c r="HB38" i="1" s="1"/>
  <c r="HB24" i="1" a="1"/>
  <c r="HB24" i="1" s="1"/>
  <c r="HB36" i="1" a="1"/>
  <c r="HB36" i="1" s="1"/>
  <c r="YV30" i="1" a="1"/>
  <c r="YV30" i="1" s="1"/>
  <c r="YV37" i="1" a="1"/>
  <c r="YV37" i="1" s="1"/>
  <c r="YV44" i="1" a="1"/>
  <c r="YV44" i="1" s="1"/>
  <c r="YV32" i="1" a="1"/>
  <c r="YV32" i="1" s="1"/>
  <c r="YV36" i="1" a="1"/>
  <c r="YV36" i="1" s="1"/>
  <c r="YV25" i="1" a="1"/>
  <c r="YV25" i="1" s="1"/>
  <c r="YV38" i="1" a="1"/>
  <c r="YV38" i="1" s="1"/>
  <c r="YV46" i="1" a="1"/>
  <c r="YV46" i="1" s="1"/>
  <c r="YV24" i="1" a="1"/>
  <c r="YV24" i="1" s="1"/>
  <c r="YV33" i="1" a="1"/>
  <c r="YV33" i="1" s="1"/>
  <c r="YV39" i="1" a="1"/>
  <c r="YV39" i="1" s="1"/>
  <c r="YV28" i="1" a="1"/>
  <c r="YV28" i="1" s="1"/>
  <c r="YV23" i="1" a="1"/>
  <c r="YV23" i="1" s="1"/>
  <c r="YV27" i="1" a="1"/>
  <c r="YV27" i="1" s="1"/>
  <c r="YV43" i="1" a="1"/>
  <c r="YV43" i="1" s="1"/>
  <c r="YV45" i="1" a="1"/>
  <c r="YV45" i="1" s="1"/>
  <c r="YV34" i="1" a="1"/>
  <c r="YV34" i="1" s="1"/>
  <c r="YV31" i="1" a="1"/>
  <c r="YV31" i="1" s="1"/>
  <c r="YV26" i="1" a="1"/>
  <c r="YV26" i="1" s="1"/>
  <c r="YV42" i="1" a="1"/>
  <c r="YV42" i="1" s="1"/>
  <c r="YV29" i="1" a="1"/>
  <c r="YV29" i="1" s="1"/>
  <c r="YV40" i="1" a="1"/>
  <c r="YV40" i="1" s="1"/>
  <c r="YK65" i="1" a="1"/>
  <c r="YK65"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ZI65" i="1" a="1"/>
  <c r="ZI65" i="1" s="1"/>
  <c r="ZI66" i="1" a="1"/>
  <c r="ZI66" i="1" s="1"/>
  <c r="ZI67" i="1" a="1"/>
  <c r="ZI67" i="1" s="1"/>
  <c r="ZI68" i="1" a="1"/>
  <c r="ZI68" i="1" s="1"/>
  <c r="ZI69" i="1" a="1"/>
  <c r="ZI69" i="1" s="1"/>
  <c r="ZI70" i="1" a="1"/>
  <c r="ZI70" i="1" s="1"/>
  <c r="ZI71" i="1" a="1"/>
  <c r="ZI71" i="1" s="1"/>
  <c r="ZI72" i="1" a="1"/>
  <c r="ZI72" i="1" s="1"/>
  <c r="ZI73" i="1" a="1"/>
  <c r="ZI73" i="1" s="1"/>
  <c r="ZI74" i="1" a="1"/>
  <c r="ZI74" i="1" s="1"/>
  <c r="ZI75" i="1" a="1"/>
  <c r="ZI75" i="1" s="1"/>
  <c r="JH65" i="1" a="1"/>
  <c r="JH65" i="1" s="1"/>
  <c r="JH66" i="1" a="1"/>
  <c r="JH66" i="1" s="1"/>
  <c r="JH67" i="1" a="1"/>
  <c r="JH67" i="1" s="1"/>
  <c r="JH68" i="1" a="1"/>
  <c r="JH68" i="1" s="1"/>
  <c r="JH69" i="1" a="1"/>
  <c r="JH69" i="1" s="1"/>
  <c r="JH70" i="1" a="1"/>
  <c r="JH70" i="1" s="1"/>
  <c r="JH71" i="1" a="1"/>
  <c r="JH71" i="1" s="1"/>
  <c r="JH72" i="1" a="1"/>
  <c r="JH72" i="1" s="1"/>
  <c r="JH73" i="1" a="1"/>
  <c r="JH73" i="1" s="1"/>
  <c r="JH74" i="1" a="1"/>
  <c r="JH74" i="1" s="1"/>
  <c r="JH75" i="1" a="1"/>
  <c r="JH75"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B36" i="1" a="1"/>
  <c r="JB36" i="1" s="1"/>
  <c r="JB44" i="1" a="1"/>
  <c r="JB44" i="1" s="1"/>
  <c r="JB32" i="1" a="1"/>
  <c r="JB32" i="1" s="1"/>
  <c r="JB26" i="1" a="1"/>
  <c r="JB26" i="1" s="1"/>
  <c r="JB46" i="1" a="1"/>
  <c r="JB46" i="1" s="1"/>
  <c r="JB28" i="1" a="1"/>
  <c r="JB28" i="1" s="1"/>
  <c r="JB25" i="1" a="1"/>
  <c r="JB25" i="1" s="1"/>
  <c r="JB33" i="1" a="1"/>
  <c r="JB33" i="1" s="1"/>
  <c r="JB38" i="1" a="1"/>
  <c r="JB38" i="1" s="1"/>
  <c r="JB23" i="1" a="1"/>
  <c r="JB23" i="1" s="1"/>
  <c r="JB39" i="1" a="1"/>
  <c r="JB39" i="1" s="1"/>
  <c r="JB24" i="1" a="1"/>
  <c r="JB24" i="1" s="1"/>
  <c r="JB31" i="1" a="1"/>
  <c r="JB31" i="1" s="1"/>
  <c r="JB43" i="1" a="1"/>
  <c r="JB43" i="1" s="1"/>
  <c r="JB42" i="1" a="1"/>
  <c r="JB42" i="1" s="1"/>
  <c r="JB34" i="1" a="1"/>
  <c r="JB34" i="1" s="1"/>
  <c r="JB27" i="1" a="1"/>
  <c r="JB27" i="1" s="1"/>
  <c r="JB45" i="1" a="1"/>
  <c r="JB45" i="1" s="1"/>
  <c r="JB29" i="1" a="1"/>
  <c r="JB29" i="1" s="1"/>
  <c r="JB40" i="1" a="1"/>
  <c r="JB40" i="1" s="1"/>
  <c r="JB37" i="1" a="1"/>
  <c r="JB37" i="1" s="1"/>
  <c r="JB30" i="1" a="1"/>
  <c r="JB30" i="1" s="1"/>
  <c r="ABM27" i="1" a="1"/>
  <c r="ABM27" i="1" s="1"/>
  <c r="ABM39" i="1" a="1"/>
  <c r="ABM39" i="1" s="1"/>
  <c r="ABM24" i="1" a="1"/>
  <c r="ABM24" i="1" s="1"/>
  <c r="ABM37" i="1" a="1"/>
  <c r="ABM37" i="1" s="1"/>
  <c r="ABM31" i="1" a="1"/>
  <c r="ABM31" i="1" s="1"/>
  <c r="ABM28" i="1" a="1"/>
  <c r="ABM28" i="1" s="1"/>
  <c r="ABM43" i="1" a="1"/>
  <c r="ABM43" i="1" s="1"/>
  <c r="ABM40" i="1" a="1"/>
  <c r="ABM40" i="1" s="1"/>
  <c r="ABM34" i="1" a="1"/>
  <c r="ABM34" i="1" s="1"/>
  <c r="ABM45" i="1" a="1"/>
  <c r="ABM45" i="1" s="1"/>
  <c r="ABM32" i="1" a="1"/>
  <c r="ABM32" i="1" s="1"/>
  <c r="ABM25" i="1" a="1"/>
  <c r="ABM25" i="1" s="1"/>
  <c r="ABM42" i="1" a="1"/>
  <c r="ABM42" i="1" s="1"/>
  <c r="ABM44" i="1" a="1"/>
  <c r="ABM44" i="1" s="1"/>
  <c r="ABM30" i="1" a="1"/>
  <c r="ABM30" i="1" s="1"/>
  <c r="ABM29" i="1" a="1"/>
  <c r="ABM29" i="1" s="1"/>
  <c r="ABM36" i="1" a="1"/>
  <c r="ABM36" i="1" s="1"/>
  <c r="ABM23" i="1" a="1"/>
  <c r="ABM23" i="1" s="1"/>
  <c r="ABM46" i="1" a="1"/>
  <c r="ABM46" i="1" s="1"/>
  <c r="ABM26" i="1" a="1"/>
  <c r="ABM26" i="1" s="1"/>
  <c r="ABM38" i="1" a="1"/>
  <c r="ABM38" i="1" s="1"/>
  <c r="ABM33" i="1" a="1"/>
  <c r="ABM33" i="1" s="1"/>
  <c r="WL33" i="1" a="1"/>
  <c r="WL33" i="1" s="1"/>
  <c r="WL25" i="1" a="1"/>
  <c r="WL25" i="1" s="1"/>
  <c r="WL34" i="1" a="1"/>
  <c r="WL34" i="1" s="1"/>
  <c r="WL23" i="1" a="1"/>
  <c r="WL23" i="1" s="1"/>
  <c r="WL43" i="1" a="1"/>
  <c r="WL43" i="1" s="1"/>
  <c r="WL31" i="1" a="1"/>
  <c r="WL31" i="1" s="1"/>
  <c r="WL26" i="1" a="1"/>
  <c r="WL26" i="1" s="1"/>
  <c r="WL37" i="1" a="1"/>
  <c r="WL37" i="1" s="1"/>
  <c r="WL40" i="1" a="1"/>
  <c r="WL40" i="1" s="1"/>
  <c r="WL27" i="1" a="1"/>
  <c r="WL27" i="1" s="1"/>
  <c r="WL42" i="1" a="1"/>
  <c r="WL42" i="1" s="1"/>
  <c r="WL32" i="1" a="1"/>
  <c r="WL32" i="1" s="1"/>
  <c r="WL29" i="1" a="1"/>
  <c r="WL29" i="1" s="1"/>
  <c r="WL45" i="1" a="1"/>
  <c r="WL45" i="1" s="1"/>
  <c r="WL30" i="1" a="1"/>
  <c r="WL30" i="1" s="1"/>
  <c r="WL36" i="1" a="1"/>
  <c r="WL36" i="1" s="1"/>
  <c r="WL28" i="1" a="1"/>
  <c r="WL28" i="1" s="1"/>
  <c r="WL24" i="1" a="1"/>
  <c r="WL24" i="1" s="1"/>
  <c r="WL46" i="1" a="1"/>
  <c r="WL46" i="1" s="1"/>
  <c r="WL39" i="1" a="1"/>
  <c r="WL39" i="1" s="1"/>
  <c r="WL38" i="1" a="1"/>
  <c r="WL38" i="1" s="1"/>
  <c r="WL44" i="1" a="1"/>
  <c r="WL44" i="1" s="1"/>
  <c r="YL42" i="1" a="1"/>
  <c r="YL42" i="1" s="1"/>
  <c r="YL25" i="1" a="1"/>
  <c r="YL25" i="1" s="1"/>
  <c r="YL28" i="1" a="1"/>
  <c r="YL28" i="1" s="1"/>
  <c r="YL44" i="1" a="1"/>
  <c r="YL44" i="1" s="1"/>
  <c r="YL38" i="1" a="1"/>
  <c r="YL38" i="1" s="1"/>
  <c r="YL36" i="1" a="1"/>
  <c r="YL36" i="1" s="1"/>
  <c r="YL39" i="1" a="1"/>
  <c r="YL39" i="1" s="1"/>
  <c r="YL33" i="1" a="1"/>
  <c r="YL33" i="1" s="1"/>
  <c r="YL37" i="1" a="1"/>
  <c r="YL37" i="1" s="1"/>
  <c r="YL46" i="1" a="1"/>
  <c r="YL46" i="1" s="1"/>
  <c r="YL23" i="1" a="1"/>
  <c r="YL23" i="1" s="1"/>
  <c r="YL24" i="1" a="1"/>
  <c r="YL24" i="1" s="1"/>
  <c r="YL27" i="1" a="1"/>
  <c r="YL27" i="1" s="1"/>
  <c r="YL45" i="1" a="1"/>
  <c r="YL45" i="1" s="1"/>
  <c r="YL30" i="1" a="1"/>
  <c r="YL30" i="1" s="1"/>
  <c r="YL43" i="1" a="1"/>
  <c r="YL43" i="1" s="1"/>
  <c r="YL26" i="1" a="1"/>
  <c r="YL26" i="1" s="1"/>
  <c r="YL34" i="1" a="1"/>
  <c r="YL34" i="1" s="1"/>
  <c r="YL29" i="1" a="1"/>
  <c r="YL29" i="1" s="1"/>
  <c r="YL32" i="1" a="1"/>
  <c r="YL32" i="1" s="1"/>
  <c r="YL31" i="1" a="1"/>
  <c r="YL31" i="1" s="1"/>
  <c r="YL40" i="1" a="1"/>
  <c r="YL40" i="1" s="1"/>
  <c r="DU28" i="1" a="1"/>
  <c r="DU28" i="1" s="1"/>
  <c r="DU26" i="1" a="1"/>
  <c r="DU26" i="1" s="1"/>
  <c r="DU23" i="1" a="1"/>
  <c r="DU23" i="1" s="1"/>
  <c r="DU29" i="1" a="1"/>
  <c r="DU29" i="1" s="1"/>
  <c r="DU30" i="1" a="1"/>
  <c r="DU30" i="1" s="1"/>
  <c r="DU27" i="1" a="1"/>
  <c r="DU27" i="1" s="1"/>
  <c r="DU42" i="1" a="1"/>
  <c r="DU42" i="1" s="1"/>
  <c r="DU31" i="1" a="1"/>
  <c r="DU31" i="1" s="1"/>
  <c r="DU44" i="1" a="1"/>
  <c r="DU44" i="1" s="1"/>
  <c r="DU39" i="1" a="1"/>
  <c r="DU39" i="1" s="1"/>
  <c r="DU40" i="1" a="1"/>
  <c r="DU40" i="1" s="1"/>
  <c r="DU38" i="1" a="1"/>
  <c r="DU38" i="1" s="1"/>
  <c r="DU25" i="1" a="1"/>
  <c r="DU25" i="1" s="1"/>
  <c r="DU24" i="1" a="1"/>
  <c r="DU24" i="1" s="1"/>
  <c r="DU45" i="1" a="1"/>
  <c r="DU45" i="1" s="1"/>
  <c r="DU36" i="1" a="1"/>
  <c r="DU36" i="1" s="1"/>
  <c r="DU32" i="1" a="1"/>
  <c r="DU32" i="1" s="1"/>
  <c r="DU33" i="1" a="1"/>
  <c r="DU33" i="1" s="1"/>
  <c r="DU46" i="1" a="1"/>
  <c r="DU46" i="1" s="1"/>
  <c r="DU43" i="1" a="1"/>
  <c r="DU43" i="1" s="1"/>
  <c r="DU34" i="1" a="1"/>
  <c r="DU34" i="1" s="1"/>
  <c r="DU37" i="1" a="1"/>
  <c r="DU37" i="1" s="1"/>
  <c r="IH42" i="1" a="1"/>
  <c r="IH42" i="1" s="1"/>
  <c r="IH26" i="1" a="1"/>
  <c r="IH26" i="1" s="1"/>
  <c r="IH24" i="1" a="1"/>
  <c r="IH24" i="1" s="1"/>
  <c r="IH30" i="1" a="1"/>
  <c r="IH30" i="1" s="1"/>
  <c r="IH40" i="1" a="1"/>
  <c r="IH40" i="1" s="1"/>
  <c r="IH31" i="1" a="1"/>
  <c r="IH31" i="1" s="1"/>
  <c r="IH46" i="1" a="1"/>
  <c r="IH46" i="1" s="1"/>
  <c r="IH33" i="1" a="1"/>
  <c r="IH33" i="1" s="1"/>
  <c r="IH38" i="1" a="1"/>
  <c r="IH38" i="1" s="1"/>
  <c r="IH37" i="1" a="1"/>
  <c r="IH37" i="1" s="1"/>
  <c r="IH32" i="1" a="1"/>
  <c r="IH32" i="1" s="1"/>
  <c r="IH25" i="1" a="1"/>
  <c r="IH25" i="1" s="1"/>
  <c r="IH39" i="1" a="1"/>
  <c r="IH39" i="1" s="1"/>
  <c r="IH36" i="1" a="1"/>
  <c r="IH36" i="1" s="1"/>
  <c r="IH43" i="1" a="1"/>
  <c r="IH43" i="1" s="1"/>
  <c r="IH34" i="1" a="1"/>
  <c r="IH34" i="1" s="1"/>
  <c r="IH23" i="1" a="1"/>
  <c r="IH23" i="1" s="1"/>
  <c r="IH29" i="1" a="1"/>
  <c r="IH29" i="1" s="1"/>
  <c r="IH44" i="1" a="1"/>
  <c r="IH44" i="1" s="1"/>
  <c r="IH45" i="1" a="1"/>
  <c r="IH45" i="1" s="1"/>
  <c r="IH27" i="1" a="1"/>
  <c r="IH27" i="1" s="1"/>
  <c r="IH28" i="1" a="1"/>
  <c r="IH28" i="1" s="1"/>
  <c r="IL31" i="1" a="1"/>
  <c r="IL31" i="1" s="1"/>
  <c r="IL45" i="1" a="1"/>
  <c r="IL45" i="1" s="1"/>
  <c r="IL38" i="1" a="1"/>
  <c r="IL38" i="1" s="1"/>
  <c r="IL25" i="1" a="1"/>
  <c r="IL25" i="1" s="1"/>
  <c r="IL30" i="1" a="1"/>
  <c r="IL30" i="1" s="1"/>
  <c r="IL40" i="1" a="1"/>
  <c r="IL40" i="1" s="1"/>
  <c r="IL29" i="1" a="1"/>
  <c r="IL29" i="1" s="1"/>
  <c r="IL32" i="1" a="1"/>
  <c r="IL32" i="1" s="1"/>
  <c r="IL37" i="1" a="1"/>
  <c r="IL37" i="1" s="1"/>
  <c r="IL23" i="1" a="1"/>
  <c r="IL23" i="1" s="1"/>
  <c r="IL44" i="1" a="1"/>
  <c r="IL44" i="1" s="1"/>
  <c r="IL46" i="1" a="1"/>
  <c r="IL46" i="1" s="1"/>
  <c r="IL27" i="1" a="1"/>
  <c r="IL27" i="1" s="1"/>
  <c r="IL42" i="1" a="1"/>
  <c r="IL42" i="1" s="1"/>
  <c r="IL36" i="1" a="1"/>
  <c r="IL36" i="1" s="1"/>
  <c r="IL39" i="1" a="1"/>
  <c r="IL39" i="1" s="1"/>
  <c r="IL28" i="1" a="1"/>
  <c r="IL28" i="1" s="1"/>
  <c r="IL33" i="1" a="1"/>
  <c r="IL33" i="1" s="1"/>
  <c r="IL24" i="1" a="1"/>
  <c r="IL24" i="1" s="1"/>
  <c r="IL43" i="1" a="1"/>
  <c r="IL43" i="1" s="1"/>
  <c r="IL34" i="1" a="1"/>
  <c r="IL34" i="1" s="1"/>
  <c r="IL26" i="1" a="1"/>
  <c r="IL26" i="1" s="1"/>
  <c r="HI65" i="1" a="1"/>
  <c r="HI65"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IU65" i="1" a="1"/>
  <c r="IU65"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YA65" i="1" a="1"/>
  <c r="YA65"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WM29" i="1" a="1"/>
  <c r="WM29" i="1" s="1"/>
  <c r="WM26" i="1" a="1"/>
  <c r="WM26" i="1" s="1"/>
  <c r="WM42" i="1" a="1"/>
  <c r="WM42" i="1" s="1"/>
  <c r="WM24" i="1" a="1"/>
  <c r="WM24" i="1" s="1"/>
  <c r="WM23" i="1" a="1"/>
  <c r="WM23" i="1" s="1"/>
  <c r="WM28" i="1" a="1"/>
  <c r="WM28" i="1" s="1"/>
  <c r="WM37" i="1" a="1"/>
  <c r="WM37" i="1" s="1"/>
  <c r="WM46" i="1" a="1"/>
  <c r="WM46" i="1" s="1"/>
  <c r="WM44" i="1" a="1"/>
  <c r="WM44" i="1" s="1"/>
  <c r="WM25" i="1" a="1"/>
  <c r="WM25" i="1" s="1"/>
  <c r="WM30" i="1" a="1"/>
  <c r="WM30" i="1" s="1"/>
  <c r="WM31" i="1" a="1"/>
  <c r="WM31" i="1" s="1"/>
  <c r="WM33" i="1" a="1"/>
  <c r="WM33" i="1" s="1"/>
  <c r="WM40" i="1" a="1"/>
  <c r="WM40" i="1" s="1"/>
  <c r="WM27" i="1" a="1"/>
  <c r="WM27" i="1" s="1"/>
  <c r="WM38" i="1" a="1"/>
  <c r="WM38" i="1" s="1"/>
  <c r="WM32" i="1" a="1"/>
  <c r="WM32" i="1" s="1"/>
  <c r="WM36" i="1" a="1"/>
  <c r="WM36" i="1" s="1"/>
  <c r="WM39" i="1" a="1"/>
  <c r="WM39" i="1" s="1"/>
  <c r="WM45" i="1" a="1"/>
  <c r="WM45" i="1" s="1"/>
  <c r="WM43" i="1" a="1"/>
  <c r="WM43" i="1" s="1"/>
  <c r="WM34" i="1" a="1"/>
  <c r="WM34" i="1" s="1"/>
  <c r="AO28" i="1" a="1"/>
  <c r="AO28" i="1" s="1"/>
  <c r="AO39" i="1" a="1"/>
  <c r="AO39" i="1" s="1"/>
  <c r="AO25" i="1" a="1"/>
  <c r="AO25" i="1" s="1"/>
  <c r="AO43" i="1" a="1"/>
  <c r="AO43" i="1" s="1"/>
  <c r="AO38" i="1" a="1"/>
  <c r="AO38" i="1" s="1"/>
  <c r="AO37" i="1" a="1"/>
  <c r="AO37" i="1" s="1"/>
  <c r="AO26" i="1" a="1"/>
  <c r="AO26" i="1" s="1"/>
  <c r="AO44" i="1" a="1"/>
  <c r="AO44" i="1" s="1"/>
  <c r="AO46" i="1" a="1"/>
  <c r="AO46" i="1" s="1"/>
  <c r="AO23" i="1" a="1"/>
  <c r="AO23" i="1" s="1"/>
  <c r="AO33" i="1" a="1"/>
  <c r="AO33" i="1" s="1"/>
  <c r="AO32" i="1" a="1"/>
  <c r="AO32" i="1" s="1"/>
  <c r="AO40" i="1" a="1"/>
  <c r="AO40" i="1" s="1"/>
  <c r="AO31" i="1" a="1"/>
  <c r="AO31" i="1" s="1"/>
  <c r="AO34" i="1" a="1"/>
  <c r="AO34" i="1" s="1"/>
  <c r="AO42" i="1" a="1"/>
  <c r="AO42" i="1" s="1"/>
  <c r="AO45" i="1" a="1"/>
  <c r="AO45" i="1" s="1"/>
  <c r="AO24" i="1" a="1"/>
  <c r="AO24" i="1" s="1"/>
  <c r="AO30" i="1" a="1"/>
  <c r="AO30" i="1" s="1"/>
  <c r="AO27" i="1" a="1"/>
  <c r="AO27" i="1" s="1"/>
  <c r="AO29" i="1" a="1"/>
  <c r="AO29" i="1" s="1"/>
  <c r="AO36" i="1" a="1"/>
  <c r="AO36" i="1" s="1"/>
  <c r="IC46" i="1" a="1"/>
  <c r="IC46" i="1" s="1"/>
  <c r="IC44" i="1" a="1"/>
  <c r="IC44" i="1" s="1"/>
  <c r="IC39" i="1" a="1"/>
  <c r="IC39" i="1" s="1"/>
  <c r="IC25" i="1" a="1"/>
  <c r="IC25" i="1" s="1"/>
  <c r="IC38" i="1" a="1"/>
  <c r="IC38" i="1" s="1"/>
  <c r="IC37" i="1" a="1"/>
  <c r="IC37" i="1" s="1"/>
  <c r="IC29" i="1" a="1"/>
  <c r="IC29" i="1" s="1"/>
  <c r="IC45" i="1" a="1"/>
  <c r="IC45" i="1" s="1"/>
  <c r="IC26" i="1" a="1"/>
  <c r="IC26" i="1" s="1"/>
  <c r="IC32" i="1" a="1"/>
  <c r="IC32" i="1" s="1"/>
  <c r="IC43" i="1" a="1"/>
  <c r="IC43" i="1" s="1"/>
  <c r="IC42" i="1" a="1"/>
  <c r="IC42" i="1" s="1"/>
  <c r="IC31" i="1" a="1"/>
  <c r="IC31" i="1" s="1"/>
  <c r="IC40" i="1" a="1"/>
  <c r="IC40" i="1" s="1"/>
  <c r="IC34" i="1" a="1"/>
  <c r="IC34" i="1" s="1"/>
  <c r="IC24" i="1" a="1"/>
  <c r="IC24" i="1" s="1"/>
  <c r="IC36" i="1" a="1"/>
  <c r="IC36" i="1" s="1"/>
  <c r="IC23" i="1" a="1"/>
  <c r="IC23" i="1" s="1"/>
  <c r="IC33" i="1" a="1"/>
  <c r="IC33" i="1" s="1"/>
  <c r="IC27" i="1" a="1"/>
  <c r="IC27" i="1" s="1"/>
  <c r="IC30" i="1" a="1"/>
  <c r="IC30" i="1" s="1"/>
  <c r="IC28" i="1" a="1"/>
  <c r="IC28" i="1" s="1"/>
  <c r="IR26" i="1" a="1"/>
  <c r="IR26" i="1" s="1"/>
  <c r="IR37" i="1" a="1"/>
  <c r="IR37" i="1" s="1"/>
  <c r="IR38" i="1" a="1"/>
  <c r="IR38" i="1" s="1"/>
  <c r="IR32" i="1" a="1"/>
  <c r="IR32" i="1" s="1"/>
  <c r="IR33" i="1" a="1"/>
  <c r="IR33" i="1" s="1"/>
  <c r="IR36" i="1" a="1"/>
  <c r="IR36" i="1" s="1"/>
  <c r="IR39" i="1" a="1"/>
  <c r="IR39" i="1" s="1"/>
  <c r="IR25" i="1" a="1"/>
  <c r="IR25" i="1" s="1"/>
  <c r="IR24" i="1" a="1"/>
  <c r="IR24" i="1" s="1"/>
  <c r="IR44" i="1" a="1"/>
  <c r="IR44" i="1" s="1"/>
  <c r="IR46" i="1" a="1"/>
  <c r="IR46" i="1" s="1"/>
  <c r="IR43" i="1" a="1"/>
  <c r="IR43" i="1" s="1"/>
  <c r="IR34" i="1" a="1"/>
  <c r="IR34" i="1" s="1"/>
  <c r="IR23" i="1" a="1"/>
  <c r="IR23" i="1" s="1"/>
  <c r="IR40" i="1" a="1"/>
  <c r="IR40" i="1" s="1"/>
  <c r="IR28" i="1" a="1"/>
  <c r="IR28" i="1" s="1"/>
  <c r="IR42" i="1" a="1"/>
  <c r="IR42" i="1" s="1"/>
  <c r="IR31" i="1" a="1"/>
  <c r="IR31" i="1" s="1"/>
  <c r="IR29" i="1" a="1"/>
  <c r="IR29" i="1" s="1"/>
  <c r="IR30" i="1" a="1"/>
  <c r="IR30" i="1" s="1"/>
  <c r="IR27" i="1" a="1"/>
  <c r="IR27" i="1" s="1"/>
  <c r="IR45" i="1" a="1"/>
  <c r="IR45" i="1" s="1"/>
  <c r="IV33" i="1" a="1"/>
  <c r="IV33" i="1" s="1"/>
  <c r="IV24" i="1" a="1"/>
  <c r="IV24" i="1" s="1"/>
  <c r="IV25" i="1" a="1"/>
  <c r="IV25" i="1" s="1"/>
  <c r="IV46" i="1" a="1"/>
  <c r="IV46" i="1" s="1"/>
  <c r="IV30" i="1" a="1"/>
  <c r="IV30" i="1" s="1"/>
  <c r="IV34" i="1" a="1"/>
  <c r="IV34" i="1" s="1"/>
  <c r="IV43" i="1" a="1"/>
  <c r="IV43" i="1" s="1"/>
  <c r="IV44" i="1" a="1"/>
  <c r="IV44" i="1" s="1"/>
  <c r="IV42" i="1" a="1"/>
  <c r="IV42" i="1" s="1"/>
  <c r="IV23" i="1" a="1"/>
  <c r="IV23" i="1" s="1"/>
  <c r="IV45" i="1" a="1"/>
  <c r="IV45" i="1" s="1"/>
  <c r="IV40" i="1" a="1"/>
  <c r="IV40" i="1" s="1"/>
  <c r="IV28" i="1" a="1"/>
  <c r="IV28" i="1" s="1"/>
  <c r="IV31" i="1" a="1"/>
  <c r="IV31" i="1" s="1"/>
  <c r="IV29" i="1" a="1"/>
  <c r="IV29" i="1" s="1"/>
  <c r="IV27" i="1" a="1"/>
  <c r="IV27" i="1" s="1"/>
  <c r="IV37" i="1" a="1"/>
  <c r="IV37" i="1" s="1"/>
  <c r="IV32" i="1" a="1"/>
  <c r="IV32" i="1" s="1"/>
  <c r="IV36" i="1" a="1"/>
  <c r="IV36" i="1" s="1"/>
  <c r="IV39" i="1" a="1"/>
  <c r="IV39" i="1" s="1"/>
  <c r="IV26" i="1" a="1"/>
  <c r="IV26" i="1" s="1"/>
  <c r="IV38" i="1" a="1"/>
  <c r="IV38" i="1" s="1"/>
  <c r="DE65" i="1" a="1"/>
  <c r="DE65"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HU65" i="1" a="1"/>
  <c r="HU65"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L65" i="1" a="1"/>
  <c r="L65" i="1" s="1"/>
  <c r="L66" i="1" a="1"/>
  <c r="L66" i="1" s="1"/>
  <c r="L67" i="1" a="1"/>
  <c r="L67" i="1" s="1"/>
  <c r="L68" i="1" a="1"/>
  <c r="L68" i="1" s="1"/>
  <c r="L69" i="1" a="1"/>
  <c r="L69" i="1" s="1"/>
  <c r="L70" i="1" a="1"/>
  <c r="L70" i="1" s="1"/>
  <c r="L71" i="1" a="1"/>
  <c r="L71" i="1" s="1"/>
  <c r="L72" i="1" a="1"/>
  <c r="L72" i="1" s="1"/>
  <c r="L73" i="1" a="1"/>
  <c r="L73" i="1" s="1"/>
  <c r="L74" i="1" a="1"/>
  <c r="L74" i="1" s="1"/>
  <c r="L75" i="1" a="1"/>
  <c r="L75" i="1" s="1"/>
  <c r="EC37" i="1" a="1"/>
  <c r="EC37" i="1" s="1"/>
  <c r="EC42" i="1" a="1"/>
  <c r="EC42" i="1" s="1"/>
  <c r="EC38" i="1" a="1"/>
  <c r="EC38" i="1" s="1"/>
  <c r="EC28" i="1" a="1"/>
  <c r="EC28" i="1" s="1"/>
  <c r="EC26" i="1" a="1"/>
  <c r="EC26" i="1" s="1"/>
  <c r="EC39" i="1" a="1"/>
  <c r="EC39" i="1" s="1"/>
  <c r="EC44" i="1" a="1"/>
  <c r="EC44" i="1" s="1"/>
  <c r="EC33" i="1" a="1"/>
  <c r="EC33" i="1" s="1"/>
  <c r="EC25" i="1" a="1"/>
  <c r="EC25" i="1" s="1"/>
  <c r="EC31" i="1" a="1"/>
  <c r="EC31" i="1" s="1"/>
  <c r="EC43" i="1" a="1"/>
  <c r="EC43" i="1" s="1"/>
  <c r="EC34" i="1" a="1"/>
  <c r="EC34" i="1" s="1"/>
  <c r="EC45" i="1" a="1"/>
  <c r="EC45" i="1" s="1"/>
  <c r="EC30" i="1" a="1"/>
  <c r="EC30" i="1" s="1"/>
  <c r="EC40" i="1" a="1"/>
  <c r="EC40" i="1" s="1"/>
  <c r="EC29" i="1" a="1"/>
  <c r="EC29" i="1" s="1"/>
  <c r="EC32" i="1" a="1"/>
  <c r="EC32" i="1" s="1"/>
  <c r="EC46" i="1" a="1"/>
  <c r="EC46" i="1" s="1"/>
  <c r="EC23" i="1" a="1"/>
  <c r="EC23" i="1" s="1"/>
  <c r="EC24" i="1" a="1"/>
  <c r="EC24" i="1" s="1"/>
  <c r="EC36" i="1" a="1"/>
  <c r="EC36" i="1" s="1"/>
  <c r="EC27" i="1" a="1"/>
  <c r="EC27" i="1" s="1"/>
  <c r="DE44" i="1" a="1"/>
  <c r="DE44" i="1" s="1"/>
  <c r="DE42" i="1" a="1"/>
  <c r="DE42" i="1" s="1"/>
  <c r="DE28" i="1" a="1"/>
  <c r="DE28" i="1" s="1"/>
  <c r="DE46" i="1" a="1"/>
  <c r="DE46" i="1" s="1"/>
  <c r="DE39" i="1" a="1"/>
  <c r="DE39" i="1" s="1"/>
  <c r="DE38" i="1" a="1"/>
  <c r="DE38" i="1" s="1"/>
  <c r="DE25" i="1" a="1"/>
  <c r="DE25" i="1" s="1"/>
  <c r="DE40" i="1" a="1"/>
  <c r="DE40" i="1" s="1"/>
  <c r="DE31" i="1" a="1"/>
  <c r="DE31" i="1" s="1"/>
  <c r="DE33" i="1" a="1"/>
  <c r="DE33" i="1" s="1"/>
  <c r="DE45" i="1" a="1"/>
  <c r="DE45" i="1" s="1"/>
  <c r="DE24" i="1" a="1"/>
  <c r="DE24" i="1" s="1"/>
  <c r="DE23" i="1" a="1"/>
  <c r="DE23" i="1" s="1"/>
  <c r="DE32" i="1" a="1"/>
  <c r="DE32" i="1" s="1"/>
  <c r="DE43" i="1" a="1"/>
  <c r="DE43" i="1" s="1"/>
  <c r="DE27" i="1" a="1"/>
  <c r="DE27" i="1" s="1"/>
  <c r="DE34" i="1" a="1"/>
  <c r="DE34" i="1" s="1"/>
  <c r="DE30" i="1" a="1"/>
  <c r="DE30" i="1" s="1"/>
  <c r="DE26" i="1" a="1"/>
  <c r="DE26" i="1" s="1"/>
  <c r="DE29" i="1" a="1"/>
  <c r="DE29" i="1" s="1"/>
  <c r="DI34" i="1" a="1"/>
  <c r="DI34" i="1" s="1"/>
  <c r="DI38" i="1" a="1"/>
  <c r="DI38" i="1" s="1"/>
  <c r="DI31" i="1" a="1"/>
  <c r="DI31" i="1" s="1"/>
  <c r="DI40" i="1" a="1"/>
  <c r="DI40" i="1" s="1"/>
  <c r="DI45" i="1" a="1"/>
  <c r="DI45" i="1" s="1"/>
  <c r="DI29" i="1" a="1"/>
  <c r="DI29" i="1" s="1"/>
  <c r="DI42" i="1" a="1"/>
  <c r="DI42" i="1" s="1"/>
  <c r="DI44" i="1" a="1"/>
  <c r="DI44" i="1" s="1"/>
  <c r="DI30" i="1" a="1"/>
  <c r="DI30" i="1" s="1"/>
  <c r="DI36" i="1" a="1"/>
  <c r="DI36" i="1" s="1"/>
  <c r="DI25" i="1" a="1"/>
  <c r="DI25" i="1" s="1"/>
  <c r="DI33" i="1" a="1"/>
  <c r="DI33" i="1" s="1"/>
  <c r="DI23" i="1" a="1"/>
  <c r="DI23" i="1" s="1"/>
  <c r="DI46" i="1" a="1"/>
  <c r="DI46" i="1" s="1"/>
  <c r="DI39" i="1" a="1"/>
  <c r="DI39" i="1" s="1"/>
  <c r="DI27" i="1" a="1"/>
  <c r="DI27" i="1" s="1"/>
  <c r="DI24" i="1" a="1"/>
  <c r="DI24" i="1" s="1"/>
  <c r="DI32" i="1" a="1"/>
  <c r="DI32" i="1" s="1"/>
  <c r="DI37" i="1" a="1"/>
  <c r="DI37" i="1" s="1"/>
  <c r="DI43" i="1" a="1"/>
  <c r="DI43" i="1" s="1"/>
  <c r="DI28" i="1" a="1"/>
  <c r="DI28" i="1" s="1"/>
  <c r="DI26" i="1" a="1"/>
  <c r="DI26" i="1" s="1"/>
  <c r="WC46" i="1" a="1"/>
  <c r="WC46" i="1" s="1"/>
  <c r="WC44" i="1" a="1"/>
  <c r="WC44" i="1" s="1"/>
  <c r="WC28" i="1" a="1"/>
  <c r="WC28" i="1" s="1"/>
  <c r="WC34" i="1" a="1"/>
  <c r="WC34" i="1" s="1"/>
  <c r="WC33" i="1" a="1"/>
  <c r="WC33" i="1" s="1"/>
  <c r="WC40" i="1" a="1"/>
  <c r="WC40" i="1" s="1"/>
  <c r="WC26" i="1" a="1"/>
  <c r="WC26" i="1" s="1"/>
  <c r="WC25" i="1" a="1"/>
  <c r="WC25" i="1" s="1"/>
  <c r="WC38" i="1" a="1"/>
  <c r="WC38" i="1" s="1"/>
  <c r="WC23" i="1" a="1"/>
  <c r="WC23" i="1" s="1"/>
  <c r="WC24" i="1" a="1"/>
  <c r="WC24" i="1" s="1"/>
  <c r="WC30" i="1" a="1"/>
  <c r="WC30" i="1" s="1"/>
  <c r="WC45" i="1" a="1"/>
  <c r="WC45" i="1" s="1"/>
  <c r="WC27" i="1" a="1"/>
  <c r="WC27" i="1" s="1"/>
  <c r="WC31" i="1" a="1"/>
  <c r="WC31" i="1" s="1"/>
  <c r="WC43" i="1" a="1"/>
  <c r="WC43" i="1" s="1"/>
  <c r="WC39" i="1" a="1"/>
  <c r="WC39" i="1" s="1"/>
  <c r="WC42" i="1" a="1"/>
  <c r="WC42" i="1" s="1"/>
  <c r="WC32" i="1" a="1"/>
  <c r="WC32" i="1" s="1"/>
  <c r="WC36" i="1" a="1"/>
  <c r="WC36" i="1" s="1"/>
  <c r="WC29" i="1" a="1"/>
  <c r="WC29" i="1" s="1"/>
  <c r="WC37" i="1" a="1"/>
  <c r="WC37" i="1" s="1"/>
  <c r="WG30" i="1" a="1"/>
  <c r="WG30" i="1" s="1"/>
  <c r="WG23" i="1" a="1"/>
  <c r="WG23" i="1" s="1"/>
  <c r="WG40" i="1" a="1"/>
  <c r="WG40" i="1" s="1"/>
  <c r="WG46" i="1" a="1"/>
  <c r="WG46" i="1" s="1"/>
  <c r="WG27" i="1" a="1"/>
  <c r="WG27" i="1" s="1"/>
  <c r="WG25" i="1" a="1"/>
  <c r="WG25" i="1" s="1"/>
  <c r="WG44" i="1" a="1"/>
  <c r="WG44" i="1" s="1"/>
  <c r="WG33" i="1" a="1"/>
  <c r="WG33" i="1" s="1"/>
  <c r="WG38" i="1" a="1"/>
  <c r="WG38" i="1" s="1"/>
  <c r="WG36" i="1" a="1"/>
  <c r="WG36" i="1" s="1"/>
  <c r="WG39" i="1" a="1"/>
  <c r="WG39" i="1" s="1"/>
  <c r="WG28" i="1" a="1"/>
  <c r="WG28" i="1" s="1"/>
  <c r="WG42" i="1" a="1"/>
  <c r="WG42" i="1" s="1"/>
  <c r="WG31" i="1" a="1"/>
  <c r="WG31" i="1" s="1"/>
  <c r="WG43" i="1" a="1"/>
  <c r="WG43" i="1" s="1"/>
  <c r="WG45" i="1" a="1"/>
  <c r="WG45" i="1" s="1"/>
  <c r="WG26" i="1" a="1"/>
  <c r="WG26" i="1" s="1"/>
  <c r="WG32" i="1" a="1"/>
  <c r="WG32" i="1" s="1"/>
  <c r="WG34" i="1" a="1"/>
  <c r="WG34" i="1" s="1"/>
  <c r="WG37" i="1" a="1"/>
  <c r="WG37" i="1" s="1"/>
  <c r="WG29" i="1" a="1"/>
  <c r="WG29" i="1" s="1"/>
  <c r="WG24" i="1" a="1"/>
  <c r="WG24" i="1" s="1"/>
  <c r="YW34" i="1" a="1"/>
  <c r="YW34" i="1" s="1"/>
  <c r="YW43" i="1" a="1"/>
  <c r="YW43" i="1" s="1"/>
  <c r="YW30" i="1" a="1"/>
  <c r="YW30" i="1" s="1"/>
  <c r="YW44" i="1" a="1"/>
  <c r="YW44" i="1" s="1"/>
  <c r="YW25" i="1" a="1"/>
  <c r="YW25" i="1" s="1"/>
  <c r="YW37" i="1" a="1"/>
  <c r="YW37" i="1" s="1"/>
  <c r="YW39" i="1" a="1"/>
  <c r="YW39" i="1" s="1"/>
  <c r="YW23" i="1" a="1"/>
  <c r="YW23" i="1" s="1"/>
  <c r="YW29" i="1" a="1"/>
  <c r="YW29" i="1" s="1"/>
  <c r="YW38" i="1" a="1"/>
  <c r="YW38" i="1" s="1"/>
  <c r="YW42" i="1" a="1"/>
  <c r="YW42" i="1" s="1"/>
  <c r="YW31" i="1" a="1"/>
  <c r="YW31" i="1" s="1"/>
  <c r="YW24" i="1" a="1"/>
  <c r="YW24" i="1" s="1"/>
  <c r="YW27" i="1" a="1"/>
  <c r="YW27" i="1" s="1"/>
  <c r="YW40" i="1" a="1"/>
  <c r="YW40" i="1" s="1"/>
  <c r="YW32" i="1" a="1"/>
  <c r="YW32" i="1" s="1"/>
  <c r="YW28" i="1" a="1"/>
  <c r="YW28" i="1" s="1"/>
  <c r="YW46" i="1" a="1"/>
  <c r="YW46" i="1" s="1"/>
  <c r="YW33" i="1" a="1"/>
  <c r="YW33" i="1" s="1"/>
  <c r="YW26" i="1" a="1"/>
  <c r="YW26" i="1" s="1"/>
  <c r="YW45" i="1" a="1"/>
  <c r="YW45" i="1" s="1"/>
  <c r="YW36" i="1" a="1"/>
  <c r="YW36" i="1" s="1"/>
  <c r="HM36" i="1" a="1"/>
  <c r="HM36" i="1" s="1"/>
  <c r="HM39" i="1" a="1"/>
  <c r="HM39" i="1" s="1"/>
  <c r="HM28" i="1" a="1"/>
  <c r="HM28" i="1" s="1"/>
  <c r="HM25" i="1" a="1"/>
  <c r="HM25" i="1" s="1"/>
  <c r="HM33" i="1" a="1"/>
  <c r="HM33" i="1" s="1"/>
  <c r="HM38" i="1" a="1"/>
  <c r="HM38" i="1" s="1"/>
  <c r="HM24" i="1" a="1"/>
  <c r="HM24" i="1" s="1"/>
  <c r="HM43" i="1" a="1"/>
  <c r="HM43" i="1" s="1"/>
  <c r="HM26" i="1" a="1"/>
  <c r="HM26" i="1" s="1"/>
  <c r="HM34" i="1" a="1"/>
  <c r="HM34" i="1" s="1"/>
  <c r="HM40" i="1" a="1"/>
  <c r="HM40" i="1" s="1"/>
  <c r="HM23" i="1" a="1"/>
  <c r="HM23" i="1" s="1"/>
  <c r="HM31" i="1" a="1"/>
  <c r="HM31" i="1" s="1"/>
  <c r="HM27" i="1" a="1"/>
  <c r="HM27" i="1" s="1"/>
  <c r="HM29" i="1" a="1"/>
  <c r="HM29" i="1" s="1"/>
  <c r="HM46" i="1" a="1"/>
  <c r="HM46" i="1" s="1"/>
  <c r="HM30" i="1" a="1"/>
  <c r="HM30" i="1" s="1"/>
  <c r="HM32" i="1" a="1"/>
  <c r="HM32" i="1" s="1"/>
  <c r="HM37" i="1" a="1"/>
  <c r="HM37" i="1" s="1"/>
  <c r="HM42" i="1" a="1"/>
  <c r="HM42" i="1" s="1"/>
  <c r="HQ29" i="1" a="1"/>
  <c r="HQ29" i="1" s="1"/>
  <c r="HQ38" i="1" a="1"/>
  <c r="HQ38" i="1" s="1"/>
  <c r="HQ46" i="1" a="1"/>
  <c r="HQ46" i="1" s="1"/>
  <c r="HQ25" i="1" a="1"/>
  <c r="HQ25" i="1" s="1"/>
  <c r="HQ37" i="1" a="1"/>
  <c r="HQ37" i="1" s="1"/>
  <c r="HQ26" i="1" a="1"/>
  <c r="HQ26" i="1" s="1"/>
  <c r="HQ28" i="1" a="1"/>
  <c r="HQ28" i="1" s="1"/>
  <c r="HQ32" i="1" a="1"/>
  <c r="HQ32" i="1" s="1"/>
  <c r="HQ31" i="1" a="1"/>
  <c r="HQ31" i="1" s="1"/>
  <c r="HQ40" i="1" a="1"/>
  <c r="HQ40" i="1" s="1"/>
  <c r="HQ30" i="1" a="1"/>
  <c r="HQ30" i="1" s="1"/>
  <c r="HQ33" i="1" a="1"/>
  <c r="HQ33" i="1" s="1"/>
  <c r="HQ36" i="1" a="1"/>
  <c r="HQ36" i="1" s="1"/>
  <c r="HQ42" i="1" a="1"/>
  <c r="HQ42" i="1" s="1"/>
  <c r="HQ24" i="1" a="1"/>
  <c r="HQ24" i="1" s="1"/>
  <c r="HQ39" i="1" a="1"/>
  <c r="HQ39" i="1" s="1"/>
  <c r="HQ23" i="1" a="1"/>
  <c r="HQ23" i="1" s="1"/>
  <c r="HQ43" i="1" a="1"/>
  <c r="HQ43" i="1" s="1"/>
  <c r="HQ34" i="1" a="1"/>
  <c r="HQ34" i="1" s="1"/>
  <c r="HQ27" i="1" a="1"/>
  <c r="HQ27" i="1" s="1"/>
  <c r="HU39" i="1" a="1"/>
  <c r="HU39" i="1" s="1"/>
  <c r="HU46" i="1" a="1"/>
  <c r="HU46" i="1" s="1"/>
  <c r="HU33" i="1" a="1"/>
  <c r="HU33" i="1" s="1"/>
  <c r="HU28" i="1" a="1"/>
  <c r="HU28" i="1" s="1"/>
  <c r="HU34" i="1" a="1"/>
  <c r="HU34" i="1" s="1"/>
  <c r="HU38" i="1" a="1"/>
  <c r="HU38" i="1" s="1"/>
  <c r="HU25" i="1" a="1"/>
  <c r="HU25" i="1" s="1"/>
  <c r="HU36" i="1" a="1"/>
  <c r="HU36" i="1" s="1"/>
  <c r="HU43" i="1" a="1"/>
  <c r="HU43" i="1" s="1"/>
  <c r="HU23" i="1" a="1"/>
  <c r="HU23" i="1" s="1"/>
  <c r="HU26" i="1" a="1"/>
  <c r="HU26" i="1" s="1"/>
  <c r="HU40" i="1" a="1"/>
  <c r="HU40" i="1" s="1"/>
  <c r="HU31" i="1" a="1"/>
  <c r="HU31" i="1" s="1"/>
  <c r="HU29" i="1" a="1"/>
  <c r="HU29" i="1" s="1"/>
  <c r="HU27" i="1" a="1"/>
  <c r="HU27" i="1" s="1"/>
  <c r="HU30" i="1" a="1"/>
  <c r="HU30" i="1" s="1"/>
  <c r="HU32" i="1" a="1"/>
  <c r="HU32" i="1" s="1"/>
  <c r="HU37" i="1" a="1"/>
  <c r="HU37" i="1" s="1"/>
  <c r="HU24" i="1" a="1"/>
  <c r="HU24" i="1" s="1"/>
  <c r="HU42" i="1" a="1"/>
  <c r="HU42" i="1" s="1"/>
  <c r="VY40" i="1" a="1"/>
  <c r="VY40" i="1" s="1"/>
  <c r="VY44" i="1" a="1"/>
  <c r="VY44" i="1" s="1"/>
  <c r="VY42" i="1" a="1"/>
  <c r="VY42" i="1" s="1"/>
  <c r="VY24" i="1" a="1"/>
  <c r="VY24" i="1" s="1"/>
  <c r="VY32" i="1" a="1"/>
  <c r="VY32" i="1" s="1"/>
  <c r="VY37" i="1" a="1"/>
  <c r="VY37" i="1" s="1"/>
  <c r="VY29" i="1" a="1"/>
  <c r="VY29" i="1" s="1"/>
  <c r="VY38" i="1" a="1"/>
  <c r="VY38" i="1" s="1"/>
  <c r="VY36" i="1" a="1"/>
  <c r="VY36" i="1" s="1"/>
  <c r="VY39" i="1" a="1"/>
  <c r="VY39" i="1" s="1"/>
  <c r="VY23" i="1" a="1"/>
  <c r="VY23" i="1" s="1"/>
  <c r="VY43" i="1" a="1"/>
  <c r="VY43" i="1" s="1"/>
  <c r="VY27" i="1" a="1"/>
  <c r="VY27" i="1" s="1"/>
  <c r="VY34" i="1" a="1"/>
  <c r="VY34" i="1" s="1"/>
  <c r="VY28" i="1" a="1"/>
  <c r="VY28" i="1" s="1"/>
  <c r="VY33" i="1" a="1"/>
  <c r="VY33" i="1" s="1"/>
  <c r="VY26" i="1" a="1"/>
  <c r="VY26" i="1" s="1"/>
  <c r="VY46" i="1" a="1"/>
  <c r="VY46" i="1" s="1"/>
  <c r="VY25" i="1" a="1"/>
  <c r="VY25" i="1" s="1"/>
  <c r="VY30" i="1" a="1"/>
  <c r="VY30" i="1" s="1"/>
  <c r="VY31" i="1" a="1"/>
  <c r="VY31" i="1" s="1"/>
  <c r="VY45" i="1" a="1"/>
  <c r="VY45" i="1" s="1"/>
  <c r="XM39" i="1" a="1"/>
  <c r="XM39" i="1" s="1"/>
  <c r="XM40" i="1" a="1"/>
  <c r="XM40" i="1" s="1"/>
  <c r="XM32" i="1" a="1"/>
  <c r="XM32" i="1" s="1"/>
  <c r="XM36" i="1" a="1"/>
  <c r="XM36" i="1" s="1"/>
  <c r="XM38" i="1" a="1"/>
  <c r="XM38" i="1" s="1"/>
  <c r="XM25" i="1" a="1"/>
  <c r="XM25" i="1" s="1"/>
  <c r="XM46" i="1" a="1"/>
  <c r="XM46" i="1" s="1"/>
  <c r="XM33" i="1" a="1"/>
  <c r="XM33" i="1" s="1"/>
  <c r="XM44" i="1" a="1"/>
  <c r="XM44" i="1" s="1"/>
  <c r="XM43" i="1" a="1"/>
  <c r="XM43" i="1" s="1"/>
  <c r="XM24" i="1" a="1"/>
  <c r="XM24" i="1" s="1"/>
  <c r="XM34" i="1" a="1"/>
  <c r="XM34" i="1" s="1"/>
  <c r="XM26" i="1" a="1"/>
  <c r="XM26" i="1" s="1"/>
  <c r="XM45" i="1" a="1"/>
  <c r="XM45" i="1" s="1"/>
  <c r="XM30" i="1" a="1"/>
  <c r="XM30" i="1" s="1"/>
  <c r="XM23" i="1" a="1"/>
  <c r="XM23" i="1" s="1"/>
  <c r="XM29" i="1" a="1"/>
  <c r="XM29" i="1" s="1"/>
  <c r="XM27" i="1" a="1"/>
  <c r="XM27" i="1" s="1"/>
  <c r="XM42" i="1" a="1"/>
  <c r="XM42" i="1" s="1"/>
  <c r="XM37" i="1" a="1"/>
  <c r="XM37" i="1" s="1"/>
  <c r="XM28" i="1" a="1"/>
  <c r="XM28" i="1" s="1"/>
  <c r="XM31" i="1" a="1"/>
  <c r="XM31" i="1" s="1"/>
  <c r="YC44" i="1" a="1"/>
  <c r="YC44" i="1" s="1"/>
  <c r="YC28" i="1" a="1"/>
  <c r="YC28" i="1" s="1"/>
  <c r="YC30" i="1" a="1"/>
  <c r="YC30" i="1" s="1"/>
  <c r="YC25" i="1" a="1"/>
  <c r="YC25" i="1" s="1"/>
  <c r="YC33" i="1" a="1"/>
  <c r="YC33" i="1" s="1"/>
  <c r="YC40" i="1" a="1"/>
  <c r="YC40" i="1" s="1"/>
  <c r="YC23" i="1" a="1"/>
  <c r="YC23" i="1" s="1"/>
  <c r="YC38" i="1" a="1"/>
  <c r="YC38" i="1" s="1"/>
  <c r="YC34" i="1" a="1"/>
  <c r="YC34" i="1" s="1"/>
  <c r="YC46" i="1" a="1"/>
  <c r="YC46" i="1" s="1"/>
  <c r="YC27" i="1" a="1"/>
  <c r="YC27" i="1" s="1"/>
  <c r="YC31" i="1" a="1"/>
  <c r="YC31" i="1" s="1"/>
  <c r="YC43" i="1" a="1"/>
  <c r="YC43" i="1" s="1"/>
  <c r="YC45" i="1" a="1"/>
  <c r="YC45" i="1" s="1"/>
  <c r="YC32" i="1" a="1"/>
  <c r="YC32" i="1" s="1"/>
  <c r="YC36" i="1" a="1"/>
  <c r="YC36" i="1" s="1"/>
  <c r="YC39" i="1" a="1"/>
  <c r="YC39" i="1" s="1"/>
  <c r="YC42" i="1" a="1"/>
  <c r="YC42" i="1" s="1"/>
  <c r="YC24" i="1" a="1"/>
  <c r="YC24" i="1" s="1"/>
  <c r="YC26" i="1" a="1"/>
  <c r="YC26" i="1" s="1"/>
  <c r="YC29" i="1" a="1"/>
  <c r="YC29" i="1" s="1"/>
  <c r="YC37" i="1" a="1"/>
  <c r="YC37" i="1" s="1"/>
  <c r="CQ52" i="1" a="1"/>
  <c r="CQ52" i="1" s="1"/>
  <c r="CQ53" i="1" s="1" a="1"/>
  <c r="CQ53" i="1" s="1"/>
  <c r="CQ50" i="1" a="1"/>
  <c r="CQ50" i="1" s="1"/>
  <c r="CQ51" i="1" s="1" a="1"/>
  <c r="CQ51" i="1" s="1"/>
  <c r="CQ54" i="1" a="1"/>
  <c r="CQ54" i="1" s="1"/>
  <c r="CQ55" i="1" s="1" a="1"/>
  <c r="CQ55" i="1" s="1"/>
  <c r="HK65" i="1" a="1"/>
  <c r="HK65"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CG23" i="1" a="1"/>
  <c r="CG23" i="1" s="1"/>
  <c r="CG36" i="1" a="1"/>
  <c r="CG36" i="1" s="1"/>
  <c r="CG38" i="1" a="1"/>
  <c r="CG38" i="1" s="1"/>
  <c r="CG45" i="1" a="1"/>
  <c r="CG45" i="1" s="1"/>
  <c r="CG30" i="1" a="1"/>
  <c r="CG30" i="1" s="1"/>
  <c r="CG27" i="1" a="1"/>
  <c r="CG27" i="1" s="1"/>
  <c r="CG44" i="1" a="1"/>
  <c r="CG44" i="1" s="1"/>
  <c r="CG28" i="1" a="1"/>
  <c r="CG28" i="1" s="1"/>
  <c r="CG24" i="1" a="1"/>
  <c r="CG24" i="1" s="1"/>
  <c r="CG37" i="1" a="1"/>
  <c r="CG37" i="1" s="1"/>
  <c r="CG39" i="1" a="1"/>
  <c r="CG39" i="1" s="1"/>
  <c r="CG25" i="1" a="1"/>
  <c r="CG25" i="1" s="1"/>
  <c r="CG46" i="1" a="1"/>
  <c r="CG46" i="1" s="1"/>
  <c r="CG29" i="1" a="1"/>
  <c r="CG29" i="1" s="1"/>
  <c r="CG40" i="1" a="1"/>
  <c r="CG40" i="1" s="1"/>
  <c r="CG43" i="1" a="1"/>
  <c r="CG43" i="1" s="1"/>
  <c r="CG33" i="1" a="1"/>
  <c r="CG33" i="1" s="1"/>
  <c r="CG26" i="1" a="1"/>
  <c r="CG26" i="1" s="1"/>
  <c r="CG32" i="1" a="1"/>
  <c r="CG32" i="1" s="1"/>
  <c r="CG34" i="1" a="1"/>
  <c r="CG34" i="1" s="1"/>
  <c r="CG31" i="1" a="1"/>
  <c r="CG31" i="1" s="1"/>
  <c r="AAG24" i="1" a="1"/>
  <c r="AAG24" i="1" s="1"/>
  <c r="AAG44" i="1" a="1"/>
  <c r="AAG44" i="1" s="1"/>
  <c r="AAG46" i="1" a="1"/>
  <c r="AAG46" i="1" s="1"/>
  <c r="AAG25" i="1" a="1"/>
  <c r="AAG25" i="1" s="1"/>
  <c r="AAG31" i="1" a="1"/>
  <c r="AAG31" i="1" s="1"/>
  <c r="AAG40" i="1" a="1"/>
  <c r="AAG40" i="1" s="1"/>
  <c r="AAG32" i="1" a="1"/>
  <c r="AAG32" i="1" s="1"/>
  <c r="AAG28" i="1" a="1"/>
  <c r="AAG28" i="1" s="1"/>
  <c r="AAG42" i="1" a="1"/>
  <c r="AAG42" i="1" s="1"/>
  <c r="AAG30" i="1" a="1"/>
  <c r="AAG30" i="1" s="1"/>
  <c r="AAG26" i="1" a="1"/>
  <c r="AAG26" i="1" s="1"/>
  <c r="AAG38" i="1" a="1"/>
  <c r="AAG38" i="1" s="1"/>
  <c r="AAG27" i="1" a="1"/>
  <c r="AAG27" i="1" s="1"/>
  <c r="AAG33" i="1" a="1"/>
  <c r="AAG33" i="1" s="1"/>
  <c r="AAG36" i="1" a="1"/>
  <c r="AAG36" i="1" s="1"/>
  <c r="AAG39" i="1" a="1"/>
  <c r="AAG39" i="1" s="1"/>
  <c r="AAG45" i="1" a="1"/>
  <c r="AAG45" i="1" s="1"/>
  <c r="AAG43" i="1" a="1"/>
  <c r="AAG43" i="1" s="1"/>
  <c r="AAG34" i="1" a="1"/>
  <c r="AAG34" i="1" s="1"/>
  <c r="AAG23" i="1" a="1"/>
  <c r="AAG23" i="1" s="1"/>
  <c r="AAG29" i="1" a="1"/>
  <c r="AAG29" i="1" s="1"/>
  <c r="AAG37" i="1" a="1"/>
  <c r="AAG37" i="1" s="1"/>
  <c r="XH31" i="1" a="1"/>
  <c r="XH31" i="1" s="1"/>
  <c r="XH38" i="1" a="1"/>
  <c r="XH38" i="1" s="1"/>
  <c r="XH44" i="1" a="1"/>
  <c r="XH44" i="1" s="1"/>
  <c r="XH23" i="1" a="1"/>
  <c r="XH23" i="1" s="1"/>
  <c r="XH40" i="1" a="1"/>
  <c r="XH40" i="1" s="1"/>
  <c r="XH30" i="1" a="1"/>
  <c r="XH30" i="1" s="1"/>
  <c r="XH27" i="1" a="1"/>
  <c r="XH27" i="1" s="1"/>
  <c r="XH32" i="1" a="1"/>
  <c r="XH32" i="1" s="1"/>
  <c r="XH34" i="1" a="1"/>
  <c r="XH34" i="1" s="1"/>
  <c r="XH43" i="1" a="1"/>
  <c r="XH43" i="1" s="1"/>
  <c r="XH36" i="1" a="1"/>
  <c r="XH36" i="1" s="1"/>
  <c r="XH33" i="1" a="1"/>
  <c r="XH33" i="1" s="1"/>
  <c r="XH46" i="1" a="1"/>
  <c r="XH46" i="1" s="1"/>
  <c r="XH25" i="1" a="1"/>
  <c r="XH25" i="1" s="1"/>
  <c r="XH26" i="1" a="1"/>
  <c r="XH26" i="1" s="1"/>
  <c r="XH29" i="1" a="1"/>
  <c r="XH29" i="1" s="1"/>
  <c r="XH28" i="1" a="1"/>
  <c r="XH28" i="1" s="1"/>
  <c r="XH42" i="1" a="1"/>
  <c r="XH42" i="1" s="1"/>
  <c r="XH45" i="1" a="1"/>
  <c r="XH45" i="1" s="1"/>
  <c r="XH24" i="1" a="1"/>
  <c r="XH24" i="1" s="1"/>
  <c r="XH37" i="1" a="1"/>
  <c r="XH37" i="1" s="1"/>
  <c r="XH39" i="1" a="1"/>
  <c r="XH39" i="1" s="1"/>
  <c r="XE34" i="1" a="1"/>
  <c r="XE34" i="1" s="1"/>
  <c r="XE43" i="1" a="1"/>
  <c r="XE43" i="1" s="1"/>
  <c r="XE23" i="1" a="1"/>
  <c r="XE23" i="1" s="1"/>
  <c r="XE26" i="1" a="1"/>
  <c r="XE26" i="1" s="1"/>
  <c r="XE40" i="1" a="1"/>
  <c r="XE40" i="1" s="1"/>
  <c r="XE31" i="1" a="1"/>
  <c r="XE31" i="1" s="1"/>
  <c r="XE42" i="1" a="1"/>
  <c r="XE42" i="1" s="1"/>
  <c r="XE27" i="1" a="1"/>
  <c r="XE27" i="1" s="1"/>
  <c r="XE45" i="1" a="1"/>
  <c r="XE45" i="1" s="1"/>
  <c r="XE32" i="1" a="1"/>
  <c r="XE32" i="1" s="1"/>
  <c r="XE30" i="1" a="1"/>
  <c r="XE30" i="1" s="1"/>
  <c r="XE29" i="1" a="1"/>
  <c r="XE29" i="1" s="1"/>
  <c r="XE44" i="1" a="1"/>
  <c r="XE44" i="1" s="1"/>
  <c r="XE37" i="1" a="1"/>
  <c r="XE37" i="1" s="1"/>
  <c r="XE36" i="1" a="1"/>
  <c r="XE36" i="1" s="1"/>
  <c r="XE28" i="1" a="1"/>
  <c r="XE28" i="1" s="1"/>
  <c r="XE39" i="1" a="1"/>
  <c r="XE39" i="1" s="1"/>
  <c r="XE46" i="1" a="1"/>
  <c r="XE46" i="1" s="1"/>
  <c r="XE24" i="1" a="1"/>
  <c r="XE24" i="1" s="1"/>
  <c r="XE38" i="1" a="1"/>
  <c r="XE38" i="1" s="1"/>
  <c r="XE33" i="1" a="1"/>
  <c r="XE33" i="1" s="1"/>
  <c r="XE25" i="1" a="1"/>
  <c r="XE25" i="1" s="1"/>
  <c r="XE65" i="1" a="1"/>
  <c r="XE65"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JG65" i="1" a="1"/>
  <c r="JG65" i="1" s="1"/>
  <c r="JG66" i="1" a="1"/>
  <c r="JG66" i="1" s="1"/>
  <c r="JG67" i="1" a="1"/>
  <c r="JG67" i="1" s="1"/>
  <c r="JG68" i="1" a="1"/>
  <c r="JG68" i="1" s="1"/>
  <c r="JG69" i="1" a="1"/>
  <c r="JG69" i="1" s="1"/>
  <c r="JG70" i="1" a="1"/>
  <c r="JG70" i="1" s="1"/>
  <c r="JG71" i="1" a="1"/>
  <c r="JG71" i="1" s="1"/>
  <c r="JG72" i="1" a="1"/>
  <c r="JG72" i="1" s="1"/>
  <c r="JG73" i="1" a="1"/>
  <c r="JG73" i="1" s="1"/>
  <c r="JG74" i="1" a="1"/>
  <c r="JG74" i="1" s="1"/>
  <c r="JG75" i="1" a="1"/>
  <c r="JG75" i="1" s="1"/>
  <c r="YL65" i="1" a="1"/>
  <c r="YL65" i="1" s="1"/>
  <c r="YL66" i="1" a="1"/>
  <c r="YL66" i="1" s="1"/>
  <c r="YL67" i="1" a="1"/>
  <c r="YL67" i="1" s="1"/>
  <c r="YL68" i="1" a="1"/>
  <c r="YL68" i="1" s="1"/>
  <c r="YL69" i="1" a="1"/>
  <c r="YL69" i="1" s="1"/>
  <c r="YL70" i="1" a="1"/>
  <c r="YL70" i="1" s="1"/>
  <c r="YL71" i="1" a="1"/>
  <c r="YL71" i="1" s="1"/>
  <c r="YL72" i="1" a="1"/>
  <c r="YL72" i="1" s="1"/>
  <c r="YL73" i="1" a="1"/>
  <c r="YL73" i="1" s="1"/>
  <c r="YL74" i="1" a="1"/>
  <c r="YL74" i="1" s="1"/>
  <c r="YL75" i="1" a="1"/>
  <c r="YL75" i="1" s="1"/>
  <c r="HI28" i="1" a="1"/>
  <c r="HI28" i="1" s="1"/>
  <c r="HI27" i="1" a="1"/>
  <c r="HI27" i="1" s="1"/>
  <c r="HI23" i="1" a="1"/>
  <c r="HI23" i="1" s="1"/>
  <c r="HI42" i="1" a="1"/>
  <c r="HI42" i="1" s="1"/>
  <c r="HI40" i="1" a="1"/>
  <c r="HI40" i="1" s="1"/>
  <c r="HI33" i="1" a="1"/>
  <c r="HI33" i="1" s="1"/>
  <c r="HI31" i="1" a="1"/>
  <c r="HI31" i="1" s="1"/>
  <c r="HI32" i="1" a="1"/>
  <c r="HI32" i="1" s="1"/>
  <c r="HI25" i="1" a="1"/>
  <c r="HI25" i="1" s="1"/>
  <c r="HI46" i="1" a="1"/>
  <c r="HI46" i="1" s="1"/>
  <c r="HI43" i="1" a="1"/>
  <c r="HI43" i="1" s="1"/>
  <c r="HI26" i="1" a="1"/>
  <c r="HI26" i="1" s="1"/>
  <c r="HI34" i="1" a="1"/>
  <c r="HI34" i="1" s="1"/>
  <c r="HI30" i="1" a="1"/>
  <c r="HI30" i="1" s="1"/>
  <c r="HI36" i="1" a="1"/>
  <c r="HI36" i="1" s="1"/>
  <c r="HI29" i="1" a="1"/>
  <c r="HI29" i="1" s="1"/>
  <c r="HI24" i="1" a="1"/>
  <c r="HI24" i="1" s="1"/>
  <c r="HI39" i="1" a="1"/>
  <c r="HI39" i="1" s="1"/>
  <c r="HI37" i="1" a="1"/>
  <c r="HI37" i="1" s="1"/>
  <c r="HI38" i="1" a="1"/>
  <c r="HI38" i="1" s="1"/>
  <c r="JG33" i="1" a="1"/>
  <c r="JG33" i="1" s="1"/>
  <c r="JG43" i="1" a="1"/>
  <c r="JG43" i="1" s="1"/>
  <c r="JG44" i="1" a="1"/>
  <c r="JG44" i="1" s="1"/>
  <c r="JG25" i="1" a="1"/>
  <c r="JG25" i="1" s="1"/>
  <c r="JG45" i="1" a="1"/>
  <c r="JG45" i="1" s="1"/>
  <c r="JG38" i="1" a="1"/>
  <c r="JG38" i="1" s="1"/>
  <c r="JG29" i="1" a="1"/>
  <c r="JG29" i="1" s="1"/>
  <c r="JG36" i="1" a="1"/>
  <c r="JG36" i="1" s="1"/>
  <c r="JG24" i="1" a="1"/>
  <c r="JG24" i="1" s="1"/>
  <c r="JG32" i="1" a="1"/>
  <c r="JG32" i="1" s="1"/>
  <c r="JG42" i="1" a="1"/>
  <c r="JG42" i="1" s="1"/>
  <c r="JG23" i="1" a="1"/>
  <c r="JG23" i="1" s="1"/>
  <c r="JG30" i="1" a="1"/>
  <c r="JG30" i="1" s="1"/>
  <c r="JG27" i="1" a="1"/>
  <c r="JG27" i="1" s="1"/>
  <c r="JG34" i="1" a="1"/>
  <c r="JG34" i="1" s="1"/>
  <c r="JG37" i="1" a="1"/>
  <c r="JG37" i="1" s="1"/>
  <c r="JG28" i="1" a="1"/>
  <c r="JG28" i="1" s="1"/>
  <c r="JG46" i="1" a="1"/>
  <c r="JG46" i="1" s="1"/>
  <c r="JG26" i="1" a="1"/>
  <c r="JG26" i="1" s="1"/>
  <c r="JG31" i="1" a="1"/>
  <c r="JG31" i="1" s="1"/>
  <c r="JG39" i="1" a="1"/>
  <c r="JG39" i="1" s="1"/>
  <c r="JG40" i="1" a="1"/>
  <c r="JG40" i="1" s="1"/>
  <c r="VP44" i="1" a="1"/>
  <c r="VP44" i="1" s="1"/>
  <c r="VP46" i="1" a="1"/>
  <c r="VP46" i="1" s="1"/>
  <c r="VP23" i="1" a="1"/>
  <c r="VP23" i="1" s="1"/>
  <c r="VP29" i="1" a="1"/>
  <c r="VP29" i="1" s="1"/>
  <c r="VP42" i="1" a="1"/>
  <c r="VP42" i="1" s="1"/>
  <c r="VP38" i="1" a="1"/>
  <c r="VP38" i="1" s="1"/>
  <c r="VP40" i="1" a="1"/>
  <c r="VP40" i="1" s="1"/>
  <c r="VP31" i="1" a="1"/>
  <c r="VP31" i="1" s="1"/>
  <c r="VP32" i="1" a="1"/>
  <c r="VP32" i="1" s="1"/>
  <c r="VP37" i="1" a="1"/>
  <c r="VP37" i="1" s="1"/>
  <c r="VP25" i="1" a="1"/>
  <c r="VP25" i="1" s="1"/>
  <c r="VP30" i="1" a="1"/>
  <c r="VP30" i="1" s="1"/>
  <c r="VP36" i="1" a="1"/>
  <c r="VP36" i="1" s="1"/>
  <c r="VP28" i="1" a="1"/>
  <c r="VP28" i="1" s="1"/>
  <c r="VP24" i="1" a="1"/>
  <c r="VP24" i="1" s="1"/>
  <c r="VP26" i="1" a="1"/>
  <c r="VP26" i="1" s="1"/>
  <c r="VP33" i="1" a="1"/>
  <c r="VP33" i="1" s="1"/>
  <c r="VP39" i="1" a="1"/>
  <c r="VP39" i="1" s="1"/>
  <c r="VP27" i="1" a="1"/>
  <c r="VP27" i="1" s="1"/>
  <c r="VP34" i="1" a="1"/>
  <c r="VP34" i="1" s="1"/>
  <c r="VP43" i="1" a="1"/>
  <c r="VP43" i="1" s="1"/>
  <c r="VP45" i="1" a="1"/>
  <c r="VP45" i="1" s="1"/>
  <c r="VT39" i="1" a="1"/>
  <c r="VT39" i="1" s="1"/>
  <c r="VT25" i="1" a="1"/>
  <c r="VT25" i="1" s="1"/>
  <c r="VT37" i="1" a="1"/>
  <c r="VT37" i="1" s="1"/>
  <c r="VT38" i="1" a="1"/>
  <c r="VT38" i="1" s="1"/>
  <c r="VT29" i="1" a="1"/>
  <c r="VT29" i="1" s="1"/>
  <c r="VT42" i="1" a="1"/>
  <c r="VT42" i="1" s="1"/>
  <c r="VT28" i="1" a="1"/>
  <c r="VT28" i="1" s="1"/>
  <c r="VT46" i="1" a="1"/>
  <c r="VT46" i="1" s="1"/>
  <c r="VT34" i="1" a="1"/>
  <c r="VT34" i="1" s="1"/>
  <c r="VT44" i="1" a="1"/>
  <c r="VT44" i="1" s="1"/>
  <c r="VT23" i="1" a="1"/>
  <c r="VT23" i="1" s="1"/>
  <c r="VT43" i="1" a="1"/>
  <c r="VT43" i="1" s="1"/>
  <c r="VT27" i="1" a="1"/>
  <c r="VT27" i="1" s="1"/>
  <c r="VT33" i="1" a="1"/>
  <c r="VT33" i="1" s="1"/>
  <c r="VT31" i="1" a="1"/>
  <c r="VT31" i="1" s="1"/>
  <c r="VT30" i="1" a="1"/>
  <c r="VT30" i="1" s="1"/>
  <c r="VT40" i="1" a="1"/>
  <c r="VT40" i="1" s="1"/>
  <c r="VT24" i="1" a="1"/>
  <c r="VT24" i="1" s="1"/>
  <c r="VT45" i="1" a="1"/>
  <c r="VT45" i="1" s="1"/>
  <c r="VT36" i="1" a="1"/>
  <c r="VT36" i="1" s="1"/>
  <c r="VT26" i="1" a="1"/>
  <c r="VT26" i="1" s="1"/>
  <c r="VT32" i="1" a="1"/>
  <c r="VT32" i="1" s="1"/>
  <c r="IA40" i="1" a="1"/>
  <c r="IA40" i="1" s="1"/>
  <c r="IA46" i="1" a="1"/>
  <c r="IA46" i="1" s="1"/>
  <c r="IA26" i="1" a="1"/>
  <c r="IA26" i="1" s="1"/>
  <c r="IA37" i="1" a="1"/>
  <c r="IA37" i="1" s="1"/>
  <c r="IA39" i="1" a="1"/>
  <c r="IA39" i="1" s="1"/>
  <c r="IA25" i="1" a="1"/>
  <c r="IA25" i="1" s="1"/>
  <c r="IA24" i="1" a="1"/>
  <c r="IA24" i="1" s="1"/>
  <c r="IA36" i="1" a="1"/>
  <c r="IA36" i="1" s="1"/>
  <c r="IA33" i="1" a="1"/>
  <c r="IA33" i="1" s="1"/>
  <c r="IA27" i="1" a="1"/>
  <c r="IA27" i="1" s="1"/>
  <c r="IA32" i="1" a="1"/>
  <c r="IA32" i="1" s="1"/>
  <c r="IA38" i="1" a="1"/>
  <c r="IA38" i="1" s="1"/>
  <c r="IA23" i="1" a="1"/>
  <c r="IA23" i="1" s="1"/>
  <c r="IA43" i="1" a="1"/>
  <c r="IA43" i="1" s="1"/>
  <c r="IA34" i="1" a="1"/>
  <c r="IA34" i="1" s="1"/>
  <c r="IA45" i="1" a="1"/>
  <c r="IA45" i="1" s="1"/>
  <c r="IA29" i="1" a="1"/>
  <c r="IA29" i="1" s="1"/>
  <c r="IA42" i="1" a="1"/>
  <c r="IA42" i="1" s="1"/>
  <c r="IA28" i="1" a="1"/>
  <c r="IA28" i="1" s="1"/>
  <c r="IA30" i="1" a="1"/>
  <c r="IA30" i="1" s="1"/>
  <c r="IA31" i="1" a="1"/>
  <c r="IA31" i="1" s="1"/>
  <c r="IA44" i="1" a="1"/>
  <c r="IA44" i="1" s="1"/>
  <c r="BX29" i="1" a="1"/>
  <c r="BX29" i="1" s="1"/>
  <c r="BX32" i="1" a="1"/>
  <c r="BX32" i="1" s="1"/>
  <c r="BX25" i="1" a="1"/>
  <c r="BX25" i="1" s="1"/>
  <c r="BX39" i="1" a="1"/>
  <c r="BX39" i="1" s="1"/>
  <c r="BX42" i="1" a="1"/>
  <c r="BX42" i="1" s="1"/>
  <c r="BX38" i="1" a="1"/>
  <c r="BX38" i="1" s="1"/>
  <c r="BX24" i="1" a="1"/>
  <c r="BX24" i="1" s="1"/>
  <c r="BX34" i="1" a="1"/>
  <c r="BX34" i="1" s="1"/>
  <c r="BX33" i="1" a="1"/>
  <c r="BX33" i="1" s="1"/>
  <c r="BX44" i="1" a="1"/>
  <c r="BX44" i="1" s="1"/>
  <c r="BX23" i="1" a="1"/>
  <c r="BX23" i="1" s="1"/>
  <c r="BX27" i="1" a="1"/>
  <c r="BX27" i="1" s="1"/>
  <c r="BX28" i="1" a="1"/>
  <c r="BX28" i="1" s="1"/>
  <c r="BX37" i="1" a="1"/>
  <c r="BX37" i="1" s="1"/>
  <c r="BX46" i="1" a="1"/>
  <c r="BX46" i="1" s="1"/>
  <c r="BX40" i="1" a="1"/>
  <c r="BX40" i="1" s="1"/>
  <c r="BX45" i="1" a="1"/>
  <c r="BX45" i="1" s="1"/>
  <c r="BX43" i="1" a="1"/>
  <c r="BX43" i="1" s="1"/>
  <c r="BX26" i="1" a="1"/>
  <c r="BX26" i="1" s="1"/>
  <c r="BX30" i="1" a="1"/>
  <c r="BX30" i="1" s="1"/>
  <c r="BX31" i="1" a="1"/>
  <c r="BX31" i="1" s="1"/>
  <c r="BX36" i="1" a="1"/>
  <c r="BX36" i="1" s="1"/>
  <c r="CK50" i="1" a="1"/>
  <c r="CK50" i="1" s="1"/>
  <c r="CK51" i="1" s="1" a="1"/>
  <c r="CK51" i="1" s="1"/>
  <c r="CK52" i="1" a="1"/>
  <c r="CK52" i="1" s="1"/>
  <c r="CK53" i="1" s="1" a="1"/>
  <c r="CK53" i="1" s="1"/>
  <c r="CK54" i="1" a="1"/>
  <c r="CK54" i="1" s="1"/>
  <c r="CK55" i="1" s="1" a="1"/>
  <c r="CK55" i="1" s="1"/>
  <c r="IX65" i="1" a="1"/>
  <c r="IX65"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HE65" i="1" a="1"/>
  <c r="HE65"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CW52" i="1" a="1"/>
  <c r="CW52" i="1" s="1"/>
  <c r="CW53" i="1" s="1" a="1"/>
  <c r="CW53" i="1" s="1"/>
  <c r="CW50" i="1" a="1"/>
  <c r="CW50" i="1" s="1"/>
  <c r="CW51" i="1" s="1" a="1"/>
  <c r="CW51" i="1" s="1"/>
  <c r="CW54" i="1" a="1"/>
  <c r="CW54" i="1" s="1"/>
  <c r="CW55" i="1" s="1" a="1"/>
  <c r="CW55" i="1" s="1"/>
  <c r="AAB38" i="1" a="1"/>
  <c r="AAB38" i="1" s="1"/>
  <c r="AAB37" i="1" a="1"/>
  <c r="AAB37" i="1" s="1"/>
  <c r="AAB33" i="1" a="1"/>
  <c r="AAB33" i="1" s="1"/>
  <c r="AAB45" i="1" a="1"/>
  <c r="AAB45" i="1" s="1"/>
  <c r="AAB25" i="1" a="1"/>
  <c r="AAB25" i="1" s="1"/>
  <c r="AAB23" i="1" a="1"/>
  <c r="AAB23" i="1" s="1"/>
  <c r="AAB27" i="1" a="1"/>
  <c r="AAB27" i="1" s="1"/>
  <c r="AAB44" i="1" a="1"/>
  <c r="AAB44" i="1" s="1"/>
  <c r="AAB28" i="1" a="1"/>
  <c r="AAB28" i="1" s="1"/>
  <c r="AAB26" i="1" a="1"/>
  <c r="AAB26" i="1" s="1"/>
  <c r="AAB43" i="1" a="1"/>
  <c r="AAB43" i="1" s="1"/>
  <c r="AAB29" i="1" a="1"/>
  <c r="AAB29" i="1" s="1"/>
  <c r="AAB31" i="1" a="1"/>
  <c r="AAB31" i="1" s="1"/>
  <c r="AAB34" i="1" a="1"/>
  <c r="AAB34" i="1" s="1"/>
  <c r="AAB42" i="1" a="1"/>
  <c r="AAB42" i="1" s="1"/>
  <c r="AAB40" i="1" a="1"/>
  <c r="AAB40" i="1" s="1"/>
  <c r="AAB30" i="1" a="1"/>
  <c r="AAB30" i="1" s="1"/>
  <c r="AAB36" i="1" a="1"/>
  <c r="AAB36" i="1" s="1"/>
  <c r="AAB24" i="1" a="1"/>
  <c r="AAB24" i="1" s="1"/>
  <c r="AAB46" i="1" a="1"/>
  <c r="AAB46" i="1" s="1"/>
  <c r="AAB32" i="1" a="1"/>
  <c r="AAB32" i="1" s="1"/>
  <c r="AAB39" i="1" a="1"/>
  <c r="AAB39" i="1" s="1"/>
  <c r="WR31" i="1" a="1"/>
  <c r="WR31" i="1" s="1"/>
  <c r="WR29" i="1" a="1"/>
  <c r="WR29" i="1" s="1"/>
  <c r="WR38" i="1" a="1"/>
  <c r="WR38" i="1" s="1"/>
  <c r="WR45" i="1" a="1"/>
  <c r="WR45" i="1" s="1"/>
  <c r="WR34" i="1" a="1"/>
  <c r="WR34" i="1" s="1"/>
  <c r="WR27" i="1" a="1"/>
  <c r="WR27" i="1" s="1"/>
  <c r="WR30" i="1" a="1"/>
  <c r="WR30" i="1" s="1"/>
  <c r="WR40" i="1" a="1"/>
  <c r="WR40" i="1" s="1"/>
  <c r="WR37" i="1" a="1"/>
  <c r="WR37" i="1" s="1"/>
  <c r="WR46" i="1" a="1"/>
  <c r="WR46" i="1" s="1"/>
  <c r="WR44" i="1" a="1"/>
  <c r="WR44" i="1" s="1"/>
  <c r="WR36" i="1" a="1"/>
  <c r="WR36" i="1" s="1"/>
  <c r="WR26" i="1" a="1"/>
  <c r="WR26" i="1" s="1"/>
  <c r="WR39" i="1" a="1"/>
  <c r="WR39" i="1" s="1"/>
  <c r="WR33" i="1" a="1"/>
  <c r="WR33" i="1" s="1"/>
  <c r="WR32" i="1" a="1"/>
  <c r="WR32" i="1" s="1"/>
  <c r="WR23" i="1" a="1"/>
  <c r="WR23" i="1" s="1"/>
  <c r="WR43" i="1" a="1"/>
  <c r="WR43" i="1" s="1"/>
  <c r="WR25" i="1" a="1"/>
  <c r="WR25" i="1" s="1"/>
  <c r="WR28" i="1" a="1"/>
  <c r="WR28" i="1" s="1"/>
  <c r="WR42" i="1" a="1"/>
  <c r="WR42" i="1" s="1"/>
  <c r="WR24" i="1" a="1"/>
  <c r="WR24" i="1" s="1"/>
  <c r="WW44" i="1" a="1"/>
  <c r="WW44" i="1" s="1"/>
  <c r="WW27" i="1" a="1"/>
  <c r="WW27" i="1" s="1"/>
  <c r="WW39" i="1" a="1"/>
  <c r="WW39" i="1" s="1"/>
  <c r="WW28" i="1" a="1"/>
  <c r="WW28" i="1" s="1"/>
  <c r="WW37" i="1" a="1"/>
  <c r="WW37" i="1" s="1"/>
  <c r="WW31" i="1" a="1"/>
  <c r="WW31" i="1" s="1"/>
  <c r="WW38" i="1" a="1"/>
  <c r="WW38" i="1" s="1"/>
  <c r="WW33" i="1" a="1"/>
  <c r="WW33" i="1" s="1"/>
  <c r="WW40" i="1" a="1"/>
  <c r="WW40" i="1" s="1"/>
  <c r="WW25" i="1" a="1"/>
  <c r="WW25" i="1" s="1"/>
  <c r="WW36" i="1" a="1"/>
  <c r="WW36" i="1" s="1"/>
  <c r="WW43" i="1" a="1"/>
  <c r="WW43" i="1" s="1"/>
  <c r="WW45" i="1" a="1"/>
  <c r="WW45" i="1" s="1"/>
  <c r="WW26" i="1" a="1"/>
  <c r="WW26" i="1" s="1"/>
  <c r="WW34" i="1" a="1"/>
  <c r="WW34" i="1" s="1"/>
  <c r="WW32" i="1" a="1"/>
  <c r="WW32" i="1" s="1"/>
  <c r="WW30" i="1" a="1"/>
  <c r="WW30" i="1" s="1"/>
  <c r="WW24" i="1" a="1"/>
  <c r="WW24" i="1" s="1"/>
  <c r="WW42" i="1" a="1"/>
  <c r="WW42" i="1" s="1"/>
  <c r="WW29" i="1" a="1"/>
  <c r="WW29" i="1" s="1"/>
  <c r="WW46" i="1" a="1"/>
  <c r="WW46" i="1" s="1"/>
  <c r="WW23" i="1" a="1"/>
  <c r="WW23" i="1" s="1"/>
  <c r="XA34" i="1" a="1"/>
  <c r="XA34" i="1" s="1"/>
  <c r="XA25" i="1" a="1"/>
  <c r="XA25" i="1" s="1"/>
  <c r="XA43" i="1" a="1"/>
  <c r="XA43" i="1" s="1"/>
  <c r="XA26" i="1" a="1"/>
  <c r="XA26" i="1" s="1"/>
  <c r="XA38" i="1" a="1"/>
  <c r="XA38" i="1" s="1"/>
  <c r="XA44" i="1" a="1"/>
  <c r="XA44" i="1" s="1"/>
  <c r="XA30" i="1" a="1"/>
  <c r="XA30" i="1" s="1"/>
  <c r="XA29" i="1" a="1"/>
  <c r="XA29" i="1" s="1"/>
  <c r="XA32" i="1" a="1"/>
  <c r="XA32" i="1" s="1"/>
  <c r="XA46" i="1" a="1"/>
  <c r="XA46" i="1" s="1"/>
  <c r="XA37" i="1" a="1"/>
  <c r="XA37" i="1" s="1"/>
  <c r="XA36" i="1" a="1"/>
  <c r="XA36" i="1" s="1"/>
  <c r="XA42" i="1" a="1"/>
  <c r="XA42" i="1" s="1"/>
  <c r="XA39" i="1" a="1"/>
  <c r="XA39" i="1" s="1"/>
  <c r="XA28" i="1" a="1"/>
  <c r="XA28" i="1" s="1"/>
  <c r="XA23" i="1" a="1"/>
  <c r="XA23" i="1" s="1"/>
  <c r="XA27" i="1" a="1"/>
  <c r="XA27" i="1" s="1"/>
  <c r="XA33" i="1" a="1"/>
  <c r="XA33" i="1" s="1"/>
  <c r="XA31" i="1" a="1"/>
  <c r="XA31" i="1" s="1"/>
  <c r="XA45" i="1" a="1"/>
  <c r="XA45" i="1" s="1"/>
  <c r="XA24" i="1" a="1"/>
  <c r="XA24" i="1" s="1"/>
  <c r="XA40" i="1" a="1"/>
  <c r="XA40" i="1" s="1"/>
  <c r="YO26" i="1" a="1"/>
  <c r="YO26" i="1" s="1"/>
  <c r="YO38" i="1" a="1"/>
  <c r="YO38" i="1" s="1"/>
  <c r="YO31" i="1" a="1"/>
  <c r="YO31" i="1" s="1"/>
  <c r="YO43" i="1" a="1"/>
  <c r="YO43" i="1" s="1"/>
  <c r="YO40" i="1" a="1"/>
  <c r="YO40" i="1" s="1"/>
  <c r="YO32" i="1" a="1"/>
  <c r="YO32" i="1" s="1"/>
  <c r="YO45" i="1" a="1"/>
  <c r="YO45" i="1" s="1"/>
  <c r="YO34" i="1" a="1"/>
  <c r="YO34" i="1" s="1"/>
  <c r="YO25" i="1" a="1"/>
  <c r="YO25" i="1" s="1"/>
  <c r="YO24" i="1" a="1"/>
  <c r="YO24" i="1" s="1"/>
  <c r="YO29" i="1" a="1"/>
  <c r="YO29" i="1" s="1"/>
  <c r="YO44" i="1" a="1"/>
  <c r="YO44" i="1" s="1"/>
  <c r="YO23" i="1" a="1"/>
  <c r="YO23" i="1" s="1"/>
  <c r="YO27" i="1" a="1"/>
  <c r="YO27" i="1" s="1"/>
  <c r="YO46" i="1" a="1"/>
  <c r="YO46" i="1" s="1"/>
  <c r="YO30" i="1" a="1"/>
  <c r="YO30" i="1" s="1"/>
  <c r="YO42" i="1" a="1"/>
  <c r="YO42" i="1" s="1"/>
  <c r="YO37" i="1" a="1"/>
  <c r="YO37" i="1" s="1"/>
  <c r="YO36" i="1" a="1"/>
  <c r="YO36" i="1" s="1"/>
  <c r="YO28" i="1" a="1"/>
  <c r="YO28" i="1" s="1"/>
  <c r="YO33" i="1" a="1"/>
  <c r="YO33" i="1" s="1"/>
  <c r="YO39" i="1" a="1"/>
  <c r="YO39" i="1" s="1"/>
  <c r="BT28" i="1" a="1"/>
  <c r="BT28" i="1" s="1"/>
  <c r="BT44" i="1" a="1"/>
  <c r="BT44" i="1" s="1"/>
  <c r="BT34" i="1" a="1"/>
  <c r="BT34" i="1" s="1"/>
  <c r="BT39" i="1" a="1"/>
  <c r="BT39" i="1" s="1"/>
  <c r="BT29" i="1" a="1"/>
  <c r="BT29" i="1" s="1"/>
  <c r="BT37" i="1" a="1"/>
  <c r="BT37" i="1" s="1"/>
  <c r="BT26" i="1" a="1"/>
  <c r="BT26" i="1" s="1"/>
  <c r="BT36" i="1" a="1"/>
  <c r="BT36" i="1" s="1"/>
  <c r="BT42" i="1" a="1"/>
  <c r="BT42" i="1" s="1"/>
  <c r="BT25" i="1" a="1"/>
  <c r="BT25" i="1" s="1"/>
  <c r="BT40" i="1" a="1"/>
  <c r="BT40" i="1" s="1"/>
  <c r="BT23" i="1" a="1"/>
  <c r="BT23" i="1" s="1"/>
  <c r="BT31" i="1" a="1"/>
  <c r="BT31" i="1" s="1"/>
  <c r="BT33" i="1" a="1"/>
  <c r="BT33" i="1" s="1"/>
  <c r="BT27" i="1" a="1"/>
  <c r="BT27" i="1" s="1"/>
  <c r="BT32" i="1" a="1"/>
  <c r="BT32" i="1" s="1"/>
  <c r="BT46" i="1" a="1"/>
  <c r="BT46" i="1" s="1"/>
  <c r="BT38" i="1" a="1"/>
  <c r="BT38" i="1" s="1"/>
  <c r="BT45" i="1" a="1"/>
  <c r="BT45" i="1" s="1"/>
  <c r="BT24" i="1" a="1"/>
  <c r="BT24" i="1" s="1"/>
  <c r="BT43" i="1" a="1"/>
  <c r="BT43" i="1" s="1"/>
  <c r="BT30" i="1" a="1"/>
  <c r="BT30" i="1" s="1"/>
  <c r="HC29" i="1" a="1"/>
  <c r="HC29" i="1" s="1"/>
  <c r="HC38" i="1" a="1"/>
  <c r="HC38" i="1" s="1"/>
  <c r="HC36" i="1" a="1"/>
  <c r="HC36" i="1" s="1"/>
  <c r="HC39" i="1" a="1"/>
  <c r="HC39" i="1" s="1"/>
  <c r="HC44" i="1" a="1"/>
  <c r="HC44" i="1" s="1"/>
  <c r="HC42" i="1" a="1"/>
  <c r="HC42" i="1" s="1"/>
  <c r="HC28" i="1" a="1"/>
  <c r="HC28" i="1" s="1"/>
  <c r="HC43" i="1" a="1"/>
  <c r="HC43" i="1" s="1"/>
  <c r="HC37" i="1" a="1"/>
  <c r="HC37" i="1" s="1"/>
  <c r="HC34" i="1" a="1"/>
  <c r="HC34" i="1" s="1"/>
  <c r="HC25" i="1" a="1"/>
  <c r="HC25" i="1" s="1"/>
  <c r="HC33" i="1" a="1"/>
  <c r="HC33" i="1" s="1"/>
  <c r="HC26" i="1" a="1"/>
  <c r="HC26" i="1" s="1"/>
  <c r="HC23" i="1" a="1"/>
  <c r="HC23" i="1" s="1"/>
  <c r="HC40" i="1" a="1"/>
  <c r="HC40" i="1" s="1"/>
  <c r="HC46" i="1" a="1"/>
  <c r="HC46" i="1" s="1"/>
  <c r="HC45" i="1" a="1"/>
  <c r="HC45" i="1" s="1"/>
  <c r="HC27" i="1" a="1"/>
  <c r="HC27" i="1" s="1"/>
  <c r="HC30" i="1" a="1"/>
  <c r="HC30" i="1" s="1"/>
  <c r="HC24" i="1" a="1"/>
  <c r="HC24" i="1" s="1"/>
  <c r="HC31" i="1" a="1"/>
  <c r="HC31" i="1" s="1"/>
  <c r="HC32" i="1" a="1"/>
  <c r="HC32" i="1" s="1"/>
  <c r="IR65" i="1" a="1"/>
  <c r="IR65"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IZ65" i="1" a="1"/>
  <c r="IZ65"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HR65" i="1" a="1"/>
  <c r="HR65"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JC33" i="1" a="1"/>
  <c r="JC33" i="1" s="1"/>
  <c r="JC38" i="1" a="1"/>
  <c r="JC38" i="1" s="1"/>
  <c r="JC44" i="1" a="1"/>
  <c r="JC44" i="1" s="1"/>
  <c r="JC42" i="1" a="1"/>
  <c r="JC42" i="1" s="1"/>
  <c r="JC24" i="1" a="1"/>
  <c r="JC24" i="1" s="1"/>
  <c r="JC32" i="1" a="1"/>
  <c r="JC32" i="1" s="1"/>
  <c r="JC39" i="1" a="1"/>
  <c r="JC39" i="1" s="1"/>
  <c r="JC23" i="1" a="1"/>
  <c r="JC23" i="1" s="1"/>
  <c r="JC25" i="1" a="1"/>
  <c r="JC25" i="1" s="1"/>
  <c r="JC27" i="1" a="1"/>
  <c r="JC27" i="1" s="1"/>
  <c r="JC26" i="1" a="1"/>
  <c r="JC26" i="1" s="1"/>
  <c r="JC37" i="1" a="1"/>
  <c r="JC37" i="1" s="1"/>
  <c r="JC31" i="1" a="1"/>
  <c r="JC31" i="1" s="1"/>
  <c r="JC43" i="1" a="1"/>
  <c r="JC43" i="1" s="1"/>
  <c r="JC28" i="1" a="1"/>
  <c r="JC28" i="1" s="1"/>
  <c r="JC45" i="1" a="1"/>
  <c r="JC45" i="1" s="1"/>
  <c r="JC40" i="1" a="1"/>
  <c r="JC40" i="1" s="1"/>
  <c r="JC34" i="1" a="1"/>
  <c r="JC34" i="1" s="1"/>
  <c r="JC30" i="1" a="1"/>
  <c r="JC30" i="1" s="1"/>
  <c r="JC29" i="1" a="1"/>
  <c r="JC29" i="1" s="1"/>
  <c r="JC36" i="1" a="1"/>
  <c r="JC36" i="1" s="1"/>
  <c r="JC46" i="1" a="1"/>
  <c r="JC46" i="1" s="1"/>
  <c r="EG31" i="1" a="1"/>
  <c r="EG31" i="1" s="1"/>
  <c r="EG40" i="1" a="1"/>
  <c r="EG40" i="1" s="1"/>
  <c r="EG24" i="1" a="1"/>
  <c r="EG24" i="1" s="1"/>
  <c r="EG32" i="1" a="1"/>
  <c r="EG32" i="1" s="1"/>
  <c r="EG33" i="1" a="1"/>
  <c r="EG33" i="1" s="1"/>
  <c r="EG38" i="1" a="1"/>
  <c r="EG38" i="1" s="1"/>
  <c r="EG25" i="1" a="1"/>
  <c r="EG25" i="1" s="1"/>
  <c r="EG44" i="1" a="1"/>
  <c r="EG44" i="1" s="1"/>
  <c r="EG46" i="1" a="1"/>
  <c r="EG46" i="1" s="1"/>
  <c r="EG36" i="1" a="1"/>
  <c r="EG36" i="1" s="1"/>
  <c r="EG45" i="1" a="1"/>
  <c r="EG45" i="1" s="1"/>
  <c r="EG39" i="1" a="1"/>
  <c r="EG39" i="1" s="1"/>
  <c r="EG26" i="1" a="1"/>
  <c r="EG26" i="1" s="1"/>
  <c r="EG23" i="1" a="1"/>
  <c r="EG23" i="1" s="1"/>
  <c r="EG28" i="1" a="1"/>
  <c r="EG28" i="1" s="1"/>
  <c r="EG34" i="1" a="1"/>
  <c r="EG34" i="1" s="1"/>
  <c r="EG43" i="1" a="1"/>
  <c r="EG43" i="1" s="1"/>
  <c r="EG42" i="1" a="1"/>
  <c r="EG42" i="1" s="1"/>
  <c r="EG27" i="1" a="1"/>
  <c r="EG27" i="1" s="1"/>
  <c r="EG37" i="1" a="1"/>
  <c r="EG37" i="1" s="1"/>
  <c r="EG29" i="1" a="1"/>
  <c r="EG29" i="1" s="1"/>
  <c r="EG30" i="1" a="1"/>
  <c r="EG30" i="1" s="1"/>
  <c r="YM26" i="1" a="1"/>
  <c r="YM26" i="1" s="1"/>
  <c r="YM31" i="1" a="1"/>
  <c r="YM31" i="1" s="1"/>
  <c r="YM44" i="1" a="1"/>
  <c r="YM44" i="1" s="1"/>
  <c r="YM33" i="1" a="1"/>
  <c r="YM33" i="1" s="1"/>
  <c r="YM34" i="1" a="1"/>
  <c r="YM34" i="1" s="1"/>
  <c r="YM43" i="1" a="1"/>
  <c r="YM43" i="1" s="1"/>
  <c r="YM23" i="1" a="1"/>
  <c r="YM23" i="1" s="1"/>
  <c r="YM25" i="1" a="1"/>
  <c r="YM25" i="1" s="1"/>
  <c r="YM46" i="1" a="1"/>
  <c r="YM46" i="1" s="1"/>
  <c r="YM45" i="1" a="1"/>
  <c r="YM45" i="1" s="1"/>
  <c r="YM30" i="1" a="1"/>
  <c r="YM30" i="1" s="1"/>
  <c r="YM27" i="1" a="1"/>
  <c r="YM27" i="1" s="1"/>
  <c r="YM29" i="1" a="1"/>
  <c r="YM29" i="1" s="1"/>
  <c r="YM36" i="1" a="1"/>
  <c r="YM36" i="1" s="1"/>
  <c r="YM40" i="1" a="1"/>
  <c r="YM40" i="1" s="1"/>
  <c r="YM42" i="1" a="1"/>
  <c r="YM42" i="1" s="1"/>
  <c r="YM32" i="1" a="1"/>
  <c r="YM32" i="1" s="1"/>
  <c r="YM24" i="1" a="1"/>
  <c r="YM24" i="1" s="1"/>
  <c r="YM37" i="1" a="1"/>
  <c r="YM37" i="1" s="1"/>
  <c r="YM39" i="1" a="1"/>
  <c r="YM39" i="1" s="1"/>
  <c r="YM28" i="1" a="1"/>
  <c r="YM28" i="1" s="1"/>
  <c r="YM38" i="1" a="1"/>
  <c r="YM38" i="1" s="1"/>
  <c r="BP32" i="1" a="1"/>
  <c r="BP32" i="1" s="1"/>
  <c r="BP27" i="1" a="1"/>
  <c r="BP27" i="1" s="1"/>
  <c r="BP33" i="1" a="1"/>
  <c r="BP33" i="1" s="1"/>
  <c r="BP44" i="1" a="1"/>
  <c r="BP44" i="1" s="1"/>
  <c r="BP38" i="1" a="1"/>
  <c r="BP38" i="1" s="1"/>
  <c r="BP39" i="1" a="1"/>
  <c r="BP39" i="1" s="1"/>
  <c r="BP45" i="1" a="1"/>
  <c r="BP45" i="1" s="1"/>
  <c r="BP25" i="1" a="1"/>
  <c r="BP25" i="1" s="1"/>
  <c r="BP37" i="1" a="1"/>
  <c r="BP37" i="1" s="1"/>
  <c r="BP43" i="1" a="1"/>
  <c r="BP43" i="1" s="1"/>
  <c r="BP46" i="1" a="1"/>
  <c r="BP46" i="1" s="1"/>
  <c r="BP34" i="1" a="1"/>
  <c r="BP34" i="1" s="1"/>
  <c r="BP26" i="1" a="1"/>
  <c r="BP26" i="1" s="1"/>
  <c r="BP29" i="1" a="1"/>
  <c r="BP29" i="1" s="1"/>
  <c r="BP28" i="1" a="1"/>
  <c r="BP28" i="1" s="1"/>
  <c r="BP40" i="1" a="1"/>
  <c r="BP40" i="1" s="1"/>
  <c r="BP24" i="1" a="1"/>
  <c r="BP24" i="1" s="1"/>
  <c r="BP42" i="1" a="1"/>
  <c r="BP42" i="1" s="1"/>
  <c r="BP36" i="1" a="1"/>
  <c r="BP36" i="1" s="1"/>
  <c r="BP23" i="1" a="1"/>
  <c r="BP23" i="1" s="1"/>
  <c r="BP30" i="1" a="1"/>
  <c r="BP30" i="1" s="1"/>
  <c r="BP31" i="1" a="1"/>
  <c r="BP31" i="1" s="1"/>
  <c r="GC45" i="1" a="1"/>
  <c r="GC45" i="1" s="1"/>
  <c r="GC34" i="1" a="1"/>
  <c r="GC34" i="1" s="1"/>
  <c r="GC43" i="1" a="1"/>
  <c r="GC43" i="1" s="1"/>
  <c r="GC40" i="1" a="1"/>
  <c r="GC40" i="1" s="1"/>
  <c r="GC44" i="1" a="1"/>
  <c r="GC44" i="1" s="1"/>
  <c r="GC26" i="1" a="1"/>
  <c r="GC26" i="1" s="1"/>
  <c r="GC25" i="1" a="1"/>
  <c r="GC25" i="1" s="1"/>
  <c r="GC37" i="1" a="1"/>
  <c r="GC37" i="1" s="1"/>
  <c r="GC32" i="1" a="1"/>
  <c r="GC32" i="1" s="1"/>
  <c r="GC30" i="1" a="1"/>
  <c r="GC30" i="1" s="1"/>
  <c r="GC29" i="1" a="1"/>
  <c r="GC29" i="1" s="1"/>
  <c r="GC31" i="1" a="1"/>
  <c r="GC31" i="1" s="1"/>
  <c r="GC27" i="1" a="1"/>
  <c r="GC27" i="1" s="1"/>
  <c r="GC42" i="1" a="1"/>
  <c r="GC42" i="1" s="1"/>
  <c r="GC24" i="1" a="1"/>
  <c r="GC24" i="1" s="1"/>
  <c r="GC39" i="1" a="1"/>
  <c r="GC39" i="1" s="1"/>
  <c r="GC23" i="1" a="1"/>
  <c r="GC23" i="1" s="1"/>
  <c r="GC36" i="1" a="1"/>
  <c r="GC36" i="1" s="1"/>
  <c r="GC38" i="1" a="1"/>
  <c r="GC38" i="1" s="1"/>
  <c r="GC28" i="1" a="1"/>
  <c r="GC28" i="1" s="1"/>
  <c r="GC33" i="1" a="1"/>
  <c r="GC33" i="1" s="1"/>
  <c r="GC46" i="1" a="1"/>
  <c r="GC46" i="1" s="1"/>
  <c r="IM42" i="1" a="1"/>
  <c r="IM42" i="1" s="1"/>
  <c r="IM24" i="1" a="1"/>
  <c r="IM24" i="1" s="1"/>
  <c r="IM25" i="1" a="1"/>
  <c r="IM25" i="1" s="1"/>
  <c r="IM30" i="1" a="1"/>
  <c r="IM30" i="1" s="1"/>
  <c r="IM40" i="1" a="1"/>
  <c r="IM40" i="1" s="1"/>
  <c r="IM27" i="1" a="1"/>
  <c r="IM27" i="1" s="1"/>
  <c r="IM23" i="1" a="1"/>
  <c r="IM23" i="1" s="1"/>
  <c r="IM28" i="1" a="1"/>
  <c r="IM28" i="1" s="1"/>
  <c r="IM38" i="1" a="1"/>
  <c r="IM38" i="1" s="1"/>
  <c r="IM33" i="1" a="1"/>
  <c r="IM33" i="1" s="1"/>
  <c r="IM44" i="1" a="1"/>
  <c r="IM44" i="1" s="1"/>
  <c r="IM39" i="1" a="1"/>
  <c r="IM39" i="1" s="1"/>
  <c r="IM43" i="1" a="1"/>
  <c r="IM43" i="1" s="1"/>
  <c r="IM46" i="1" a="1"/>
  <c r="IM46" i="1" s="1"/>
  <c r="IM31" i="1" a="1"/>
  <c r="IM31" i="1" s="1"/>
  <c r="IM34" i="1" a="1"/>
  <c r="IM34" i="1" s="1"/>
  <c r="IM26" i="1" a="1"/>
  <c r="IM26" i="1" s="1"/>
  <c r="IM32" i="1" a="1"/>
  <c r="IM32" i="1" s="1"/>
  <c r="IM36" i="1" a="1"/>
  <c r="IM36" i="1" s="1"/>
  <c r="IM45" i="1" a="1"/>
  <c r="IM45" i="1" s="1"/>
  <c r="IM29" i="1" a="1"/>
  <c r="IM29" i="1" s="1"/>
  <c r="IM37" i="1" a="1"/>
  <c r="IM37" i="1" s="1"/>
  <c r="XG65" i="1" a="1"/>
  <c r="XG65"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IV65" i="1" a="1"/>
  <c r="IV65"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CB65" i="1" a="1"/>
  <c r="CB65"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GZ65" i="1" a="1"/>
  <c r="GZ65"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WN39" i="1" a="1"/>
  <c r="WN39" i="1" s="1"/>
  <c r="WN42" i="1" a="1"/>
  <c r="WN42" i="1" s="1"/>
  <c r="WN29" i="1" a="1"/>
  <c r="WN29" i="1" s="1"/>
  <c r="WN43" i="1" a="1"/>
  <c r="WN43" i="1" s="1"/>
  <c r="WN30" i="1" a="1"/>
  <c r="WN30" i="1" s="1"/>
  <c r="WN37" i="1" a="1"/>
  <c r="WN37" i="1" s="1"/>
  <c r="WN46" i="1" a="1"/>
  <c r="WN46" i="1" s="1"/>
  <c r="WN44" i="1" a="1"/>
  <c r="WN44" i="1" s="1"/>
  <c r="WN34" i="1" a="1"/>
  <c r="WN34" i="1" s="1"/>
  <c r="WN36" i="1" a="1"/>
  <c r="WN36" i="1" s="1"/>
  <c r="WN45" i="1" a="1"/>
  <c r="WN45" i="1" s="1"/>
  <c r="WN26" i="1" a="1"/>
  <c r="WN26" i="1" s="1"/>
  <c r="WN24" i="1" a="1"/>
  <c r="WN24" i="1" s="1"/>
  <c r="WN25" i="1" a="1"/>
  <c r="WN25" i="1" s="1"/>
  <c r="WN38" i="1" a="1"/>
  <c r="WN38" i="1" s="1"/>
  <c r="WN23" i="1" a="1"/>
  <c r="WN23" i="1" s="1"/>
  <c r="WN27" i="1" a="1"/>
  <c r="WN27" i="1" s="1"/>
  <c r="WN40" i="1" a="1"/>
  <c r="WN40" i="1" s="1"/>
  <c r="WN31" i="1" a="1"/>
  <c r="WN31" i="1" s="1"/>
  <c r="WN32" i="1" a="1"/>
  <c r="WN32" i="1" s="1"/>
  <c r="WN28" i="1" a="1"/>
  <c r="WN28" i="1" s="1"/>
  <c r="WN33" i="1" a="1"/>
  <c r="WN33" i="1" s="1"/>
  <c r="I28" i="1" a="1"/>
  <c r="I28" i="1" s="1"/>
  <c r="I44" i="1" a="1"/>
  <c r="I44" i="1" s="1"/>
  <c r="I32" i="1" a="1"/>
  <c r="I32" i="1" s="1"/>
  <c r="I38" i="1" a="1"/>
  <c r="I38" i="1" s="1"/>
  <c r="I36" i="1" a="1"/>
  <c r="I36" i="1" s="1"/>
  <c r="I45" i="1" a="1"/>
  <c r="I45" i="1" s="1"/>
  <c r="I27" i="1" a="1"/>
  <c r="I27" i="1" s="1"/>
  <c r="I37" i="1" a="1"/>
  <c r="I37" i="1" s="1"/>
  <c r="I29" i="1" a="1"/>
  <c r="I29" i="1" s="1"/>
  <c r="I33" i="1" a="1"/>
  <c r="I33" i="1" s="1"/>
  <c r="I30" i="1" a="1"/>
  <c r="I30" i="1" s="1"/>
  <c r="I43" i="1" a="1"/>
  <c r="I43" i="1" s="1"/>
  <c r="I39" i="1" a="1"/>
  <c r="I39" i="1" s="1"/>
  <c r="I46" i="1" a="1"/>
  <c r="I46" i="1" s="1"/>
  <c r="I26" i="1" a="1"/>
  <c r="I26" i="1" s="1"/>
  <c r="I23" i="1" a="1"/>
  <c r="I23" i="1" s="1"/>
  <c r="I24" i="1" a="1"/>
  <c r="I24" i="1" s="1"/>
  <c r="I42" i="1" a="1"/>
  <c r="I42" i="1" s="1"/>
  <c r="I40" i="1" a="1"/>
  <c r="I40" i="1" s="1"/>
  <c r="I34" i="1" a="1"/>
  <c r="I34" i="1" s="1"/>
  <c r="I31" i="1" a="1"/>
  <c r="I31" i="1" s="1"/>
  <c r="I25" i="1" a="1"/>
  <c r="I25" i="1" s="1"/>
  <c r="AEX28" i="1" a="1"/>
  <c r="AEX28" i="1" s="1"/>
  <c r="AEX42" i="1" a="1"/>
  <c r="AEX42" i="1" s="1"/>
  <c r="AEX46" i="1" a="1"/>
  <c r="AEX46" i="1" s="1"/>
  <c r="AEX37" i="1" a="1"/>
  <c r="AEX37" i="1" s="1"/>
  <c r="AEX36" i="1" a="1"/>
  <c r="AEX36" i="1" s="1"/>
  <c r="AEX25" i="1" a="1"/>
  <c r="AEX25" i="1" s="1"/>
  <c r="AEX32" i="1" a="1"/>
  <c r="AEX32" i="1" s="1"/>
  <c r="AEX44" i="1" a="1"/>
  <c r="AEX44" i="1" s="1"/>
  <c r="AEX38" i="1" a="1"/>
  <c r="AEX38" i="1" s="1"/>
  <c r="AEX39" i="1" a="1"/>
  <c r="AEX39" i="1" s="1"/>
  <c r="AEX33" i="1" a="1"/>
  <c r="AEX33" i="1" s="1"/>
  <c r="AEX23" i="1" a="1"/>
  <c r="AEX23" i="1" s="1"/>
  <c r="AEX26" i="1" a="1"/>
  <c r="AEX26" i="1" s="1"/>
  <c r="AEX27" i="1" a="1"/>
  <c r="AEX27" i="1" s="1"/>
  <c r="AEX40" i="1" a="1"/>
  <c r="AEX40" i="1" s="1"/>
  <c r="AEX24" i="1" a="1"/>
  <c r="AEX24" i="1" s="1"/>
  <c r="AEX45" i="1" a="1"/>
  <c r="AEX45" i="1" s="1"/>
  <c r="AEX34" i="1" a="1"/>
  <c r="AEX34" i="1" s="1"/>
  <c r="AEX43" i="1" a="1"/>
  <c r="AEX43" i="1" s="1"/>
  <c r="AEX31" i="1" a="1"/>
  <c r="AEX31" i="1" s="1"/>
  <c r="AEX30" i="1" a="1"/>
  <c r="AEX30" i="1" s="1"/>
  <c r="AEX29" i="1" a="1"/>
  <c r="AEX29" i="1" s="1"/>
  <c r="T24" i="1" a="1"/>
  <c r="T24" i="1" s="1"/>
  <c r="T45" i="1" a="1"/>
  <c r="T45" i="1" s="1"/>
  <c r="T30" i="1" a="1"/>
  <c r="T30" i="1" s="1"/>
  <c r="T33" i="1" a="1"/>
  <c r="T33" i="1" s="1"/>
  <c r="T32" i="1" a="1"/>
  <c r="T32" i="1" s="1"/>
  <c r="T44" i="1" a="1"/>
  <c r="T44" i="1" s="1"/>
  <c r="T42" i="1" a="1"/>
  <c r="T42" i="1" s="1"/>
  <c r="T46" i="1" a="1"/>
  <c r="T46" i="1" s="1"/>
  <c r="T43" i="1" a="1"/>
  <c r="T43" i="1" s="1"/>
  <c r="T37" i="1" a="1"/>
  <c r="T37" i="1" s="1"/>
  <c r="T36" i="1" a="1"/>
  <c r="T36" i="1" s="1"/>
  <c r="T40" i="1" a="1"/>
  <c r="T40" i="1" s="1"/>
  <c r="T38" i="1" a="1"/>
  <c r="T38" i="1" s="1"/>
  <c r="T39" i="1" a="1"/>
  <c r="T39" i="1" s="1"/>
  <c r="T34" i="1" a="1"/>
  <c r="T34" i="1" s="1"/>
  <c r="T25" i="1" a="1"/>
  <c r="T25" i="1" s="1"/>
  <c r="T23" i="1" a="1"/>
  <c r="T23" i="1" s="1"/>
  <c r="T31" i="1" a="1"/>
  <c r="T31" i="1" s="1"/>
  <c r="FY40" i="1" a="1"/>
  <c r="FY40" i="1" s="1"/>
  <c r="FY27" i="1" a="1"/>
  <c r="FY27" i="1" s="1"/>
  <c r="FY39" i="1" a="1"/>
  <c r="FY39" i="1" s="1"/>
  <c r="FY38" i="1" a="1"/>
  <c r="FY38" i="1" s="1"/>
  <c r="FY33" i="1" a="1"/>
  <c r="FY33" i="1" s="1"/>
  <c r="FY45" i="1" a="1"/>
  <c r="FY45" i="1" s="1"/>
  <c r="FY26" i="1" a="1"/>
  <c r="FY26" i="1" s="1"/>
  <c r="FY32" i="1" a="1"/>
  <c r="FY32" i="1" s="1"/>
  <c r="FY44" i="1" a="1"/>
  <c r="FY44" i="1" s="1"/>
  <c r="FY46" i="1" a="1"/>
  <c r="FY46" i="1" s="1"/>
  <c r="FY43" i="1" a="1"/>
  <c r="FY43" i="1" s="1"/>
  <c r="FY34" i="1" a="1"/>
  <c r="FY34" i="1" s="1"/>
  <c r="FY24" i="1" a="1"/>
  <c r="FY24" i="1" s="1"/>
  <c r="FY31" i="1" a="1"/>
  <c r="FY31" i="1" s="1"/>
  <c r="FY30" i="1" a="1"/>
  <c r="FY30" i="1" s="1"/>
  <c r="FY29" i="1" a="1"/>
  <c r="FY29" i="1" s="1"/>
  <c r="FY37" i="1" a="1"/>
  <c r="FY37" i="1" s="1"/>
  <c r="FY28" i="1" a="1"/>
  <c r="FY28" i="1" s="1"/>
  <c r="FY36" i="1" a="1"/>
  <c r="FY36" i="1" s="1"/>
  <c r="FY23" i="1" a="1"/>
  <c r="FY23" i="1" s="1"/>
  <c r="FY42" i="1" a="1"/>
  <c r="FY42" i="1" s="1"/>
  <c r="FY25" i="1" a="1"/>
  <c r="FY25" i="1" s="1"/>
  <c r="II38" i="1" a="1"/>
  <c r="II38" i="1" s="1"/>
  <c r="II23" i="1" a="1"/>
  <c r="II23" i="1" s="1"/>
  <c r="II42" i="1" a="1"/>
  <c r="II42" i="1" s="1"/>
  <c r="II45" i="1" a="1"/>
  <c r="II45" i="1" s="1"/>
  <c r="II29" i="1" a="1"/>
  <c r="II29" i="1" s="1"/>
  <c r="II24" i="1" a="1"/>
  <c r="II24" i="1" s="1"/>
  <c r="II32" i="1" a="1"/>
  <c r="II32" i="1" s="1"/>
  <c r="II26" i="1" a="1"/>
  <c r="II26" i="1" s="1"/>
  <c r="II27" i="1" a="1"/>
  <c r="II27" i="1" s="1"/>
  <c r="II40" i="1" a="1"/>
  <c r="II40" i="1" s="1"/>
  <c r="II25" i="1" a="1"/>
  <c r="II25" i="1" s="1"/>
  <c r="II44" i="1" a="1"/>
  <c r="II44" i="1" s="1"/>
  <c r="II31" i="1" a="1"/>
  <c r="II31" i="1" s="1"/>
  <c r="II46" i="1" a="1"/>
  <c r="II46" i="1" s="1"/>
  <c r="II30" i="1" a="1"/>
  <c r="II30" i="1" s="1"/>
  <c r="II36" i="1" a="1"/>
  <c r="II36" i="1" s="1"/>
  <c r="II33" i="1" a="1"/>
  <c r="II33" i="1" s="1"/>
  <c r="II37" i="1" a="1"/>
  <c r="II37" i="1" s="1"/>
  <c r="II39" i="1" a="1"/>
  <c r="II39" i="1" s="1"/>
  <c r="II28" i="1" a="1"/>
  <c r="II28" i="1" s="1"/>
  <c r="II43" i="1" a="1"/>
  <c r="II43" i="1" s="1"/>
  <c r="II34" i="1" a="1"/>
  <c r="II34" i="1" s="1"/>
  <c r="IW31" i="1" a="1"/>
  <c r="IW31" i="1" s="1"/>
  <c r="IW25" i="1" a="1"/>
  <c r="IW25" i="1" s="1"/>
  <c r="IW45" i="1" a="1"/>
  <c r="IW45" i="1" s="1"/>
  <c r="IW44" i="1" a="1"/>
  <c r="IW44" i="1" s="1"/>
  <c r="IW30" i="1" a="1"/>
  <c r="IW30" i="1" s="1"/>
  <c r="IW32" i="1" a="1"/>
  <c r="IW32" i="1" s="1"/>
  <c r="IW36" i="1" a="1"/>
  <c r="IW36" i="1" s="1"/>
  <c r="IW42" i="1" a="1"/>
  <c r="IW42" i="1" s="1"/>
  <c r="IW24" i="1" a="1"/>
  <c r="IW24" i="1" s="1"/>
  <c r="IW37" i="1" a="1"/>
  <c r="IW37" i="1" s="1"/>
  <c r="IW39" i="1" a="1"/>
  <c r="IW39" i="1" s="1"/>
  <c r="IW38" i="1" a="1"/>
  <c r="IW38" i="1" s="1"/>
  <c r="IW46" i="1" a="1"/>
  <c r="IW46" i="1" s="1"/>
  <c r="IW33" i="1" a="1"/>
  <c r="IW33" i="1" s="1"/>
  <c r="IW28" i="1" a="1"/>
  <c r="IW28" i="1" s="1"/>
  <c r="IW26" i="1" a="1"/>
  <c r="IW26" i="1" s="1"/>
  <c r="IW43" i="1" a="1"/>
  <c r="IW43" i="1" s="1"/>
  <c r="IW34" i="1" a="1"/>
  <c r="IW34" i="1" s="1"/>
  <c r="IW23" i="1" a="1"/>
  <c r="IW23" i="1" s="1"/>
  <c r="IW29" i="1" a="1"/>
  <c r="IW29" i="1" s="1"/>
  <c r="IW27" i="1" a="1"/>
  <c r="IW27" i="1" s="1"/>
  <c r="IW40" i="1" a="1"/>
  <c r="IW40" i="1" s="1"/>
  <c r="BZ23" i="1" a="1"/>
  <c r="BZ23" i="1" s="1"/>
  <c r="BZ33" i="1" a="1"/>
  <c r="BZ33" i="1" s="1"/>
  <c r="BZ37" i="1" a="1"/>
  <c r="BZ37" i="1" s="1"/>
  <c r="BZ45" i="1" a="1"/>
  <c r="BZ45" i="1" s="1"/>
  <c r="BZ24" i="1" a="1"/>
  <c r="BZ24" i="1" s="1"/>
  <c r="BZ29" i="1" a="1"/>
  <c r="BZ29" i="1" s="1"/>
  <c r="BZ34" i="1" a="1"/>
  <c r="BZ34" i="1" s="1"/>
  <c r="BZ43" i="1" a="1"/>
  <c r="BZ43" i="1" s="1"/>
  <c r="BZ32" i="1" a="1"/>
  <c r="BZ32" i="1" s="1"/>
  <c r="BZ27" i="1" a="1"/>
  <c r="BZ27" i="1" s="1"/>
  <c r="BZ30" i="1" a="1"/>
  <c r="BZ30" i="1" s="1"/>
  <c r="BZ40" i="1" a="1"/>
  <c r="BZ40" i="1" s="1"/>
  <c r="BZ44" i="1" a="1"/>
  <c r="BZ44" i="1" s="1"/>
  <c r="BZ46" i="1" a="1"/>
  <c r="BZ46" i="1" s="1"/>
  <c r="BZ26" i="1" a="1"/>
  <c r="BZ26" i="1" s="1"/>
  <c r="BZ25" i="1" a="1"/>
  <c r="BZ25" i="1" s="1"/>
  <c r="BZ42" i="1" a="1"/>
  <c r="BZ42" i="1" s="1"/>
  <c r="BZ31" i="1" a="1"/>
  <c r="BZ31" i="1" s="1"/>
  <c r="BZ36" i="1" a="1"/>
  <c r="BZ36" i="1" s="1"/>
  <c r="BZ39" i="1" a="1"/>
  <c r="BZ39" i="1" s="1"/>
  <c r="BZ28" i="1" a="1"/>
  <c r="BZ28" i="1" s="1"/>
  <c r="BZ38" i="1" a="1"/>
  <c r="BZ38" i="1" s="1"/>
  <c r="WU65" i="1" a="1"/>
  <c r="WU65"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YM65" i="1" a="1"/>
  <c r="YM65"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DD46" i="1" a="1"/>
  <c r="DD46" i="1" s="1"/>
  <c r="DD32" i="1" a="1"/>
  <c r="DD32" i="1" s="1"/>
  <c r="DD25" i="1" a="1"/>
  <c r="DD25" i="1" s="1"/>
  <c r="DD23" i="1" a="1"/>
  <c r="DD23" i="1" s="1"/>
  <c r="DD38" i="1" a="1"/>
  <c r="DD38" i="1" s="1"/>
  <c r="DD39" i="1" a="1"/>
  <c r="DD39" i="1" s="1"/>
  <c r="DD24" i="1" a="1"/>
  <c r="DD24" i="1" s="1"/>
  <c r="DD33" i="1" a="1"/>
  <c r="DD33" i="1" s="1"/>
  <c r="DD28" i="1" a="1"/>
  <c r="DD28" i="1" s="1"/>
  <c r="DD26" i="1" a="1"/>
  <c r="DD26" i="1" s="1"/>
  <c r="DD45" i="1" a="1"/>
  <c r="DD45" i="1" s="1"/>
  <c r="DD27" i="1" a="1"/>
  <c r="DD27" i="1" s="1"/>
  <c r="DD34" i="1" a="1"/>
  <c r="DD34" i="1" s="1"/>
  <c r="DD43" i="1" a="1"/>
  <c r="DD43" i="1" s="1"/>
  <c r="DD31" i="1" a="1"/>
  <c r="DD31" i="1" s="1"/>
  <c r="DD30" i="1" a="1"/>
  <c r="DD30" i="1" s="1"/>
  <c r="DD29" i="1" a="1"/>
  <c r="DD29" i="1" s="1"/>
  <c r="DD42" i="1" a="1"/>
  <c r="DD42" i="1" s="1"/>
  <c r="DD40" i="1" a="1"/>
  <c r="DD40" i="1" s="1"/>
  <c r="DD44" i="1" a="1"/>
  <c r="DD44" i="1" s="1"/>
  <c r="JA33" i="1" a="1"/>
  <c r="JA33" i="1" s="1"/>
  <c r="JA38" i="1" a="1"/>
  <c r="JA38" i="1" s="1"/>
  <c r="JA25" i="1" a="1"/>
  <c r="JA25" i="1" s="1"/>
  <c r="JA46" i="1" a="1"/>
  <c r="JA46" i="1" s="1"/>
  <c r="JA31" i="1" a="1"/>
  <c r="JA31" i="1" s="1"/>
  <c r="JA44" i="1" a="1"/>
  <c r="JA44" i="1" s="1"/>
  <c r="JA40" i="1" a="1"/>
  <c r="JA40" i="1" s="1"/>
  <c r="JA26" i="1" a="1"/>
  <c r="JA26" i="1" s="1"/>
  <c r="JA32" i="1" a="1"/>
  <c r="JA32" i="1" s="1"/>
  <c r="JA45" i="1" a="1"/>
  <c r="JA45" i="1" s="1"/>
  <c r="JA34" i="1" a="1"/>
  <c r="JA34" i="1" s="1"/>
  <c r="JA43" i="1" a="1"/>
  <c r="JA43" i="1" s="1"/>
  <c r="JA23" i="1" a="1"/>
  <c r="JA23" i="1" s="1"/>
  <c r="JA27" i="1" a="1"/>
  <c r="JA27" i="1" s="1"/>
  <c r="JA36" i="1" a="1"/>
  <c r="JA36" i="1" s="1"/>
  <c r="JA30" i="1" a="1"/>
  <c r="JA30" i="1" s="1"/>
  <c r="JA42" i="1" a="1"/>
  <c r="JA42" i="1" s="1"/>
  <c r="JA29" i="1" a="1"/>
  <c r="JA29" i="1" s="1"/>
  <c r="JA37" i="1" a="1"/>
  <c r="JA37" i="1" s="1"/>
  <c r="JA28" i="1" a="1"/>
  <c r="JA28" i="1" s="1"/>
  <c r="JA39" i="1" a="1"/>
  <c r="JA39" i="1" s="1"/>
  <c r="JA24" i="1" a="1"/>
  <c r="JA24" i="1" s="1"/>
  <c r="DM29" i="1" a="1"/>
  <c r="DM29" i="1" s="1"/>
  <c r="DM27" i="1" a="1"/>
  <c r="DM27" i="1" s="1"/>
  <c r="DM37" i="1" a="1"/>
  <c r="DM37" i="1" s="1"/>
  <c r="DM42" i="1" a="1"/>
  <c r="DM42" i="1" s="1"/>
  <c r="DM25" i="1" a="1"/>
  <c r="DM25" i="1" s="1"/>
  <c r="DM28" i="1" a="1"/>
  <c r="DM28" i="1" s="1"/>
  <c r="DM31" i="1" a="1"/>
  <c r="DM31" i="1" s="1"/>
  <c r="DM38" i="1" a="1"/>
  <c r="DM38" i="1" s="1"/>
  <c r="DM44" i="1" a="1"/>
  <c r="DM44" i="1" s="1"/>
  <c r="DM30" i="1" a="1"/>
  <c r="DM30" i="1" s="1"/>
  <c r="DM40" i="1" a="1"/>
  <c r="DM40" i="1" s="1"/>
  <c r="DM33" i="1" a="1"/>
  <c r="DM33" i="1" s="1"/>
  <c r="DM36" i="1" a="1"/>
  <c r="DM36" i="1" s="1"/>
  <c r="DM45" i="1" a="1"/>
  <c r="DM45" i="1" s="1"/>
  <c r="DM24" i="1" a="1"/>
  <c r="DM24" i="1" s="1"/>
  <c r="DM39" i="1" a="1"/>
  <c r="DM39" i="1" s="1"/>
  <c r="DM43" i="1" a="1"/>
  <c r="DM43" i="1" s="1"/>
  <c r="DM32" i="1" a="1"/>
  <c r="DM32" i="1" s="1"/>
  <c r="DM34" i="1" a="1"/>
  <c r="DM34" i="1" s="1"/>
  <c r="DM26" i="1" a="1"/>
  <c r="DM26" i="1" s="1"/>
  <c r="DM23" i="1" a="1"/>
  <c r="DM23" i="1" s="1"/>
  <c r="DM46" i="1" a="1"/>
  <c r="DM46" i="1" s="1"/>
  <c r="IE28" i="1" a="1"/>
  <c r="IE28" i="1" s="1"/>
  <c r="IE43" i="1" a="1"/>
  <c r="IE43" i="1" s="1"/>
  <c r="IE37" i="1" a="1"/>
  <c r="IE37" i="1" s="1"/>
  <c r="IE34" i="1" a="1"/>
  <c r="IE34" i="1" s="1"/>
  <c r="IE26" i="1" a="1"/>
  <c r="IE26" i="1" s="1"/>
  <c r="IE45" i="1" a="1"/>
  <c r="IE45" i="1" s="1"/>
  <c r="IE31" i="1" a="1"/>
  <c r="IE31" i="1" s="1"/>
  <c r="IE42" i="1" a="1"/>
  <c r="IE42" i="1" s="1"/>
  <c r="IE29" i="1" a="1"/>
  <c r="IE29" i="1" s="1"/>
  <c r="IE30" i="1" a="1"/>
  <c r="IE30" i="1" s="1"/>
  <c r="IE46" i="1" a="1"/>
  <c r="IE46" i="1" s="1"/>
  <c r="IE44" i="1" a="1"/>
  <c r="IE44" i="1" s="1"/>
  <c r="IE36" i="1" a="1"/>
  <c r="IE36" i="1" s="1"/>
  <c r="IE32" i="1" a="1"/>
  <c r="IE32" i="1" s="1"/>
  <c r="IE24" i="1" a="1"/>
  <c r="IE24" i="1" s="1"/>
  <c r="IE40" i="1" a="1"/>
  <c r="IE40" i="1" s="1"/>
  <c r="IE39" i="1" a="1"/>
  <c r="IE39" i="1" s="1"/>
  <c r="IE23" i="1" a="1"/>
  <c r="IE23" i="1" s="1"/>
  <c r="IE27" i="1" a="1"/>
  <c r="IE27" i="1" s="1"/>
  <c r="IE33" i="1" a="1"/>
  <c r="IE33" i="1" s="1"/>
  <c r="IE38" i="1" a="1"/>
  <c r="IE38" i="1" s="1"/>
  <c r="IE25" i="1" a="1"/>
  <c r="IE25" i="1" s="1"/>
  <c r="IS33" i="1" a="1"/>
  <c r="IS33" i="1" s="1"/>
  <c r="IS44" i="1" a="1"/>
  <c r="IS44" i="1" s="1"/>
  <c r="IS37" i="1" a="1"/>
  <c r="IS37" i="1" s="1"/>
  <c r="IS30" i="1" a="1"/>
  <c r="IS30" i="1" s="1"/>
  <c r="IS38" i="1" a="1"/>
  <c r="IS38" i="1" s="1"/>
  <c r="IS25" i="1" a="1"/>
  <c r="IS25" i="1" s="1"/>
  <c r="IS39" i="1" a="1"/>
  <c r="IS39" i="1" s="1"/>
  <c r="IS43" i="1" a="1"/>
  <c r="IS43" i="1" s="1"/>
  <c r="IS42" i="1" a="1"/>
  <c r="IS42" i="1" s="1"/>
  <c r="IS40" i="1" a="1"/>
  <c r="IS40" i="1" s="1"/>
  <c r="IS23" i="1" a="1"/>
  <c r="IS23" i="1" s="1"/>
  <c r="IS46" i="1" a="1"/>
  <c r="IS46" i="1" s="1"/>
  <c r="IS34" i="1" a="1"/>
  <c r="IS34" i="1" s="1"/>
  <c r="IS45" i="1" a="1"/>
  <c r="IS45" i="1" s="1"/>
  <c r="IS29" i="1" a="1"/>
  <c r="IS29" i="1" s="1"/>
  <c r="IS31" i="1" a="1"/>
  <c r="IS31" i="1" s="1"/>
  <c r="IS27" i="1" a="1"/>
  <c r="IS27" i="1" s="1"/>
  <c r="IS32" i="1" a="1"/>
  <c r="IS32" i="1" s="1"/>
  <c r="IS26" i="1" a="1"/>
  <c r="IS26" i="1" s="1"/>
  <c r="IS28" i="1" a="1"/>
  <c r="IS28" i="1" s="1"/>
  <c r="IS36" i="1" a="1"/>
  <c r="IS36" i="1" s="1"/>
  <c r="IS24" i="1" a="1"/>
  <c r="IS24" i="1" s="1"/>
  <c r="WH23" i="1" a="1"/>
  <c r="WH23" i="1" s="1"/>
  <c r="WH31" i="1" a="1"/>
  <c r="WH31" i="1" s="1"/>
  <c r="WH44" i="1" a="1"/>
  <c r="WH44" i="1" s="1"/>
  <c r="WH45" i="1" a="1"/>
  <c r="WH45" i="1" s="1"/>
  <c r="WH27" i="1" a="1"/>
  <c r="WH27" i="1" s="1"/>
  <c r="WH25" i="1" a="1"/>
  <c r="WH25" i="1" s="1"/>
  <c r="WH46" i="1" a="1"/>
  <c r="WH46" i="1" s="1"/>
  <c r="WH42" i="1" a="1"/>
  <c r="WH42" i="1" s="1"/>
  <c r="WH30" i="1" a="1"/>
  <c r="WH30" i="1" s="1"/>
  <c r="WH29" i="1" a="1"/>
  <c r="WH29" i="1" s="1"/>
  <c r="WH32" i="1" a="1"/>
  <c r="WH32" i="1" s="1"/>
  <c r="WH24" i="1" a="1"/>
  <c r="WH24" i="1" s="1"/>
  <c r="WH36" i="1" a="1"/>
  <c r="WH36" i="1" s="1"/>
  <c r="WH38" i="1" a="1"/>
  <c r="WH38" i="1" s="1"/>
  <c r="WH37" i="1" a="1"/>
  <c r="WH37" i="1" s="1"/>
  <c r="WH39" i="1" a="1"/>
  <c r="WH39" i="1" s="1"/>
  <c r="WH26" i="1" a="1"/>
  <c r="WH26" i="1" s="1"/>
  <c r="WH28" i="1" a="1"/>
  <c r="WH28" i="1" s="1"/>
  <c r="WH33" i="1" a="1"/>
  <c r="WH33" i="1" s="1"/>
  <c r="WH40" i="1" a="1"/>
  <c r="WH40" i="1" s="1"/>
  <c r="WH34" i="1" a="1"/>
  <c r="WH34" i="1" s="1"/>
  <c r="WH43" i="1" a="1"/>
  <c r="WH43" i="1" s="1"/>
  <c r="IT65" i="1" a="1"/>
  <c r="IT65"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YN65" i="1" a="1"/>
  <c r="YN65" i="1" s="1"/>
  <c r="YN66" i="1" a="1"/>
  <c r="YN66" i="1" s="1"/>
  <c r="YN67" i="1" a="1"/>
  <c r="YN67" i="1" s="1"/>
  <c r="YN68" i="1" a="1"/>
  <c r="YN68" i="1" s="1"/>
  <c r="YN69" i="1" a="1"/>
  <c r="YN69" i="1" s="1"/>
  <c r="YN70" i="1" a="1"/>
  <c r="YN70" i="1" s="1"/>
  <c r="YN71" i="1" a="1"/>
  <c r="YN71" i="1" s="1"/>
  <c r="YN72" i="1" a="1"/>
  <c r="YN72" i="1" s="1"/>
  <c r="YN73" i="1" a="1"/>
  <c r="YN73" i="1" s="1"/>
  <c r="YN74" i="1" a="1"/>
  <c r="YN74" i="1" s="1"/>
  <c r="YN75" i="1" a="1"/>
  <c r="YN75" i="1" s="1"/>
  <c r="CK65" i="1" a="1"/>
  <c r="CK65"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HO65" i="1" a="1"/>
  <c r="HO65"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R31" i="1" a="1"/>
  <c r="R31" i="1" s="1"/>
  <c r="R23" i="1" a="1"/>
  <c r="R23" i="1" s="1"/>
  <c r="R37" i="1" a="1"/>
  <c r="R37" i="1" s="1"/>
  <c r="R32" i="1" a="1"/>
  <c r="R32" i="1" s="1"/>
  <c r="R27" i="1" a="1"/>
  <c r="R27" i="1" s="1"/>
  <c r="R28" i="1" a="1"/>
  <c r="R28" i="1" s="1"/>
  <c r="R38" i="1" a="1"/>
  <c r="R38" i="1" s="1"/>
  <c r="R42" i="1" a="1"/>
  <c r="R42" i="1" s="1"/>
  <c r="R30" i="1" a="1"/>
  <c r="R30" i="1" s="1"/>
  <c r="R25" i="1" a="1"/>
  <c r="R25" i="1" s="1"/>
  <c r="R36" i="1" a="1"/>
  <c r="R36" i="1" s="1"/>
  <c r="R44" i="1" a="1"/>
  <c r="R44" i="1" s="1"/>
  <c r="R33" i="1" a="1"/>
  <c r="R33" i="1" s="1"/>
  <c r="R39" i="1" a="1"/>
  <c r="R39" i="1" s="1"/>
  <c r="R34" i="1" a="1"/>
  <c r="R34" i="1" s="1"/>
  <c r="R43" i="1" a="1"/>
  <c r="R43" i="1" s="1"/>
  <c r="R26" i="1" a="1"/>
  <c r="R26" i="1" s="1"/>
  <c r="R46" i="1" a="1"/>
  <c r="R46" i="1" s="1"/>
  <c r="R29" i="1" a="1"/>
  <c r="R29" i="1" s="1"/>
  <c r="R40" i="1" a="1"/>
  <c r="R40" i="1" s="1"/>
  <c r="R45" i="1" a="1"/>
  <c r="R45" i="1" s="1"/>
  <c r="R24" i="1" a="1"/>
  <c r="R24" i="1" s="1"/>
  <c r="HN33" i="1" a="1"/>
  <c r="HN33" i="1" s="1"/>
  <c r="HN30" i="1" a="1"/>
  <c r="HN30" i="1" s="1"/>
  <c r="HN39" i="1" a="1"/>
  <c r="HN39" i="1" s="1"/>
  <c r="HN38" i="1" a="1"/>
  <c r="HN38" i="1" s="1"/>
  <c r="HN29" i="1" a="1"/>
  <c r="HN29" i="1" s="1"/>
  <c r="HN36" i="1" a="1"/>
  <c r="HN36" i="1" s="1"/>
  <c r="HN25" i="1" a="1"/>
  <c r="HN25" i="1" s="1"/>
  <c r="HN23" i="1" a="1"/>
  <c r="HN23" i="1" s="1"/>
  <c r="HN43" i="1" a="1"/>
  <c r="HN43" i="1" s="1"/>
  <c r="HN27" i="1" a="1"/>
  <c r="HN27" i="1" s="1"/>
  <c r="HN34" i="1" a="1"/>
  <c r="HN34" i="1" s="1"/>
  <c r="HN37" i="1" a="1"/>
  <c r="HN37" i="1" s="1"/>
  <c r="HN26" i="1" a="1"/>
  <c r="HN26" i="1" s="1"/>
  <c r="HN42" i="1" a="1"/>
  <c r="HN42" i="1" s="1"/>
  <c r="HN40" i="1" a="1"/>
  <c r="HN40" i="1" s="1"/>
  <c r="HN32" i="1" a="1"/>
  <c r="HN32" i="1" s="1"/>
  <c r="HN24" i="1" a="1"/>
  <c r="HN24" i="1" s="1"/>
  <c r="HN31" i="1" a="1"/>
  <c r="HN31" i="1" s="1"/>
  <c r="HN28" i="1" a="1"/>
  <c r="HN28" i="1" s="1"/>
  <c r="HN46" i="1" a="1"/>
  <c r="HN46" i="1" s="1"/>
  <c r="K28" i="1" a="1"/>
  <c r="K28" i="1" s="1"/>
  <c r="K23" i="1" a="1"/>
  <c r="K23" i="1" s="1"/>
  <c r="K46" i="1" a="1"/>
  <c r="K46" i="1" s="1"/>
  <c r="K34" i="1" a="1"/>
  <c r="K34" i="1" s="1"/>
  <c r="K30" i="1" a="1"/>
  <c r="K30" i="1" s="1"/>
  <c r="K38" i="1" a="1"/>
  <c r="K38" i="1" s="1"/>
  <c r="K27" i="1" a="1"/>
  <c r="K27" i="1" s="1"/>
  <c r="K40" i="1" a="1"/>
  <c r="K40" i="1" s="1"/>
  <c r="CZ40" i="1" s="1"/>
  <c r="K31" i="1" a="1"/>
  <c r="K31" i="1" s="1"/>
  <c r="K32" i="1" a="1"/>
  <c r="K32" i="1" s="1"/>
  <c r="K33" i="1" a="1"/>
  <c r="K33" i="1" s="1"/>
  <c r="K44" i="1" a="1"/>
  <c r="K44" i="1" s="1"/>
  <c r="CZ44" i="1" s="1"/>
  <c r="K45" i="1" a="1"/>
  <c r="K45" i="1" s="1"/>
  <c r="K24" i="1" a="1"/>
  <c r="K24" i="1" s="1"/>
  <c r="K36" i="1" a="1"/>
  <c r="K36" i="1" s="1"/>
  <c r="K29" i="1" a="1"/>
  <c r="K29" i="1" s="1"/>
  <c r="K39" i="1" a="1"/>
  <c r="K39" i="1" s="1"/>
  <c r="CZ39" i="1" s="1"/>
  <c r="K26" i="1" a="1"/>
  <c r="K26" i="1" s="1"/>
  <c r="K37" i="1" a="1"/>
  <c r="K37" i="1" s="1"/>
  <c r="K25" i="1" a="1"/>
  <c r="K25" i="1" s="1"/>
  <c r="K43" i="1" a="1"/>
  <c r="K43" i="1" s="1"/>
  <c r="HV25" i="1" a="1"/>
  <c r="HV25" i="1" s="1"/>
  <c r="HV40" i="1" a="1"/>
  <c r="HV40" i="1" s="1"/>
  <c r="HV23" i="1" a="1"/>
  <c r="HV23" i="1" s="1"/>
  <c r="HV30" i="1" a="1"/>
  <c r="HV30" i="1" s="1"/>
  <c r="HV26" i="1" a="1"/>
  <c r="HV26" i="1" s="1"/>
  <c r="HV24" i="1" a="1"/>
  <c r="HV24" i="1" s="1"/>
  <c r="HV37" i="1" a="1"/>
  <c r="HV37" i="1" s="1"/>
  <c r="HV31" i="1" a="1"/>
  <c r="HV31" i="1" s="1"/>
  <c r="HV38" i="1" a="1"/>
  <c r="HV38" i="1" s="1"/>
  <c r="HV27" i="1" a="1"/>
  <c r="HV27" i="1" s="1"/>
  <c r="HV42" i="1" a="1"/>
  <c r="HV42" i="1" s="1"/>
  <c r="HV32" i="1" a="1"/>
  <c r="HV32" i="1" s="1"/>
  <c r="HV33" i="1" a="1"/>
  <c r="HV33" i="1" s="1"/>
  <c r="HV46" i="1" a="1"/>
  <c r="HV46" i="1" s="1"/>
  <c r="HV39" i="1" a="1"/>
  <c r="HV39" i="1" s="1"/>
  <c r="HV36" i="1" a="1"/>
  <c r="HV36" i="1" s="1"/>
  <c r="HV28" i="1" a="1"/>
  <c r="HV28" i="1" s="1"/>
  <c r="HV29" i="1" a="1"/>
  <c r="HV29" i="1" s="1"/>
  <c r="HV43" i="1" a="1"/>
  <c r="HV43" i="1" s="1"/>
  <c r="HV34" i="1" a="1"/>
  <c r="HV34" i="1" s="1"/>
  <c r="AAU30" i="1" a="1"/>
  <c r="AAU30" i="1" s="1"/>
  <c r="AAU28" i="1" a="1"/>
  <c r="AAU28" i="1" s="1"/>
  <c r="AAU31" i="1" a="1"/>
  <c r="AAU31" i="1" s="1"/>
  <c r="AAU27" i="1" a="1"/>
  <c r="AAU27" i="1" s="1"/>
  <c r="AAU25" i="1" a="1"/>
  <c r="AAU25" i="1" s="1"/>
  <c r="AAU39" i="1" a="1"/>
  <c r="AAU39" i="1" s="1"/>
  <c r="AAU33" i="1" a="1"/>
  <c r="AAU33" i="1" s="1"/>
  <c r="AAU36" i="1" a="1"/>
  <c r="AAU36" i="1" s="1"/>
  <c r="AAU38" i="1" a="1"/>
  <c r="AAU38" i="1" s="1"/>
  <c r="AAU44" i="1" a="1"/>
  <c r="AAU44" i="1" s="1"/>
  <c r="AAU24" i="1" a="1"/>
  <c r="AAU24" i="1" s="1"/>
  <c r="AAU40" i="1" a="1"/>
  <c r="AAU40" i="1" s="1"/>
  <c r="AAU46" i="1" a="1"/>
  <c r="AAU46" i="1" s="1"/>
  <c r="AAU43" i="1" a="1"/>
  <c r="AAU43" i="1" s="1"/>
  <c r="AAU32" i="1" a="1"/>
  <c r="AAU32" i="1" s="1"/>
  <c r="AAU34" i="1" a="1"/>
  <c r="AAU34" i="1" s="1"/>
  <c r="AAU26" i="1" a="1"/>
  <c r="AAU26" i="1" s="1"/>
  <c r="AAU29" i="1" a="1"/>
  <c r="AAU29" i="1" s="1"/>
  <c r="AAU45" i="1" a="1"/>
  <c r="AAU45" i="1" s="1"/>
  <c r="AAU23" i="1" a="1"/>
  <c r="AAU23" i="1" s="1"/>
  <c r="AAU42" i="1" a="1"/>
  <c r="AAU42" i="1" s="1"/>
  <c r="WD46" i="1" a="1"/>
  <c r="WD46" i="1" s="1"/>
  <c r="WD44" i="1" a="1"/>
  <c r="WD44" i="1" s="1"/>
  <c r="WD28" i="1" a="1"/>
  <c r="WD28" i="1" s="1"/>
  <c r="WD33" i="1" a="1"/>
  <c r="WD33" i="1" s="1"/>
  <c r="WD26" i="1" a="1"/>
  <c r="WD26" i="1" s="1"/>
  <c r="WD38" i="1" a="1"/>
  <c r="WD38" i="1" s="1"/>
  <c r="WD23" i="1" a="1"/>
  <c r="WD23" i="1" s="1"/>
  <c r="WD25" i="1" a="1"/>
  <c r="WD25" i="1" s="1"/>
  <c r="WD27" i="1" a="1"/>
  <c r="WD27" i="1" s="1"/>
  <c r="WD40" i="1" a="1"/>
  <c r="WD40" i="1" s="1"/>
  <c r="WD45" i="1" a="1"/>
  <c r="WD45" i="1" s="1"/>
  <c r="WD31" i="1" a="1"/>
  <c r="WD31" i="1" s="1"/>
  <c r="WD34" i="1" a="1"/>
  <c r="WD34" i="1" s="1"/>
  <c r="WD43" i="1" a="1"/>
  <c r="WD43" i="1" s="1"/>
  <c r="WD30" i="1" a="1"/>
  <c r="WD30" i="1" s="1"/>
  <c r="WD32" i="1" a="1"/>
  <c r="WD32" i="1" s="1"/>
  <c r="WD42" i="1" a="1"/>
  <c r="WD42" i="1" s="1"/>
  <c r="WD36" i="1" a="1"/>
  <c r="WD36" i="1" s="1"/>
  <c r="WD39" i="1" a="1"/>
  <c r="WD39" i="1" s="1"/>
  <c r="WD29" i="1" a="1"/>
  <c r="WD29" i="1" s="1"/>
  <c r="WD37" i="1" a="1"/>
  <c r="WD37" i="1" s="1"/>
  <c r="WD24" i="1" a="1"/>
  <c r="WD24" i="1" s="1"/>
  <c r="YD37" i="1" a="1"/>
  <c r="YD37" i="1" s="1"/>
  <c r="YD36" i="1" a="1"/>
  <c r="YD36" i="1" s="1"/>
  <c r="YD33" i="1" a="1"/>
  <c r="YD33" i="1" s="1"/>
  <c r="YD32" i="1" a="1"/>
  <c r="YD32" i="1" s="1"/>
  <c r="YD25" i="1" a="1"/>
  <c r="YD25" i="1" s="1"/>
  <c r="YD40" i="1" a="1"/>
  <c r="YD40" i="1" s="1"/>
  <c r="YD23" i="1" a="1"/>
  <c r="YD23" i="1" s="1"/>
  <c r="YD24" i="1" a="1"/>
  <c r="YD24" i="1" s="1"/>
  <c r="YD38" i="1" a="1"/>
  <c r="YD38" i="1" s="1"/>
  <c r="YD44" i="1" a="1"/>
  <c r="YD44" i="1" s="1"/>
  <c r="YD39" i="1" a="1"/>
  <c r="YD39" i="1" s="1"/>
  <c r="YD27" i="1" a="1"/>
  <c r="YD27" i="1" s="1"/>
  <c r="YD46" i="1" a="1"/>
  <c r="YD46" i="1" s="1"/>
  <c r="YD43" i="1" a="1"/>
  <c r="YD43" i="1" s="1"/>
  <c r="YD26" i="1" a="1"/>
  <c r="YD26" i="1" s="1"/>
  <c r="YD34" i="1" a="1"/>
  <c r="YD34" i="1" s="1"/>
  <c r="YD31" i="1" a="1"/>
  <c r="YD31" i="1" s="1"/>
  <c r="YD42" i="1" a="1"/>
  <c r="YD42" i="1" s="1"/>
  <c r="YD30" i="1" a="1"/>
  <c r="YD30" i="1" s="1"/>
  <c r="YD29" i="1" a="1"/>
  <c r="YD29" i="1" s="1"/>
  <c r="YD28" i="1" a="1"/>
  <c r="YD28" i="1" s="1"/>
  <c r="YD45" i="1" a="1"/>
  <c r="YD45" i="1" s="1"/>
  <c r="AL65" i="1" a="1"/>
  <c r="AL65" i="1" s="1"/>
  <c r="AL66" i="1" a="1"/>
  <c r="AL66" i="1" s="1"/>
  <c r="AL67" i="1" a="1"/>
  <c r="AL67" i="1" s="1"/>
  <c r="AL71" i="1" a="1"/>
  <c r="AL71" i="1" s="1"/>
  <c r="AL72" i="1" a="1"/>
  <c r="AL72" i="1" s="1"/>
  <c r="AL73" i="1" a="1"/>
  <c r="AL73" i="1" s="1"/>
  <c r="AL74" i="1" a="1"/>
  <c r="AL74" i="1" s="1"/>
  <c r="AL75" i="1" a="1"/>
  <c r="AL75" i="1" s="1"/>
  <c r="XW65" i="1" a="1"/>
  <c r="XW65"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XA65" i="1" a="1"/>
  <c r="XA65"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H43" i="1" a="1"/>
  <c r="AAH43" i="1" s="1"/>
  <c r="AAH40" i="1" a="1"/>
  <c r="AAH40" i="1" s="1"/>
  <c r="AAH32" i="1" a="1"/>
  <c r="AAH32" i="1" s="1"/>
  <c r="AAH34" i="1" a="1"/>
  <c r="AAH34" i="1" s="1"/>
  <c r="AAH26" i="1" a="1"/>
  <c r="AAH26" i="1" s="1"/>
  <c r="AAH36" i="1" a="1"/>
  <c r="AAH36" i="1" s="1"/>
  <c r="AAH45" i="1" a="1"/>
  <c r="AAH45" i="1" s="1"/>
  <c r="AAH42" i="1" a="1"/>
  <c r="AAH42" i="1" s="1"/>
  <c r="AAH29" i="1" a="1"/>
  <c r="AAH29" i="1" s="1"/>
  <c r="AAH24" i="1" a="1"/>
  <c r="AAH24" i="1" s="1"/>
  <c r="AAH39" i="1" a="1"/>
  <c r="AAH39" i="1" s="1"/>
  <c r="AAH25" i="1" a="1"/>
  <c r="AAH25" i="1" s="1"/>
  <c r="AAH44" i="1" a="1"/>
  <c r="AAH44" i="1" s="1"/>
  <c r="AAH23" i="1" a="1"/>
  <c r="AAH23" i="1" s="1"/>
  <c r="AAH27" i="1" a="1"/>
  <c r="AAH27" i="1" s="1"/>
  <c r="AAH31" i="1" a="1"/>
  <c r="AAH31" i="1" s="1"/>
  <c r="AAH33" i="1" a="1"/>
  <c r="AAH33" i="1" s="1"/>
  <c r="AAH38" i="1" a="1"/>
  <c r="AAH38" i="1" s="1"/>
  <c r="AAH30" i="1" a="1"/>
  <c r="AAH30" i="1" s="1"/>
  <c r="AAH46" i="1" a="1"/>
  <c r="AAH46" i="1" s="1"/>
  <c r="AAH28" i="1" a="1"/>
  <c r="AAH28" i="1" s="1"/>
  <c r="AAH37" i="1" a="1"/>
  <c r="AAH37" i="1" s="1"/>
  <c r="DJ43" i="1" a="1"/>
  <c r="DJ43" i="1" s="1"/>
  <c r="DJ25" i="1" a="1"/>
  <c r="DJ25" i="1" s="1"/>
  <c r="DJ26" i="1" a="1"/>
  <c r="DJ26" i="1" s="1"/>
  <c r="DJ37" i="1" a="1"/>
  <c r="DJ37" i="1" s="1"/>
  <c r="DJ34" i="1" a="1"/>
  <c r="DJ34" i="1" s="1"/>
  <c r="DJ28" i="1" a="1"/>
  <c r="DJ28" i="1" s="1"/>
  <c r="DJ44" i="1" a="1"/>
  <c r="DJ44" i="1" s="1"/>
  <c r="DJ30" i="1" a="1"/>
  <c r="DJ30" i="1" s="1"/>
  <c r="DJ40" i="1" a="1"/>
  <c r="DJ40" i="1" s="1"/>
  <c r="DJ38" i="1" a="1"/>
  <c r="DJ38" i="1" s="1"/>
  <c r="DJ42" i="1" a="1"/>
  <c r="DJ42" i="1" s="1"/>
  <c r="DJ29" i="1" a="1"/>
  <c r="DJ29" i="1" s="1"/>
  <c r="DJ24" i="1" a="1"/>
  <c r="DJ24" i="1" s="1"/>
  <c r="DJ31" i="1" a="1"/>
  <c r="DJ31" i="1" s="1"/>
  <c r="DJ45" i="1" a="1"/>
  <c r="DJ45" i="1" s="1"/>
  <c r="DJ46" i="1" a="1"/>
  <c r="DJ46" i="1" s="1"/>
  <c r="DJ39" i="1" a="1"/>
  <c r="DJ39" i="1" s="1"/>
  <c r="DJ33" i="1" a="1"/>
  <c r="DJ33" i="1" s="1"/>
  <c r="DJ32" i="1" a="1"/>
  <c r="DJ32" i="1" s="1"/>
  <c r="DJ23" i="1" a="1"/>
  <c r="DJ23" i="1" s="1"/>
  <c r="DJ36" i="1" a="1"/>
  <c r="DJ36" i="1" s="1"/>
  <c r="DJ27" i="1" a="1"/>
  <c r="DJ27" i="1" s="1"/>
  <c r="VZ46" i="1" a="1"/>
  <c r="VZ46" i="1" s="1"/>
  <c r="VZ43" i="1" a="1"/>
  <c r="VZ43" i="1" s="1"/>
  <c r="VZ28" i="1" a="1"/>
  <c r="VZ28" i="1" s="1"/>
  <c r="VZ34" i="1" a="1"/>
  <c r="VZ34" i="1" s="1"/>
  <c r="VZ33" i="1" a="1"/>
  <c r="VZ33" i="1" s="1"/>
  <c r="VZ40" i="1" a="1"/>
  <c r="VZ40" i="1" s="1"/>
  <c r="VZ44" i="1" a="1"/>
  <c r="VZ44" i="1" s="1"/>
  <c r="VZ26" i="1" a="1"/>
  <c r="VZ26" i="1" s="1"/>
  <c r="VZ25" i="1" a="1"/>
  <c r="VZ25" i="1" s="1"/>
  <c r="VZ23" i="1" a="1"/>
  <c r="VZ23" i="1" s="1"/>
  <c r="VZ45" i="1" a="1"/>
  <c r="VZ45" i="1" s="1"/>
  <c r="VZ30" i="1" a="1"/>
  <c r="VZ30" i="1" s="1"/>
  <c r="VZ27" i="1" a="1"/>
  <c r="VZ27" i="1" s="1"/>
  <c r="VZ31" i="1" a="1"/>
  <c r="VZ31" i="1" s="1"/>
  <c r="VZ42" i="1" a="1"/>
  <c r="VZ42" i="1" s="1"/>
  <c r="VZ32" i="1" a="1"/>
  <c r="VZ32" i="1" s="1"/>
  <c r="VZ29" i="1" a="1"/>
  <c r="VZ29" i="1" s="1"/>
  <c r="VZ37" i="1" a="1"/>
  <c r="VZ37" i="1" s="1"/>
  <c r="VZ24" i="1" a="1"/>
  <c r="VZ24" i="1" s="1"/>
  <c r="VZ38" i="1" a="1"/>
  <c r="VZ38" i="1" s="1"/>
  <c r="VZ39" i="1" a="1"/>
  <c r="VZ39" i="1" s="1"/>
  <c r="VZ36" i="1" a="1"/>
  <c r="VZ36" i="1" s="1"/>
  <c r="AM26" i="1" a="1"/>
  <c r="AM26" i="1" s="1"/>
  <c r="AM45" i="1" a="1"/>
  <c r="AM45" i="1" s="1"/>
  <c r="AM36" i="1" a="1"/>
  <c r="AM36" i="1" s="1"/>
  <c r="AM28" i="1" a="1"/>
  <c r="AM28" i="1" s="1"/>
  <c r="AM30" i="1" a="1"/>
  <c r="AM30" i="1" s="1"/>
  <c r="AM32" i="1" a="1"/>
  <c r="AM32" i="1" s="1"/>
  <c r="AM37" i="1" a="1"/>
  <c r="AM37" i="1" s="1"/>
  <c r="AM33" i="1" a="1"/>
  <c r="AM33" i="1" s="1"/>
  <c r="AM40" i="1" a="1"/>
  <c r="AM40" i="1" s="1"/>
  <c r="AM44" i="1" a="1"/>
  <c r="AM44" i="1" s="1"/>
  <c r="AM25" i="1" a="1"/>
  <c r="AM25" i="1" s="1"/>
  <c r="AM39" i="1" a="1"/>
  <c r="AM39" i="1" s="1"/>
  <c r="AM43" i="1" a="1"/>
  <c r="AM43" i="1" s="1"/>
  <c r="AM29" i="1" a="1"/>
  <c r="AM29" i="1" s="1"/>
  <c r="AM31" i="1" a="1"/>
  <c r="AM31" i="1" s="1"/>
  <c r="AM46" i="1" a="1"/>
  <c r="AM46" i="1" s="1"/>
  <c r="AM34" i="1" a="1"/>
  <c r="AM34" i="1" s="1"/>
  <c r="AM24" i="1" a="1"/>
  <c r="AM24" i="1" s="1"/>
  <c r="AM42" i="1" a="1"/>
  <c r="AM42" i="1" s="1"/>
  <c r="AM27" i="1" a="1"/>
  <c r="AM27" i="1" s="1"/>
  <c r="AM23" i="1" a="1"/>
  <c r="AM23" i="1" s="1"/>
  <c r="WA32" i="1" a="1"/>
  <c r="WA32" i="1" s="1"/>
  <c r="WA36" i="1" a="1"/>
  <c r="WA36" i="1" s="1"/>
  <c r="WA44" i="1" a="1"/>
  <c r="WA44" i="1" s="1"/>
  <c r="WA26" i="1" a="1"/>
  <c r="WA26" i="1" s="1"/>
  <c r="WA34" i="1" a="1"/>
  <c r="WA34" i="1" s="1"/>
  <c r="WA42" i="1" a="1"/>
  <c r="WA42" i="1" s="1"/>
  <c r="WA25" i="1" a="1"/>
  <c r="WA25" i="1" s="1"/>
  <c r="WA38" i="1" a="1"/>
  <c r="WA38" i="1" s="1"/>
  <c r="WA45" i="1" a="1"/>
  <c r="WA45" i="1" s="1"/>
  <c r="WA37" i="1" a="1"/>
  <c r="WA37" i="1" s="1"/>
  <c r="WA28" i="1" a="1"/>
  <c r="WA28" i="1" s="1"/>
  <c r="WA46" i="1" a="1"/>
  <c r="WA46" i="1" s="1"/>
  <c r="WA24" i="1" a="1"/>
  <c r="WA24" i="1" s="1"/>
  <c r="WA30" i="1" a="1"/>
  <c r="WA30" i="1" s="1"/>
  <c r="WA23" i="1" a="1"/>
  <c r="WA23" i="1" s="1"/>
  <c r="WA43" i="1" a="1"/>
  <c r="WA43" i="1" s="1"/>
  <c r="WA29" i="1" a="1"/>
  <c r="WA29" i="1" s="1"/>
  <c r="WA27" i="1" a="1"/>
  <c r="WA27" i="1" s="1"/>
  <c r="WA31" i="1" a="1"/>
  <c r="WA31" i="1" s="1"/>
  <c r="WA39" i="1" a="1"/>
  <c r="WA39" i="1" s="1"/>
  <c r="WA40" i="1" a="1"/>
  <c r="WA40" i="1" s="1"/>
  <c r="WA33" i="1" a="1"/>
  <c r="WA33" i="1" s="1"/>
  <c r="CC65" i="1" a="1"/>
  <c r="CC65"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HH65" i="1" a="1"/>
  <c r="HH65"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FB65" i="1" a="1"/>
  <c r="FB65" i="1" s="1"/>
  <c r="FB66" i="1" a="1"/>
  <c r="FB66" i="1" s="1"/>
  <c r="FB67" i="1" a="1"/>
  <c r="FB67" i="1" s="1"/>
  <c r="FB68" i="1" a="1"/>
  <c r="FB68" i="1" s="1"/>
  <c r="FB69" i="1" a="1"/>
  <c r="FB69" i="1" s="1"/>
  <c r="FB70" i="1" a="1"/>
  <c r="FB70" i="1" s="1"/>
  <c r="FB71" i="1" a="1"/>
  <c r="FB71" i="1" s="1"/>
  <c r="FB72" i="1" a="1"/>
  <c r="FB72" i="1" s="1"/>
  <c r="FB73" i="1" a="1"/>
  <c r="FB73" i="1" s="1"/>
  <c r="FB74" i="1" a="1"/>
  <c r="FB74" i="1" s="1"/>
  <c r="FB75" i="1" a="1"/>
  <c r="FB75" i="1" s="1"/>
  <c r="IS65" i="1" a="1"/>
  <c r="IS65"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DJ65" i="1" a="1"/>
  <c r="DJ65"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HJ29" i="1" a="1"/>
  <c r="HJ29" i="1" s="1"/>
  <c r="HJ25" i="1" a="1"/>
  <c r="HJ25" i="1" s="1"/>
  <c r="HJ31" i="1" a="1"/>
  <c r="HJ31" i="1" s="1"/>
  <c r="HJ46" i="1" a="1"/>
  <c r="HJ46" i="1" s="1"/>
  <c r="HJ32" i="1" a="1"/>
  <c r="HJ32" i="1" s="1"/>
  <c r="HJ42" i="1" a="1"/>
  <c r="HJ42" i="1" s="1"/>
  <c r="HJ36" i="1" a="1"/>
  <c r="HJ36" i="1" s="1"/>
  <c r="HJ24" i="1" a="1"/>
  <c r="HJ24" i="1" s="1"/>
  <c r="HJ39" i="1" a="1"/>
  <c r="HJ39" i="1" s="1"/>
  <c r="HJ38" i="1" a="1"/>
  <c r="HJ38" i="1" s="1"/>
  <c r="HJ26" i="1" a="1"/>
  <c r="HJ26" i="1" s="1"/>
  <c r="HJ23" i="1" a="1"/>
  <c r="HJ23" i="1" s="1"/>
  <c r="HJ33" i="1" a="1"/>
  <c r="HJ33" i="1" s="1"/>
  <c r="HJ28" i="1" a="1"/>
  <c r="HJ28" i="1" s="1"/>
  <c r="HJ37" i="1" a="1"/>
  <c r="HJ37" i="1" s="1"/>
  <c r="HJ27" i="1" a="1"/>
  <c r="HJ27" i="1" s="1"/>
  <c r="HJ34" i="1" a="1"/>
  <c r="HJ34" i="1" s="1"/>
  <c r="HJ43" i="1" a="1"/>
  <c r="HJ43" i="1" s="1"/>
  <c r="HJ30" i="1" a="1"/>
  <c r="HJ30" i="1" s="1"/>
  <c r="HJ40" i="1" a="1"/>
  <c r="HJ40" i="1" s="1"/>
  <c r="JH28" i="1" a="1"/>
  <c r="JH28" i="1" s="1"/>
  <c r="JH38" i="1" a="1"/>
  <c r="JH38" i="1" s="1"/>
  <c r="JH39" i="1" a="1"/>
  <c r="JH39" i="1" s="1"/>
  <c r="JH36" i="1" a="1"/>
  <c r="JH36" i="1" s="1"/>
  <c r="JH33" i="1" a="1"/>
  <c r="JH33" i="1" s="1"/>
  <c r="JH25" i="1" a="1"/>
  <c r="JH25" i="1" s="1"/>
  <c r="JH44" i="1" a="1"/>
  <c r="JH44" i="1" s="1"/>
  <c r="JH34" i="1" a="1"/>
  <c r="JH34" i="1" s="1"/>
  <c r="JH43" i="1" a="1"/>
  <c r="JH43" i="1" s="1"/>
  <c r="JH45" i="1" a="1"/>
  <c r="JH45" i="1" s="1"/>
  <c r="JH23" i="1" a="1"/>
  <c r="JH23" i="1" s="1"/>
  <c r="JH26" i="1" a="1"/>
  <c r="JH26" i="1" s="1"/>
  <c r="JH29" i="1" a="1"/>
  <c r="JH29" i="1" s="1"/>
  <c r="JH46" i="1" a="1"/>
  <c r="JH46" i="1" s="1"/>
  <c r="JH31" i="1" a="1"/>
  <c r="JH31" i="1" s="1"/>
  <c r="JH40" i="1" a="1"/>
  <c r="JH40" i="1" s="1"/>
  <c r="JH42" i="1" a="1"/>
  <c r="JH42" i="1" s="1"/>
  <c r="JH27" i="1" a="1"/>
  <c r="JH27" i="1" s="1"/>
  <c r="JH30" i="1" a="1"/>
  <c r="JH30" i="1" s="1"/>
  <c r="JH32" i="1" a="1"/>
  <c r="JH32" i="1" s="1"/>
  <c r="JH37" i="1" a="1"/>
  <c r="JH37" i="1" s="1"/>
  <c r="JH24" i="1" a="1"/>
  <c r="JH24" i="1" s="1"/>
  <c r="HR27" i="1" a="1"/>
  <c r="HR27" i="1" s="1"/>
  <c r="HR38" i="1" a="1"/>
  <c r="HR38" i="1" s="1"/>
  <c r="HR39" i="1" a="1"/>
  <c r="HR39" i="1" s="1"/>
  <c r="HR25" i="1" a="1"/>
  <c r="HR25" i="1" s="1"/>
  <c r="HR37" i="1" a="1"/>
  <c r="HR37" i="1" s="1"/>
  <c r="HR32" i="1" a="1"/>
  <c r="HR32" i="1" s="1"/>
  <c r="HR42" i="1" a="1"/>
  <c r="HR42" i="1" s="1"/>
  <c r="HR26" i="1" a="1"/>
  <c r="HR26" i="1" s="1"/>
  <c r="HR29" i="1" a="1"/>
  <c r="HR29" i="1" s="1"/>
  <c r="HR40" i="1" a="1"/>
  <c r="HR40" i="1" s="1"/>
  <c r="HR28" i="1" a="1"/>
  <c r="HR28" i="1" s="1"/>
  <c r="HR31" i="1" a="1"/>
  <c r="HR31" i="1" s="1"/>
  <c r="HR43" i="1" a="1"/>
  <c r="HR43" i="1" s="1"/>
  <c r="HR46" i="1" a="1"/>
  <c r="HR46" i="1" s="1"/>
  <c r="HR34" i="1" a="1"/>
  <c r="HR34" i="1" s="1"/>
  <c r="HR33" i="1" a="1"/>
  <c r="HR33" i="1" s="1"/>
  <c r="HR30" i="1" a="1"/>
  <c r="HR30" i="1" s="1"/>
  <c r="HR24" i="1" a="1"/>
  <c r="HR24" i="1" s="1"/>
  <c r="HR36" i="1" a="1"/>
  <c r="HR36" i="1" s="1"/>
  <c r="HR23" i="1" a="1"/>
  <c r="HR23" i="1" s="1"/>
  <c r="VU39" i="1" a="1"/>
  <c r="VU39" i="1" s="1"/>
  <c r="VU43" i="1" a="1"/>
  <c r="VU43" i="1" s="1"/>
  <c r="VU44" i="1" a="1"/>
  <c r="VU44" i="1" s="1"/>
  <c r="VU36" i="1" a="1"/>
  <c r="VU36" i="1" s="1"/>
  <c r="VU34" i="1" a="1"/>
  <c r="VU34" i="1" s="1"/>
  <c r="VU29" i="1" a="1"/>
  <c r="VU29" i="1" s="1"/>
  <c r="VU45" i="1" a="1"/>
  <c r="VU45" i="1" s="1"/>
  <c r="VU25" i="1" a="1"/>
  <c r="VU25" i="1" s="1"/>
  <c r="VU46" i="1" a="1"/>
  <c r="VU46" i="1" s="1"/>
  <c r="VU37" i="1" a="1"/>
  <c r="VU37" i="1" s="1"/>
  <c r="VU23" i="1" a="1"/>
  <c r="VU23" i="1" s="1"/>
  <c r="VU26" i="1" a="1"/>
  <c r="VU26" i="1" s="1"/>
  <c r="VU32" i="1" a="1"/>
  <c r="VU32" i="1" s="1"/>
  <c r="VU42" i="1" a="1"/>
  <c r="VU42" i="1" s="1"/>
  <c r="VU27" i="1" a="1"/>
  <c r="VU27" i="1" s="1"/>
  <c r="VU24" i="1" a="1"/>
  <c r="VU24" i="1" s="1"/>
  <c r="VU40" i="1" a="1"/>
  <c r="VU40" i="1" s="1"/>
  <c r="VU31" i="1" a="1"/>
  <c r="VU31" i="1" s="1"/>
  <c r="VU33" i="1" a="1"/>
  <c r="VU33" i="1" s="1"/>
  <c r="VU28" i="1" a="1"/>
  <c r="VU28" i="1" s="1"/>
  <c r="VU30" i="1" a="1"/>
  <c r="VU30" i="1" s="1"/>
  <c r="VU38" i="1" a="1"/>
  <c r="VU38" i="1" s="1"/>
  <c r="XI27" i="1" a="1"/>
  <c r="XI27" i="1" s="1"/>
  <c r="XI23" i="1" a="1"/>
  <c r="XI23" i="1" s="1"/>
  <c r="XI43" i="1" a="1"/>
  <c r="XI43" i="1" s="1"/>
  <c r="XI44" i="1" a="1"/>
  <c r="XI44" i="1" s="1"/>
  <c r="XI38" i="1" a="1"/>
  <c r="XI38" i="1" s="1"/>
  <c r="XI26" i="1" a="1"/>
  <c r="XI26" i="1" s="1"/>
  <c r="XI31" i="1" a="1"/>
  <c r="XI31" i="1" s="1"/>
  <c r="XI25" i="1" a="1"/>
  <c r="XI25" i="1" s="1"/>
  <c r="XI39" i="1" a="1"/>
  <c r="XI39" i="1" s="1"/>
  <c r="XI46" i="1" a="1"/>
  <c r="XI46" i="1" s="1"/>
  <c r="XI33" i="1" a="1"/>
  <c r="XI33" i="1" s="1"/>
  <c r="XI40" i="1" a="1"/>
  <c r="XI40" i="1" s="1"/>
  <c r="XI32" i="1" a="1"/>
  <c r="XI32" i="1" s="1"/>
  <c r="XI30" i="1" a="1"/>
  <c r="XI30" i="1" s="1"/>
  <c r="XI34" i="1" a="1"/>
  <c r="XI34" i="1" s="1"/>
  <c r="XI36" i="1" a="1"/>
  <c r="XI36" i="1" s="1"/>
  <c r="XI45" i="1" a="1"/>
  <c r="XI45" i="1" s="1"/>
  <c r="XI29" i="1" a="1"/>
  <c r="XI29" i="1" s="1"/>
  <c r="XI42" i="1" a="1"/>
  <c r="XI42" i="1" s="1"/>
  <c r="XI24" i="1" a="1"/>
  <c r="XI24" i="1" s="1"/>
  <c r="XI28" i="1" a="1"/>
  <c r="XI28" i="1" s="1"/>
  <c r="XI37" i="1" a="1"/>
  <c r="XI37" i="1" s="1"/>
  <c r="BY42" i="1" a="1"/>
  <c r="BY42" i="1" s="1"/>
  <c r="BY38" i="1" a="1"/>
  <c r="BY38" i="1" s="1"/>
  <c r="BY31" i="1" a="1"/>
  <c r="BY31" i="1" s="1"/>
  <c r="BY30" i="1" a="1"/>
  <c r="BY30" i="1" s="1"/>
  <c r="BY29" i="1" a="1"/>
  <c r="BY29" i="1" s="1"/>
  <c r="BY26" i="1" a="1"/>
  <c r="BY26" i="1" s="1"/>
  <c r="BY36" i="1" a="1"/>
  <c r="BY36" i="1" s="1"/>
  <c r="BY28" i="1" a="1"/>
  <c r="BY28" i="1" s="1"/>
  <c r="BY25" i="1" a="1"/>
  <c r="BY25" i="1" s="1"/>
  <c r="BY44" i="1" a="1"/>
  <c r="BY44" i="1" s="1"/>
  <c r="BY37" i="1" a="1"/>
  <c r="BY37" i="1" s="1"/>
  <c r="BY39" i="1" a="1"/>
  <c r="BY39" i="1" s="1"/>
  <c r="BY23" i="1" a="1"/>
  <c r="BY23" i="1" s="1"/>
  <c r="BY33" i="1" a="1"/>
  <c r="BY33" i="1" s="1"/>
  <c r="BY45" i="1" a="1"/>
  <c r="BY45" i="1" s="1"/>
  <c r="BY24" i="1" a="1"/>
  <c r="BY24" i="1" s="1"/>
  <c r="BY32" i="1" a="1"/>
  <c r="BY32" i="1" s="1"/>
  <c r="BY46" i="1" a="1"/>
  <c r="BY46" i="1" s="1"/>
  <c r="BY27" i="1" a="1"/>
  <c r="BY27" i="1" s="1"/>
  <c r="BY40" i="1" a="1"/>
  <c r="BY40" i="1" s="1"/>
  <c r="BY43" i="1" a="1"/>
  <c r="BY43" i="1" s="1"/>
  <c r="BY34" i="1" a="1"/>
  <c r="BY34" i="1" s="1"/>
  <c r="HS65" i="1" a="1"/>
  <c r="HS65"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C65" i="1" a="1"/>
  <c r="HC65"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AM65" i="1" a="1"/>
  <c r="AM65" i="1" s="1"/>
  <c r="AM66" i="1" a="1"/>
  <c r="AM66" i="1" s="1"/>
  <c r="AM67" i="1" a="1"/>
  <c r="AM67" i="1" s="1"/>
  <c r="AM68" i="1" a="1"/>
  <c r="AM68" i="1" s="1"/>
  <c r="AM69" i="1" a="1"/>
  <c r="AM69" i="1" s="1"/>
  <c r="AM70" i="1" a="1"/>
  <c r="AM70" i="1" s="1"/>
  <c r="AAC24" i="1" a="1"/>
  <c r="AAC24" i="1" s="1"/>
  <c r="AAC25" i="1" a="1"/>
  <c r="AAC25" i="1" s="1"/>
  <c r="AAC45" i="1" a="1"/>
  <c r="AAC45" i="1" s="1"/>
  <c r="AAC23" i="1" a="1"/>
  <c r="AAC23" i="1" s="1"/>
  <c r="AAC32" i="1" a="1"/>
  <c r="AAC32" i="1" s="1"/>
  <c r="AAC27" i="1" a="1"/>
  <c r="AAC27" i="1" s="1"/>
  <c r="AAC31" i="1" a="1"/>
  <c r="AAC31" i="1" s="1"/>
  <c r="AAC38" i="1" a="1"/>
  <c r="AAC38" i="1" s="1"/>
  <c r="AAC40" i="1" a="1"/>
  <c r="AAC40" i="1" s="1"/>
  <c r="AAC44" i="1" a="1"/>
  <c r="AAC44" i="1" s="1"/>
  <c r="AAC39" i="1" a="1"/>
  <c r="AAC39" i="1" s="1"/>
  <c r="AAC30" i="1" a="1"/>
  <c r="AAC30" i="1" s="1"/>
  <c r="AAC26" i="1" a="1"/>
  <c r="AAC26" i="1" s="1"/>
  <c r="AAC33" i="1" a="1"/>
  <c r="AAC33" i="1" s="1"/>
  <c r="AAC36" i="1" a="1"/>
  <c r="AAC36" i="1" s="1"/>
  <c r="AAC46" i="1" a="1"/>
  <c r="AAC46" i="1" s="1"/>
  <c r="AAC34" i="1" a="1"/>
  <c r="AAC34" i="1" s="1"/>
  <c r="AAC43" i="1" a="1"/>
  <c r="AAC43" i="1" s="1"/>
  <c r="AAC37" i="1" a="1"/>
  <c r="AAC37" i="1" s="1"/>
  <c r="AAC29" i="1" a="1"/>
  <c r="AAC29" i="1" s="1"/>
  <c r="AAC28" i="1" a="1"/>
  <c r="AAC28" i="1" s="1"/>
  <c r="AAC42" i="1" a="1"/>
  <c r="AAC42" i="1" s="1"/>
  <c r="WS24" i="1" a="1"/>
  <c r="WS24" i="1" s="1"/>
  <c r="WS25" i="1" a="1"/>
  <c r="WS25" i="1" s="1"/>
  <c r="WS34" i="1" a="1"/>
  <c r="WS34" i="1" s="1"/>
  <c r="WS43" i="1" a="1"/>
  <c r="WS43" i="1" s="1"/>
  <c r="WS30" i="1" a="1"/>
  <c r="WS30" i="1" s="1"/>
  <c r="WS40" i="1" a="1"/>
  <c r="WS40" i="1" s="1"/>
  <c r="WS37" i="1" a="1"/>
  <c r="WS37" i="1" s="1"/>
  <c r="WS46" i="1" a="1"/>
  <c r="WS46" i="1" s="1"/>
  <c r="WS27" i="1" a="1"/>
  <c r="WS27" i="1" s="1"/>
  <c r="WS23" i="1" a="1"/>
  <c r="WS23" i="1" s="1"/>
  <c r="WS29" i="1" a="1"/>
  <c r="WS29" i="1" s="1"/>
  <c r="WS44" i="1" a="1"/>
  <c r="WS44" i="1" s="1"/>
  <c r="WS38" i="1" a="1"/>
  <c r="WS38" i="1" s="1"/>
  <c r="WS39" i="1" a="1"/>
  <c r="WS39" i="1" s="1"/>
  <c r="WS31" i="1" a="1"/>
  <c r="WS31" i="1" s="1"/>
  <c r="WS42" i="1" a="1"/>
  <c r="WS42" i="1" s="1"/>
  <c r="WS28" i="1" a="1"/>
  <c r="WS28" i="1" s="1"/>
  <c r="WS36" i="1" a="1"/>
  <c r="WS36" i="1" s="1"/>
  <c r="WS33" i="1" a="1"/>
  <c r="WS33" i="1" s="1"/>
  <c r="WS32" i="1" a="1"/>
  <c r="WS32" i="1" s="1"/>
  <c r="WS45" i="1" a="1"/>
  <c r="WS45" i="1" s="1"/>
  <c r="WS26" i="1" a="1"/>
  <c r="WS26" i="1" s="1"/>
  <c r="XB46" i="1" a="1"/>
  <c r="XB46" i="1" s="1"/>
  <c r="XB44" i="1" a="1"/>
  <c r="XB44" i="1" s="1"/>
  <c r="XB34" i="1" a="1"/>
  <c r="XB34" i="1" s="1"/>
  <c r="XB43" i="1" a="1"/>
  <c r="XB43" i="1" s="1"/>
  <c r="XB24" i="1" a="1"/>
  <c r="XB24" i="1" s="1"/>
  <c r="XB36" i="1" a="1"/>
  <c r="XB36" i="1" s="1"/>
  <c r="XB45" i="1" a="1"/>
  <c r="XB45" i="1" s="1"/>
  <c r="XB37" i="1" a="1"/>
  <c r="XB37" i="1" s="1"/>
  <c r="XB26" i="1" a="1"/>
  <c r="XB26" i="1" s="1"/>
  <c r="XB27" i="1" a="1"/>
  <c r="XB27" i="1" s="1"/>
  <c r="XB32" i="1" a="1"/>
  <c r="XB32" i="1" s="1"/>
  <c r="XB25" i="1" a="1"/>
  <c r="XB25" i="1" s="1"/>
  <c r="XB29" i="1" a="1"/>
  <c r="XB29" i="1" s="1"/>
  <c r="XB42" i="1" a="1"/>
  <c r="XB42" i="1" s="1"/>
  <c r="XB23" i="1" a="1"/>
  <c r="XB23" i="1" s="1"/>
  <c r="XB30" i="1" a="1"/>
  <c r="XB30" i="1" s="1"/>
  <c r="XB28" i="1" a="1"/>
  <c r="XB28" i="1" s="1"/>
  <c r="XB39" i="1" a="1"/>
  <c r="XB39" i="1" s="1"/>
  <c r="XB31" i="1" a="1"/>
  <c r="XB31" i="1" s="1"/>
  <c r="XB33" i="1" a="1"/>
  <c r="XB33" i="1" s="1"/>
  <c r="XB38" i="1" a="1"/>
  <c r="XB38" i="1" s="1"/>
  <c r="XB40" i="1" a="1"/>
  <c r="XB40" i="1" s="1"/>
  <c r="EZ27" i="1" a="1"/>
  <c r="EZ27" i="1" s="1"/>
  <c r="EZ42" i="1" a="1"/>
  <c r="EZ42" i="1" s="1"/>
  <c r="EZ30" i="1" a="1"/>
  <c r="EZ30" i="1" s="1"/>
  <c r="EZ37" i="1" a="1"/>
  <c r="EZ37" i="1" s="1"/>
  <c r="EZ36" i="1" a="1"/>
  <c r="EZ36" i="1" s="1"/>
  <c r="EZ24" i="1" a="1"/>
  <c r="EZ24" i="1" s="1"/>
  <c r="EZ25" i="1" a="1"/>
  <c r="EZ25" i="1" s="1"/>
  <c r="EZ44" i="1" a="1"/>
  <c r="EZ44" i="1" s="1"/>
  <c r="EZ33" i="1" a="1"/>
  <c r="EZ33" i="1" s="1"/>
  <c r="EZ38" i="1" a="1"/>
  <c r="EZ38" i="1" s="1"/>
  <c r="EZ39" i="1" a="1"/>
  <c r="EZ39" i="1" s="1"/>
  <c r="EZ45" i="1" a="1"/>
  <c r="EZ45" i="1" s="1"/>
  <c r="EZ43" i="1" a="1"/>
  <c r="EZ43" i="1" s="1"/>
  <c r="EZ32" i="1" a="1"/>
  <c r="EZ32" i="1" s="1"/>
  <c r="EZ31" i="1" a="1"/>
  <c r="EZ31" i="1" s="1"/>
  <c r="EZ40" i="1" a="1"/>
  <c r="EZ40" i="1" s="1"/>
  <c r="EZ23" i="1" a="1"/>
  <c r="EZ23" i="1" s="1"/>
  <c r="EZ26" i="1" a="1"/>
  <c r="EZ26" i="1" s="1"/>
  <c r="EZ46" i="1" a="1"/>
  <c r="EZ46" i="1" s="1"/>
  <c r="EZ34" i="1" a="1"/>
  <c r="EZ34" i="1" s="1"/>
  <c r="AK25" i="1" a="1"/>
  <c r="AK25" i="1" s="1"/>
  <c r="FX25" i="1" s="1"/>
  <c r="AK37" i="1" a="1"/>
  <c r="AK37" i="1" s="1"/>
  <c r="AK43" i="1" a="1"/>
  <c r="AK43" i="1" s="1"/>
  <c r="FX43" i="1" s="1"/>
  <c r="AK46" i="1" a="1"/>
  <c r="AK46" i="1" s="1"/>
  <c r="FW46" i="1" s="1"/>
  <c r="AK26" i="1" a="1"/>
  <c r="AK26" i="1" s="1"/>
  <c r="FX26" i="1" s="1"/>
  <c r="AK23" i="1" a="1"/>
  <c r="AK23" i="1" s="1"/>
  <c r="FX23" i="1" s="1"/>
  <c r="AK44" i="1" a="1"/>
  <c r="AK44" i="1" s="1"/>
  <c r="AK40" i="1" a="1"/>
  <c r="AK40" i="1" s="1"/>
  <c r="AK24" i="1" a="1"/>
  <c r="AK24" i="1" s="1"/>
  <c r="FW24" i="1" s="1"/>
  <c r="AK29" i="1" a="1"/>
  <c r="AK29" i="1" s="1"/>
  <c r="FX29" i="1" s="1"/>
  <c r="AK28" i="1" a="1"/>
  <c r="AK28" i="1" s="1"/>
  <c r="FX28" i="1" s="1"/>
  <c r="AK30" i="1" a="1"/>
  <c r="AK30" i="1" s="1"/>
  <c r="FW30" i="1" s="1"/>
  <c r="AK36" i="1" a="1"/>
  <c r="AK36" i="1" s="1"/>
  <c r="FW36" i="1" s="1"/>
  <c r="AK31" i="1" a="1"/>
  <c r="AK31" i="1" s="1"/>
  <c r="FX31" i="1" s="1"/>
  <c r="AK42" i="1" a="1"/>
  <c r="AK42" i="1" s="1"/>
  <c r="AK45" i="1" a="1"/>
  <c r="AK45" i="1" s="1"/>
  <c r="AK27" i="1" a="1"/>
  <c r="AK27" i="1" s="1"/>
  <c r="FW27" i="1" s="1"/>
  <c r="AK38" i="1" a="1"/>
  <c r="AK38" i="1" s="1"/>
  <c r="AK39" i="1" a="1"/>
  <c r="AK39" i="1" s="1"/>
  <c r="HD36" i="1" a="1"/>
  <c r="HD36" i="1" s="1"/>
  <c r="HD25" i="1" a="1"/>
  <c r="HD25" i="1" s="1"/>
  <c r="HD45" i="1" a="1"/>
  <c r="HD45" i="1" s="1"/>
  <c r="HD38" i="1" a="1"/>
  <c r="HD38" i="1" s="1"/>
  <c r="HD29" i="1" a="1"/>
  <c r="HD29" i="1" s="1"/>
  <c r="HD37" i="1" a="1"/>
  <c r="HD37" i="1" s="1"/>
  <c r="HD28" i="1" a="1"/>
  <c r="HD28" i="1" s="1"/>
  <c r="HD23" i="1" a="1"/>
  <c r="HD23" i="1" s="1"/>
  <c r="HD44" i="1" a="1"/>
  <c r="HD44" i="1" s="1"/>
  <c r="HD39" i="1" a="1"/>
  <c r="HD39" i="1" s="1"/>
  <c r="HD27" i="1" a="1"/>
  <c r="HD27" i="1" s="1"/>
  <c r="HD30" i="1" a="1"/>
  <c r="HD30" i="1" s="1"/>
  <c r="HD24" i="1" a="1"/>
  <c r="HD24" i="1" s="1"/>
  <c r="HD42" i="1" a="1"/>
  <c r="HD42" i="1" s="1"/>
  <c r="HD34" i="1" a="1"/>
  <c r="HD34" i="1" s="1"/>
  <c r="HD43" i="1" a="1"/>
  <c r="HD43" i="1" s="1"/>
  <c r="HD40" i="1" a="1"/>
  <c r="HD40" i="1" s="1"/>
  <c r="HD26" i="1" a="1"/>
  <c r="HD26" i="1" s="1"/>
  <c r="HD31" i="1" a="1"/>
  <c r="HD31" i="1" s="1"/>
  <c r="HD33" i="1" a="1"/>
  <c r="HD33" i="1" s="1"/>
  <c r="HD46" i="1" a="1"/>
  <c r="HD46" i="1" s="1"/>
  <c r="HD32" i="1" a="1"/>
  <c r="HD32" i="1" s="1"/>
  <c r="ZZ65" i="1" a="1"/>
  <c r="ZZ65"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HF65" i="1" a="1"/>
  <c r="HF65"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JD38" i="1" a="1"/>
  <c r="JD38" i="1" s="1"/>
  <c r="JD29" i="1" a="1"/>
  <c r="JD29" i="1" s="1"/>
  <c r="JD25" i="1" a="1"/>
  <c r="JD25" i="1" s="1"/>
  <c r="JD44" i="1" a="1"/>
  <c r="JD44" i="1" s="1"/>
  <c r="JD45" i="1" a="1"/>
  <c r="JD45" i="1" s="1"/>
  <c r="JD39" i="1" a="1"/>
  <c r="JD39" i="1" s="1"/>
  <c r="JD32" i="1" a="1"/>
  <c r="JD32" i="1" s="1"/>
  <c r="JD37" i="1" a="1"/>
  <c r="JD37" i="1" s="1"/>
  <c r="JD43" i="1" a="1"/>
  <c r="JD43" i="1" s="1"/>
  <c r="JD40" i="1" a="1"/>
  <c r="JD40" i="1" s="1"/>
  <c r="JD23" i="1" a="1"/>
  <c r="JD23" i="1" s="1"/>
  <c r="JD42" i="1" a="1"/>
  <c r="JD42" i="1" s="1"/>
  <c r="JD46" i="1" a="1"/>
  <c r="JD46" i="1" s="1"/>
  <c r="JD27" i="1" a="1"/>
  <c r="JD27" i="1" s="1"/>
  <c r="JD31" i="1" a="1"/>
  <c r="JD31" i="1" s="1"/>
  <c r="JD34" i="1" a="1"/>
  <c r="JD34" i="1" s="1"/>
  <c r="JD24" i="1" a="1"/>
  <c r="JD24" i="1" s="1"/>
  <c r="JD33" i="1" a="1"/>
  <c r="JD33" i="1" s="1"/>
  <c r="JD26" i="1" a="1"/>
  <c r="JD26" i="1" s="1"/>
  <c r="JD28" i="1" a="1"/>
  <c r="JD28" i="1" s="1"/>
  <c r="JD36" i="1" a="1"/>
  <c r="JD36" i="1" s="1"/>
  <c r="JD30" i="1" a="1"/>
  <c r="JD30" i="1" s="1"/>
  <c r="VQ25" i="1" a="1"/>
  <c r="VQ25" i="1" s="1"/>
  <c r="VQ46" i="1" a="1"/>
  <c r="VQ46" i="1" s="1"/>
  <c r="VQ38" i="1" a="1"/>
  <c r="VQ38" i="1" s="1"/>
  <c r="VQ29" i="1" a="1"/>
  <c r="VQ29" i="1" s="1"/>
  <c r="VQ39" i="1" a="1"/>
  <c r="VQ39" i="1" s="1"/>
  <c r="VQ44" i="1" a="1"/>
  <c r="VQ44" i="1" s="1"/>
  <c r="VQ43" i="1" a="1"/>
  <c r="VQ43" i="1" s="1"/>
  <c r="VQ40" i="1" a="1"/>
  <c r="VQ40" i="1" s="1"/>
  <c r="VQ31" i="1" a="1"/>
  <c r="VQ31" i="1" s="1"/>
  <c r="VQ42" i="1" a="1"/>
  <c r="VQ42" i="1" s="1"/>
  <c r="VQ37" i="1" a="1"/>
  <c r="VQ37" i="1" s="1"/>
  <c r="VQ32" i="1" a="1"/>
  <c r="VQ32" i="1" s="1"/>
  <c r="VQ23" i="1" a="1"/>
  <c r="VQ23" i="1" s="1"/>
  <c r="VQ45" i="1" a="1"/>
  <c r="VQ45" i="1" s="1"/>
  <c r="VQ36" i="1" a="1"/>
  <c r="VQ36" i="1" s="1"/>
  <c r="VQ26" i="1" a="1"/>
  <c r="VQ26" i="1" s="1"/>
  <c r="VQ34" i="1" a="1"/>
  <c r="VQ34" i="1" s="1"/>
  <c r="VQ28" i="1" a="1"/>
  <c r="VQ28" i="1" s="1"/>
  <c r="VQ24" i="1" a="1"/>
  <c r="VQ24" i="1" s="1"/>
  <c r="VQ27" i="1" a="1"/>
  <c r="VQ27" i="1" s="1"/>
  <c r="VQ30" i="1" a="1"/>
  <c r="VQ30" i="1" s="1"/>
  <c r="VQ33" i="1" a="1"/>
  <c r="VQ33" i="1" s="1"/>
  <c r="AI30" i="1" a="1"/>
  <c r="AI30" i="1" s="1"/>
  <c r="AI29" i="1" a="1"/>
  <c r="AI29" i="1" s="1"/>
  <c r="AI23" i="1" a="1"/>
  <c r="AI23" i="1" s="1"/>
  <c r="AI36" i="1" a="1"/>
  <c r="AI36" i="1" s="1"/>
  <c r="AI26" i="1" a="1"/>
  <c r="AI26" i="1" s="1"/>
  <c r="AI31" i="1" a="1"/>
  <c r="AI31" i="1" s="1"/>
  <c r="AI24" i="1" a="1"/>
  <c r="AI24" i="1" s="1"/>
  <c r="AI40" i="1" a="1"/>
  <c r="AI40" i="1" s="1"/>
  <c r="AI44" i="1" a="1"/>
  <c r="AI44" i="1" s="1"/>
  <c r="AI42" i="1" a="1"/>
  <c r="AI42" i="1" s="1"/>
  <c r="AI32" i="1" a="1"/>
  <c r="AI32" i="1" s="1"/>
  <c r="AI38" i="1" a="1"/>
  <c r="AI38" i="1" s="1"/>
  <c r="AI27" i="1" a="1"/>
  <c r="AI27" i="1" s="1"/>
  <c r="AI39" i="1" a="1"/>
  <c r="AI39" i="1" s="1"/>
  <c r="AI28" i="1" a="1"/>
  <c r="AI28" i="1" s="1"/>
  <c r="AI45" i="1" a="1"/>
  <c r="AI45" i="1" s="1"/>
  <c r="AI33" i="1" a="1"/>
  <c r="AI33" i="1" s="1"/>
  <c r="AI46" i="1" a="1"/>
  <c r="AI46" i="1" s="1"/>
  <c r="AI37" i="1" a="1"/>
  <c r="AI37" i="1" s="1"/>
  <c r="AI43" i="1" a="1"/>
  <c r="AI43" i="1" s="1"/>
  <c r="AI34" i="1" a="1"/>
  <c r="AI34" i="1" s="1"/>
  <c r="AI25" i="1" a="1"/>
  <c r="AI25" i="1" s="1"/>
  <c r="BU39" i="1" a="1"/>
  <c r="BU39" i="1" s="1"/>
  <c r="BU38" i="1" a="1"/>
  <c r="BU38" i="1" s="1"/>
  <c r="BU28" i="1" a="1"/>
  <c r="BU28" i="1" s="1"/>
  <c r="BU33" i="1" a="1"/>
  <c r="BU33" i="1" s="1"/>
  <c r="BU44" i="1" a="1"/>
  <c r="BU44" i="1" s="1"/>
  <c r="BU45" i="1" a="1"/>
  <c r="BU45" i="1" s="1"/>
  <c r="BU37" i="1" a="1"/>
  <c r="BU37" i="1" s="1"/>
  <c r="BU40" i="1" a="1"/>
  <c r="BU40" i="1" s="1"/>
  <c r="BU34" i="1" a="1"/>
  <c r="BU34" i="1" s="1"/>
  <c r="BU43" i="1" a="1"/>
  <c r="BU43" i="1" s="1"/>
  <c r="BU25" i="1" a="1"/>
  <c r="BU25" i="1" s="1"/>
  <c r="BU46" i="1" a="1"/>
  <c r="BU46" i="1" s="1"/>
  <c r="BU36" i="1" a="1"/>
  <c r="BU36" i="1" s="1"/>
  <c r="BU23" i="1" a="1"/>
  <c r="BU23" i="1" s="1"/>
  <c r="BU31" i="1" a="1"/>
  <c r="BU31" i="1" s="1"/>
  <c r="BU29" i="1" a="1"/>
  <c r="BU29" i="1" s="1"/>
  <c r="BU27" i="1" a="1"/>
  <c r="BU27" i="1" s="1"/>
  <c r="BU32" i="1" a="1"/>
  <c r="BU32" i="1" s="1"/>
  <c r="BU26" i="1" a="1"/>
  <c r="BU26" i="1" s="1"/>
  <c r="BU30" i="1" a="1"/>
  <c r="BU30" i="1" s="1"/>
  <c r="BU42" i="1" a="1"/>
  <c r="BU42" i="1" s="1"/>
  <c r="BU24" i="1" a="1"/>
  <c r="BU24" i="1" s="1"/>
  <c r="IO39" i="1" a="1"/>
  <c r="IO39" i="1" s="1"/>
  <c r="IO36" i="1" a="1"/>
  <c r="IO36" i="1" s="1"/>
  <c r="IO38" i="1" a="1"/>
  <c r="IO38" i="1" s="1"/>
  <c r="IO33" i="1" a="1"/>
  <c r="IO33" i="1" s="1"/>
  <c r="IO28" i="1" a="1"/>
  <c r="IO28" i="1" s="1"/>
  <c r="IO25" i="1" a="1"/>
  <c r="IO25" i="1" s="1"/>
  <c r="IO34" i="1" a="1"/>
  <c r="IO34" i="1" s="1"/>
  <c r="IO43" i="1" a="1"/>
  <c r="IO43" i="1" s="1"/>
  <c r="IO44" i="1" a="1"/>
  <c r="IO44" i="1" s="1"/>
  <c r="IO26" i="1" a="1"/>
  <c r="IO26" i="1" s="1"/>
  <c r="IO37" i="1" a="1"/>
  <c r="IO37" i="1" s="1"/>
  <c r="IO23" i="1" a="1"/>
  <c r="IO23" i="1" s="1"/>
  <c r="IO24" i="1" a="1"/>
  <c r="IO24" i="1" s="1"/>
  <c r="IO45" i="1" a="1"/>
  <c r="IO45" i="1" s="1"/>
  <c r="IO29" i="1" a="1"/>
  <c r="IO29" i="1" s="1"/>
  <c r="IO42" i="1" a="1"/>
  <c r="IO42" i="1" s="1"/>
  <c r="IO40" i="1" a="1"/>
  <c r="IO40" i="1" s="1"/>
  <c r="IO30" i="1" a="1"/>
  <c r="IO30" i="1" s="1"/>
  <c r="IO27" i="1" a="1"/>
  <c r="IO27" i="1" s="1"/>
  <c r="IO31" i="1" a="1"/>
  <c r="IO31" i="1" s="1"/>
  <c r="IO32" i="1" a="1"/>
  <c r="IO32" i="1" s="1"/>
  <c r="IO46" i="1" a="1"/>
  <c r="IO46" i="1" s="1"/>
  <c r="XH65" i="1" a="1"/>
  <c r="XH65" i="1" s="1"/>
  <c r="XH66" i="1" a="1"/>
  <c r="XH66" i="1" s="1"/>
  <c r="XH67" i="1" a="1"/>
  <c r="XH67" i="1" s="1"/>
  <c r="XH68" i="1" a="1"/>
  <c r="XH68" i="1" s="1"/>
  <c r="XH69" i="1" a="1"/>
  <c r="XH69" i="1" s="1"/>
  <c r="XH70" i="1" a="1"/>
  <c r="XH70" i="1" s="1"/>
  <c r="XH71" i="1" a="1"/>
  <c r="XH71" i="1" s="1"/>
  <c r="XH72" i="1" a="1"/>
  <c r="XH72" i="1" s="1"/>
  <c r="XH73" i="1" a="1"/>
  <c r="XH73" i="1" s="1"/>
  <c r="XH74" i="1" a="1"/>
  <c r="XH74" i="1" s="1"/>
  <c r="XH75" i="1" a="1"/>
  <c r="XH75" i="1" s="1"/>
  <c r="WZ65" i="1" a="1"/>
  <c r="WZ65"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HG65" i="1" a="1"/>
  <c r="HG65"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WW65" i="1" a="1"/>
  <c r="WW65"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O29" i="1" a="1"/>
  <c r="WO29" i="1" s="1"/>
  <c r="WO44" i="1" a="1"/>
  <c r="WO44" i="1" s="1"/>
  <c r="WO23" i="1" a="1"/>
  <c r="WO23" i="1" s="1"/>
  <c r="WO26" i="1" a="1"/>
  <c r="WO26" i="1" s="1"/>
  <c r="WO27" i="1" a="1"/>
  <c r="WO27" i="1" s="1"/>
  <c r="WO40" i="1" a="1"/>
  <c r="WO40" i="1" s="1"/>
  <c r="WO38" i="1" a="1"/>
  <c r="WO38" i="1" s="1"/>
  <c r="WO37" i="1" a="1"/>
  <c r="WO37" i="1" s="1"/>
  <c r="WO42" i="1" a="1"/>
  <c r="WO42" i="1" s="1"/>
  <c r="WO30" i="1" a="1"/>
  <c r="WO30" i="1" s="1"/>
  <c r="WO32" i="1" a="1"/>
  <c r="WO32" i="1" s="1"/>
  <c r="WO25" i="1" a="1"/>
  <c r="WO25" i="1" s="1"/>
  <c r="WO46" i="1" a="1"/>
  <c r="WO46" i="1" s="1"/>
  <c r="WO31" i="1" a="1"/>
  <c r="WO31" i="1" s="1"/>
  <c r="WO28" i="1" a="1"/>
  <c r="WO28" i="1" s="1"/>
  <c r="WO39" i="1" a="1"/>
  <c r="WO39" i="1" s="1"/>
  <c r="WO33" i="1" a="1"/>
  <c r="WO33" i="1" s="1"/>
  <c r="WO43" i="1" a="1"/>
  <c r="WO43" i="1" s="1"/>
  <c r="WO36" i="1" a="1"/>
  <c r="WO36" i="1" s="1"/>
  <c r="WO45" i="1" a="1"/>
  <c r="WO45" i="1" s="1"/>
  <c r="WO34" i="1" a="1"/>
  <c r="WO34" i="1" s="1"/>
  <c r="WO24" i="1" a="1"/>
  <c r="WO24" i="1" s="1"/>
  <c r="WX38" i="1" a="1"/>
  <c r="WX38" i="1" s="1"/>
  <c r="WX33" i="1" a="1"/>
  <c r="WX33" i="1" s="1"/>
  <c r="WX36" i="1" a="1"/>
  <c r="WX36" i="1" s="1"/>
  <c r="WX26" i="1" a="1"/>
  <c r="WX26" i="1" s="1"/>
  <c r="WX39" i="1" a="1"/>
  <c r="WX39" i="1" s="1"/>
  <c r="WX45" i="1" a="1"/>
  <c r="WX45" i="1" s="1"/>
  <c r="WX25" i="1" a="1"/>
  <c r="WX25" i="1" s="1"/>
  <c r="WX44" i="1" a="1"/>
  <c r="WX44" i="1" s="1"/>
  <c r="WX29" i="1" a="1"/>
  <c r="WX29" i="1" s="1"/>
  <c r="WX43" i="1" a="1"/>
  <c r="WX43" i="1" s="1"/>
  <c r="WX23" i="1" a="1"/>
  <c r="WX23" i="1" s="1"/>
  <c r="WX34" i="1" a="1"/>
  <c r="WX34" i="1" s="1"/>
  <c r="WX31" i="1" a="1"/>
  <c r="WX31" i="1" s="1"/>
  <c r="WX24" i="1" a="1"/>
  <c r="WX24" i="1" s="1"/>
  <c r="WX30" i="1" a="1"/>
  <c r="WX30" i="1" s="1"/>
  <c r="WX40" i="1" a="1"/>
  <c r="WX40" i="1" s="1"/>
  <c r="WX42" i="1" a="1"/>
  <c r="WX42" i="1" s="1"/>
  <c r="WX37" i="1" a="1"/>
  <c r="WX37" i="1" s="1"/>
  <c r="WX32" i="1" a="1"/>
  <c r="WX32" i="1" s="1"/>
  <c r="WX28" i="1" a="1"/>
  <c r="WX28" i="1" s="1"/>
  <c r="WX46" i="1" a="1"/>
  <c r="WX46" i="1" s="1"/>
  <c r="WX27" i="1" a="1"/>
  <c r="WX27" i="1" s="1"/>
  <c r="DR25" i="1" a="1"/>
  <c r="DR25" i="1" s="1"/>
  <c r="DR40" i="1" a="1"/>
  <c r="DR40" i="1" s="1"/>
  <c r="DR31" i="1" a="1"/>
  <c r="DR31" i="1" s="1"/>
  <c r="DR27" i="1" a="1"/>
  <c r="DR27" i="1" s="1"/>
  <c r="DR38" i="1" a="1"/>
  <c r="DR38" i="1" s="1"/>
  <c r="DR44" i="1" a="1"/>
  <c r="DR44" i="1" s="1"/>
  <c r="DR26" i="1" a="1"/>
  <c r="DR26" i="1" s="1"/>
  <c r="DR32" i="1" a="1"/>
  <c r="DR32" i="1" s="1"/>
  <c r="DR37" i="1" a="1"/>
  <c r="DR37" i="1" s="1"/>
  <c r="DR36" i="1" a="1"/>
  <c r="DR36" i="1" s="1"/>
  <c r="DR33" i="1" a="1"/>
  <c r="DR33" i="1" s="1"/>
  <c r="DR24" i="1" a="1"/>
  <c r="DR24" i="1" s="1"/>
  <c r="DR46" i="1" a="1"/>
  <c r="DR46" i="1" s="1"/>
  <c r="DR30" i="1" a="1"/>
  <c r="DR30" i="1" s="1"/>
  <c r="DR29" i="1" a="1"/>
  <c r="DR29" i="1" s="1"/>
  <c r="DR39" i="1" a="1"/>
  <c r="DR39" i="1" s="1"/>
  <c r="DR42" i="1" a="1"/>
  <c r="DR42" i="1" s="1"/>
  <c r="DR28" i="1" a="1"/>
  <c r="DR28" i="1" s="1"/>
  <c r="DR43" i="1" a="1"/>
  <c r="DR43" i="1" s="1"/>
  <c r="DR34" i="1" a="1"/>
  <c r="DR34" i="1" s="1"/>
  <c r="DR45" i="1" a="1"/>
  <c r="DR45" i="1" s="1"/>
  <c r="DR23" i="1" a="1"/>
  <c r="DR23" i="1" s="1"/>
  <c r="BQ45" i="1" a="1"/>
  <c r="BQ45" i="1" s="1"/>
  <c r="BQ37" i="1" a="1"/>
  <c r="BQ37" i="1" s="1"/>
  <c r="BQ25" i="1" a="1"/>
  <c r="BQ25" i="1" s="1"/>
  <c r="BQ29" i="1" a="1"/>
  <c r="BQ29" i="1" s="1"/>
  <c r="BQ40" i="1" a="1"/>
  <c r="BQ40" i="1" s="1"/>
  <c r="BQ32" i="1" a="1"/>
  <c r="BQ32" i="1" s="1"/>
  <c r="BQ36" i="1" a="1"/>
  <c r="BQ36" i="1" s="1"/>
  <c r="BQ39" i="1" a="1"/>
  <c r="BQ39" i="1" s="1"/>
  <c r="BQ34" i="1" a="1"/>
  <c r="BQ34" i="1" s="1"/>
  <c r="BQ23" i="1" a="1"/>
  <c r="BQ23" i="1" s="1"/>
  <c r="BQ26" i="1" a="1"/>
  <c r="BQ26" i="1" s="1"/>
  <c r="BQ27" i="1" a="1"/>
  <c r="BQ27" i="1" s="1"/>
  <c r="BQ31" i="1" a="1"/>
  <c r="BQ31" i="1" s="1"/>
  <c r="BQ44" i="1" a="1"/>
  <c r="BQ44" i="1" s="1"/>
  <c r="BQ28" i="1" a="1"/>
  <c r="BQ28" i="1" s="1"/>
  <c r="BQ24" i="1" a="1"/>
  <c r="BQ24" i="1" s="1"/>
  <c r="BQ42" i="1" a="1"/>
  <c r="BQ42" i="1" s="1"/>
  <c r="BQ46" i="1" a="1"/>
  <c r="BQ46" i="1" s="1"/>
  <c r="BQ33" i="1" a="1"/>
  <c r="BQ33" i="1" s="1"/>
  <c r="BQ43" i="1" a="1"/>
  <c r="BQ43" i="1" s="1"/>
  <c r="BQ38" i="1" a="1"/>
  <c r="BQ38" i="1" s="1"/>
  <c r="BQ30" i="1" a="1"/>
  <c r="BQ30" i="1" s="1"/>
  <c r="GY37" i="1" a="1"/>
  <c r="GY37" i="1" s="1"/>
  <c r="GY32" i="1" a="1"/>
  <c r="GY32" i="1" s="1"/>
  <c r="GY29" i="1" a="1"/>
  <c r="GY29" i="1" s="1"/>
  <c r="GY26" i="1" a="1"/>
  <c r="GY26" i="1" s="1"/>
  <c r="GY40" i="1" a="1"/>
  <c r="GY40" i="1" s="1"/>
  <c r="GY23" i="1" a="1"/>
  <c r="GY23" i="1" s="1"/>
  <c r="GY24" i="1" a="1"/>
  <c r="GY24" i="1" s="1"/>
  <c r="GY38" i="1" a="1"/>
  <c r="GY38" i="1" s="1"/>
  <c r="GY31" i="1" a="1"/>
  <c r="GY31" i="1" s="1"/>
  <c r="GY42" i="1" a="1"/>
  <c r="GY42" i="1" s="1"/>
  <c r="GY27" i="1" a="1"/>
  <c r="GY27" i="1" s="1"/>
  <c r="GY30" i="1" a="1"/>
  <c r="GY30" i="1" s="1"/>
  <c r="GY36" i="1" a="1"/>
  <c r="GY36" i="1" s="1"/>
  <c r="GY33" i="1" a="1"/>
  <c r="GY33" i="1" s="1"/>
  <c r="GY34" i="1" a="1"/>
  <c r="GY34" i="1" s="1"/>
  <c r="GY46" i="1" a="1"/>
  <c r="GY46" i="1" s="1"/>
  <c r="GY39" i="1" a="1"/>
  <c r="GY39" i="1" s="1"/>
  <c r="GY28" i="1" a="1"/>
  <c r="GY28" i="1" s="1"/>
  <c r="GY25" i="1" a="1"/>
  <c r="GY25" i="1" s="1"/>
  <c r="GY43" i="1" a="1"/>
  <c r="GY43" i="1" s="1"/>
  <c r="IX26" i="1" a="1"/>
  <c r="IX26" i="1" s="1"/>
  <c r="IX38" i="1" a="1"/>
  <c r="IX38" i="1" s="1"/>
  <c r="IX32" i="1" a="1"/>
  <c r="IX32" i="1" s="1"/>
  <c r="IX30" i="1" a="1"/>
  <c r="IX30" i="1" s="1"/>
  <c r="IX27" i="1" a="1"/>
  <c r="IX27" i="1" s="1"/>
  <c r="IX33" i="1" a="1"/>
  <c r="IX33" i="1" s="1"/>
  <c r="IX31" i="1" a="1"/>
  <c r="IX31" i="1" s="1"/>
  <c r="IX24" i="1" a="1"/>
  <c r="IX24" i="1" s="1"/>
  <c r="IX40" i="1" a="1"/>
  <c r="IX40" i="1" s="1"/>
  <c r="IX42" i="1" a="1"/>
  <c r="IX42" i="1" s="1"/>
  <c r="IX34" i="1" a="1"/>
  <c r="IX34" i="1" s="1"/>
  <c r="IX43" i="1" a="1"/>
  <c r="IX43" i="1" s="1"/>
  <c r="IX25" i="1" a="1"/>
  <c r="IX25" i="1" s="1"/>
  <c r="IX44" i="1" a="1"/>
  <c r="IX44" i="1" s="1"/>
  <c r="IX46" i="1" a="1"/>
  <c r="IX46" i="1" s="1"/>
  <c r="IX36" i="1" a="1"/>
  <c r="IX36" i="1" s="1"/>
  <c r="IX28" i="1" a="1"/>
  <c r="IX28" i="1" s="1"/>
  <c r="IX45" i="1" a="1"/>
  <c r="IX45" i="1" s="1"/>
  <c r="IX29" i="1" a="1"/>
  <c r="IX29" i="1" s="1"/>
  <c r="IX37" i="1" a="1"/>
  <c r="IX37" i="1" s="1"/>
  <c r="IX39" i="1" a="1"/>
  <c r="IX39" i="1" s="1"/>
  <c r="IX23" i="1" a="1"/>
  <c r="IX23" i="1" s="1"/>
  <c r="CW65" i="1" a="1"/>
  <c r="CW65"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HW65" i="1" a="1"/>
  <c r="HW65"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HD65" i="1" a="1"/>
  <c r="HD65"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XJ65" i="1" a="1"/>
  <c r="XJ65" i="1" s="1"/>
  <c r="XJ66" i="1" a="1"/>
  <c r="XJ66" i="1" s="1"/>
  <c r="XJ67" i="1" a="1"/>
  <c r="XJ67" i="1" s="1"/>
  <c r="XJ68" i="1" a="1"/>
  <c r="XJ68" i="1" s="1"/>
  <c r="XJ69" i="1" a="1"/>
  <c r="XJ69" i="1" s="1"/>
  <c r="XJ70" i="1" a="1"/>
  <c r="XJ70" i="1" s="1"/>
  <c r="XJ71" i="1" a="1"/>
  <c r="XJ71" i="1" s="1"/>
  <c r="XJ72" i="1" a="1"/>
  <c r="XJ72" i="1" s="1"/>
  <c r="XJ73" i="1" a="1"/>
  <c r="XJ73" i="1" s="1"/>
  <c r="XJ74" i="1" a="1"/>
  <c r="XJ74" i="1" s="1"/>
  <c r="XJ75" i="1" a="1"/>
  <c r="XJ75" i="1" s="1"/>
  <c r="ED46" i="1" a="1"/>
  <c r="ED46" i="1" s="1"/>
  <c r="ED30" i="1" a="1"/>
  <c r="ED30" i="1" s="1"/>
  <c r="ED31" i="1" a="1"/>
  <c r="ED31" i="1" s="1"/>
  <c r="ED33" i="1" a="1"/>
  <c r="ED33" i="1" s="1"/>
  <c r="ED40" i="1" a="1"/>
  <c r="ED40" i="1" s="1"/>
  <c r="ED37" i="1" a="1"/>
  <c r="ED37" i="1" s="1"/>
  <c r="ED32" i="1" a="1"/>
  <c r="ED32" i="1" s="1"/>
  <c r="ED24" i="1" a="1"/>
  <c r="ED24" i="1" s="1"/>
  <c r="ED25" i="1" a="1"/>
  <c r="ED25" i="1" s="1"/>
  <c r="ED45" i="1" a="1"/>
  <c r="ED45" i="1" s="1"/>
  <c r="ED38" i="1" a="1"/>
  <c r="ED38" i="1" s="1"/>
  <c r="ED36" i="1" a="1"/>
  <c r="ED36" i="1" s="1"/>
  <c r="ED27" i="1" a="1"/>
  <c r="ED27" i="1" s="1"/>
  <c r="ED42" i="1" a="1"/>
  <c r="ED42" i="1" s="1"/>
  <c r="ED39" i="1" a="1"/>
  <c r="ED39" i="1" s="1"/>
  <c r="ED43" i="1" a="1"/>
  <c r="ED43" i="1" s="1"/>
  <c r="ED29" i="1" a="1"/>
  <c r="ED29" i="1" s="1"/>
  <c r="ED34" i="1" a="1"/>
  <c r="ED34" i="1" s="1"/>
  <c r="ED28" i="1" a="1"/>
  <c r="ED28" i="1" s="1"/>
  <c r="ED26" i="1" a="1"/>
  <c r="ED26" i="1" s="1"/>
  <c r="ED23" i="1" a="1"/>
  <c r="ED23" i="1" s="1"/>
  <c r="ED44" i="1" a="1"/>
  <c r="ED44" i="1" s="1"/>
  <c r="AP25" i="1" a="1"/>
  <c r="AP25" i="1" s="1"/>
  <c r="AP34" i="1" a="1"/>
  <c r="AP34" i="1" s="1"/>
  <c r="AP23" i="1" a="1"/>
  <c r="AP23" i="1" s="1"/>
  <c r="AP46" i="1" a="1"/>
  <c r="AP46" i="1" s="1"/>
  <c r="AP29" i="1" a="1"/>
  <c r="AP29" i="1" s="1"/>
  <c r="AP27" i="1" a="1"/>
  <c r="AP27" i="1" s="1"/>
  <c r="AP42" i="1" a="1"/>
  <c r="AP42" i="1" s="1"/>
  <c r="AP40" i="1" a="1"/>
  <c r="AP40" i="1" s="1"/>
  <c r="AP38" i="1" a="1"/>
  <c r="AP38" i="1" s="1"/>
  <c r="AP31" i="1" a="1"/>
  <c r="AP31" i="1" s="1"/>
  <c r="AP32" i="1" a="1"/>
  <c r="AP32" i="1" s="1"/>
  <c r="AP28" i="1" a="1"/>
  <c r="AP28" i="1" s="1"/>
  <c r="AP30" i="1" a="1"/>
  <c r="AP30" i="1" s="1"/>
  <c r="AP36" i="1" a="1"/>
  <c r="AP36" i="1" s="1"/>
  <c r="AP33" i="1" a="1"/>
  <c r="AP33" i="1" s="1"/>
  <c r="AP44" i="1" a="1"/>
  <c r="AP44" i="1" s="1"/>
  <c r="AP45" i="1" a="1"/>
  <c r="AP45" i="1" s="1"/>
  <c r="AP24" i="1" a="1"/>
  <c r="AP24" i="1" s="1"/>
  <c r="AP39" i="1" a="1"/>
  <c r="AP39" i="1" s="1"/>
  <c r="AP26" i="1" a="1"/>
  <c r="AP26" i="1" s="1"/>
  <c r="AP37" i="1" a="1"/>
  <c r="AP37" i="1" s="1"/>
  <c r="AP43" i="1" a="1"/>
  <c r="AP43" i="1" s="1"/>
  <c r="HW37" i="1" a="1"/>
  <c r="HW37" i="1" s="1"/>
  <c r="HW25" i="1" a="1"/>
  <c r="HW25" i="1" s="1"/>
  <c r="HW32" i="1" a="1"/>
  <c r="HW32" i="1" s="1"/>
  <c r="HW30" i="1" a="1"/>
  <c r="HW30" i="1" s="1"/>
  <c r="HW36" i="1" a="1"/>
  <c r="HW36" i="1" s="1"/>
  <c r="HW42" i="1" a="1"/>
  <c r="HW42" i="1" s="1"/>
  <c r="HW26" i="1" a="1"/>
  <c r="HW26" i="1" s="1"/>
  <c r="HW24" i="1" a="1"/>
  <c r="HW24" i="1" s="1"/>
  <c r="HW38" i="1" a="1"/>
  <c r="HW38" i="1" s="1"/>
  <c r="HW46" i="1" a="1"/>
  <c r="HW46" i="1" s="1"/>
  <c r="HW33" i="1" a="1"/>
  <c r="HW33" i="1" s="1"/>
  <c r="HW39" i="1" a="1"/>
  <c r="HW39" i="1" s="1"/>
  <c r="HW28" i="1" a="1"/>
  <c r="HW28" i="1" s="1"/>
  <c r="HW23" i="1" a="1"/>
  <c r="HW23" i="1" s="1"/>
  <c r="HW27" i="1" a="1"/>
  <c r="HW27" i="1" s="1"/>
  <c r="HW40" i="1" a="1"/>
  <c r="HW40" i="1" s="1"/>
  <c r="HW43" i="1" a="1"/>
  <c r="HW43" i="1" s="1"/>
  <c r="HW34" i="1" a="1"/>
  <c r="HW34" i="1" s="1"/>
  <c r="HW31" i="1" a="1"/>
  <c r="HW31" i="1" s="1"/>
  <c r="HW29" i="1" a="1"/>
  <c r="HW29" i="1" s="1"/>
  <c r="FZ36" i="1" a="1"/>
  <c r="FZ36" i="1" s="1"/>
  <c r="FZ45" i="1" a="1"/>
  <c r="FZ45" i="1" s="1"/>
  <c r="FZ44" i="1" a="1"/>
  <c r="FZ44" i="1" s="1"/>
  <c r="FZ46" i="1" a="1"/>
  <c r="FZ46" i="1" s="1"/>
  <c r="FZ43" i="1" a="1"/>
  <c r="FZ43" i="1" s="1"/>
  <c r="FZ25" i="1" a="1"/>
  <c r="FZ25" i="1" s="1"/>
  <c r="FZ34" i="1" a="1"/>
  <c r="FZ34" i="1" s="1"/>
  <c r="FZ29" i="1" a="1"/>
  <c r="FZ29" i="1" s="1"/>
  <c r="FZ32" i="1" a="1"/>
  <c r="FZ32" i="1" s="1"/>
  <c r="FZ23" i="1" a="1"/>
  <c r="FZ23" i="1" s="1"/>
  <c r="FZ27" i="1" a="1"/>
  <c r="FZ27" i="1" s="1"/>
  <c r="FZ42" i="1" a="1"/>
  <c r="FZ42" i="1" s="1"/>
  <c r="FZ30" i="1" a="1"/>
  <c r="FZ30" i="1" s="1"/>
  <c r="FZ24" i="1" a="1"/>
  <c r="FZ24" i="1" s="1"/>
  <c r="FZ40" i="1" a="1"/>
  <c r="FZ40" i="1" s="1"/>
  <c r="FZ31" i="1" a="1"/>
  <c r="FZ31" i="1" s="1"/>
  <c r="FZ33" i="1" a="1"/>
  <c r="FZ33" i="1" s="1"/>
  <c r="FZ26" i="1" a="1"/>
  <c r="FZ26" i="1" s="1"/>
  <c r="FZ39" i="1" a="1"/>
  <c r="FZ39" i="1" s="1"/>
  <c r="FZ28" i="1" a="1"/>
  <c r="FZ28" i="1" s="1"/>
  <c r="FZ37" i="1" a="1"/>
  <c r="FZ37" i="1" s="1"/>
  <c r="FZ38" i="1" a="1"/>
  <c r="FZ38" i="1" s="1"/>
  <c r="IJ25" i="1" a="1"/>
  <c r="IJ25" i="1" s="1"/>
  <c r="IJ27" i="1" a="1"/>
  <c r="IJ27" i="1" s="1"/>
  <c r="IJ42" i="1" a="1"/>
  <c r="IJ42" i="1" s="1"/>
  <c r="IJ39" i="1" a="1"/>
  <c r="IJ39" i="1" s="1"/>
  <c r="IJ24" i="1" a="1"/>
  <c r="IJ24" i="1" s="1"/>
  <c r="IJ37" i="1" a="1"/>
  <c r="IJ37" i="1" s="1"/>
  <c r="IJ34" i="1" a="1"/>
  <c r="IJ34" i="1" s="1"/>
  <c r="IJ38" i="1" a="1"/>
  <c r="IJ38" i="1" s="1"/>
  <c r="IJ44" i="1" a="1"/>
  <c r="IJ44" i="1" s="1"/>
  <c r="IJ28" i="1" a="1"/>
  <c r="IJ28" i="1" s="1"/>
  <c r="IJ33" i="1" a="1"/>
  <c r="IJ33" i="1" s="1"/>
  <c r="IJ26" i="1" a="1"/>
  <c r="IJ26" i="1" s="1"/>
  <c r="IJ31" i="1" a="1"/>
  <c r="IJ31" i="1" s="1"/>
  <c r="IJ46" i="1" a="1"/>
  <c r="IJ46" i="1" s="1"/>
  <c r="IJ29" i="1" a="1"/>
  <c r="IJ29" i="1" s="1"/>
  <c r="IJ43" i="1" a="1"/>
  <c r="IJ43" i="1" s="1"/>
  <c r="IJ45" i="1" a="1"/>
  <c r="IJ45" i="1" s="1"/>
  <c r="IJ40" i="1" a="1"/>
  <c r="IJ40" i="1" s="1"/>
  <c r="IJ30" i="1" a="1"/>
  <c r="IJ30" i="1" s="1"/>
  <c r="IJ32" i="1" a="1"/>
  <c r="IJ32" i="1" s="1"/>
  <c r="IJ36" i="1" a="1"/>
  <c r="IJ36" i="1" s="1"/>
  <c r="IJ23" i="1" a="1"/>
  <c r="IJ23" i="1" s="1"/>
  <c r="WI40" i="1" a="1"/>
  <c r="WI40" i="1" s="1"/>
  <c r="WI24" i="1" a="1"/>
  <c r="WI24" i="1" s="1"/>
  <c r="WI30" i="1" a="1"/>
  <c r="WI30" i="1" s="1"/>
  <c r="WI31" i="1" a="1"/>
  <c r="WI31" i="1" s="1"/>
  <c r="WI37" i="1" a="1"/>
  <c r="WI37" i="1" s="1"/>
  <c r="WI45" i="1" a="1"/>
  <c r="WI45" i="1" s="1"/>
  <c r="WI38" i="1" a="1"/>
  <c r="WI38" i="1" s="1"/>
  <c r="WI44" i="1" a="1"/>
  <c r="WI44" i="1" s="1"/>
  <c r="WI25" i="1" a="1"/>
  <c r="WI25" i="1" s="1"/>
  <c r="WI36" i="1" a="1"/>
  <c r="WI36" i="1" s="1"/>
  <c r="WI39" i="1" a="1"/>
  <c r="WI39" i="1" s="1"/>
  <c r="WI32" i="1" a="1"/>
  <c r="WI32" i="1" s="1"/>
  <c r="WI46" i="1" a="1"/>
  <c r="WI46" i="1" s="1"/>
  <c r="WI33" i="1" a="1"/>
  <c r="WI33" i="1" s="1"/>
  <c r="WI23" i="1" a="1"/>
  <c r="WI23" i="1" s="1"/>
  <c r="WI28" i="1" a="1"/>
  <c r="WI28" i="1" s="1"/>
  <c r="WI43" i="1" a="1"/>
  <c r="WI43" i="1" s="1"/>
  <c r="WI26" i="1" a="1"/>
  <c r="WI26" i="1" s="1"/>
  <c r="WI34" i="1" a="1"/>
  <c r="WI34" i="1" s="1"/>
  <c r="WI27" i="1" a="1"/>
  <c r="WI27" i="1" s="1"/>
  <c r="WI42" i="1" a="1"/>
  <c r="WI42" i="1" s="1"/>
  <c r="WI29" i="1" a="1"/>
  <c r="WI29" i="1" s="1"/>
  <c r="JD65" i="1" a="1"/>
  <c r="JD65" i="1" s="1"/>
  <c r="JD66" i="1" a="1"/>
  <c r="JD66" i="1" s="1"/>
  <c r="JD67" i="1" a="1"/>
  <c r="JD67" i="1" s="1"/>
  <c r="JD68" i="1" a="1"/>
  <c r="JD68" i="1" s="1"/>
  <c r="JD69" i="1" a="1"/>
  <c r="JD69" i="1" s="1"/>
  <c r="JD70" i="1" a="1"/>
  <c r="JD70" i="1" s="1"/>
  <c r="JD71" i="1" a="1"/>
  <c r="JD71" i="1" s="1"/>
  <c r="JD72" i="1" a="1"/>
  <c r="JD72" i="1" s="1"/>
  <c r="JD73" i="1" a="1"/>
  <c r="JD73" i="1" s="1"/>
  <c r="JD74" i="1" a="1"/>
  <c r="JD74" i="1" s="1"/>
  <c r="JD75" i="1" a="1"/>
  <c r="JD75" i="1" s="1"/>
  <c r="XB65" i="1" a="1"/>
  <c r="XB65"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JB65" i="1" a="1"/>
  <c r="JB65"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YC65" i="1" a="1"/>
  <c r="YC65" i="1" s="1"/>
  <c r="YC66" i="1" a="1"/>
  <c r="YC66" i="1" s="1"/>
  <c r="YC67" i="1" a="1"/>
  <c r="YC67" i="1" s="1"/>
  <c r="YC68" i="1" a="1"/>
  <c r="YC68" i="1" s="1"/>
  <c r="YC69" i="1" a="1"/>
  <c r="YC69" i="1" s="1"/>
  <c r="YC70" i="1" a="1"/>
  <c r="YC70" i="1" s="1"/>
  <c r="YC71" i="1" a="1"/>
  <c r="YC71" i="1" s="1"/>
  <c r="YC72" i="1" a="1"/>
  <c r="YC72" i="1" s="1"/>
  <c r="YC73" i="1" a="1"/>
  <c r="YC73" i="1" s="1"/>
  <c r="YC74" i="1" a="1"/>
  <c r="YC74" i="1" s="1"/>
  <c r="YC75" i="1" a="1"/>
  <c r="YC75" i="1" s="1"/>
  <c r="HM65" i="1" a="1"/>
  <c r="HM6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YX46" i="1" a="1"/>
  <c r="YX46" i="1" s="1"/>
  <c r="YX33" i="1" a="1"/>
  <c r="YX33" i="1" s="1"/>
  <c r="YX30" i="1" a="1"/>
  <c r="YX30" i="1" s="1"/>
  <c r="YX26" i="1" a="1"/>
  <c r="YX26" i="1" s="1"/>
  <c r="YX38" i="1" a="1"/>
  <c r="YX38" i="1" s="1"/>
  <c r="YX36" i="1" a="1"/>
  <c r="YX36" i="1" s="1"/>
  <c r="YX25" i="1" a="1"/>
  <c r="YX25" i="1" s="1"/>
  <c r="YX23" i="1" a="1"/>
  <c r="YX23" i="1" s="1"/>
  <c r="YX45" i="1" a="1"/>
  <c r="YX45" i="1" s="1"/>
  <c r="YX44" i="1" a="1"/>
  <c r="YX44" i="1" s="1"/>
  <c r="YX27" i="1" a="1"/>
  <c r="YX27" i="1" s="1"/>
  <c r="YX31" i="1" a="1"/>
  <c r="YX31" i="1" s="1"/>
  <c r="YX43" i="1" a="1"/>
  <c r="YX43" i="1" s="1"/>
  <c r="YX42" i="1" a="1"/>
  <c r="YX42" i="1" s="1"/>
  <c r="YX40" i="1" a="1"/>
  <c r="YX40" i="1" s="1"/>
  <c r="YX37" i="1" a="1"/>
  <c r="YX37" i="1" s="1"/>
  <c r="YX39" i="1" a="1"/>
  <c r="YX39" i="1" s="1"/>
  <c r="YX34" i="1" a="1"/>
  <c r="YX34" i="1" s="1"/>
  <c r="YX32" i="1" a="1"/>
  <c r="YX32" i="1" s="1"/>
  <c r="YX28" i="1" a="1"/>
  <c r="YX28" i="1" s="1"/>
  <c r="YX29" i="1" a="1"/>
  <c r="YX29" i="1" s="1"/>
  <c r="YX24" i="1" a="1"/>
  <c r="YX24" i="1" s="1"/>
  <c r="DF43" i="1" a="1"/>
  <c r="DF43" i="1" s="1"/>
  <c r="DF32" i="1" a="1"/>
  <c r="DF32" i="1" s="1"/>
  <c r="DF45" i="1" a="1"/>
  <c r="DF45" i="1" s="1"/>
  <c r="DF24" i="1" a="1"/>
  <c r="DF24" i="1" s="1"/>
  <c r="DF30" i="1" a="1"/>
  <c r="DF30" i="1" s="1"/>
  <c r="DF40" i="1" a="1"/>
  <c r="DF40" i="1" s="1"/>
  <c r="DF44" i="1" a="1"/>
  <c r="DF44" i="1" s="1"/>
  <c r="DF29" i="1" a="1"/>
  <c r="DF29" i="1" s="1"/>
  <c r="DF38" i="1" a="1"/>
  <c r="DF38" i="1" s="1"/>
  <c r="DF31" i="1" a="1"/>
  <c r="DF31" i="1" s="1"/>
  <c r="DF25" i="1" a="1"/>
  <c r="DF25" i="1" s="1"/>
  <c r="DF28" i="1" a="1"/>
  <c r="DF28" i="1" s="1"/>
  <c r="DF23" i="1" a="1"/>
  <c r="DF23" i="1" s="1"/>
  <c r="DF39" i="1" a="1"/>
  <c r="DF39" i="1" s="1"/>
  <c r="DF42" i="1" a="1"/>
  <c r="DF42" i="1" s="1"/>
  <c r="DF34" i="1" a="1"/>
  <c r="DF34" i="1" s="1"/>
  <c r="DF46" i="1" a="1"/>
  <c r="DF46" i="1" s="1"/>
  <c r="DF33" i="1" a="1"/>
  <c r="DF33" i="1" s="1"/>
  <c r="DF27" i="1" a="1"/>
  <c r="DF27" i="1" s="1"/>
  <c r="DF26" i="1" a="1"/>
  <c r="DF26" i="1" s="1"/>
  <c r="HG31" i="1" a="1"/>
  <c r="HG31" i="1" s="1"/>
  <c r="HG29" i="1" a="1"/>
  <c r="HG29" i="1" s="1"/>
  <c r="HG25" i="1" a="1"/>
  <c r="HG25" i="1" s="1"/>
  <c r="HG30" i="1" a="1"/>
  <c r="HG30" i="1" s="1"/>
  <c r="HG38" i="1" a="1"/>
  <c r="HG38" i="1" s="1"/>
  <c r="HG42" i="1" a="1"/>
  <c r="HG42" i="1" s="1"/>
  <c r="HG32" i="1" a="1"/>
  <c r="HG32" i="1" s="1"/>
  <c r="HG37" i="1" a="1"/>
  <c r="HG37" i="1" s="1"/>
  <c r="HG36" i="1" a="1"/>
  <c r="HG36" i="1" s="1"/>
  <c r="HG24" i="1" a="1"/>
  <c r="HG24" i="1" s="1"/>
  <c r="HG39" i="1" a="1"/>
  <c r="HG39" i="1" s="1"/>
  <c r="HG33" i="1" a="1"/>
  <c r="HG33" i="1" s="1"/>
  <c r="HG23" i="1" a="1"/>
  <c r="HG23" i="1" s="1"/>
  <c r="HG27" i="1" a="1"/>
  <c r="HG27" i="1" s="1"/>
  <c r="HG28" i="1" a="1"/>
  <c r="HG28" i="1" s="1"/>
  <c r="HG43" i="1" a="1"/>
  <c r="HG43" i="1" s="1"/>
  <c r="HG34" i="1" a="1"/>
  <c r="HG34" i="1" s="1"/>
  <c r="HG40" i="1" a="1"/>
  <c r="HG40" i="1" s="1"/>
  <c r="HG46" i="1" a="1"/>
  <c r="HG46" i="1" s="1"/>
  <c r="HG26" i="1" a="1"/>
  <c r="HG26" i="1" s="1"/>
  <c r="IF44" i="1" a="1"/>
  <c r="IF44" i="1" s="1"/>
  <c r="IF31" i="1" a="1"/>
  <c r="IF31" i="1" s="1"/>
  <c r="IF32" i="1" a="1"/>
  <c r="IF32" i="1" s="1"/>
  <c r="IF33" i="1" a="1"/>
  <c r="IF33" i="1" s="1"/>
  <c r="IF40" i="1" a="1"/>
  <c r="IF40" i="1" s="1"/>
  <c r="IF38" i="1" a="1"/>
  <c r="IF38" i="1" s="1"/>
  <c r="IF37" i="1" a="1"/>
  <c r="IF37" i="1" s="1"/>
  <c r="IF26" i="1" a="1"/>
  <c r="IF26" i="1" s="1"/>
  <c r="IF30" i="1" a="1"/>
  <c r="IF30" i="1" s="1"/>
  <c r="IF25" i="1" a="1"/>
  <c r="IF25" i="1" s="1"/>
  <c r="IF36" i="1" a="1"/>
  <c r="IF36" i="1" s="1"/>
  <c r="IF45" i="1" a="1"/>
  <c r="IF45" i="1" s="1"/>
  <c r="IF34" i="1" a="1"/>
  <c r="IF34" i="1" s="1"/>
  <c r="IF43" i="1" a="1"/>
  <c r="IF43" i="1" s="1"/>
  <c r="IF29" i="1" a="1"/>
  <c r="IF29" i="1" s="1"/>
  <c r="IF46" i="1" a="1"/>
  <c r="IF46" i="1" s="1"/>
  <c r="IF24" i="1" a="1"/>
  <c r="IF24" i="1" s="1"/>
  <c r="IF23" i="1" a="1"/>
  <c r="IF23" i="1" s="1"/>
  <c r="IF42" i="1" a="1"/>
  <c r="IF42" i="1" s="1"/>
  <c r="IF27" i="1" a="1"/>
  <c r="IF27" i="1" s="1"/>
  <c r="IF28" i="1" a="1"/>
  <c r="IF28" i="1" s="1"/>
  <c r="IF39" i="1" a="1"/>
  <c r="IF39" i="1" s="1"/>
  <c r="IT24" i="1" a="1"/>
  <c r="IT24" i="1" s="1"/>
  <c r="IT30" i="1" a="1"/>
  <c r="IT30" i="1" s="1"/>
  <c r="IT44" i="1" a="1"/>
  <c r="IT44" i="1" s="1"/>
  <c r="IT25" i="1" a="1"/>
  <c r="IT25" i="1" s="1"/>
  <c r="IT46" i="1" a="1"/>
  <c r="IT46" i="1" s="1"/>
  <c r="IT28" i="1" a="1"/>
  <c r="IT28" i="1" s="1"/>
  <c r="IT26" i="1" a="1"/>
  <c r="IT26" i="1" s="1"/>
  <c r="IT33" i="1" a="1"/>
  <c r="IT33" i="1" s="1"/>
  <c r="IT38" i="1" a="1"/>
  <c r="IT38" i="1" s="1"/>
  <c r="IT23" i="1" a="1"/>
  <c r="IT23" i="1" s="1"/>
  <c r="IT40" i="1" a="1"/>
  <c r="IT40" i="1" s="1"/>
  <c r="IT34" i="1" a="1"/>
  <c r="IT34" i="1" s="1"/>
  <c r="IT43" i="1" a="1"/>
  <c r="IT43" i="1" s="1"/>
  <c r="IT45" i="1" a="1"/>
  <c r="IT45" i="1" s="1"/>
  <c r="IT27" i="1" a="1"/>
  <c r="IT27" i="1" s="1"/>
  <c r="IT31" i="1" a="1"/>
  <c r="IT31" i="1" s="1"/>
  <c r="IT39" i="1" a="1"/>
  <c r="IT39" i="1" s="1"/>
  <c r="IT29" i="1" a="1"/>
  <c r="IT29" i="1" s="1"/>
  <c r="IT42" i="1" a="1"/>
  <c r="IT42" i="1" s="1"/>
  <c r="IT32" i="1" a="1"/>
  <c r="IT32" i="1" s="1"/>
  <c r="IT36" i="1" a="1"/>
  <c r="IT36" i="1" s="1"/>
  <c r="IT37" i="1" a="1"/>
  <c r="IT37" i="1" s="1"/>
  <c r="YE37" i="1" a="1"/>
  <c r="YE37" i="1" s="1"/>
  <c r="YE29" i="1" a="1"/>
  <c r="YE29" i="1" s="1"/>
  <c r="YE46" i="1" a="1"/>
  <c r="YE46" i="1" s="1"/>
  <c r="YE39" i="1" a="1"/>
  <c r="YE39" i="1" s="1"/>
  <c r="YE24" i="1" a="1"/>
  <c r="YE24" i="1" s="1"/>
  <c r="YE25" i="1" a="1"/>
  <c r="YE25" i="1" s="1"/>
  <c r="YE27" i="1" a="1"/>
  <c r="YE27" i="1" s="1"/>
  <c r="YE23" i="1" a="1"/>
  <c r="YE23" i="1" s="1"/>
  <c r="YE28" i="1" a="1"/>
  <c r="YE28" i="1" s="1"/>
  <c r="YE44" i="1" a="1"/>
  <c r="YE44" i="1" s="1"/>
  <c r="YE34" i="1" a="1"/>
  <c r="YE34" i="1" s="1"/>
  <c r="YE38" i="1" a="1"/>
  <c r="YE38" i="1" s="1"/>
  <c r="YE31" i="1" a="1"/>
  <c r="YE31" i="1" s="1"/>
  <c r="YE33" i="1" a="1"/>
  <c r="YE33" i="1" s="1"/>
  <c r="YE30" i="1" a="1"/>
  <c r="YE30" i="1" s="1"/>
  <c r="YE40" i="1" a="1"/>
  <c r="YE40" i="1" s="1"/>
  <c r="YE26" i="1" a="1"/>
  <c r="YE26" i="1" s="1"/>
  <c r="YE36" i="1" a="1"/>
  <c r="YE36" i="1" s="1"/>
  <c r="YE43" i="1" a="1"/>
  <c r="YE43" i="1" s="1"/>
  <c r="YE45" i="1" a="1"/>
  <c r="YE45" i="1" s="1"/>
  <c r="YE32" i="1" a="1"/>
  <c r="YE32" i="1" s="1"/>
  <c r="YE42" i="1" a="1"/>
  <c r="YE42" i="1" s="1"/>
  <c r="GY65" i="1" a="1"/>
  <c r="GY65"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WX65" i="1" a="1"/>
  <c r="WX65"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XI65" i="1" a="1"/>
  <c r="XI65" i="1" s="1"/>
  <c r="XI66" i="1" a="1"/>
  <c r="XI66" i="1" s="1"/>
  <c r="XI67" i="1" a="1"/>
  <c r="XI67" i="1" s="1"/>
  <c r="XI68" i="1" a="1"/>
  <c r="XI68" i="1" s="1"/>
  <c r="XI69" i="1" a="1"/>
  <c r="XI69" i="1" s="1"/>
  <c r="XI70" i="1" a="1"/>
  <c r="XI70" i="1" s="1"/>
  <c r="XI71" i="1" a="1"/>
  <c r="XI71" i="1" s="1"/>
  <c r="XI72" i="1" a="1"/>
  <c r="XI72" i="1" s="1"/>
  <c r="XI73" i="1" a="1"/>
  <c r="XI73" i="1" s="1"/>
  <c r="XI74" i="1" a="1"/>
  <c r="XI74" i="1" s="1"/>
  <c r="XI75" i="1" a="1"/>
  <c r="XI75" i="1" s="1"/>
  <c r="XF65" i="1" a="1"/>
  <c r="XF65" i="1" s="1"/>
  <c r="XF66" i="1" a="1"/>
  <c r="XF66" i="1" s="1"/>
  <c r="XF67" i="1" a="1"/>
  <c r="XF67" i="1" s="1"/>
  <c r="XF68" i="1" a="1"/>
  <c r="XF68" i="1" s="1"/>
  <c r="XF69" i="1" a="1"/>
  <c r="XF69" i="1" s="1"/>
  <c r="XF70" i="1" a="1"/>
  <c r="XF70" i="1" s="1"/>
  <c r="XF71" i="1" a="1"/>
  <c r="XF71" i="1" s="1"/>
  <c r="XF72" i="1" a="1"/>
  <c r="XF72" i="1" s="1"/>
  <c r="XF73" i="1" a="1"/>
  <c r="XF73" i="1" s="1"/>
  <c r="XF74" i="1" a="1"/>
  <c r="XF74" i="1" s="1"/>
  <c r="XF75" i="1" a="1"/>
  <c r="XF75" i="1" s="1"/>
  <c r="BI65" i="1" a="1"/>
  <c r="BI65"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CE65" i="1" a="1"/>
  <c r="CE65"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AN24" i="1" a="1"/>
  <c r="AN24" i="1" s="1"/>
  <c r="AN36" i="1" a="1"/>
  <c r="AN36" i="1" s="1"/>
  <c r="AN25" i="1" a="1"/>
  <c r="AN25" i="1" s="1"/>
  <c r="AN26" i="1" a="1"/>
  <c r="AN26" i="1" s="1"/>
  <c r="AN37" i="1" a="1"/>
  <c r="AN37" i="1" s="1"/>
  <c r="AN38" i="1" a="1"/>
  <c r="AN38" i="1" s="1"/>
  <c r="AN39" i="1" a="1"/>
  <c r="AN39" i="1" s="1"/>
  <c r="AN33" i="1" a="1"/>
  <c r="AN33" i="1" s="1"/>
  <c r="AN23" i="1" a="1"/>
  <c r="AN23" i="1" s="1"/>
  <c r="AN46" i="1" a="1"/>
  <c r="AN46" i="1" s="1"/>
  <c r="AN28" i="1" a="1"/>
  <c r="AN28" i="1" s="1"/>
  <c r="AN42" i="1" a="1"/>
  <c r="AN42" i="1" s="1"/>
  <c r="AN40" i="1" a="1"/>
  <c r="AN40" i="1" s="1"/>
  <c r="AN34" i="1" a="1"/>
  <c r="AN34" i="1" s="1"/>
  <c r="AN43" i="1" a="1"/>
  <c r="AN43" i="1" s="1"/>
  <c r="AN32" i="1" a="1"/>
  <c r="AN32" i="1" s="1"/>
  <c r="AN27" i="1" a="1"/>
  <c r="AN27" i="1" s="1"/>
  <c r="AN31" i="1" a="1"/>
  <c r="AN31" i="1" s="1"/>
  <c r="AN30" i="1" a="1"/>
  <c r="AN30" i="1" s="1"/>
  <c r="AN29" i="1" a="1"/>
  <c r="AN29" i="1" s="1"/>
  <c r="HO23" i="1" a="1"/>
  <c r="HO23" i="1" s="1"/>
  <c r="HO24" i="1" a="1"/>
  <c r="HO24" i="1" s="1"/>
  <c r="HO37" i="1" a="1"/>
  <c r="HO37" i="1" s="1"/>
  <c r="HO38" i="1" a="1"/>
  <c r="HO38" i="1" s="1"/>
  <c r="HO42" i="1" a="1"/>
  <c r="HO42" i="1" s="1"/>
  <c r="HO33" i="1" a="1"/>
  <c r="HO33" i="1" s="1"/>
  <c r="HO40" i="1" a="1"/>
  <c r="HO40" i="1" s="1"/>
  <c r="HO46" i="1" a="1"/>
  <c r="HO46" i="1" s="1"/>
  <c r="HO31" i="1" a="1"/>
  <c r="HO31" i="1" s="1"/>
  <c r="HO30" i="1" a="1"/>
  <c r="HO30" i="1" s="1"/>
  <c r="HO32" i="1" a="1"/>
  <c r="HO32" i="1" s="1"/>
  <c r="HO27" i="1" a="1"/>
  <c r="HO27" i="1" s="1"/>
  <c r="HO36" i="1" a="1"/>
  <c r="HO36" i="1" s="1"/>
  <c r="HO39" i="1" a="1"/>
  <c r="HO39" i="1" s="1"/>
  <c r="HO43" i="1" a="1"/>
  <c r="HO43" i="1" s="1"/>
  <c r="HO28" i="1" a="1"/>
  <c r="HO28" i="1" s="1"/>
  <c r="HO34" i="1" a="1"/>
  <c r="HO34" i="1" s="1"/>
  <c r="HO26" i="1" a="1"/>
  <c r="HO26" i="1" s="1"/>
  <c r="HO29" i="1" a="1"/>
  <c r="HO29" i="1" s="1"/>
  <c r="HO25" i="1" a="1"/>
  <c r="HO25" i="1" s="1"/>
  <c r="VV46" i="1" a="1"/>
  <c r="VV46" i="1" s="1"/>
  <c r="VV44" i="1" a="1"/>
  <c r="VV44" i="1" s="1"/>
  <c r="VV32" i="1" a="1"/>
  <c r="VV32" i="1" s="1"/>
  <c r="VV29" i="1" a="1"/>
  <c r="VV29" i="1" s="1"/>
  <c r="VV34" i="1" a="1"/>
  <c r="VV34" i="1" s="1"/>
  <c r="VV43" i="1" a="1"/>
  <c r="VV43" i="1" s="1"/>
  <c r="VV36" i="1" a="1"/>
  <c r="VV36" i="1" s="1"/>
  <c r="VV45" i="1" a="1"/>
  <c r="VV45" i="1" s="1"/>
  <c r="VV26" i="1" a="1"/>
  <c r="VV26" i="1" s="1"/>
  <c r="VV37" i="1" a="1"/>
  <c r="VV37" i="1" s="1"/>
  <c r="VV25" i="1" a="1"/>
  <c r="VV25" i="1" s="1"/>
  <c r="VV27" i="1" a="1"/>
  <c r="VV27" i="1" s="1"/>
  <c r="VV28" i="1" a="1"/>
  <c r="VV28" i="1" s="1"/>
  <c r="VV42" i="1" a="1"/>
  <c r="VV42" i="1" s="1"/>
  <c r="VV40" i="1" a="1"/>
  <c r="VV40" i="1" s="1"/>
  <c r="VV30" i="1" a="1"/>
  <c r="VV30" i="1" s="1"/>
  <c r="VV39" i="1" a="1"/>
  <c r="VV39" i="1" s="1"/>
  <c r="VV31" i="1" a="1"/>
  <c r="VV31" i="1" s="1"/>
  <c r="VV33" i="1" a="1"/>
  <c r="VV33" i="1" s="1"/>
  <c r="VV24" i="1" a="1"/>
  <c r="VV24" i="1" s="1"/>
  <c r="VV38" i="1" a="1"/>
  <c r="VV38" i="1" s="1"/>
  <c r="VV23" i="1" a="1"/>
  <c r="VV23" i="1" s="1"/>
  <c r="WE39" i="1" a="1"/>
  <c r="WE39" i="1" s="1"/>
  <c r="WE40" i="1" a="1"/>
  <c r="WE40" i="1" s="1"/>
  <c r="WE33" i="1" a="1"/>
  <c r="WE33" i="1" s="1"/>
  <c r="WE36" i="1" a="1"/>
  <c r="WE36" i="1" s="1"/>
  <c r="WE38" i="1" a="1"/>
  <c r="WE38" i="1" s="1"/>
  <c r="WE32" i="1" a="1"/>
  <c r="WE32" i="1" s="1"/>
  <c r="WE43" i="1" a="1"/>
  <c r="WE43" i="1" s="1"/>
  <c r="WE34" i="1" a="1"/>
  <c r="WE34" i="1" s="1"/>
  <c r="WE24" i="1" a="1"/>
  <c r="WE24" i="1" s="1"/>
  <c r="WE45" i="1" a="1"/>
  <c r="WE45" i="1" s="1"/>
  <c r="WE42" i="1" a="1"/>
  <c r="WE42" i="1" s="1"/>
  <c r="WE26" i="1" a="1"/>
  <c r="WE26" i="1" s="1"/>
  <c r="WE30" i="1" a="1"/>
  <c r="WE30" i="1" s="1"/>
  <c r="WE46" i="1" a="1"/>
  <c r="WE46" i="1" s="1"/>
  <c r="WE23" i="1" a="1"/>
  <c r="WE23" i="1" s="1"/>
  <c r="WE29" i="1" a="1"/>
  <c r="WE29" i="1" s="1"/>
  <c r="WE37" i="1" a="1"/>
  <c r="WE37" i="1" s="1"/>
  <c r="WE27" i="1" a="1"/>
  <c r="WE27" i="1" s="1"/>
  <c r="WE44" i="1" a="1"/>
  <c r="WE44" i="1" s="1"/>
  <c r="WE28" i="1" a="1"/>
  <c r="WE28" i="1" s="1"/>
  <c r="WE25" i="1" a="1"/>
  <c r="WE25" i="1" s="1"/>
  <c r="WE31" i="1" a="1"/>
  <c r="WE31" i="1" s="1"/>
  <c r="YU27" i="1" a="1"/>
  <c r="YU27" i="1" s="1"/>
  <c r="YU24" i="1" a="1"/>
  <c r="YU24" i="1" s="1"/>
  <c r="YU32" i="1" a="1"/>
  <c r="YU32" i="1" s="1"/>
  <c r="YU38" i="1" a="1"/>
  <c r="YU38" i="1" s="1"/>
  <c r="YU44" i="1" a="1"/>
  <c r="YU44" i="1" s="1"/>
  <c r="YU28" i="1" a="1"/>
  <c r="YU28" i="1" s="1"/>
  <c r="YU33" i="1" a="1"/>
  <c r="YU33" i="1" s="1"/>
  <c r="YU46" i="1" a="1"/>
  <c r="YU46" i="1" s="1"/>
  <c r="YU36" i="1" a="1"/>
  <c r="YU36" i="1" s="1"/>
  <c r="YU26" i="1" a="1"/>
  <c r="YU26" i="1" s="1"/>
  <c r="YU25" i="1" a="1"/>
  <c r="YU25" i="1" s="1"/>
  <c r="YU39" i="1" a="1"/>
  <c r="YU39" i="1" s="1"/>
  <c r="YU43" i="1" a="1"/>
  <c r="YU43" i="1" s="1"/>
  <c r="YU45" i="1" a="1"/>
  <c r="YU45" i="1" s="1"/>
  <c r="YU34" i="1" a="1"/>
  <c r="YU34" i="1" s="1"/>
  <c r="YU23" i="1" a="1"/>
  <c r="YU23" i="1" s="1"/>
  <c r="YU29" i="1" a="1"/>
  <c r="YU29" i="1" s="1"/>
  <c r="YU30" i="1" a="1"/>
  <c r="YU30" i="1" s="1"/>
  <c r="YU42" i="1" a="1"/>
  <c r="YU42" i="1" s="1"/>
  <c r="YU31" i="1" a="1"/>
  <c r="YU31" i="1" s="1"/>
  <c r="YU40" i="1" a="1"/>
  <c r="YU40" i="1" s="1"/>
  <c r="YU37" i="1" a="1"/>
  <c r="YU37" i="1" s="1"/>
  <c r="DK18" i="1"/>
  <c r="DP18" i="1"/>
  <c r="DO18" i="1"/>
  <c r="DN18" i="1"/>
  <c r="DL18" i="1"/>
  <c r="BY64" i="1"/>
  <c r="BW64" i="1"/>
  <c r="BV64" i="1"/>
  <c r="CA64" i="1"/>
  <c r="BZ64" i="1"/>
  <c r="BX64" i="1"/>
  <c r="BU64" i="1"/>
  <c r="BT64" i="1"/>
  <c r="BS64" i="1"/>
  <c r="BR64" i="1"/>
  <c r="BQ64" i="1"/>
  <c r="BP64" i="1"/>
  <c r="BO64" i="1"/>
  <c r="BN64" i="1"/>
  <c r="YD64" i="1"/>
  <c r="YE64" i="1"/>
  <c r="D64" i="1"/>
  <c r="GO18" i="1"/>
  <c r="GN18" i="1"/>
  <c r="GM18" i="1"/>
  <c r="GL18" i="1"/>
  <c r="GK18" i="1"/>
  <c r="GJ18" i="1"/>
  <c r="GI18" i="1"/>
  <c r="GH18" i="1"/>
  <c r="FX18" i="1"/>
  <c r="CP18" i="1"/>
  <c r="GZ18" i="1"/>
  <c r="CY18" i="1"/>
  <c r="CJ18" i="1"/>
  <c r="CO18" i="1"/>
  <c r="CV18" i="1"/>
  <c r="CS18" i="1"/>
  <c r="CI18" i="1"/>
  <c r="FW18" i="1"/>
  <c r="FD18" i="1"/>
  <c r="DX18" i="1"/>
  <c r="DV18" i="1"/>
  <c r="DW18" i="1"/>
  <c r="FT18" i="1"/>
  <c r="FU18" i="1"/>
  <c r="FV18" i="1"/>
  <c r="AD18" i="1"/>
  <c r="DY18" i="1"/>
  <c r="DZ18" i="1"/>
  <c r="V18" i="1"/>
  <c r="DQ18" i="1"/>
  <c r="DZ26" i="1"/>
  <c r="DY26" i="1"/>
  <c r="DX26" i="1"/>
  <c r="DW26" i="1"/>
  <c r="DV26" i="1"/>
  <c r="DQ26" i="1"/>
  <c r="V26" i="1"/>
  <c r="DZ27" i="1"/>
  <c r="DY27" i="1"/>
  <c r="DX27" i="1"/>
  <c r="DW27" i="1"/>
  <c r="DV27" i="1"/>
  <c r="DQ27" i="1"/>
  <c r="V27" i="1"/>
  <c r="V28" i="1"/>
  <c r="DZ28" i="1"/>
  <c r="DY28" i="1"/>
  <c r="DX28" i="1"/>
  <c r="DW28" i="1"/>
  <c r="DV28" i="1"/>
  <c r="DQ28" i="1"/>
  <c r="XO64" i="1"/>
  <c r="CV64" i="1"/>
  <c r="CJ64" i="1"/>
  <c r="CP64" i="1"/>
  <c r="CI64" i="1"/>
  <c r="CO64" i="1"/>
  <c r="CS64" i="1"/>
  <c r="CY64" i="1"/>
  <c r="GI64" i="1"/>
  <c r="GJ64" i="1"/>
  <c r="GK64" i="1"/>
  <c r="GL64" i="1"/>
  <c r="GM64" i="1"/>
  <c r="GH64" i="1"/>
  <c r="GN64" i="1"/>
  <c r="GO64" i="1"/>
  <c r="C506" i="4"/>
  <c r="P506" i="4" s="1"/>
  <c r="B505" i="4"/>
  <c r="H569" i="4"/>
  <c r="I570" i="4"/>
  <c r="G520" i="4"/>
  <c r="P491" i="4"/>
  <c r="C492" i="4"/>
  <c r="F572" i="4"/>
  <c r="E572" i="4"/>
  <c r="D572" i="4"/>
  <c r="Q572" i="4" s="1"/>
  <c r="V508" i="4"/>
  <c r="U507" i="4"/>
  <c r="S491" i="4"/>
  <c r="B491" i="4"/>
  <c r="R544" i="4"/>
  <c r="R541" i="4"/>
  <c r="R550" i="4"/>
  <c r="A573" i="4"/>
  <c r="R547" i="4"/>
  <c r="AAV14" i="1"/>
  <c r="AAV15" i="1" s="1" a="1"/>
  <c r="AAV15" i="1" s="1"/>
  <c r="AAW14" i="1"/>
  <c r="AAW15" i="1" s="1" a="1"/>
  <c r="AAW15" i="1" s="1"/>
  <c r="AAQ14" i="1"/>
  <c r="AAQ15" i="1" s="1" a="1"/>
  <c r="AAQ15" i="1" s="1"/>
  <c r="GT73" i="1" l="1" a="1"/>
  <c r="GT73" i="1" s="1"/>
  <c r="GT72" i="1" a="1"/>
  <c r="GT72" i="1" s="1"/>
  <c r="GT70" i="1" a="1"/>
  <c r="GT70" i="1" s="1"/>
  <c r="GT71" i="1" a="1"/>
  <c r="GT71" i="1" s="1"/>
  <c r="GT69" i="1" a="1"/>
  <c r="GT69" i="1" s="1"/>
  <c r="GT75" i="1" a="1"/>
  <c r="GT75" i="1" s="1"/>
  <c r="GT74" i="1" a="1"/>
  <c r="GT74" i="1" s="1"/>
  <c r="ZE113" i="1"/>
  <c r="ZE115" i="1"/>
  <c r="ZE114" i="1"/>
  <c r="WF109" i="1"/>
  <c r="GT109" i="1" a="1"/>
  <c r="GT109" i="1" s="1"/>
  <c r="WP109" i="1"/>
  <c r="VV109" i="1"/>
  <c r="WL109" i="1"/>
  <c r="VP109" i="1"/>
  <c r="GO109" i="1"/>
  <c r="WK109" i="1"/>
  <c r="GN109" i="1"/>
  <c r="WC109" i="1"/>
  <c r="WQ109" i="1"/>
  <c r="VR109" i="1"/>
  <c r="WM109" i="1"/>
  <c r="VY109" i="1"/>
  <c r="VW109" i="1"/>
  <c r="VX109" i="1"/>
  <c r="WN109" i="1"/>
  <c r="GI109" i="1"/>
  <c r="VU109" i="1"/>
  <c r="WJ109" i="1"/>
  <c r="WI109" i="1"/>
  <c r="WA109" i="1"/>
  <c r="VS109" i="1"/>
  <c r="VQ109" i="1"/>
  <c r="C109" i="1"/>
  <c r="WB109" i="1"/>
  <c r="WO109" i="1"/>
  <c r="WH109" i="1"/>
  <c r="WD109" i="1"/>
  <c r="GK109" i="1"/>
  <c r="VZ109" i="1"/>
  <c r="GJ109" i="1"/>
  <c r="VT109" i="1"/>
  <c r="GH109" i="1"/>
  <c r="WE109" i="1"/>
  <c r="D109" i="1"/>
  <c r="GL109" i="1"/>
  <c r="GM109" i="1"/>
  <c r="WG109" i="1"/>
  <c r="FW107" i="1"/>
  <c r="FX107" i="1"/>
  <c r="ZW102" i="1"/>
  <c r="ZU102" i="1"/>
  <c r="ZP102" i="1"/>
  <c r="ZO102" i="1"/>
  <c r="YB102" i="1" a="1"/>
  <c r="YB102" i="1" s="1"/>
  <c r="AB102" i="1"/>
  <c r="AA102" i="1" s="1"/>
  <c r="ZV102" i="1"/>
  <c r="ZT102" i="1"/>
  <c r="ZQ102" i="1"/>
  <c r="ZR102" i="1"/>
  <c r="ZS102" i="1"/>
  <c r="GA102" i="1"/>
  <c r="FZ102" i="1"/>
  <c r="AEO112" i="1"/>
  <c r="ADU112" i="1"/>
  <c r="ADA112" i="1"/>
  <c r="ACG112" i="1"/>
  <c r="ABM112" i="1"/>
  <c r="VA112" i="1"/>
  <c r="UG112" i="1"/>
  <c r="TM112" i="1"/>
  <c r="SS112" i="1"/>
  <c r="RY112" i="1"/>
  <c r="RE112" i="1"/>
  <c r="QK112" i="1"/>
  <c r="PQ112" i="1"/>
  <c r="OW112" i="1"/>
  <c r="OC112" i="1"/>
  <c r="NI112" i="1"/>
  <c r="MO112" i="1"/>
  <c r="LU112" i="1"/>
  <c r="LA112" i="1"/>
  <c r="KG112" i="1"/>
  <c r="JP112" i="1" a="1"/>
  <c r="JP112" i="1" s="1"/>
  <c r="JQ112" i="1" s="1"/>
  <c r="JR112" i="1" s="1"/>
  <c r="JS112" i="1" s="1"/>
  <c r="AEE112" i="1"/>
  <c r="ADK112" i="1"/>
  <c r="ACQ112" i="1"/>
  <c r="ABW112" i="1"/>
  <c r="UQ112" i="1"/>
  <c r="TW112" i="1"/>
  <c r="TC112" i="1"/>
  <c r="SI112" i="1"/>
  <c r="RO112" i="1"/>
  <c r="QU112" i="1"/>
  <c r="QA112" i="1"/>
  <c r="PG112" i="1"/>
  <c r="OM112" i="1"/>
  <c r="NS112" i="1"/>
  <c r="MY112" i="1"/>
  <c r="ME112" i="1"/>
  <c r="LK112" i="1"/>
  <c r="AET112" i="1"/>
  <c r="ADX112" i="1"/>
  <c r="ADB112" i="1"/>
  <c r="ACE112" i="1"/>
  <c r="UP112" i="1"/>
  <c r="TT112" i="1"/>
  <c r="SX112" i="1"/>
  <c r="SB112" i="1"/>
  <c r="RF112" i="1"/>
  <c r="QI112" i="1"/>
  <c r="PM112" i="1"/>
  <c r="OQ112" i="1"/>
  <c r="NU112" i="1"/>
  <c r="MX112" i="1"/>
  <c r="MB112" i="1"/>
  <c r="LF112" i="1"/>
  <c r="KK112" i="1"/>
  <c r="AEQ112" i="1"/>
  <c r="ADS112" i="1"/>
  <c r="ACV112" i="1"/>
  <c r="ABY112" i="1"/>
  <c r="US112" i="1"/>
  <c r="TU112" i="1"/>
  <c r="SW112" i="1"/>
  <c r="RZ112" i="1"/>
  <c r="RB112" i="1"/>
  <c r="QE112" i="1"/>
  <c r="PH112" i="1"/>
  <c r="OJ112" i="1"/>
  <c r="NM112" i="1"/>
  <c r="MP112" i="1"/>
  <c r="LR112" i="1"/>
  <c r="KU112" i="1"/>
  <c r="JY112" i="1"/>
  <c r="AEP112" i="1"/>
  <c r="ADR112" i="1"/>
  <c r="ACU112" i="1"/>
  <c r="ABX112" i="1"/>
  <c r="UR112" i="1"/>
  <c r="TS112" i="1"/>
  <c r="SV112" i="1"/>
  <c r="RX112" i="1"/>
  <c r="RA112" i="1"/>
  <c r="QD112" i="1"/>
  <c r="PF112" i="1"/>
  <c r="OI112" i="1"/>
  <c r="NL112" i="1"/>
  <c r="MN112" i="1"/>
  <c r="LQ112" i="1"/>
  <c r="KT112" i="1"/>
  <c r="AEH112" i="1"/>
  <c r="ADH112" i="1"/>
  <c r="ACI112" i="1"/>
  <c r="UW112" i="1"/>
  <c r="TX112" i="1"/>
  <c r="SU112" i="1"/>
  <c r="RU112" i="1"/>
  <c r="QV112" i="1"/>
  <c r="PV112" i="1"/>
  <c r="OV112" i="1"/>
  <c r="NW112" i="1"/>
  <c r="MV112" i="1"/>
  <c r="LW112" i="1"/>
  <c r="KW112" i="1"/>
  <c r="AEV112" i="1"/>
  <c r="ADV112" i="1"/>
  <c r="ACT112" i="1"/>
  <c r="ABT112" i="1"/>
  <c r="UI112" i="1"/>
  <c r="TI112" i="1"/>
  <c r="SJ112" i="1"/>
  <c r="RJ112" i="1"/>
  <c r="QJ112" i="1"/>
  <c r="PJ112" i="1"/>
  <c r="OH112" i="1"/>
  <c r="NH112" i="1"/>
  <c r="MI112" i="1"/>
  <c r="LI112" i="1"/>
  <c r="KJ112" i="1"/>
  <c r="JO112" i="1" a="1"/>
  <c r="JO112" i="1" s="1"/>
  <c r="AEA112" i="1"/>
  <c r="ACX112" i="1"/>
  <c r="ABS112" i="1"/>
  <c r="UE112" i="1"/>
  <c r="TD112" i="1"/>
  <c r="SA112" i="1"/>
  <c r="QW112" i="1"/>
  <c r="PT112" i="1"/>
  <c r="OR112" i="1"/>
  <c r="NO112" i="1"/>
  <c r="MK112" i="1"/>
  <c r="LH112" i="1"/>
  <c r="KF112" i="1"/>
  <c r="JK112" i="1" a="1"/>
  <c r="JK112" i="1" s="1"/>
  <c r="JL112" i="1" s="1"/>
  <c r="JM112" i="1" s="1"/>
  <c r="JN112" i="1" s="1"/>
  <c r="ADZ112" i="1"/>
  <c r="ACW112" i="1"/>
  <c r="ABR112" i="1"/>
  <c r="VF112" i="1"/>
  <c r="UD112" i="1"/>
  <c r="TB112" i="1"/>
  <c r="RW112" i="1"/>
  <c r="QT112" i="1"/>
  <c r="PS112" i="1"/>
  <c r="OP112" i="1"/>
  <c r="NN112" i="1"/>
  <c r="MJ112" i="1"/>
  <c r="LG112" i="1"/>
  <c r="KE112" i="1"/>
  <c r="AER112" i="1"/>
  <c r="ADL112" i="1"/>
  <c r="ACF112" i="1"/>
  <c r="UO112" i="1"/>
  <c r="TK112" i="1"/>
  <c r="SF112" i="1"/>
  <c r="QY112" i="1"/>
  <c r="PR112" i="1"/>
  <c r="OL112" i="1"/>
  <c r="NE112" i="1"/>
  <c r="LZ112" i="1"/>
  <c r="KS112" i="1"/>
  <c r="AEC112" i="1"/>
  <c r="ACS112" i="1"/>
  <c r="ABO112" i="1"/>
  <c r="VE112" i="1"/>
  <c r="UA112" i="1"/>
  <c r="SR112" i="1"/>
  <c r="RN112" i="1"/>
  <c r="QH112" i="1"/>
  <c r="PB112" i="1"/>
  <c r="NX112" i="1"/>
  <c r="MR112" i="1"/>
  <c r="LL112" i="1"/>
  <c r="KD112" i="1"/>
  <c r="AED112" i="1"/>
  <c r="ACP112" i="1"/>
  <c r="WS112" i="1"/>
  <c r="TZ112" i="1"/>
  <c r="SO112" i="1"/>
  <c r="RH112" i="1"/>
  <c r="PX112" i="1"/>
  <c r="ON112" i="1"/>
  <c r="NC112" i="1"/>
  <c r="LT112" i="1"/>
  <c r="KM112" i="1"/>
  <c r="JJ112" i="1" a="1"/>
  <c r="JJ112" i="1" s="1"/>
  <c r="ADT112" i="1"/>
  <c r="ACL112" i="1"/>
  <c r="VB112" i="1"/>
  <c r="TQ112" i="1"/>
  <c r="SK112" i="1"/>
  <c r="QZ112" i="1"/>
  <c r="PO112" i="1"/>
  <c r="OE112" i="1"/>
  <c r="MW112" i="1"/>
  <c r="LN112" i="1"/>
  <c r="KC112" i="1"/>
  <c r="AEB112" i="1"/>
  <c r="ACM112" i="1"/>
  <c r="TY112" i="1"/>
  <c r="SL112" i="1"/>
  <c r="QS112" i="1"/>
  <c r="PI112" i="1"/>
  <c r="NV112" i="1"/>
  <c r="MG112" i="1"/>
  <c r="KV112" i="1"/>
  <c r="FU112" i="1"/>
  <c r="AEU112" i="1"/>
  <c r="ADG112" i="1"/>
  <c r="ABU112" i="1"/>
  <c r="UT112" i="1"/>
  <c r="TF112" i="1"/>
  <c r="RQ112" i="1"/>
  <c r="QC112" i="1"/>
  <c r="OS112" i="1"/>
  <c r="NB112" i="1"/>
  <c r="LO112" i="1"/>
  <c r="KA112" i="1"/>
  <c r="ADE112" i="1"/>
  <c r="TA112" i="1"/>
  <c r="PZ112" i="1"/>
  <c r="OK112" i="1"/>
  <c r="LJ112" i="1"/>
  <c r="AES112" i="1"/>
  <c r="ADF112" i="1"/>
  <c r="ABQ112" i="1"/>
  <c r="UN112" i="1"/>
  <c r="TE112" i="1"/>
  <c r="RP112" i="1"/>
  <c r="QB112" i="1"/>
  <c r="OO112" i="1"/>
  <c r="NA112" i="1"/>
  <c r="LM112" i="1"/>
  <c r="JZ112" i="1"/>
  <c r="AEN112" i="1"/>
  <c r="ABP112" i="1"/>
  <c r="UM112" i="1"/>
  <c r="RM112" i="1"/>
  <c r="MZ112" i="1"/>
  <c r="AEW112" i="1"/>
  <c r="ACY112" i="1"/>
  <c r="UZ112" i="1"/>
  <c r="TG112" i="1"/>
  <c r="RG112" i="1"/>
  <c r="PE112" i="1"/>
  <c r="NK112" i="1"/>
  <c r="LP112" i="1"/>
  <c r="JT112" i="1" a="1"/>
  <c r="JT112" i="1" s="1"/>
  <c r="AEM112" i="1"/>
  <c r="ACR112" i="1"/>
  <c r="UY112" i="1"/>
  <c r="SZ112" i="1"/>
  <c r="RD112" i="1"/>
  <c r="PD112" i="1"/>
  <c r="NJ112" i="1"/>
  <c r="LE112" i="1"/>
  <c r="ADQ112" i="1"/>
  <c r="ACA112" i="1"/>
  <c r="UC112" i="1"/>
  <c r="SE112" i="1"/>
  <c r="QL112" i="1"/>
  <c r="OF112" i="1"/>
  <c r="ML112" i="1"/>
  <c r="KP112" i="1"/>
  <c r="ADP112" i="1"/>
  <c r="ABZ112" i="1"/>
  <c r="UB112" i="1"/>
  <c r="SD112" i="1"/>
  <c r="QG112" i="1"/>
  <c r="OD112" i="1"/>
  <c r="MH112" i="1"/>
  <c r="KO112" i="1"/>
  <c r="AEI112" i="1"/>
  <c r="ACB112" i="1"/>
  <c r="TP112" i="1"/>
  <c r="RK112" i="1"/>
  <c r="OZ112" i="1"/>
  <c r="MQ112" i="1"/>
  <c r="KI112" i="1"/>
  <c r="FT112" i="1"/>
  <c r="AEG112" i="1"/>
  <c r="ABV112" i="1"/>
  <c r="TO112" i="1"/>
  <c r="RI112" i="1"/>
  <c r="OY112" i="1"/>
  <c r="MM112" i="1"/>
  <c r="KH112" i="1"/>
  <c r="ADM112" i="1"/>
  <c r="ST112" i="1"/>
  <c r="QO112" i="1"/>
  <c r="OA112" i="1"/>
  <c r="LX112" i="1"/>
  <c r="ACO112" i="1"/>
  <c r="VD112" i="1"/>
  <c r="SM112" i="1"/>
  <c r="PP112" i="1"/>
  <c r="MU112" i="1"/>
  <c r="KB112" i="1"/>
  <c r="ACN112" i="1"/>
  <c r="VC112" i="1"/>
  <c r="SH112" i="1"/>
  <c r="PN112" i="1"/>
  <c r="MT112" i="1"/>
  <c r="ACK112" i="1"/>
  <c r="UX112" i="1"/>
  <c r="SG112" i="1"/>
  <c r="PL112" i="1"/>
  <c r="MS112" i="1"/>
  <c r="JU112" i="1" a="1"/>
  <c r="JU112" i="1" s="1"/>
  <c r="JV112" i="1" s="1"/>
  <c r="JW112" i="1" s="1"/>
  <c r="JX112" i="1" s="1"/>
  <c r="ADN112" i="1"/>
  <c r="UH112" i="1"/>
  <c r="QR112" i="1"/>
  <c r="NR112" i="1"/>
  <c r="KQ112" i="1"/>
  <c r="ADJ112" i="1"/>
  <c r="UF112" i="1"/>
  <c r="QQ112" i="1"/>
  <c r="NQ112" i="1"/>
  <c r="KN112" i="1"/>
  <c r="ACC112" i="1"/>
  <c r="SQ112" i="1"/>
  <c r="PK112" i="1"/>
  <c r="MA112" i="1"/>
  <c r="ABN112" i="1"/>
  <c r="SP112" i="1"/>
  <c r="PC112" i="1"/>
  <c r="LY112" i="1"/>
  <c r="AEL112" i="1"/>
  <c r="SN112" i="1"/>
  <c r="OG112" i="1"/>
  <c r="KR112" i="1"/>
  <c r="AEK112" i="1"/>
  <c r="SC112" i="1"/>
  <c r="OB112" i="1"/>
  <c r="KL112" i="1"/>
  <c r="ACZ112" i="1"/>
  <c r="UL112" i="1"/>
  <c r="QN112" i="1"/>
  <c r="MD112" i="1"/>
  <c r="ACJ112" i="1"/>
  <c r="UK112" i="1"/>
  <c r="QM112" i="1"/>
  <c r="MC112" i="1"/>
  <c r="TL112" i="1"/>
  <c r="PA112" i="1"/>
  <c r="LB112" i="1"/>
  <c r="TV112" i="1"/>
  <c r="OT112" i="1"/>
  <c r="ADD112" i="1"/>
  <c r="RL112" i="1"/>
  <c r="LS112" i="1"/>
  <c r="ADC112" i="1"/>
  <c r="RC112" i="1"/>
  <c r="LD112" i="1"/>
  <c r="ACH112" i="1"/>
  <c r="QX112" i="1"/>
  <c r="LC112" i="1"/>
  <c r="ACD112" i="1"/>
  <c r="QP112" i="1"/>
  <c r="KZ112" i="1"/>
  <c r="PY112" i="1"/>
  <c r="PW112" i="1"/>
  <c r="PU112" i="1"/>
  <c r="ADW112" i="1"/>
  <c r="TR112" i="1"/>
  <c r="NF112" i="1"/>
  <c r="ADO112" i="1"/>
  <c r="TN112" i="1"/>
  <c r="ND112" i="1"/>
  <c r="ADI112" i="1"/>
  <c r="TJ112" i="1"/>
  <c r="MF112" i="1"/>
  <c r="TH112" i="1"/>
  <c r="LV112" i="1"/>
  <c r="ABL112" i="1"/>
  <c r="UU112" i="1"/>
  <c r="UJ112" i="1"/>
  <c r="SY112" i="1"/>
  <c r="RV112" i="1"/>
  <c r="RT112" i="1"/>
  <c r="RS112" i="1"/>
  <c r="RR112" i="1"/>
  <c r="NZ112" i="1"/>
  <c r="NY112" i="1"/>
  <c r="FV112" i="1"/>
  <c r="AEF112" i="1"/>
  <c r="NT112" i="1"/>
  <c r="NP112" i="1"/>
  <c r="KX112" i="1"/>
  <c r="AEJ112" i="1"/>
  <c r="ADY112" i="1"/>
  <c r="NG112" i="1"/>
  <c r="KY112" i="1"/>
  <c r="QF112" i="1"/>
  <c r="UV112" i="1"/>
  <c r="OX112" i="1"/>
  <c r="OU112" i="1"/>
  <c r="CO102" i="1"/>
  <c r="CS102" i="1"/>
  <c r="CP102" i="1"/>
  <c r="CV102" i="1"/>
  <c r="CJ102" i="1"/>
  <c r="CI102" i="1"/>
  <c r="CZ102" i="1"/>
  <c r="CY102" i="1"/>
  <c r="DR112" i="1"/>
  <c r="X112" i="1"/>
  <c r="EX112" i="1" s="1"/>
  <c r="U112" i="1"/>
  <c r="DX112" i="1"/>
  <c r="DU112" i="1"/>
  <c r="DT112" i="1"/>
  <c r="T112" i="1"/>
  <c r="AJ112" i="1" s="1"/>
  <c r="DY112" i="1"/>
  <c r="DW112" i="1"/>
  <c r="DV112" i="1"/>
  <c r="V112" i="1"/>
  <c r="DS112" i="1"/>
  <c r="EB112" i="1"/>
  <c r="EA112" i="1"/>
  <c r="DZ112" i="1"/>
  <c r="Y112" i="1"/>
  <c r="EY112" i="1" s="1"/>
  <c r="W112" i="1"/>
  <c r="EW112" i="1" s="1"/>
  <c r="BP110" i="1"/>
  <c r="BZ110" i="1"/>
  <c r="BU110" i="1"/>
  <c r="BT110" i="1"/>
  <c r="BS110" i="1"/>
  <c r="BR110" i="1"/>
  <c r="BO110" i="1"/>
  <c r="BQ110" i="1"/>
  <c r="BW110" i="1"/>
  <c r="BX110" i="1"/>
  <c r="BV110" i="1"/>
  <c r="BY110" i="1"/>
  <c r="BN110" i="1"/>
  <c r="CA110" i="1"/>
  <c r="BP108" i="1"/>
  <c r="BR108" i="1"/>
  <c r="BQ108" i="1"/>
  <c r="BU108" i="1"/>
  <c r="BX108" i="1"/>
  <c r="BW108" i="1"/>
  <c r="BZ108" i="1"/>
  <c r="BV108" i="1"/>
  <c r="BO108" i="1"/>
  <c r="CA108" i="1"/>
  <c r="BY108" i="1"/>
  <c r="BT108" i="1"/>
  <c r="BS108" i="1"/>
  <c r="BN108" i="1"/>
  <c r="BQ106" i="1"/>
  <c r="BS106" i="1"/>
  <c r="BR106" i="1"/>
  <c r="BX106" i="1"/>
  <c r="BP106" i="1"/>
  <c r="BO106" i="1"/>
  <c r="BN106" i="1"/>
  <c r="CA106" i="1"/>
  <c r="BZ106" i="1"/>
  <c r="BY106" i="1"/>
  <c r="BW106" i="1"/>
  <c r="BV106" i="1"/>
  <c r="BU106" i="1"/>
  <c r="BT106" i="1"/>
  <c r="EB25" i="1"/>
  <c r="EA25" i="1"/>
  <c r="ZE112" i="1"/>
  <c r="WM102" i="1"/>
  <c r="VS102" i="1"/>
  <c r="WL102" i="1"/>
  <c r="VR102" i="1"/>
  <c r="WO102" i="1"/>
  <c r="VQ102" i="1"/>
  <c r="C102" i="1"/>
  <c r="WB102" i="1"/>
  <c r="WA102" i="1"/>
  <c r="VZ102" i="1"/>
  <c r="VY102" i="1"/>
  <c r="WG102" i="1"/>
  <c r="GJ102" i="1"/>
  <c r="WF102" i="1"/>
  <c r="GI102" i="1"/>
  <c r="VP102" i="1"/>
  <c r="WI102" i="1"/>
  <c r="GL102" i="1"/>
  <c r="WH102" i="1"/>
  <c r="GK102" i="1"/>
  <c r="WE102" i="1"/>
  <c r="GH102" i="1"/>
  <c r="WD102" i="1"/>
  <c r="D102" i="1"/>
  <c r="WC102" i="1"/>
  <c r="VX102" i="1"/>
  <c r="WQ102" i="1"/>
  <c r="GT102" i="1" a="1"/>
  <c r="GT102" i="1" s="1"/>
  <c r="WN102" i="1"/>
  <c r="WK102" i="1"/>
  <c r="GM102" i="1"/>
  <c r="WP102" i="1"/>
  <c r="GO102" i="1"/>
  <c r="WJ102" i="1"/>
  <c r="GN102" i="1"/>
  <c r="VW102" i="1"/>
  <c r="VV102" i="1"/>
  <c r="VU102" i="1"/>
  <c r="VT102" i="1"/>
  <c r="ZW115" i="1"/>
  <c r="ZP115" i="1"/>
  <c r="ZU115" i="1"/>
  <c r="ZV115" i="1"/>
  <c r="ZS115" i="1"/>
  <c r="ZR115" i="1"/>
  <c r="AB115" i="1"/>
  <c r="AA115" i="1" s="1"/>
  <c r="YB115" i="1" a="1"/>
  <c r="YB115" i="1" s="1"/>
  <c r="ZT115" i="1"/>
  <c r="ZQ115" i="1"/>
  <c r="ZO115" i="1"/>
  <c r="FZ115" i="1"/>
  <c r="GA115" i="1"/>
  <c r="AEV105" i="1"/>
  <c r="AEB105" i="1"/>
  <c r="ADH105" i="1"/>
  <c r="ACN105" i="1"/>
  <c r="ABT105" i="1"/>
  <c r="UN105" i="1"/>
  <c r="TT105" i="1"/>
  <c r="SZ105" i="1"/>
  <c r="SF105" i="1"/>
  <c r="RL105" i="1"/>
  <c r="QR105" i="1"/>
  <c r="PX105" i="1"/>
  <c r="PD105" i="1"/>
  <c r="OJ105" i="1"/>
  <c r="NP105" i="1"/>
  <c r="MV105" i="1"/>
  <c r="MB105" i="1"/>
  <c r="LH105" i="1"/>
  <c r="KN105" i="1"/>
  <c r="JU105" i="1" a="1"/>
  <c r="JU105" i="1" s="1"/>
  <c r="JV105" i="1" s="1"/>
  <c r="JW105" i="1" s="1"/>
  <c r="JX105" i="1" s="1"/>
  <c r="AEW105" i="1"/>
  <c r="AEA105" i="1"/>
  <c r="ADF105" i="1"/>
  <c r="ACK105" i="1"/>
  <c r="ABP105" i="1"/>
  <c r="UQ105" i="1"/>
  <c r="TV105" i="1"/>
  <c r="TA105" i="1"/>
  <c r="SE105" i="1"/>
  <c r="RJ105" i="1"/>
  <c r="QO105" i="1"/>
  <c r="PT105" i="1"/>
  <c r="OY105" i="1"/>
  <c r="OD105" i="1"/>
  <c r="NI105" i="1"/>
  <c r="MN105" i="1"/>
  <c r="LS105" i="1"/>
  <c r="KX105" i="1"/>
  <c r="KC105" i="1"/>
  <c r="AES105" i="1"/>
  <c r="ADW105" i="1"/>
  <c r="ADA105" i="1"/>
  <c r="ACE105" i="1"/>
  <c r="UR105" i="1"/>
  <c r="TU105" i="1"/>
  <c r="SX105" i="1"/>
  <c r="SB105" i="1"/>
  <c r="RF105" i="1"/>
  <c r="QJ105" i="1"/>
  <c r="PN105" i="1"/>
  <c r="OR105" i="1"/>
  <c r="NV105" i="1"/>
  <c r="MZ105" i="1"/>
  <c r="MD105" i="1"/>
  <c r="LG105" i="1"/>
  <c r="KK105" i="1"/>
  <c r="AER105" i="1"/>
  <c r="ADV105" i="1"/>
  <c r="ACZ105" i="1"/>
  <c r="ACD105" i="1"/>
  <c r="UP105" i="1"/>
  <c r="TS105" i="1"/>
  <c r="SW105" i="1"/>
  <c r="SA105" i="1"/>
  <c r="RE105" i="1"/>
  <c r="QI105" i="1"/>
  <c r="PM105" i="1"/>
  <c r="OQ105" i="1"/>
  <c r="NU105" i="1"/>
  <c r="MY105" i="1"/>
  <c r="MC105" i="1"/>
  <c r="LF105" i="1"/>
  <c r="KJ105" i="1"/>
  <c r="ADZ105" i="1"/>
  <c r="ADB105" i="1"/>
  <c r="ACB105" i="1"/>
  <c r="VE105" i="1"/>
  <c r="UG105" i="1"/>
  <c r="TI105" i="1"/>
  <c r="SK105" i="1"/>
  <c r="RM105" i="1"/>
  <c r="QM105" i="1"/>
  <c r="PO105" i="1"/>
  <c r="OO105" i="1"/>
  <c r="NQ105" i="1"/>
  <c r="MR105" i="1"/>
  <c r="LT105" i="1"/>
  <c r="KU105" i="1"/>
  <c r="AEK105" i="1"/>
  <c r="ADL105" i="1"/>
  <c r="ACL105" i="1"/>
  <c r="ABL105" i="1"/>
  <c r="UZ105" i="1"/>
  <c r="UA105" i="1"/>
  <c r="TB105" i="1"/>
  <c r="RY105" i="1"/>
  <c r="QZ105" i="1"/>
  <c r="QA105" i="1"/>
  <c r="PA105" i="1"/>
  <c r="OA105" i="1"/>
  <c r="NB105" i="1"/>
  <c r="LZ105" i="1"/>
  <c r="LA105" i="1"/>
  <c r="KA105" i="1"/>
  <c r="AEU105" i="1"/>
  <c r="ADS105" i="1"/>
  <c r="ACS105" i="1"/>
  <c r="ABR105" i="1"/>
  <c r="WS105" i="1"/>
  <c r="UT105" i="1"/>
  <c r="TP105" i="1"/>
  <c r="SP105" i="1"/>
  <c r="RP105" i="1"/>
  <c r="QN105" i="1"/>
  <c r="PK105" i="1"/>
  <c r="OK105" i="1"/>
  <c r="NJ105" i="1"/>
  <c r="MI105" i="1"/>
  <c r="LI105" i="1"/>
  <c r="KF105" i="1"/>
  <c r="AET105" i="1"/>
  <c r="ADR105" i="1"/>
  <c r="ACR105" i="1"/>
  <c r="ABQ105" i="1"/>
  <c r="US105" i="1"/>
  <c r="TO105" i="1"/>
  <c r="SO105" i="1"/>
  <c r="RO105" i="1"/>
  <c r="QL105" i="1"/>
  <c r="PJ105" i="1"/>
  <c r="OI105" i="1"/>
  <c r="NH105" i="1"/>
  <c r="MH105" i="1"/>
  <c r="LE105" i="1"/>
  <c r="KE105" i="1"/>
  <c r="JJ105" i="1" a="1"/>
  <c r="JJ105" i="1" s="1"/>
  <c r="AEQ105" i="1"/>
  <c r="ADQ105" i="1"/>
  <c r="ACQ105" i="1"/>
  <c r="ABO105" i="1"/>
  <c r="UO105" i="1"/>
  <c r="TN105" i="1"/>
  <c r="SN105" i="1"/>
  <c r="RN105" i="1"/>
  <c r="QK105" i="1"/>
  <c r="PI105" i="1"/>
  <c r="OH105" i="1"/>
  <c r="NG105" i="1"/>
  <c r="MG105" i="1"/>
  <c r="LD105" i="1"/>
  <c r="KD105" i="1"/>
  <c r="AEP105" i="1"/>
  <c r="ADP105" i="1"/>
  <c r="ACP105" i="1"/>
  <c r="ABN105" i="1"/>
  <c r="UM105" i="1"/>
  <c r="TM105" i="1"/>
  <c r="SM105" i="1"/>
  <c r="RK105" i="1"/>
  <c r="QH105" i="1"/>
  <c r="PH105" i="1"/>
  <c r="OG105" i="1"/>
  <c r="NF105" i="1"/>
  <c r="MF105" i="1"/>
  <c r="LC105" i="1"/>
  <c r="KB105" i="1"/>
  <c r="ADM105" i="1"/>
  <c r="ACF105" i="1"/>
  <c r="VF105" i="1"/>
  <c r="TZ105" i="1"/>
  <c r="SR105" i="1"/>
  <c r="RG105" i="1"/>
  <c r="PZ105" i="1"/>
  <c r="OT105" i="1"/>
  <c r="NL105" i="1"/>
  <c r="LY105" i="1"/>
  <c r="KS105" i="1"/>
  <c r="ADK105" i="1"/>
  <c r="ACC105" i="1"/>
  <c r="VD105" i="1"/>
  <c r="TY105" i="1"/>
  <c r="SQ105" i="1"/>
  <c r="RD105" i="1"/>
  <c r="PY105" i="1"/>
  <c r="OS105" i="1"/>
  <c r="NK105" i="1"/>
  <c r="LX105" i="1"/>
  <c r="KR105" i="1"/>
  <c r="JO105" i="1" a="1"/>
  <c r="JO105" i="1" s="1"/>
  <c r="AEO105" i="1"/>
  <c r="ADJ105" i="1"/>
  <c r="ACA105" i="1"/>
  <c r="VC105" i="1"/>
  <c r="TX105" i="1"/>
  <c r="SL105" i="1"/>
  <c r="RC105" i="1"/>
  <c r="PW105" i="1"/>
  <c r="OP105" i="1"/>
  <c r="NE105" i="1"/>
  <c r="LW105" i="1"/>
  <c r="KQ105" i="1"/>
  <c r="AEF105" i="1"/>
  <c r="ACW105" i="1"/>
  <c r="ABM105" i="1"/>
  <c r="UL105" i="1"/>
  <c r="TG105" i="1"/>
  <c r="RX105" i="1"/>
  <c r="QT105" i="1"/>
  <c r="PG105" i="1"/>
  <c r="NZ105" i="1"/>
  <c r="MS105" i="1"/>
  <c r="LM105" i="1"/>
  <c r="JZ105" i="1"/>
  <c r="AEE105" i="1"/>
  <c r="ACV105" i="1"/>
  <c r="UK105" i="1"/>
  <c r="TF105" i="1"/>
  <c r="RW105" i="1"/>
  <c r="QS105" i="1"/>
  <c r="PF105" i="1"/>
  <c r="NY105" i="1"/>
  <c r="MQ105" i="1"/>
  <c r="LL105" i="1"/>
  <c r="JY105" i="1"/>
  <c r="AED105" i="1"/>
  <c r="ACU105" i="1"/>
  <c r="UJ105" i="1"/>
  <c r="TE105" i="1"/>
  <c r="RV105" i="1"/>
  <c r="QQ105" i="1"/>
  <c r="PE105" i="1"/>
  <c r="NX105" i="1"/>
  <c r="MP105" i="1"/>
  <c r="LK105" i="1"/>
  <c r="ACT105" i="1"/>
  <c r="TD105" i="1"/>
  <c r="QP105" i="1"/>
  <c r="NW105" i="1"/>
  <c r="MO105" i="1"/>
  <c r="AEC105" i="1"/>
  <c r="UI105" i="1"/>
  <c r="RU105" i="1"/>
  <c r="PC105" i="1"/>
  <c r="LJ105" i="1"/>
  <c r="AEM105" i="1"/>
  <c r="ACM105" i="1"/>
  <c r="UC105" i="1"/>
  <c r="SC105" i="1"/>
  <c r="QB105" i="1"/>
  <c r="OB105" i="1"/>
  <c r="LV105" i="1"/>
  <c r="AEL105" i="1"/>
  <c r="ACJ105" i="1"/>
  <c r="UB105" i="1"/>
  <c r="RZ105" i="1"/>
  <c r="PV105" i="1"/>
  <c r="NT105" i="1"/>
  <c r="LU105" i="1"/>
  <c r="AEJ105" i="1"/>
  <c r="ACI105" i="1"/>
  <c r="TW105" i="1"/>
  <c r="RT105" i="1"/>
  <c r="PU105" i="1"/>
  <c r="NS105" i="1"/>
  <c r="LR105" i="1"/>
  <c r="AEI105" i="1"/>
  <c r="ACH105" i="1"/>
  <c r="TR105" i="1"/>
  <c r="RS105" i="1"/>
  <c r="PS105" i="1"/>
  <c r="NR105" i="1"/>
  <c r="LQ105" i="1"/>
  <c r="JT105" i="1" a="1"/>
  <c r="JT105" i="1" s="1"/>
  <c r="AEH105" i="1"/>
  <c r="ACG105" i="1"/>
  <c r="TQ105" i="1"/>
  <c r="RR105" i="1"/>
  <c r="PR105" i="1"/>
  <c r="NO105" i="1"/>
  <c r="LP105" i="1"/>
  <c r="AEG105" i="1"/>
  <c r="ABZ105" i="1"/>
  <c r="TL105" i="1"/>
  <c r="RQ105" i="1"/>
  <c r="PQ105" i="1"/>
  <c r="NN105" i="1"/>
  <c r="LO105" i="1"/>
  <c r="ADY105" i="1"/>
  <c r="ABY105" i="1"/>
  <c r="TK105" i="1"/>
  <c r="RI105" i="1"/>
  <c r="PP105" i="1"/>
  <c r="NM105" i="1"/>
  <c r="LN105" i="1"/>
  <c r="JP105" i="1" a="1"/>
  <c r="JP105" i="1" s="1"/>
  <c r="JQ105" i="1" s="1"/>
  <c r="JR105" i="1" s="1"/>
  <c r="JS105" i="1" s="1"/>
  <c r="ADO105" i="1"/>
  <c r="ABU105" i="1"/>
  <c r="VA105" i="1"/>
  <c r="SY105" i="1"/>
  <c r="QY105" i="1"/>
  <c r="OX105" i="1"/>
  <c r="MX105" i="1"/>
  <c r="KW105" i="1"/>
  <c r="ADN105" i="1"/>
  <c r="ABS105" i="1"/>
  <c r="UY105" i="1"/>
  <c r="SV105" i="1"/>
  <c r="QX105" i="1"/>
  <c r="OW105" i="1"/>
  <c r="MW105" i="1"/>
  <c r="KV105" i="1"/>
  <c r="ADI105" i="1"/>
  <c r="UX105" i="1"/>
  <c r="SU105" i="1"/>
  <c r="QW105" i="1"/>
  <c r="OV105" i="1"/>
  <c r="MU105" i="1"/>
  <c r="KT105" i="1"/>
  <c r="UW105" i="1"/>
  <c r="QV105" i="1"/>
  <c r="OU105" i="1"/>
  <c r="MT105" i="1"/>
  <c r="UV105" i="1"/>
  <c r="QU105" i="1"/>
  <c r="ON105" i="1"/>
  <c r="KO105" i="1"/>
  <c r="UU105" i="1"/>
  <c r="SJ105" i="1"/>
  <c r="QG105" i="1"/>
  <c r="ML105" i="1"/>
  <c r="KM105" i="1"/>
  <c r="ADC105" i="1"/>
  <c r="UH105" i="1"/>
  <c r="SI105" i="1"/>
  <c r="OL105" i="1"/>
  <c r="MK105" i="1"/>
  <c r="KL105" i="1"/>
  <c r="ACY105" i="1"/>
  <c r="UF105" i="1"/>
  <c r="SH105" i="1"/>
  <c r="QE105" i="1"/>
  <c r="OF105" i="1"/>
  <c r="KI105" i="1"/>
  <c r="ACX105" i="1"/>
  <c r="UE105" i="1"/>
  <c r="SG105" i="1"/>
  <c r="OE105" i="1"/>
  <c r="ME105" i="1"/>
  <c r="KH105" i="1"/>
  <c r="SD105" i="1"/>
  <c r="MA105" i="1"/>
  <c r="ABX105" i="1"/>
  <c r="TJ105" i="1"/>
  <c r="PL105" i="1"/>
  <c r="LB105" i="1"/>
  <c r="FV105" i="1"/>
  <c r="ADG105" i="1"/>
  <c r="ST105" i="1"/>
  <c r="KP105" i="1"/>
  <c r="ADE105" i="1"/>
  <c r="SS105" i="1"/>
  <c r="MM105" i="1"/>
  <c r="ADD105" i="1"/>
  <c r="OM105" i="1"/>
  <c r="QF105" i="1"/>
  <c r="MJ105" i="1"/>
  <c r="QD105" i="1"/>
  <c r="OC105" i="1"/>
  <c r="RH105" i="1"/>
  <c r="ND105" i="1"/>
  <c r="AEN105" i="1"/>
  <c r="ACO105" i="1"/>
  <c r="UD105" i="1"/>
  <c r="QC105" i="1"/>
  <c r="KG105" i="1"/>
  <c r="ADX105" i="1"/>
  <c r="FU105" i="1"/>
  <c r="VB105" i="1"/>
  <c r="KY105" i="1"/>
  <c r="JK105" i="1" a="1"/>
  <c r="JK105" i="1" s="1"/>
  <c r="JL105" i="1" s="1"/>
  <c r="JM105" i="1" s="1"/>
  <c r="JN105" i="1" s="1"/>
  <c r="KZ105" i="1"/>
  <c r="FT105" i="1"/>
  <c r="TH105" i="1"/>
  <c r="ADU105" i="1"/>
  <c r="TC105" i="1"/>
  <c r="ADT105" i="1"/>
  <c r="RB105" i="1"/>
  <c r="ABW105" i="1"/>
  <c r="RA105" i="1"/>
  <c r="ABV105" i="1"/>
  <c r="PB105" i="1"/>
  <c r="OZ105" i="1"/>
  <c r="NC105" i="1"/>
  <c r="NA105" i="1"/>
  <c r="CJ115" i="1"/>
  <c r="CI115" i="1"/>
  <c r="CS115" i="1"/>
  <c r="CO115" i="1"/>
  <c r="CY115" i="1"/>
  <c r="CZ115" i="1"/>
  <c r="CV115" i="1"/>
  <c r="CP115" i="1"/>
  <c r="EA105" i="1"/>
  <c r="DX105" i="1"/>
  <c r="X105" i="1"/>
  <c r="EX105" i="1" s="1"/>
  <c r="DT105" i="1"/>
  <c r="DS105" i="1"/>
  <c r="DW105" i="1"/>
  <c r="T105" i="1"/>
  <c r="DH105" i="1" s="1" a="1"/>
  <c r="DH105" i="1" s="1"/>
  <c r="DV105" i="1"/>
  <c r="DU105" i="1"/>
  <c r="Y105" i="1"/>
  <c r="EY105" i="1" s="1"/>
  <c r="W105" i="1"/>
  <c r="EW105" i="1" s="1"/>
  <c r="V105" i="1"/>
  <c r="DZ105" i="1"/>
  <c r="DY105" i="1"/>
  <c r="DR105" i="1"/>
  <c r="U105" i="1"/>
  <c r="EB105" i="1"/>
  <c r="CA103" i="1"/>
  <c r="BR103" i="1"/>
  <c r="BN103" i="1"/>
  <c r="BS103" i="1"/>
  <c r="BQ103" i="1"/>
  <c r="BP103" i="1"/>
  <c r="BO103" i="1"/>
  <c r="BY103" i="1"/>
  <c r="BX103" i="1"/>
  <c r="BZ103" i="1"/>
  <c r="BW103" i="1"/>
  <c r="BV103" i="1"/>
  <c r="BU103" i="1"/>
  <c r="BT103" i="1"/>
  <c r="WK108" i="1"/>
  <c r="VQ108" i="1"/>
  <c r="WA108" i="1"/>
  <c r="GK108" i="1"/>
  <c r="WP108" i="1"/>
  <c r="VT108" i="1"/>
  <c r="WO108" i="1"/>
  <c r="VS108" i="1"/>
  <c r="VU108" i="1"/>
  <c r="WF108" i="1"/>
  <c r="D108" i="1"/>
  <c r="VY108" i="1"/>
  <c r="WL108" i="1"/>
  <c r="GN108" i="1"/>
  <c r="WJ108" i="1"/>
  <c r="GM108" i="1"/>
  <c r="WE108" i="1"/>
  <c r="C108" i="1"/>
  <c r="WG108" i="1"/>
  <c r="WH108" i="1"/>
  <c r="VX108" i="1"/>
  <c r="VZ108" i="1"/>
  <c r="VW108" i="1"/>
  <c r="WI108" i="1"/>
  <c r="WN108" i="1"/>
  <c r="GI108" i="1"/>
  <c r="WM108" i="1"/>
  <c r="GH108" i="1"/>
  <c r="WD108" i="1"/>
  <c r="WC108" i="1"/>
  <c r="VV108" i="1"/>
  <c r="VR108" i="1"/>
  <c r="VP108" i="1"/>
  <c r="GT108" i="1" a="1"/>
  <c r="GT108" i="1" s="1"/>
  <c r="GO108" i="1"/>
  <c r="GL108" i="1"/>
  <c r="GJ108" i="1"/>
  <c r="WB108" i="1"/>
  <c r="WQ108" i="1"/>
  <c r="AB101" i="1"/>
  <c r="ZR101" i="1"/>
  <c r="ZU101" i="1"/>
  <c r="ZT101" i="1"/>
  <c r="YB101" i="1" a="1"/>
  <c r="YB101" i="1" s="1"/>
  <c r="ZW101" i="1"/>
  <c r="ZQ101" i="1"/>
  <c r="ZP101" i="1"/>
  <c r="ZV101" i="1"/>
  <c r="ZS101" i="1"/>
  <c r="ZO101" i="1"/>
  <c r="FZ101" i="1"/>
  <c r="GA101" i="1"/>
  <c r="WL107" i="1"/>
  <c r="VR107" i="1"/>
  <c r="WK107" i="1"/>
  <c r="VQ107" i="1"/>
  <c r="WQ107" i="1"/>
  <c r="VU107" i="1"/>
  <c r="WE107" i="1"/>
  <c r="GI107" i="1"/>
  <c r="D107" i="1"/>
  <c r="WB107" i="1"/>
  <c r="WA107" i="1"/>
  <c r="VZ107" i="1"/>
  <c r="WO107" i="1"/>
  <c r="WJ107" i="1"/>
  <c r="VY107" i="1"/>
  <c r="WM107" i="1"/>
  <c r="GM107" i="1"/>
  <c r="GL107" i="1"/>
  <c r="VP107" i="1"/>
  <c r="WH107" i="1"/>
  <c r="WG107" i="1"/>
  <c r="WF107" i="1"/>
  <c r="WD107" i="1"/>
  <c r="C107" i="1"/>
  <c r="WI107" i="1"/>
  <c r="WC107" i="1"/>
  <c r="GT107" i="1" a="1"/>
  <c r="GT107" i="1" s="1"/>
  <c r="VX107" i="1"/>
  <c r="GO107" i="1"/>
  <c r="VW107" i="1"/>
  <c r="GN107" i="1"/>
  <c r="VV107" i="1"/>
  <c r="VT107" i="1"/>
  <c r="VS107" i="1"/>
  <c r="GJ107" i="1"/>
  <c r="GK107" i="1"/>
  <c r="WP107" i="1"/>
  <c r="WN107" i="1"/>
  <c r="GH107" i="1"/>
  <c r="DU109" i="1"/>
  <c r="DV109" i="1"/>
  <c r="DT109" i="1"/>
  <c r="DZ109" i="1"/>
  <c r="DX109" i="1"/>
  <c r="U109" i="1"/>
  <c r="W109" i="1"/>
  <c r="EW109" i="1" s="1"/>
  <c r="EB109" i="1"/>
  <c r="V109" i="1"/>
  <c r="T109" i="1"/>
  <c r="AI109" i="1" s="1"/>
  <c r="DS109" i="1"/>
  <c r="EA109" i="1"/>
  <c r="DY109" i="1"/>
  <c r="X109" i="1"/>
  <c r="EX109" i="1" s="1"/>
  <c r="DW109" i="1"/>
  <c r="Y109" i="1"/>
  <c r="EY109" i="1" s="1"/>
  <c r="DR109" i="1"/>
  <c r="ZE111" i="1"/>
  <c r="VX101" i="1"/>
  <c r="GH101" i="1"/>
  <c r="VW101" i="1"/>
  <c r="WQ101" i="1"/>
  <c r="WP101" i="1"/>
  <c r="VT101" i="1"/>
  <c r="VY101" i="1"/>
  <c r="VV101" i="1"/>
  <c r="VU101" i="1"/>
  <c r="VS101" i="1"/>
  <c r="WI101" i="1"/>
  <c r="GL101" i="1"/>
  <c r="WH101" i="1"/>
  <c r="GK101" i="1"/>
  <c r="VR101" i="1"/>
  <c r="VQ101" i="1"/>
  <c r="VP101" i="1"/>
  <c r="WO101" i="1"/>
  <c r="WJ101" i="1"/>
  <c r="GM101" i="1"/>
  <c r="WG101" i="1"/>
  <c r="GJ101" i="1"/>
  <c r="WF101" i="1"/>
  <c r="GI101" i="1"/>
  <c r="WE101" i="1"/>
  <c r="C101" i="1"/>
  <c r="WC101" i="1"/>
  <c r="WA101" i="1"/>
  <c r="D101" i="1"/>
  <c r="WD101" i="1"/>
  <c r="WB101" i="1"/>
  <c r="VZ101" i="1"/>
  <c r="WN101" i="1"/>
  <c r="WK101" i="1"/>
  <c r="GT101" i="1" a="1"/>
  <c r="GT101" i="1" s="1"/>
  <c r="GO101" i="1"/>
  <c r="GN101" i="1"/>
  <c r="WM101" i="1"/>
  <c r="WL101" i="1"/>
  <c r="ZR114" i="1"/>
  <c r="ZQ114" i="1"/>
  <c r="ZS114" i="1"/>
  <c r="YB114" i="1" a="1"/>
  <c r="YB114" i="1" s="1"/>
  <c r="ZO114" i="1"/>
  <c r="ZP114" i="1"/>
  <c r="ZT114" i="1"/>
  <c r="ZW114" i="1"/>
  <c r="AB114" i="1"/>
  <c r="AA114" i="1" s="1"/>
  <c r="ZU114" i="1"/>
  <c r="ZV114" i="1"/>
  <c r="FZ114" i="1"/>
  <c r="GA114" i="1"/>
  <c r="AEG104" i="1"/>
  <c r="ADM104" i="1"/>
  <c r="ACS104" i="1"/>
  <c r="ABY104" i="1"/>
  <c r="US104" i="1"/>
  <c r="TY104" i="1"/>
  <c r="TE104" i="1"/>
  <c r="SK104" i="1"/>
  <c r="RQ104" i="1"/>
  <c r="QW104" i="1"/>
  <c r="QC104" i="1"/>
  <c r="PI104" i="1"/>
  <c r="OO104" i="1"/>
  <c r="NU104" i="1"/>
  <c r="NA104" i="1"/>
  <c r="MG104" i="1"/>
  <c r="LM104" i="1"/>
  <c r="KS104" i="1"/>
  <c r="JY104" i="1"/>
  <c r="AEP104" i="1"/>
  <c r="ADU104" i="1"/>
  <c r="ACZ104" i="1"/>
  <c r="ACE104" i="1"/>
  <c r="VE104" i="1"/>
  <c r="UJ104" i="1"/>
  <c r="TO104" i="1"/>
  <c r="ST104" i="1"/>
  <c r="RY104" i="1"/>
  <c r="RD104" i="1"/>
  <c r="QI104" i="1"/>
  <c r="PN104" i="1"/>
  <c r="OS104" i="1"/>
  <c r="NX104" i="1"/>
  <c r="NC104" i="1"/>
  <c r="MH104" i="1"/>
  <c r="LL104" i="1"/>
  <c r="KQ104" i="1"/>
  <c r="AEC104" i="1"/>
  <c r="ADG104" i="1"/>
  <c r="ACK104" i="1"/>
  <c r="ABO104" i="1"/>
  <c r="UW104" i="1"/>
  <c r="UA104" i="1"/>
  <c r="TD104" i="1"/>
  <c r="SH104" i="1"/>
  <c r="RL104" i="1"/>
  <c r="QP104" i="1"/>
  <c r="PT104" i="1"/>
  <c r="OX104" i="1"/>
  <c r="OB104" i="1"/>
  <c r="NF104" i="1"/>
  <c r="MJ104" i="1"/>
  <c r="LN104" i="1"/>
  <c r="KP104" i="1"/>
  <c r="JU104" i="1" a="1"/>
  <c r="JU104" i="1" s="1"/>
  <c r="JV104" i="1" s="1"/>
  <c r="JW104" i="1" s="1"/>
  <c r="JX104" i="1" s="1"/>
  <c r="AEB104" i="1"/>
  <c r="ADF104" i="1"/>
  <c r="ACJ104" i="1"/>
  <c r="ABN104" i="1"/>
  <c r="UV104" i="1"/>
  <c r="TZ104" i="1"/>
  <c r="TC104" i="1"/>
  <c r="SG104" i="1"/>
  <c r="RK104" i="1"/>
  <c r="QO104" i="1"/>
  <c r="PS104" i="1"/>
  <c r="OW104" i="1"/>
  <c r="OA104" i="1"/>
  <c r="NE104" i="1"/>
  <c r="MI104" i="1"/>
  <c r="LK104" i="1"/>
  <c r="KO104" i="1"/>
  <c r="FV104" i="1"/>
  <c r="AEO104" i="1"/>
  <c r="ADQ104" i="1"/>
  <c r="ACR104" i="1"/>
  <c r="ABT104" i="1"/>
  <c r="WS104" i="1"/>
  <c r="UX104" i="1"/>
  <c r="TW104" i="1"/>
  <c r="SY104" i="1"/>
  <c r="SA104" i="1"/>
  <c r="RB104" i="1"/>
  <c r="QD104" i="1"/>
  <c r="PE104" i="1"/>
  <c r="OG104" i="1"/>
  <c r="NI104" i="1"/>
  <c r="MK104" i="1"/>
  <c r="LI104" i="1"/>
  <c r="KK104" i="1"/>
  <c r="JP104" i="1" a="1"/>
  <c r="JP104" i="1" s="1"/>
  <c r="JQ104" i="1" s="1"/>
  <c r="JR104" i="1" s="1"/>
  <c r="JS104" i="1" s="1"/>
  <c r="AEV104" i="1"/>
  <c r="ADW104" i="1"/>
  <c r="ACW104" i="1"/>
  <c r="ABW104" i="1"/>
  <c r="UL104" i="1"/>
  <c r="TL104" i="1"/>
  <c r="SM104" i="1"/>
  <c r="RM104" i="1"/>
  <c r="QL104" i="1"/>
  <c r="PL104" i="1"/>
  <c r="OL104" i="1"/>
  <c r="NM104" i="1"/>
  <c r="MN104" i="1"/>
  <c r="LO104" i="1"/>
  <c r="KL104" i="1"/>
  <c r="AEU104" i="1"/>
  <c r="ADV104" i="1"/>
  <c r="ACV104" i="1"/>
  <c r="ABV104" i="1"/>
  <c r="UK104" i="1"/>
  <c r="TK104" i="1"/>
  <c r="SL104" i="1"/>
  <c r="RJ104" i="1"/>
  <c r="QK104" i="1"/>
  <c r="PK104" i="1"/>
  <c r="OK104" i="1"/>
  <c r="NL104" i="1"/>
  <c r="MM104" i="1"/>
  <c r="LJ104" i="1"/>
  <c r="KJ104" i="1"/>
  <c r="JO104" i="1" a="1"/>
  <c r="JO104" i="1" s="1"/>
  <c r="AET104" i="1"/>
  <c r="ADT104" i="1"/>
  <c r="ACU104" i="1"/>
  <c r="ABU104" i="1"/>
  <c r="UI104" i="1"/>
  <c r="TJ104" i="1"/>
  <c r="SJ104" i="1"/>
  <c r="RI104" i="1"/>
  <c r="QJ104" i="1"/>
  <c r="PJ104" i="1"/>
  <c r="OJ104" i="1"/>
  <c r="NK104" i="1"/>
  <c r="ML104" i="1"/>
  <c r="LH104" i="1"/>
  <c r="KI104" i="1"/>
  <c r="AES104" i="1"/>
  <c r="ADS104" i="1"/>
  <c r="ACT104" i="1"/>
  <c r="ABS104" i="1"/>
  <c r="UH104" i="1"/>
  <c r="TI104" i="1"/>
  <c r="SI104" i="1"/>
  <c r="RH104" i="1"/>
  <c r="QH104" i="1"/>
  <c r="PH104" i="1"/>
  <c r="OI104" i="1"/>
  <c r="NJ104" i="1"/>
  <c r="MF104" i="1"/>
  <c r="LG104" i="1"/>
  <c r="KH104" i="1"/>
  <c r="AEE104" i="1"/>
  <c r="ACY104" i="1"/>
  <c r="ABP104" i="1"/>
  <c r="VD104" i="1"/>
  <c r="TX104" i="1"/>
  <c r="SS104" i="1"/>
  <c r="RO104" i="1"/>
  <c r="QE104" i="1"/>
  <c r="OZ104" i="1"/>
  <c r="NS104" i="1"/>
  <c r="MP104" i="1"/>
  <c r="LD104" i="1"/>
  <c r="KA104" i="1"/>
  <c r="FU104" i="1"/>
  <c r="AED104" i="1"/>
  <c r="ACX104" i="1"/>
  <c r="ABM104" i="1"/>
  <c r="VC104" i="1"/>
  <c r="TV104" i="1"/>
  <c r="SR104" i="1"/>
  <c r="RN104" i="1"/>
  <c r="QB104" i="1"/>
  <c r="OY104" i="1"/>
  <c r="NR104" i="1"/>
  <c r="MO104" i="1"/>
  <c r="LC104" i="1"/>
  <c r="JZ104" i="1"/>
  <c r="FT104" i="1"/>
  <c r="AEA104" i="1"/>
  <c r="ACQ104" i="1"/>
  <c r="ABL104" i="1"/>
  <c r="VB104" i="1"/>
  <c r="TU104" i="1"/>
  <c r="SQ104" i="1"/>
  <c r="AER104" i="1"/>
  <c r="ADL104" i="1"/>
  <c r="ACG104" i="1"/>
  <c r="UP104" i="1"/>
  <c r="TH104" i="1"/>
  <c r="SB104" i="1"/>
  <c r="QV104" i="1"/>
  <c r="PQ104" i="1"/>
  <c r="OH104" i="1"/>
  <c r="MZ104" i="1"/>
  <c r="LW104" i="1"/>
  <c r="KT104" i="1"/>
  <c r="AEQ104" i="1"/>
  <c r="ADK104" i="1"/>
  <c r="ACF104" i="1"/>
  <c r="UO104" i="1"/>
  <c r="TG104" i="1"/>
  <c r="RZ104" i="1"/>
  <c r="QU104" i="1"/>
  <c r="PP104" i="1"/>
  <c r="OF104" i="1"/>
  <c r="MY104" i="1"/>
  <c r="LV104" i="1"/>
  <c r="KR104" i="1"/>
  <c r="AEN104" i="1"/>
  <c r="ADJ104" i="1"/>
  <c r="ACD104" i="1"/>
  <c r="UN104" i="1"/>
  <c r="TF104" i="1"/>
  <c r="RX104" i="1"/>
  <c r="QT104" i="1"/>
  <c r="PO104" i="1"/>
  <c r="OE104" i="1"/>
  <c r="MX104" i="1"/>
  <c r="LU104" i="1"/>
  <c r="KN104" i="1"/>
  <c r="JK104" i="1" a="1"/>
  <c r="JK104" i="1" s="1"/>
  <c r="JL104" i="1" s="1"/>
  <c r="JM104" i="1" s="1"/>
  <c r="JN104" i="1" s="1"/>
  <c r="ADO104" i="1"/>
  <c r="ABX104" i="1"/>
  <c r="UU104" i="1"/>
  <c r="SZ104" i="1"/>
  <c r="RF104" i="1"/>
  <c r="PU104" i="1"/>
  <c r="NY104" i="1"/>
  <c r="MD104" i="1"/>
  <c r="KV104" i="1"/>
  <c r="ADN104" i="1"/>
  <c r="ABR104" i="1"/>
  <c r="UT104" i="1"/>
  <c r="SX104" i="1"/>
  <c r="RE104" i="1"/>
  <c r="PR104" i="1"/>
  <c r="NW104" i="1"/>
  <c r="MC104" i="1"/>
  <c r="KU104" i="1"/>
  <c r="ADI104" i="1"/>
  <c r="ABQ104" i="1"/>
  <c r="UR104" i="1"/>
  <c r="SW104" i="1"/>
  <c r="RC104" i="1"/>
  <c r="PM104" i="1"/>
  <c r="NV104" i="1"/>
  <c r="MB104" i="1"/>
  <c r="KM104" i="1"/>
  <c r="ADH104" i="1"/>
  <c r="UQ104" i="1"/>
  <c r="SV104" i="1"/>
  <c r="RA104" i="1"/>
  <c r="PG104" i="1"/>
  <c r="NT104" i="1"/>
  <c r="MA104" i="1"/>
  <c r="KG104" i="1"/>
  <c r="ADE104" i="1"/>
  <c r="UM104" i="1"/>
  <c r="SU104" i="1"/>
  <c r="QZ104" i="1"/>
  <c r="PF104" i="1"/>
  <c r="NQ104" i="1"/>
  <c r="LZ104" i="1"/>
  <c r="KF104" i="1"/>
  <c r="ADD104" i="1"/>
  <c r="UG104" i="1"/>
  <c r="SP104" i="1"/>
  <c r="QY104" i="1"/>
  <c r="PD104" i="1"/>
  <c r="NP104" i="1"/>
  <c r="LY104" i="1"/>
  <c r="KE104" i="1"/>
  <c r="AEK104" i="1"/>
  <c r="ACO104" i="1"/>
  <c r="UB104" i="1"/>
  <c r="SD104" i="1"/>
  <c r="QN104" i="1"/>
  <c r="OU104" i="1"/>
  <c r="ND104" i="1"/>
  <c r="LQ104" i="1"/>
  <c r="AEJ104" i="1"/>
  <c r="ACN104" i="1"/>
  <c r="TT104" i="1"/>
  <c r="SC104" i="1"/>
  <c r="QM104" i="1"/>
  <c r="OT104" i="1"/>
  <c r="NB104" i="1"/>
  <c r="LP104" i="1"/>
  <c r="AEI104" i="1"/>
  <c r="ACM104" i="1"/>
  <c r="TS104" i="1"/>
  <c r="RW104" i="1"/>
  <c r="OR104" i="1"/>
  <c r="MW104" i="1"/>
  <c r="LF104" i="1"/>
  <c r="JT104" i="1" a="1"/>
  <c r="JT104" i="1" s="1"/>
  <c r="AEH104" i="1"/>
  <c r="ACL104" i="1"/>
  <c r="TR104" i="1"/>
  <c r="QF104" i="1"/>
  <c r="OQ104" i="1"/>
  <c r="MV104" i="1"/>
  <c r="LE104" i="1"/>
  <c r="AEF104" i="1"/>
  <c r="TQ104" i="1"/>
  <c r="QA104" i="1"/>
  <c r="LB104" i="1"/>
  <c r="ACH104" i="1"/>
  <c r="RT104" i="1"/>
  <c r="ON104" i="1"/>
  <c r="MT104" i="1"/>
  <c r="ADY104" i="1"/>
  <c r="ACC104" i="1"/>
  <c r="VF104" i="1"/>
  <c r="TN104" i="1"/>
  <c r="PY104" i="1"/>
  <c r="OM104" i="1"/>
  <c r="KZ104" i="1"/>
  <c r="ADX104" i="1"/>
  <c r="ACB104" i="1"/>
  <c r="VA104" i="1"/>
  <c r="RR104" i="1"/>
  <c r="PX104" i="1"/>
  <c r="OD104" i="1"/>
  <c r="KY104" i="1"/>
  <c r="JJ104" i="1" a="1"/>
  <c r="JJ104" i="1" s="1"/>
  <c r="ACA104" i="1"/>
  <c r="UZ104" i="1"/>
  <c r="RP104" i="1"/>
  <c r="OC104" i="1"/>
  <c r="KX104" i="1"/>
  <c r="ADP104" i="1"/>
  <c r="UY104" i="1"/>
  <c r="PV104" i="1"/>
  <c r="ME104" i="1"/>
  <c r="ADC104" i="1"/>
  <c r="UF104" i="1"/>
  <c r="QX104" i="1"/>
  <c r="NO104" i="1"/>
  <c r="KD104" i="1"/>
  <c r="ADB104" i="1"/>
  <c r="SN104" i="1"/>
  <c r="PB104" i="1"/>
  <c r="NN104" i="1"/>
  <c r="KC104" i="1"/>
  <c r="QG104" i="1"/>
  <c r="RV104" i="1"/>
  <c r="ACI104" i="1"/>
  <c r="RU104" i="1"/>
  <c r="OP104" i="1"/>
  <c r="MU104" i="1"/>
  <c r="ADZ104" i="1"/>
  <c r="TP104" i="1"/>
  <c r="PZ104" i="1"/>
  <c r="LA104" i="1"/>
  <c r="RS104" i="1"/>
  <c r="MS104" i="1"/>
  <c r="TM104" i="1"/>
  <c r="MR104" i="1"/>
  <c r="ADR104" i="1"/>
  <c r="TB104" i="1"/>
  <c r="MQ104" i="1"/>
  <c r="ABZ104" i="1"/>
  <c r="TA104" i="1"/>
  <c r="NZ104" i="1"/>
  <c r="KW104" i="1"/>
  <c r="PC104" i="1"/>
  <c r="QS104" i="1"/>
  <c r="LT104" i="1"/>
  <c r="PW104" i="1"/>
  <c r="RG104" i="1"/>
  <c r="SO104" i="1"/>
  <c r="LX104" i="1"/>
  <c r="AEW104" i="1"/>
  <c r="UE104" i="1"/>
  <c r="AEL104" i="1"/>
  <c r="UD104" i="1"/>
  <c r="ACP104" i="1"/>
  <c r="SF104" i="1"/>
  <c r="QQ104" i="1"/>
  <c r="PA104" i="1"/>
  <c r="NG104" i="1"/>
  <c r="ADA104" i="1"/>
  <c r="UC104" i="1"/>
  <c r="SE104" i="1"/>
  <c r="QR104" i="1"/>
  <c r="NH104" i="1"/>
  <c r="OV104" i="1"/>
  <c r="LS104" i="1"/>
  <c r="LR104" i="1"/>
  <c r="KB104" i="1"/>
  <c r="AEM104" i="1"/>
  <c r="CY114" i="1"/>
  <c r="CJ114" i="1"/>
  <c r="CV114" i="1"/>
  <c r="CI114" i="1"/>
  <c r="CO114" i="1"/>
  <c r="CZ114" i="1"/>
  <c r="CS114" i="1"/>
  <c r="CP114" i="1"/>
  <c r="DR104" i="1"/>
  <c r="DZ104" i="1"/>
  <c r="T104" i="1"/>
  <c r="AJ104" i="1" s="1"/>
  <c r="DY104" i="1"/>
  <c r="DS104" i="1"/>
  <c r="W104" i="1"/>
  <c r="EW104" i="1" s="1"/>
  <c r="DX104" i="1"/>
  <c r="V104" i="1"/>
  <c r="DW104" i="1"/>
  <c r="U104" i="1"/>
  <c r="EB104" i="1"/>
  <c r="Y104" i="1"/>
  <c r="EY104" i="1" s="1"/>
  <c r="X104" i="1"/>
  <c r="EX104" i="1" s="1"/>
  <c r="DV104" i="1"/>
  <c r="DU104" i="1"/>
  <c r="DT104" i="1"/>
  <c r="EA104" i="1"/>
  <c r="CA102" i="1"/>
  <c r="BZ102" i="1"/>
  <c r="BY102" i="1"/>
  <c r="BX102" i="1"/>
  <c r="BW102" i="1"/>
  <c r="BN102" i="1"/>
  <c r="BS102" i="1"/>
  <c r="BR102" i="1"/>
  <c r="BQ102" i="1"/>
  <c r="BP102" i="1"/>
  <c r="BO102" i="1"/>
  <c r="BV102" i="1"/>
  <c r="BU102" i="1"/>
  <c r="BT102" i="1"/>
  <c r="DQ41" i="1"/>
  <c r="ZE110" i="1"/>
  <c r="ZS113" i="1"/>
  <c r="ZP113" i="1"/>
  <c r="ZO113" i="1"/>
  <c r="AB113" i="1"/>
  <c r="ZU113" i="1"/>
  <c r="ZV113" i="1"/>
  <c r="ZW113" i="1"/>
  <c r="ZT113" i="1"/>
  <c r="YB113" i="1" a="1"/>
  <c r="YB113" i="1" s="1"/>
  <c r="ZR113" i="1"/>
  <c r="ZQ113" i="1"/>
  <c r="FZ113" i="1"/>
  <c r="GA113" i="1"/>
  <c r="AEL103" i="1"/>
  <c r="ADR103" i="1"/>
  <c r="ACX103" i="1"/>
  <c r="ACD103" i="1"/>
  <c r="UX103" i="1"/>
  <c r="UD103" i="1"/>
  <c r="TJ103" i="1"/>
  <c r="SP103" i="1"/>
  <c r="RV103" i="1"/>
  <c r="RB103" i="1"/>
  <c r="QH103" i="1"/>
  <c r="PN103" i="1"/>
  <c r="OT103" i="1"/>
  <c r="NZ103" i="1"/>
  <c r="NF103" i="1"/>
  <c r="ML103" i="1"/>
  <c r="LR103" i="1"/>
  <c r="KX103" i="1"/>
  <c r="KD103" i="1"/>
  <c r="AEI103" i="1"/>
  <c r="ADN103" i="1"/>
  <c r="ACS103" i="1"/>
  <c r="ABX103" i="1"/>
  <c r="UY103" i="1"/>
  <c r="UC103" i="1"/>
  <c r="TH103" i="1"/>
  <c r="SM103" i="1"/>
  <c r="RR103" i="1"/>
  <c r="QW103" i="1"/>
  <c r="QB103" i="1"/>
  <c r="PG103" i="1"/>
  <c r="OL103" i="1"/>
  <c r="NQ103" i="1"/>
  <c r="MV103" i="1"/>
  <c r="MA103" i="1"/>
  <c r="LF103" i="1"/>
  <c r="KK103" i="1"/>
  <c r="AEJ103" i="1"/>
  <c r="ADM103" i="1"/>
  <c r="ACQ103" i="1"/>
  <c r="ABU103" i="1"/>
  <c r="VD103" i="1"/>
  <c r="UH103" i="1"/>
  <c r="TL103" i="1"/>
  <c r="SO103" i="1"/>
  <c r="RS103" i="1"/>
  <c r="QV103" i="1"/>
  <c r="PZ103" i="1"/>
  <c r="PD103" i="1"/>
  <c r="OH103" i="1"/>
  <c r="NL103" i="1"/>
  <c r="MP103" i="1"/>
  <c r="LT103" i="1"/>
  <c r="KW103" i="1"/>
  <c r="KA103" i="1"/>
  <c r="AEH103" i="1"/>
  <c r="ADL103" i="1"/>
  <c r="ACP103" i="1"/>
  <c r="ABT103" i="1"/>
  <c r="VC103" i="1"/>
  <c r="UG103" i="1"/>
  <c r="TK103" i="1"/>
  <c r="SN103" i="1"/>
  <c r="RQ103" i="1"/>
  <c r="QU103" i="1"/>
  <c r="PY103" i="1"/>
  <c r="PC103" i="1"/>
  <c r="OG103" i="1"/>
  <c r="NK103" i="1"/>
  <c r="MO103" i="1"/>
  <c r="LS103" i="1"/>
  <c r="KV103" i="1"/>
  <c r="JZ103" i="1"/>
  <c r="JJ103" i="1" a="1"/>
  <c r="JJ103" i="1" s="1"/>
  <c r="AEG103" i="1"/>
  <c r="ADI103" i="1"/>
  <c r="ACK103" i="1"/>
  <c r="ABM103" i="1"/>
  <c r="UR103" i="1"/>
  <c r="TT103" i="1"/>
  <c r="SV103" i="1"/>
  <c r="RX103" i="1"/>
  <c r="QY103" i="1"/>
  <c r="PX103" i="1"/>
  <c r="OZ103" i="1"/>
  <c r="OB103" i="1"/>
  <c r="NC103" i="1"/>
  <c r="ME103" i="1"/>
  <c r="LG103" i="1"/>
  <c r="KH103" i="1"/>
  <c r="AEO103" i="1"/>
  <c r="ADO103" i="1"/>
  <c r="ACM103" i="1"/>
  <c r="ABN103" i="1"/>
  <c r="VF103" i="1"/>
  <c r="UE103" i="1"/>
  <c r="TD103" i="1"/>
  <c r="SE103" i="1"/>
  <c r="RF103" i="1"/>
  <c r="QF103" i="1"/>
  <c r="PF103" i="1"/>
  <c r="OE103" i="1"/>
  <c r="NE103" i="1"/>
  <c r="MF103" i="1"/>
  <c r="LE103" i="1"/>
  <c r="KF103" i="1"/>
  <c r="JK103" i="1" a="1"/>
  <c r="JK103" i="1" s="1"/>
  <c r="JL103" i="1" s="1"/>
  <c r="JM103" i="1" s="1"/>
  <c r="JN103" i="1" s="1"/>
  <c r="AEN103" i="1"/>
  <c r="ADK103" i="1"/>
  <c r="ACL103" i="1"/>
  <c r="ABL103" i="1"/>
  <c r="VE103" i="1"/>
  <c r="UB103" i="1"/>
  <c r="TC103" i="1"/>
  <c r="SD103" i="1"/>
  <c r="RE103" i="1"/>
  <c r="QE103" i="1"/>
  <c r="PE103" i="1"/>
  <c r="OD103" i="1"/>
  <c r="ND103" i="1"/>
  <c r="MD103" i="1"/>
  <c r="LD103" i="1"/>
  <c r="KE103" i="1"/>
  <c r="AEM103" i="1"/>
  <c r="ADJ103" i="1"/>
  <c r="ACJ103" i="1"/>
  <c r="VB103" i="1"/>
  <c r="UA103" i="1"/>
  <c r="TB103" i="1"/>
  <c r="SC103" i="1"/>
  <c r="RD103" i="1"/>
  <c r="QD103" i="1"/>
  <c r="PB103" i="1"/>
  <c r="OC103" i="1"/>
  <c r="NB103" i="1"/>
  <c r="MC103" i="1"/>
  <c r="LC103" i="1"/>
  <c r="KC103" i="1"/>
  <c r="AEK103" i="1"/>
  <c r="ADH103" i="1"/>
  <c r="ACI103" i="1"/>
  <c r="VA103" i="1"/>
  <c r="TZ103" i="1"/>
  <c r="TA103" i="1"/>
  <c r="SB103" i="1"/>
  <c r="RC103" i="1"/>
  <c r="QC103" i="1"/>
  <c r="PA103" i="1"/>
  <c r="OA103" i="1"/>
  <c r="NA103" i="1"/>
  <c r="MB103" i="1"/>
  <c r="LB103" i="1"/>
  <c r="KB103" i="1"/>
  <c r="ADV103" i="1"/>
  <c r="ACO103" i="1"/>
  <c r="UV103" i="1"/>
  <c r="TR103" i="1"/>
  <c r="SK103" i="1"/>
  <c r="RH103" i="1"/>
  <c r="PV103" i="1"/>
  <c r="OR103" i="1"/>
  <c r="NN103" i="1"/>
  <c r="MH103" i="1"/>
  <c r="KY103" i="1"/>
  <c r="ADU103" i="1"/>
  <c r="ACN103" i="1"/>
  <c r="UU103" i="1"/>
  <c r="TQ103" i="1"/>
  <c r="SJ103" i="1"/>
  <c r="RG103" i="1"/>
  <c r="PU103" i="1"/>
  <c r="OQ103" i="1"/>
  <c r="NM103" i="1"/>
  <c r="MG103" i="1"/>
  <c r="KU103" i="1"/>
  <c r="JT103" i="1" a="1"/>
  <c r="JT103" i="1" s="1"/>
  <c r="AEF103" i="1"/>
  <c r="ADC103" i="1"/>
  <c r="ABY103" i="1"/>
  <c r="WS103" i="1"/>
  <c r="UK103" i="1"/>
  <c r="SZ103" i="1"/>
  <c r="RU103" i="1"/>
  <c r="QO103" i="1"/>
  <c r="PK103" i="1"/>
  <c r="NY103" i="1"/>
  <c r="MU103" i="1"/>
  <c r="LO103" i="1"/>
  <c r="KL103" i="1"/>
  <c r="AEE103" i="1"/>
  <c r="ABW103" i="1"/>
  <c r="UJ103" i="1"/>
  <c r="SY103" i="1"/>
  <c r="RT103" i="1"/>
  <c r="QN103" i="1"/>
  <c r="PJ103" i="1"/>
  <c r="NX103" i="1"/>
  <c r="MT103" i="1"/>
  <c r="LN103" i="1"/>
  <c r="KJ103" i="1"/>
  <c r="AED103" i="1"/>
  <c r="ADA103" i="1"/>
  <c r="ABV103" i="1"/>
  <c r="UI103" i="1"/>
  <c r="SX103" i="1"/>
  <c r="RP103" i="1"/>
  <c r="QM103" i="1"/>
  <c r="PI103" i="1"/>
  <c r="NW103" i="1"/>
  <c r="MS103" i="1"/>
  <c r="LM103" i="1"/>
  <c r="KI103" i="1"/>
  <c r="ADB103" i="1"/>
  <c r="ADZ103" i="1"/>
  <c r="ACG103" i="1"/>
  <c r="UM103" i="1"/>
  <c r="SS103" i="1"/>
  <c r="QZ103" i="1"/>
  <c r="PM103" i="1"/>
  <c r="NS103" i="1"/>
  <c r="LY103" i="1"/>
  <c r="KN103" i="1"/>
  <c r="FU103" i="1"/>
  <c r="ADY103" i="1"/>
  <c r="ACF103" i="1"/>
  <c r="UL103" i="1"/>
  <c r="SR103" i="1"/>
  <c r="QX103" i="1"/>
  <c r="PL103" i="1"/>
  <c r="NR103" i="1"/>
  <c r="LX103" i="1"/>
  <c r="KM103" i="1"/>
  <c r="FT103" i="1"/>
  <c r="ADX103" i="1"/>
  <c r="ACE103" i="1"/>
  <c r="UF103" i="1"/>
  <c r="SQ103" i="1"/>
  <c r="QT103" i="1"/>
  <c r="PH103" i="1"/>
  <c r="NP103" i="1"/>
  <c r="LW103" i="1"/>
  <c r="KG103" i="1"/>
  <c r="ADW103" i="1"/>
  <c r="ACC103" i="1"/>
  <c r="TY103" i="1"/>
  <c r="SL103" i="1"/>
  <c r="QS103" i="1"/>
  <c r="OY103" i="1"/>
  <c r="NO103" i="1"/>
  <c r="LV103" i="1"/>
  <c r="JY103" i="1"/>
  <c r="ADT103" i="1"/>
  <c r="ACB103" i="1"/>
  <c r="TX103" i="1"/>
  <c r="SI103" i="1"/>
  <c r="QR103" i="1"/>
  <c r="OX103" i="1"/>
  <c r="NJ103" i="1"/>
  <c r="LU103" i="1"/>
  <c r="ADS103" i="1"/>
  <c r="ACA103" i="1"/>
  <c r="TW103" i="1"/>
  <c r="SH103" i="1"/>
  <c r="QQ103" i="1"/>
  <c r="OW103" i="1"/>
  <c r="NI103" i="1"/>
  <c r="LQ103" i="1"/>
  <c r="AEV103" i="1"/>
  <c r="ADE103" i="1"/>
  <c r="ABP103" i="1"/>
  <c r="TO103" i="1"/>
  <c r="RY103" i="1"/>
  <c r="QI103" i="1"/>
  <c r="OO103" i="1"/>
  <c r="MX103" i="1"/>
  <c r="LI103" i="1"/>
  <c r="AEU103" i="1"/>
  <c r="ADD103" i="1"/>
  <c r="TN103" i="1"/>
  <c r="RW103" i="1"/>
  <c r="QG103" i="1"/>
  <c r="ON103" i="1"/>
  <c r="MW103" i="1"/>
  <c r="LH103" i="1"/>
  <c r="ACZ103" i="1"/>
  <c r="UZ103" i="1"/>
  <c r="TM103" i="1"/>
  <c r="QA103" i="1"/>
  <c r="OM103" i="1"/>
  <c r="MR103" i="1"/>
  <c r="LA103" i="1"/>
  <c r="JP103" i="1" a="1"/>
  <c r="JP103" i="1" s="1"/>
  <c r="JQ103" i="1" s="1"/>
  <c r="JR103" i="1" s="1"/>
  <c r="JS103" i="1" s="1"/>
  <c r="ACY103" i="1"/>
  <c r="TI103" i="1"/>
  <c r="RN103" i="1"/>
  <c r="PW103" i="1"/>
  <c r="MQ103" i="1"/>
  <c r="KZ103" i="1"/>
  <c r="ACW103" i="1"/>
  <c r="TG103" i="1"/>
  <c r="OJ103" i="1"/>
  <c r="KT103" i="1"/>
  <c r="ACV103" i="1"/>
  <c r="US103" i="1"/>
  <c r="RL103" i="1"/>
  <c r="PS103" i="1"/>
  <c r="OI103" i="1"/>
  <c r="KS103" i="1"/>
  <c r="AEP103" i="1"/>
  <c r="ACU103" i="1"/>
  <c r="UQ103" i="1"/>
  <c r="RK103" i="1"/>
  <c r="PR103" i="1"/>
  <c r="MK103" i="1"/>
  <c r="KR103" i="1"/>
  <c r="AEC103" i="1"/>
  <c r="SW103" i="1"/>
  <c r="RJ103" i="1"/>
  <c r="PQ103" i="1"/>
  <c r="MJ103" i="1"/>
  <c r="KQ103" i="1"/>
  <c r="AEB103" i="1"/>
  <c r="ACR103" i="1"/>
  <c r="UO103" i="1"/>
  <c r="RI103" i="1"/>
  <c r="PP103" i="1"/>
  <c r="NU103" i="1"/>
  <c r="AEA103" i="1"/>
  <c r="ST103" i="1"/>
  <c r="PO103" i="1"/>
  <c r="LZ103" i="1"/>
  <c r="ABZ103" i="1"/>
  <c r="TV103" i="1"/>
  <c r="SG103" i="1"/>
  <c r="QP103" i="1"/>
  <c r="NH103" i="1"/>
  <c r="LP103" i="1"/>
  <c r="ABS103" i="1"/>
  <c r="ABO103" i="1"/>
  <c r="AET103" i="1"/>
  <c r="RO103" i="1"/>
  <c r="AES103" i="1"/>
  <c r="UW103" i="1"/>
  <c r="OK103" i="1"/>
  <c r="AER103" i="1"/>
  <c r="UT103" i="1"/>
  <c r="RM103" i="1"/>
  <c r="PT103" i="1"/>
  <c r="MN103" i="1"/>
  <c r="JO103" i="1" a="1"/>
  <c r="JO103" i="1" s="1"/>
  <c r="AEQ103" i="1"/>
  <c r="TF103" i="1"/>
  <c r="MM103" i="1"/>
  <c r="TE103" i="1"/>
  <c r="OF103" i="1"/>
  <c r="ACT103" i="1"/>
  <c r="UP103" i="1"/>
  <c r="NV103" i="1"/>
  <c r="SU103" i="1"/>
  <c r="KP103" i="1"/>
  <c r="ACH103" i="1"/>
  <c r="UN103" i="1"/>
  <c r="RA103" i="1"/>
  <c r="KO103" i="1"/>
  <c r="FV103" i="1"/>
  <c r="ADP103" i="1"/>
  <c r="MI103" i="1"/>
  <c r="NT103" i="1"/>
  <c r="ADQ103" i="1"/>
  <c r="OV103" i="1"/>
  <c r="SF103" i="1"/>
  <c r="RZ103" i="1"/>
  <c r="QL103" i="1"/>
  <c r="OU103" i="1"/>
  <c r="OS103" i="1"/>
  <c r="TS103" i="1"/>
  <c r="SA103" i="1"/>
  <c r="QK103" i="1"/>
  <c r="QJ103" i="1"/>
  <c r="NG103" i="1"/>
  <c r="OP103" i="1"/>
  <c r="MZ103" i="1"/>
  <c r="MY103" i="1"/>
  <c r="AEW103" i="1"/>
  <c r="LL103" i="1"/>
  <c r="ADG103" i="1"/>
  <c r="LK103" i="1"/>
  <c r="ADF103" i="1"/>
  <c r="LJ103" i="1"/>
  <c r="ABR103" i="1"/>
  <c r="ABQ103" i="1"/>
  <c r="JU103" i="1" a="1"/>
  <c r="JU103" i="1" s="1"/>
  <c r="JV103" i="1" s="1"/>
  <c r="JW103" i="1" s="1"/>
  <c r="JX103" i="1" s="1"/>
  <c r="TU103" i="1"/>
  <c r="TP103" i="1"/>
  <c r="CZ113" i="1"/>
  <c r="CP113" i="1"/>
  <c r="CS113" i="1"/>
  <c r="CI113" i="1"/>
  <c r="CO113" i="1"/>
  <c r="CV113" i="1"/>
  <c r="CY113" i="1"/>
  <c r="CJ113" i="1"/>
  <c r="W103" i="1"/>
  <c r="EW103" i="1" s="1"/>
  <c r="Y103" i="1"/>
  <c r="EY103" i="1" s="1"/>
  <c r="DY103" i="1"/>
  <c r="U103" i="1"/>
  <c r="DX103" i="1"/>
  <c r="T103" i="1"/>
  <c r="DW103" i="1"/>
  <c r="DV103" i="1"/>
  <c r="DS103" i="1"/>
  <c r="DR103" i="1"/>
  <c r="EA103" i="1"/>
  <c r="X103" i="1"/>
  <c r="EX103" i="1" s="1"/>
  <c r="DZ103" i="1"/>
  <c r="V103" i="1"/>
  <c r="DU103" i="1"/>
  <c r="DT103" i="1"/>
  <c r="EB103" i="1"/>
  <c r="BX101" i="1"/>
  <c r="BW101" i="1"/>
  <c r="BV101" i="1"/>
  <c r="BU101" i="1"/>
  <c r="BP101" i="1"/>
  <c r="BO101" i="1"/>
  <c r="BN101" i="1"/>
  <c r="BT101" i="1"/>
  <c r="BS101" i="1"/>
  <c r="BR101" i="1"/>
  <c r="BQ101" i="1"/>
  <c r="CA101" i="1"/>
  <c r="BY101" i="1"/>
  <c r="BZ101" i="1"/>
  <c r="BV104" i="1"/>
  <c r="BY104" i="1"/>
  <c r="BO104" i="1"/>
  <c r="BX104" i="1"/>
  <c r="BW104" i="1"/>
  <c r="BU104" i="1"/>
  <c r="BT104" i="1"/>
  <c r="BN104" i="1"/>
  <c r="BQ104" i="1"/>
  <c r="BP104" i="1"/>
  <c r="BZ104" i="1"/>
  <c r="CA104" i="1"/>
  <c r="BS104" i="1"/>
  <c r="BR104" i="1"/>
  <c r="BU109" i="1"/>
  <c r="BY109" i="1"/>
  <c r="BX109" i="1"/>
  <c r="BT109" i="1"/>
  <c r="BP109" i="1"/>
  <c r="BO109" i="1"/>
  <c r="BN109" i="1"/>
  <c r="BS109" i="1"/>
  <c r="BR109" i="1"/>
  <c r="CA109" i="1"/>
  <c r="BW109" i="1"/>
  <c r="BV109" i="1"/>
  <c r="BZ109" i="1"/>
  <c r="BQ109" i="1"/>
  <c r="AEF109" i="1"/>
  <c r="ADL109" i="1"/>
  <c r="ACR109" i="1"/>
  <c r="ABX109" i="1"/>
  <c r="UR109" i="1"/>
  <c r="TX109" i="1"/>
  <c r="TD109" i="1"/>
  <c r="SJ109" i="1"/>
  <c r="RP109" i="1"/>
  <c r="QV109" i="1"/>
  <c r="QB109" i="1"/>
  <c r="PH109" i="1"/>
  <c r="ON109" i="1"/>
  <c r="NT109" i="1"/>
  <c r="MZ109" i="1"/>
  <c r="MF109" i="1"/>
  <c r="LL109" i="1"/>
  <c r="KR109" i="1"/>
  <c r="JJ109" i="1" a="1"/>
  <c r="JJ109" i="1" s="1"/>
  <c r="FV109" i="1"/>
  <c r="AEP109" i="1"/>
  <c r="ADV109" i="1"/>
  <c r="ADB109" i="1"/>
  <c r="ACH109" i="1"/>
  <c r="ABN109" i="1"/>
  <c r="VB109" i="1"/>
  <c r="UH109" i="1"/>
  <c r="TN109" i="1"/>
  <c r="ST109" i="1"/>
  <c r="RZ109" i="1"/>
  <c r="RF109" i="1"/>
  <c r="QL109" i="1"/>
  <c r="PR109" i="1"/>
  <c r="OX109" i="1"/>
  <c r="OD109" i="1"/>
  <c r="NJ109" i="1"/>
  <c r="MP109" i="1"/>
  <c r="LV109" i="1"/>
  <c r="LB109" i="1"/>
  <c r="KH109" i="1"/>
  <c r="AEW109" i="1"/>
  <c r="AEA109" i="1"/>
  <c r="ADE109" i="1"/>
  <c r="ACI109" i="1"/>
  <c r="ABL109" i="1"/>
  <c r="UT109" i="1"/>
  <c r="TW109" i="1"/>
  <c r="TA109" i="1"/>
  <c r="SE109" i="1"/>
  <c r="RI109" i="1"/>
  <c r="QM109" i="1"/>
  <c r="PP109" i="1"/>
  <c r="OT109" i="1"/>
  <c r="NX109" i="1"/>
  <c r="NB109" i="1"/>
  <c r="ME109" i="1"/>
  <c r="LI109" i="1"/>
  <c r="KM109" i="1"/>
  <c r="AEV109" i="1"/>
  <c r="ADZ109" i="1"/>
  <c r="ADD109" i="1"/>
  <c r="ACG109" i="1"/>
  <c r="US109" i="1"/>
  <c r="TV109" i="1"/>
  <c r="SZ109" i="1"/>
  <c r="SD109" i="1"/>
  <c r="RH109" i="1"/>
  <c r="QK109" i="1"/>
  <c r="PO109" i="1"/>
  <c r="OS109" i="1"/>
  <c r="NW109" i="1"/>
  <c r="NA109" i="1"/>
  <c r="MD109" i="1"/>
  <c r="LH109" i="1"/>
  <c r="KL109" i="1"/>
  <c r="ADY109" i="1"/>
  <c r="ACZ109" i="1"/>
  <c r="ACB109" i="1"/>
  <c r="VE109" i="1"/>
  <c r="UF109" i="1"/>
  <c r="TH109" i="1"/>
  <c r="SI109" i="1"/>
  <c r="RK109" i="1"/>
  <c r="QJ109" i="1"/>
  <c r="PL109" i="1"/>
  <c r="OM109" i="1"/>
  <c r="NO109" i="1"/>
  <c r="MQ109" i="1"/>
  <c r="LR109" i="1"/>
  <c r="KT109" i="1"/>
  <c r="AEL109" i="1"/>
  <c r="ADN109" i="1"/>
  <c r="ACO109" i="1"/>
  <c r="ABQ109" i="1"/>
  <c r="UQ109" i="1"/>
  <c r="TS109" i="1"/>
  <c r="SU109" i="1"/>
  <c r="RV109" i="1"/>
  <c r="QX109" i="1"/>
  <c r="PY109" i="1"/>
  <c r="PA109" i="1"/>
  <c r="OB109" i="1"/>
  <c r="ND109" i="1"/>
  <c r="MC109" i="1"/>
  <c r="LE109" i="1"/>
  <c r="KF109" i="1"/>
  <c r="AEN109" i="1"/>
  <c r="ADM109" i="1"/>
  <c r="ACL109" i="1"/>
  <c r="UJ109" i="1"/>
  <c r="TI109" i="1"/>
  <c r="SG109" i="1"/>
  <c r="RD109" i="1"/>
  <c r="QD109" i="1"/>
  <c r="PC109" i="1"/>
  <c r="OA109" i="1"/>
  <c r="MX109" i="1"/>
  <c r="LX109" i="1"/>
  <c r="KW109" i="1"/>
  <c r="AEB109" i="1"/>
  <c r="ACX109" i="1"/>
  <c r="ABW109" i="1"/>
  <c r="UX109" i="1"/>
  <c r="TU109" i="1"/>
  <c r="SS109" i="1"/>
  <c r="RS109" i="1"/>
  <c r="QR109" i="1"/>
  <c r="PQ109" i="1"/>
  <c r="OO109" i="1"/>
  <c r="NM109" i="1"/>
  <c r="ML109" i="1"/>
  <c r="LK109" i="1"/>
  <c r="KI109" i="1"/>
  <c r="ACV109" i="1"/>
  <c r="UV109" i="1"/>
  <c r="TR109" i="1"/>
  <c r="SQ109" i="1"/>
  <c r="RQ109" i="1"/>
  <c r="QP109" i="1"/>
  <c r="OK109" i="1"/>
  <c r="NK109" i="1"/>
  <c r="MJ109" i="1"/>
  <c r="LG109" i="1"/>
  <c r="KE109" i="1"/>
  <c r="ADX109" i="1"/>
  <c r="ACW109" i="1"/>
  <c r="ABV109" i="1"/>
  <c r="UW109" i="1"/>
  <c r="TT109" i="1"/>
  <c r="SR109" i="1"/>
  <c r="RR109" i="1"/>
  <c r="QQ109" i="1"/>
  <c r="PN109" i="1"/>
  <c r="OL109" i="1"/>
  <c r="NL109" i="1"/>
  <c r="MK109" i="1"/>
  <c r="LJ109" i="1"/>
  <c r="KG109" i="1"/>
  <c r="JK109" i="1" a="1"/>
  <c r="JK109" i="1" s="1"/>
  <c r="JL109" i="1" s="1"/>
  <c r="JM109" i="1" s="1"/>
  <c r="JN109" i="1" s="1"/>
  <c r="ADW109" i="1"/>
  <c r="ABU109" i="1"/>
  <c r="PM109" i="1"/>
  <c r="AEQ109" i="1"/>
  <c r="ADI109" i="1"/>
  <c r="ACA109" i="1"/>
  <c r="VF109" i="1"/>
  <c r="TZ109" i="1"/>
  <c r="SN109" i="1"/>
  <c r="RE109" i="1"/>
  <c r="PX109" i="1"/>
  <c r="OQ109" i="1"/>
  <c r="NG109" i="1"/>
  <c r="LY109" i="1"/>
  <c r="KQ109" i="1"/>
  <c r="AEC109" i="1"/>
  <c r="ACQ109" i="1"/>
  <c r="UM109" i="1"/>
  <c r="TF109" i="1"/>
  <c r="RX109" i="1"/>
  <c r="QO109" i="1"/>
  <c r="PF109" i="1"/>
  <c r="NY109" i="1"/>
  <c r="MR109" i="1"/>
  <c r="LF109" i="1"/>
  <c r="JZ109" i="1"/>
  <c r="FT109" i="1"/>
  <c r="AEK109" i="1"/>
  <c r="ADA109" i="1"/>
  <c r="ABO109" i="1"/>
  <c r="VA109" i="1"/>
  <c r="TM109" i="1"/>
  <c r="SB109" i="1"/>
  <c r="QS109" i="1"/>
  <c r="PD109" i="1"/>
  <c r="NR109" i="1"/>
  <c r="MG109" i="1"/>
  <c r="KU109" i="1"/>
  <c r="FU109" i="1"/>
  <c r="AEJ109" i="1"/>
  <c r="ACY109" i="1"/>
  <c r="ABM109" i="1"/>
  <c r="UZ109" i="1"/>
  <c r="TL109" i="1"/>
  <c r="SA109" i="1"/>
  <c r="QN109" i="1"/>
  <c r="PB109" i="1"/>
  <c r="NQ109" i="1"/>
  <c r="MB109" i="1"/>
  <c r="KS109" i="1"/>
  <c r="ADU109" i="1"/>
  <c r="ACM109" i="1"/>
  <c r="UL109" i="1"/>
  <c r="TB109" i="1"/>
  <c r="RN109" i="1"/>
  <c r="QC109" i="1"/>
  <c r="OR109" i="1"/>
  <c r="NE109" i="1"/>
  <c r="LS109" i="1"/>
  <c r="KD109" i="1"/>
  <c r="AED109" i="1"/>
  <c r="ACF109" i="1"/>
  <c r="UC109" i="1"/>
  <c r="SK109" i="1"/>
  <c r="QT109" i="1"/>
  <c r="OW109" i="1"/>
  <c r="NC109" i="1"/>
  <c r="LN109" i="1"/>
  <c r="ADT109" i="1"/>
  <c r="ACE109" i="1"/>
  <c r="UB109" i="1"/>
  <c r="SH109" i="1"/>
  <c r="QI109" i="1"/>
  <c r="OV109" i="1"/>
  <c r="MY109" i="1"/>
  <c r="LM109" i="1"/>
  <c r="JT109" i="1" a="1"/>
  <c r="JT109" i="1" s="1"/>
  <c r="AER109" i="1"/>
  <c r="ACS109" i="1"/>
  <c r="VC109" i="1"/>
  <c r="TC109" i="1"/>
  <c r="RC109" i="1"/>
  <c r="PI109" i="1"/>
  <c r="NI109" i="1"/>
  <c r="LO109" i="1"/>
  <c r="JP109" i="1" a="1"/>
  <c r="JP109" i="1" s="1"/>
  <c r="JQ109" i="1" s="1"/>
  <c r="JR109" i="1" s="1"/>
  <c r="JS109" i="1" s="1"/>
  <c r="AEO109" i="1"/>
  <c r="ACP109" i="1"/>
  <c r="UY109" i="1"/>
  <c r="SY109" i="1"/>
  <c r="RB109" i="1"/>
  <c r="PG109" i="1"/>
  <c r="NH109" i="1"/>
  <c r="LD109" i="1"/>
  <c r="ADP109" i="1"/>
  <c r="ABS109" i="1"/>
  <c r="UD109" i="1"/>
  <c r="SC109" i="1"/>
  <c r="QE109" i="1"/>
  <c r="OG109" i="1"/>
  <c r="MM109" i="1"/>
  <c r="KN109" i="1"/>
  <c r="ADS109" i="1"/>
  <c r="ABR109" i="1"/>
  <c r="UG109" i="1"/>
  <c r="RW109" i="1"/>
  <c r="PU109" i="1"/>
  <c r="NP109" i="1"/>
  <c r="LA109" i="1"/>
  <c r="ADR109" i="1"/>
  <c r="ABP109" i="1"/>
  <c r="UE109" i="1"/>
  <c r="RU109" i="1"/>
  <c r="PT109" i="1"/>
  <c r="NN109" i="1"/>
  <c r="KZ109" i="1"/>
  <c r="ACU109" i="1"/>
  <c r="TE109" i="1"/>
  <c r="QY109" i="1"/>
  <c r="OJ109" i="1"/>
  <c r="MI109" i="1"/>
  <c r="KB109" i="1"/>
  <c r="ACT109" i="1"/>
  <c r="SX109" i="1"/>
  <c r="QW109" i="1"/>
  <c r="OI109" i="1"/>
  <c r="MH109" i="1"/>
  <c r="KA109" i="1"/>
  <c r="AEI109" i="1"/>
  <c r="ACC109" i="1"/>
  <c r="UO109" i="1"/>
  <c r="SM109" i="1"/>
  <c r="QA109" i="1"/>
  <c r="NZ109" i="1"/>
  <c r="LT109" i="1"/>
  <c r="JO109" i="1" a="1"/>
  <c r="JO109" i="1" s="1"/>
  <c r="ACN109" i="1"/>
  <c r="UN109" i="1"/>
  <c r="RM109" i="1"/>
  <c r="OP109" i="1"/>
  <c r="LQ109" i="1"/>
  <c r="AEG109" i="1"/>
  <c r="TG109" i="1"/>
  <c r="PZ109" i="1"/>
  <c r="MV109" i="1"/>
  <c r="KC109" i="1"/>
  <c r="AEE109" i="1"/>
  <c r="SW109" i="1"/>
  <c r="PW109" i="1"/>
  <c r="MU109" i="1"/>
  <c r="JY109" i="1"/>
  <c r="ADQ109" i="1"/>
  <c r="SV109" i="1"/>
  <c r="PV109" i="1"/>
  <c r="MT109" i="1"/>
  <c r="ADO109" i="1"/>
  <c r="SP109" i="1"/>
  <c r="PS109" i="1"/>
  <c r="MS109" i="1"/>
  <c r="JU109" i="1" a="1"/>
  <c r="JU109" i="1" s="1"/>
  <c r="JV109" i="1" s="1"/>
  <c r="JW109" i="1" s="1"/>
  <c r="JX109" i="1" s="1"/>
  <c r="TO109" i="1"/>
  <c r="PE109" i="1"/>
  <c r="LC109" i="1"/>
  <c r="TK109" i="1"/>
  <c r="OZ109" i="1"/>
  <c r="KY109" i="1"/>
  <c r="AEU109" i="1"/>
  <c r="TJ109" i="1"/>
  <c r="OY109" i="1"/>
  <c r="KX109" i="1"/>
  <c r="ADG109" i="1"/>
  <c r="RJ109" i="1"/>
  <c r="NS109" i="1"/>
  <c r="ADF109" i="1"/>
  <c r="VD109" i="1"/>
  <c r="RG109" i="1"/>
  <c r="NF109" i="1"/>
  <c r="ADC109" i="1"/>
  <c r="UU109" i="1"/>
  <c r="RA109" i="1"/>
  <c r="MW109" i="1"/>
  <c r="ACK109" i="1"/>
  <c r="UP109" i="1"/>
  <c r="QZ109" i="1"/>
  <c r="MO109" i="1"/>
  <c r="ADH109" i="1"/>
  <c r="PK109" i="1"/>
  <c r="ACJ109" i="1"/>
  <c r="PJ109" i="1"/>
  <c r="ACD109" i="1"/>
  <c r="OU109" i="1"/>
  <c r="ABZ109" i="1"/>
  <c r="UK109" i="1"/>
  <c r="OH109" i="1"/>
  <c r="ABY109" i="1"/>
  <c r="UI109" i="1"/>
  <c r="OF109" i="1"/>
  <c r="ABT109" i="1"/>
  <c r="UA109" i="1"/>
  <c r="OE109" i="1"/>
  <c r="TY109" i="1"/>
  <c r="OC109" i="1"/>
  <c r="SL109" i="1"/>
  <c r="MA109" i="1"/>
  <c r="SF109" i="1"/>
  <c r="LZ109" i="1"/>
  <c r="RY109" i="1"/>
  <c r="LW109" i="1"/>
  <c r="LU109" i="1"/>
  <c r="AET109" i="1"/>
  <c r="RO109" i="1"/>
  <c r="LP109" i="1"/>
  <c r="AES109" i="1"/>
  <c r="RL109" i="1"/>
  <c r="AEM109" i="1"/>
  <c r="WS109" i="1"/>
  <c r="QU109" i="1"/>
  <c r="KP109" i="1"/>
  <c r="AEH109" i="1"/>
  <c r="QH109" i="1"/>
  <c r="KO109" i="1"/>
  <c r="QG109" i="1"/>
  <c r="KJ109" i="1"/>
  <c r="TQ109" i="1"/>
  <c r="RT109" i="1"/>
  <c r="KV109" i="1"/>
  <c r="ADK109" i="1"/>
  <c r="KK109" i="1"/>
  <c r="NV109" i="1"/>
  <c r="ADJ109" i="1"/>
  <c r="QF109" i="1"/>
  <c r="MN109" i="1"/>
  <c r="TP109" i="1"/>
  <c r="SO109" i="1"/>
  <c r="NU109" i="1"/>
  <c r="WB105" i="1"/>
  <c r="GL105" i="1"/>
  <c r="WG105" i="1"/>
  <c r="GN105" i="1"/>
  <c r="WJ105" i="1"/>
  <c r="GO105" i="1"/>
  <c r="WI105" i="1"/>
  <c r="GM105" i="1"/>
  <c r="WD105" i="1"/>
  <c r="VY105" i="1"/>
  <c r="VT105" i="1"/>
  <c r="VS105" i="1"/>
  <c r="VR105" i="1"/>
  <c r="WQ105" i="1"/>
  <c r="VQ105" i="1"/>
  <c r="WN105" i="1"/>
  <c r="GI105" i="1"/>
  <c r="WM105" i="1"/>
  <c r="GH105" i="1"/>
  <c r="WL105" i="1"/>
  <c r="VX105" i="1"/>
  <c r="VW105" i="1"/>
  <c r="VV105" i="1"/>
  <c r="VU105" i="1"/>
  <c r="WC105" i="1"/>
  <c r="GT105" i="1" a="1"/>
  <c r="GT105" i="1" s="1"/>
  <c r="WA105" i="1"/>
  <c r="GK105" i="1"/>
  <c r="VZ105" i="1"/>
  <c r="GJ105" i="1"/>
  <c r="VP105" i="1"/>
  <c r="AI105" i="1"/>
  <c r="D105" i="1"/>
  <c r="C105" i="1"/>
  <c r="WK105" i="1"/>
  <c r="WE105" i="1"/>
  <c r="WP105" i="1"/>
  <c r="WO105" i="1"/>
  <c r="WH105" i="1"/>
  <c r="WF105" i="1"/>
  <c r="DX41" i="1"/>
  <c r="ZE107" i="1"/>
  <c r="FW115" i="1"/>
  <c r="FX115" i="1"/>
  <c r="ZS110" i="1"/>
  <c r="ZQ110" i="1"/>
  <c r="ZR110" i="1"/>
  <c r="ZP110" i="1"/>
  <c r="ZO110" i="1"/>
  <c r="ZW110" i="1"/>
  <c r="ZV110" i="1"/>
  <c r="YB110" i="1" a="1"/>
  <c r="YB110" i="1" s="1"/>
  <c r="AB110" i="1"/>
  <c r="AA110" i="1" s="1"/>
  <c r="ZU110" i="1"/>
  <c r="ZT110" i="1"/>
  <c r="GA110" i="1"/>
  <c r="FZ110" i="1"/>
  <c r="CO110" i="1"/>
  <c r="CV110" i="1"/>
  <c r="CJ110" i="1"/>
  <c r="CI110" i="1"/>
  <c r="CS110" i="1"/>
  <c r="CZ110" i="1"/>
  <c r="CY110" i="1"/>
  <c r="CP110" i="1"/>
  <c r="DR102" i="1"/>
  <c r="X102" i="1"/>
  <c r="EX102" i="1" s="1"/>
  <c r="W102" i="1"/>
  <c r="EW102" i="1" s="1"/>
  <c r="DX102" i="1"/>
  <c r="EB102" i="1"/>
  <c r="EA102" i="1"/>
  <c r="DZ102" i="1"/>
  <c r="Y102" i="1"/>
  <c r="EY102" i="1" s="1"/>
  <c r="DY102" i="1"/>
  <c r="DW102" i="1"/>
  <c r="DV102" i="1"/>
  <c r="DU102" i="1"/>
  <c r="DT102" i="1"/>
  <c r="DS102" i="1"/>
  <c r="T102" i="1"/>
  <c r="DH102" i="1" s="1" a="1"/>
  <c r="DH102" i="1" s="1"/>
  <c r="V102" i="1"/>
  <c r="U102" i="1"/>
  <c r="ZE108" i="1"/>
  <c r="ZT111" i="1"/>
  <c r="ZR111" i="1"/>
  <c r="AB111" i="1"/>
  <c r="AA111" i="1" s="1"/>
  <c r="ZQ111" i="1"/>
  <c r="ZV111" i="1"/>
  <c r="ZW111" i="1"/>
  <c r="ZU111" i="1"/>
  <c r="ZS111" i="1"/>
  <c r="ZP111" i="1"/>
  <c r="ZO111" i="1"/>
  <c r="YB111" i="1" a="1"/>
  <c r="YB111" i="1" s="1"/>
  <c r="DY41" i="1"/>
  <c r="ZE106" i="1"/>
  <c r="FW114" i="1"/>
  <c r="FX114" i="1"/>
  <c r="ZT109" i="1"/>
  <c r="ZR109" i="1"/>
  <c r="YB109" i="1" a="1"/>
  <c r="YB109" i="1" s="1"/>
  <c r="ZO109" i="1"/>
  <c r="ZP109" i="1"/>
  <c r="AB109" i="1"/>
  <c r="AA109" i="1" s="1"/>
  <c r="ZS109" i="1"/>
  <c r="ZQ109" i="1"/>
  <c r="ZU109" i="1"/>
  <c r="ZW109" i="1"/>
  <c r="ZV109" i="1"/>
  <c r="GA109" i="1"/>
  <c r="FZ109" i="1"/>
  <c r="CV109" i="1"/>
  <c r="CY109" i="1"/>
  <c r="CZ109" i="1"/>
  <c r="CS109" i="1"/>
  <c r="CP109" i="1"/>
  <c r="CO109" i="1"/>
  <c r="CJ109" i="1"/>
  <c r="CI109" i="1"/>
  <c r="EA20" i="1"/>
  <c r="EB20" i="1"/>
  <c r="DZ41" i="1"/>
  <c r="ZE105" i="1"/>
  <c r="WE115" i="1"/>
  <c r="GO115" i="1"/>
  <c r="WD115" i="1"/>
  <c r="GN115" i="1"/>
  <c r="D115" i="1"/>
  <c r="WO115" i="1"/>
  <c r="VU115" i="1"/>
  <c r="VT115" i="1"/>
  <c r="WG115" i="1"/>
  <c r="WJ115" i="1"/>
  <c r="GI115" i="1"/>
  <c r="VW115" i="1"/>
  <c r="WQ115" i="1"/>
  <c r="WF115" i="1"/>
  <c r="WA115" i="1"/>
  <c r="GL115" i="1"/>
  <c r="VY115" i="1"/>
  <c r="VX115" i="1"/>
  <c r="WB115" i="1"/>
  <c r="VZ115" i="1"/>
  <c r="GT115" i="1" a="1"/>
  <c r="GT115" i="1" s="1"/>
  <c r="WK115" i="1"/>
  <c r="GM115" i="1"/>
  <c r="WP115" i="1"/>
  <c r="VQ115" i="1"/>
  <c r="WL115" i="1"/>
  <c r="WI115" i="1"/>
  <c r="WH115" i="1"/>
  <c r="WC115" i="1"/>
  <c r="VP115" i="1"/>
  <c r="C115" i="1"/>
  <c r="WN115" i="1"/>
  <c r="GK115" i="1"/>
  <c r="GJ115" i="1"/>
  <c r="WM115" i="1"/>
  <c r="VV115" i="1"/>
  <c r="VS115" i="1"/>
  <c r="VR115" i="1"/>
  <c r="GH115" i="1"/>
  <c r="FW113" i="1"/>
  <c r="FX113" i="1"/>
  <c r="ZS108" i="1"/>
  <c r="ZP108" i="1"/>
  <c r="ZO108" i="1"/>
  <c r="YB108" i="1" a="1"/>
  <c r="YB108" i="1" s="1"/>
  <c r="ZV108" i="1"/>
  <c r="ZQ108" i="1"/>
  <c r="ZR108" i="1"/>
  <c r="ZT108" i="1"/>
  <c r="AB108" i="1"/>
  <c r="AA108" i="1" s="1"/>
  <c r="ZW108" i="1"/>
  <c r="ZU108" i="1"/>
  <c r="FZ108" i="1"/>
  <c r="GA108" i="1"/>
  <c r="CI108" i="1"/>
  <c r="CP108" i="1"/>
  <c r="CO108" i="1"/>
  <c r="CJ108" i="1"/>
  <c r="CS108" i="1"/>
  <c r="CY108" i="1"/>
  <c r="CZ108" i="1"/>
  <c r="CV108" i="1"/>
  <c r="EA22" i="1"/>
  <c r="EB22" i="1"/>
  <c r="EB19" i="1"/>
  <c r="EA19" i="1"/>
  <c r="ZE104" i="1"/>
  <c r="VZ114" i="1"/>
  <c r="WN114" i="1"/>
  <c r="VS114" i="1"/>
  <c r="WD114" i="1"/>
  <c r="GT114" i="1" a="1"/>
  <c r="GT114" i="1" s="1"/>
  <c r="VX114" i="1"/>
  <c r="WJ114" i="1"/>
  <c r="WH114" i="1"/>
  <c r="GO114" i="1"/>
  <c r="WC114" i="1"/>
  <c r="GM114" i="1"/>
  <c r="VY114" i="1"/>
  <c r="GK114" i="1"/>
  <c r="C114" i="1"/>
  <c r="WQ114" i="1"/>
  <c r="GJ114" i="1"/>
  <c r="WP114" i="1"/>
  <c r="GI114" i="1"/>
  <c r="WA114" i="1"/>
  <c r="VT114" i="1"/>
  <c r="GN114" i="1"/>
  <c r="VR114" i="1"/>
  <c r="GL114" i="1"/>
  <c r="WB114" i="1"/>
  <c r="D114" i="1"/>
  <c r="WO114" i="1"/>
  <c r="WE114" i="1"/>
  <c r="VW114" i="1"/>
  <c r="VV114" i="1"/>
  <c r="WM114" i="1"/>
  <c r="VQ114" i="1"/>
  <c r="VP114" i="1"/>
  <c r="VU114" i="1"/>
  <c r="WG114" i="1"/>
  <c r="WF114" i="1"/>
  <c r="WL114" i="1"/>
  <c r="WK114" i="1"/>
  <c r="WI114" i="1"/>
  <c r="GH114" i="1"/>
  <c r="FX112" i="1"/>
  <c r="FW112" i="1"/>
  <c r="ZW107" i="1"/>
  <c r="ZU107" i="1"/>
  <c r="ZV107" i="1"/>
  <c r="ZT107" i="1"/>
  <c r="ZQ107" i="1"/>
  <c r="ZR107" i="1"/>
  <c r="AB107" i="1"/>
  <c r="YB107" i="1" a="1"/>
  <c r="YB107" i="1" s="1"/>
  <c r="ZO107" i="1"/>
  <c r="ZS107" i="1"/>
  <c r="ZP107" i="1"/>
  <c r="GA107" i="1"/>
  <c r="FZ107" i="1"/>
  <c r="CP107" i="1"/>
  <c r="CO107" i="1"/>
  <c r="CY107" i="1"/>
  <c r="CJ107" i="1"/>
  <c r="CI107" i="1"/>
  <c r="CZ107" i="1"/>
  <c r="CS107" i="1"/>
  <c r="CV107" i="1"/>
  <c r="BT115" i="1"/>
  <c r="BS115" i="1"/>
  <c r="BQ115" i="1"/>
  <c r="BP115" i="1"/>
  <c r="BY115" i="1"/>
  <c r="BW115" i="1"/>
  <c r="BV115" i="1"/>
  <c r="BX115" i="1"/>
  <c r="BN115" i="1"/>
  <c r="BU115" i="1"/>
  <c r="BZ115" i="1"/>
  <c r="BR115" i="1"/>
  <c r="BO115" i="1"/>
  <c r="CA115" i="1"/>
  <c r="AEK108" i="1"/>
  <c r="ADQ108" i="1"/>
  <c r="ACW108" i="1"/>
  <c r="ACC108" i="1"/>
  <c r="AEU108" i="1"/>
  <c r="AEA108" i="1"/>
  <c r="ADG108" i="1"/>
  <c r="ACM108" i="1"/>
  <c r="ABS108" i="1"/>
  <c r="UM108" i="1"/>
  <c r="TS108" i="1"/>
  <c r="SY108" i="1"/>
  <c r="SE108" i="1"/>
  <c r="RK108" i="1"/>
  <c r="QQ108" i="1"/>
  <c r="PW108" i="1"/>
  <c r="PC108" i="1"/>
  <c r="OI108" i="1"/>
  <c r="NO108" i="1"/>
  <c r="MU108" i="1"/>
  <c r="MA108" i="1"/>
  <c r="LG108" i="1"/>
  <c r="KM108" i="1"/>
  <c r="AED108" i="1"/>
  <c r="ADH108" i="1"/>
  <c r="ACK108" i="1"/>
  <c r="ABO108" i="1"/>
  <c r="UX108" i="1"/>
  <c r="UC108" i="1"/>
  <c r="TH108" i="1"/>
  <c r="SM108" i="1"/>
  <c r="RR108" i="1"/>
  <c r="QW108" i="1"/>
  <c r="QB108" i="1"/>
  <c r="PG108" i="1"/>
  <c r="OL108" i="1"/>
  <c r="NQ108" i="1"/>
  <c r="MV108" i="1"/>
  <c r="LZ108" i="1"/>
  <c r="LE108" i="1"/>
  <c r="KJ108" i="1"/>
  <c r="AEC108" i="1"/>
  <c r="ADF108" i="1"/>
  <c r="ACJ108" i="1"/>
  <c r="ABN108" i="1"/>
  <c r="UW108" i="1"/>
  <c r="UB108" i="1"/>
  <c r="TG108" i="1"/>
  <c r="SL108" i="1"/>
  <c r="RQ108" i="1"/>
  <c r="QV108" i="1"/>
  <c r="QA108" i="1"/>
  <c r="PF108" i="1"/>
  <c r="OK108" i="1"/>
  <c r="NP108" i="1"/>
  <c r="MT108" i="1"/>
  <c r="LY108" i="1"/>
  <c r="LD108" i="1"/>
  <c r="KI108" i="1"/>
  <c r="AEN108" i="1"/>
  <c r="ADO108" i="1"/>
  <c r="ACQ108" i="1"/>
  <c r="ABR108" i="1"/>
  <c r="UU108" i="1"/>
  <c r="TX108" i="1"/>
  <c r="TA108" i="1"/>
  <c r="SC108" i="1"/>
  <c r="RF108" i="1"/>
  <c r="QI108" i="1"/>
  <c r="PL108" i="1"/>
  <c r="OO108" i="1"/>
  <c r="NR108" i="1"/>
  <c r="MR108" i="1"/>
  <c r="LU108" i="1"/>
  <c r="KX108" i="1"/>
  <c r="KA108" i="1"/>
  <c r="JJ108" i="1" a="1"/>
  <c r="JJ108" i="1" s="1"/>
  <c r="FU108" i="1"/>
  <c r="ADZ108" i="1"/>
  <c r="ADB108" i="1"/>
  <c r="ACD108" i="1"/>
  <c r="UJ108" i="1"/>
  <c r="TM108" i="1"/>
  <c r="SP108" i="1"/>
  <c r="RS108" i="1"/>
  <c r="QT108" i="1"/>
  <c r="PV108" i="1"/>
  <c r="OY108" i="1"/>
  <c r="OB108" i="1"/>
  <c r="NE108" i="1"/>
  <c r="MH108" i="1"/>
  <c r="LK108" i="1"/>
  <c r="KN108" i="1"/>
  <c r="ADX108" i="1"/>
  <c r="ACX108" i="1"/>
  <c r="ABW108" i="1"/>
  <c r="UY108" i="1"/>
  <c r="TW108" i="1"/>
  <c r="SW108" i="1"/>
  <c r="RX108" i="1"/>
  <c r="QY108" i="1"/>
  <c r="PX108" i="1"/>
  <c r="AEM108" i="1"/>
  <c r="ADL108" i="1"/>
  <c r="ACI108" i="1"/>
  <c r="UK108" i="1"/>
  <c r="TK108" i="1"/>
  <c r="SJ108" i="1"/>
  <c r="RJ108" i="1"/>
  <c r="QK108" i="1"/>
  <c r="PK108" i="1"/>
  <c r="OJ108" i="1"/>
  <c r="NJ108" i="1"/>
  <c r="MK108" i="1"/>
  <c r="LL108" i="1"/>
  <c r="KK108" i="1"/>
  <c r="AEL108" i="1"/>
  <c r="ADK108" i="1"/>
  <c r="ACH108" i="1"/>
  <c r="UI108" i="1"/>
  <c r="TJ108" i="1"/>
  <c r="SI108" i="1"/>
  <c r="RI108" i="1"/>
  <c r="QJ108" i="1"/>
  <c r="PJ108" i="1"/>
  <c r="OH108" i="1"/>
  <c r="NI108" i="1"/>
  <c r="MJ108" i="1"/>
  <c r="LJ108" i="1"/>
  <c r="KH108" i="1"/>
  <c r="AEI108" i="1"/>
  <c r="ADC108" i="1"/>
  <c r="ABX108" i="1"/>
  <c r="UL108" i="1"/>
  <c r="TE108" i="1"/>
  <c r="SA108" i="1"/>
  <c r="QX108" i="1"/>
  <c r="PR108" i="1"/>
  <c r="OQ108" i="1"/>
  <c r="NL108" i="1"/>
  <c r="MI108" i="1"/>
  <c r="LF108" i="1"/>
  <c r="KC108" i="1"/>
  <c r="ADT108" i="1"/>
  <c r="ACO108" i="1"/>
  <c r="VA108" i="1"/>
  <c r="TU108" i="1"/>
  <c r="SR108" i="1"/>
  <c r="RM108" i="1"/>
  <c r="QG108" i="1"/>
  <c r="PB108" i="1"/>
  <c r="NZ108" i="1"/>
  <c r="MY108" i="1"/>
  <c r="LT108" i="1"/>
  <c r="KS108" i="1"/>
  <c r="AEB108" i="1"/>
  <c r="ACS108" i="1"/>
  <c r="WS108" i="1"/>
  <c r="UA108" i="1"/>
  <c r="ST108" i="1"/>
  <c r="RL108" i="1"/>
  <c r="QD108" i="1"/>
  <c r="OV108" i="1"/>
  <c r="NS108" i="1"/>
  <c r="ML108" i="1"/>
  <c r="LB108" i="1"/>
  <c r="ADY108" i="1"/>
  <c r="ACR108" i="1"/>
  <c r="AEW108" i="1"/>
  <c r="ADP108" i="1"/>
  <c r="ACE108" i="1"/>
  <c r="UV108" i="1"/>
  <c r="TP108" i="1"/>
  <c r="SG108" i="1"/>
  <c r="RA108" i="1"/>
  <c r="PQ108" i="1"/>
  <c r="OM108" i="1"/>
  <c r="ND108" i="1"/>
  <c r="LX108" i="1"/>
  <c r="KT108" i="1"/>
  <c r="ADM108" i="1"/>
  <c r="ABV108" i="1"/>
  <c r="US108" i="1"/>
  <c r="TI108" i="1"/>
  <c r="RW108" i="1"/>
  <c r="QM108" i="1"/>
  <c r="OZ108" i="1"/>
  <c r="NT108" i="1"/>
  <c r="MF108" i="1"/>
  <c r="KW108" i="1"/>
  <c r="JP108" i="1" a="1"/>
  <c r="JP108" i="1" s="1"/>
  <c r="JQ108" i="1" s="1"/>
  <c r="JR108" i="1" s="1"/>
  <c r="JS108" i="1" s="1"/>
  <c r="ADJ108" i="1"/>
  <c r="ABU108" i="1"/>
  <c r="ADI108" i="1"/>
  <c r="ABP108" i="1"/>
  <c r="VD108" i="1"/>
  <c r="TQ108" i="1"/>
  <c r="SB108" i="1"/>
  <c r="QO108" i="1"/>
  <c r="PA108" i="1"/>
  <c r="NN108" i="1"/>
  <c r="MD108" i="1"/>
  <c r="KR108" i="1"/>
  <c r="JK108" i="1" a="1"/>
  <c r="JK108" i="1" s="1"/>
  <c r="JL108" i="1" s="1"/>
  <c r="JM108" i="1" s="1"/>
  <c r="JN108" i="1" s="1"/>
  <c r="ADE108" i="1"/>
  <c r="ABM108" i="1"/>
  <c r="VC108" i="1"/>
  <c r="TO108" i="1"/>
  <c r="RZ108" i="1"/>
  <c r="QN108" i="1"/>
  <c r="OX108" i="1"/>
  <c r="NM108" i="1"/>
  <c r="MC108" i="1"/>
  <c r="KQ108" i="1"/>
  <c r="AEH108" i="1"/>
  <c r="ACN108" i="1"/>
  <c r="UH108" i="1"/>
  <c r="SV108" i="1"/>
  <c r="RG108" i="1"/>
  <c r="PT108" i="1"/>
  <c r="OF108" i="1"/>
  <c r="MX108" i="1"/>
  <c r="LN108" i="1"/>
  <c r="JZ108" i="1"/>
  <c r="AEO108" i="1"/>
  <c r="ACG108" i="1"/>
  <c r="UE108" i="1"/>
  <c r="AEJ108" i="1"/>
  <c r="ACF108" i="1"/>
  <c r="UD108" i="1"/>
  <c r="ADN108" i="1"/>
  <c r="VB108" i="1"/>
  <c r="TD108" i="1"/>
  <c r="RN108" i="1"/>
  <c r="PP108" i="1"/>
  <c r="NY108" i="1"/>
  <c r="MG108" i="1"/>
  <c r="KO108" i="1"/>
  <c r="ADD108" i="1"/>
  <c r="UZ108" i="1"/>
  <c r="TC108" i="1"/>
  <c r="RH108" i="1"/>
  <c r="PO108" i="1"/>
  <c r="NX108" i="1"/>
  <c r="ME108" i="1"/>
  <c r="KL108" i="1"/>
  <c r="AES108" i="1"/>
  <c r="ACU108" i="1"/>
  <c r="UO108" i="1"/>
  <c r="SS108" i="1"/>
  <c r="QZ108" i="1"/>
  <c r="PE108" i="1"/>
  <c r="NH108" i="1"/>
  <c r="LR108" i="1"/>
  <c r="KB108" i="1"/>
  <c r="AET108" i="1"/>
  <c r="ACA108" i="1"/>
  <c r="SX108" i="1"/>
  <c r="QS108" i="1"/>
  <c r="OS108" i="1"/>
  <c r="MS108" i="1"/>
  <c r="KV108" i="1"/>
  <c r="ADS108" i="1"/>
  <c r="TZ108" i="1"/>
  <c r="RV108" i="1"/>
  <c r="PU108" i="1"/>
  <c r="NV108" i="1"/>
  <c r="LQ108" i="1"/>
  <c r="ADR108" i="1"/>
  <c r="TY108" i="1"/>
  <c r="RU108" i="1"/>
  <c r="PS108" i="1"/>
  <c r="NU108" i="1"/>
  <c r="LP108" i="1"/>
  <c r="JU108" i="1" a="1"/>
  <c r="JU108" i="1" s="1"/>
  <c r="JV108" i="1" s="1"/>
  <c r="JW108" i="1" s="1"/>
  <c r="JX108" i="1" s="1"/>
  <c r="ADA108" i="1"/>
  <c r="TV108" i="1"/>
  <c r="RT108" i="1"/>
  <c r="PN108" i="1"/>
  <c r="NK108" i="1"/>
  <c r="LO108" i="1"/>
  <c r="JT108" i="1" a="1"/>
  <c r="JT108" i="1" s="1"/>
  <c r="ACZ108" i="1"/>
  <c r="TT108" i="1"/>
  <c r="RP108" i="1"/>
  <c r="PM108" i="1"/>
  <c r="NG108" i="1"/>
  <c r="LM108" i="1"/>
  <c r="JO108" i="1" a="1"/>
  <c r="JO108" i="1" s="1"/>
  <c r="ACT108" i="1"/>
  <c r="SU108" i="1"/>
  <c r="QE108" i="1"/>
  <c r="NC108" i="1"/>
  <c r="KU108" i="1"/>
  <c r="ACP108" i="1"/>
  <c r="SQ108" i="1"/>
  <c r="QC108" i="1"/>
  <c r="NB108" i="1"/>
  <c r="KP108" i="1"/>
  <c r="ACL108" i="1"/>
  <c r="SO108" i="1"/>
  <c r="PZ108" i="1"/>
  <c r="NA108" i="1"/>
  <c r="KG108" i="1"/>
  <c r="AEQ108" i="1"/>
  <c r="UP108" i="1"/>
  <c r="RE108" i="1"/>
  <c r="OR108" i="1"/>
  <c r="MB108" i="1"/>
  <c r="AEP108" i="1"/>
  <c r="UN108" i="1"/>
  <c r="RD108" i="1"/>
  <c r="OP108" i="1"/>
  <c r="LW108" i="1"/>
  <c r="AEG108" i="1"/>
  <c r="UG108" i="1"/>
  <c r="RC108" i="1"/>
  <c r="ON108" i="1"/>
  <c r="LV108" i="1"/>
  <c r="AEF108" i="1"/>
  <c r="RB108" i="1"/>
  <c r="OG108" i="1"/>
  <c r="UF108" i="1"/>
  <c r="LS108" i="1"/>
  <c r="ACB108" i="1"/>
  <c r="QR108" i="1"/>
  <c r="MQ108" i="1"/>
  <c r="ABZ108" i="1"/>
  <c r="VF108" i="1"/>
  <c r="QP108" i="1"/>
  <c r="MP108" i="1"/>
  <c r="ABY108" i="1"/>
  <c r="VE108" i="1"/>
  <c r="QL108" i="1"/>
  <c r="MO108" i="1"/>
  <c r="ABT108" i="1"/>
  <c r="UT108" i="1"/>
  <c r="QH108" i="1"/>
  <c r="MN108" i="1"/>
  <c r="ABQ108" i="1"/>
  <c r="UR108" i="1"/>
  <c r="QF108" i="1"/>
  <c r="MM108" i="1"/>
  <c r="ABL108" i="1"/>
  <c r="UQ108" i="1"/>
  <c r="PY108" i="1"/>
  <c r="LI108" i="1"/>
  <c r="TR108" i="1"/>
  <c r="PI108" i="1"/>
  <c r="LH108" i="1"/>
  <c r="FV108" i="1"/>
  <c r="TB108" i="1"/>
  <c r="OU108" i="1"/>
  <c r="KY108" i="1"/>
  <c r="SZ108" i="1"/>
  <c r="OT108" i="1"/>
  <c r="KF108" i="1"/>
  <c r="AEV108" i="1"/>
  <c r="SN108" i="1"/>
  <c r="OE108" i="1"/>
  <c r="SK108" i="1"/>
  <c r="OD108" i="1"/>
  <c r="AEE108" i="1"/>
  <c r="SH108" i="1"/>
  <c r="OC108" i="1"/>
  <c r="JY108" i="1"/>
  <c r="OA108" i="1"/>
  <c r="ADV108" i="1"/>
  <c r="SD108" i="1"/>
  <c r="NW108" i="1"/>
  <c r="ADU108" i="1"/>
  <c r="RY108" i="1"/>
  <c r="NF108" i="1"/>
  <c r="MZ108" i="1"/>
  <c r="PH108" i="1"/>
  <c r="LC108" i="1"/>
  <c r="FT108" i="1"/>
  <c r="KE108" i="1"/>
  <c r="AER108" i="1"/>
  <c r="KD108" i="1"/>
  <c r="ADW108" i="1"/>
  <c r="SF108" i="1"/>
  <c r="ACY108" i="1"/>
  <c r="RO108" i="1"/>
  <c r="ACV108" i="1"/>
  <c r="MW108" i="1"/>
  <c r="TN108" i="1"/>
  <c r="QU108" i="1"/>
  <c r="LA108" i="1"/>
  <c r="OW108" i="1"/>
  <c r="KZ108" i="1"/>
  <c r="PD108" i="1"/>
  <c r="TL108" i="1"/>
  <c r="TF108" i="1"/>
  <c r="DZ108" i="1"/>
  <c r="DT108" i="1"/>
  <c r="Y108" i="1"/>
  <c r="EY108" i="1" s="1"/>
  <c r="DY108" i="1"/>
  <c r="V108" i="1"/>
  <c r="EA108" i="1"/>
  <c r="X108" i="1"/>
  <c r="EX108" i="1" s="1"/>
  <c r="DR108" i="1"/>
  <c r="U108" i="1"/>
  <c r="T108" i="1"/>
  <c r="AJ108" i="1" s="1"/>
  <c r="DW108" i="1"/>
  <c r="DV108" i="1"/>
  <c r="DU108" i="1"/>
  <c r="W108" i="1"/>
  <c r="EW108" i="1" s="1"/>
  <c r="EB108" i="1"/>
  <c r="DX108" i="1"/>
  <c r="DS108" i="1"/>
  <c r="ZE103" i="1"/>
  <c r="WK113" i="1"/>
  <c r="WJ113" i="1"/>
  <c r="VP113" i="1"/>
  <c r="VZ113" i="1"/>
  <c r="GJ113" i="1"/>
  <c r="WE113" i="1"/>
  <c r="GI113" i="1"/>
  <c r="VX113" i="1"/>
  <c r="VT113" i="1"/>
  <c r="VS113" i="1"/>
  <c r="WB113" i="1"/>
  <c r="WA113" i="1"/>
  <c r="WQ113" i="1"/>
  <c r="GM113" i="1"/>
  <c r="WD113" i="1"/>
  <c r="VW113" i="1"/>
  <c r="D113" i="1"/>
  <c r="VV113" i="1"/>
  <c r="C113" i="1"/>
  <c r="VU113" i="1"/>
  <c r="WO113" i="1"/>
  <c r="WP113" i="1"/>
  <c r="VY113" i="1"/>
  <c r="VQ113" i="1"/>
  <c r="VR113" i="1"/>
  <c r="GN113" i="1"/>
  <c r="WN113" i="1"/>
  <c r="GL113" i="1"/>
  <c r="WF113" i="1"/>
  <c r="GH113" i="1"/>
  <c r="WC113" i="1"/>
  <c r="WL113" i="1"/>
  <c r="WI113" i="1"/>
  <c r="GK113" i="1"/>
  <c r="GT113" i="1" a="1"/>
  <c r="GT113" i="1" s="1"/>
  <c r="GO113" i="1"/>
  <c r="WM113" i="1"/>
  <c r="WH113" i="1"/>
  <c r="WG113" i="1"/>
  <c r="FX111" i="1"/>
  <c r="FW111" i="1"/>
  <c r="ZR106" i="1"/>
  <c r="AB106" i="1"/>
  <c r="ZU106" i="1"/>
  <c r="ZT106" i="1"/>
  <c r="ZS106" i="1"/>
  <c r="ZQ106" i="1"/>
  <c r="ZP106" i="1"/>
  <c r="ZO106" i="1"/>
  <c r="YB106" i="1" a="1"/>
  <c r="YB106" i="1" s="1"/>
  <c r="ZV106" i="1"/>
  <c r="ZW106" i="1"/>
  <c r="FZ106" i="1"/>
  <c r="GA106" i="1"/>
  <c r="CZ106" i="1"/>
  <c r="CY106" i="1"/>
  <c r="CJ106" i="1"/>
  <c r="CP106" i="1"/>
  <c r="CI106" i="1"/>
  <c r="CO106" i="1"/>
  <c r="CS106" i="1"/>
  <c r="CV106" i="1"/>
  <c r="BU114" i="1"/>
  <c r="BS114" i="1"/>
  <c r="BZ114" i="1"/>
  <c r="BP114" i="1"/>
  <c r="BO114" i="1"/>
  <c r="CA114" i="1"/>
  <c r="BR114" i="1"/>
  <c r="BX114" i="1"/>
  <c r="BQ114" i="1"/>
  <c r="BY114" i="1"/>
  <c r="BW114" i="1"/>
  <c r="BV114" i="1"/>
  <c r="BT114" i="1"/>
  <c r="BN114" i="1"/>
  <c r="FX106" i="1"/>
  <c r="FW106" i="1"/>
  <c r="CS101" i="1"/>
  <c r="CI101" i="1"/>
  <c r="CV101" i="1"/>
  <c r="CP101" i="1"/>
  <c r="CO101" i="1"/>
  <c r="CJ101" i="1"/>
  <c r="CZ101" i="1"/>
  <c r="CY101" i="1"/>
  <c r="AEU110" i="1"/>
  <c r="AEA110" i="1"/>
  <c r="ADG110" i="1"/>
  <c r="ACM110" i="1"/>
  <c r="ABS110" i="1"/>
  <c r="UM110" i="1"/>
  <c r="TS110" i="1"/>
  <c r="SY110" i="1"/>
  <c r="SE110" i="1"/>
  <c r="RK110" i="1"/>
  <c r="QQ110" i="1"/>
  <c r="PW110" i="1"/>
  <c r="PC110" i="1"/>
  <c r="OI110" i="1"/>
  <c r="NO110" i="1"/>
  <c r="MU110" i="1"/>
  <c r="MA110" i="1"/>
  <c r="LG110" i="1"/>
  <c r="KM110" i="1"/>
  <c r="AEK110" i="1"/>
  <c r="ADQ110" i="1"/>
  <c r="ACW110" i="1"/>
  <c r="ACC110" i="1"/>
  <c r="UW110" i="1"/>
  <c r="UC110" i="1"/>
  <c r="TI110" i="1"/>
  <c r="SO110" i="1"/>
  <c r="RU110" i="1"/>
  <c r="RA110" i="1"/>
  <c r="QG110" i="1"/>
  <c r="PM110" i="1"/>
  <c r="OS110" i="1"/>
  <c r="NY110" i="1"/>
  <c r="NE110" i="1"/>
  <c r="MK110" i="1"/>
  <c r="LQ110" i="1"/>
  <c r="KW110" i="1"/>
  <c r="KC110" i="1"/>
  <c r="AER110" i="1"/>
  <c r="ADV110" i="1"/>
  <c r="ACZ110" i="1"/>
  <c r="ACD110" i="1"/>
  <c r="UP110" i="1"/>
  <c r="TT110" i="1"/>
  <c r="SW110" i="1"/>
  <c r="SA110" i="1"/>
  <c r="RE110" i="1"/>
  <c r="QI110" i="1"/>
  <c r="PL110" i="1"/>
  <c r="OP110" i="1"/>
  <c r="NT110" i="1"/>
  <c r="MX110" i="1"/>
  <c r="MB110" i="1"/>
  <c r="LE110" i="1"/>
  <c r="KI110" i="1"/>
  <c r="JP110" i="1" a="1"/>
  <c r="JP110" i="1" s="1"/>
  <c r="JQ110" i="1" s="1"/>
  <c r="JR110" i="1" s="1"/>
  <c r="JS110" i="1" s="1"/>
  <c r="AEQ110" i="1"/>
  <c r="ADU110" i="1"/>
  <c r="ACY110" i="1"/>
  <c r="ACB110" i="1"/>
  <c r="UO110" i="1"/>
  <c r="TR110" i="1"/>
  <c r="SV110" i="1"/>
  <c r="RZ110" i="1"/>
  <c r="RD110" i="1"/>
  <c r="QH110" i="1"/>
  <c r="PK110" i="1"/>
  <c r="OO110" i="1"/>
  <c r="NS110" i="1"/>
  <c r="MW110" i="1"/>
  <c r="LZ110" i="1"/>
  <c r="LD110" i="1"/>
  <c r="KH110" i="1"/>
  <c r="AEI110" i="1"/>
  <c r="ADK110" i="1"/>
  <c r="ACL110" i="1"/>
  <c r="ABN110" i="1"/>
  <c r="UR110" i="1"/>
  <c r="TQ110" i="1"/>
  <c r="SS110" i="1"/>
  <c r="RT110" i="1"/>
  <c r="QV110" i="1"/>
  <c r="PX110" i="1"/>
  <c r="OY110" i="1"/>
  <c r="OA110" i="1"/>
  <c r="NB110" i="1"/>
  <c r="MD110" i="1"/>
  <c r="LC110" i="1"/>
  <c r="KE110" i="1"/>
  <c r="JK110" i="1" a="1"/>
  <c r="JK110" i="1" s="1"/>
  <c r="JL110" i="1" s="1"/>
  <c r="JM110" i="1" s="1"/>
  <c r="JN110" i="1" s="1"/>
  <c r="AEW110" i="1"/>
  <c r="ADX110" i="1"/>
  <c r="ACX110" i="1"/>
  <c r="ABY110" i="1"/>
  <c r="VC110" i="1"/>
  <c r="UE110" i="1"/>
  <c r="TF110" i="1"/>
  <c r="SH110" i="1"/>
  <c r="RI110" i="1"/>
  <c r="QK110" i="1"/>
  <c r="PJ110" i="1"/>
  <c r="OL110" i="1"/>
  <c r="NM110" i="1"/>
  <c r="MO110" i="1"/>
  <c r="LP110" i="1"/>
  <c r="KR110" i="1"/>
  <c r="JU110" i="1" a="1"/>
  <c r="JU110" i="1" s="1"/>
  <c r="JV110" i="1" s="1"/>
  <c r="JW110" i="1" s="1"/>
  <c r="JX110" i="1" s="1"/>
  <c r="AEN110" i="1"/>
  <c r="ADM110" i="1"/>
  <c r="ACK110" i="1"/>
  <c r="UJ110" i="1"/>
  <c r="TJ110" i="1"/>
  <c r="SI110" i="1"/>
  <c r="RG110" i="1"/>
  <c r="QD110" i="1"/>
  <c r="PD110" i="1"/>
  <c r="OC110" i="1"/>
  <c r="NA110" i="1"/>
  <c r="LX110" i="1"/>
  <c r="KX110" i="1"/>
  <c r="AEG110" i="1"/>
  <c r="ADE110" i="1"/>
  <c r="ACA110" i="1"/>
  <c r="WS110" i="1"/>
  <c r="UN110" i="1"/>
  <c r="TL110" i="1"/>
  <c r="SJ110" i="1"/>
  <c r="RF110" i="1"/>
  <c r="QB110" i="1"/>
  <c r="OZ110" i="1"/>
  <c r="NW110" i="1"/>
  <c r="MS110" i="1"/>
  <c r="LR110" i="1"/>
  <c r="KO110" i="1"/>
  <c r="JO110" i="1" a="1"/>
  <c r="JO110" i="1" s="1"/>
  <c r="ADS110" i="1"/>
  <c r="ACQ110" i="1"/>
  <c r="ABO110" i="1"/>
  <c r="VB110" i="1"/>
  <c r="TZ110" i="1"/>
  <c r="SX110" i="1"/>
  <c r="RS110" i="1"/>
  <c r="QR110" i="1"/>
  <c r="PP110" i="1"/>
  <c r="OK110" i="1"/>
  <c r="NI110" i="1"/>
  <c r="MG110" i="1"/>
  <c r="LB110" i="1"/>
  <c r="JZ110" i="1"/>
  <c r="ADP110" i="1"/>
  <c r="ABL110" i="1"/>
  <c r="TX110" i="1"/>
  <c r="RQ110" i="1"/>
  <c r="QO110" i="1"/>
  <c r="PN110" i="1"/>
  <c r="NG110" i="1"/>
  <c r="KZ110" i="1"/>
  <c r="AEV110" i="1"/>
  <c r="ADR110" i="1"/>
  <c r="ACP110" i="1"/>
  <c r="ABM110" i="1"/>
  <c r="VA110" i="1"/>
  <c r="TY110" i="1"/>
  <c r="SU110" i="1"/>
  <c r="RR110" i="1"/>
  <c r="QP110" i="1"/>
  <c r="PO110" i="1"/>
  <c r="OJ110" i="1"/>
  <c r="NH110" i="1"/>
  <c r="MF110" i="1"/>
  <c r="LA110" i="1"/>
  <c r="JY110" i="1"/>
  <c r="AET110" i="1"/>
  <c r="ACO110" i="1"/>
  <c r="UZ110" i="1"/>
  <c r="ST110" i="1"/>
  <c r="OH110" i="1"/>
  <c r="ME110" i="1"/>
  <c r="AEO110" i="1"/>
  <c r="ADF110" i="1"/>
  <c r="ABV110" i="1"/>
  <c r="UH110" i="1"/>
  <c r="TA110" i="1"/>
  <c r="RN110" i="1"/>
  <c r="QC110" i="1"/>
  <c r="OU110" i="1"/>
  <c r="NK110" i="1"/>
  <c r="LW110" i="1"/>
  <c r="KP110" i="1"/>
  <c r="ADZ110" i="1"/>
  <c r="ACN110" i="1"/>
  <c r="UY110" i="1"/>
  <c r="TO110" i="1"/>
  <c r="SF110" i="1"/>
  <c r="QW110" i="1"/>
  <c r="PI110" i="1"/>
  <c r="OB110" i="1"/>
  <c r="MQ110" i="1"/>
  <c r="LJ110" i="1"/>
  <c r="ADY110" i="1"/>
  <c r="ACJ110" i="1"/>
  <c r="UX110" i="1"/>
  <c r="TN110" i="1"/>
  <c r="SD110" i="1"/>
  <c r="QU110" i="1"/>
  <c r="PH110" i="1"/>
  <c r="NZ110" i="1"/>
  <c r="MP110" i="1"/>
  <c r="AEB110" i="1"/>
  <c r="ACG110" i="1"/>
  <c r="UK110" i="1"/>
  <c r="SR110" i="1"/>
  <c r="RC110" i="1"/>
  <c r="PR110" i="1"/>
  <c r="NV110" i="1"/>
  <c r="MI110" i="1"/>
  <c r="KS110" i="1"/>
  <c r="JJ110" i="1" a="1"/>
  <c r="JJ110" i="1" s="1"/>
  <c r="ADW110" i="1"/>
  <c r="ACF110" i="1"/>
  <c r="UI110" i="1"/>
  <c r="SQ110" i="1"/>
  <c r="RB110" i="1"/>
  <c r="PQ110" i="1"/>
  <c r="NU110" i="1"/>
  <c r="MH110" i="1"/>
  <c r="KQ110" i="1"/>
  <c r="ADI110" i="1"/>
  <c r="ABT110" i="1"/>
  <c r="TW110" i="1"/>
  <c r="SG110" i="1"/>
  <c r="QN110" i="1"/>
  <c r="OX110" i="1"/>
  <c r="NJ110" i="1"/>
  <c r="LS110" i="1"/>
  <c r="KF110" i="1"/>
  <c r="AES110" i="1"/>
  <c r="ACV110" i="1"/>
  <c r="VD110" i="1"/>
  <c r="TD110" i="1"/>
  <c r="RH110" i="1"/>
  <c r="PE110" i="1"/>
  <c r="NF110" i="1"/>
  <c r="LL110" i="1"/>
  <c r="AEP110" i="1"/>
  <c r="ACU110" i="1"/>
  <c r="UV110" i="1"/>
  <c r="TC110" i="1"/>
  <c r="QZ110" i="1"/>
  <c r="PB110" i="1"/>
  <c r="ND110" i="1"/>
  <c r="LK110" i="1"/>
  <c r="AEM110" i="1"/>
  <c r="ACT110" i="1"/>
  <c r="UU110" i="1"/>
  <c r="TB110" i="1"/>
  <c r="QY110" i="1"/>
  <c r="PA110" i="1"/>
  <c r="NC110" i="1"/>
  <c r="LI110" i="1"/>
  <c r="ADL110" i="1"/>
  <c r="TU110" i="1"/>
  <c r="RO110" i="1"/>
  <c r="PF110" i="1"/>
  <c r="MV110" i="1"/>
  <c r="KT110" i="1"/>
  <c r="ADJ110" i="1"/>
  <c r="TP110" i="1"/>
  <c r="RM110" i="1"/>
  <c r="OW110" i="1"/>
  <c r="MT110" i="1"/>
  <c r="KN110" i="1"/>
  <c r="AEL110" i="1"/>
  <c r="ACH110" i="1"/>
  <c r="UT110" i="1"/>
  <c r="SM110" i="1"/>
  <c r="QF110" i="1"/>
  <c r="OE110" i="1"/>
  <c r="LU110" i="1"/>
  <c r="JT110" i="1" a="1"/>
  <c r="JT110" i="1" s="1"/>
  <c r="FT110" i="1"/>
  <c r="AEF110" i="1"/>
  <c r="ABR110" i="1"/>
  <c r="VF110" i="1"/>
  <c r="SK110" i="1"/>
  <c r="PV110" i="1"/>
  <c r="MZ110" i="1"/>
  <c r="KK110" i="1"/>
  <c r="AEE110" i="1"/>
  <c r="ABQ110" i="1"/>
  <c r="VE110" i="1"/>
  <c r="SC110" i="1"/>
  <c r="PU110" i="1"/>
  <c r="MY110" i="1"/>
  <c r="KJ110" i="1"/>
  <c r="ADB110" i="1"/>
  <c r="TV110" i="1"/>
  <c r="QX110" i="1"/>
  <c r="OM110" i="1"/>
  <c r="LT110" i="1"/>
  <c r="ADA110" i="1"/>
  <c r="TM110" i="1"/>
  <c r="QT110" i="1"/>
  <c r="OG110" i="1"/>
  <c r="LO110" i="1"/>
  <c r="ABZ110" i="1"/>
  <c r="SZ110" i="1"/>
  <c r="QE110" i="1"/>
  <c r="NQ110" i="1"/>
  <c r="KY110" i="1"/>
  <c r="FV110" i="1"/>
  <c r="ACI110" i="1"/>
  <c r="SL110" i="1"/>
  <c r="OT110" i="1"/>
  <c r="LM110" i="1"/>
  <c r="AED110" i="1"/>
  <c r="UF110" i="1"/>
  <c r="QM110" i="1"/>
  <c r="NL110" i="1"/>
  <c r="AEC110" i="1"/>
  <c r="UD110" i="1"/>
  <c r="QL110" i="1"/>
  <c r="MR110" i="1"/>
  <c r="ADT110" i="1"/>
  <c r="UB110" i="1"/>
  <c r="QJ110" i="1"/>
  <c r="MN110" i="1"/>
  <c r="ADO110" i="1"/>
  <c r="UA110" i="1"/>
  <c r="QA110" i="1"/>
  <c r="MM110" i="1"/>
  <c r="RJ110" i="1"/>
  <c r="LY110" i="1"/>
  <c r="FU110" i="1"/>
  <c r="QS110" i="1"/>
  <c r="LV110" i="1"/>
  <c r="PZ110" i="1"/>
  <c r="LN110" i="1"/>
  <c r="ACR110" i="1"/>
  <c r="TE110" i="1"/>
  <c r="ON110" i="1"/>
  <c r="KB110" i="1"/>
  <c r="ACE110" i="1"/>
  <c r="SP110" i="1"/>
  <c r="OF110" i="1"/>
  <c r="KA110" i="1"/>
  <c r="ABX110" i="1"/>
  <c r="SN110" i="1"/>
  <c r="OD110" i="1"/>
  <c r="SB110" i="1"/>
  <c r="ABW110" i="1"/>
  <c r="NX110" i="1"/>
  <c r="ACS110" i="1"/>
  <c r="TG110" i="1"/>
  <c r="LH110" i="1"/>
  <c r="ABU110" i="1"/>
  <c r="RY110" i="1"/>
  <c r="LF110" i="1"/>
  <c r="ABP110" i="1"/>
  <c r="RX110" i="1"/>
  <c r="KV110" i="1"/>
  <c r="RW110" i="1"/>
  <c r="KU110" i="1"/>
  <c r="RV110" i="1"/>
  <c r="KL110" i="1"/>
  <c r="RP110" i="1"/>
  <c r="KG110" i="1"/>
  <c r="RL110" i="1"/>
  <c r="KD110" i="1"/>
  <c r="PG110" i="1"/>
  <c r="OR110" i="1"/>
  <c r="OQ110" i="1"/>
  <c r="AEJ110" i="1"/>
  <c r="NR110" i="1"/>
  <c r="AEH110" i="1"/>
  <c r="UQ110" i="1"/>
  <c r="ADN110" i="1"/>
  <c r="UL110" i="1"/>
  <c r="NN110" i="1"/>
  <c r="ADH110" i="1"/>
  <c r="ML110" i="1"/>
  <c r="TK110" i="1"/>
  <c r="MC110" i="1"/>
  <c r="OV110" i="1"/>
  <c r="US110" i="1"/>
  <c r="NP110" i="1"/>
  <c r="UG110" i="1"/>
  <c r="ADD110" i="1"/>
  <c r="MJ110" i="1"/>
  <c r="PY110" i="1"/>
  <c r="ADC110" i="1"/>
  <c r="TH110" i="1"/>
  <c r="PT110" i="1"/>
  <c r="PS110" i="1"/>
  <c r="FW104" i="1"/>
  <c r="FX104" i="1"/>
  <c r="FX103" i="1"/>
  <c r="FW103" i="1"/>
  <c r="WG104" i="1"/>
  <c r="VZ104" i="1"/>
  <c r="WO104" i="1"/>
  <c r="VS104" i="1"/>
  <c r="WN104" i="1"/>
  <c r="VR104" i="1"/>
  <c r="VV104" i="1"/>
  <c r="WK104" i="1"/>
  <c r="GN104" i="1"/>
  <c r="WJ104" i="1"/>
  <c r="GM104" i="1"/>
  <c r="WI104" i="1"/>
  <c r="GL104" i="1"/>
  <c r="WH104" i="1"/>
  <c r="GK104" i="1"/>
  <c r="WM104" i="1"/>
  <c r="WL104" i="1"/>
  <c r="WF104" i="1"/>
  <c r="VW104" i="1"/>
  <c r="GJ104" i="1"/>
  <c r="VU104" i="1"/>
  <c r="GI104" i="1"/>
  <c r="VT104" i="1"/>
  <c r="GH104" i="1"/>
  <c r="WQ104" i="1"/>
  <c r="WP104" i="1"/>
  <c r="WE104" i="1"/>
  <c r="WD104" i="1"/>
  <c r="WC104" i="1"/>
  <c r="D104" i="1"/>
  <c r="VQ104" i="1"/>
  <c r="VP104" i="1"/>
  <c r="GO104" i="1"/>
  <c r="WA104" i="1"/>
  <c r="GT104" i="1" a="1"/>
  <c r="GT104" i="1" s="1"/>
  <c r="WB104" i="1"/>
  <c r="C104" i="1"/>
  <c r="VY104" i="1"/>
  <c r="VX104" i="1"/>
  <c r="EB23" i="1"/>
  <c r="EA23" i="1"/>
  <c r="WL103" i="1"/>
  <c r="VR103" i="1"/>
  <c r="WO103" i="1"/>
  <c r="VT103" i="1"/>
  <c r="VZ103" i="1"/>
  <c r="VY103" i="1"/>
  <c r="WP103" i="1"/>
  <c r="VP103" i="1"/>
  <c r="WE103" i="1"/>
  <c r="GI103" i="1"/>
  <c r="WD103" i="1"/>
  <c r="GH103" i="1"/>
  <c r="D103" i="1"/>
  <c r="WC103" i="1"/>
  <c r="C103" i="1"/>
  <c r="WB103" i="1"/>
  <c r="WG103" i="1"/>
  <c r="WF103" i="1"/>
  <c r="VX103" i="1"/>
  <c r="VW103" i="1"/>
  <c r="VV103" i="1"/>
  <c r="VU103" i="1"/>
  <c r="VS103" i="1"/>
  <c r="VQ103" i="1"/>
  <c r="GT103" i="1" a="1"/>
  <c r="GT103" i="1" s="1"/>
  <c r="GO103" i="1"/>
  <c r="WQ103" i="1"/>
  <c r="WN103" i="1"/>
  <c r="GM103" i="1"/>
  <c r="WM103" i="1"/>
  <c r="GL103" i="1"/>
  <c r="WK103" i="1"/>
  <c r="GK103" i="1"/>
  <c r="WJ103" i="1"/>
  <c r="WI103" i="1"/>
  <c r="GN103" i="1"/>
  <c r="GJ103" i="1"/>
  <c r="WH103" i="1"/>
  <c r="WA103" i="1"/>
  <c r="DV106" i="1"/>
  <c r="DY106" i="1"/>
  <c r="DX106" i="1"/>
  <c r="DW106" i="1"/>
  <c r="DU106" i="1"/>
  <c r="DT106" i="1"/>
  <c r="U106" i="1"/>
  <c r="T106" i="1"/>
  <c r="DH106" i="1" s="1" a="1"/>
  <c r="DH106" i="1" s="1"/>
  <c r="Y106" i="1"/>
  <c r="EY106" i="1" s="1"/>
  <c r="X106" i="1"/>
  <c r="EX106" i="1" s="1"/>
  <c r="W106" i="1"/>
  <c r="EW106" i="1" s="1"/>
  <c r="V106" i="1"/>
  <c r="EB106" i="1"/>
  <c r="EA106" i="1"/>
  <c r="DZ106" i="1"/>
  <c r="DR106" i="1"/>
  <c r="DS106" i="1"/>
  <c r="EB21" i="1"/>
  <c r="EA21" i="1"/>
  <c r="EA41" i="1"/>
  <c r="ZE102" i="1"/>
  <c r="WO112" i="1"/>
  <c r="VU112" i="1"/>
  <c r="WE112" i="1"/>
  <c r="WI112" i="1"/>
  <c r="WM112" i="1"/>
  <c r="VP112" i="1"/>
  <c r="C112" i="1"/>
  <c r="WL112" i="1"/>
  <c r="VW112" i="1"/>
  <c r="GK112" i="1"/>
  <c r="WH112" i="1"/>
  <c r="WK112" i="1"/>
  <c r="WJ112" i="1"/>
  <c r="VX112" i="1"/>
  <c r="WP112" i="1"/>
  <c r="GO112" i="1"/>
  <c r="GH112" i="1"/>
  <c r="WN112" i="1"/>
  <c r="WC112" i="1"/>
  <c r="GT112" i="1" a="1"/>
  <c r="GT112" i="1" s="1"/>
  <c r="WA112" i="1"/>
  <c r="GM112" i="1"/>
  <c r="WB112" i="1"/>
  <c r="GN112" i="1"/>
  <c r="D112" i="1"/>
  <c r="GL112" i="1"/>
  <c r="VY112" i="1"/>
  <c r="VV112" i="1"/>
  <c r="WD112" i="1"/>
  <c r="VZ112" i="1"/>
  <c r="GI112" i="1"/>
  <c r="WF112" i="1"/>
  <c r="VT112" i="1"/>
  <c r="WQ112" i="1"/>
  <c r="WG112" i="1"/>
  <c r="VS112" i="1"/>
  <c r="VR112" i="1"/>
  <c r="VQ112" i="1"/>
  <c r="GJ112" i="1"/>
  <c r="FX110" i="1"/>
  <c r="FW110" i="1"/>
  <c r="YB105" i="1" a="1"/>
  <c r="YB105" i="1" s="1"/>
  <c r="ZV105" i="1"/>
  <c r="ZT105" i="1"/>
  <c r="ZW105" i="1"/>
  <c r="ZU105" i="1"/>
  <c r="ZQ105" i="1"/>
  <c r="ZP105" i="1"/>
  <c r="ZO105" i="1"/>
  <c r="AB105" i="1"/>
  <c r="AA105" i="1" s="1"/>
  <c r="ZS105" i="1"/>
  <c r="ZR105" i="1"/>
  <c r="GA105" i="1"/>
  <c r="FZ105" i="1"/>
  <c r="AEE115" i="1"/>
  <c r="ADK115" i="1"/>
  <c r="ACQ115" i="1"/>
  <c r="ABW115" i="1"/>
  <c r="UQ115" i="1"/>
  <c r="TW115" i="1"/>
  <c r="TC115" i="1"/>
  <c r="SI115" i="1"/>
  <c r="RO115" i="1"/>
  <c r="QU115" i="1"/>
  <c r="QA115" i="1"/>
  <c r="PG115" i="1"/>
  <c r="OM115" i="1"/>
  <c r="NS115" i="1"/>
  <c r="MY115" i="1"/>
  <c r="ME115" i="1"/>
  <c r="LK115" i="1"/>
  <c r="KQ115" i="1"/>
  <c r="FU115" i="1"/>
  <c r="AED115" i="1"/>
  <c r="ADJ115" i="1"/>
  <c r="ACP115" i="1"/>
  <c r="ABV115" i="1"/>
  <c r="UP115" i="1"/>
  <c r="TV115" i="1"/>
  <c r="TB115" i="1"/>
  <c r="SH115" i="1"/>
  <c r="RN115" i="1"/>
  <c r="QT115" i="1"/>
  <c r="PZ115" i="1"/>
  <c r="PF115" i="1"/>
  <c r="OL115" i="1"/>
  <c r="NR115" i="1"/>
  <c r="MX115" i="1"/>
  <c r="MD115" i="1"/>
  <c r="LJ115" i="1"/>
  <c r="KP115" i="1"/>
  <c r="FT115" i="1"/>
  <c r="AEO115" i="1"/>
  <c r="ADU115" i="1"/>
  <c r="ADA115" i="1"/>
  <c r="ACG115" i="1"/>
  <c r="ABM115" i="1"/>
  <c r="VA115" i="1"/>
  <c r="UG115" i="1"/>
  <c r="TM115" i="1"/>
  <c r="SS115" i="1"/>
  <c r="RY115" i="1"/>
  <c r="RE115" i="1"/>
  <c r="QK115" i="1"/>
  <c r="PQ115" i="1"/>
  <c r="OW115" i="1"/>
  <c r="OC115" i="1"/>
  <c r="NI115" i="1"/>
  <c r="MO115" i="1"/>
  <c r="LU115" i="1"/>
  <c r="LA115" i="1"/>
  <c r="KG115" i="1"/>
  <c r="JP115" i="1" a="1"/>
  <c r="JP115" i="1" s="1"/>
  <c r="JQ115" i="1" s="1"/>
  <c r="JR115" i="1" s="1"/>
  <c r="JS115" i="1" s="1"/>
  <c r="AEW115" i="1"/>
  <c r="ADZ115" i="1"/>
  <c r="ADC115" i="1"/>
  <c r="ACE115" i="1"/>
  <c r="UW115" i="1"/>
  <c r="TZ115" i="1"/>
  <c r="TA115" i="1"/>
  <c r="SD115" i="1"/>
  <c r="RG115" i="1"/>
  <c r="QI115" i="1"/>
  <c r="PL115" i="1"/>
  <c r="OO115" i="1"/>
  <c r="NP115" i="1"/>
  <c r="MS115" i="1"/>
  <c r="LV115" i="1"/>
  <c r="KX115" i="1"/>
  <c r="KA115" i="1"/>
  <c r="JJ115" i="1" a="1"/>
  <c r="JJ115" i="1" s="1"/>
  <c r="AEL115" i="1"/>
  <c r="ADO115" i="1"/>
  <c r="ACR115" i="1"/>
  <c r="ABS115" i="1"/>
  <c r="UK115" i="1"/>
  <c r="TN115" i="1"/>
  <c r="SP115" i="1"/>
  <c r="RS115" i="1"/>
  <c r="QV115" i="1"/>
  <c r="PW115" i="1"/>
  <c r="OZ115" i="1"/>
  <c r="OB115" i="1"/>
  <c r="NE115" i="1"/>
  <c r="MH115" i="1"/>
  <c r="LI115" i="1"/>
  <c r="KL115" i="1"/>
  <c r="AEV115" i="1"/>
  <c r="ADW115" i="1"/>
  <c r="ACW115" i="1"/>
  <c r="ABX115" i="1"/>
  <c r="UI115" i="1"/>
  <c r="TI115" i="1"/>
  <c r="SJ115" i="1"/>
  <c r="RI115" i="1"/>
  <c r="QH115" i="1"/>
  <c r="PI115" i="1"/>
  <c r="OH115" i="1"/>
  <c r="NH115" i="1"/>
  <c r="MI115" i="1"/>
  <c r="LG115" i="1"/>
  <c r="KH115" i="1"/>
  <c r="AEJ115" i="1"/>
  <c r="ADI115" i="1"/>
  <c r="ACJ115" i="1"/>
  <c r="UV115" i="1"/>
  <c r="TU115" i="1"/>
  <c r="SV115" i="1"/>
  <c r="RV115" i="1"/>
  <c r="QW115" i="1"/>
  <c r="PU115" i="1"/>
  <c r="OU115" i="1"/>
  <c r="NV115" i="1"/>
  <c r="MU115" i="1"/>
  <c r="LT115" i="1"/>
  <c r="KU115" i="1"/>
  <c r="JU115" i="1" a="1"/>
  <c r="JU115" i="1" s="1"/>
  <c r="JV115" i="1" s="1"/>
  <c r="JW115" i="1" s="1"/>
  <c r="JX115" i="1" s="1"/>
  <c r="AEH115" i="1"/>
  <c r="ADE115" i="1"/>
  <c r="ACB115" i="1"/>
  <c r="UL115" i="1"/>
  <c r="TH115" i="1"/>
  <c r="SE115" i="1"/>
  <c r="RB115" i="1"/>
  <c r="PY115" i="1"/>
  <c r="OV115" i="1"/>
  <c r="NT115" i="1"/>
  <c r="MP115" i="1"/>
  <c r="LN115" i="1"/>
  <c r="KJ115" i="1"/>
  <c r="AEM115" i="1"/>
  <c r="ADG115" i="1"/>
  <c r="ACC115" i="1"/>
  <c r="VB115" i="1"/>
  <c r="TX115" i="1"/>
  <c r="SR115" i="1"/>
  <c r="RM115" i="1"/>
  <c r="QJ115" i="1"/>
  <c r="PD115" i="1"/>
  <c r="NZ115" i="1"/>
  <c r="MV115" i="1"/>
  <c r="LQ115" i="1"/>
  <c r="KM115" i="1"/>
  <c r="AEG115" i="1"/>
  <c r="ADB115" i="1"/>
  <c r="ABY115" i="1"/>
  <c r="UX115" i="1"/>
  <c r="TR115" i="1"/>
  <c r="SN115" i="1"/>
  <c r="RJ115" i="1"/>
  <c r="QE115" i="1"/>
  <c r="PA115" i="1"/>
  <c r="NW115" i="1"/>
  <c r="MQ115" i="1"/>
  <c r="LM115" i="1"/>
  <c r="KF115" i="1"/>
  <c r="AEC115" i="1"/>
  <c r="ACV115" i="1"/>
  <c r="ABO115" i="1"/>
  <c r="UR115" i="1"/>
  <c r="TJ115" i="1"/>
  <c r="SA115" i="1"/>
  <c r="QR115" i="1"/>
  <c r="PM115" i="1"/>
  <c r="OE115" i="1"/>
  <c r="MW115" i="1"/>
  <c r="LO115" i="1"/>
  <c r="KD115" i="1"/>
  <c r="FV115" i="1"/>
  <c r="AEB115" i="1"/>
  <c r="ACU115" i="1"/>
  <c r="ABN115" i="1"/>
  <c r="UO115" i="1"/>
  <c r="TG115" i="1"/>
  <c r="RZ115" i="1"/>
  <c r="QQ115" i="1"/>
  <c r="PK115" i="1"/>
  <c r="OD115" i="1"/>
  <c r="MT115" i="1"/>
  <c r="LL115" i="1"/>
  <c r="KC115" i="1"/>
  <c r="AEA115" i="1"/>
  <c r="ACO115" i="1"/>
  <c r="UN115" i="1"/>
  <c r="TD115" i="1"/>
  <c r="RR115" i="1"/>
  <c r="QF115" i="1"/>
  <c r="OS115" i="1"/>
  <c r="NJ115" i="1"/>
  <c r="LY115" i="1"/>
  <c r="KN115" i="1"/>
  <c r="ADY115" i="1"/>
  <c r="ACN115" i="1"/>
  <c r="UM115" i="1"/>
  <c r="SZ115" i="1"/>
  <c r="RQ115" i="1"/>
  <c r="QD115" i="1"/>
  <c r="OR115" i="1"/>
  <c r="NG115" i="1"/>
  <c r="LX115" i="1"/>
  <c r="KK115" i="1"/>
  <c r="AEU115" i="1"/>
  <c r="ADH115" i="1"/>
  <c r="ABQ115" i="1"/>
  <c r="TY115" i="1"/>
  <c r="SG115" i="1"/>
  <c r="QP115" i="1"/>
  <c r="PB115" i="1"/>
  <c r="NL115" i="1"/>
  <c r="LW115" i="1"/>
  <c r="KB115" i="1"/>
  <c r="ADX115" i="1"/>
  <c r="ACK115" i="1"/>
  <c r="UT115" i="1"/>
  <c r="SY115" i="1"/>
  <c r="RK115" i="1"/>
  <c r="PT115" i="1"/>
  <c r="OG115" i="1"/>
  <c r="MM115" i="1"/>
  <c r="KZ115" i="1"/>
  <c r="ADT115" i="1"/>
  <c r="ACD115" i="1"/>
  <c r="WS115" i="1"/>
  <c r="VC115" i="1"/>
  <c r="TF115" i="1"/>
  <c r="RH115" i="1"/>
  <c r="PP115" i="1"/>
  <c r="NU115" i="1"/>
  <c r="MB115" i="1"/>
  <c r="KE115" i="1"/>
  <c r="ADS115" i="1"/>
  <c r="ACA115" i="1"/>
  <c r="UZ115" i="1"/>
  <c r="TE115" i="1"/>
  <c r="RF115" i="1"/>
  <c r="PO115" i="1"/>
  <c r="NQ115" i="1"/>
  <c r="MA115" i="1"/>
  <c r="JZ115" i="1"/>
  <c r="AET115" i="1"/>
  <c r="ACX115" i="1"/>
  <c r="US115" i="1"/>
  <c r="SQ115" i="1"/>
  <c r="QS115" i="1"/>
  <c r="OQ115" i="1"/>
  <c r="MR115" i="1"/>
  <c r="KV115" i="1"/>
  <c r="ADR115" i="1"/>
  <c r="ABT115" i="1"/>
  <c r="TS115" i="1"/>
  <c r="RU115" i="1"/>
  <c r="PS115" i="1"/>
  <c r="NO115" i="1"/>
  <c r="LR115" i="1"/>
  <c r="JT115" i="1" a="1"/>
  <c r="JT115" i="1" s="1"/>
  <c r="AEI115" i="1"/>
  <c r="ABU115" i="1"/>
  <c r="UJ115" i="1"/>
  <c r="SL115" i="1"/>
  <c r="QG115" i="1"/>
  <c r="OA115" i="1"/>
  <c r="LS115" i="1"/>
  <c r="ADP115" i="1"/>
  <c r="UD115" i="1"/>
  <c r="SB115" i="1"/>
  <c r="PV115" i="1"/>
  <c r="NM115" i="1"/>
  <c r="LE115" i="1"/>
  <c r="JK115" i="1" a="1"/>
  <c r="JK115" i="1" s="1"/>
  <c r="JL115" i="1" s="1"/>
  <c r="JM115" i="1" s="1"/>
  <c r="JN115" i="1" s="1"/>
  <c r="AES115" i="1"/>
  <c r="ACI115" i="1"/>
  <c r="UA115" i="1"/>
  <c r="RL115" i="1"/>
  <c r="OY115" i="1"/>
  <c r="ML115" i="1"/>
  <c r="JY115" i="1"/>
  <c r="ADM115" i="1"/>
  <c r="VF115" i="1"/>
  <c r="ST115" i="1"/>
  <c r="QL115" i="1"/>
  <c r="NX115" i="1"/>
  <c r="LD115" i="1"/>
  <c r="ADF115" i="1"/>
  <c r="VD115" i="1"/>
  <c r="QB115" i="1"/>
  <c r="NK115" i="1"/>
  <c r="ADL115" i="1"/>
  <c r="VE115" i="1"/>
  <c r="SO115" i="1"/>
  <c r="QC115" i="1"/>
  <c r="NN115" i="1"/>
  <c r="LC115" i="1"/>
  <c r="SM115" i="1"/>
  <c r="LB115" i="1"/>
  <c r="AER115" i="1"/>
  <c r="ABP115" i="1"/>
  <c r="TL115" i="1"/>
  <c r="QM115" i="1"/>
  <c r="NB115" i="1"/>
  <c r="AEQ115" i="1"/>
  <c r="ABL115" i="1"/>
  <c r="TK115" i="1"/>
  <c r="PX115" i="1"/>
  <c r="NA115" i="1"/>
  <c r="ACZ115" i="1"/>
  <c r="UU115" i="1"/>
  <c r="RT115" i="1"/>
  <c r="OP115" i="1"/>
  <c r="LP115" i="1"/>
  <c r="ACY115" i="1"/>
  <c r="UH115" i="1"/>
  <c r="RP115" i="1"/>
  <c r="ON115" i="1"/>
  <c r="LH115" i="1"/>
  <c r="AEP115" i="1"/>
  <c r="SX115" i="1"/>
  <c r="PE115" i="1"/>
  <c r="LF115" i="1"/>
  <c r="AEN115" i="1"/>
  <c r="SW115" i="1"/>
  <c r="PC115" i="1"/>
  <c r="KY115" i="1"/>
  <c r="ADD115" i="1"/>
  <c r="RW115" i="1"/>
  <c r="OF115" i="1"/>
  <c r="KI115" i="1"/>
  <c r="AEK115" i="1"/>
  <c r="QY115" i="1"/>
  <c r="MJ115" i="1"/>
  <c r="AEF115" i="1"/>
  <c r="QX115" i="1"/>
  <c r="MG115" i="1"/>
  <c r="ADV115" i="1"/>
  <c r="UY115" i="1"/>
  <c r="QO115" i="1"/>
  <c r="MF115" i="1"/>
  <c r="ACF115" i="1"/>
  <c r="TO115" i="1"/>
  <c r="OK115" i="1"/>
  <c r="ADN115" i="1"/>
  <c r="RC115" i="1"/>
  <c r="LZ115" i="1"/>
  <c r="ACT115" i="1"/>
  <c r="RA115" i="1"/>
  <c r="KW115" i="1"/>
  <c r="UC115" i="1"/>
  <c r="OT115" i="1"/>
  <c r="UB115" i="1"/>
  <c r="OJ115" i="1"/>
  <c r="SK115" i="1"/>
  <c r="NC115" i="1"/>
  <c r="ADQ115" i="1"/>
  <c r="TQ115" i="1"/>
  <c r="MK115" i="1"/>
  <c r="ACS115" i="1"/>
  <c r="TP115" i="1"/>
  <c r="MC115" i="1"/>
  <c r="PN115" i="1"/>
  <c r="PJ115" i="1"/>
  <c r="NF115" i="1"/>
  <c r="ACM115" i="1"/>
  <c r="PR115" i="1"/>
  <c r="UF115" i="1"/>
  <c r="KR115" i="1"/>
  <c r="UE115" i="1"/>
  <c r="KO115" i="1"/>
  <c r="TT115" i="1"/>
  <c r="SU115" i="1"/>
  <c r="SF115" i="1"/>
  <c r="JO115" i="1" a="1"/>
  <c r="JO115" i="1" s="1"/>
  <c r="ACL115" i="1"/>
  <c r="ACH115" i="1"/>
  <c r="ABZ115" i="1"/>
  <c r="OX115" i="1"/>
  <c r="OI115" i="1"/>
  <c r="NY115" i="1"/>
  <c r="ND115" i="1"/>
  <c r="ABR115" i="1"/>
  <c r="QZ115" i="1"/>
  <c r="QN115" i="1"/>
  <c r="PH115" i="1"/>
  <c r="MZ115" i="1"/>
  <c r="MN115" i="1"/>
  <c r="KT115" i="1"/>
  <c r="KS115" i="1"/>
  <c r="SC115" i="1"/>
  <c r="RD115" i="1"/>
  <c r="RX115" i="1"/>
  <c r="CP105" i="1"/>
  <c r="CY105" i="1"/>
  <c r="CV105" i="1"/>
  <c r="CI105" i="1"/>
  <c r="CZ105" i="1"/>
  <c r="CS105" i="1"/>
  <c r="CO105" i="1"/>
  <c r="CJ105" i="1"/>
  <c r="DT115" i="1"/>
  <c r="DR115" i="1"/>
  <c r="DY115" i="1"/>
  <c r="U115" i="1"/>
  <c r="DU115" i="1"/>
  <c r="X115" i="1"/>
  <c r="EX115" i="1" s="1"/>
  <c r="T115" i="1"/>
  <c r="AJ115" i="1" s="1"/>
  <c r="DV115" i="1"/>
  <c r="DS115" i="1"/>
  <c r="EA115" i="1"/>
  <c r="DZ115" i="1"/>
  <c r="DX115" i="1"/>
  <c r="Y115" i="1"/>
  <c r="EY115" i="1" s="1"/>
  <c r="EB115" i="1"/>
  <c r="V115" i="1"/>
  <c r="W115" i="1"/>
  <c r="EW115" i="1" s="1"/>
  <c r="DW115" i="1"/>
  <c r="BY113" i="1"/>
  <c r="BO113" i="1"/>
  <c r="BS113" i="1"/>
  <c r="BU113" i="1"/>
  <c r="BT113" i="1"/>
  <c r="BW113" i="1"/>
  <c r="CA113" i="1"/>
  <c r="BZ113" i="1"/>
  <c r="BX113" i="1"/>
  <c r="BQ113" i="1"/>
  <c r="BR113" i="1"/>
  <c r="BV113" i="1"/>
  <c r="BP113" i="1"/>
  <c r="BN113" i="1"/>
  <c r="DU111" i="1"/>
  <c r="DW111" i="1"/>
  <c r="X111" i="1"/>
  <c r="EX111" i="1" s="1"/>
  <c r="DS111" i="1"/>
  <c r="DV111" i="1"/>
  <c r="T111" i="1"/>
  <c r="DH111" i="1" s="1" a="1"/>
  <c r="DH111" i="1" s="1"/>
  <c r="DR111" i="1"/>
  <c r="DY111" i="1"/>
  <c r="DX111" i="1"/>
  <c r="EA111" i="1"/>
  <c r="DZ111" i="1"/>
  <c r="DT111" i="1"/>
  <c r="Y111" i="1"/>
  <c r="EY111" i="1" s="1"/>
  <c r="W111" i="1"/>
  <c r="EW111" i="1" s="1"/>
  <c r="EB111" i="1"/>
  <c r="V111" i="1"/>
  <c r="U111" i="1"/>
  <c r="EB24" i="1"/>
  <c r="EA24" i="1"/>
  <c r="FX105" i="1"/>
  <c r="FW105" i="1"/>
  <c r="DZ110" i="1"/>
  <c r="V110" i="1"/>
  <c r="DR110" i="1"/>
  <c r="DX110" i="1"/>
  <c r="DS110" i="1"/>
  <c r="T110" i="1"/>
  <c r="DH110" i="1" s="1" a="1"/>
  <c r="DH110" i="1" s="1"/>
  <c r="DY110" i="1"/>
  <c r="EA110" i="1"/>
  <c r="DT110" i="1"/>
  <c r="W110" i="1"/>
  <c r="EW110" i="1" s="1"/>
  <c r="U110" i="1"/>
  <c r="EB110" i="1"/>
  <c r="DW110" i="1"/>
  <c r="DV110" i="1"/>
  <c r="DU110" i="1"/>
  <c r="Y110" i="1"/>
  <c r="EY110" i="1" s="1"/>
  <c r="X110" i="1"/>
  <c r="EX110" i="1" s="1"/>
  <c r="WQ106" i="1"/>
  <c r="VW106" i="1"/>
  <c r="WC106" i="1"/>
  <c r="WM106" i="1"/>
  <c r="VR106" i="1"/>
  <c r="VU106" i="1"/>
  <c r="GI106" i="1"/>
  <c r="VT106" i="1"/>
  <c r="GH106" i="1"/>
  <c r="WN106" i="1"/>
  <c r="WB106" i="1"/>
  <c r="GT106" i="1" a="1"/>
  <c r="GT106" i="1" s="1"/>
  <c r="VY106" i="1"/>
  <c r="WP106" i="1"/>
  <c r="WG106" i="1"/>
  <c r="GO106" i="1"/>
  <c r="WF106" i="1"/>
  <c r="GN106" i="1"/>
  <c r="WE106" i="1"/>
  <c r="GM106" i="1"/>
  <c r="WD106" i="1"/>
  <c r="GL106" i="1"/>
  <c r="VX106" i="1"/>
  <c r="VV106" i="1"/>
  <c r="VS106" i="1"/>
  <c r="WO106" i="1"/>
  <c r="WL106" i="1"/>
  <c r="WK106" i="1"/>
  <c r="GK106" i="1"/>
  <c r="WA106" i="1"/>
  <c r="VZ106" i="1"/>
  <c r="VQ106" i="1"/>
  <c r="VP106" i="1"/>
  <c r="D106" i="1"/>
  <c r="C106" i="1"/>
  <c r="WJ106" i="1"/>
  <c r="GJ106" i="1"/>
  <c r="WI106" i="1"/>
  <c r="WH106" i="1"/>
  <c r="FX101" i="1"/>
  <c r="FW101" i="1"/>
  <c r="AEQ106" i="1"/>
  <c r="ADW106" i="1"/>
  <c r="ADC106" i="1"/>
  <c r="ACI106" i="1"/>
  <c r="ABO106" i="1"/>
  <c r="VC106" i="1"/>
  <c r="UI106" i="1"/>
  <c r="TO106" i="1"/>
  <c r="SU106" i="1"/>
  <c r="SA106" i="1"/>
  <c r="RG106" i="1"/>
  <c r="QM106" i="1"/>
  <c r="PS106" i="1"/>
  <c r="OY106" i="1"/>
  <c r="OE106" i="1"/>
  <c r="NK106" i="1"/>
  <c r="MQ106" i="1"/>
  <c r="LW106" i="1"/>
  <c r="LC106" i="1"/>
  <c r="KI106" i="1"/>
  <c r="AES106" i="1"/>
  <c r="ADX106" i="1"/>
  <c r="ADB106" i="1"/>
  <c r="ACG106" i="1"/>
  <c r="ABL106" i="1"/>
  <c r="UM106" i="1"/>
  <c r="TR106" i="1"/>
  <c r="SW106" i="1"/>
  <c r="SB106" i="1"/>
  <c r="RF106" i="1"/>
  <c r="QK106" i="1"/>
  <c r="PP106" i="1"/>
  <c r="OU106" i="1"/>
  <c r="NZ106" i="1"/>
  <c r="NE106" i="1"/>
  <c r="MJ106" i="1"/>
  <c r="AEH106" i="1"/>
  <c r="ADM106" i="1"/>
  <c r="ACR106" i="1"/>
  <c r="ABW106" i="1"/>
  <c r="UW106" i="1"/>
  <c r="UB106" i="1"/>
  <c r="TG106" i="1"/>
  <c r="SL106" i="1"/>
  <c r="RQ106" i="1"/>
  <c r="QV106" i="1"/>
  <c r="QA106" i="1"/>
  <c r="PF106" i="1"/>
  <c r="OK106" i="1"/>
  <c r="NP106" i="1"/>
  <c r="MU106" i="1"/>
  <c r="LZ106" i="1"/>
  <c r="LE106" i="1"/>
  <c r="KJ106" i="1"/>
  <c r="AEV106" i="1"/>
  <c r="ADY106" i="1"/>
  <c r="ACZ106" i="1"/>
  <c r="ACC106" i="1"/>
  <c r="UX106" i="1"/>
  <c r="TZ106" i="1"/>
  <c r="TC106" i="1"/>
  <c r="SF106" i="1"/>
  <c r="RI106" i="1"/>
  <c r="QJ106" i="1"/>
  <c r="PM106" i="1"/>
  <c r="OP106" i="1"/>
  <c r="NS106" i="1"/>
  <c r="MV106" i="1"/>
  <c r="LX106" i="1"/>
  <c r="LA106" i="1"/>
  <c r="KE106" i="1"/>
  <c r="AEU106" i="1"/>
  <c r="ADV106" i="1"/>
  <c r="ACY106" i="1"/>
  <c r="ACB106" i="1"/>
  <c r="UV106" i="1"/>
  <c r="TY106" i="1"/>
  <c r="TB106" i="1"/>
  <c r="SE106" i="1"/>
  <c r="RH106" i="1"/>
  <c r="QI106" i="1"/>
  <c r="PL106" i="1"/>
  <c r="OO106" i="1"/>
  <c r="NR106" i="1"/>
  <c r="MT106" i="1"/>
  <c r="LV106" i="1"/>
  <c r="KZ106" i="1"/>
  <c r="KD106" i="1"/>
  <c r="ADU106" i="1"/>
  <c r="ACV106" i="1"/>
  <c r="ABV106" i="1"/>
  <c r="UO106" i="1"/>
  <c r="TN106" i="1"/>
  <c r="SO106" i="1"/>
  <c r="RO106" i="1"/>
  <c r="QP106" i="1"/>
  <c r="PO106" i="1"/>
  <c r="ON106" i="1"/>
  <c r="NN106" i="1"/>
  <c r="MN106" i="1"/>
  <c r="LO106" i="1"/>
  <c r="KQ106" i="1"/>
  <c r="AEJ106" i="1"/>
  <c r="ADJ106" i="1"/>
  <c r="ACK106" i="1"/>
  <c r="VB106" i="1"/>
  <c r="UC106" i="1"/>
  <c r="TA106" i="1"/>
  <c r="RZ106" i="1"/>
  <c r="RA106" i="1"/>
  <c r="QB106" i="1"/>
  <c r="PB106" i="1"/>
  <c r="OB106" i="1"/>
  <c r="NB106" i="1"/>
  <c r="MC106" i="1"/>
  <c r="LD106" i="1"/>
  <c r="KC106" i="1"/>
  <c r="AEL106" i="1"/>
  <c r="ADI106" i="1"/>
  <c r="ACF106" i="1"/>
  <c r="UT106" i="1"/>
  <c r="TS106" i="1"/>
  <c r="SP106" i="1"/>
  <c r="RM106" i="1"/>
  <c r="QH106" i="1"/>
  <c r="PG106" i="1"/>
  <c r="OD106" i="1"/>
  <c r="NA106" i="1"/>
  <c r="LY106" i="1"/>
  <c r="KV106" i="1"/>
  <c r="AEO106" i="1"/>
  <c r="ADL106" i="1"/>
  <c r="ACH106" i="1"/>
  <c r="UH106" i="1"/>
  <c r="TE106" i="1"/>
  <c r="RX106" i="1"/>
  <c r="QU106" i="1"/>
  <c r="PR106" i="1"/>
  <c r="OL106" i="1"/>
  <c r="NH106" i="1"/>
  <c r="ME106" i="1"/>
  <c r="KY106" i="1"/>
  <c r="AEN106" i="1"/>
  <c r="ADK106" i="1"/>
  <c r="ACE106" i="1"/>
  <c r="AEA106" i="1"/>
  <c r="ACQ106" i="1"/>
  <c r="VA106" i="1"/>
  <c r="TU106" i="1"/>
  <c r="SN106" i="1"/>
  <c r="RJ106" i="1"/>
  <c r="QC106" i="1"/>
  <c r="OW106" i="1"/>
  <c r="NQ106" i="1"/>
  <c r="MK106" i="1"/>
  <c r="LH106" i="1"/>
  <c r="KA106" i="1"/>
  <c r="ADZ106" i="1"/>
  <c r="ACP106" i="1"/>
  <c r="UZ106" i="1"/>
  <c r="TT106" i="1"/>
  <c r="SM106" i="1"/>
  <c r="RE106" i="1"/>
  <c r="PZ106" i="1"/>
  <c r="OV106" i="1"/>
  <c r="NO106" i="1"/>
  <c r="MI106" i="1"/>
  <c r="LG106" i="1"/>
  <c r="JZ106" i="1"/>
  <c r="ADT106" i="1"/>
  <c r="ACO106" i="1"/>
  <c r="UY106" i="1"/>
  <c r="TQ106" i="1"/>
  <c r="SK106" i="1"/>
  <c r="RD106" i="1"/>
  <c r="PY106" i="1"/>
  <c r="OT106" i="1"/>
  <c r="NM106" i="1"/>
  <c r="MH106" i="1"/>
  <c r="LF106" i="1"/>
  <c r="JY106" i="1"/>
  <c r="ADS106" i="1"/>
  <c r="ACN106" i="1"/>
  <c r="UU106" i="1"/>
  <c r="TP106" i="1"/>
  <c r="SJ106" i="1"/>
  <c r="RC106" i="1"/>
  <c r="PX106" i="1"/>
  <c r="OS106" i="1"/>
  <c r="NL106" i="1"/>
  <c r="MG106" i="1"/>
  <c r="LB106" i="1"/>
  <c r="ADG106" i="1"/>
  <c r="ABS106" i="1"/>
  <c r="UK106" i="1"/>
  <c r="SX106" i="1"/>
  <c r="RL106" i="1"/>
  <c r="PU106" i="1"/>
  <c r="OG106" i="1"/>
  <c r="MS106" i="1"/>
  <c r="LJ106" i="1"/>
  <c r="JT106" i="1" a="1"/>
  <c r="JT106" i="1" s="1"/>
  <c r="AEW106" i="1"/>
  <c r="ADF106" i="1"/>
  <c r="ABR106" i="1"/>
  <c r="UJ106" i="1"/>
  <c r="SV106" i="1"/>
  <c r="RK106" i="1"/>
  <c r="PT106" i="1"/>
  <c r="OF106" i="1"/>
  <c r="MR106" i="1"/>
  <c r="LI106" i="1"/>
  <c r="AET106" i="1"/>
  <c r="ADE106" i="1"/>
  <c r="ABQ106" i="1"/>
  <c r="UG106" i="1"/>
  <c r="ST106" i="1"/>
  <c r="RB106" i="1"/>
  <c r="PQ106" i="1"/>
  <c r="OC106" i="1"/>
  <c r="MP106" i="1"/>
  <c r="KX106" i="1"/>
  <c r="AEE106" i="1"/>
  <c r="ACM106" i="1"/>
  <c r="TM106" i="1"/>
  <c r="SC106" i="1"/>
  <c r="QQ106" i="1"/>
  <c r="PC106" i="1"/>
  <c r="NJ106" i="1"/>
  <c r="LU106" i="1"/>
  <c r="KN106" i="1"/>
  <c r="FT106" i="1"/>
  <c r="AED106" i="1"/>
  <c r="ACL106" i="1"/>
  <c r="WS106" i="1"/>
  <c r="VF106" i="1"/>
  <c r="TL106" i="1"/>
  <c r="RY106" i="1"/>
  <c r="QO106" i="1"/>
  <c r="PA106" i="1"/>
  <c r="NI106" i="1"/>
  <c r="LT106" i="1"/>
  <c r="KM106" i="1"/>
  <c r="AEC106" i="1"/>
  <c r="ACJ106" i="1"/>
  <c r="VE106" i="1"/>
  <c r="TK106" i="1"/>
  <c r="RW106" i="1"/>
  <c r="QN106" i="1"/>
  <c r="OZ106" i="1"/>
  <c r="NG106" i="1"/>
  <c r="LS106" i="1"/>
  <c r="KL106" i="1"/>
  <c r="ACD106" i="1"/>
  <c r="VD106" i="1"/>
  <c r="TJ106" i="1"/>
  <c r="QL106" i="1"/>
  <c r="OX106" i="1"/>
  <c r="LR106" i="1"/>
  <c r="AEB106" i="1"/>
  <c r="RV106" i="1"/>
  <c r="NF106" i="1"/>
  <c r="KK106" i="1"/>
  <c r="ADH106" i="1"/>
  <c r="UR106" i="1"/>
  <c r="SQ106" i="1"/>
  <c r="QE106" i="1"/>
  <c r="NW106" i="1"/>
  <c r="LM106" i="1"/>
  <c r="ADD106" i="1"/>
  <c r="UQ106" i="1"/>
  <c r="SI106" i="1"/>
  <c r="QD106" i="1"/>
  <c r="NV106" i="1"/>
  <c r="LL106" i="1"/>
  <c r="JK106" i="1" a="1"/>
  <c r="JK106" i="1" s="1"/>
  <c r="JL106" i="1" s="1"/>
  <c r="JM106" i="1" s="1"/>
  <c r="JN106" i="1" s="1"/>
  <c r="ADA106" i="1"/>
  <c r="UP106" i="1"/>
  <c r="SH106" i="1"/>
  <c r="PW106" i="1"/>
  <c r="NU106" i="1"/>
  <c r="LK106" i="1"/>
  <c r="JJ106" i="1" a="1"/>
  <c r="JJ106" i="1" s="1"/>
  <c r="ACX106" i="1"/>
  <c r="UN106" i="1"/>
  <c r="SG106" i="1"/>
  <c r="PV106" i="1"/>
  <c r="NT106" i="1"/>
  <c r="KW106" i="1"/>
  <c r="ACW106" i="1"/>
  <c r="UL106" i="1"/>
  <c r="SD106" i="1"/>
  <c r="PN106" i="1"/>
  <c r="ND106" i="1"/>
  <c r="KU106" i="1"/>
  <c r="ACU106" i="1"/>
  <c r="UF106" i="1"/>
  <c r="RU106" i="1"/>
  <c r="PK106" i="1"/>
  <c r="NC106" i="1"/>
  <c r="KT106" i="1"/>
  <c r="ACT106" i="1"/>
  <c r="UE106" i="1"/>
  <c r="RT106" i="1"/>
  <c r="PJ106" i="1"/>
  <c r="MZ106" i="1"/>
  <c r="KS106" i="1"/>
  <c r="AEM106" i="1"/>
  <c r="ABY106" i="1"/>
  <c r="TW106" i="1"/>
  <c r="RN106" i="1"/>
  <c r="PD106" i="1"/>
  <c r="MO106" i="1"/>
  <c r="KH106" i="1"/>
  <c r="AEK106" i="1"/>
  <c r="ABX106" i="1"/>
  <c r="TV106" i="1"/>
  <c r="QZ106" i="1"/>
  <c r="OR106" i="1"/>
  <c r="MM106" i="1"/>
  <c r="KG106" i="1"/>
  <c r="AEI106" i="1"/>
  <c r="ABU106" i="1"/>
  <c r="TI106" i="1"/>
  <c r="QY106" i="1"/>
  <c r="OQ106" i="1"/>
  <c r="ML106" i="1"/>
  <c r="KF106" i="1"/>
  <c r="ABT106" i="1"/>
  <c r="TH106" i="1"/>
  <c r="QX106" i="1"/>
  <c r="MF106" i="1"/>
  <c r="KB106" i="1"/>
  <c r="FV106" i="1"/>
  <c r="ABP106" i="1"/>
  <c r="OJ106" i="1"/>
  <c r="ADR106" i="1"/>
  <c r="ABN106" i="1"/>
  <c r="TD106" i="1"/>
  <c r="QT106" i="1"/>
  <c r="OI106" i="1"/>
  <c r="MB106" i="1"/>
  <c r="JU106" i="1" a="1"/>
  <c r="JU106" i="1" s="1"/>
  <c r="JV106" i="1" s="1"/>
  <c r="JW106" i="1" s="1"/>
  <c r="JX106" i="1" s="1"/>
  <c r="ADQ106" i="1"/>
  <c r="ABM106" i="1"/>
  <c r="SZ106" i="1"/>
  <c r="QS106" i="1"/>
  <c r="OH106" i="1"/>
  <c r="MA106" i="1"/>
  <c r="JP106" i="1" a="1"/>
  <c r="JP106" i="1" s="1"/>
  <c r="JQ106" i="1" s="1"/>
  <c r="JR106" i="1" s="1"/>
  <c r="JS106" i="1" s="1"/>
  <c r="OA106" i="1"/>
  <c r="SS106" i="1"/>
  <c r="QG106" i="1"/>
  <c r="NY106" i="1"/>
  <c r="JO106" i="1" a="1"/>
  <c r="JO106" i="1" s="1"/>
  <c r="LN106" i="1"/>
  <c r="ACS106" i="1"/>
  <c r="UD106" i="1"/>
  <c r="PI106" i="1"/>
  <c r="KR106" i="1"/>
  <c r="AEG106" i="1"/>
  <c r="OM106" i="1"/>
  <c r="AEF106" i="1"/>
  <c r="TF106" i="1"/>
  <c r="QW106" i="1"/>
  <c r="MD106" i="1"/>
  <c r="FU106" i="1"/>
  <c r="ADP106" i="1"/>
  <c r="SY106" i="1"/>
  <c r="QR106" i="1"/>
  <c r="LQ106" i="1"/>
  <c r="ADO106" i="1"/>
  <c r="LP106" i="1"/>
  <c r="ADN106" i="1"/>
  <c r="QF106" i="1"/>
  <c r="RS106" i="1"/>
  <c r="MY106" i="1"/>
  <c r="US106" i="1"/>
  <c r="SR106" i="1"/>
  <c r="NX106" i="1"/>
  <c r="UA106" i="1"/>
  <c r="RR106" i="1"/>
  <c r="RP106" i="1"/>
  <c r="PE106" i="1"/>
  <c r="TX106" i="1"/>
  <c r="AEP106" i="1"/>
  <c r="ACA106" i="1"/>
  <c r="AER106" i="1"/>
  <c r="PH106" i="1"/>
  <c r="ABZ106" i="1"/>
  <c r="MX106" i="1"/>
  <c r="MW106" i="1"/>
  <c r="KP106" i="1"/>
  <c r="KO106" i="1"/>
  <c r="ZE101" i="1"/>
  <c r="WF111" i="1"/>
  <c r="WE111" i="1"/>
  <c r="VV111" i="1"/>
  <c r="WH111" i="1"/>
  <c r="GT111" i="1" a="1"/>
  <c r="GT111" i="1" s="1"/>
  <c r="WB111" i="1"/>
  <c r="GH111" i="1"/>
  <c r="WA111" i="1"/>
  <c r="VT111" i="1"/>
  <c r="WJ111" i="1"/>
  <c r="GN111" i="1"/>
  <c r="VS111" i="1"/>
  <c r="VU111" i="1"/>
  <c r="GM111" i="1"/>
  <c r="WL111" i="1"/>
  <c r="WK111" i="1"/>
  <c r="WI111" i="1"/>
  <c r="VW111" i="1"/>
  <c r="GO111" i="1"/>
  <c r="VR111" i="1"/>
  <c r="WP111" i="1"/>
  <c r="WO111" i="1"/>
  <c r="GL111" i="1"/>
  <c r="GK111" i="1"/>
  <c r="WD111" i="1"/>
  <c r="WC111" i="1"/>
  <c r="WN111" i="1"/>
  <c r="WM111" i="1"/>
  <c r="VY111" i="1"/>
  <c r="GJ111" i="1"/>
  <c r="GI111" i="1"/>
  <c r="C111" i="1"/>
  <c r="VZ111" i="1"/>
  <c r="VX111" i="1"/>
  <c r="VQ111" i="1"/>
  <c r="VP111" i="1"/>
  <c r="WQ111" i="1"/>
  <c r="WG111" i="1"/>
  <c r="D111" i="1"/>
  <c r="FX109" i="1"/>
  <c r="FW109" i="1"/>
  <c r="ZO104" i="1"/>
  <c r="ZP104" i="1"/>
  <c r="ZQ104" i="1"/>
  <c r="AB104" i="1"/>
  <c r="AA104" i="1" s="1"/>
  <c r="ZW104" i="1"/>
  <c r="ZT104" i="1"/>
  <c r="ZS104" i="1"/>
  <c r="ZR104" i="1"/>
  <c r="YB104" i="1" a="1"/>
  <c r="YB104" i="1" s="1"/>
  <c r="ZV104" i="1"/>
  <c r="ZU104" i="1"/>
  <c r="GA104" i="1"/>
  <c r="FZ104" i="1"/>
  <c r="AEJ114" i="1"/>
  <c r="ADP114" i="1"/>
  <c r="ACV114" i="1"/>
  <c r="ACB114" i="1"/>
  <c r="AEI114" i="1"/>
  <c r="ADO114" i="1"/>
  <c r="ACU114" i="1"/>
  <c r="ACA114" i="1"/>
  <c r="AET114" i="1"/>
  <c r="ADZ114" i="1"/>
  <c r="ADF114" i="1"/>
  <c r="ACL114" i="1"/>
  <c r="ABR114" i="1"/>
  <c r="WS114" i="1"/>
  <c r="VF114" i="1"/>
  <c r="UL114" i="1"/>
  <c r="TR114" i="1"/>
  <c r="SX114" i="1"/>
  <c r="SD114" i="1"/>
  <c r="RJ114" i="1"/>
  <c r="QP114" i="1"/>
  <c r="PV114" i="1"/>
  <c r="PB114" i="1"/>
  <c r="OH114" i="1"/>
  <c r="NN114" i="1"/>
  <c r="MT114" i="1"/>
  <c r="LZ114" i="1"/>
  <c r="LF114" i="1"/>
  <c r="KL114" i="1"/>
  <c r="JT114" i="1" a="1"/>
  <c r="JT114" i="1" s="1"/>
  <c r="AEO114" i="1"/>
  <c r="ADR114" i="1"/>
  <c r="ACS114" i="1"/>
  <c r="ABV114" i="1"/>
  <c r="UX114" i="1"/>
  <c r="UC114" i="1"/>
  <c r="TH114" i="1"/>
  <c r="SM114" i="1"/>
  <c r="RR114" i="1"/>
  <c r="QW114" i="1"/>
  <c r="QB114" i="1"/>
  <c r="PG114" i="1"/>
  <c r="OL114" i="1"/>
  <c r="NQ114" i="1"/>
  <c r="MV114" i="1"/>
  <c r="MA114" i="1"/>
  <c r="LE114" i="1"/>
  <c r="KJ114" i="1"/>
  <c r="AEC114" i="1"/>
  <c r="ADE114" i="1"/>
  <c r="ACH114" i="1"/>
  <c r="UN114" i="1"/>
  <c r="TS114" i="1"/>
  <c r="SW114" i="1"/>
  <c r="SB114" i="1"/>
  <c r="RG114" i="1"/>
  <c r="QL114" i="1"/>
  <c r="PQ114" i="1"/>
  <c r="OV114" i="1"/>
  <c r="OA114" i="1"/>
  <c r="NF114" i="1"/>
  <c r="MK114" i="1"/>
  <c r="LP114" i="1"/>
  <c r="KU114" i="1"/>
  <c r="JZ114" i="1"/>
  <c r="FV114" i="1"/>
  <c r="AEE114" i="1"/>
  <c r="ADD114" i="1"/>
  <c r="ACE114" i="1"/>
  <c r="VA114" i="1"/>
  <c r="UD114" i="1"/>
  <c r="TF114" i="1"/>
  <c r="SI114" i="1"/>
  <c r="RL114" i="1"/>
  <c r="QN114" i="1"/>
  <c r="PP114" i="1"/>
  <c r="OS114" i="1"/>
  <c r="NV114" i="1"/>
  <c r="MY114" i="1"/>
  <c r="MB114" i="1"/>
  <c r="LC114" i="1"/>
  <c r="KF114" i="1"/>
  <c r="AER114" i="1"/>
  <c r="ADS114" i="1"/>
  <c r="ACQ114" i="1"/>
  <c r="ABQ114" i="1"/>
  <c r="UP114" i="1"/>
  <c r="TQ114" i="1"/>
  <c r="ST114" i="1"/>
  <c r="RW114" i="1"/>
  <c r="QZ114" i="1"/>
  <c r="QC114" i="1"/>
  <c r="PE114" i="1"/>
  <c r="OG114" i="1"/>
  <c r="NJ114" i="1"/>
  <c r="MM114" i="1"/>
  <c r="LO114" i="1"/>
  <c r="KR114" i="1"/>
  <c r="FU114" i="1"/>
  <c r="AEU114" i="1"/>
  <c r="ADQ114" i="1"/>
  <c r="ACN114" i="1"/>
  <c r="ABL114" i="1"/>
  <c r="UH114" i="1"/>
  <c r="TI114" i="1"/>
  <c r="SH114" i="1"/>
  <c r="RH114" i="1"/>
  <c r="QH114" i="1"/>
  <c r="PI114" i="1"/>
  <c r="OI114" i="1"/>
  <c r="NH114" i="1"/>
  <c r="MH114" i="1"/>
  <c r="LI114" i="1"/>
  <c r="KH114" i="1"/>
  <c r="AEA114" i="1"/>
  <c r="ACX114" i="1"/>
  <c r="ABS114" i="1"/>
  <c r="VB114" i="1"/>
  <c r="TZ114" i="1"/>
  <c r="SZ114" i="1"/>
  <c r="RX114" i="1"/>
  <c r="QV114" i="1"/>
  <c r="PU114" i="1"/>
  <c r="OT114" i="1"/>
  <c r="NS114" i="1"/>
  <c r="MQ114" i="1"/>
  <c r="LQ114" i="1"/>
  <c r="KO114" i="1"/>
  <c r="JP114" i="1" a="1"/>
  <c r="JP114" i="1" s="1"/>
  <c r="JQ114" i="1" s="1"/>
  <c r="JR114" i="1" s="1"/>
  <c r="JS114" i="1" s="1"/>
  <c r="ADW114" i="1"/>
  <c r="ACR114" i="1"/>
  <c r="ABN114" i="1"/>
  <c r="UW114" i="1"/>
  <c r="TW114" i="1"/>
  <c r="SU114" i="1"/>
  <c r="RT114" i="1"/>
  <c r="QS114" i="1"/>
  <c r="PR114" i="1"/>
  <c r="OP114" i="1"/>
  <c r="NO114" i="1"/>
  <c r="MN114" i="1"/>
  <c r="LL114" i="1"/>
  <c r="KK114" i="1"/>
  <c r="AEQ114" i="1"/>
  <c r="ADJ114" i="1"/>
  <c r="ACC114" i="1"/>
  <c r="UJ114" i="1"/>
  <c r="TE114" i="1"/>
  <c r="SA114" i="1"/>
  <c r="QX114" i="1"/>
  <c r="PS114" i="1"/>
  <c r="ON114" i="1"/>
  <c r="NI114" i="1"/>
  <c r="ME114" i="1"/>
  <c r="KZ114" i="1"/>
  <c r="AEP114" i="1"/>
  <c r="ADI114" i="1"/>
  <c r="ABZ114" i="1"/>
  <c r="UI114" i="1"/>
  <c r="TD114" i="1"/>
  <c r="RZ114" i="1"/>
  <c r="QU114" i="1"/>
  <c r="PO114" i="1"/>
  <c r="OM114" i="1"/>
  <c r="NG114" i="1"/>
  <c r="MD114" i="1"/>
  <c r="KY114" i="1"/>
  <c r="AEN114" i="1"/>
  <c r="ADC114" i="1"/>
  <c r="ABT114" i="1"/>
  <c r="UE114" i="1"/>
  <c r="SV114" i="1"/>
  <c r="RO114" i="1"/>
  <c r="QG114" i="1"/>
  <c r="OZ114" i="1"/>
  <c r="NT114" i="1"/>
  <c r="MJ114" i="1"/>
  <c r="LB114" i="1"/>
  <c r="JU114" i="1" a="1"/>
  <c r="JU114" i="1" s="1"/>
  <c r="JV114" i="1" s="1"/>
  <c r="JW114" i="1" s="1"/>
  <c r="JX114" i="1" s="1"/>
  <c r="AEM114" i="1"/>
  <c r="ADB114" i="1"/>
  <c r="ABP114" i="1"/>
  <c r="UB114" i="1"/>
  <c r="SS114" i="1"/>
  <c r="RN114" i="1"/>
  <c r="QF114" i="1"/>
  <c r="OY114" i="1"/>
  <c r="NR114" i="1"/>
  <c r="MI114" i="1"/>
  <c r="LA114" i="1"/>
  <c r="FT114" i="1"/>
  <c r="AEF114" i="1"/>
  <c r="ACO114" i="1"/>
  <c r="VE114" i="1"/>
  <c r="TU114" i="1"/>
  <c r="SK114" i="1"/>
  <c r="RA114" i="1"/>
  <c r="PL114" i="1"/>
  <c r="OB114" i="1"/>
  <c r="MR114" i="1"/>
  <c r="LG114" i="1"/>
  <c r="ADL114" i="1"/>
  <c r="ABW114" i="1"/>
  <c r="UQ114" i="1"/>
  <c r="TC114" i="1"/>
  <c r="RQ114" i="1"/>
  <c r="QE114" i="1"/>
  <c r="OU114" i="1"/>
  <c r="NE114" i="1"/>
  <c r="LV114" i="1"/>
  <c r="KM114" i="1"/>
  <c r="AEH114" i="1"/>
  <c r="ACM114" i="1"/>
  <c r="UA114" i="1"/>
  <c r="SN114" i="1"/>
  <c r="QY114" i="1"/>
  <c r="PH114" i="1"/>
  <c r="NU114" i="1"/>
  <c r="LY114" i="1"/>
  <c r="KN114" i="1"/>
  <c r="AEG114" i="1"/>
  <c r="ACK114" i="1"/>
  <c r="TY114" i="1"/>
  <c r="SL114" i="1"/>
  <c r="QT114" i="1"/>
  <c r="PF114" i="1"/>
  <c r="NP114" i="1"/>
  <c r="LX114" i="1"/>
  <c r="KI114" i="1"/>
  <c r="ADA114" i="1"/>
  <c r="UZ114" i="1"/>
  <c r="TK114" i="1"/>
  <c r="RM114" i="1"/>
  <c r="PW114" i="1"/>
  <c r="NZ114" i="1"/>
  <c r="MF114" i="1"/>
  <c r="KG114" i="1"/>
  <c r="ADY114" i="1"/>
  <c r="ACD114" i="1"/>
  <c r="UG114" i="1"/>
  <c r="SJ114" i="1"/>
  <c r="QO114" i="1"/>
  <c r="OW114" i="1"/>
  <c r="NA114" i="1"/>
  <c r="LJ114" i="1"/>
  <c r="AEL114" i="1"/>
  <c r="ACG114" i="1"/>
  <c r="VC114" i="1"/>
  <c r="TG114" i="1"/>
  <c r="RE114" i="1"/>
  <c r="PD114" i="1"/>
  <c r="NC114" i="1"/>
  <c r="LH114" i="1"/>
  <c r="JK114" i="1" a="1"/>
  <c r="JK114" i="1" s="1"/>
  <c r="JL114" i="1" s="1"/>
  <c r="JM114" i="1" s="1"/>
  <c r="JN114" i="1" s="1"/>
  <c r="ADX114" i="1"/>
  <c r="ABU114" i="1"/>
  <c r="UT114" i="1"/>
  <c r="SR114" i="1"/>
  <c r="QR114" i="1"/>
  <c r="OR114" i="1"/>
  <c r="MW114" i="1"/>
  <c r="KV114" i="1"/>
  <c r="ADH114" i="1"/>
  <c r="UV114" i="1"/>
  <c r="SQ114" i="1"/>
  <c r="QK114" i="1"/>
  <c r="OF114" i="1"/>
  <c r="MC114" i="1"/>
  <c r="KA114" i="1"/>
  <c r="AES114" i="1"/>
  <c r="ABY114" i="1"/>
  <c r="TT114" i="1"/>
  <c r="RS114" i="1"/>
  <c r="PM114" i="1"/>
  <c r="ND114" i="1"/>
  <c r="KX114" i="1"/>
  <c r="AED114" i="1"/>
  <c r="TO114" i="1"/>
  <c r="RK114" i="1"/>
  <c r="PJ114" i="1"/>
  <c r="KT114" i="1"/>
  <c r="AEK114" i="1"/>
  <c r="ABX114" i="1"/>
  <c r="TP114" i="1"/>
  <c r="RP114" i="1"/>
  <c r="PK114" i="1"/>
  <c r="NB114" i="1"/>
  <c r="KW114" i="1"/>
  <c r="ABO114" i="1"/>
  <c r="MZ114" i="1"/>
  <c r="ACF114" i="1"/>
  <c r="UF114" i="1"/>
  <c r="RF114" i="1"/>
  <c r="OK114" i="1"/>
  <c r="LT114" i="1"/>
  <c r="JJ114" i="1" a="1"/>
  <c r="JJ114" i="1" s="1"/>
  <c r="ABM114" i="1"/>
  <c r="TX114" i="1"/>
  <c r="RD114" i="1"/>
  <c r="OJ114" i="1"/>
  <c r="LS114" i="1"/>
  <c r="ADM114" i="1"/>
  <c r="SP114" i="1"/>
  <c r="PZ114" i="1"/>
  <c r="NK114" i="1"/>
  <c r="KE114" i="1"/>
  <c r="ADK114" i="1"/>
  <c r="SO114" i="1"/>
  <c r="PY114" i="1"/>
  <c r="MX114" i="1"/>
  <c r="KD114" i="1"/>
  <c r="ACW114" i="1"/>
  <c r="SE114" i="1"/>
  <c r="OQ114" i="1"/>
  <c r="LM114" i="1"/>
  <c r="ACT114" i="1"/>
  <c r="SC114" i="1"/>
  <c r="OO114" i="1"/>
  <c r="LK114" i="1"/>
  <c r="UO114" i="1"/>
  <c r="RB114" i="1"/>
  <c r="NW114" i="1"/>
  <c r="KB114" i="1"/>
  <c r="AEW114" i="1"/>
  <c r="RU114" i="1"/>
  <c r="NM114" i="1"/>
  <c r="AEV114" i="1"/>
  <c r="VD114" i="1"/>
  <c r="RI114" i="1"/>
  <c r="NL114" i="1"/>
  <c r="JO114" i="1" a="1"/>
  <c r="JO114" i="1" s="1"/>
  <c r="AEB114" i="1"/>
  <c r="UY114" i="1"/>
  <c r="RC114" i="1"/>
  <c r="MU114" i="1"/>
  <c r="ACP114" i="1"/>
  <c r="TM114" i="1"/>
  <c r="PT114" i="1"/>
  <c r="LR114" i="1"/>
  <c r="TB114" i="1"/>
  <c r="OC114" i="1"/>
  <c r="TA114" i="1"/>
  <c r="NY114" i="1"/>
  <c r="ACY114" i="1"/>
  <c r="QJ114" i="1"/>
  <c r="LU114" i="1"/>
  <c r="ACJ114" i="1"/>
  <c r="QI114" i="1"/>
  <c r="LN114" i="1"/>
  <c r="UK114" i="1"/>
  <c r="PC114" i="1"/>
  <c r="KC114" i="1"/>
  <c r="QQ114" i="1"/>
  <c r="KP114" i="1"/>
  <c r="QM114" i="1"/>
  <c r="JY114" i="1"/>
  <c r="ADU114" i="1"/>
  <c r="UM114" i="1"/>
  <c r="NX114" i="1"/>
  <c r="ADT114" i="1"/>
  <c r="TV114" i="1"/>
  <c r="MS114" i="1"/>
  <c r="SG114" i="1"/>
  <c r="LW114" i="1"/>
  <c r="TJ114" i="1"/>
  <c r="OX114" i="1"/>
  <c r="OE114" i="1"/>
  <c r="OD114" i="1"/>
  <c r="MP114" i="1"/>
  <c r="MG114" i="1"/>
  <c r="LD114" i="1"/>
  <c r="ADV114" i="1"/>
  <c r="KS114" i="1"/>
  <c r="SF114" i="1"/>
  <c r="RY114" i="1"/>
  <c r="RV114" i="1"/>
  <c r="QD114" i="1"/>
  <c r="US114" i="1"/>
  <c r="UR114" i="1"/>
  <c r="TN114" i="1"/>
  <c r="ADN114" i="1"/>
  <c r="TL114" i="1"/>
  <c r="ADG114" i="1"/>
  <c r="SY114" i="1"/>
  <c r="ACZ114" i="1"/>
  <c r="QA114" i="1"/>
  <c r="ACI114" i="1"/>
  <c r="PX114" i="1"/>
  <c r="ML114" i="1"/>
  <c r="KQ114" i="1"/>
  <c r="PN114" i="1"/>
  <c r="UU114" i="1"/>
  <c r="MO114" i="1"/>
  <c r="PA114" i="1"/>
  <c r="CY104" i="1"/>
  <c r="CI104" i="1"/>
  <c r="CP104" i="1"/>
  <c r="CO104" i="1"/>
  <c r="CZ104" i="1"/>
  <c r="CV104" i="1"/>
  <c r="CS104" i="1"/>
  <c r="CJ104" i="1"/>
  <c r="DU114" i="1"/>
  <c r="DX114" i="1"/>
  <c r="W114" i="1"/>
  <c r="EW114" i="1" s="1"/>
  <c r="U114" i="1"/>
  <c r="DY114" i="1"/>
  <c r="T114" i="1"/>
  <c r="AI114" i="1" s="1"/>
  <c r="DW114" i="1"/>
  <c r="EB114" i="1"/>
  <c r="DS114" i="1"/>
  <c r="DZ114" i="1"/>
  <c r="V114" i="1"/>
  <c r="EA114" i="1"/>
  <c r="X114" i="1"/>
  <c r="EX114" i="1" s="1"/>
  <c r="DR114" i="1"/>
  <c r="Y114" i="1"/>
  <c r="EY114" i="1" s="1"/>
  <c r="DV114" i="1"/>
  <c r="DT114" i="1"/>
  <c r="BV112" i="1"/>
  <c r="BU112" i="1"/>
  <c r="BX112" i="1"/>
  <c r="BT112" i="1"/>
  <c r="BZ112" i="1"/>
  <c r="CA112" i="1"/>
  <c r="BY112" i="1"/>
  <c r="BW112" i="1"/>
  <c r="BN112" i="1"/>
  <c r="BS112" i="1"/>
  <c r="BR112" i="1"/>
  <c r="BQ112" i="1"/>
  <c r="BP112" i="1"/>
  <c r="BO112" i="1"/>
  <c r="AER111" i="1"/>
  <c r="ADX111" i="1"/>
  <c r="AEG111" i="1"/>
  <c r="ADL111" i="1"/>
  <c r="ACR111" i="1"/>
  <c r="ABX111" i="1"/>
  <c r="UR111" i="1"/>
  <c r="TX111" i="1"/>
  <c r="TD111" i="1"/>
  <c r="SJ111" i="1"/>
  <c r="RP111" i="1"/>
  <c r="QV111" i="1"/>
  <c r="QB111" i="1"/>
  <c r="PH111" i="1"/>
  <c r="ON111" i="1"/>
  <c r="AEF111" i="1"/>
  <c r="ADK111" i="1"/>
  <c r="ACQ111" i="1"/>
  <c r="ABW111" i="1"/>
  <c r="UQ111" i="1"/>
  <c r="TW111" i="1"/>
  <c r="TC111" i="1"/>
  <c r="SI111" i="1"/>
  <c r="RO111" i="1"/>
  <c r="QU111" i="1"/>
  <c r="QA111" i="1"/>
  <c r="PG111" i="1"/>
  <c r="OM111" i="1"/>
  <c r="AEI111" i="1"/>
  <c r="ADJ111" i="1"/>
  <c r="ACN111" i="1"/>
  <c r="ABR111" i="1"/>
  <c r="UZ111" i="1"/>
  <c r="UD111" i="1"/>
  <c r="TH111" i="1"/>
  <c r="SL111" i="1"/>
  <c r="RN111" i="1"/>
  <c r="QR111" i="1"/>
  <c r="PV111" i="1"/>
  <c r="OZ111" i="1"/>
  <c r="OD111" i="1"/>
  <c r="NJ111" i="1"/>
  <c r="MP111" i="1"/>
  <c r="LV111" i="1"/>
  <c r="LB111" i="1"/>
  <c r="KH111" i="1"/>
  <c r="AET111" i="1"/>
  <c r="ADV111" i="1"/>
  <c r="ACZ111" i="1"/>
  <c r="ACD111" i="1"/>
  <c r="UN111" i="1"/>
  <c r="TR111" i="1"/>
  <c r="SV111" i="1"/>
  <c r="RZ111" i="1"/>
  <c r="RD111" i="1"/>
  <c r="QH111" i="1"/>
  <c r="PL111" i="1"/>
  <c r="OP111" i="1"/>
  <c r="NT111" i="1"/>
  <c r="MZ111" i="1"/>
  <c r="MF111" i="1"/>
  <c r="LL111" i="1"/>
  <c r="KR111" i="1"/>
  <c r="JJ111" i="1" a="1"/>
  <c r="JJ111" i="1" s="1"/>
  <c r="FV111" i="1"/>
  <c r="ADY111" i="1"/>
  <c r="ACY111" i="1"/>
  <c r="ACA111" i="1"/>
  <c r="VD111" i="1"/>
  <c r="UF111" i="1"/>
  <c r="TG111" i="1"/>
  <c r="SG111" i="1"/>
  <c r="RI111" i="1"/>
  <c r="QK111" i="1"/>
  <c r="PM111" i="1"/>
  <c r="OL111" i="1"/>
  <c r="NP111" i="1"/>
  <c r="MT111" i="1"/>
  <c r="LX111" i="1"/>
  <c r="LA111" i="1"/>
  <c r="KE111" i="1"/>
  <c r="AEW111" i="1"/>
  <c r="ADW111" i="1"/>
  <c r="ACX111" i="1"/>
  <c r="ABZ111" i="1"/>
  <c r="VC111" i="1"/>
  <c r="UE111" i="1"/>
  <c r="TF111" i="1"/>
  <c r="SF111" i="1"/>
  <c r="RH111" i="1"/>
  <c r="QJ111" i="1"/>
  <c r="PK111" i="1"/>
  <c r="OK111" i="1"/>
  <c r="NO111" i="1"/>
  <c r="MS111" i="1"/>
  <c r="LW111" i="1"/>
  <c r="KZ111" i="1"/>
  <c r="KD111" i="1"/>
  <c r="ADT111" i="1"/>
  <c r="ACT111" i="1"/>
  <c r="ABQ111" i="1"/>
  <c r="UT111" i="1"/>
  <c r="TQ111" i="1"/>
  <c r="SQ111" i="1"/>
  <c r="RQ111" i="1"/>
  <c r="QN111" i="1"/>
  <c r="PN111" i="1"/>
  <c r="OI111" i="1"/>
  <c r="NK111" i="1"/>
  <c r="ML111" i="1"/>
  <c r="LN111" i="1"/>
  <c r="KO111" i="1"/>
  <c r="AEK111" i="1"/>
  <c r="ADG111" i="1"/>
  <c r="ACG111" i="1"/>
  <c r="UG111" i="1"/>
  <c r="TB111" i="1"/>
  <c r="SB111" i="1"/>
  <c r="RA111" i="1"/>
  <c r="PY111" i="1"/>
  <c r="OX111" i="1"/>
  <c r="NX111" i="1"/>
  <c r="MY111" i="1"/>
  <c r="MA111" i="1"/>
  <c r="LC111" i="1"/>
  <c r="KB111" i="1"/>
  <c r="ADZ111" i="1"/>
  <c r="ACS111" i="1"/>
  <c r="ABN111" i="1"/>
  <c r="UO111" i="1"/>
  <c r="TL111" i="1"/>
  <c r="SE111" i="1"/>
  <c r="RB111" i="1"/>
  <c r="PW111" i="1"/>
  <c r="OT111" i="1"/>
  <c r="NQ111" i="1"/>
  <c r="MN111" i="1"/>
  <c r="LM111" i="1"/>
  <c r="KL111" i="1"/>
  <c r="JO111" i="1" a="1"/>
  <c r="JO111" i="1" s="1"/>
  <c r="AEN111" i="1"/>
  <c r="ADF111" i="1"/>
  <c r="ACB111" i="1"/>
  <c r="UM111" i="1"/>
  <c r="TJ111" i="1"/>
  <c r="SA111" i="1"/>
  <c r="QW111" i="1"/>
  <c r="PQ111" i="1"/>
  <c r="OH111" i="1"/>
  <c r="NF111" i="1"/>
  <c r="MD111" i="1"/>
  <c r="KY111" i="1"/>
  <c r="ADU111" i="1"/>
  <c r="ACO111" i="1"/>
  <c r="VE111" i="1"/>
  <c r="TY111" i="1"/>
  <c r="SS111" i="1"/>
  <c r="RL111" i="1"/>
  <c r="QF111" i="1"/>
  <c r="PA111" i="1"/>
  <c r="NV111" i="1"/>
  <c r="MR111" i="1"/>
  <c r="LP111" i="1"/>
  <c r="KM111" i="1"/>
  <c r="ADR111" i="1"/>
  <c r="VA111" i="1"/>
  <c r="TU111" i="1"/>
  <c r="RJ111" i="1"/>
  <c r="QD111" i="1"/>
  <c r="NS111" i="1"/>
  <c r="LK111" i="1"/>
  <c r="JK111" i="1" a="1"/>
  <c r="JK111" i="1" s="1"/>
  <c r="JL111" i="1" s="1"/>
  <c r="JM111" i="1" s="1"/>
  <c r="JN111" i="1" s="1"/>
  <c r="ADS111" i="1"/>
  <c r="ACM111" i="1"/>
  <c r="VB111" i="1"/>
  <c r="TV111" i="1"/>
  <c r="SR111" i="1"/>
  <c r="RK111" i="1"/>
  <c r="QE111" i="1"/>
  <c r="OY111" i="1"/>
  <c r="NU111" i="1"/>
  <c r="MQ111" i="1"/>
  <c r="LO111" i="1"/>
  <c r="KK111" i="1"/>
  <c r="ACL111" i="1"/>
  <c r="SP111" i="1"/>
  <c r="OW111" i="1"/>
  <c r="MO111" i="1"/>
  <c r="KJ111" i="1"/>
  <c r="FU111" i="1"/>
  <c r="AEO111" i="1"/>
  <c r="ADB111" i="1"/>
  <c r="ABM111" i="1"/>
  <c r="UI111" i="1"/>
  <c r="SU111" i="1"/>
  <c r="RE111" i="1"/>
  <c r="PR111" i="1"/>
  <c r="OC111" i="1"/>
  <c r="MV111" i="1"/>
  <c r="LH111" i="1"/>
  <c r="JY111" i="1"/>
  <c r="AEM111" i="1"/>
  <c r="ADA111" i="1"/>
  <c r="ABL111" i="1"/>
  <c r="UH111" i="1"/>
  <c r="ST111" i="1"/>
  <c r="RC111" i="1"/>
  <c r="PP111" i="1"/>
  <c r="OB111" i="1"/>
  <c r="MU111" i="1"/>
  <c r="LG111" i="1"/>
  <c r="ADQ111" i="1"/>
  <c r="ACF111" i="1"/>
  <c r="UY111" i="1"/>
  <c r="TN111" i="1"/>
  <c r="RX111" i="1"/>
  <c r="QM111" i="1"/>
  <c r="OV111" i="1"/>
  <c r="NI111" i="1"/>
  <c r="MB111" i="1"/>
  <c r="KS111" i="1"/>
  <c r="FT111" i="1"/>
  <c r="ADP111" i="1"/>
  <c r="ACE111" i="1"/>
  <c r="UX111" i="1"/>
  <c r="TM111" i="1"/>
  <c r="RW111" i="1"/>
  <c r="QL111" i="1"/>
  <c r="OU111" i="1"/>
  <c r="NH111" i="1"/>
  <c r="LZ111" i="1"/>
  <c r="KQ111" i="1"/>
  <c r="ADM111" i="1"/>
  <c r="ABP111" i="1"/>
  <c r="TP111" i="1"/>
  <c r="RT111" i="1"/>
  <c r="PT111" i="1"/>
  <c r="NY111" i="1"/>
  <c r="ME111" i="1"/>
  <c r="KI111" i="1"/>
  <c r="ADI111" i="1"/>
  <c r="ABO111" i="1"/>
  <c r="TO111" i="1"/>
  <c r="RS111" i="1"/>
  <c r="PS111" i="1"/>
  <c r="NW111" i="1"/>
  <c r="MC111" i="1"/>
  <c r="KG111" i="1"/>
  <c r="AES111" i="1"/>
  <c r="ACV111" i="1"/>
  <c r="WS111" i="1"/>
  <c r="UV111" i="1"/>
  <c r="SY111" i="1"/>
  <c r="QY111" i="1"/>
  <c r="PD111" i="1"/>
  <c r="NE111" i="1"/>
  <c r="LQ111" i="1"/>
  <c r="JU111" i="1" a="1"/>
  <c r="JU111" i="1" s="1"/>
  <c r="JV111" i="1" s="1"/>
  <c r="JW111" i="1" s="1"/>
  <c r="JX111" i="1" s="1"/>
  <c r="ACW111" i="1"/>
  <c r="SX111" i="1"/>
  <c r="QQ111" i="1"/>
  <c r="OJ111" i="1"/>
  <c r="MI111" i="1"/>
  <c r="KF111" i="1"/>
  <c r="ACU111" i="1"/>
  <c r="VF111" i="1"/>
  <c r="SW111" i="1"/>
  <c r="QP111" i="1"/>
  <c r="OG111" i="1"/>
  <c r="MH111" i="1"/>
  <c r="KC111" i="1"/>
  <c r="AEV111" i="1"/>
  <c r="ACP111" i="1"/>
  <c r="UW111" i="1"/>
  <c r="SO111" i="1"/>
  <c r="QO111" i="1"/>
  <c r="OF111" i="1"/>
  <c r="MG111" i="1"/>
  <c r="KA111" i="1"/>
  <c r="ADH111" i="1"/>
  <c r="TS111" i="1"/>
  <c r="QX111" i="1"/>
  <c r="OE111" i="1"/>
  <c r="LS111" i="1"/>
  <c r="JP111" i="1" a="1"/>
  <c r="JP111" i="1" s="1"/>
  <c r="JQ111" i="1" s="1"/>
  <c r="JR111" i="1" s="1"/>
  <c r="JS111" i="1" s="1"/>
  <c r="ADE111" i="1"/>
  <c r="TK111" i="1"/>
  <c r="QT111" i="1"/>
  <c r="OA111" i="1"/>
  <c r="LR111" i="1"/>
  <c r="AEP111" i="1"/>
  <c r="ABY111" i="1"/>
  <c r="AEL111" i="1"/>
  <c r="ABV111" i="1"/>
  <c r="US111" i="1"/>
  <c r="SD111" i="1"/>
  <c r="PJ111" i="1"/>
  <c r="NB111" i="1"/>
  <c r="KU111" i="1"/>
  <c r="ACJ111" i="1"/>
  <c r="TI111" i="1"/>
  <c r="QC111" i="1"/>
  <c r="ND111" i="1"/>
  <c r="KP111" i="1"/>
  <c r="ACI111" i="1"/>
  <c r="TE111" i="1"/>
  <c r="PZ111" i="1"/>
  <c r="NC111" i="1"/>
  <c r="KN111" i="1"/>
  <c r="AEE111" i="1"/>
  <c r="UU111" i="1"/>
  <c r="RV111" i="1"/>
  <c r="OS111" i="1"/>
  <c r="LT111" i="1"/>
  <c r="AED111" i="1"/>
  <c r="UP111" i="1"/>
  <c r="RU111" i="1"/>
  <c r="OR111" i="1"/>
  <c r="LJ111" i="1"/>
  <c r="ADN111" i="1"/>
  <c r="UB111" i="1"/>
  <c r="QZ111" i="1"/>
  <c r="NN111" i="1"/>
  <c r="KX111" i="1"/>
  <c r="AEU111" i="1"/>
  <c r="RY111" i="1"/>
  <c r="NM111" i="1"/>
  <c r="ACK111" i="1"/>
  <c r="UA111" i="1"/>
  <c r="PO111" i="1"/>
  <c r="LU111" i="1"/>
  <c r="ACH111" i="1"/>
  <c r="TZ111" i="1"/>
  <c r="PI111" i="1"/>
  <c r="LI111" i="1"/>
  <c r="ACC111" i="1"/>
  <c r="TT111" i="1"/>
  <c r="PF111" i="1"/>
  <c r="LF111" i="1"/>
  <c r="ABU111" i="1"/>
  <c r="TA111" i="1"/>
  <c r="PE111" i="1"/>
  <c r="LE111" i="1"/>
  <c r="SZ111" i="1"/>
  <c r="NR111" i="1"/>
  <c r="SN111" i="1"/>
  <c r="NL111" i="1"/>
  <c r="SM111" i="1"/>
  <c r="NG111" i="1"/>
  <c r="AEA111" i="1"/>
  <c r="QS111" i="1"/>
  <c r="LD111" i="1"/>
  <c r="ADO111" i="1"/>
  <c r="QI111" i="1"/>
  <c r="KW111" i="1"/>
  <c r="ADD111" i="1"/>
  <c r="QG111" i="1"/>
  <c r="KV111" i="1"/>
  <c r="ADC111" i="1"/>
  <c r="PX111" i="1"/>
  <c r="KT111" i="1"/>
  <c r="NZ111" i="1"/>
  <c r="NA111" i="1"/>
  <c r="MX111" i="1"/>
  <c r="MW111" i="1"/>
  <c r="UL111" i="1"/>
  <c r="MM111" i="1"/>
  <c r="UK111" i="1"/>
  <c r="MK111" i="1"/>
  <c r="UJ111" i="1"/>
  <c r="MJ111" i="1"/>
  <c r="AEQ111" i="1"/>
  <c r="SC111" i="1"/>
  <c r="JT111" i="1" a="1"/>
  <c r="JT111" i="1" s="1"/>
  <c r="AEJ111" i="1"/>
  <c r="RR111" i="1"/>
  <c r="AEH111" i="1"/>
  <c r="RM111" i="1"/>
  <c r="RG111" i="1"/>
  <c r="ABS111" i="1"/>
  <c r="PC111" i="1"/>
  <c r="PB111" i="1"/>
  <c r="AEC111" i="1"/>
  <c r="AEB111" i="1"/>
  <c r="RF111" i="1"/>
  <c r="ABT111" i="1"/>
  <c r="PU111" i="1"/>
  <c r="OQ111" i="1"/>
  <c r="UC111" i="1"/>
  <c r="LY111" i="1"/>
  <c r="OO111" i="1"/>
  <c r="SK111" i="1"/>
  <c r="SH111" i="1"/>
  <c r="JZ111" i="1"/>
  <c r="CA107" i="1"/>
  <c r="BW107" i="1"/>
  <c r="BY107" i="1"/>
  <c r="BX107" i="1"/>
  <c r="BV107" i="1"/>
  <c r="BQ107" i="1"/>
  <c r="BP107" i="1"/>
  <c r="BT107" i="1"/>
  <c r="BS107" i="1"/>
  <c r="BR107" i="1"/>
  <c r="BZ107" i="1"/>
  <c r="BU107" i="1"/>
  <c r="BO107" i="1"/>
  <c r="BN107" i="1"/>
  <c r="FX102" i="1"/>
  <c r="FW102" i="1"/>
  <c r="AEF107" i="1"/>
  <c r="ADL107" i="1"/>
  <c r="ACR107" i="1"/>
  <c r="ABX107" i="1"/>
  <c r="AEC107" i="1"/>
  <c r="ADH107" i="1"/>
  <c r="ACM107" i="1"/>
  <c r="ABR107" i="1"/>
  <c r="UX107" i="1"/>
  <c r="UD107" i="1"/>
  <c r="TJ107" i="1"/>
  <c r="SP107" i="1"/>
  <c r="RV107" i="1"/>
  <c r="RB107" i="1"/>
  <c r="QH107" i="1"/>
  <c r="PN107" i="1"/>
  <c r="OT107" i="1"/>
  <c r="NZ107" i="1"/>
  <c r="NF107" i="1"/>
  <c r="ML107" i="1"/>
  <c r="LR107" i="1"/>
  <c r="KX107" i="1"/>
  <c r="KD107" i="1"/>
  <c r="AEW107" i="1"/>
  <c r="AEB107" i="1"/>
  <c r="ADG107" i="1"/>
  <c r="ACL107" i="1"/>
  <c r="ABQ107" i="1"/>
  <c r="UW107" i="1"/>
  <c r="UC107" i="1"/>
  <c r="TI107" i="1"/>
  <c r="SO107" i="1"/>
  <c r="RU107" i="1"/>
  <c r="RA107" i="1"/>
  <c r="QG107" i="1"/>
  <c r="PM107" i="1"/>
  <c r="OS107" i="1"/>
  <c r="NY107" i="1"/>
  <c r="NE107" i="1"/>
  <c r="MK107" i="1"/>
  <c r="LQ107" i="1"/>
  <c r="KW107" i="1"/>
  <c r="KC107" i="1"/>
  <c r="AEQ107" i="1"/>
  <c r="ADT107" i="1"/>
  <c r="ACW107" i="1"/>
  <c r="ABZ107" i="1"/>
  <c r="UY107" i="1"/>
  <c r="UA107" i="1"/>
  <c r="TE107" i="1"/>
  <c r="SI107" i="1"/>
  <c r="RM107" i="1"/>
  <c r="QQ107" i="1"/>
  <c r="PU107" i="1"/>
  <c r="OY107" i="1"/>
  <c r="OC107" i="1"/>
  <c r="NG107" i="1"/>
  <c r="MI107" i="1"/>
  <c r="LM107" i="1"/>
  <c r="KQ107" i="1"/>
  <c r="AEG107" i="1"/>
  <c r="ADI107" i="1"/>
  <c r="ACJ107" i="1"/>
  <c r="ABM107" i="1"/>
  <c r="UM107" i="1"/>
  <c r="TQ107" i="1"/>
  <c r="SU107" i="1"/>
  <c r="RY107" i="1"/>
  <c r="RC107" i="1"/>
  <c r="QE107" i="1"/>
  <c r="PI107" i="1"/>
  <c r="OM107" i="1"/>
  <c r="NQ107" i="1"/>
  <c r="MU107" i="1"/>
  <c r="LY107" i="1"/>
  <c r="LC107" i="1"/>
  <c r="KG107" i="1"/>
  <c r="JO107" i="1" a="1"/>
  <c r="JO107" i="1" s="1"/>
  <c r="AEK107" i="1"/>
  <c r="ADK107" i="1"/>
  <c r="ACI107" i="1"/>
  <c r="VD107" i="1"/>
  <c r="UF107" i="1"/>
  <c r="TF107" i="1"/>
  <c r="SG107" i="1"/>
  <c r="RI107" i="1"/>
  <c r="QK107" i="1"/>
  <c r="PK107" i="1"/>
  <c r="OL107" i="1"/>
  <c r="NN107" i="1"/>
  <c r="MP107" i="1"/>
  <c r="LP107" i="1"/>
  <c r="KR107" i="1"/>
  <c r="AEJ107" i="1"/>
  <c r="ADJ107" i="1"/>
  <c r="ACH107" i="1"/>
  <c r="VC107" i="1"/>
  <c r="UE107" i="1"/>
  <c r="TD107" i="1"/>
  <c r="SF107" i="1"/>
  <c r="RH107" i="1"/>
  <c r="QJ107" i="1"/>
  <c r="PJ107" i="1"/>
  <c r="OK107" i="1"/>
  <c r="NM107" i="1"/>
  <c r="MO107" i="1"/>
  <c r="LO107" i="1"/>
  <c r="KP107" i="1"/>
  <c r="JT107" i="1" a="1"/>
  <c r="JT107" i="1" s="1"/>
  <c r="AEO107" i="1"/>
  <c r="ADN107" i="1"/>
  <c r="ACG107" i="1"/>
  <c r="UZ107" i="1"/>
  <c r="TW107" i="1"/>
  <c r="SW107" i="1"/>
  <c r="RT107" i="1"/>
  <c r="QT107" i="1"/>
  <c r="PS107" i="1"/>
  <c r="OQ107" i="1"/>
  <c r="NP107" i="1"/>
  <c r="MN107" i="1"/>
  <c r="LK107" i="1"/>
  <c r="KK107" i="1"/>
  <c r="ADY107" i="1"/>
  <c r="ACX107" i="1"/>
  <c r="ABU107" i="1"/>
  <c r="UL107" i="1"/>
  <c r="TL107" i="1"/>
  <c r="SJ107" i="1"/>
  <c r="RG107" i="1"/>
  <c r="QD107" i="1"/>
  <c r="PD107" i="1"/>
  <c r="OD107" i="1"/>
  <c r="NA107" i="1"/>
  <c r="MA107" i="1"/>
  <c r="KZ107" i="1"/>
  <c r="ADV107" i="1"/>
  <c r="ACQ107" i="1"/>
  <c r="VG107" i="1"/>
  <c r="TZ107" i="1"/>
  <c r="SX107" i="1"/>
  <c r="RR107" i="1"/>
  <c r="QO107" i="1"/>
  <c r="PH107" i="1"/>
  <c r="OF107" i="1"/>
  <c r="MZ107" i="1"/>
  <c r="LW107" i="1"/>
  <c r="KS107" i="1"/>
  <c r="AER107" i="1"/>
  <c r="ADM107" i="1"/>
  <c r="ACD107" i="1"/>
  <c r="UT107" i="1"/>
  <c r="TR107" i="1"/>
  <c r="ADU107" i="1"/>
  <c r="ADS107" i="1"/>
  <c r="ACK107" i="1"/>
  <c r="VE107" i="1"/>
  <c r="TU107" i="1"/>
  <c r="SN107" i="1"/>
  <c r="RJ107" i="1"/>
  <c r="QA107" i="1"/>
  <c r="OW107" i="1"/>
  <c r="NR107" i="1"/>
  <c r="MH107" i="1"/>
  <c r="LE107" i="1"/>
  <c r="JY107" i="1"/>
  <c r="FU107" i="1"/>
  <c r="AET107" i="1"/>
  <c r="ADD107" i="1"/>
  <c r="ABV107" i="1"/>
  <c r="UB107" i="1"/>
  <c r="SS107" i="1"/>
  <c r="RL107" i="1"/>
  <c r="QB107" i="1"/>
  <c r="OV107" i="1"/>
  <c r="NL107" i="1"/>
  <c r="ME107" i="1"/>
  <c r="KY107" i="1"/>
  <c r="AES107" i="1"/>
  <c r="ADC107" i="1"/>
  <c r="ABT107" i="1"/>
  <c r="WS107" i="1"/>
  <c r="TY107" i="1"/>
  <c r="SR107" i="1"/>
  <c r="RK107" i="1"/>
  <c r="PZ107" i="1"/>
  <c r="OU107" i="1"/>
  <c r="NK107" i="1"/>
  <c r="MD107" i="1"/>
  <c r="KV107" i="1"/>
  <c r="AEU107" i="1"/>
  <c r="ADA107" i="1"/>
  <c r="ABN107" i="1"/>
  <c r="UG107" i="1"/>
  <c r="SM107" i="1"/>
  <c r="QZ107" i="1"/>
  <c r="PR107" i="1"/>
  <c r="OG107" i="1"/>
  <c r="MV107" i="1"/>
  <c r="LI107" i="1"/>
  <c r="JZ107" i="1"/>
  <c r="ADZ107" i="1"/>
  <c r="ACF107" i="1"/>
  <c r="US107" i="1"/>
  <c r="TH107" i="1"/>
  <c r="RX107" i="1"/>
  <c r="QM107" i="1"/>
  <c r="PA107" i="1"/>
  <c r="NO107" i="1"/>
  <c r="MB107" i="1"/>
  <c r="KN107" i="1"/>
  <c r="JJ107" i="1" a="1"/>
  <c r="JJ107" i="1" s="1"/>
  <c r="ADX107" i="1"/>
  <c r="ACE107" i="1"/>
  <c r="UR107" i="1"/>
  <c r="TG107" i="1"/>
  <c r="RW107" i="1"/>
  <c r="QL107" i="1"/>
  <c r="OZ107" i="1"/>
  <c r="NJ107" i="1"/>
  <c r="LZ107" i="1"/>
  <c r="KM107" i="1"/>
  <c r="ADW107" i="1"/>
  <c r="ACC107" i="1"/>
  <c r="UQ107" i="1"/>
  <c r="TC107" i="1"/>
  <c r="RS107" i="1"/>
  <c r="QI107" i="1"/>
  <c r="OX107" i="1"/>
  <c r="NI107" i="1"/>
  <c r="LX107" i="1"/>
  <c r="KL107" i="1"/>
  <c r="ADR107" i="1"/>
  <c r="ACB107" i="1"/>
  <c r="UP107" i="1"/>
  <c r="TB107" i="1"/>
  <c r="RQ107" i="1"/>
  <c r="QF107" i="1"/>
  <c r="OR107" i="1"/>
  <c r="NH107" i="1"/>
  <c r="LV107" i="1"/>
  <c r="KJ107" i="1"/>
  <c r="AEI107" i="1"/>
  <c r="ACA107" i="1"/>
  <c r="TK107" i="1"/>
  <c r="RE107" i="1"/>
  <c r="PL107" i="1"/>
  <c r="NS107" i="1"/>
  <c r="LL107" i="1"/>
  <c r="AEH107" i="1"/>
  <c r="ABY107" i="1"/>
  <c r="VF107" i="1"/>
  <c r="TA107" i="1"/>
  <c r="RD107" i="1"/>
  <c r="PG107" i="1"/>
  <c r="ND107" i="1"/>
  <c r="LJ107" i="1"/>
  <c r="JP107" i="1" a="1"/>
  <c r="JP107" i="1" s="1"/>
  <c r="JQ107" i="1" s="1"/>
  <c r="JR107" i="1" s="1"/>
  <c r="JS107" i="1" s="1"/>
  <c r="FV107" i="1"/>
  <c r="AEE107" i="1"/>
  <c r="ABW107" i="1"/>
  <c r="VB107" i="1"/>
  <c r="SZ107" i="1"/>
  <c r="QY107" i="1"/>
  <c r="PF107" i="1"/>
  <c r="NC107" i="1"/>
  <c r="LH107" i="1"/>
  <c r="FT107" i="1"/>
  <c r="ADB107" i="1"/>
  <c r="UI107" i="1"/>
  <c r="SE107" i="1"/>
  <c r="QN107" i="1"/>
  <c r="OI107" i="1"/>
  <c r="MQ107" i="1"/>
  <c r="KO107" i="1"/>
  <c r="ACZ107" i="1"/>
  <c r="UH107" i="1"/>
  <c r="SD107" i="1"/>
  <c r="QC107" i="1"/>
  <c r="OH107" i="1"/>
  <c r="MM107" i="1"/>
  <c r="KI107" i="1"/>
  <c r="ACY107" i="1"/>
  <c r="TX107" i="1"/>
  <c r="SC107" i="1"/>
  <c r="PY107" i="1"/>
  <c r="OE107" i="1"/>
  <c r="MJ107" i="1"/>
  <c r="KH107" i="1"/>
  <c r="ACV107" i="1"/>
  <c r="TV107" i="1"/>
  <c r="OB107" i="1"/>
  <c r="KF107" i="1"/>
  <c r="SB107" i="1"/>
  <c r="PX107" i="1"/>
  <c r="MG107" i="1"/>
  <c r="AEP107" i="1"/>
  <c r="ABL107" i="1"/>
  <c r="SV107" i="1"/>
  <c r="PV107" i="1"/>
  <c r="MX107" i="1"/>
  <c r="KA107" i="1"/>
  <c r="AEN107" i="1"/>
  <c r="ST107" i="1"/>
  <c r="PT107" i="1"/>
  <c r="MW107" i="1"/>
  <c r="AEM107" i="1"/>
  <c r="SQ107" i="1"/>
  <c r="PQ107" i="1"/>
  <c r="MT107" i="1"/>
  <c r="AEL107" i="1"/>
  <c r="SL107" i="1"/>
  <c r="PP107" i="1"/>
  <c r="MS107" i="1"/>
  <c r="JU107" i="1" a="1"/>
  <c r="JU107" i="1" s="1"/>
  <c r="JV107" i="1" s="1"/>
  <c r="JW107" i="1" s="1"/>
  <c r="JX107" i="1" s="1"/>
  <c r="AED107" i="1"/>
  <c r="SK107" i="1"/>
  <c r="PO107" i="1"/>
  <c r="MR107" i="1"/>
  <c r="AEA107" i="1"/>
  <c r="SH107" i="1"/>
  <c r="PE107" i="1"/>
  <c r="MF107" i="1"/>
  <c r="JK107" i="1" a="1"/>
  <c r="JK107" i="1" s="1"/>
  <c r="JL107" i="1" s="1"/>
  <c r="JM107" i="1" s="1"/>
  <c r="JN107" i="1" s="1"/>
  <c r="ADQ107" i="1"/>
  <c r="VA107" i="1"/>
  <c r="SA107" i="1"/>
  <c r="PC107" i="1"/>
  <c r="MC107" i="1"/>
  <c r="ADE107" i="1"/>
  <c r="UN107" i="1"/>
  <c r="RN107" i="1"/>
  <c r="ON107" i="1"/>
  <c r="LN107" i="1"/>
  <c r="ACU107" i="1"/>
  <c r="UK107" i="1"/>
  <c r="RF107" i="1"/>
  <c r="OJ107" i="1"/>
  <c r="LG107" i="1"/>
  <c r="ACT107" i="1"/>
  <c r="UJ107" i="1"/>
  <c r="QX107" i="1"/>
  <c r="OA107" i="1"/>
  <c r="LF107" i="1"/>
  <c r="TT107" i="1"/>
  <c r="NX107" i="1"/>
  <c r="LD107" i="1"/>
  <c r="ACP107" i="1"/>
  <c r="NW107" i="1"/>
  <c r="ACO107" i="1"/>
  <c r="TP107" i="1"/>
  <c r="NV107" i="1"/>
  <c r="LA107" i="1"/>
  <c r="ACN107" i="1"/>
  <c r="TO107" i="1"/>
  <c r="QS107" i="1"/>
  <c r="NU107" i="1"/>
  <c r="KU107" i="1"/>
  <c r="ABS107" i="1"/>
  <c r="TN107" i="1"/>
  <c r="NT107" i="1"/>
  <c r="TM107" i="1"/>
  <c r="QP107" i="1"/>
  <c r="NB107" i="1"/>
  <c r="ABO107" i="1"/>
  <c r="SY107" i="1"/>
  <c r="ADP107" i="1"/>
  <c r="UV107" i="1"/>
  <c r="RZ107" i="1"/>
  <c r="PB107" i="1"/>
  <c r="ACS107" i="1"/>
  <c r="QW107" i="1"/>
  <c r="TS107" i="1"/>
  <c r="QV107" i="1"/>
  <c r="LB107" i="1"/>
  <c r="QU107" i="1"/>
  <c r="QR107" i="1"/>
  <c r="KT107" i="1"/>
  <c r="ABP107" i="1"/>
  <c r="KE107" i="1"/>
  <c r="MY107" i="1"/>
  <c r="LU107" i="1"/>
  <c r="AEV107" i="1"/>
  <c r="PW107" i="1"/>
  <c r="KB107" i="1"/>
  <c r="UU107" i="1"/>
  <c r="RP107" i="1"/>
  <c r="RO107" i="1"/>
  <c r="UO107" i="1"/>
  <c r="OP107" i="1"/>
  <c r="OO107" i="1"/>
  <c r="LT107" i="1"/>
  <c r="ADO107" i="1"/>
  <c r="LS107" i="1"/>
  <c r="ADF107" i="1"/>
  <c r="W107" i="1"/>
  <c r="EW107" i="1" s="1"/>
  <c r="EA107" i="1"/>
  <c r="DY107" i="1"/>
  <c r="DX107" i="1"/>
  <c r="DS107" i="1"/>
  <c r="EB107" i="1"/>
  <c r="DZ107" i="1"/>
  <c r="Y107" i="1"/>
  <c r="EY107" i="1" s="1"/>
  <c r="X107" i="1"/>
  <c r="EX107" i="1" s="1"/>
  <c r="DT107" i="1"/>
  <c r="DR107" i="1"/>
  <c r="DW107" i="1"/>
  <c r="DV107" i="1"/>
  <c r="DU107" i="1"/>
  <c r="U107" i="1"/>
  <c r="V107" i="1"/>
  <c r="T107" i="1"/>
  <c r="DH107" i="1" s="1" a="1"/>
  <c r="DH107" i="1" s="1"/>
  <c r="BQ105" i="1"/>
  <c r="BX105" i="1"/>
  <c r="BW105" i="1"/>
  <c r="BY105" i="1"/>
  <c r="CA105" i="1"/>
  <c r="BZ105" i="1"/>
  <c r="BV105" i="1"/>
  <c r="BP105" i="1"/>
  <c r="BO105" i="1"/>
  <c r="BN105" i="1"/>
  <c r="BU105" i="1"/>
  <c r="BT105" i="1"/>
  <c r="BS105" i="1"/>
  <c r="BR105" i="1"/>
  <c r="ZE109" i="1"/>
  <c r="ZW112" i="1"/>
  <c r="ZU112" i="1"/>
  <c r="ZT112" i="1"/>
  <c r="YB112" i="1" a="1"/>
  <c r="YB112" i="1" s="1"/>
  <c r="ZS112" i="1"/>
  <c r="ZR112" i="1"/>
  <c r="AB112" i="1"/>
  <c r="AA112" i="1" s="1"/>
  <c r="ZV112" i="1"/>
  <c r="ZQ112" i="1"/>
  <c r="ZP112" i="1"/>
  <c r="ZO112" i="1"/>
  <c r="GA112" i="1"/>
  <c r="FZ112" i="1"/>
  <c r="AEQ102" i="1"/>
  <c r="ADW102" i="1"/>
  <c r="ADC102" i="1"/>
  <c r="ACI102" i="1"/>
  <c r="ABO102" i="1"/>
  <c r="AEC102" i="1"/>
  <c r="ADH102" i="1"/>
  <c r="ACM102" i="1"/>
  <c r="ABR102" i="1"/>
  <c r="AEO102" i="1"/>
  <c r="ADS102" i="1"/>
  <c r="ACW102" i="1"/>
  <c r="ACA102" i="1"/>
  <c r="UY102" i="1"/>
  <c r="UE102" i="1"/>
  <c r="TK102" i="1"/>
  <c r="SQ102" i="1"/>
  <c r="RW102" i="1"/>
  <c r="RC102" i="1"/>
  <c r="QI102" i="1"/>
  <c r="PO102" i="1"/>
  <c r="OU102" i="1"/>
  <c r="OA102" i="1"/>
  <c r="NG102" i="1"/>
  <c r="MM102" i="1"/>
  <c r="LS102" i="1"/>
  <c r="KY102" i="1"/>
  <c r="KE102" i="1"/>
  <c r="JO102" i="1" a="1"/>
  <c r="JO102" i="1" s="1"/>
  <c r="AEN102" i="1"/>
  <c r="ADR102" i="1"/>
  <c r="ACV102" i="1"/>
  <c r="ABZ102" i="1"/>
  <c r="UX102" i="1"/>
  <c r="UD102" i="1"/>
  <c r="TJ102" i="1"/>
  <c r="SP102" i="1"/>
  <c r="RV102" i="1"/>
  <c r="RB102" i="1"/>
  <c r="QH102" i="1"/>
  <c r="PN102" i="1"/>
  <c r="OT102" i="1"/>
  <c r="NZ102" i="1"/>
  <c r="NF102" i="1"/>
  <c r="ML102" i="1"/>
  <c r="LR102" i="1"/>
  <c r="KX102" i="1"/>
  <c r="KD102" i="1"/>
  <c r="AEB102" i="1"/>
  <c r="ADD102" i="1"/>
  <c r="ACE102" i="1"/>
  <c r="UU102" i="1"/>
  <c r="TY102" i="1"/>
  <c r="TC102" i="1"/>
  <c r="SG102" i="1"/>
  <c r="RK102" i="1"/>
  <c r="QO102" i="1"/>
  <c r="PS102" i="1"/>
  <c r="OW102" i="1"/>
  <c r="NY102" i="1"/>
  <c r="NC102" i="1"/>
  <c r="MG102" i="1"/>
  <c r="LK102" i="1"/>
  <c r="KO102" i="1"/>
  <c r="FU102" i="1"/>
  <c r="AEE102" i="1"/>
  <c r="ADE102" i="1"/>
  <c r="ACD102" i="1"/>
  <c r="VE102" i="1"/>
  <c r="UH102" i="1"/>
  <c r="TI102" i="1"/>
  <c r="SL102" i="1"/>
  <c r="RO102" i="1"/>
  <c r="QR102" i="1"/>
  <c r="PU102" i="1"/>
  <c r="OX102" i="1"/>
  <c r="NX102" i="1"/>
  <c r="NA102" i="1"/>
  <c r="MD102" i="1"/>
  <c r="LG102" i="1"/>
  <c r="KJ102" i="1"/>
  <c r="JP102" i="1" a="1"/>
  <c r="JP102" i="1" s="1"/>
  <c r="JQ102" i="1" s="1"/>
  <c r="JR102" i="1" s="1"/>
  <c r="JS102" i="1" s="1"/>
  <c r="AED102" i="1"/>
  <c r="ADB102" i="1"/>
  <c r="ACC102" i="1"/>
  <c r="VD102" i="1"/>
  <c r="UG102" i="1"/>
  <c r="TH102" i="1"/>
  <c r="SK102" i="1"/>
  <c r="RN102" i="1"/>
  <c r="QQ102" i="1"/>
  <c r="PT102" i="1"/>
  <c r="OV102" i="1"/>
  <c r="NW102" i="1"/>
  <c r="MZ102" i="1"/>
  <c r="MC102" i="1"/>
  <c r="LF102" i="1"/>
  <c r="KI102" i="1"/>
  <c r="AEA102" i="1"/>
  <c r="ADA102" i="1"/>
  <c r="ACB102" i="1"/>
  <c r="VC102" i="1"/>
  <c r="UF102" i="1"/>
  <c r="TG102" i="1"/>
  <c r="SJ102" i="1"/>
  <c r="RM102" i="1"/>
  <c r="QP102" i="1"/>
  <c r="PR102" i="1"/>
  <c r="OS102" i="1"/>
  <c r="NV102" i="1"/>
  <c r="MY102" i="1"/>
  <c r="MB102" i="1"/>
  <c r="LE102" i="1"/>
  <c r="KH102" i="1"/>
  <c r="ADZ102" i="1"/>
  <c r="ACZ102" i="1"/>
  <c r="ABY102" i="1"/>
  <c r="VB102" i="1"/>
  <c r="UC102" i="1"/>
  <c r="TF102" i="1"/>
  <c r="SI102" i="1"/>
  <c r="RL102" i="1"/>
  <c r="QN102" i="1"/>
  <c r="PQ102" i="1"/>
  <c r="OR102" i="1"/>
  <c r="NU102" i="1"/>
  <c r="MX102" i="1"/>
  <c r="MA102" i="1"/>
  <c r="LD102" i="1"/>
  <c r="KG102" i="1"/>
  <c r="AET102" i="1"/>
  <c r="ADN102" i="1"/>
  <c r="ACJ102" i="1"/>
  <c r="VF102" i="1"/>
  <c r="TX102" i="1"/>
  <c r="SW102" i="1"/>
  <c r="RT102" i="1"/>
  <c r="QS102" i="1"/>
  <c r="PK102" i="1"/>
  <c r="OJ102" i="1"/>
  <c r="NI102" i="1"/>
  <c r="ME102" i="1"/>
  <c r="KZ102" i="1"/>
  <c r="AES102" i="1"/>
  <c r="ADM102" i="1"/>
  <c r="ACH102" i="1"/>
  <c r="VA102" i="1"/>
  <c r="TW102" i="1"/>
  <c r="SV102" i="1"/>
  <c r="RS102" i="1"/>
  <c r="QM102" i="1"/>
  <c r="PJ102" i="1"/>
  <c r="OI102" i="1"/>
  <c r="NH102" i="1"/>
  <c r="LZ102" i="1"/>
  <c r="KW102" i="1"/>
  <c r="AEG102" i="1"/>
  <c r="ACU102" i="1"/>
  <c r="ABQ102" i="1"/>
  <c r="WS102" i="1"/>
  <c r="UO102" i="1"/>
  <c r="TN102" i="1"/>
  <c r="SF102" i="1"/>
  <c r="RE102" i="1"/>
  <c r="QB102" i="1"/>
  <c r="PA102" i="1"/>
  <c r="NS102" i="1"/>
  <c r="MR102" i="1"/>
  <c r="LO102" i="1"/>
  <c r="KM102" i="1"/>
  <c r="JK102" i="1" a="1"/>
  <c r="JK102" i="1" s="1"/>
  <c r="JL102" i="1" s="1"/>
  <c r="JM102" i="1" s="1"/>
  <c r="JN102" i="1" s="1"/>
  <c r="AEF102" i="1"/>
  <c r="ACT102" i="1"/>
  <c r="ABP102" i="1"/>
  <c r="UN102" i="1"/>
  <c r="TM102" i="1"/>
  <c r="SE102" i="1"/>
  <c r="RD102" i="1"/>
  <c r="QA102" i="1"/>
  <c r="OZ102" i="1"/>
  <c r="NR102" i="1"/>
  <c r="MQ102" i="1"/>
  <c r="LN102" i="1"/>
  <c r="KL102" i="1"/>
  <c r="ADY102" i="1"/>
  <c r="ACS102" i="1"/>
  <c r="ABN102" i="1"/>
  <c r="UM102" i="1"/>
  <c r="TL102" i="1"/>
  <c r="SD102" i="1"/>
  <c r="RA102" i="1"/>
  <c r="PZ102" i="1"/>
  <c r="OY102" i="1"/>
  <c r="NQ102" i="1"/>
  <c r="MP102" i="1"/>
  <c r="LM102" i="1"/>
  <c r="KK102" i="1"/>
  <c r="JJ102" i="1" a="1"/>
  <c r="JJ102" i="1" s="1"/>
  <c r="ADT102" i="1"/>
  <c r="ACF102" i="1"/>
  <c r="UT102" i="1"/>
  <c r="TE102" i="1"/>
  <c r="RX102" i="1"/>
  <c r="QG102" i="1"/>
  <c r="OQ102" i="1"/>
  <c r="NK102" i="1"/>
  <c r="LV102" i="1"/>
  <c r="KF102" i="1"/>
  <c r="ADQ102" i="1"/>
  <c r="ABX102" i="1"/>
  <c r="US102" i="1"/>
  <c r="TD102" i="1"/>
  <c r="RU102" i="1"/>
  <c r="QF102" i="1"/>
  <c r="OP102" i="1"/>
  <c r="NJ102" i="1"/>
  <c r="LU102" i="1"/>
  <c r="KC102" i="1"/>
  <c r="ADP102" i="1"/>
  <c r="ABW102" i="1"/>
  <c r="UR102" i="1"/>
  <c r="TB102" i="1"/>
  <c r="RR102" i="1"/>
  <c r="QE102" i="1"/>
  <c r="OO102" i="1"/>
  <c r="NE102" i="1"/>
  <c r="LT102" i="1"/>
  <c r="KB102" i="1"/>
  <c r="ADO102" i="1"/>
  <c r="ABV102" i="1"/>
  <c r="UQ102" i="1"/>
  <c r="TA102" i="1"/>
  <c r="RQ102" i="1"/>
  <c r="QD102" i="1"/>
  <c r="ON102" i="1"/>
  <c r="ND102" i="1"/>
  <c r="LQ102" i="1"/>
  <c r="KA102" i="1"/>
  <c r="ADL102" i="1"/>
  <c r="ABU102" i="1"/>
  <c r="UP102" i="1"/>
  <c r="SZ102" i="1"/>
  <c r="RP102" i="1"/>
  <c r="QC102" i="1"/>
  <c r="OM102" i="1"/>
  <c r="NB102" i="1"/>
  <c r="LP102" i="1"/>
  <c r="JZ102" i="1"/>
  <c r="ADK102" i="1"/>
  <c r="ABT102" i="1"/>
  <c r="UL102" i="1"/>
  <c r="SY102" i="1"/>
  <c r="RJ102" i="1"/>
  <c r="PY102" i="1"/>
  <c r="OL102" i="1"/>
  <c r="MW102" i="1"/>
  <c r="LL102" i="1"/>
  <c r="JY102" i="1"/>
  <c r="AEP102" i="1"/>
  <c r="ACY102" i="1"/>
  <c r="UA102" i="1"/>
  <c r="SR102" i="1"/>
  <c r="QZ102" i="1"/>
  <c r="PM102" i="1"/>
  <c r="OE102" i="1"/>
  <c r="MO102" i="1"/>
  <c r="LB102" i="1"/>
  <c r="AEM102" i="1"/>
  <c r="ACX102" i="1"/>
  <c r="TZ102" i="1"/>
  <c r="SO102" i="1"/>
  <c r="QY102" i="1"/>
  <c r="PL102" i="1"/>
  <c r="OD102" i="1"/>
  <c r="MN102" i="1"/>
  <c r="LA102" i="1"/>
  <c r="AEL102" i="1"/>
  <c r="ACR102" i="1"/>
  <c r="SN102" i="1"/>
  <c r="QX102" i="1"/>
  <c r="PI102" i="1"/>
  <c r="MK102" i="1"/>
  <c r="KV102" i="1"/>
  <c r="ACQ102" i="1"/>
  <c r="SM102" i="1"/>
  <c r="QW102" i="1"/>
  <c r="OB102" i="1"/>
  <c r="MJ102" i="1"/>
  <c r="AEJ102" i="1"/>
  <c r="SH102" i="1"/>
  <c r="PG102" i="1"/>
  <c r="MI102" i="1"/>
  <c r="ACO102" i="1"/>
  <c r="TS102" i="1"/>
  <c r="SC102" i="1"/>
  <c r="QU102" i="1"/>
  <c r="PF102" i="1"/>
  <c r="NP102" i="1"/>
  <c r="MH102" i="1"/>
  <c r="KS102" i="1"/>
  <c r="ACN102" i="1"/>
  <c r="QT102" i="1"/>
  <c r="MF102" i="1"/>
  <c r="ACL102" i="1"/>
  <c r="SA102" i="1"/>
  <c r="NN102" i="1"/>
  <c r="ADV102" i="1"/>
  <c r="RZ102" i="1"/>
  <c r="QK102" i="1"/>
  <c r="NM102" i="1"/>
  <c r="KP102" i="1"/>
  <c r="ACG102" i="1"/>
  <c r="UV102" i="1"/>
  <c r="RY102" i="1"/>
  <c r="PB102" i="1"/>
  <c r="NL102" i="1"/>
  <c r="ADJ102" i="1"/>
  <c r="OK102" i="1"/>
  <c r="TV102" i="1"/>
  <c r="OC102" i="1"/>
  <c r="AEK102" i="1"/>
  <c r="TU102" i="1"/>
  <c r="PH102" i="1"/>
  <c r="KU102" i="1"/>
  <c r="ACP102" i="1"/>
  <c r="TT102" i="1"/>
  <c r="QV102" i="1"/>
  <c r="NT102" i="1"/>
  <c r="KT102" i="1"/>
  <c r="AEI102" i="1"/>
  <c r="AEH102" i="1"/>
  <c r="TR102" i="1"/>
  <c r="SB102" i="1"/>
  <c r="PE102" i="1"/>
  <c r="NO102" i="1"/>
  <c r="KR102" i="1"/>
  <c r="ADX102" i="1"/>
  <c r="TQ102" i="1"/>
  <c r="QL102" i="1"/>
  <c r="PD102" i="1"/>
  <c r="LY102" i="1"/>
  <c r="KQ102" i="1"/>
  <c r="ACK102" i="1"/>
  <c r="UW102" i="1"/>
  <c r="PC102" i="1"/>
  <c r="QJ102" i="1"/>
  <c r="KN102" i="1"/>
  <c r="RI102" i="1"/>
  <c r="UZ102" i="1"/>
  <c r="TP102" i="1"/>
  <c r="LX102" i="1"/>
  <c r="ADU102" i="1"/>
  <c r="TO102" i="1"/>
  <c r="LW102" i="1"/>
  <c r="AEW102" i="1"/>
  <c r="ABS102" i="1"/>
  <c r="UK102" i="1"/>
  <c r="SX102" i="1"/>
  <c r="PX102" i="1"/>
  <c r="MV102" i="1"/>
  <c r="LJ102" i="1"/>
  <c r="RH102" i="1"/>
  <c r="RF102" i="1"/>
  <c r="PW102" i="1"/>
  <c r="PP102" i="1"/>
  <c r="AEU102" i="1"/>
  <c r="OH102" i="1"/>
  <c r="OG102" i="1"/>
  <c r="ADG102" i="1"/>
  <c r="MU102" i="1"/>
  <c r="RG102" i="1"/>
  <c r="PV102" i="1"/>
  <c r="AEV102" i="1"/>
  <c r="AER102" i="1"/>
  <c r="OF102" i="1"/>
  <c r="FV102" i="1"/>
  <c r="SU102" i="1"/>
  <c r="ADI102" i="1"/>
  <c r="ADF102" i="1"/>
  <c r="MT102" i="1"/>
  <c r="FT102" i="1"/>
  <c r="ABM102" i="1"/>
  <c r="MS102" i="1"/>
  <c r="ABL102" i="1"/>
  <c r="LI102" i="1"/>
  <c r="LH102" i="1"/>
  <c r="UJ102" i="1"/>
  <c r="LC102" i="1"/>
  <c r="UI102" i="1"/>
  <c r="UB102" i="1"/>
  <c r="JU102" i="1" a="1"/>
  <c r="JU102" i="1" s="1"/>
  <c r="JV102" i="1" s="1"/>
  <c r="JW102" i="1" s="1"/>
  <c r="JX102" i="1" s="1"/>
  <c r="JT102" i="1" a="1"/>
  <c r="JT102" i="1" s="1"/>
  <c r="ST102" i="1"/>
  <c r="SS102" i="1"/>
  <c r="CO112" i="1"/>
  <c r="CZ112" i="1"/>
  <c r="CV112" i="1"/>
  <c r="CY112" i="1"/>
  <c r="CJ112" i="1"/>
  <c r="CS112" i="1"/>
  <c r="CI112" i="1"/>
  <c r="CP112" i="1"/>
  <c r="GA111" i="1"/>
  <c r="FZ111" i="1"/>
  <c r="AER101" i="1"/>
  <c r="ADX101" i="1"/>
  <c r="ADD101" i="1"/>
  <c r="ACJ101" i="1"/>
  <c r="ABP101" i="1"/>
  <c r="VD101" i="1"/>
  <c r="UJ101" i="1"/>
  <c r="TP101" i="1"/>
  <c r="SV101" i="1"/>
  <c r="SB101" i="1"/>
  <c r="RH101" i="1"/>
  <c r="QN101" i="1"/>
  <c r="PT101" i="1"/>
  <c r="OZ101" i="1"/>
  <c r="OF101" i="1"/>
  <c r="NL101" i="1"/>
  <c r="MR101" i="1"/>
  <c r="LX101" i="1"/>
  <c r="LD101" i="1"/>
  <c r="KJ101" i="1"/>
  <c r="SU101" i="1"/>
  <c r="RG101" i="1"/>
  <c r="PS101" i="1"/>
  <c r="OE101" i="1"/>
  <c r="MQ101" i="1"/>
  <c r="LC101" i="1"/>
  <c r="KI101" i="1"/>
  <c r="AEQ101" i="1"/>
  <c r="ADW101" i="1"/>
  <c r="ADC101" i="1"/>
  <c r="ACI101" i="1"/>
  <c r="ABO101" i="1"/>
  <c r="VC101" i="1"/>
  <c r="UI101" i="1"/>
  <c r="TO101" i="1"/>
  <c r="SA101" i="1"/>
  <c r="QM101" i="1"/>
  <c r="OY101" i="1"/>
  <c r="NK101" i="1"/>
  <c r="LW101" i="1"/>
  <c r="AEF101" i="1"/>
  <c r="ADJ101" i="1"/>
  <c r="ACN101" i="1"/>
  <c r="ABR101" i="1"/>
  <c r="UX101" i="1"/>
  <c r="UB101" i="1"/>
  <c r="TF101" i="1"/>
  <c r="SJ101" i="1"/>
  <c r="RN101" i="1"/>
  <c r="QR101" i="1"/>
  <c r="PV101" i="1"/>
  <c r="OX101" i="1"/>
  <c r="OB101" i="1"/>
  <c r="NF101" i="1"/>
  <c r="MJ101" i="1"/>
  <c r="LN101" i="1"/>
  <c r="KR101" i="1"/>
  <c r="AEB101" i="1"/>
  <c r="ADE101" i="1"/>
  <c r="ACF101" i="1"/>
  <c r="UZ101" i="1"/>
  <c r="UC101" i="1"/>
  <c r="TE101" i="1"/>
  <c r="SH101" i="1"/>
  <c r="RK101" i="1"/>
  <c r="QL101" i="1"/>
  <c r="PO101" i="1"/>
  <c r="OR101" i="1"/>
  <c r="NU101" i="1"/>
  <c r="MX101" i="1"/>
  <c r="MA101" i="1"/>
  <c r="LB101" i="1"/>
  <c r="KE101" i="1"/>
  <c r="AEA101" i="1"/>
  <c r="ADB101" i="1"/>
  <c r="ACE101" i="1"/>
  <c r="UY101" i="1"/>
  <c r="UA101" i="1"/>
  <c r="TD101" i="1"/>
  <c r="SG101" i="1"/>
  <c r="RJ101" i="1"/>
  <c r="QK101" i="1"/>
  <c r="PN101" i="1"/>
  <c r="OQ101" i="1"/>
  <c r="NT101" i="1"/>
  <c r="MW101" i="1"/>
  <c r="LZ101" i="1"/>
  <c r="LA101" i="1"/>
  <c r="KD101" i="1"/>
  <c r="AEW101" i="1"/>
  <c r="ADZ101" i="1"/>
  <c r="ADA101" i="1"/>
  <c r="ACD101" i="1"/>
  <c r="WS101" i="1"/>
  <c r="UW101" i="1"/>
  <c r="TZ101" i="1"/>
  <c r="TC101" i="1"/>
  <c r="SF101" i="1"/>
  <c r="RI101" i="1"/>
  <c r="QJ101" i="1"/>
  <c r="PM101" i="1"/>
  <c r="OP101" i="1"/>
  <c r="NS101" i="1"/>
  <c r="MV101" i="1"/>
  <c r="LY101" i="1"/>
  <c r="KZ101" i="1"/>
  <c r="KC101" i="1"/>
  <c r="JK101" i="1" a="1"/>
  <c r="JK101" i="1" s="1"/>
  <c r="JL101" i="1" s="1"/>
  <c r="JM101" i="1" s="1"/>
  <c r="JN101" i="1" s="1"/>
  <c r="AEV101" i="1"/>
  <c r="ADY101" i="1"/>
  <c r="ACZ101" i="1"/>
  <c r="ACC101" i="1"/>
  <c r="UV101" i="1"/>
  <c r="TY101" i="1"/>
  <c r="TB101" i="1"/>
  <c r="SE101" i="1"/>
  <c r="RF101" i="1"/>
  <c r="QI101" i="1"/>
  <c r="PL101" i="1"/>
  <c r="OO101" i="1"/>
  <c r="NR101" i="1"/>
  <c r="MU101" i="1"/>
  <c r="LV101" i="1"/>
  <c r="KY101" i="1"/>
  <c r="KB101" i="1"/>
  <c r="FV101" i="1"/>
  <c r="AEC101" i="1"/>
  <c r="ACV101" i="1"/>
  <c r="ABU101" i="1"/>
  <c r="UE101" i="1"/>
  <c r="SY101" i="1"/>
  <c r="RV101" i="1"/>
  <c r="QU101" i="1"/>
  <c r="PQ101" i="1"/>
  <c r="OL101" i="1"/>
  <c r="NI101" i="1"/>
  <c r="MG101" i="1"/>
  <c r="LF101" i="1"/>
  <c r="JY101" i="1"/>
  <c r="ADV101" i="1"/>
  <c r="ACU101" i="1"/>
  <c r="ABT101" i="1"/>
  <c r="UD101" i="1"/>
  <c r="SX101" i="1"/>
  <c r="RU101" i="1"/>
  <c r="QT101" i="1"/>
  <c r="PP101" i="1"/>
  <c r="OK101" i="1"/>
  <c r="NH101" i="1"/>
  <c r="MF101" i="1"/>
  <c r="LE101" i="1"/>
  <c r="AEN101" i="1"/>
  <c r="ADM101" i="1"/>
  <c r="ACK101" i="1"/>
  <c r="UQ101" i="1"/>
  <c r="TN101" i="1"/>
  <c r="SM101" i="1"/>
  <c r="RE101" i="1"/>
  <c r="QD101" i="1"/>
  <c r="PC101" i="1"/>
  <c r="NY101" i="1"/>
  <c r="MT101" i="1"/>
  <c r="LQ101" i="1"/>
  <c r="KO101" i="1"/>
  <c r="FU101" i="1"/>
  <c r="AEM101" i="1"/>
  <c r="ADL101" i="1"/>
  <c r="ACH101" i="1"/>
  <c r="UP101" i="1"/>
  <c r="TM101" i="1"/>
  <c r="SL101" i="1"/>
  <c r="RD101" i="1"/>
  <c r="QC101" i="1"/>
  <c r="PB101" i="1"/>
  <c r="NX101" i="1"/>
  <c r="MS101" i="1"/>
  <c r="LP101" i="1"/>
  <c r="KN101" i="1"/>
  <c r="JO101" i="1" a="1"/>
  <c r="JO101" i="1" s="1"/>
  <c r="FT101" i="1"/>
  <c r="AEL101" i="1"/>
  <c r="ADK101" i="1"/>
  <c r="ACG101" i="1"/>
  <c r="UO101" i="1"/>
  <c r="TL101" i="1"/>
  <c r="SK101" i="1"/>
  <c r="RC101" i="1"/>
  <c r="QB101" i="1"/>
  <c r="PA101" i="1"/>
  <c r="NW101" i="1"/>
  <c r="MP101" i="1"/>
  <c r="LO101" i="1"/>
  <c r="KM101" i="1"/>
  <c r="ADS101" i="1"/>
  <c r="ACL101" i="1"/>
  <c r="UF101" i="1"/>
  <c r="SQ101" i="1"/>
  <c r="RA101" i="1"/>
  <c r="PR101" i="1"/>
  <c r="OD101" i="1"/>
  <c r="MN101" i="1"/>
  <c r="LG101" i="1"/>
  <c r="JT101" i="1" a="1"/>
  <c r="JT101" i="1" s="1"/>
  <c r="ADR101" i="1"/>
  <c r="ACB101" i="1"/>
  <c r="TX101" i="1"/>
  <c r="SP101" i="1"/>
  <c r="QZ101" i="1"/>
  <c r="PK101" i="1"/>
  <c r="OC101" i="1"/>
  <c r="MM101" i="1"/>
  <c r="KX101" i="1"/>
  <c r="ADQ101" i="1"/>
  <c r="ACA101" i="1"/>
  <c r="TW101" i="1"/>
  <c r="SO101" i="1"/>
  <c r="QY101" i="1"/>
  <c r="PJ101" i="1"/>
  <c r="OA101" i="1"/>
  <c r="ML101" i="1"/>
  <c r="KW101" i="1"/>
  <c r="ADP101" i="1"/>
  <c r="ABZ101" i="1"/>
  <c r="TV101" i="1"/>
  <c r="SN101" i="1"/>
  <c r="QX101" i="1"/>
  <c r="PI101" i="1"/>
  <c r="NZ101" i="1"/>
  <c r="MK101" i="1"/>
  <c r="KV101" i="1"/>
  <c r="JP101" i="1" a="1"/>
  <c r="JP101" i="1" s="1"/>
  <c r="JQ101" i="1" s="1"/>
  <c r="JR101" i="1" s="1"/>
  <c r="JS101" i="1" s="1"/>
  <c r="ADO101" i="1"/>
  <c r="ABY101" i="1"/>
  <c r="TU101" i="1"/>
  <c r="SI101" i="1"/>
  <c r="QW101" i="1"/>
  <c r="PH101" i="1"/>
  <c r="NV101" i="1"/>
  <c r="MI101" i="1"/>
  <c r="KU101" i="1"/>
  <c r="ADN101" i="1"/>
  <c r="ABX101" i="1"/>
  <c r="TT101" i="1"/>
  <c r="SD101" i="1"/>
  <c r="QV101" i="1"/>
  <c r="PG101" i="1"/>
  <c r="NQ101" i="1"/>
  <c r="MH101" i="1"/>
  <c r="KT101" i="1"/>
  <c r="JJ101" i="1" a="1"/>
  <c r="JJ101" i="1" s="1"/>
  <c r="AEO101" i="1"/>
  <c r="ACY101" i="1"/>
  <c r="ABN101" i="1"/>
  <c r="UU101" i="1"/>
  <c r="TJ101" i="1"/>
  <c r="RW101" i="1"/>
  <c r="QH101" i="1"/>
  <c r="OV101" i="1"/>
  <c r="NJ101" i="1"/>
  <c r="LU101" i="1"/>
  <c r="KK101" i="1"/>
  <c r="AEK101" i="1"/>
  <c r="ACX101" i="1"/>
  <c r="ABM101" i="1"/>
  <c r="UT101" i="1"/>
  <c r="TI101" i="1"/>
  <c r="RT101" i="1"/>
  <c r="QG101" i="1"/>
  <c r="OU101" i="1"/>
  <c r="NG101" i="1"/>
  <c r="LT101" i="1"/>
  <c r="KH101" i="1"/>
  <c r="AEJ101" i="1"/>
  <c r="ABL101" i="1"/>
  <c r="TH101" i="1"/>
  <c r="RS101" i="1"/>
  <c r="OT101" i="1"/>
  <c r="LS101" i="1"/>
  <c r="AEI101" i="1"/>
  <c r="UR101" i="1"/>
  <c r="RR101" i="1"/>
  <c r="QE101" i="1"/>
  <c r="ND101" i="1"/>
  <c r="KF101" i="1"/>
  <c r="AEH101" i="1"/>
  <c r="UN101" i="1"/>
  <c r="TA101" i="1"/>
  <c r="RQ101" i="1"/>
  <c r="ON101" i="1"/>
  <c r="NC101" i="1"/>
  <c r="KA101" i="1"/>
  <c r="AEG101" i="1"/>
  <c r="ACR101" i="1"/>
  <c r="UM101" i="1"/>
  <c r="SZ101" i="1"/>
  <c r="RP101" i="1"/>
  <c r="PZ101" i="1"/>
  <c r="OM101" i="1"/>
  <c r="NB101" i="1"/>
  <c r="LL101" i="1"/>
  <c r="JZ101" i="1"/>
  <c r="ACQ101" i="1"/>
  <c r="SW101" i="1"/>
  <c r="PY101" i="1"/>
  <c r="LK101" i="1"/>
  <c r="PX101" i="1"/>
  <c r="ACO101" i="1"/>
  <c r="UH101" i="1"/>
  <c r="RL101" i="1"/>
  <c r="PW101" i="1"/>
  <c r="MY101" i="1"/>
  <c r="LI101" i="1"/>
  <c r="ADT101" i="1"/>
  <c r="SR101" i="1"/>
  <c r="MO101" i="1"/>
  <c r="ABW101" i="1"/>
  <c r="QS101" i="1"/>
  <c r="KS101" i="1"/>
  <c r="ACW101" i="1"/>
  <c r="US101" i="1"/>
  <c r="QF101" i="1"/>
  <c r="NE101" i="1"/>
  <c r="KG101" i="1"/>
  <c r="ACT101" i="1"/>
  <c r="TG101" i="1"/>
  <c r="OS101" i="1"/>
  <c r="LR101" i="1"/>
  <c r="ACS101" i="1"/>
  <c r="QA101" i="1"/>
  <c r="LM101" i="1"/>
  <c r="AEE101" i="1"/>
  <c r="RO101" i="1"/>
  <c r="OJ101" i="1"/>
  <c r="NA101" i="1"/>
  <c r="AED101" i="1"/>
  <c r="ACP101" i="1"/>
  <c r="UK101" i="1"/>
  <c r="RM101" i="1"/>
  <c r="OI101" i="1"/>
  <c r="MZ101" i="1"/>
  <c r="LJ101" i="1"/>
  <c r="ADU101" i="1"/>
  <c r="SS101" i="1"/>
  <c r="JU101" i="1" a="1"/>
  <c r="JU101" i="1" s="1"/>
  <c r="JV101" i="1" s="1"/>
  <c r="JW101" i="1" s="1"/>
  <c r="JX101" i="1" s="1"/>
  <c r="RB101" i="1"/>
  <c r="OG101" i="1"/>
  <c r="SC101" i="1"/>
  <c r="UL101" i="1"/>
  <c r="ST101" i="1"/>
  <c r="OH101" i="1"/>
  <c r="ACM101" i="1"/>
  <c r="UG101" i="1"/>
  <c r="PU101" i="1"/>
  <c r="LH101" i="1"/>
  <c r="AEU101" i="1"/>
  <c r="ADI101" i="1"/>
  <c r="VF101" i="1"/>
  <c r="TS101" i="1"/>
  <c r="PF101" i="1"/>
  <c r="NP101" i="1"/>
  <c r="ME101" i="1"/>
  <c r="VE101" i="1"/>
  <c r="MB101" i="1"/>
  <c r="VA101" i="1"/>
  <c r="KP101" i="1"/>
  <c r="TR101" i="1"/>
  <c r="KL101" i="1"/>
  <c r="TQ101" i="1"/>
  <c r="TK101" i="1"/>
  <c r="AET101" i="1"/>
  <c r="VB101" i="1"/>
  <c r="KQ101" i="1"/>
  <c r="RZ101" i="1"/>
  <c r="QQ101" i="1"/>
  <c r="NM101" i="1"/>
  <c r="MC101" i="1"/>
  <c r="RY101" i="1"/>
  <c r="RX101" i="1"/>
  <c r="AES101" i="1"/>
  <c r="MD101" i="1"/>
  <c r="AEP101" i="1"/>
  <c r="QP101" i="1"/>
  <c r="ADH101" i="1"/>
  <c r="QO101" i="1"/>
  <c r="ADG101" i="1"/>
  <c r="PE101" i="1"/>
  <c r="ADF101" i="1"/>
  <c r="PD101" i="1"/>
  <c r="ABV101" i="1"/>
  <c r="OW101" i="1"/>
  <c r="ABS101" i="1"/>
  <c r="NO101" i="1"/>
  <c r="ABQ101" i="1"/>
  <c r="NN101" i="1"/>
  <c r="CY111" i="1"/>
  <c r="CI111" i="1"/>
  <c r="CZ111" i="1"/>
  <c r="CO111" i="1"/>
  <c r="CS111" i="1"/>
  <c r="CP111" i="1"/>
  <c r="CJ111" i="1"/>
  <c r="CV111" i="1"/>
  <c r="DW101" i="1"/>
  <c r="DV101" i="1"/>
  <c r="EA101" i="1"/>
  <c r="DY101" i="1"/>
  <c r="DX101" i="1"/>
  <c r="DU101" i="1"/>
  <c r="DT101" i="1"/>
  <c r="Y101" i="1"/>
  <c r="EY101" i="1" s="1"/>
  <c r="T101" i="1"/>
  <c r="AJ101" i="1" s="1"/>
  <c r="EB101" i="1"/>
  <c r="DZ101" i="1"/>
  <c r="DR101" i="1"/>
  <c r="W101" i="1"/>
  <c r="EW101" i="1" s="1"/>
  <c r="V101" i="1"/>
  <c r="DS101" i="1"/>
  <c r="X101" i="1"/>
  <c r="EX101" i="1" s="1"/>
  <c r="U101" i="1"/>
  <c r="WA110" i="1"/>
  <c r="GK110" i="1"/>
  <c r="WK110" i="1"/>
  <c r="VQ110" i="1"/>
  <c r="WH110" i="1"/>
  <c r="GL110" i="1"/>
  <c r="WG110" i="1"/>
  <c r="GJ110" i="1"/>
  <c r="WO110" i="1"/>
  <c r="VP110" i="1"/>
  <c r="GT110" i="1" a="1"/>
  <c r="GT110" i="1" s="1"/>
  <c r="WB110" i="1"/>
  <c r="WN110" i="1"/>
  <c r="VS110" i="1"/>
  <c r="WE110" i="1"/>
  <c r="C110" i="1"/>
  <c r="WC110" i="1"/>
  <c r="WD110" i="1"/>
  <c r="VT110" i="1"/>
  <c r="WL110" i="1"/>
  <c r="GO110" i="1"/>
  <c r="WJ110" i="1"/>
  <c r="VY110" i="1"/>
  <c r="VX110" i="1"/>
  <c r="GI110" i="1"/>
  <c r="GH110" i="1"/>
  <c r="VW110" i="1"/>
  <c r="VV110" i="1"/>
  <c r="GN110" i="1"/>
  <c r="WM110" i="1"/>
  <c r="GM110" i="1"/>
  <c r="WI110" i="1"/>
  <c r="VZ110" i="1"/>
  <c r="D110" i="1"/>
  <c r="WP110" i="1"/>
  <c r="WF110" i="1"/>
  <c r="VU110" i="1"/>
  <c r="VR110" i="1"/>
  <c r="WQ110" i="1"/>
  <c r="FW108" i="1"/>
  <c r="FX108" i="1"/>
  <c r="ZT103" i="1"/>
  <c r="ZW103" i="1"/>
  <c r="ZV103" i="1"/>
  <c r="YB103" i="1" a="1"/>
  <c r="YB103" i="1" s="1"/>
  <c r="ZU103" i="1"/>
  <c r="ZO103" i="1"/>
  <c r="ZQ103" i="1"/>
  <c r="ZP103" i="1"/>
  <c r="ZS103" i="1"/>
  <c r="AB103" i="1"/>
  <c r="AA103" i="1" s="1"/>
  <c r="ZR103" i="1"/>
  <c r="FZ103" i="1"/>
  <c r="GA103" i="1"/>
  <c r="AEK113" i="1"/>
  <c r="ADQ113" i="1"/>
  <c r="ACW113" i="1"/>
  <c r="ACC113" i="1"/>
  <c r="AED113" i="1"/>
  <c r="ADI113" i="1"/>
  <c r="ACN113" i="1"/>
  <c r="ABS113" i="1"/>
  <c r="UV113" i="1"/>
  <c r="UB113" i="1"/>
  <c r="TH113" i="1"/>
  <c r="SN113" i="1"/>
  <c r="RT113" i="1"/>
  <c r="QZ113" i="1"/>
  <c r="QF113" i="1"/>
  <c r="PL113" i="1"/>
  <c r="OR113" i="1"/>
  <c r="NX113" i="1"/>
  <c r="ND113" i="1"/>
  <c r="MJ113" i="1"/>
  <c r="LP113" i="1"/>
  <c r="KV113" i="1"/>
  <c r="KB113" i="1"/>
  <c r="AEO113" i="1"/>
  <c r="ADT113" i="1"/>
  <c r="ACY113" i="1"/>
  <c r="ACD113" i="1"/>
  <c r="VF113" i="1"/>
  <c r="UL113" i="1"/>
  <c r="TR113" i="1"/>
  <c r="SX113" i="1"/>
  <c r="SD113" i="1"/>
  <c r="RJ113" i="1"/>
  <c r="QP113" i="1"/>
  <c r="PV113" i="1"/>
  <c r="PB113" i="1"/>
  <c r="OH113" i="1"/>
  <c r="NN113" i="1"/>
  <c r="MT113" i="1"/>
  <c r="LZ113" i="1"/>
  <c r="LF113" i="1"/>
  <c r="KL113" i="1"/>
  <c r="JT113" i="1" a="1"/>
  <c r="JT113" i="1" s="1"/>
  <c r="AEH113" i="1"/>
  <c r="ADK113" i="1"/>
  <c r="ACM113" i="1"/>
  <c r="ABP113" i="1"/>
  <c r="UM113" i="1"/>
  <c r="TP113" i="1"/>
  <c r="ST113" i="1"/>
  <c r="RX113" i="1"/>
  <c r="RB113" i="1"/>
  <c r="QE113" i="1"/>
  <c r="PI113" i="1"/>
  <c r="OM113" i="1"/>
  <c r="NQ113" i="1"/>
  <c r="MU113" i="1"/>
  <c r="LX113" i="1"/>
  <c r="LB113" i="1"/>
  <c r="KF113" i="1"/>
  <c r="AER113" i="1"/>
  <c r="ADS113" i="1"/>
  <c r="ACT113" i="1"/>
  <c r="ABV113" i="1"/>
  <c r="VA113" i="1"/>
  <c r="UD113" i="1"/>
  <c r="AEB113" i="1"/>
  <c r="ADC113" i="1"/>
  <c r="ACB113" i="1"/>
  <c r="UU113" i="1"/>
  <c r="TW113" i="1"/>
  <c r="SZ113" i="1"/>
  <c r="SB113" i="1"/>
  <c r="RE113" i="1"/>
  <c r="QH113" i="1"/>
  <c r="PJ113" i="1"/>
  <c r="OL113" i="1"/>
  <c r="NO113" i="1"/>
  <c r="MQ113" i="1"/>
  <c r="LT113" i="1"/>
  <c r="KW113" i="1"/>
  <c r="JY113" i="1"/>
  <c r="AEA113" i="1"/>
  <c r="ADB113" i="1"/>
  <c r="ACA113" i="1"/>
  <c r="UT113" i="1"/>
  <c r="TV113" i="1"/>
  <c r="SY113" i="1"/>
  <c r="SA113" i="1"/>
  <c r="RD113" i="1"/>
  <c r="QG113" i="1"/>
  <c r="PH113" i="1"/>
  <c r="AEP113" i="1"/>
  <c r="ADM113" i="1"/>
  <c r="ACJ113" i="1"/>
  <c r="UZ113" i="1"/>
  <c r="TY113" i="1"/>
  <c r="SW113" i="1"/>
  <c r="RW113" i="1"/>
  <c r="QW113" i="1"/>
  <c r="PX113" i="1"/>
  <c r="OX113" i="1"/>
  <c r="NZ113" i="1"/>
  <c r="NA113" i="1"/>
  <c r="MC113" i="1"/>
  <c r="LD113" i="1"/>
  <c r="KE113" i="1"/>
  <c r="JK113" i="1" a="1"/>
  <c r="JK113" i="1" s="1"/>
  <c r="JL113" i="1" s="1"/>
  <c r="JM113" i="1" s="1"/>
  <c r="JN113" i="1" s="1"/>
  <c r="FV113" i="1"/>
  <c r="AEN113" i="1"/>
  <c r="ADL113" i="1"/>
  <c r="ACI113" i="1"/>
  <c r="UY113" i="1"/>
  <c r="TX113" i="1"/>
  <c r="SV113" i="1"/>
  <c r="RV113" i="1"/>
  <c r="QV113" i="1"/>
  <c r="PW113" i="1"/>
  <c r="OW113" i="1"/>
  <c r="NY113" i="1"/>
  <c r="MZ113" i="1"/>
  <c r="MB113" i="1"/>
  <c r="LC113" i="1"/>
  <c r="KD113" i="1"/>
  <c r="FU113" i="1"/>
  <c r="AEE113" i="1"/>
  <c r="ACX113" i="1"/>
  <c r="ABR113" i="1"/>
  <c r="UI113" i="1"/>
  <c r="TF113" i="1"/>
  <c r="SE113" i="1"/>
  <c r="QY113" i="1"/>
  <c r="PU113" i="1"/>
  <c r="OT113" i="1"/>
  <c r="NS113" i="1"/>
  <c r="MP113" i="1"/>
  <c r="LO113" i="1"/>
  <c r="KO113" i="1"/>
  <c r="AEU113" i="1"/>
  <c r="ADO113" i="1"/>
  <c r="ACH113" i="1"/>
  <c r="UX113" i="1"/>
  <c r="TS113" i="1"/>
  <c r="SP113" i="1"/>
  <c r="RN113" i="1"/>
  <c r="QL113" i="1"/>
  <c r="PG113" i="1"/>
  <c r="OF113" i="1"/>
  <c r="NF113" i="1"/>
  <c r="ME113" i="1"/>
  <c r="LA113" i="1"/>
  <c r="JZ113" i="1"/>
  <c r="AEM113" i="1"/>
  <c r="ADE113" i="1"/>
  <c r="ABU113" i="1"/>
  <c r="UP113" i="1"/>
  <c r="TJ113" i="1"/>
  <c r="SF113" i="1"/>
  <c r="QU113" i="1"/>
  <c r="PQ113" i="1"/>
  <c r="OK113" i="1"/>
  <c r="NH113" i="1"/>
  <c r="MD113" i="1"/>
  <c r="KX113" i="1"/>
  <c r="JU113" i="1" a="1"/>
  <c r="JU113" i="1" s="1"/>
  <c r="JV113" i="1" s="1"/>
  <c r="JW113" i="1" s="1"/>
  <c r="JX113" i="1" s="1"/>
  <c r="AEL113" i="1"/>
  <c r="ADD113" i="1"/>
  <c r="ABT113" i="1"/>
  <c r="UO113" i="1"/>
  <c r="TI113" i="1"/>
  <c r="SC113" i="1"/>
  <c r="QT113" i="1"/>
  <c r="PP113" i="1"/>
  <c r="OJ113" i="1"/>
  <c r="NG113" i="1"/>
  <c r="MA113" i="1"/>
  <c r="KU113" i="1"/>
  <c r="AEG113" i="1"/>
  <c r="ACS113" i="1"/>
  <c r="UJ113" i="1"/>
  <c r="TB113" i="1"/>
  <c r="RP113" i="1"/>
  <c r="QI113" i="1"/>
  <c r="OY113" i="1"/>
  <c r="NP113" i="1"/>
  <c r="MI113" i="1"/>
  <c r="KZ113" i="1"/>
  <c r="ADP113" i="1"/>
  <c r="ABZ113" i="1"/>
  <c r="VE113" i="1"/>
  <c r="TQ113" i="1"/>
  <c r="SJ113" i="1"/>
  <c r="RA113" i="1"/>
  <c r="PO113" i="1"/>
  <c r="OE113" i="1"/>
  <c r="MX113" i="1"/>
  <c r="LQ113" i="1"/>
  <c r="KJ113" i="1"/>
  <c r="ADH113" i="1"/>
  <c r="ABO113" i="1"/>
  <c r="TT113" i="1"/>
  <c r="SH113" i="1"/>
  <c r="QQ113" i="1"/>
  <c r="PD113" i="1"/>
  <c r="NT113" i="1"/>
  <c r="MH113" i="1"/>
  <c r="KS113" i="1"/>
  <c r="JO113" i="1" a="1"/>
  <c r="JO113" i="1" s="1"/>
  <c r="AET113" i="1"/>
  <c r="ACZ113" i="1"/>
  <c r="VC113" i="1"/>
  <c r="TL113" i="1"/>
  <c r="RU113" i="1"/>
  <c r="QK113" i="1"/>
  <c r="OV113" i="1"/>
  <c r="NK113" i="1"/>
  <c r="LW113" i="1"/>
  <c r="KN113" i="1"/>
  <c r="AEC113" i="1"/>
  <c r="ACK113" i="1"/>
  <c r="VB113" i="1"/>
  <c r="TE113" i="1"/>
  <c r="RM113" i="1"/>
  <c r="PY113" i="1"/>
  <c r="OD113" i="1"/>
  <c r="MO113" i="1"/>
  <c r="LE113" i="1"/>
  <c r="ADG113" i="1"/>
  <c r="ABL113" i="1"/>
  <c r="UE113" i="1"/>
  <c r="SL113" i="1"/>
  <c r="QR113" i="1"/>
  <c r="PA113" i="1"/>
  <c r="NJ113" i="1"/>
  <c r="LS113" i="1"/>
  <c r="KG113" i="1"/>
  <c r="SI113" i="1"/>
  <c r="OU113" i="1"/>
  <c r="LN113" i="1"/>
  <c r="ADF113" i="1"/>
  <c r="UC113" i="1"/>
  <c r="SK113" i="1"/>
  <c r="QO113" i="1"/>
  <c r="OZ113" i="1"/>
  <c r="NI113" i="1"/>
  <c r="LR113" i="1"/>
  <c r="KC113" i="1"/>
  <c r="ADA113" i="1"/>
  <c r="UA113" i="1"/>
  <c r="QN113" i="1"/>
  <c r="NE113" i="1"/>
  <c r="KA113" i="1"/>
  <c r="AEQ113" i="1"/>
  <c r="ACG113" i="1"/>
  <c r="WS113" i="1"/>
  <c r="UN113" i="1"/>
  <c r="SM113" i="1"/>
  <c r="QC113" i="1"/>
  <c r="OC113" i="1"/>
  <c r="MG113" i="1"/>
  <c r="KH113" i="1"/>
  <c r="AEJ113" i="1"/>
  <c r="ACF113" i="1"/>
  <c r="UK113" i="1"/>
  <c r="SG113" i="1"/>
  <c r="QB113" i="1"/>
  <c r="OB113" i="1"/>
  <c r="MF113" i="1"/>
  <c r="ADR113" i="1"/>
  <c r="TK113" i="1"/>
  <c r="RI113" i="1"/>
  <c r="PF113" i="1"/>
  <c r="NB113" i="1"/>
  <c r="LH113" i="1"/>
  <c r="JJ113" i="1" a="1"/>
  <c r="JJ113" i="1" s="1"/>
  <c r="TG113" i="1"/>
  <c r="RH113" i="1"/>
  <c r="PE113" i="1"/>
  <c r="MY113" i="1"/>
  <c r="LG113" i="1"/>
  <c r="ADN113" i="1"/>
  <c r="ACU113" i="1"/>
  <c r="SS113" i="1"/>
  <c r="QA113" i="1"/>
  <c r="NR113" i="1"/>
  <c r="KY113" i="1"/>
  <c r="ACR113" i="1"/>
  <c r="SR113" i="1"/>
  <c r="PZ113" i="1"/>
  <c r="NM113" i="1"/>
  <c r="KT113" i="1"/>
  <c r="FT113" i="1"/>
  <c r="AEW113" i="1"/>
  <c r="ABY113" i="1"/>
  <c r="UQ113" i="1"/>
  <c r="RR113" i="1"/>
  <c r="PK113" i="1"/>
  <c r="MR113" i="1"/>
  <c r="KI113" i="1"/>
  <c r="ABW113" i="1"/>
  <c r="SQ113" i="1"/>
  <c r="PN113" i="1"/>
  <c r="MM113" i="1"/>
  <c r="ABQ113" i="1"/>
  <c r="SO113" i="1"/>
  <c r="PM113" i="1"/>
  <c r="ML113" i="1"/>
  <c r="JP113" i="1" a="1"/>
  <c r="JP113" i="1" s="1"/>
  <c r="JQ113" i="1" s="1"/>
  <c r="JR113" i="1" s="1"/>
  <c r="JS113" i="1" s="1"/>
  <c r="AEV113" i="1"/>
  <c r="ABN113" i="1"/>
  <c r="RZ113" i="1"/>
  <c r="PC113" i="1"/>
  <c r="MK113" i="1"/>
  <c r="ACP113" i="1"/>
  <c r="UR113" i="1"/>
  <c r="RF113" i="1"/>
  <c r="NU113" i="1"/>
  <c r="ACO113" i="1"/>
  <c r="UH113" i="1"/>
  <c r="RC113" i="1"/>
  <c r="NL113" i="1"/>
  <c r="AEI113" i="1"/>
  <c r="TD113" i="1"/>
  <c r="PR113" i="1"/>
  <c r="LU113" i="1"/>
  <c r="AEF113" i="1"/>
  <c r="TC113" i="1"/>
  <c r="OS113" i="1"/>
  <c r="LM113" i="1"/>
  <c r="ADX113" i="1"/>
  <c r="TZ113" i="1"/>
  <c r="PS113" i="1"/>
  <c r="LI113" i="1"/>
  <c r="ADW113" i="1"/>
  <c r="TU113" i="1"/>
  <c r="OQ113" i="1"/>
  <c r="KR113" i="1"/>
  <c r="ABM113" i="1"/>
  <c r="RO113" i="1"/>
  <c r="NC113" i="1"/>
  <c r="RL113" i="1"/>
  <c r="MW113" i="1"/>
  <c r="UW113" i="1"/>
  <c r="QM113" i="1"/>
  <c r="LV113" i="1"/>
  <c r="RS113" i="1"/>
  <c r="LY113" i="1"/>
  <c r="ACV113" i="1"/>
  <c r="VD113" i="1"/>
  <c r="OO113" i="1"/>
  <c r="ACQ113" i="1"/>
  <c r="US113" i="1"/>
  <c r="ON113" i="1"/>
  <c r="ACL113" i="1"/>
  <c r="UG113" i="1"/>
  <c r="OI113" i="1"/>
  <c r="ACE113" i="1"/>
  <c r="UF113" i="1"/>
  <c r="OG113" i="1"/>
  <c r="ADY113" i="1"/>
  <c r="TM113" i="1"/>
  <c r="LK113" i="1"/>
  <c r="ADV113" i="1"/>
  <c r="TA113" i="1"/>
  <c r="LJ113" i="1"/>
  <c r="ADU113" i="1"/>
  <c r="SU113" i="1"/>
  <c r="KQ113" i="1"/>
  <c r="QD113" i="1"/>
  <c r="PT113" i="1"/>
  <c r="OP113" i="1"/>
  <c r="OA113" i="1"/>
  <c r="LL113" i="1"/>
  <c r="KP113" i="1"/>
  <c r="KM113" i="1"/>
  <c r="KK113" i="1"/>
  <c r="TO113" i="1"/>
  <c r="RK113" i="1"/>
  <c r="RG113" i="1"/>
  <c r="QX113" i="1"/>
  <c r="QS113" i="1"/>
  <c r="NW113" i="1"/>
  <c r="AES113" i="1"/>
  <c r="NV113" i="1"/>
  <c r="ADZ113" i="1"/>
  <c r="MV113" i="1"/>
  <c r="MS113" i="1"/>
  <c r="QJ113" i="1"/>
  <c r="ADJ113" i="1"/>
  <c r="TN113" i="1"/>
  <c r="ABX113" i="1"/>
  <c r="MN113" i="1"/>
  <c r="RY113" i="1"/>
  <c r="RQ113" i="1"/>
  <c r="CI103" i="1"/>
  <c r="CV103" i="1"/>
  <c r="CJ103" i="1"/>
  <c r="CZ103" i="1"/>
  <c r="CP103" i="1"/>
  <c r="CY103" i="1"/>
  <c r="CO103" i="1"/>
  <c r="CS103" i="1"/>
  <c r="U113" i="1"/>
  <c r="DY113" i="1"/>
  <c r="DU113" i="1"/>
  <c r="DT113" i="1"/>
  <c r="Y113" i="1"/>
  <c r="EY113" i="1" s="1"/>
  <c r="W113" i="1"/>
  <c r="EW113" i="1" s="1"/>
  <c r="V113" i="1"/>
  <c r="DS113" i="1"/>
  <c r="DW113" i="1"/>
  <c r="DV113" i="1"/>
  <c r="T113" i="1"/>
  <c r="DH113" i="1" s="1" a="1"/>
  <c r="DH113" i="1" s="1"/>
  <c r="DR113" i="1"/>
  <c r="X113" i="1"/>
  <c r="EX113" i="1" s="1"/>
  <c r="EA113" i="1"/>
  <c r="DZ113" i="1"/>
  <c r="DX113" i="1"/>
  <c r="EB113" i="1"/>
  <c r="BU111" i="1"/>
  <c r="BQ111" i="1"/>
  <c r="BP111" i="1"/>
  <c r="BS111" i="1"/>
  <c r="BT111" i="1"/>
  <c r="BR111" i="1"/>
  <c r="BO111" i="1"/>
  <c r="BN111" i="1"/>
  <c r="BX111" i="1"/>
  <c r="CA111" i="1"/>
  <c r="BZ111" i="1"/>
  <c r="BW111" i="1"/>
  <c r="BV111" i="1"/>
  <c r="BY111" i="1"/>
  <c r="EB37" i="1"/>
  <c r="EA37" i="1"/>
  <c r="EA47" i="1"/>
  <c r="EB47" i="1"/>
  <c r="EA43" i="1"/>
  <c r="EB43" i="1"/>
  <c r="EA38" i="1"/>
  <c r="EB38" i="1"/>
  <c r="EA46" i="1"/>
  <c r="EB46" i="1"/>
  <c r="EA42" i="1"/>
  <c r="EB42" i="1"/>
  <c r="EB44" i="1"/>
  <c r="EA44" i="1"/>
  <c r="EA32" i="1"/>
  <c r="EB32" i="1"/>
  <c r="EB35" i="1"/>
  <c r="EA35" i="1"/>
  <c r="EB33" i="1"/>
  <c r="EA33" i="1"/>
  <c r="EA30" i="1"/>
  <c r="EB30" i="1"/>
  <c r="EB40" i="1"/>
  <c r="EA40" i="1"/>
  <c r="EB45" i="1"/>
  <c r="EA45" i="1"/>
  <c r="EA31" i="1"/>
  <c r="EB31" i="1"/>
  <c r="EB34" i="1"/>
  <c r="EA34" i="1"/>
  <c r="EB39" i="1"/>
  <c r="EA39" i="1"/>
  <c r="EA36" i="1"/>
  <c r="EB36" i="1"/>
  <c r="EA72" i="1"/>
  <c r="EB72" i="1"/>
  <c r="EB78" i="1"/>
  <c r="EA78" i="1"/>
  <c r="EB80" i="1"/>
  <c r="EA80" i="1"/>
  <c r="EB71" i="1"/>
  <c r="EA71" i="1"/>
  <c r="EB77" i="1"/>
  <c r="EA77" i="1"/>
  <c r="EB74" i="1"/>
  <c r="EA74" i="1"/>
  <c r="EB70" i="1"/>
  <c r="EA70" i="1"/>
  <c r="EB76" i="1"/>
  <c r="EA76" i="1"/>
  <c r="EB69" i="1"/>
  <c r="EA69" i="1"/>
  <c r="EB68" i="1"/>
  <c r="EA68" i="1"/>
  <c r="EA67" i="1"/>
  <c r="EB67" i="1"/>
  <c r="EA66" i="1"/>
  <c r="EB66" i="1"/>
  <c r="EB100" i="1"/>
  <c r="EA100" i="1"/>
  <c r="EB65" i="1"/>
  <c r="EA65" i="1"/>
  <c r="EB99" i="1"/>
  <c r="EA99" i="1"/>
  <c r="EB98" i="1"/>
  <c r="EA98" i="1"/>
  <c r="EB89" i="1"/>
  <c r="EA89" i="1"/>
  <c r="EB97" i="1"/>
  <c r="EA97" i="1"/>
  <c r="EB88" i="1"/>
  <c r="EA88" i="1"/>
  <c r="EB96" i="1"/>
  <c r="EA96" i="1"/>
  <c r="EA87" i="1"/>
  <c r="EB87" i="1"/>
  <c r="EB95" i="1"/>
  <c r="EA95" i="1"/>
  <c r="EB86" i="1"/>
  <c r="EA86" i="1"/>
  <c r="EB94" i="1"/>
  <c r="EA94" i="1"/>
  <c r="EB79" i="1"/>
  <c r="EA79" i="1"/>
  <c r="EB85" i="1"/>
  <c r="EA85" i="1"/>
  <c r="EA84" i="1"/>
  <c r="EB84" i="1"/>
  <c r="EB73" i="1"/>
  <c r="EA73" i="1"/>
  <c r="EA83" i="1"/>
  <c r="EB83" i="1"/>
  <c r="EA82" i="1"/>
  <c r="EB82" i="1"/>
  <c r="EB75" i="1"/>
  <c r="EA75" i="1"/>
  <c r="EB81" i="1"/>
  <c r="EA81" i="1"/>
  <c r="ZE90" i="1"/>
  <c r="BV98" i="1"/>
  <c r="CA98" i="1"/>
  <c r="BP98" i="1"/>
  <c r="BW98" i="1"/>
  <c r="BX98" i="1"/>
  <c r="BU98" i="1"/>
  <c r="BN98" i="1"/>
  <c r="BO98" i="1"/>
  <c r="BZ98" i="1"/>
  <c r="BY98" i="1"/>
  <c r="BT98" i="1"/>
  <c r="BS98" i="1"/>
  <c r="BQ98" i="1"/>
  <c r="BR98" i="1"/>
  <c r="AER91" i="1"/>
  <c r="ADX91" i="1"/>
  <c r="ADD91" i="1"/>
  <c r="ACJ91" i="1"/>
  <c r="ABP91" i="1"/>
  <c r="VD91" i="1"/>
  <c r="UJ91" i="1"/>
  <c r="TP91" i="1"/>
  <c r="SV91" i="1"/>
  <c r="SB91" i="1"/>
  <c r="RH91" i="1"/>
  <c r="QN91" i="1"/>
  <c r="PT91" i="1"/>
  <c r="OZ91" i="1"/>
  <c r="OF91" i="1"/>
  <c r="NL91" i="1"/>
  <c r="MR91" i="1"/>
  <c r="LX91" i="1"/>
  <c r="LD91" i="1"/>
  <c r="KJ91" i="1"/>
  <c r="AEP91" i="1"/>
  <c r="ADU91" i="1"/>
  <c r="ACZ91" i="1"/>
  <c r="ACE91" i="1"/>
  <c r="VF91" i="1"/>
  <c r="UK91" i="1"/>
  <c r="TO91" i="1"/>
  <c r="ST91" i="1"/>
  <c r="RY91" i="1"/>
  <c r="RD91" i="1"/>
  <c r="QI91" i="1"/>
  <c r="PN91" i="1"/>
  <c r="OS91" i="1"/>
  <c r="NX91" i="1"/>
  <c r="NC91" i="1"/>
  <c r="MH91" i="1"/>
  <c r="LM91" i="1"/>
  <c r="KR91" i="1"/>
  <c r="FU91" i="1"/>
  <c r="AEO91" i="1"/>
  <c r="ADT91" i="1"/>
  <c r="ACY91" i="1"/>
  <c r="ACD91" i="1"/>
  <c r="VE91" i="1"/>
  <c r="UI91" i="1"/>
  <c r="TN91" i="1"/>
  <c r="SS91" i="1"/>
  <c r="RX91" i="1"/>
  <c r="RC91" i="1"/>
  <c r="QH91" i="1"/>
  <c r="PM91" i="1"/>
  <c r="OR91" i="1"/>
  <c r="NW91" i="1"/>
  <c r="NB91" i="1"/>
  <c r="MG91" i="1"/>
  <c r="LL91" i="1"/>
  <c r="KQ91" i="1"/>
  <c r="FT91" i="1"/>
  <c r="AEI91" i="1"/>
  <c r="ADL91" i="1"/>
  <c r="ACO91" i="1"/>
  <c r="ABR91" i="1"/>
  <c r="UL91" i="1"/>
  <c r="TL91" i="1"/>
  <c r="SO91" i="1"/>
  <c r="RR91" i="1"/>
  <c r="QU91" i="1"/>
  <c r="PX91" i="1"/>
  <c r="PA91" i="1"/>
  <c r="OC91" i="1"/>
  <c r="NF91" i="1"/>
  <c r="MI91" i="1"/>
  <c r="LJ91" i="1"/>
  <c r="KM91" i="1"/>
  <c r="AEB91" i="1"/>
  <c r="ADC91" i="1"/>
  <c r="ACC91" i="1"/>
  <c r="UG91" i="1"/>
  <c r="TI91" i="1"/>
  <c r="SK91" i="1"/>
  <c r="RM91" i="1"/>
  <c r="QO91" i="1"/>
  <c r="PP91" i="1"/>
  <c r="OP91" i="1"/>
  <c r="NR91" i="1"/>
  <c r="MT91" i="1"/>
  <c r="LU91" i="1"/>
  <c r="KW91" i="1"/>
  <c r="JY91" i="1"/>
  <c r="AEA91" i="1"/>
  <c r="ADB91" i="1"/>
  <c r="ACB91" i="1"/>
  <c r="UF91" i="1"/>
  <c r="TH91" i="1"/>
  <c r="SJ91" i="1"/>
  <c r="RL91" i="1"/>
  <c r="QM91" i="1"/>
  <c r="PO91" i="1"/>
  <c r="OO91" i="1"/>
  <c r="NQ91" i="1"/>
  <c r="MS91" i="1"/>
  <c r="LT91" i="1"/>
  <c r="KV91" i="1"/>
  <c r="AEE91" i="1"/>
  <c r="ADE91" i="1"/>
  <c r="ABZ91" i="1"/>
  <c r="UZ91" i="1"/>
  <c r="TZ91" i="1"/>
  <c r="SZ91" i="1"/>
  <c r="RW91" i="1"/>
  <c r="QW91" i="1"/>
  <c r="PV91" i="1"/>
  <c r="OU91" i="1"/>
  <c r="NS91" i="1"/>
  <c r="MP91" i="1"/>
  <c r="LP91" i="1"/>
  <c r="KN91" i="1"/>
  <c r="JP91" i="1" a="1"/>
  <c r="JP91" i="1" s="1"/>
  <c r="JQ91" i="1" s="1"/>
  <c r="JR91" i="1" s="1"/>
  <c r="JS91" i="1" s="1"/>
  <c r="AED91" i="1"/>
  <c r="ADA91" i="1"/>
  <c r="ABY91" i="1"/>
  <c r="UY91" i="1"/>
  <c r="TY91" i="1"/>
  <c r="SY91" i="1"/>
  <c r="RV91" i="1"/>
  <c r="QV91" i="1"/>
  <c r="PU91" i="1"/>
  <c r="OT91" i="1"/>
  <c r="NP91" i="1"/>
  <c r="MO91" i="1"/>
  <c r="LO91" i="1"/>
  <c r="KL91" i="1"/>
  <c r="AEC91" i="1"/>
  <c r="ACX91" i="1"/>
  <c r="ABX91" i="1"/>
  <c r="UX91" i="1"/>
  <c r="TX91" i="1"/>
  <c r="SX91" i="1"/>
  <c r="RU91" i="1"/>
  <c r="QT91" i="1"/>
  <c r="PS91" i="1"/>
  <c r="OQ91" i="1"/>
  <c r="NO91" i="1"/>
  <c r="MN91" i="1"/>
  <c r="LN91" i="1"/>
  <c r="KK91" i="1"/>
  <c r="JO91" i="1" a="1"/>
  <c r="JO91" i="1" s="1"/>
  <c r="AES91" i="1"/>
  <c r="ADP91" i="1"/>
  <c r="ACP91" i="1"/>
  <c r="ABN91" i="1"/>
  <c r="UP91" i="1"/>
  <c r="TM91" i="1"/>
  <c r="SL91" i="1"/>
  <c r="RJ91" i="1"/>
  <c r="QG91" i="1"/>
  <c r="PG91" i="1"/>
  <c r="OG91" i="1"/>
  <c r="NE91" i="1"/>
  <c r="MC91" i="1"/>
  <c r="LB91" i="1"/>
  <c r="KB91" i="1"/>
  <c r="AEQ91" i="1"/>
  <c r="ADO91" i="1"/>
  <c r="ACN91" i="1"/>
  <c r="ABM91" i="1"/>
  <c r="UO91" i="1"/>
  <c r="TK91" i="1"/>
  <c r="SI91" i="1"/>
  <c r="RI91" i="1"/>
  <c r="QF91" i="1"/>
  <c r="PF91" i="1"/>
  <c r="OE91" i="1"/>
  <c r="ND91" i="1"/>
  <c r="MB91" i="1"/>
  <c r="LA91" i="1"/>
  <c r="KA91" i="1"/>
  <c r="AEJ91" i="1"/>
  <c r="ACV91" i="1"/>
  <c r="ABO91" i="1"/>
  <c r="TW91" i="1"/>
  <c r="SN91" i="1"/>
  <c r="RB91" i="1"/>
  <c r="PR91" i="1"/>
  <c r="OI91" i="1"/>
  <c r="MX91" i="1"/>
  <c r="LK91" i="1"/>
  <c r="KD91" i="1"/>
  <c r="AEH91" i="1"/>
  <c r="ACU91" i="1"/>
  <c r="ABL91" i="1"/>
  <c r="TV91" i="1"/>
  <c r="SM91" i="1"/>
  <c r="RA91" i="1"/>
  <c r="PQ91" i="1"/>
  <c r="OH91" i="1"/>
  <c r="MW91" i="1"/>
  <c r="LI91" i="1"/>
  <c r="KC91" i="1"/>
  <c r="AEG91" i="1"/>
  <c r="ACT91" i="1"/>
  <c r="VC91" i="1"/>
  <c r="TU91" i="1"/>
  <c r="SH91" i="1"/>
  <c r="QZ91" i="1"/>
  <c r="PL91" i="1"/>
  <c r="OD91" i="1"/>
  <c r="MV91" i="1"/>
  <c r="LH91" i="1"/>
  <c r="JZ91" i="1"/>
  <c r="AEF91" i="1"/>
  <c r="ACS91" i="1"/>
  <c r="VB91" i="1"/>
  <c r="TT91" i="1"/>
  <c r="SG91" i="1"/>
  <c r="QY91" i="1"/>
  <c r="PK91" i="1"/>
  <c r="OB91" i="1"/>
  <c r="MU91" i="1"/>
  <c r="LG91" i="1"/>
  <c r="ADZ91" i="1"/>
  <c r="ACK91" i="1"/>
  <c r="TS91" i="1"/>
  <c r="SA91" i="1"/>
  <c r="QE91" i="1"/>
  <c r="OM91" i="1"/>
  <c r="MQ91" i="1"/>
  <c r="KY91" i="1"/>
  <c r="VA91" i="1"/>
  <c r="ADY91" i="1"/>
  <c r="ACI91" i="1"/>
  <c r="TR91" i="1"/>
  <c r="RZ91" i="1"/>
  <c r="QD91" i="1"/>
  <c r="OL91" i="1"/>
  <c r="MM91" i="1"/>
  <c r="KX91" i="1"/>
  <c r="ADS91" i="1"/>
  <c r="QA91" i="1"/>
  <c r="OA91" i="1"/>
  <c r="KS91" i="1"/>
  <c r="JJ91" i="1" a="1"/>
  <c r="JJ91" i="1" s="1"/>
  <c r="ADW91" i="1"/>
  <c r="ACH91" i="1"/>
  <c r="TQ91" i="1"/>
  <c r="RT91" i="1"/>
  <c r="QC91" i="1"/>
  <c r="OK91" i="1"/>
  <c r="ML91" i="1"/>
  <c r="KU91" i="1"/>
  <c r="JK91" i="1" a="1"/>
  <c r="JK91" i="1" s="1"/>
  <c r="JL91" i="1" s="1"/>
  <c r="JM91" i="1" s="1"/>
  <c r="JN91" i="1" s="1"/>
  <c r="ACF91" i="1"/>
  <c r="TG91" i="1"/>
  <c r="ADV91" i="1"/>
  <c r="ACG91" i="1"/>
  <c r="TJ91" i="1"/>
  <c r="RS91" i="1"/>
  <c r="QB91" i="1"/>
  <c r="OJ91" i="1"/>
  <c r="MK91" i="1"/>
  <c r="KT91" i="1"/>
  <c r="RQ91" i="1"/>
  <c r="MJ91" i="1"/>
  <c r="ACR91" i="1"/>
  <c r="UQ91" i="1"/>
  <c r="SF91" i="1"/>
  <c r="PY91" i="1"/>
  <c r="NM91" i="1"/>
  <c r="LF91" i="1"/>
  <c r="UD91" i="1"/>
  <c r="PC91" i="1"/>
  <c r="KH91" i="1"/>
  <c r="UA91" i="1"/>
  <c r="AEW91" i="1"/>
  <c r="ACQ91" i="1"/>
  <c r="WS91" i="1"/>
  <c r="UN91" i="1"/>
  <c r="SE91" i="1"/>
  <c r="PW91" i="1"/>
  <c r="NK91" i="1"/>
  <c r="LE91" i="1"/>
  <c r="AEN91" i="1"/>
  <c r="PE91" i="1"/>
  <c r="PD91" i="1"/>
  <c r="AEL91" i="1"/>
  <c r="UB91" i="1"/>
  <c r="MZ91" i="1"/>
  <c r="ABT91" i="1"/>
  <c r="PB91" i="1"/>
  <c r="ABS91" i="1"/>
  <c r="RF91" i="1"/>
  <c r="OY91" i="1"/>
  <c r="KF91" i="1"/>
  <c r="AEV91" i="1"/>
  <c r="ACM91" i="1"/>
  <c r="UM91" i="1"/>
  <c r="SD91" i="1"/>
  <c r="PJ91" i="1"/>
  <c r="NJ91" i="1"/>
  <c r="LC91" i="1"/>
  <c r="NA91" i="1"/>
  <c r="FV91" i="1"/>
  <c r="TF91" i="1"/>
  <c r="AEU91" i="1"/>
  <c r="ACL91" i="1"/>
  <c r="UH91" i="1"/>
  <c r="SC91" i="1"/>
  <c r="PI91" i="1"/>
  <c r="NI91" i="1"/>
  <c r="KZ91" i="1"/>
  <c r="AET91" i="1"/>
  <c r="ACA91" i="1"/>
  <c r="UE91" i="1"/>
  <c r="RP91" i="1"/>
  <c r="PH91" i="1"/>
  <c r="NH91" i="1"/>
  <c r="KP91" i="1"/>
  <c r="ABW91" i="1"/>
  <c r="RO91" i="1"/>
  <c r="NG91" i="1"/>
  <c r="KO91" i="1"/>
  <c r="AEM91" i="1"/>
  <c r="ABV91" i="1"/>
  <c r="UC91" i="1"/>
  <c r="RN91" i="1"/>
  <c r="KI91" i="1"/>
  <c r="ABU91" i="1"/>
  <c r="RK91" i="1"/>
  <c r="AEK91" i="1"/>
  <c r="RG91" i="1"/>
  <c r="MY91" i="1"/>
  <c r="KG91" i="1"/>
  <c r="ADR91" i="1"/>
  <c r="MF91" i="1"/>
  <c r="QX91" i="1"/>
  <c r="MD91" i="1"/>
  <c r="UR91" i="1"/>
  <c r="OW91" i="1"/>
  <c r="ADJ91" i="1"/>
  <c r="TB91" i="1"/>
  <c r="ADG91" i="1"/>
  <c r="SW91" i="1"/>
  <c r="NU91" i="1"/>
  <c r="SP91" i="1"/>
  <c r="RE91" i="1"/>
  <c r="QS91" i="1"/>
  <c r="MA91" i="1"/>
  <c r="QP91" i="1"/>
  <c r="ADQ91" i="1"/>
  <c r="US91" i="1"/>
  <c r="PZ91" i="1"/>
  <c r="ADM91" i="1"/>
  <c r="TE91" i="1"/>
  <c r="KE91" i="1"/>
  <c r="TD91" i="1"/>
  <c r="NY91" i="1"/>
  <c r="SQ91" i="1"/>
  <c r="QR91" i="1"/>
  <c r="LZ91" i="1"/>
  <c r="UU91" i="1"/>
  <c r="LV91" i="1"/>
  <c r="QK91" i="1"/>
  <c r="LR91" i="1"/>
  <c r="ADN91" i="1"/>
  <c r="LQ91" i="1"/>
  <c r="OX91" i="1"/>
  <c r="OV91" i="1"/>
  <c r="JT91" i="1" a="1"/>
  <c r="JT91" i="1" s="1"/>
  <c r="ADH91" i="1"/>
  <c r="TA91" i="1"/>
  <c r="NZ91" i="1"/>
  <c r="SU91" i="1"/>
  <c r="ACW91" i="1"/>
  <c r="NN91" i="1"/>
  <c r="UW91" i="1"/>
  <c r="QQ91" i="1"/>
  <c r="LY91" i="1"/>
  <c r="UV91" i="1"/>
  <c r="LW91" i="1"/>
  <c r="QL91" i="1"/>
  <c r="UT91" i="1"/>
  <c r="LS91" i="1"/>
  <c r="QJ91" i="1"/>
  <c r="ADK91" i="1"/>
  <c r="JU91" i="1" a="1"/>
  <c r="JU91" i="1" s="1"/>
  <c r="JV91" i="1" s="1"/>
  <c r="JW91" i="1" s="1"/>
  <c r="JX91" i="1" s="1"/>
  <c r="TC91" i="1"/>
  <c r="ADI91" i="1"/>
  <c r="ON91" i="1"/>
  <c r="ADF91" i="1"/>
  <c r="NV91" i="1"/>
  <c r="SR91" i="1"/>
  <c r="NT91" i="1"/>
  <c r="ME91" i="1"/>
  <c r="ABQ91" i="1"/>
  <c r="ZO96" i="1"/>
  <c r="ZU96" i="1"/>
  <c r="ZT96" i="1"/>
  <c r="YB96" i="1" a="1"/>
  <c r="YB96" i="1" s="1"/>
  <c r="ZR96" i="1"/>
  <c r="ZS96" i="1"/>
  <c r="ZQ96" i="1"/>
  <c r="AB96" i="1"/>
  <c r="ZW96" i="1"/>
  <c r="ZV96" i="1"/>
  <c r="ZP96" i="1"/>
  <c r="FX92" i="1"/>
  <c r="FW92" i="1"/>
  <c r="WJ95" i="1"/>
  <c r="VP95" i="1"/>
  <c r="WI95" i="1"/>
  <c r="WQ95" i="1"/>
  <c r="VU95" i="1"/>
  <c r="WF95" i="1"/>
  <c r="VV95" i="1"/>
  <c r="WG95" i="1"/>
  <c r="WE95" i="1"/>
  <c r="VZ95" i="1"/>
  <c r="VY95" i="1"/>
  <c r="C95" i="1"/>
  <c r="VX95" i="1"/>
  <c r="WH95" i="1"/>
  <c r="VT95" i="1"/>
  <c r="VS95" i="1"/>
  <c r="VR95" i="1"/>
  <c r="WP95" i="1"/>
  <c r="WO95" i="1"/>
  <c r="WN95" i="1"/>
  <c r="GT95" i="1" a="1"/>
  <c r="GT95" i="1" s="1"/>
  <c r="WM95" i="1"/>
  <c r="GO95" i="1"/>
  <c r="VW95" i="1"/>
  <c r="GH95" i="1"/>
  <c r="VQ95" i="1"/>
  <c r="GK95" i="1"/>
  <c r="GJ95" i="1"/>
  <c r="GL95" i="1"/>
  <c r="GI95" i="1"/>
  <c r="WL95" i="1"/>
  <c r="WD95" i="1"/>
  <c r="WC95" i="1"/>
  <c r="WK95" i="1"/>
  <c r="WA95" i="1"/>
  <c r="WB95" i="1"/>
  <c r="GN95" i="1"/>
  <c r="GM95" i="1"/>
  <c r="D95" i="1"/>
  <c r="CP99" i="1"/>
  <c r="CI99" i="1"/>
  <c r="CV99" i="1"/>
  <c r="CS99" i="1"/>
  <c r="CJ99" i="1"/>
  <c r="CZ99" i="1"/>
  <c r="CO99" i="1"/>
  <c r="CY99" i="1"/>
  <c r="BN92" i="1"/>
  <c r="BV92" i="1"/>
  <c r="BU92" i="1"/>
  <c r="BT92" i="1"/>
  <c r="BY92" i="1"/>
  <c r="BX92" i="1"/>
  <c r="BW92" i="1"/>
  <c r="BS92" i="1"/>
  <c r="CA92" i="1"/>
  <c r="BR92" i="1"/>
  <c r="BP92" i="1"/>
  <c r="BZ92" i="1"/>
  <c r="BQ92" i="1"/>
  <c r="BO92" i="1"/>
  <c r="ZO90" i="1"/>
  <c r="ZU90" i="1"/>
  <c r="ZW90" i="1"/>
  <c r="ZV90" i="1"/>
  <c r="AB90" i="1"/>
  <c r="AA90" i="1" s="1"/>
  <c r="ZT90" i="1"/>
  <c r="ZS90" i="1"/>
  <c r="ZP90" i="1"/>
  <c r="YB90" i="1" a="1"/>
  <c r="YB90" i="1" s="1"/>
  <c r="ZR90" i="1"/>
  <c r="ZQ90" i="1"/>
  <c r="VY94" i="1"/>
  <c r="GI94" i="1"/>
  <c r="WI94" i="1"/>
  <c r="WE94" i="1"/>
  <c r="WD94" i="1"/>
  <c r="VX94" i="1"/>
  <c r="WO94" i="1"/>
  <c r="VP94" i="1"/>
  <c r="WN94" i="1"/>
  <c r="WC94" i="1"/>
  <c r="GT94" i="1" a="1"/>
  <c r="GT94" i="1" s="1"/>
  <c r="WG94" i="1"/>
  <c r="WF94" i="1"/>
  <c r="D94" i="1"/>
  <c r="WM94" i="1"/>
  <c r="GN94" i="1"/>
  <c r="WL94" i="1"/>
  <c r="GM94" i="1"/>
  <c r="WK94" i="1"/>
  <c r="GL94" i="1"/>
  <c r="WJ94" i="1"/>
  <c r="GK94" i="1"/>
  <c r="VU94" i="1"/>
  <c r="VT94" i="1"/>
  <c r="GO94" i="1"/>
  <c r="WQ94" i="1"/>
  <c r="GH94" i="1"/>
  <c r="VQ94" i="1"/>
  <c r="WP94" i="1"/>
  <c r="WH94" i="1"/>
  <c r="VS94" i="1"/>
  <c r="VR94" i="1"/>
  <c r="WB94" i="1"/>
  <c r="C94" i="1"/>
  <c r="VW94" i="1"/>
  <c r="WA94" i="1"/>
  <c r="GJ94" i="1"/>
  <c r="VZ94" i="1"/>
  <c r="VV94" i="1"/>
  <c r="CY98" i="1"/>
  <c r="CO98" i="1"/>
  <c r="CV98" i="1"/>
  <c r="CI98" i="1"/>
  <c r="CS98" i="1"/>
  <c r="CP98" i="1"/>
  <c r="CZ98" i="1"/>
  <c r="CJ98" i="1"/>
  <c r="BR91" i="1"/>
  <c r="BQ91" i="1"/>
  <c r="BW91" i="1"/>
  <c r="BN91" i="1"/>
  <c r="BX91" i="1"/>
  <c r="BV91" i="1"/>
  <c r="BU91" i="1"/>
  <c r="BS91" i="1"/>
  <c r="BP91" i="1"/>
  <c r="BO91" i="1"/>
  <c r="BZ91" i="1"/>
  <c r="BY91" i="1"/>
  <c r="CA91" i="1"/>
  <c r="BT91" i="1"/>
  <c r="WB93" i="1"/>
  <c r="GL93" i="1"/>
  <c r="WL93" i="1"/>
  <c r="VR93" i="1"/>
  <c r="WE93" i="1"/>
  <c r="WN93" i="1"/>
  <c r="VP93" i="1"/>
  <c r="WM93" i="1"/>
  <c r="D93" i="1"/>
  <c r="VX93" i="1"/>
  <c r="WC93" i="1"/>
  <c r="GN93" i="1"/>
  <c r="WA93" i="1"/>
  <c r="GM93" i="1"/>
  <c r="VT93" i="1"/>
  <c r="GO93" i="1"/>
  <c r="VS93" i="1"/>
  <c r="GK93" i="1"/>
  <c r="VQ93" i="1"/>
  <c r="GJ93" i="1"/>
  <c r="GI93" i="1"/>
  <c r="WI93" i="1"/>
  <c r="WH93" i="1"/>
  <c r="WO93" i="1"/>
  <c r="GT93" i="1" a="1"/>
  <c r="GT93" i="1" s="1"/>
  <c r="VW93" i="1"/>
  <c r="VV93" i="1"/>
  <c r="VU93" i="1"/>
  <c r="GH93" i="1"/>
  <c r="WF93" i="1"/>
  <c r="WD93" i="1"/>
  <c r="VZ93" i="1"/>
  <c r="VY93" i="1"/>
  <c r="WP93" i="1"/>
  <c r="WQ93" i="1"/>
  <c r="C93" i="1"/>
  <c r="WJ93" i="1"/>
  <c r="WK93" i="1"/>
  <c r="WG93" i="1"/>
  <c r="CI97" i="1"/>
  <c r="CV97" i="1"/>
  <c r="CP97" i="1"/>
  <c r="CO97" i="1"/>
  <c r="CS97" i="1"/>
  <c r="CJ97" i="1"/>
  <c r="CY97" i="1"/>
  <c r="CZ97" i="1"/>
  <c r="BO90" i="1"/>
  <c r="BU90" i="1"/>
  <c r="BT90" i="1"/>
  <c r="BP90" i="1"/>
  <c r="BN90" i="1"/>
  <c r="CA90" i="1"/>
  <c r="BZ90" i="1"/>
  <c r="BW90" i="1"/>
  <c r="BY90" i="1"/>
  <c r="BX90" i="1"/>
  <c r="BS90" i="1"/>
  <c r="BV90" i="1"/>
  <c r="BR90" i="1"/>
  <c r="BQ90" i="1"/>
  <c r="BY97" i="1"/>
  <c r="BR97" i="1"/>
  <c r="BQ97" i="1"/>
  <c r="BZ97" i="1"/>
  <c r="BS97" i="1"/>
  <c r="BP97" i="1"/>
  <c r="BO97" i="1"/>
  <c r="BN97" i="1"/>
  <c r="CA97" i="1"/>
  <c r="BX97" i="1"/>
  <c r="BT97" i="1"/>
  <c r="BU97" i="1"/>
  <c r="BV97" i="1"/>
  <c r="BW97" i="1"/>
  <c r="AEH90" i="1"/>
  <c r="ADN90" i="1"/>
  <c r="AEG90" i="1"/>
  <c r="ADM90" i="1"/>
  <c r="ACS90" i="1"/>
  <c r="ABY90" i="1"/>
  <c r="US90" i="1"/>
  <c r="TY90" i="1"/>
  <c r="TE90" i="1"/>
  <c r="SK90" i="1"/>
  <c r="RQ90" i="1"/>
  <c r="QW90" i="1"/>
  <c r="QC90" i="1"/>
  <c r="PI90" i="1"/>
  <c r="OO90" i="1"/>
  <c r="NU90" i="1"/>
  <c r="NA90" i="1"/>
  <c r="MG90" i="1"/>
  <c r="LM90" i="1"/>
  <c r="KS90" i="1"/>
  <c r="JY90" i="1"/>
  <c r="AEW90" i="1"/>
  <c r="AEA90" i="1"/>
  <c r="ADE90" i="1"/>
  <c r="ACJ90" i="1"/>
  <c r="ABO90" i="1"/>
  <c r="UO90" i="1"/>
  <c r="TT90" i="1"/>
  <c r="SY90" i="1"/>
  <c r="SD90" i="1"/>
  <c r="RI90" i="1"/>
  <c r="QN90" i="1"/>
  <c r="PS90" i="1"/>
  <c r="OX90" i="1"/>
  <c r="OC90" i="1"/>
  <c r="NH90" i="1"/>
  <c r="MM90" i="1"/>
  <c r="LR90" i="1"/>
  <c r="KW90" i="1"/>
  <c r="KB90" i="1"/>
  <c r="AEL90" i="1"/>
  <c r="ADO90" i="1"/>
  <c r="ACQ90" i="1"/>
  <c r="ABU90" i="1"/>
  <c r="VD90" i="1"/>
  <c r="UH90" i="1"/>
  <c r="TL90" i="1"/>
  <c r="SP90" i="1"/>
  <c r="RT90" i="1"/>
  <c r="QX90" i="1"/>
  <c r="QA90" i="1"/>
  <c r="PE90" i="1"/>
  <c r="OI90" i="1"/>
  <c r="NM90" i="1"/>
  <c r="MQ90" i="1"/>
  <c r="LU90" i="1"/>
  <c r="KY90" i="1"/>
  <c r="KC90" i="1"/>
  <c r="JK90" i="1" a="1"/>
  <c r="JK90" i="1" s="1"/>
  <c r="JL90" i="1" s="1"/>
  <c r="JM90" i="1" s="1"/>
  <c r="JN90" i="1" s="1"/>
  <c r="AEK90" i="1"/>
  <c r="ADL90" i="1"/>
  <c r="ACP90" i="1"/>
  <c r="ABT90" i="1"/>
  <c r="VC90" i="1"/>
  <c r="UG90" i="1"/>
  <c r="TK90" i="1"/>
  <c r="SO90" i="1"/>
  <c r="RS90" i="1"/>
  <c r="QV90" i="1"/>
  <c r="PZ90" i="1"/>
  <c r="PD90" i="1"/>
  <c r="OH90" i="1"/>
  <c r="NL90" i="1"/>
  <c r="MP90" i="1"/>
  <c r="LT90" i="1"/>
  <c r="KX90" i="1"/>
  <c r="KA90" i="1"/>
  <c r="JJ90" i="1" a="1"/>
  <c r="JJ90" i="1" s="1"/>
  <c r="AEI90" i="1"/>
  <c r="ADH90" i="1"/>
  <c r="ACI90" i="1"/>
  <c r="UR90" i="1"/>
  <c r="TS90" i="1"/>
  <c r="SU90" i="1"/>
  <c r="RW90" i="1"/>
  <c r="QY90" i="1"/>
  <c r="PX90" i="1"/>
  <c r="OZ90" i="1"/>
  <c r="OA90" i="1"/>
  <c r="NC90" i="1"/>
  <c r="MD90" i="1"/>
  <c r="LF90" i="1"/>
  <c r="KH90" i="1"/>
  <c r="FT90" i="1"/>
  <c r="AEF90" i="1"/>
  <c r="ADG90" i="1"/>
  <c r="ACH90" i="1"/>
  <c r="UQ90" i="1"/>
  <c r="TR90" i="1"/>
  <c r="ST90" i="1"/>
  <c r="RV90" i="1"/>
  <c r="QU90" i="1"/>
  <c r="PW90" i="1"/>
  <c r="OY90" i="1"/>
  <c r="NZ90" i="1"/>
  <c r="NB90" i="1"/>
  <c r="MC90" i="1"/>
  <c r="LE90" i="1"/>
  <c r="KG90" i="1"/>
  <c r="AEE90" i="1"/>
  <c r="ADF90" i="1"/>
  <c r="ACG90" i="1"/>
  <c r="UP90" i="1"/>
  <c r="TQ90" i="1"/>
  <c r="SS90" i="1"/>
  <c r="RU90" i="1"/>
  <c r="QT90" i="1"/>
  <c r="PV90" i="1"/>
  <c r="OW90" i="1"/>
  <c r="NY90" i="1"/>
  <c r="MZ90" i="1"/>
  <c r="MB90" i="1"/>
  <c r="LD90" i="1"/>
  <c r="KF90" i="1"/>
  <c r="AEU90" i="1"/>
  <c r="ADV90" i="1"/>
  <c r="ACW90" i="1"/>
  <c r="ABX90" i="1"/>
  <c r="VE90" i="1"/>
  <c r="UE90" i="1"/>
  <c r="TG90" i="1"/>
  <c r="SH90" i="1"/>
  <c r="RJ90" i="1"/>
  <c r="QK90" i="1"/>
  <c r="PM90" i="1"/>
  <c r="ON90" i="1"/>
  <c r="NP90" i="1"/>
  <c r="MR90" i="1"/>
  <c r="LQ90" i="1"/>
  <c r="KR90" i="1"/>
  <c r="JU90" i="1" a="1"/>
  <c r="JU90" i="1" s="1"/>
  <c r="JV90" i="1" s="1"/>
  <c r="JW90" i="1" s="1"/>
  <c r="JX90" i="1" s="1"/>
  <c r="AET90" i="1"/>
  <c r="ADU90" i="1"/>
  <c r="ACV90" i="1"/>
  <c r="ABW90" i="1"/>
  <c r="VB90" i="1"/>
  <c r="UD90" i="1"/>
  <c r="TF90" i="1"/>
  <c r="SG90" i="1"/>
  <c r="RH90" i="1"/>
  <c r="QJ90" i="1"/>
  <c r="PL90" i="1"/>
  <c r="OM90" i="1"/>
  <c r="NO90" i="1"/>
  <c r="MO90" i="1"/>
  <c r="LP90" i="1"/>
  <c r="KQ90" i="1"/>
  <c r="ADX90" i="1"/>
  <c r="ACO90" i="1"/>
  <c r="UZ90" i="1"/>
  <c r="TV90" i="1"/>
  <c r="SM90" i="1"/>
  <c r="RF90" i="1"/>
  <c r="QB90" i="1"/>
  <c r="OS90" i="1"/>
  <c r="NK90" i="1"/>
  <c r="MF90" i="1"/>
  <c r="KZ90" i="1"/>
  <c r="ADW90" i="1"/>
  <c r="ACN90" i="1"/>
  <c r="UY90" i="1"/>
  <c r="TU90" i="1"/>
  <c r="SL90" i="1"/>
  <c r="RE90" i="1"/>
  <c r="PY90" i="1"/>
  <c r="OR90" i="1"/>
  <c r="NJ90" i="1"/>
  <c r="ME90" i="1"/>
  <c r="KV90" i="1"/>
  <c r="ACM90" i="1"/>
  <c r="TP90" i="1"/>
  <c r="RD90" i="1"/>
  <c r="PU90" i="1"/>
  <c r="OQ90" i="1"/>
  <c r="MA90" i="1"/>
  <c r="KU90" i="1"/>
  <c r="ADT90" i="1"/>
  <c r="UX90" i="1"/>
  <c r="SJ90" i="1"/>
  <c r="NI90" i="1"/>
  <c r="ADS90" i="1"/>
  <c r="ACL90" i="1"/>
  <c r="UW90" i="1"/>
  <c r="TO90" i="1"/>
  <c r="SI90" i="1"/>
  <c r="RC90" i="1"/>
  <c r="PT90" i="1"/>
  <c r="OP90" i="1"/>
  <c r="NG90" i="1"/>
  <c r="LZ90" i="1"/>
  <c r="KT90" i="1"/>
  <c r="AEJ90" i="1"/>
  <c r="ACT90" i="1"/>
  <c r="TX90" i="1"/>
  <c r="SC90" i="1"/>
  <c r="QP90" i="1"/>
  <c r="PC90" i="1"/>
  <c r="NQ90" i="1"/>
  <c r="LW90" i="1"/>
  <c r="KJ90" i="1"/>
  <c r="LN90" i="1"/>
  <c r="AED90" i="1"/>
  <c r="ACR90" i="1"/>
  <c r="TW90" i="1"/>
  <c r="SB90" i="1"/>
  <c r="QO90" i="1"/>
  <c r="PB90" i="1"/>
  <c r="NN90" i="1"/>
  <c r="LV90" i="1"/>
  <c r="KI90" i="1"/>
  <c r="VF90" i="1"/>
  <c r="QI90" i="1"/>
  <c r="ND90" i="1"/>
  <c r="AEC90" i="1"/>
  <c r="ACK90" i="1"/>
  <c r="WS90" i="1"/>
  <c r="TN90" i="1"/>
  <c r="SA90" i="1"/>
  <c r="QM90" i="1"/>
  <c r="PA90" i="1"/>
  <c r="NF90" i="1"/>
  <c r="LS90" i="1"/>
  <c r="KE90" i="1"/>
  <c r="ADZ90" i="1"/>
  <c r="TJ90" i="1"/>
  <c r="AEB90" i="1"/>
  <c r="ACF90" i="1"/>
  <c r="TM90" i="1"/>
  <c r="RZ90" i="1"/>
  <c r="QL90" i="1"/>
  <c r="OV90" i="1"/>
  <c r="NE90" i="1"/>
  <c r="LO90" i="1"/>
  <c r="KD90" i="1"/>
  <c r="ACE90" i="1"/>
  <c r="RY90" i="1"/>
  <c r="OU90" i="1"/>
  <c r="JZ90" i="1"/>
  <c r="ADI90" i="1"/>
  <c r="ABM90" i="1"/>
  <c r="UN90" i="1"/>
  <c r="SV90" i="1"/>
  <c r="QQ90" i="1"/>
  <c r="OG90" i="1"/>
  <c r="MK90" i="1"/>
  <c r="KK90" i="1"/>
  <c r="PR90" i="1"/>
  <c r="AES90" i="1"/>
  <c r="PQ90" i="1"/>
  <c r="AER90" i="1"/>
  <c r="NT90" i="1"/>
  <c r="ADD90" i="1"/>
  <c r="ABL90" i="1"/>
  <c r="UM90" i="1"/>
  <c r="SR90" i="1"/>
  <c r="QH90" i="1"/>
  <c r="OF90" i="1"/>
  <c r="MJ90" i="1"/>
  <c r="ACZ90" i="1"/>
  <c r="UI90" i="1"/>
  <c r="NX90" i="1"/>
  <c r="AEV90" i="1"/>
  <c r="UF90" i="1"/>
  <c r="LL90" i="1"/>
  <c r="RR90" i="1"/>
  <c r="UB90" i="1"/>
  <c r="PP90" i="1"/>
  <c r="JO90" i="1" a="1"/>
  <c r="JO90" i="1" s="1"/>
  <c r="ADC90" i="1"/>
  <c r="UL90" i="1"/>
  <c r="SQ90" i="1"/>
  <c r="QG90" i="1"/>
  <c r="OE90" i="1"/>
  <c r="MI90" i="1"/>
  <c r="FV90" i="1"/>
  <c r="SE90" i="1"/>
  <c r="ADB90" i="1"/>
  <c r="UK90" i="1"/>
  <c r="SN90" i="1"/>
  <c r="QF90" i="1"/>
  <c r="OD90" i="1"/>
  <c r="MH90" i="1"/>
  <c r="FU90" i="1"/>
  <c r="ADA90" i="1"/>
  <c r="UJ90" i="1"/>
  <c r="SF90" i="1"/>
  <c r="QE90" i="1"/>
  <c r="OB90" i="1"/>
  <c r="LY90" i="1"/>
  <c r="QD90" i="1"/>
  <c r="LX90" i="1"/>
  <c r="JT90" i="1" a="1"/>
  <c r="JT90" i="1" s="1"/>
  <c r="ACY90" i="1"/>
  <c r="RX90" i="1"/>
  <c r="NW90" i="1"/>
  <c r="JP90" i="1" a="1"/>
  <c r="JP90" i="1" s="1"/>
  <c r="JQ90" i="1" s="1"/>
  <c r="JR90" i="1" s="1"/>
  <c r="JS90" i="1" s="1"/>
  <c r="ACX90" i="1"/>
  <c r="UC90" i="1"/>
  <c r="NV90" i="1"/>
  <c r="LK90" i="1"/>
  <c r="ACU90" i="1"/>
  <c r="RP90" i="1"/>
  <c r="LJ90" i="1"/>
  <c r="ABZ90" i="1"/>
  <c r="RL90" i="1"/>
  <c r="NR90" i="1"/>
  <c r="KL90" i="1"/>
  <c r="PK90" i="1"/>
  <c r="ADR90" i="1"/>
  <c r="TC90" i="1"/>
  <c r="ADQ90" i="1"/>
  <c r="PH90" i="1"/>
  <c r="LG90" i="1"/>
  <c r="TA90" i="1"/>
  <c r="SZ90" i="1"/>
  <c r="LB90" i="1"/>
  <c r="SX90" i="1"/>
  <c r="KN90" i="1"/>
  <c r="KM90" i="1"/>
  <c r="ABV90" i="1"/>
  <c r="RK90" i="1"/>
  <c r="MY90" i="1"/>
  <c r="RA90" i="1"/>
  <c r="ABP90" i="1"/>
  <c r="UT90" i="1"/>
  <c r="TI90" i="1"/>
  <c r="ML90" i="1"/>
  <c r="TD90" i="1"/>
  <c r="LH90" i="1"/>
  <c r="ADK90" i="1"/>
  <c r="PF90" i="1"/>
  <c r="SW90" i="1"/>
  <c r="ACC90" i="1"/>
  <c r="RO90" i="1"/>
  <c r="RM90" i="1"/>
  <c r="ABS90" i="1"/>
  <c r="VA90" i="1"/>
  <c r="RG90" i="1"/>
  <c r="MX90" i="1"/>
  <c r="MW90" i="1"/>
  <c r="ABQ90" i="1"/>
  <c r="MV90" i="1"/>
  <c r="QZ90" i="1"/>
  <c r="UA90" i="1"/>
  <c r="AEO90" i="1"/>
  <c r="QR90" i="1"/>
  <c r="AEN90" i="1"/>
  <c r="MN90" i="1"/>
  <c r="AEM90" i="1"/>
  <c r="TH90" i="1"/>
  <c r="ADY90" i="1"/>
  <c r="ADP90" i="1"/>
  <c r="PG90" i="1"/>
  <c r="OT90" i="1"/>
  <c r="ACD90" i="1"/>
  <c r="KP90" i="1"/>
  <c r="OK90" i="1"/>
  <c r="ACB90" i="1"/>
  <c r="RN90" i="1"/>
  <c r="ACA90" i="1"/>
  <c r="NS90" i="1"/>
  <c r="ABR90" i="1"/>
  <c r="UV90" i="1"/>
  <c r="RB90" i="1"/>
  <c r="UU90" i="1"/>
  <c r="AEQ90" i="1"/>
  <c r="MU90" i="1"/>
  <c r="AEP90" i="1"/>
  <c r="ABN90" i="1"/>
  <c r="QS90" i="1"/>
  <c r="MT90" i="1"/>
  <c r="TZ90" i="1"/>
  <c r="MS90" i="1"/>
  <c r="PO90" i="1"/>
  <c r="PN90" i="1"/>
  <c r="LI90" i="1"/>
  <c r="PJ90" i="1"/>
  <c r="TB90" i="1"/>
  <c r="LC90" i="1"/>
  <c r="ADJ90" i="1"/>
  <c r="LA90" i="1"/>
  <c r="OL90" i="1"/>
  <c r="KO90" i="1"/>
  <c r="OJ90" i="1"/>
  <c r="ZR95" i="1"/>
  <c r="ZQ95" i="1"/>
  <c r="ZP95" i="1"/>
  <c r="AB95" i="1"/>
  <c r="AA95" i="1" s="1"/>
  <c r="ZT95" i="1"/>
  <c r="ZW95" i="1"/>
  <c r="ZV95" i="1"/>
  <c r="ZO95" i="1"/>
  <c r="YB95" i="1" a="1"/>
  <c r="YB95" i="1" s="1"/>
  <c r="ZS95" i="1"/>
  <c r="ZU95" i="1"/>
  <c r="FW91" i="1"/>
  <c r="FX91" i="1"/>
  <c r="DZ100" i="1"/>
  <c r="T100" i="1"/>
  <c r="AI100" i="1" s="1"/>
  <c r="DW100" i="1"/>
  <c r="DV100" i="1"/>
  <c r="DT100" i="1"/>
  <c r="V100" i="1"/>
  <c r="DU100" i="1"/>
  <c r="U100" i="1"/>
  <c r="W100" i="1"/>
  <c r="EW100" i="1" s="1"/>
  <c r="DY100" i="1"/>
  <c r="DX100" i="1"/>
  <c r="Y100" i="1"/>
  <c r="EY100" i="1" s="1"/>
  <c r="DS100" i="1"/>
  <c r="X100" i="1"/>
  <c r="EX100" i="1" s="1"/>
  <c r="DR100" i="1"/>
  <c r="GA100" i="1"/>
  <c r="FZ100" i="1"/>
  <c r="WE92" i="1"/>
  <c r="GO92" i="1"/>
  <c r="WO92" i="1"/>
  <c r="VU92" i="1"/>
  <c r="VW92" i="1"/>
  <c r="VV92" i="1"/>
  <c r="VS92" i="1"/>
  <c r="VY92" i="1"/>
  <c r="VX92" i="1"/>
  <c r="VQ92" i="1"/>
  <c r="VP92" i="1"/>
  <c r="D92" i="1"/>
  <c r="WQ92" i="1"/>
  <c r="C92" i="1"/>
  <c r="WP92" i="1"/>
  <c r="WH92" i="1"/>
  <c r="GN92" i="1"/>
  <c r="WG92" i="1"/>
  <c r="GM92" i="1"/>
  <c r="VT92" i="1"/>
  <c r="WJ92" i="1"/>
  <c r="GL92" i="1"/>
  <c r="WI92" i="1"/>
  <c r="GK92" i="1"/>
  <c r="WF92" i="1"/>
  <c r="GJ92" i="1"/>
  <c r="WD92" i="1"/>
  <c r="GI92" i="1"/>
  <c r="GT92" i="1" a="1"/>
  <c r="GT92" i="1" s="1"/>
  <c r="WK92" i="1"/>
  <c r="GH92" i="1"/>
  <c r="WN92" i="1"/>
  <c r="WM92" i="1"/>
  <c r="WL92" i="1"/>
  <c r="VZ92" i="1"/>
  <c r="WB92" i="1"/>
  <c r="VR92" i="1"/>
  <c r="WA92" i="1"/>
  <c r="WC92" i="1"/>
  <c r="CJ96" i="1"/>
  <c r="CP96" i="1"/>
  <c r="CS96" i="1"/>
  <c r="CO96" i="1"/>
  <c r="CV96" i="1"/>
  <c r="CZ96" i="1"/>
  <c r="CY96" i="1"/>
  <c r="CI96" i="1"/>
  <c r="DY99" i="1"/>
  <c r="DV99" i="1"/>
  <c r="U99" i="1"/>
  <c r="DW99" i="1"/>
  <c r="T99" i="1"/>
  <c r="AJ99" i="1" s="1"/>
  <c r="DU99" i="1"/>
  <c r="DR99" i="1"/>
  <c r="X99" i="1"/>
  <c r="EX99" i="1" s="1"/>
  <c r="W99" i="1"/>
  <c r="EW99" i="1" s="1"/>
  <c r="DS99" i="1"/>
  <c r="DZ99" i="1"/>
  <c r="DX99" i="1"/>
  <c r="DT99" i="1"/>
  <c r="Y99" i="1"/>
  <c r="EY99" i="1" s="1"/>
  <c r="V99" i="1"/>
  <c r="ZE100" i="1"/>
  <c r="FZ99" i="1"/>
  <c r="GA99" i="1"/>
  <c r="VX91" i="1"/>
  <c r="WA91" i="1"/>
  <c r="GO91" i="1"/>
  <c r="C91" i="1"/>
  <c r="VZ91" i="1"/>
  <c r="GN91" i="1"/>
  <c r="WF91" i="1"/>
  <c r="GT91" i="1" a="1"/>
  <c r="GT91" i="1" s="1"/>
  <c r="WG91" i="1"/>
  <c r="WE91" i="1"/>
  <c r="GM91" i="1"/>
  <c r="WC91" i="1"/>
  <c r="VY91" i="1"/>
  <c r="WB91" i="1"/>
  <c r="GL91" i="1"/>
  <c r="GK91" i="1"/>
  <c r="WP91" i="1"/>
  <c r="VP91" i="1"/>
  <c r="WO91" i="1"/>
  <c r="WQ91" i="1"/>
  <c r="WN91" i="1"/>
  <c r="D91" i="1"/>
  <c r="WM91" i="1"/>
  <c r="VQ91" i="1"/>
  <c r="WD91" i="1"/>
  <c r="GJ91" i="1"/>
  <c r="VW91" i="1"/>
  <c r="VV91" i="1"/>
  <c r="WL91" i="1"/>
  <c r="GI91" i="1"/>
  <c r="WK91" i="1"/>
  <c r="GH91" i="1"/>
  <c r="WJ91" i="1"/>
  <c r="WI91" i="1"/>
  <c r="WH91" i="1"/>
  <c r="VT91" i="1"/>
  <c r="VS91" i="1"/>
  <c r="VR91" i="1"/>
  <c r="VU91" i="1"/>
  <c r="CZ95" i="1"/>
  <c r="CO95" i="1"/>
  <c r="CY95" i="1"/>
  <c r="CP95" i="1"/>
  <c r="CV95" i="1"/>
  <c r="CS95" i="1"/>
  <c r="CI95" i="1"/>
  <c r="CJ95" i="1"/>
  <c r="DT98" i="1"/>
  <c r="T98" i="1"/>
  <c r="DH98" i="1" s="1" a="1"/>
  <c r="DH98" i="1" s="1"/>
  <c r="DW98" i="1"/>
  <c r="DX98" i="1"/>
  <c r="DV98" i="1"/>
  <c r="DR98" i="1"/>
  <c r="DS98" i="1"/>
  <c r="V98" i="1"/>
  <c r="DZ98" i="1"/>
  <c r="U98" i="1"/>
  <c r="DY98" i="1"/>
  <c r="DU98" i="1"/>
  <c r="Y98" i="1"/>
  <c r="EY98" i="1" s="1"/>
  <c r="X98" i="1"/>
  <c r="EX98" i="1" s="1"/>
  <c r="W98" i="1"/>
  <c r="EW98" i="1" s="1"/>
  <c r="ZE99" i="1"/>
  <c r="GA98" i="1"/>
  <c r="FZ98" i="1"/>
  <c r="WG90" i="1"/>
  <c r="WE90" i="1"/>
  <c r="GL90" i="1"/>
  <c r="VZ90" i="1"/>
  <c r="VY90" i="1"/>
  <c r="WO90" i="1"/>
  <c r="VQ90" i="1"/>
  <c r="WN90" i="1"/>
  <c r="VP90" i="1"/>
  <c r="GT90" i="1" a="1"/>
  <c r="GT90" i="1" s="1"/>
  <c r="WM90" i="1"/>
  <c r="GO90" i="1"/>
  <c r="WC90" i="1"/>
  <c r="WB90" i="1"/>
  <c r="WI90" i="1"/>
  <c r="WH90" i="1"/>
  <c r="WF90" i="1"/>
  <c r="WD90" i="1"/>
  <c r="GN90" i="1"/>
  <c r="D90" i="1"/>
  <c r="C90" i="1"/>
  <c r="WQ90" i="1"/>
  <c r="WP90" i="1"/>
  <c r="WL90" i="1"/>
  <c r="WK90" i="1"/>
  <c r="WJ90" i="1"/>
  <c r="WA90" i="1"/>
  <c r="VX90" i="1"/>
  <c r="VW90" i="1"/>
  <c r="GJ90" i="1"/>
  <c r="GK90" i="1"/>
  <c r="GH90" i="1"/>
  <c r="GM90" i="1"/>
  <c r="GI90" i="1"/>
  <c r="VU90" i="1"/>
  <c r="VV90" i="1"/>
  <c r="VT90" i="1"/>
  <c r="VR90" i="1"/>
  <c r="VS90" i="1"/>
  <c r="CY94" i="1"/>
  <c r="CP94" i="1"/>
  <c r="CJ94" i="1"/>
  <c r="CI94" i="1"/>
  <c r="CZ94" i="1"/>
  <c r="CV94" i="1"/>
  <c r="CO94" i="1"/>
  <c r="CS94" i="1"/>
  <c r="AEI100" i="1"/>
  <c r="AEH100" i="1"/>
  <c r="ADN100" i="1"/>
  <c r="ACT100" i="1"/>
  <c r="ABZ100" i="1"/>
  <c r="UT100" i="1"/>
  <c r="TZ100" i="1"/>
  <c r="TF100" i="1"/>
  <c r="SL100" i="1"/>
  <c r="RR100" i="1"/>
  <c r="QX100" i="1"/>
  <c r="QD100" i="1"/>
  <c r="PJ100" i="1"/>
  <c r="OP100" i="1"/>
  <c r="AEG100" i="1"/>
  <c r="ADM100" i="1"/>
  <c r="ACS100" i="1"/>
  <c r="ABY100" i="1"/>
  <c r="US100" i="1"/>
  <c r="TY100" i="1"/>
  <c r="TE100" i="1"/>
  <c r="SK100" i="1"/>
  <c r="RQ100" i="1"/>
  <c r="QW100" i="1"/>
  <c r="QC100" i="1"/>
  <c r="PI100" i="1"/>
  <c r="OO100" i="1"/>
  <c r="NU100" i="1"/>
  <c r="NA100" i="1"/>
  <c r="MG100" i="1"/>
  <c r="LM100" i="1"/>
  <c r="KS100" i="1"/>
  <c r="JY100" i="1"/>
  <c r="AEF100" i="1"/>
  <c r="ADL100" i="1"/>
  <c r="ACR100" i="1"/>
  <c r="ABX100" i="1"/>
  <c r="UR100" i="1"/>
  <c r="TX100" i="1"/>
  <c r="TD100" i="1"/>
  <c r="SJ100" i="1"/>
  <c r="RP100" i="1"/>
  <c r="QV100" i="1"/>
  <c r="QB100" i="1"/>
  <c r="PH100" i="1"/>
  <c r="ON100" i="1"/>
  <c r="NT100" i="1"/>
  <c r="MZ100" i="1"/>
  <c r="MF100" i="1"/>
  <c r="LL100" i="1"/>
  <c r="KR100" i="1"/>
  <c r="JJ100" i="1" a="1"/>
  <c r="JJ100" i="1" s="1"/>
  <c r="FV100" i="1"/>
  <c r="AEO100" i="1"/>
  <c r="ADQ100" i="1"/>
  <c r="ACQ100" i="1"/>
  <c r="ABT100" i="1"/>
  <c r="UM100" i="1"/>
  <c r="TP100" i="1"/>
  <c r="SS100" i="1"/>
  <c r="RV100" i="1"/>
  <c r="QY100" i="1"/>
  <c r="PY100" i="1"/>
  <c r="PB100" i="1"/>
  <c r="OE100" i="1"/>
  <c r="NI100" i="1"/>
  <c r="MM100" i="1"/>
  <c r="LQ100" i="1"/>
  <c r="KU100" i="1"/>
  <c r="AEN100" i="1"/>
  <c r="ADY100" i="1"/>
  <c r="ADA100" i="1"/>
  <c r="ACC100" i="1"/>
  <c r="VD100" i="1"/>
  <c r="UF100" i="1"/>
  <c r="TH100" i="1"/>
  <c r="SG100" i="1"/>
  <c r="RI100" i="1"/>
  <c r="QK100" i="1"/>
  <c r="PM100" i="1"/>
  <c r="OL100" i="1"/>
  <c r="NO100" i="1"/>
  <c r="MR100" i="1"/>
  <c r="LU100" i="1"/>
  <c r="KX100" i="1"/>
  <c r="KA100" i="1"/>
  <c r="AEM100" i="1"/>
  <c r="ADK100" i="1"/>
  <c r="ACM100" i="1"/>
  <c r="ABO100" i="1"/>
  <c r="UQ100" i="1"/>
  <c r="TS100" i="1"/>
  <c r="SU100" i="1"/>
  <c r="RW100" i="1"/>
  <c r="QU100" i="1"/>
  <c r="PW100" i="1"/>
  <c r="OY100" i="1"/>
  <c r="OA100" i="1"/>
  <c r="ND100" i="1"/>
  <c r="ME100" i="1"/>
  <c r="LH100" i="1"/>
  <c r="KK100" i="1"/>
  <c r="AEK100" i="1"/>
  <c r="ADG100" i="1"/>
  <c r="ACG100" i="1"/>
  <c r="VF100" i="1"/>
  <c r="UE100" i="1"/>
  <c r="TB100" i="1"/>
  <c r="SB100" i="1"/>
  <c r="RB100" i="1"/>
  <c r="PX100" i="1"/>
  <c r="OW100" i="1"/>
  <c r="NW100" i="1"/>
  <c r="MV100" i="1"/>
  <c r="LW100" i="1"/>
  <c r="KW100" i="1"/>
  <c r="ADU100" i="1"/>
  <c r="ACP100" i="1"/>
  <c r="ABN100" i="1"/>
  <c r="VB100" i="1"/>
  <c r="UA100" i="1"/>
  <c r="SW100" i="1"/>
  <c r="RT100" i="1"/>
  <c r="QP100" i="1"/>
  <c r="PO100" i="1"/>
  <c r="OJ100" i="1"/>
  <c r="NJ100" i="1"/>
  <c r="MI100" i="1"/>
  <c r="LF100" i="1"/>
  <c r="KF100" i="1"/>
  <c r="JK100" i="1" a="1"/>
  <c r="JK100" i="1" s="1"/>
  <c r="JL100" i="1" s="1"/>
  <c r="JM100" i="1" s="1"/>
  <c r="JN100" i="1" s="1"/>
  <c r="AEJ100" i="1"/>
  <c r="ADE100" i="1"/>
  <c r="ACD100" i="1"/>
  <c r="WS100" i="1"/>
  <c r="UN100" i="1"/>
  <c r="TL100" i="1"/>
  <c r="SH100" i="1"/>
  <c r="RF100" i="1"/>
  <c r="QE100" i="1"/>
  <c r="OZ100" i="1"/>
  <c r="NX100" i="1"/>
  <c r="MU100" i="1"/>
  <c r="LT100" i="1"/>
  <c r="KQ100" i="1"/>
  <c r="AEE100" i="1"/>
  <c r="ADD100" i="1"/>
  <c r="ACB100" i="1"/>
  <c r="UL100" i="1"/>
  <c r="TK100" i="1"/>
  <c r="SF100" i="1"/>
  <c r="RE100" i="1"/>
  <c r="QA100" i="1"/>
  <c r="OX100" i="1"/>
  <c r="NV100" i="1"/>
  <c r="MT100" i="1"/>
  <c r="LS100" i="1"/>
  <c r="KP100" i="1"/>
  <c r="AEW100" i="1"/>
  <c r="ADP100" i="1"/>
  <c r="ACH100" i="1"/>
  <c r="UC100" i="1"/>
  <c r="ST100" i="1"/>
  <c r="RL100" i="1"/>
  <c r="QG100" i="1"/>
  <c r="OU100" i="1"/>
  <c r="NN100" i="1"/>
  <c r="MJ100" i="1"/>
  <c r="LC100" i="1"/>
  <c r="AEV100" i="1"/>
  <c r="ADO100" i="1"/>
  <c r="ACF100" i="1"/>
  <c r="UB100" i="1"/>
  <c r="SR100" i="1"/>
  <c r="RK100" i="1"/>
  <c r="QF100" i="1"/>
  <c r="OT100" i="1"/>
  <c r="NM100" i="1"/>
  <c r="MH100" i="1"/>
  <c r="LB100" i="1"/>
  <c r="JU100" i="1" a="1"/>
  <c r="JU100" i="1" s="1"/>
  <c r="JV100" i="1" s="1"/>
  <c r="JW100" i="1" s="1"/>
  <c r="JX100" i="1" s="1"/>
  <c r="AEC100" i="1"/>
  <c r="ACX100" i="1"/>
  <c r="ABP100" i="1"/>
  <c r="UV100" i="1"/>
  <c r="TM100" i="1"/>
  <c r="SC100" i="1"/>
  <c r="QS100" i="1"/>
  <c r="PN100" i="1"/>
  <c r="OF100" i="1"/>
  <c r="MY100" i="1"/>
  <c r="LR100" i="1"/>
  <c r="KL100" i="1"/>
  <c r="AEB100" i="1"/>
  <c r="ACW100" i="1"/>
  <c r="ABM100" i="1"/>
  <c r="UU100" i="1"/>
  <c r="TJ100" i="1"/>
  <c r="SA100" i="1"/>
  <c r="QR100" i="1"/>
  <c r="PL100" i="1"/>
  <c r="OD100" i="1"/>
  <c r="MX100" i="1"/>
  <c r="LP100" i="1"/>
  <c r="KJ100" i="1"/>
  <c r="AEU100" i="1"/>
  <c r="ADC100" i="1"/>
  <c r="ABL100" i="1"/>
  <c r="TR100" i="1"/>
  <c r="RZ100" i="1"/>
  <c r="QL100" i="1"/>
  <c r="OS100" i="1"/>
  <c r="NF100" i="1"/>
  <c r="LO100" i="1"/>
  <c r="KD100" i="1"/>
  <c r="ADX100" i="1"/>
  <c r="ACJ100" i="1"/>
  <c r="UK100" i="1"/>
  <c r="SX100" i="1"/>
  <c r="RG100" i="1"/>
  <c r="PQ100" i="1"/>
  <c r="NZ100" i="1"/>
  <c r="ML100" i="1"/>
  <c r="KY100" i="1"/>
  <c r="ADW100" i="1"/>
  <c r="ACI100" i="1"/>
  <c r="UJ100" i="1"/>
  <c r="SV100" i="1"/>
  <c r="RD100" i="1"/>
  <c r="PP100" i="1"/>
  <c r="NY100" i="1"/>
  <c r="MK100" i="1"/>
  <c r="KV100" i="1"/>
  <c r="ADT100" i="1"/>
  <c r="ABU100" i="1"/>
  <c r="TW100" i="1"/>
  <c r="SD100" i="1"/>
  <c r="QH100" i="1"/>
  <c r="OH100" i="1"/>
  <c r="MN100" i="1"/>
  <c r="KN100" i="1"/>
  <c r="ADS100" i="1"/>
  <c r="ABS100" i="1"/>
  <c r="TV100" i="1"/>
  <c r="RY100" i="1"/>
  <c r="PZ100" i="1"/>
  <c r="OG100" i="1"/>
  <c r="MD100" i="1"/>
  <c r="KM100" i="1"/>
  <c r="ADR100" i="1"/>
  <c r="UP100" i="1"/>
  <c r="SN100" i="1"/>
  <c r="QJ100" i="1"/>
  <c r="OC100" i="1"/>
  <c r="MA100" i="1"/>
  <c r="KC100" i="1"/>
  <c r="ADJ100" i="1"/>
  <c r="UO100" i="1"/>
  <c r="SM100" i="1"/>
  <c r="QI100" i="1"/>
  <c r="OB100" i="1"/>
  <c r="LZ100" i="1"/>
  <c r="KB100" i="1"/>
  <c r="ACZ100" i="1"/>
  <c r="TU100" i="1"/>
  <c r="RS100" i="1"/>
  <c r="PR100" i="1"/>
  <c r="NL100" i="1"/>
  <c r="LK100" i="1"/>
  <c r="JP100" i="1" a="1"/>
  <c r="JP100" i="1" s="1"/>
  <c r="JQ100" i="1" s="1"/>
  <c r="JR100" i="1" s="1"/>
  <c r="JS100" i="1" s="1"/>
  <c r="FT100" i="1"/>
  <c r="AET100" i="1"/>
  <c r="ACK100" i="1"/>
  <c r="TN100" i="1"/>
  <c r="RA100" i="1"/>
  <c r="OQ100" i="1"/>
  <c r="MB100" i="1"/>
  <c r="JT100" i="1" a="1"/>
  <c r="JT100" i="1" s="1"/>
  <c r="AES100" i="1"/>
  <c r="ACE100" i="1"/>
  <c r="TI100" i="1"/>
  <c r="QZ100" i="1"/>
  <c r="OM100" i="1"/>
  <c r="LY100" i="1"/>
  <c r="ADI100" i="1"/>
  <c r="UY100" i="1"/>
  <c r="SI100" i="1"/>
  <c r="PS100" i="1"/>
  <c r="NG100" i="1"/>
  <c r="LA100" i="1"/>
  <c r="AER100" i="1"/>
  <c r="ABR100" i="1"/>
  <c r="TQ100" i="1"/>
  <c r="QQ100" i="1"/>
  <c r="NQ100" i="1"/>
  <c r="LD100" i="1"/>
  <c r="AEQ100" i="1"/>
  <c r="ABQ100" i="1"/>
  <c r="TO100" i="1"/>
  <c r="QO100" i="1"/>
  <c r="NP100" i="1"/>
  <c r="KZ100" i="1"/>
  <c r="AEP100" i="1"/>
  <c r="TG100" i="1"/>
  <c r="QN100" i="1"/>
  <c r="NK100" i="1"/>
  <c r="KT100" i="1"/>
  <c r="AEL100" i="1"/>
  <c r="UI100" i="1"/>
  <c r="RC100" i="1"/>
  <c r="NE100" i="1"/>
  <c r="KE100" i="1"/>
  <c r="ACU100" i="1"/>
  <c r="SP100" i="1"/>
  <c r="PD100" i="1"/>
  <c r="LV100" i="1"/>
  <c r="AED100" i="1"/>
  <c r="ACN100" i="1"/>
  <c r="UX100" i="1"/>
  <c r="QT100" i="1"/>
  <c r="MW100" i="1"/>
  <c r="ACL100" i="1"/>
  <c r="UW100" i="1"/>
  <c r="QM100" i="1"/>
  <c r="MS100" i="1"/>
  <c r="TC100" i="1"/>
  <c r="PG100" i="1"/>
  <c r="LX100" i="1"/>
  <c r="AEA100" i="1"/>
  <c r="UH100" i="1"/>
  <c r="PK100" i="1"/>
  <c r="LI100" i="1"/>
  <c r="ADZ100" i="1"/>
  <c r="UG100" i="1"/>
  <c r="PF100" i="1"/>
  <c r="LG100" i="1"/>
  <c r="ABW100" i="1"/>
  <c r="ADV100" i="1"/>
  <c r="RX100" i="1"/>
  <c r="NC100" i="1"/>
  <c r="ADH100" i="1"/>
  <c r="RU100" i="1"/>
  <c r="NB100" i="1"/>
  <c r="FU100" i="1"/>
  <c r="VA100" i="1"/>
  <c r="PE100" i="1"/>
  <c r="KI100" i="1"/>
  <c r="SO100" i="1"/>
  <c r="MP100" i="1"/>
  <c r="SE100" i="1"/>
  <c r="MO100" i="1"/>
  <c r="RO100" i="1"/>
  <c r="MC100" i="1"/>
  <c r="ADF100" i="1"/>
  <c r="TA100" i="1"/>
  <c r="MQ100" i="1"/>
  <c r="ACY100" i="1"/>
  <c r="ADB100" i="1"/>
  <c r="SZ100" i="1"/>
  <c r="LN100" i="1"/>
  <c r="SY100" i="1"/>
  <c r="LJ100" i="1"/>
  <c r="ACV100" i="1"/>
  <c r="SQ100" i="1"/>
  <c r="LE100" i="1"/>
  <c r="PT100" i="1"/>
  <c r="JO100" i="1" a="1"/>
  <c r="JO100" i="1" s="1"/>
  <c r="PC100" i="1"/>
  <c r="PA100" i="1"/>
  <c r="ACO100" i="1"/>
  <c r="NS100" i="1"/>
  <c r="ACA100" i="1"/>
  <c r="NR100" i="1"/>
  <c r="ABV100" i="1"/>
  <c r="NH100" i="1"/>
  <c r="KO100" i="1"/>
  <c r="UZ100" i="1"/>
  <c r="UD100" i="1"/>
  <c r="TT100" i="1"/>
  <c r="RN100" i="1"/>
  <c r="PU100" i="1"/>
  <c r="OV100" i="1"/>
  <c r="OR100" i="1"/>
  <c r="OI100" i="1"/>
  <c r="OK100" i="1"/>
  <c r="KH100" i="1"/>
  <c r="VC100" i="1"/>
  <c r="KG100" i="1"/>
  <c r="VE100" i="1"/>
  <c r="RM100" i="1"/>
  <c r="RJ100" i="1"/>
  <c r="RH100" i="1"/>
  <c r="PV100" i="1"/>
  <c r="JZ100" i="1"/>
  <c r="X97" i="1"/>
  <c r="EX97" i="1" s="1"/>
  <c r="W97" i="1"/>
  <c r="EW97" i="1" s="1"/>
  <c r="DY97" i="1"/>
  <c r="T97" i="1"/>
  <c r="AI97" i="1" s="1"/>
  <c r="DX97" i="1"/>
  <c r="DZ97" i="1"/>
  <c r="DW97" i="1"/>
  <c r="Y97" i="1"/>
  <c r="EY97" i="1" s="1"/>
  <c r="V97" i="1"/>
  <c r="DT97" i="1"/>
  <c r="DS97" i="1"/>
  <c r="DR97" i="1"/>
  <c r="DV97" i="1"/>
  <c r="DU97" i="1"/>
  <c r="U97" i="1"/>
  <c r="ZE98" i="1"/>
  <c r="GA97" i="1"/>
  <c r="FZ97" i="1"/>
  <c r="CV93" i="1"/>
  <c r="CO93" i="1"/>
  <c r="CS93" i="1"/>
  <c r="CP93" i="1"/>
  <c r="CJ93" i="1"/>
  <c r="CY93" i="1"/>
  <c r="CZ93" i="1"/>
  <c r="CI93" i="1"/>
  <c r="AEJ99" i="1"/>
  <c r="ADP99" i="1"/>
  <c r="ACV99" i="1"/>
  <c r="ACB99" i="1"/>
  <c r="UV99" i="1"/>
  <c r="UB99" i="1"/>
  <c r="TH99" i="1"/>
  <c r="SN99" i="1"/>
  <c r="RT99" i="1"/>
  <c r="QZ99" i="1"/>
  <c r="QF99" i="1"/>
  <c r="PL99" i="1"/>
  <c r="OR99" i="1"/>
  <c r="NX99" i="1"/>
  <c r="ND99" i="1"/>
  <c r="MJ99" i="1"/>
  <c r="LP99" i="1"/>
  <c r="AEI99" i="1"/>
  <c r="ADO99" i="1"/>
  <c r="ACU99" i="1"/>
  <c r="ACA99" i="1"/>
  <c r="UU99" i="1"/>
  <c r="UA99" i="1"/>
  <c r="TG99" i="1"/>
  <c r="SM99" i="1"/>
  <c r="RS99" i="1"/>
  <c r="QY99" i="1"/>
  <c r="QE99" i="1"/>
  <c r="PK99" i="1"/>
  <c r="OQ99" i="1"/>
  <c r="NW99" i="1"/>
  <c r="NC99" i="1"/>
  <c r="MI99" i="1"/>
  <c r="LO99" i="1"/>
  <c r="KU99" i="1"/>
  <c r="KA99" i="1"/>
  <c r="AEK99" i="1"/>
  <c r="ADM99" i="1"/>
  <c r="ACQ99" i="1"/>
  <c r="ABU99" i="1"/>
  <c r="VE99" i="1"/>
  <c r="UI99" i="1"/>
  <c r="TM99" i="1"/>
  <c r="SQ99" i="1"/>
  <c r="RU99" i="1"/>
  <c r="QW99" i="1"/>
  <c r="QA99" i="1"/>
  <c r="PE99" i="1"/>
  <c r="OI99" i="1"/>
  <c r="NM99" i="1"/>
  <c r="MQ99" i="1"/>
  <c r="LU99" i="1"/>
  <c r="KY99" i="1"/>
  <c r="KD99" i="1"/>
  <c r="AEO99" i="1"/>
  <c r="ADR99" i="1"/>
  <c r="ACS99" i="1"/>
  <c r="ABV99" i="1"/>
  <c r="US99" i="1"/>
  <c r="TV99" i="1"/>
  <c r="SY99" i="1"/>
  <c r="SB99" i="1"/>
  <c r="RE99" i="1"/>
  <c r="QH99" i="1"/>
  <c r="PI99" i="1"/>
  <c r="OL99" i="1"/>
  <c r="NO99" i="1"/>
  <c r="MR99" i="1"/>
  <c r="LT99" i="1"/>
  <c r="KW99" i="1"/>
  <c r="JZ99" i="1"/>
  <c r="JJ99" i="1" a="1"/>
  <c r="JJ99" i="1" s="1"/>
  <c r="AEB99" i="1"/>
  <c r="ADE99" i="1"/>
  <c r="ACH99" i="1"/>
  <c r="VF99" i="1"/>
  <c r="UH99" i="1"/>
  <c r="TK99" i="1"/>
  <c r="SL99" i="1"/>
  <c r="RO99" i="1"/>
  <c r="QR99" i="1"/>
  <c r="PU99" i="1"/>
  <c r="OX99" i="1"/>
  <c r="OA99" i="1"/>
  <c r="NB99" i="1"/>
  <c r="ME99" i="1"/>
  <c r="LH99" i="1"/>
  <c r="KL99" i="1"/>
  <c r="AES99" i="1"/>
  <c r="ADT99" i="1"/>
  <c r="ACR99" i="1"/>
  <c r="ABR99" i="1"/>
  <c r="UL99" i="1"/>
  <c r="TL99" i="1"/>
  <c r="SJ99" i="1"/>
  <c r="RK99" i="1"/>
  <c r="QL99" i="1"/>
  <c r="PM99" i="1"/>
  <c r="OK99" i="1"/>
  <c r="NK99" i="1"/>
  <c r="ML99" i="1"/>
  <c r="LK99" i="1"/>
  <c r="KM99" i="1"/>
  <c r="AEF99" i="1"/>
  <c r="ADF99" i="1"/>
  <c r="ACE99" i="1"/>
  <c r="UG99" i="1"/>
  <c r="TE99" i="1"/>
  <c r="SE99" i="1"/>
  <c r="RD99" i="1"/>
  <c r="QB99" i="1"/>
  <c r="PA99" i="1"/>
  <c r="NZ99" i="1"/>
  <c r="MX99" i="1"/>
  <c r="LX99" i="1"/>
  <c r="KV99" i="1"/>
  <c r="AEU99" i="1"/>
  <c r="ADU99" i="1"/>
  <c r="ACP99" i="1"/>
  <c r="ABP99" i="1"/>
  <c r="UW99" i="1"/>
  <c r="TT99" i="1"/>
  <c r="ST99" i="1"/>
  <c r="RQ99" i="1"/>
  <c r="QP99" i="1"/>
  <c r="PP99" i="1"/>
  <c r="ON99" i="1"/>
  <c r="NL99" i="1"/>
  <c r="MK99" i="1"/>
  <c r="LI99" i="1"/>
  <c r="KI99" i="1"/>
  <c r="ADW99" i="1"/>
  <c r="ACO99" i="1"/>
  <c r="ABM99" i="1"/>
  <c r="UR99" i="1"/>
  <c r="TP99" i="1"/>
  <c r="SI99" i="1"/>
  <c r="RG99" i="1"/>
  <c r="PZ99" i="1"/>
  <c r="OW99" i="1"/>
  <c r="NS99" i="1"/>
  <c r="MO99" i="1"/>
  <c r="LJ99" i="1"/>
  <c r="KG99" i="1"/>
  <c r="FV99" i="1"/>
  <c r="AEM99" i="1"/>
  <c r="ADH99" i="1"/>
  <c r="ACD99" i="1"/>
  <c r="UE99" i="1"/>
  <c r="TA99" i="1"/>
  <c r="RX99" i="1"/>
  <c r="QS99" i="1"/>
  <c r="PO99" i="1"/>
  <c r="OH99" i="1"/>
  <c r="NF99" i="1"/>
  <c r="MA99" i="1"/>
  <c r="KX99" i="1"/>
  <c r="JU99" i="1" a="1"/>
  <c r="JU99" i="1" s="1"/>
  <c r="JV99" i="1" s="1"/>
  <c r="JW99" i="1" s="1"/>
  <c r="JX99" i="1" s="1"/>
  <c r="AEL99" i="1"/>
  <c r="ADG99" i="1"/>
  <c r="ACC99" i="1"/>
  <c r="UD99" i="1"/>
  <c r="SZ99" i="1"/>
  <c r="RW99" i="1"/>
  <c r="QQ99" i="1"/>
  <c r="PN99" i="1"/>
  <c r="OG99" i="1"/>
  <c r="NE99" i="1"/>
  <c r="LZ99" i="1"/>
  <c r="KT99" i="1"/>
  <c r="AEA99" i="1"/>
  <c r="ACT99" i="1"/>
  <c r="TZ99" i="1"/>
  <c r="SS99" i="1"/>
  <c r="RI99" i="1"/>
  <c r="PX99" i="1"/>
  <c r="OP99" i="1"/>
  <c r="NG99" i="1"/>
  <c r="LV99" i="1"/>
  <c r="KN99" i="1"/>
  <c r="AET99" i="1"/>
  <c r="ADJ99" i="1"/>
  <c r="ABY99" i="1"/>
  <c r="UT99" i="1"/>
  <c r="TJ99" i="1"/>
  <c r="SA99" i="1"/>
  <c r="QO99" i="1"/>
  <c r="PF99" i="1"/>
  <c r="NV99" i="1"/>
  <c r="MN99" i="1"/>
  <c r="LD99" i="1"/>
  <c r="AER99" i="1"/>
  <c r="ADI99" i="1"/>
  <c r="ABX99" i="1"/>
  <c r="UQ99" i="1"/>
  <c r="TI99" i="1"/>
  <c r="RZ99" i="1"/>
  <c r="QN99" i="1"/>
  <c r="PD99" i="1"/>
  <c r="NU99" i="1"/>
  <c r="MM99" i="1"/>
  <c r="LC99" i="1"/>
  <c r="ADL99" i="1"/>
  <c r="ABT99" i="1"/>
  <c r="UK99" i="1"/>
  <c r="SU99" i="1"/>
  <c r="RC99" i="1"/>
  <c r="PQ99" i="1"/>
  <c r="NY99" i="1"/>
  <c r="MF99" i="1"/>
  <c r="KQ99" i="1"/>
  <c r="ADK99" i="1"/>
  <c r="ABS99" i="1"/>
  <c r="UJ99" i="1"/>
  <c r="SR99" i="1"/>
  <c r="RB99" i="1"/>
  <c r="PJ99" i="1"/>
  <c r="NT99" i="1"/>
  <c r="MD99" i="1"/>
  <c r="KP99" i="1"/>
  <c r="AEW99" i="1"/>
  <c r="ADA99" i="1"/>
  <c r="UM99" i="1"/>
  <c r="SO99" i="1"/>
  <c r="QU99" i="1"/>
  <c r="OY99" i="1"/>
  <c r="NA99" i="1"/>
  <c r="LL99" i="1"/>
  <c r="AEV99" i="1"/>
  <c r="ACZ99" i="1"/>
  <c r="UF99" i="1"/>
  <c r="SK99" i="1"/>
  <c r="QT99" i="1"/>
  <c r="OV99" i="1"/>
  <c r="MZ99" i="1"/>
  <c r="LG99" i="1"/>
  <c r="AEG99" i="1"/>
  <c r="ACM99" i="1"/>
  <c r="TU99" i="1"/>
  <c r="SC99" i="1"/>
  <c r="QG99" i="1"/>
  <c r="OM99" i="1"/>
  <c r="MT99" i="1"/>
  <c r="KZ99" i="1"/>
  <c r="JK99" i="1" a="1"/>
  <c r="JK99" i="1" s="1"/>
  <c r="JL99" i="1" s="1"/>
  <c r="JM99" i="1" s="1"/>
  <c r="JN99" i="1" s="1"/>
  <c r="AEC99" i="1"/>
  <c r="ACF99" i="1"/>
  <c r="VD99" i="1"/>
  <c r="TD99" i="1"/>
  <c r="RF99" i="1"/>
  <c r="OZ99" i="1"/>
  <c r="MV99" i="1"/>
  <c r="KR99" i="1"/>
  <c r="ADZ99" i="1"/>
  <c r="ABZ99" i="1"/>
  <c r="VC99" i="1"/>
  <c r="TC99" i="1"/>
  <c r="RA99" i="1"/>
  <c r="OU99" i="1"/>
  <c r="MU99" i="1"/>
  <c r="KO99" i="1"/>
  <c r="ADB99" i="1"/>
  <c r="UC99" i="1"/>
  <c r="SD99" i="1"/>
  <c r="PY99" i="1"/>
  <c r="OB99" i="1"/>
  <c r="LS99" i="1"/>
  <c r="ACX99" i="1"/>
  <c r="UO99" i="1"/>
  <c r="RV99" i="1"/>
  <c r="PR99" i="1"/>
  <c r="MY99" i="1"/>
  <c r="KJ99" i="1"/>
  <c r="FU99" i="1"/>
  <c r="ACW99" i="1"/>
  <c r="WS99" i="1"/>
  <c r="UN99" i="1"/>
  <c r="RR99" i="1"/>
  <c r="PH99" i="1"/>
  <c r="MW99" i="1"/>
  <c r="KH99" i="1"/>
  <c r="FT99" i="1"/>
  <c r="ACN99" i="1"/>
  <c r="TY99" i="1"/>
  <c r="RP99" i="1"/>
  <c r="PG99" i="1"/>
  <c r="MS99" i="1"/>
  <c r="KF99" i="1"/>
  <c r="ACG99" i="1"/>
  <c r="UP99" i="1"/>
  <c r="RL99" i="1"/>
  <c r="OJ99" i="1"/>
  <c r="LQ99" i="1"/>
  <c r="ADS99" i="1"/>
  <c r="SX99" i="1"/>
  <c r="QC99" i="1"/>
  <c r="NI99" i="1"/>
  <c r="KC99" i="1"/>
  <c r="ACL99" i="1"/>
  <c r="TR99" i="1"/>
  <c r="QK99" i="1"/>
  <c r="NN99" i="1"/>
  <c r="KB99" i="1"/>
  <c r="ACK99" i="1"/>
  <c r="TQ99" i="1"/>
  <c r="QJ99" i="1"/>
  <c r="NJ99" i="1"/>
  <c r="JY99" i="1"/>
  <c r="AEQ99" i="1"/>
  <c r="ABO99" i="1"/>
  <c r="SW99" i="1"/>
  <c r="PT99" i="1"/>
  <c r="MC99" i="1"/>
  <c r="ABN99" i="1"/>
  <c r="UZ99" i="1"/>
  <c r="QX99" i="1"/>
  <c r="NH99" i="1"/>
  <c r="JO99" i="1" a="1"/>
  <c r="JO99" i="1" s="1"/>
  <c r="ABL99" i="1"/>
  <c r="UY99" i="1"/>
  <c r="QV99" i="1"/>
  <c r="MP99" i="1"/>
  <c r="TB99" i="1"/>
  <c r="OS99" i="1"/>
  <c r="LA99" i="1"/>
  <c r="SV99" i="1"/>
  <c r="OO99" i="1"/>
  <c r="KS99" i="1"/>
  <c r="ADQ99" i="1"/>
  <c r="RH99" i="1"/>
  <c r="MG99" i="1"/>
  <c r="ACY99" i="1"/>
  <c r="SG99" i="1"/>
  <c r="NQ99" i="1"/>
  <c r="ACJ99" i="1"/>
  <c r="SF99" i="1"/>
  <c r="NP99" i="1"/>
  <c r="ACI99" i="1"/>
  <c r="RY99" i="1"/>
  <c r="MH99" i="1"/>
  <c r="AEH99" i="1"/>
  <c r="SH99" i="1"/>
  <c r="LW99" i="1"/>
  <c r="AEE99" i="1"/>
  <c r="RN99" i="1"/>
  <c r="LR99" i="1"/>
  <c r="AED99" i="1"/>
  <c r="RM99" i="1"/>
  <c r="LN99" i="1"/>
  <c r="ADY99" i="1"/>
  <c r="RJ99" i="1"/>
  <c r="LM99" i="1"/>
  <c r="ABQ99" i="1"/>
  <c r="VB99" i="1"/>
  <c r="PC99" i="1"/>
  <c r="JP99" i="1" a="1"/>
  <c r="JP99" i="1" s="1"/>
  <c r="JQ99" i="1" s="1"/>
  <c r="JR99" i="1" s="1"/>
  <c r="JS99" i="1" s="1"/>
  <c r="VA99" i="1"/>
  <c r="PB99" i="1"/>
  <c r="UX99" i="1"/>
  <c r="OT99" i="1"/>
  <c r="TN99" i="1"/>
  <c r="KE99" i="1"/>
  <c r="AEP99" i="1"/>
  <c r="TF99" i="1"/>
  <c r="JT99" i="1" a="1"/>
  <c r="JT99" i="1" s="1"/>
  <c r="AEN99" i="1"/>
  <c r="SP99" i="1"/>
  <c r="ADX99" i="1"/>
  <c r="QM99" i="1"/>
  <c r="QI99" i="1"/>
  <c r="QD99" i="1"/>
  <c r="PW99" i="1"/>
  <c r="PV99" i="1"/>
  <c r="TX99" i="1"/>
  <c r="OF99" i="1"/>
  <c r="TW99" i="1"/>
  <c r="PS99" i="1"/>
  <c r="TS99" i="1"/>
  <c r="TO99" i="1"/>
  <c r="OE99" i="1"/>
  <c r="LF99" i="1"/>
  <c r="LE99" i="1"/>
  <c r="LB99" i="1"/>
  <c r="OD99" i="1"/>
  <c r="LY99" i="1"/>
  <c r="OC99" i="1"/>
  <c r="KK99" i="1"/>
  <c r="NR99" i="1"/>
  <c r="MB99" i="1"/>
  <c r="ADV99" i="1"/>
  <c r="ADN99" i="1"/>
  <c r="ADD99" i="1"/>
  <c r="ABW99" i="1"/>
  <c r="ADC99" i="1"/>
  <c r="FW100" i="1"/>
  <c r="FX100" i="1"/>
  <c r="DU96" i="1"/>
  <c r="DT96" i="1"/>
  <c r="DV96" i="1"/>
  <c r="X96" i="1"/>
  <c r="EX96" i="1" s="1"/>
  <c r="W96" i="1"/>
  <c r="EW96" i="1" s="1"/>
  <c r="V96" i="1"/>
  <c r="DZ96" i="1"/>
  <c r="Y96" i="1"/>
  <c r="EY96" i="1" s="1"/>
  <c r="U96" i="1"/>
  <c r="T96" i="1"/>
  <c r="DH96" i="1" s="1" a="1"/>
  <c r="DH96" i="1" s="1"/>
  <c r="DY96" i="1"/>
  <c r="DX96" i="1"/>
  <c r="DW96" i="1"/>
  <c r="DS96" i="1"/>
  <c r="DR96" i="1"/>
  <c r="ZE97" i="1"/>
  <c r="GA96" i="1"/>
  <c r="FZ96" i="1"/>
  <c r="CO92" i="1"/>
  <c r="CS92" i="1"/>
  <c r="CV92" i="1"/>
  <c r="CP92" i="1"/>
  <c r="CZ92" i="1"/>
  <c r="CY92" i="1"/>
  <c r="CJ92" i="1"/>
  <c r="CI92" i="1"/>
  <c r="AEE98" i="1"/>
  <c r="ADK98" i="1"/>
  <c r="AEK98" i="1"/>
  <c r="ADP98" i="1"/>
  <c r="ACU98" i="1"/>
  <c r="ACA98" i="1"/>
  <c r="UU98" i="1"/>
  <c r="UA98" i="1"/>
  <c r="TG98" i="1"/>
  <c r="SM98" i="1"/>
  <c r="RS98" i="1"/>
  <c r="QY98" i="1"/>
  <c r="QE98" i="1"/>
  <c r="PK98" i="1"/>
  <c r="OQ98" i="1"/>
  <c r="NW98" i="1"/>
  <c r="NC98" i="1"/>
  <c r="MI98" i="1"/>
  <c r="LO98" i="1"/>
  <c r="KU98" i="1"/>
  <c r="KA98" i="1"/>
  <c r="AEU98" i="1"/>
  <c r="ADY98" i="1"/>
  <c r="ADC98" i="1"/>
  <c r="ACH98" i="1"/>
  <c r="ABM98" i="1"/>
  <c r="UN98" i="1"/>
  <c r="TS98" i="1"/>
  <c r="SX98" i="1"/>
  <c r="SC98" i="1"/>
  <c r="RH98" i="1"/>
  <c r="QM98" i="1"/>
  <c r="PR98" i="1"/>
  <c r="OW98" i="1"/>
  <c r="OB98" i="1"/>
  <c r="NG98" i="1"/>
  <c r="ML98" i="1"/>
  <c r="LQ98" i="1"/>
  <c r="KV98" i="1"/>
  <c r="JZ98" i="1"/>
  <c r="AEJ98" i="1"/>
  <c r="ADN98" i="1"/>
  <c r="ACR98" i="1"/>
  <c r="ABW98" i="1"/>
  <c r="UY98" i="1"/>
  <c r="UD98" i="1"/>
  <c r="TI98" i="1"/>
  <c r="SN98" i="1"/>
  <c r="RR98" i="1"/>
  <c r="QW98" i="1"/>
  <c r="QB98" i="1"/>
  <c r="PG98" i="1"/>
  <c r="OL98" i="1"/>
  <c r="NQ98" i="1"/>
  <c r="MV98" i="1"/>
  <c r="MA98" i="1"/>
  <c r="LF98" i="1"/>
  <c r="KK98" i="1"/>
  <c r="AEP98" i="1"/>
  <c r="ADR98" i="1"/>
  <c r="ACS98" i="1"/>
  <c r="ABU98" i="1"/>
  <c r="UQ98" i="1"/>
  <c r="TT98" i="1"/>
  <c r="SV98" i="1"/>
  <c r="RY98" i="1"/>
  <c r="AED98" i="1"/>
  <c r="AEC98" i="1"/>
  <c r="ADE98" i="1"/>
  <c r="ACG98" i="1"/>
  <c r="AEN98" i="1"/>
  <c r="ADJ98" i="1"/>
  <c r="ACK98" i="1"/>
  <c r="VE98" i="1"/>
  <c r="UG98" i="1"/>
  <c r="TH98" i="1"/>
  <c r="SI98" i="1"/>
  <c r="RK98" i="1"/>
  <c r="QN98" i="1"/>
  <c r="PP98" i="1"/>
  <c r="OS98" i="1"/>
  <c r="NU98" i="1"/>
  <c r="MX98" i="1"/>
  <c r="LZ98" i="1"/>
  <c r="LC98" i="1"/>
  <c r="KF98" i="1"/>
  <c r="ADX98" i="1"/>
  <c r="ACX98" i="1"/>
  <c r="ABX98" i="1"/>
  <c r="ADW98" i="1"/>
  <c r="ACW98" i="1"/>
  <c r="ABV98" i="1"/>
  <c r="UR98" i="1"/>
  <c r="TR98" i="1"/>
  <c r="ST98" i="1"/>
  <c r="RV98" i="1"/>
  <c r="QX98" i="1"/>
  <c r="PZ98" i="1"/>
  <c r="PC98" i="1"/>
  <c r="OF98" i="1"/>
  <c r="NI98" i="1"/>
  <c r="MK98" i="1"/>
  <c r="LM98" i="1"/>
  <c r="KP98" i="1"/>
  <c r="AET98" i="1"/>
  <c r="ADM98" i="1"/>
  <c r="ACI98" i="1"/>
  <c r="UW98" i="1"/>
  <c r="TV98" i="1"/>
  <c r="SS98" i="1"/>
  <c r="RQ98" i="1"/>
  <c r="QR98" i="1"/>
  <c r="PS98" i="1"/>
  <c r="OR98" i="1"/>
  <c r="NR98" i="1"/>
  <c r="MR98" i="1"/>
  <c r="LS98" i="1"/>
  <c r="KR98" i="1"/>
  <c r="JT98" i="1" a="1"/>
  <c r="JT98" i="1" s="1"/>
  <c r="FV98" i="1"/>
  <c r="AES98" i="1"/>
  <c r="ADL98" i="1"/>
  <c r="ACF98" i="1"/>
  <c r="UV98" i="1"/>
  <c r="TU98" i="1"/>
  <c r="SR98" i="1"/>
  <c r="RP98" i="1"/>
  <c r="QQ98" i="1"/>
  <c r="PQ98" i="1"/>
  <c r="OP98" i="1"/>
  <c r="NP98" i="1"/>
  <c r="MQ98" i="1"/>
  <c r="LR98" i="1"/>
  <c r="KQ98" i="1"/>
  <c r="FU98" i="1"/>
  <c r="ADU98" i="1"/>
  <c r="ACM98" i="1"/>
  <c r="VD98" i="1"/>
  <c r="TZ98" i="1"/>
  <c r="SW98" i="1"/>
  <c r="RO98" i="1"/>
  <c r="QL98" i="1"/>
  <c r="PJ98" i="1"/>
  <c r="OH98" i="1"/>
  <c r="NE98" i="1"/>
  <c r="MC98" i="1"/>
  <c r="KZ98" i="1"/>
  <c r="ADT98" i="1"/>
  <c r="ACL98" i="1"/>
  <c r="VC98" i="1"/>
  <c r="TY98" i="1"/>
  <c r="SU98" i="1"/>
  <c r="RN98" i="1"/>
  <c r="QK98" i="1"/>
  <c r="PI98" i="1"/>
  <c r="OG98" i="1"/>
  <c r="ND98" i="1"/>
  <c r="MB98" i="1"/>
  <c r="KY98" i="1"/>
  <c r="AEV98" i="1"/>
  <c r="ADH98" i="1"/>
  <c r="ACB98" i="1"/>
  <c r="UT98" i="1"/>
  <c r="TO98" i="1"/>
  <c r="SK98" i="1"/>
  <c r="RG98" i="1"/>
  <c r="QF98" i="1"/>
  <c r="PB98" i="1"/>
  <c r="NZ98" i="1"/>
  <c r="MW98" i="1"/>
  <c r="LU98" i="1"/>
  <c r="KO98" i="1"/>
  <c r="JP98" i="1" a="1"/>
  <c r="JP98" i="1" s="1"/>
  <c r="JQ98" i="1" s="1"/>
  <c r="JR98" i="1" s="1"/>
  <c r="JS98" i="1" s="1"/>
  <c r="ADZ98" i="1"/>
  <c r="ACE98" i="1"/>
  <c r="UL98" i="1"/>
  <c r="TD98" i="1"/>
  <c r="RW98" i="1"/>
  <c r="QJ98" i="1"/>
  <c r="PD98" i="1"/>
  <c r="NV98" i="1"/>
  <c r="MN98" i="1"/>
  <c r="LG98" i="1"/>
  <c r="JY98" i="1"/>
  <c r="ADV98" i="1"/>
  <c r="ACD98" i="1"/>
  <c r="UK98" i="1"/>
  <c r="TC98" i="1"/>
  <c r="RU98" i="1"/>
  <c r="QI98" i="1"/>
  <c r="PA98" i="1"/>
  <c r="NT98" i="1"/>
  <c r="MM98" i="1"/>
  <c r="LE98" i="1"/>
  <c r="AEQ98" i="1"/>
  <c r="ADA98" i="1"/>
  <c r="ABO98" i="1"/>
  <c r="TW98" i="1"/>
  <c r="SJ98" i="1"/>
  <c r="RC98" i="1"/>
  <c r="PV98" i="1"/>
  <c r="OM98" i="1"/>
  <c r="NF98" i="1"/>
  <c r="LW98" i="1"/>
  <c r="KM98" i="1"/>
  <c r="JK98" i="1" a="1"/>
  <c r="JK98" i="1" s="1"/>
  <c r="JL98" i="1" s="1"/>
  <c r="JM98" i="1" s="1"/>
  <c r="JN98" i="1" s="1"/>
  <c r="ADB98" i="1"/>
  <c r="UZ98" i="1"/>
  <c r="TJ98" i="1"/>
  <c r="RT98" i="1"/>
  <c r="QC98" i="1"/>
  <c r="OO98" i="1"/>
  <c r="NA98" i="1"/>
  <c r="LL98" i="1"/>
  <c r="KC98" i="1"/>
  <c r="ACZ98" i="1"/>
  <c r="UX98" i="1"/>
  <c r="TF98" i="1"/>
  <c r="RM98" i="1"/>
  <c r="QA98" i="1"/>
  <c r="ON98" i="1"/>
  <c r="MZ98" i="1"/>
  <c r="LK98" i="1"/>
  <c r="KB98" i="1"/>
  <c r="AEW98" i="1"/>
  <c r="ACY98" i="1"/>
  <c r="US98" i="1"/>
  <c r="TE98" i="1"/>
  <c r="RL98" i="1"/>
  <c r="PY98" i="1"/>
  <c r="OK98" i="1"/>
  <c r="MY98" i="1"/>
  <c r="LJ98" i="1"/>
  <c r="ADQ98" i="1"/>
  <c r="ABP98" i="1"/>
  <c r="TL98" i="1"/>
  <c r="RI98" i="1"/>
  <c r="PO98" i="1"/>
  <c r="NX98" i="1"/>
  <c r="MD98" i="1"/>
  <c r="KH98" i="1"/>
  <c r="AEO98" i="1"/>
  <c r="ACO98" i="1"/>
  <c r="UH98" i="1"/>
  <c r="SH98" i="1"/>
  <c r="QS98" i="1"/>
  <c r="OV98" i="1"/>
  <c r="MU98" i="1"/>
  <c r="LB98" i="1"/>
  <c r="ADG98" i="1"/>
  <c r="TX98" i="1"/>
  <c r="RZ98" i="1"/>
  <c r="PT98" i="1"/>
  <c r="NO98" i="1"/>
  <c r="LT98" i="1"/>
  <c r="ADF98" i="1"/>
  <c r="TQ98" i="1"/>
  <c r="RX98" i="1"/>
  <c r="PN98" i="1"/>
  <c r="NN98" i="1"/>
  <c r="LP98" i="1"/>
  <c r="ACP98" i="1"/>
  <c r="TB98" i="1"/>
  <c r="RB98" i="1"/>
  <c r="PE98" i="1"/>
  <c r="NH98" i="1"/>
  <c r="LA98" i="1"/>
  <c r="ADD98" i="1"/>
  <c r="WS98" i="1"/>
  <c r="UF98" i="1"/>
  <c r="SA98" i="1"/>
  <c r="PH98" i="1"/>
  <c r="MT98" i="1"/>
  <c r="KN98" i="1"/>
  <c r="ACV98" i="1"/>
  <c r="UE98" i="1"/>
  <c r="RJ98" i="1"/>
  <c r="PF98" i="1"/>
  <c r="MS98" i="1"/>
  <c r="KL98" i="1"/>
  <c r="ACJ98" i="1"/>
  <c r="VB98" i="1"/>
  <c r="SG98" i="1"/>
  <c r="PU98" i="1"/>
  <c r="NB98" i="1"/>
  <c r="KI98" i="1"/>
  <c r="ACC98" i="1"/>
  <c r="VA98" i="1"/>
  <c r="SF98" i="1"/>
  <c r="PM98" i="1"/>
  <c r="AEG98" i="1"/>
  <c r="TN98" i="1"/>
  <c r="QV98" i="1"/>
  <c r="OE98" i="1"/>
  <c r="LV98" i="1"/>
  <c r="ABT98" i="1"/>
  <c r="SY98" i="1"/>
  <c r="PX98" i="1"/>
  <c r="MO98" i="1"/>
  <c r="JU98" i="1" a="1"/>
  <c r="JU98" i="1" s="1"/>
  <c r="JV98" i="1" s="1"/>
  <c r="JW98" i="1" s="1"/>
  <c r="JX98" i="1" s="1"/>
  <c r="ABS98" i="1"/>
  <c r="SQ98" i="1"/>
  <c r="PW98" i="1"/>
  <c r="MJ98" i="1"/>
  <c r="ABR98" i="1"/>
  <c r="SP98" i="1"/>
  <c r="PL98" i="1"/>
  <c r="MH98" i="1"/>
  <c r="JO98" i="1" a="1"/>
  <c r="JO98" i="1" s="1"/>
  <c r="ACQ98" i="1"/>
  <c r="UP98" i="1"/>
  <c r="RA98" i="1"/>
  <c r="NS98" i="1"/>
  <c r="KG98" i="1"/>
  <c r="ACN98" i="1"/>
  <c r="UO98" i="1"/>
  <c r="QZ98" i="1"/>
  <c r="NM98" i="1"/>
  <c r="KE98" i="1"/>
  <c r="ABZ98" i="1"/>
  <c r="UM98" i="1"/>
  <c r="QU98" i="1"/>
  <c r="NL98" i="1"/>
  <c r="KD98" i="1"/>
  <c r="ABY98" i="1"/>
  <c r="UJ98" i="1"/>
  <c r="QT98" i="1"/>
  <c r="NK98" i="1"/>
  <c r="AEL98" i="1"/>
  <c r="TA98" i="1"/>
  <c r="OY98" i="1"/>
  <c r="LX98" i="1"/>
  <c r="AEI98" i="1"/>
  <c r="SZ98" i="1"/>
  <c r="OX98" i="1"/>
  <c r="LN98" i="1"/>
  <c r="AEH98" i="1"/>
  <c r="SO98" i="1"/>
  <c r="OU98" i="1"/>
  <c r="LI98" i="1"/>
  <c r="AEM98" i="1"/>
  <c r="SB98" i="1"/>
  <c r="MF98" i="1"/>
  <c r="AEF98" i="1"/>
  <c r="RF98" i="1"/>
  <c r="ME98" i="1"/>
  <c r="AEB98" i="1"/>
  <c r="RE98" i="1"/>
  <c r="LY98" i="1"/>
  <c r="AEA98" i="1"/>
  <c r="RD98" i="1"/>
  <c r="LH98" i="1"/>
  <c r="QG98" i="1"/>
  <c r="QD98" i="1"/>
  <c r="OZ98" i="1"/>
  <c r="OT98" i="1"/>
  <c r="ADS98" i="1"/>
  <c r="SE98" i="1"/>
  <c r="JJ98" i="1" a="1"/>
  <c r="JJ98" i="1" s="1"/>
  <c r="ADO98" i="1"/>
  <c r="SD98" i="1"/>
  <c r="ABQ98" i="1"/>
  <c r="ABN98" i="1"/>
  <c r="ADI98" i="1"/>
  <c r="QP98" i="1"/>
  <c r="ACT98" i="1"/>
  <c r="QO98" i="1"/>
  <c r="QH98" i="1"/>
  <c r="OJ98" i="1"/>
  <c r="OA98" i="1"/>
  <c r="FT98" i="1"/>
  <c r="ABL98" i="1"/>
  <c r="KS98" i="1"/>
  <c r="NY98" i="1"/>
  <c r="LD98" i="1"/>
  <c r="KW98" i="1"/>
  <c r="VF98" i="1"/>
  <c r="NJ98" i="1"/>
  <c r="AER98" i="1"/>
  <c r="KT98" i="1"/>
  <c r="MP98" i="1"/>
  <c r="MG98" i="1"/>
  <c r="KX98" i="1"/>
  <c r="TP98" i="1"/>
  <c r="TM98" i="1"/>
  <c r="TK98" i="1"/>
  <c r="OC98" i="1"/>
  <c r="UB98" i="1"/>
  <c r="KJ98" i="1"/>
  <c r="UI98" i="1"/>
  <c r="OI98" i="1"/>
  <c r="OD98" i="1"/>
  <c r="UC98" i="1"/>
  <c r="SL98" i="1"/>
  <c r="FX99" i="1"/>
  <c r="FW99" i="1"/>
  <c r="DV95" i="1"/>
  <c r="DX95" i="1"/>
  <c r="DW95" i="1"/>
  <c r="V95" i="1"/>
  <c r="U95" i="1"/>
  <c r="T95" i="1"/>
  <c r="AI95" i="1" s="1"/>
  <c r="DS95" i="1"/>
  <c r="DY95" i="1"/>
  <c r="DU95" i="1"/>
  <c r="W95" i="1"/>
  <c r="EW95" i="1" s="1"/>
  <c r="DZ95" i="1"/>
  <c r="DT95" i="1"/>
  <c r="DR95" i="1"/>
  <c r="Y95" i="1"/>
  <c r="EY95" i="1" s="1"/>
  <c r="X95" i="1"/>
  <c r="EX95" i="1" s="1"/>
  <c r="ZE96" i="1"/>
  <c r="FZ95" i="1"/>
  <c r="GA95" i="1"/>
  <c r="CV91" i="1"/>
  <c r="CY91" i="1"/>
  <c r="CI91" i="1"/>
  <c r="CP91" i="1"/>
  <c r="CO91" i="1"/>
  <c r="CZ91" i="1"/>
  <c r="CJ91" i="1"/>
  <c r="CS91" i="1"/>
  <c r="AEL97" i="1"/>
  <c r="ADR97" i="1"/>
  <c r="ACX97" i="1"/>
  <c r="ACD97" i="1"/>
  <c r="UX97" i="1"/>
  <c r="UD97" i="1"/>
  <c r="TJ97" i="1"/>
  <c r="SP97" i="1"/>
  <c r="RV97" i="1"/>
  <c r="RB97" i="1"/>
  <c r="QH97" i="1"/>
  <c r="PN97" i="1"/>
  <c r="OT97" i="1"/>
  <c r="NZ97" i="1"/>
  <c r="NF97" i="1"/>
  <c r="ML97" i="1"/>
  <c r="LR97" i="1"/>
  <c r="KX97" i="1"/>
  <c r="KD97" i="1"/>
  <c r="AEK97" i="1"/>
  <c r="ADP97" i="1"/>
  <c r="ACU97" i="1"/>
  <c r="ABZ97" i="1"/>
  <c r="VA97" i="1"/>
  <c r="UF97" i="1"/>
  <c r="TK97" i="1"/>
  <c r="SO97" i="1"/>
  <c r="RT97" i="1"/>
  <c r="QY97" i="1"/>
  <c r="QD97" i="1"/>
  <c r="PI97" i="1"/>
  <c r="ON97" i="1"/>
  <c r="NS97" i="1"/>
  <c r="MX97" i="1"/>
  <c r="MC97" i="1"/>
  <c r="LH97" i="1"/>
  <c r="KM97" i="1"/>
  <c r="JT97" i="1" a="1"/>
  <c r="JT97" i="1" s="1"/>
  <c r="AEU97" i="1"/>
  <c r="ADY97" i="1"/>
  <c r="ADC97" i="1"/>
  <c r="ACG97" i="1"/>
  <c r="UR97" i="1"/>
  <c r="TV97" i="1"/>
  <c r="SZ97" i="1"/>
  <c r="SD97" i="1"/>
  <c r="RH97" i="1"/>
  <c r="QL97" i="1"/>
  <c r="PP97" i="1"/>
  <c r="OS97" i="1"/>
  <c r="NW97" i="1"/>
  <c r="NA97" i="1"/>
  <c r="ME97" i="1"/>
  <c r="LI97" i="1"/>
  <c r="KL97" i="1"/>
  <c r="AEF97" i="1"/>
  <c r="ADI97" i="1"/>
  <c r="ACL97" i="1"/>
  <c r="ABO97" i="1"/>
  <c r="VF97" i="1"/>
  <c r="UI97" i="1"/>
  <c r="TL97" i="1"/>
  <c r="SM97" i="1"/>
  <c r="RP97" i="1"/>
  <c r="QS97" i="1"/>
  <c r="PV97" i="1"/>
  <c r="OY97" i="1"/>
  <c r="OB97" i="1"/>
  <c r="ND97" i="1"/>
  <c r="MG97" i="1"/>
  <c r="LJ97" i="1"/>
  <c r="KK97" i="1"/>
  <c r="AEE97" i="1"/>
  <c r="ADH97" i="1"/>
  <c r="ACK97" i="1"/>
  <c r="ABN97" i="1"/>
  <c r="VE97" i="1"/>
  <c r="UH97" i="1"/>
  <c r="TI97" i="1"/>
  <c r="SL97" i="1"/>
  <c r="RO97" i="1"/>
  <c r="QR97" i="1"/>
  <c r="PU97" i="1"/>
  <c r="OX97" i="1"/>
  <c r="OA97" i="1"/>
  <c r="NC97" i="1"/>
  <c r="MF97" i="1"/>
  <c r="LG97" i="1"/>
  <c r="KJ97" i="1"/>
  <c r="JP97" i="1" a="1"/>
  <c r="JP97" i="1" s="1"/>
  <c r="JQ97" i="1" s="1"/>
  <c r="JR97" i="1" s="1"/>
  <c r="JS97" i="1" s="1"/>
  <c r="AET97" i="1"/>
  <c r="ADU97" i="1"/>
  <c r="ACT97" i="1"/>
  <c r="ABU97" i="1"/>
  <c r="UK97" i="1"/>
  <c r="TH97" i="1"/>
  <c r="SI97" i="1"/>
  <c r="RJ97" i="1"/>
  <c r="QJ97" i="1"/>
  <c r="PJ97" i="1"/>
  <c r="OJ97" i="1"/>
  <c r="NK97" i="1"/>
  <c r="MK97" i="1"/>
  <c r="LL97" i="1"/>
  <c r="AES97" i="1"/>
  <c r="ADT97" i="1"/>
  <c r="ACS97" i="1"/>
  <c r="ABT97" i="1"/>
  <c r="UJ97" i="1"/>
  <c r="TG97" i="1"/>
  <c r="SH97" i="1"/>
  <c r="RI97" i="1"/>
  <c r="QI97" i="1"/>
  <c r="PH97" i="1"/>
  <c r="OI97" i="1"/>
  <c r="NJ97" i="1"/>
  <c r="MJ97" i="1"/>
  <c r="LK97" i="1"/>
  <c r="AEN97" i="1"/>
  <c r="ADM97" i="1"/>
  <c r="ACN97" i="1"/>
  <c r="ABM97" i="1"/>
  <c r="AER97" i="1"/>
  <c r="ADN97" i="1"/>
  <c r="ACI97" i="1"/>
  <c r="WS97" i="1"/>
  <c r="UO97" i="1"/>
  <c r="TN97" i="1"/>
  <c r="SG97" i="1"/>
  <c r="RE97" i="1"/>
  <c r="QB97" i="1"/>
  <c r="PA97" i="1"/>
  <c r="NV97" i="1"/>
  <c r="MT97" i="1"/>
  <c r="LS97" i="1"/>
  <c r="KQ97" i="1"/>
  <c r="FT97" i="1"/>
  <c r="AEQ97" i="1"/>
  <c r="ADL97" i="1"/>
  <c r="ACH97" i="1"/>
  <c r="UN97" i="1"/>
  <c r="TM97" i="1"/>
  <c r="SF97" i="1"/>
  <c r="RD97" i="1"/>
  <c r="QA97" i="1"/>
  <c r="OZ97" i="1"/>
  <c r="NU97" i="1"/>
  <c r="MS97" i="1"/>
  <c r="LQ97" i="1"/>
  <c r="KP97" i="1"/>
  <c r="AEC97" i="1"/>
  <c r="ACZ97" i="1"/>
  <c r="ABV97" i="1"/>
  <c r="VB97" i="1"/>
  <c r="TY97" i="1"/>
  <c r="SW97" i="1"/>
  <c r="RU97" i="1"/>
  <c r="QQ97" i="1"/>
  <c r="PO97" i="1"/>
  <c r="OL97" i="1"/>
  <c r="NI97" i="1"/>
  <c r="MD97" i="1"/>
  <c r="LB97" i="1"/>
  <c r="KB97" i="1"/>
  <c r="ADS97" i="1"/>
  <c r="ACF97" i="1"/>
  <c r="VC97" i="1"/>
  <c r="TU97" i="1"/>
  <c r="SQ97" i="1"/>
  <c r="RF97" i="1"/>
  <c r="PX97" i="1"/>
  <c r="OP97" i="1"/>
  <c r="NH97" i="1"/>
  <c r="LY97" i="1"/>
  <c r="KT97" i="1"/>
  <c r="FV97" i="1"/>
  <c r="ADQ97" i="1"/>
  <c r="ACE97" i="1"/>
  <c r="UZ97" i="1"/>
  <c r="TT97" i="1"/>
  <c r="SN97" i="1"/>
  <c r="RC97" i="1"/>
  <c r="PW97" i="1"/>
  <c r="OO97" i="1"/>
  <c r="NG97" i="1"/>
  <c r="LX97" i="1"/>
  <c r="KS97" i="1"/>
  <c r="JO97" i="1" a="1"/>
  <c r="JO97" i="1" s="1"/>
  <c r="FU97" i="1"/>
  <c r="ADO97" i="1"/>
  <c r="ACC97" i="1"/>
  <c r="UY97" i="1"/>
  <c r="TS97" i="1"/>
  <c r="SK97" i="1"/>
  <c r="RA97" i="1"/>
  <c r="PT97" i="1"/>
  <c r="OM97" i="1"/>
  <c r="NE97" i="1"/>
  <c r="LW97" i="1"/>
  <c r="KR97" i="1"/>
  <c r="AEM97" i="1"/>
  <c r="ACY97" i="1"/>
  <c r="UA97" i="1"/>
  <c r="SR97" i="1"/>
  <c r="QW97" i="1"/>
  <c r="PK97" i="1"/>
  <c r="NX97" i="1"/>
  <c r="MM97" i="1"/>
  <c r="KW97" i="1"/>
  <c r="ADW97" i="1"/>
  <c r="ACA97" i="1"/>
  <c r="UT97" i="1"/>
  <c r="TD97" i="1"/>
  <c r="RS97" i="1"/>
  <c r="QF97" i="1"/>
  <c r="OR97" i="1"/>
  <c r="MZ97" i="1"/>
  <c r="LO97" i="1"/>
  <c r="KC97" i="1"/>
  <c r="AEG97" i="1"/>
  <c r="ACO97" i="1"/>
  <c r="TZ97" i="1"/>
  <c r="SC97" i="1"/>
  <c r="QO97" i="1"/>
  <c r="OW97" i="1"/>
  <c r="NB97" i="1"/>
  <c r="LM97" i="1"/>
  <c r="AED97" i="1"/>
  <c r="ACM97" i="1"/>
  <c r="TX97" i="1"/>
  <c r="SB97" i="1"/>
  <c r="QN97" i="1"/>
  <c r="OV97" i="1"/>
  <c r="MY97" i="1"/>
  <c r="LF97" i="1"/>
  <c r="ADV97" i="1"/>
  <c r="ABW97" i="1"/>
  <c r="TO97" i="1"/>
  <c r="RW97" i="1"/>
  <c r="QC97" i="1"/>
  <c r="OG97" i="1"/>
  <c r="MQ97" i="1"/>
  <c r="KZ97" i="1"/>
  <c r="AEP97" i="1"/>
  <c r="ACQ97" i="1"/>
  <c r="UE97" i="1"/>
  <c r="SA97" i="1"/>
  <c r="QE97" i="1"/>
  <c r="OD97" i="1"/>
  <c r="MB97" i="1"/>
  <c r="KF97" i="1"/>
  <c r="AEO97" i="1"/>
  <c r="ACP97" i="1"/>
  <c r="UC97" i="1"/>
  <c r="RZ97" i="1"/>
  <c r="PZ97" i="1"/>
  <c r="OC97" i="1"/>
  <c r="MA97" i="1"/>
  <c r="KE97" i="1"/>
  <c r="ACW97" i="1"/>
  <c r="TA97" i="1"/>
  <c r="QV97" i="1"/>
  <c r="OQ97" i="1"/>
  <c r="MN97" i="1"/>
  <c r="KG97" i="1"/>
  <c r="ADK97" i="1"/>
  <c r="TC97" i="1"/>
  <c r="QX97" i="1"/>
  <c r="OK97" i="1"/>
  <c r="MH97" i="1"/>
  <c r="JY97" i="1"/>
  <c r="ADJ97" i="1"/>
  <c r="TB97" i="1"/>
  <c r="QU97" i="1"/>
  <c r="OH97" i="1"/>
  <c r="LZ97" i="1"/>
  <c r="ADG97" i="1"/>
  <c r="SY97" i="1"/>
  <c r="QT97" i="1"/>
  <c r="OF97" i="1"/>
  <c r="LV97" i="1"/>
  <c r="AEH97" i="1"/>
  <c r="ABL97" i="1"/>
  <c r="UG97" i="1"/>
  <c r="RM97" i="1"/>
  <c r="PB97" i="1"/>
  <c r="LT97" i="1"/>
  <c r="JJ97" i="1" a="1"/>
  <c r="JJ97" i="1" s="1"/>
  <c r="AEB97" i="1"/>
  <c r="UB97" i="1"/>
  <c r="RL97" i="1"/>
  <c r="OU97" i="1"/>
  <c r="LP97" i="1"/>
  <c r="AEA97" i="1"/>
  <c r="TW97" i="1"/>
  <c r="RK97" i="1"/>
  <c r="OE97" i="1"/>
  <c r="LN97" i="1"/>
  <c r="ADZ97" i="1"/>
  <c r="TR97" i="1"/>
  <c r="RG97" i="1"/>
  <c r="NY97" i="1"/>
  <c r="LE97" i="1"/>
  <c r="ACV97" i="1"/>
  <c r="SU97" i="1"/>
  <c r="PS97" i="1"/>
  <c r="NM97" i="1"/>
  <c r="KO97" i="1"/>
  <c r="ACR97" i="1"/>
  <c r="VD97" i="1"/>
  <c r="ST97" i="1"/>
  <c r="PR97" i="1"/>
  <c r="NL97" i="1"/>
  <c r="KN97" i="1"/>
  <c r="ACJ97" i="1"/>
  <c r="UW97" i="1"/>
  <c r="SS97" i="1"/>
  <c r="ADA97" i="1"/>
  <c r="TQ97" i="1"/>
  <c r="PM97" i="1"/>
  <c r="LU97" i="1"/>
  <c r="ACB97" i="1"/>
  <c r="TP97" i="1"/>
  <c r="PL97" i="1"/>
  <c r="LD97" i="1"/>
  <c r="ABY97" i="1"/>
  <c r="TF97" i="1"/>
  <c r="PG97" i="1"/>
  <c r="LC97" i="1"/>
  <c r="ABX97" i="1"/>
  <c r="TE97" i="1"/>
  <c r="PF97" i="1"/>
  <c r="LA97" i="1"/>
  <c r="ABP97" i="1"/>
  <c r="US97" i="1"/>
  <c r="PQ97" i="1"/>
  <c r="KI97" i="1"/>
  <c r="UQ97" i="1"/>
  <c r="PE97" i="1"/>
  <c r="KH97" i="1"/>
  <c r="UP97" i="1"/>
  <c r="PD97" i="1"/>
  <c r="KA97" i="1"/>
  <c r="UM97" i="1"/>
  <c r="PC97" i="1"/>
  <c r="JZ97" i="1"/>
  <c r="AEI97" i="1"/>
  <c r="UU97" i="1"/>
  <c r="NP97" i="1"/>
  <c r="SE97" i="1"/>
  <c r="ADX97" i="1"/>
  <c r="UL97" i="1"/>
  <c r="NO97" i="1"/>
  <c r="MV97" i="1"/>
  <c r="ADF97" i="1"/>
  <c r="SX97" i="1"/>
  <c r="NN97" i="1"/>
  <c r="ADD97" i="1"/>
  <c r="ADE97" i="1"/>
  <c r="SV97" i="1"/>
  <c r="MW97" i="1"/>
  <c r="SJ97" i="1"/>
  <c r="ADB97" i="1"/>
  <c r="MU97" i="1"/>
  <c r="ABR97" i="1"/>
  <c r="QG97" i="1"/>
  <c r="KY97" i="1"/>
  <c r="ABQ97" i="1"/>
  <c r="PY97" i="1"/>
  <c r="MR97" i="1"/>
  <c r="MO97" i="1"/>
  <c r="NT97" i="1"/>
  <c r="MP97" i="1"/>
  <c r="MI97" i="1"/>
  <c r="NR97" i="1"/>
  <c r="NQ97" i="1"/>
  <c r="JK97" i="1" a="1"/>
  <c r="JK97" i="1" s="1"/>
  <c r="JL97" i="1" s="1"/>
  <c r="JM97" i="1" s="1"/>
  <c r="JN97" i="1" s="1"/>
  <c r="RR97" i="1"/>
  <c r="RN97" i="1"/>
  <c r="AEV97" i="1"/>
  <c r="ABS97" i="1"/>
  <c r="QM97" i="1"/>
  <c r="KV97" i="1"/>
  <c r="JU97" i="1" a="1"/>
  <c r="JU97" i="1" s="1"/>
  <c r="JV97" i="1" s="1"/>
  <c r="JW97" i="1" s="1"/>
  <c r="JX97" i="1" s="1"/>
  <c r="RY97" i="1"/>
  <c r="AEW97" i="1"/>
  <c r="UV97" i="1"/>
  <c r="RX97" i="1"/>
  <c r="QZ97" i="1"/>
  <c r="AEJ97" i="1"/>
  <c r="QP97" i="1"/>
  <c r="QK97" i="1"/>
  <c r="RQ97" i="1"/>
  <c r="KU97" i="1"/>
  <c r="FX98" i="1"/>
  <c r="FW98" i="1"/>
  <c r="BO93" i="1"/>
  <c r="BY93" i="1"/>
  <c r="BU93" i="1"/>
  <c r="BT93" i="1"/>
  <c r="BS93" i="1"/>
  <c r="BQ93" i="1"/>
  <c r="BP93" i="1"/>
  <c r="BW93" i="1"/>
  <c r="BV93" i="1"/>
  <c r="BR93" i="1"/>
  <c r="BN93" i="1"/>
  <c r="CA93" i="1"/>
  <c r="BZ93" i="1"/>
  <c r="BX93" i="1"/>
  <c r="DV94" i="1"/>
  <c r="DU94" i="1"/>
  <c r="DT94" i="1"/>
  <c r="W94" i="1"/>
  <c r="EW94" i="1" s="1"/>
  <c r="V94" i="1"/>
  <c r="T94" i="1"/>
  <c r="AI94" i="1" s="1"/>
  <c r="DW94" i="1"/>
  <c r="DR94" i="1"/>
  <c r="Y94" i="1"/>
  <c r="EY94" i="1" s="1"/>
  <c r="X94" i="1"/>
  <c r="EX94" i="1" s="1"/>
  <c r="DX94" i="1"/>
  <c r="DS94" i="1"/>
  <c r="DZ94" i="1"/>
  <c r="DY94" i="1"/>
  <c r="U94" i="1"/>
  <c r="ZE95" i="1"/>
  <c r="GA94" i="1"/>
  <c r="FZ94" i="1"/>
  <c r="CZ90" i="1"/>
  <c r="CY90" i="1"/>
  <c r="CI90" i="1"/>
  <c r="CS90" i="1"/>
  <c r="CO90" i="1"/>
  <c r="CP90" i="1"/>
  <c r="CV90" i="1"/>
  <c r="CJ90" i="1"/>
  <c r="AEG96" i="1"/>
  <c r="ADM96" i="1"/>
  <c r="ACS96" i="1"/>
  <c r="ABY96" i="1"/>
  <c r="US96" i="1"/>
  <c r="TY96" i="1"/>
  <c r="TE96" i="1"/>
  <c r="SK96" i="1"/>
  <c r="RQ96" i="1"/>
  <c r="QW96" i="1"/>
  <c r="QC96" i="1"/>
  <c r="PI96" i="1"/>
  <c r="OO96" i="1"/>
  <c r="NU96" i="1"/>
  <c r="NA96" i="1"/>
  <c r="MG96" i="1"/>
  <c r="LM96" i="1"/>
  <c r="KS96" i="1"/>
  <c r="JY96" i="1"/>
  <c r="AEF96" i="1"/>
  <c r="ADL96" i="1"/>
  <c r="ACR96" i="1"/>
  <c r="ABX96" i="1"/>
  <c r="UR96" i="1"/>
  <c r="TX96" i="1"/>
  <c r="TD96" i="1"/>
  <c r="SJ96" i="1"/>
  <c r="RP96" i="1"/>
  <c r="QV96" i="1"/>
  <c r="QB96" i="1"/>
  <c r="PH96" i="1"/>
  <c r="ON96" i="1"/>
  <c r="NT96" i="1"/>
  <c r="MZ96" i="1"/>
  <c r="MF96" i="1"/>
  <c r="LL96" i="1"/>
  <c r="KR96" i="1"/>
  <c r="JJ96" i="1" a="1"/>
  <c r="JJ96" i="1" s="1"/>
  <c r="FV96" i="1"/>
  <c r="AEO96" i="1"/>
  <c r="ADS96" i="1"/>
  <c r="ACW96" i="1"/>
  <c r="ACA96" i="1"/>
  <c r="UK96" i="1"/>
  <c r="TO96" i="1"/>
  <c r="SS96" i="1"/>
  <c r="RW96" i="1"/>
  <c r="RA96" i="1"/>
  <c r="QE96" i="1"/>
  <c r="AEN96" i="1"/>
  <c r="ADR96" i="1"/>
  <c r="ACV96" i="1"/>
  <c r="ABZ96" i="1"/>
  <c r="VF96" i="1"/>
  <c r="UJ96" i="1"/>
  <c r="TN96" i="1"/>
  <c r="SR96" i="1"/>
  <c r="RV96" i="1"/>
  <c r="QZ96" i="1"/>
  <c r="QD96" i="1"/>
  <c r="PF96" i="1"/>
  <c r="OJ96" i="1"/>
  <c r="NN96" i="1"/>
  <c r="MR96" i="1"/>
  <c r="LV96" i="1"/>
  <c r="KZ96" i="1"/>
  <c r="KD96" i="1"/>
  <c r="AEC96" i="1"/>
  <c r="ADG96" i="1"/>
  <c r="AEB96" i="1"/>
  <c r="ADC96" i="1"/>
  <c r="ACE96" i="1"/>
  <c r="VE96" i="1"/>
  <c r="UG96" i="1"/>
  <c r="TI96" i="1"/>
  <c r="SI96" i="1"/>
  <c r="RK96" i="1"/>
  <c r="QM96" i="1"/>
  <c r="PO96" i="1"/>
  <c r="OR96" i="1"/>
  <c r="NS96" i="1"/>
  <c r="MV96" i="1"/>
  <c r="LY96" i="1"/>
  <c r="LB96" i="1"/>
  <c r="KE96" i="1"/>
  <c r="AEA96" i="1"/>
  <c r="ADB96" i="1"/>
  <c r="ACD96" i="1"/>
  <c r="VD96" i="1"/>
  <c r="UF96" i="1"/>
  <c r="TH96" i="1"/>
  <c r="SH96" i="1"/>
  <c r="RJ96" i="1"/>
  <c r="QL96" i="1"/>
  <c r="PN96" i="1"/>
  <c r="OQ96" i="1"/>
  <c r="NR96" i="1"/>
  <c r="MU96" i="1"/>
  <c r="LX96" i="1"/>
  <c r="LA96" i="1"/>
  <c r="KC96" i="1"/>
  <c r="JK96" i="1" a="1"/>
  <c r="JK96" i="1" s="1"/>
  <c r="JL96" i="1" s="1"/>
  <c r="JM96" i="1" s="1"/>
  <c r="JN96" i="1" s="1"/>
  <c r="AED96" i="1"/>
  <c r="ACZ96" i="1"/>
  <c r="ABV96" i="1"/>
  <c r="UX96" i="1"/>
  <c r="TV96" i="1"/>
  <c r="SV96" i="1"/>
  <c r="RT96" i="1"/>
  <c r="QR96" i="1"/>
  <c r="PR96" i="1"/>
  <c r="OS96" i="1"/>
  <c r="NP96" i="1"/>
  <c r="MP96" i="1"/>
  <c r="LQ96" i="1"/>
  <c r="KP96" i="1"/>
  <c r="AER96" i="1"/>
  <c r="ADO96" i="1"/>
  <c r="ACL96" i="1"/>
  <c r="ABL96" i="1"/>
  <c r="UL96" i="1"/>
  <c r="TJ96" i="1"/>
  <c r="SF96" i="1"/>
  <c r="RF96" i="1"/>
  <c r="QF96" i="1"/>
  <c r="PC96" i="1"/>
  <c r="OD96" i="1"/>
  <c r="NE96" i="1"/>
  <c r="MD96" i="1"/>
  <c r="LE96" i="1"/>
  <c r="KF96" i="1"/>
  <c r="AEH96" i="1"/>
  <c r="ACY96" i="1"/>
  <c r="ABS96" i="1"/>
  <c r="UV96" i="1"/>
  <c r="TR96" i="1"/>
  <c r="SN96" i="1"/>
  <c r="RH96" i="1"/>
  <c r="QA96" i="1"/>
  <c r="OZ96" i="1"/>
  <c r="NY96" i="1"/>
  <c r="MT96" i="1"/>
  <c r="LR96" i="1"/>
  <c r="KN96" i="1"/>
  <c r="JP96" i="1" a="1"/>
  <c r="JP96" i="1" s="1"/>
  <c r="JQ96" i="1" s="1"/>
  <c r="JR96" i="1" s="1"/>
  <c r="JS96" i="1" s="1"/>
  <c r="AEE96" i="1"/>
  <c r="ACX96" i="1"/>
  <c r="ABR96" i="1"/>
  <c r="UU96" i="1"/>
  <c r="TQ96" i="1"/>
  <c r="SM96" i="1"/>
  <c r="RG96" i="1"/>
  <c r="PZ96" i="1"/>
  <c r="OY96" i="1"/>
  <c r="NX96" i="1"/>
  <c r="MS96" i="1"/>
  <c r="LP96" i="1"/>
  <c r="KM96" i="1"/>
  <c r="ADV96" i="1"/>
  <c r="ACO96" i="1"/>
  <c r="ABM96" i="1"/>
  <c r="WS96" i="1"/>
  <c r="UN96" i="1"/>
  <c r="TG96" i="1"/>
  <c r="SC96" i="1"/>
  <c r="QY96" i="1"/>
  <c r="PU96" i="1"/>
  <c r="OT96" i="1"/>
  <c r="NM96" i="1"/>
  <c r="ML96" i="1"/>
  <c r="LI96" i="1"/>
  <c r="KH96" i="1"/>
  <c r="ADP96" i="1"/>
  <c r="ACG96" i="1"/>
  <c r="UT96" i="1"/>
  <c r="TK96" i="1"/>
  <c r="RZ96" i="1"/>
  <c r="QP96" i="1"/>
  <c r="PG96" i="1"/>
  <c r="OA96" i="1"/>
  <c r="MO96" i="1"/>
  <c r="LH96" i="1"/>
  <c r="JZ96" i="1"/>
  <c r="AEW96" i="1"/>
  <c r="ADN96" i="1"/>
  <c r="ACF96" i="1"/>
  <c r="UQ96" i="1"/>
  <c r="TF96" i="1"/>
  <c r="RY96" i="1"/>
  <c r="QO96" i="1"/>
  <c r="PE96" i="1"/>
  <c r="NZ96" i="1"/>
  <c r="MN96" i="1"/>
  <c r="LG96" i="1"/>
  <c r="ADQ96" i="1"/>
  <c r="ACB96" i="1"/>
  <c r="VB96" i="1"/>
  <c r="TP96" i="1"/>
  <c r="SA96" i="1"/>
  <c r="QK96" i="1"/>
  <c r="OX96" i="1"/>
  <c r="NK96" i="1"/>
  <c r="MB96" i="1"/>
  <c r="KQ96" i="1"/>
  <c r="AEK96" i="1"/>
  <c r="ACP96" i="1"/>
  <c r="VC96" i="1"/>
  <c r="TM96" i="1"/>
  <c r="RU96" i="1"/>
  <c r="QH96" i="1"/>
  <c r="OP96" i="1"/>
  <c r="NF96" i="1"/>
  <c r="LS96" i="1"/>
  <c r="KB96" i="1"/>
  <c r="AEJ96" i="1"/>
  <c r="ACN96" i="1"/>
  <c r="VA96" i="1"/>
  <c r="TL96" i="1"/>
  <c r="RS96" i="1"/>
  <c r="QG96" i="1"/>
  <c r="OM96" i="1"/>
  <c r="ND96" i="1"/>
  <c r="LO96" i="1"/>
  <c r="KA96" i="1"/>
  <c r="AEI96" i="1"/>
  <c r="ACM96" i="1"/>
  <c r="UZ96" i="1"/>
  <c r="TC96" i="1"/>
  <c r="RR96" i="1"/>
  <c r="PY96" i="1"/>
  <c r="OL96" i="1"/>
  <c r="NC96" i="1"/>
  <c r="LN96" i="1"/>
  <c r="ADI96" i="1"/>
  <c r="ABN96" i="1"/>
  <c r="TZ96" i="1"/>
  <c r="SB96" i="1"/>
  <c r="PW96" i="1"/>
  <c r="OF96" i="1"/>
  <c r="MJ96" i="1"/>
  <c r="KT96" i="1"/>
  <c r="ADH96" i="1"/>
  <c r="TW96" i="1"/>
  <c r="RX96" i="1"/>
  <c r="PV96" i="1"/>
  <c r="OE96" i="1"/>
  <c r="MI96" i="1"/>
  <c r="KO96" i="1"/>
  <c r="ADF96" i="1"/>
  <c r="TU96" i="1"/>
  <c r="RO96" i="1"/>
  <c r="PT96" i="1"/>
  <c r="OC96" i="1"/>
  <c r="MH96" i="1"/>
  <c r="KL96" i="1"/>
  <c r="ADE96" i="1"/>
  <c r="TT96" i="1"/>
  <c r="RN96" i="1"/>
  <c r="PS96" i="1"/>
  <c r="OB96" i="1"/>
  <c r="ME96" i="1"/>
  <c r="KK96" i="1"/>
  <c r="AEM96" i="1"/>
  <c r="ACJ96" i="1"/>
  <c r="UP96" i="1"/>
  <c r="SW96" i="1"/>
  <c r="RB96" i="1"/>
  <c r="PD96" i="1"/>
  <c r="NI96" i="1"/>
  <c r="LK96" i="1"/>
  <c r="JT96" i="1" a="1"/>
  <c r="JT96" i="1" s="1"/>
  <c r="AEL96" i="1"/>
  <c r="ACI96" i="1"/>
  <c r="UO96" i="1"/>
  <c r="SU96" i="1"/>
  <c r="QX96" i="1"/>
  <c r="PB96" i="1"/>
  <c r="NH96" i="1"/>
  <c r="LJ96" i="1"/>
  <c r="ACK96" i="1"/>
  <c r="ST96" i="1"/>
  <c r="QI96" i="1"/>
  <c r="NL96" i="1"/>
  <c r="KX96" i="1"/>
  <c r="AEV96" i="1"/>
  <c r="ACH96" i="1"/>
  <c r="SQ96" i="1"/>
  <c r="PX96" i="1"/>
  <c r="NJ96" i="1"/>
  <c r="KW96" i="1"/>
  <c r="AEU96" i="1"/>
  <c r="ACC96" i="1"/>
  <c r="SP96" i="1"/>
  <c r="PQ96" i="1"/>
  <c r="NG96" i="1"/>
  <c r="KV96" i="1"/>
  <c r="AET96" i="1"/>
  <c r="ABW96" i="1"/>
  <c r="SO96" i="1"/>
  <c r="PP96" i="1"/>
  <c r="NB96" i="1"/>
  <c r="KU96" i="1"/>
  <c r="AEP96" i="1"/>
  <c r="UW96" i="1"/>
  <c r="RL96" i="1"/>
  <c r="OI96" i="1"/>
  <c r="LD96" i="1"/>
  <c r="ADZ96" i="1"/>
  <c r="UM96" i="1"/>
  <c r="RI96" i="1"/>
  <c r="OH96" i="1"/>
  <c r="LC96" i="1"/>
  <c r="ADY96" i="1"/>
  <c r="UI96" i="1"/>
  <c r="RE96" i="1"/>
  <c r="OG96" i="1"/>
  <c r="KY96" i="1"/>
  <c r="ADX96" i="1"/>
  <c r="UH96" i="1"/>
  <c r="RD96" i="1"/>
  <c r="NW96" i="1"/>
  <c r="KJ96" i="1"/>
  <c r="ADK96" i="1"/>
  <c r="UY96" i="1"/>
  <c r="QS96" i="1"/>
  <c r="MM96" i="1"/>
  <c r="UB96" i="1"/>
  <c r="PL96" i="1"/>
  <c r="ADJ96" i="1"/>
  <c r="UE96" i="1"/>
  <c r="QQ96" i="1"/>
  <c r="MK96" i="1"/>
  <c r="FU96" i="1"/>
  <c r="ADD96" i="1"/>
  <c r="UD96" i="1"/>
  <c r="QN96" i="1"/>
  <c r="MC96" i="1"/>
  <c r="PM96" i="1"/>
  <c r="FT96" i="1"/>
  <c r="ADA96" i="1"/>
  <c r="UC96" i="1"/>
  <c r="QJ96" i="1"/>
  <c r="MA96" i="1"/>
  <c r="ACU96" i="1"/>
  <c r="LZ96" i="1"/>
  <c r="ACT96" i="1"/>
  <c r="UA96" i="1"/>
  <c r="LW96" i="1"/>
  <c r="ADT96" i="1"/>
  <c r="OW96" i="1"/>
  <c r="ACQ96" i="1"/>
  <c r="OV96" i="1"/>
  <c r="JO96" i="1" a="1"/>
  <c r="JO96" i="1" s="1"/>
  <c r="SY96" i="1"/>
  <c r="SL96" i="1"/>
  <c r="ABU96" i="1"/>
  <c r="OU96" i="1"/>
  <c r="ABP96" i="1"/>
  <c r="TA96" i="1"/>
  <c r="ABO96" i="1"/>
  <c r="SZ96" i="1"/>
  <c r="NO96" i="1"/>
  <c r="MY96" i="1"/>
  <c r="SX96" i="1"/>
  <c r="MX96" i="1"/>
  <c r="ABT96" i="1"/>
  <c r="TS96" i="1"/>
  <c r="OK96" i="1"/>
  <c r="ABQ96" i="1"/>
  <c r="TB96" i="1"/>
  <c r="NV96" i="1"/>
  <c r="NQ96" i="1"/>
  <c r="MW96" i="1"/>
  <c r="PA96" i="1"/>
  <c r="RM96" i="1"/>
  <c r="QU96" i="1"/>
  <c r="PJ96" i="1"/>
  <c r="MQ96" i="1"/>
  <c r="ADW96" i="1"/>
  <c r="KG96" i="1"/>
  <c r="JU96" i="1" a="1"/>
  <c r="JU96" i="1" s="1"/>
  <c r="JV96" i="1" s="1"/>
  <c r="JW96" i="1" s="1"/>
  <c r="JX96" i="1" s="1"/>
  <c r="SG96" i="1"/>
  <c r="SE96" i="1"/>
  <c r="SD96" i="1"/>
  <c r="QT96" i="1"/>
  <c r="LU96" i="1"/>
  <c r="KI96" i="1"/>
  <c r="ADU96" i="1"/>
  <c r="PK96" i="1"/>
  <c r="AES96" i="1"/>
  <c r="LT96" i="1"/>
  <c r="AEQ96" i="1"/>
  <c r="LF96" i="1"/>
  <c r="RC96" i="1"/>
  <c r="FX97" i="1"/>
  <c r="FW97" i="1"/>
  <c r="WH100" i="1"/>
  <c r="WG100" i="1"/>
  <c r="WF100" i="1"/>
  <c r="GT100" i="1" a="1"/>
  <c r="GT100" i="1" s="1"/>
  <c r="D100" i="1"/>
  <c r="WJ100" i="1"/>
  <c r="WB100" i="1"/>
  <c r="WP100" i="1"/>
  <c r="VR100" i="1"/>
  <c r="WI100" i="1"/>
  <c r="WD100" i="1"/>
  <c r="VS100" i="1"/>
  <c r="GL100" i="1"/>
  <c r="VQ100" i="1"/>
  <c r="GK100" i="1"/>
  <c r="WQ100" i="1"/>
  <c r="VZ100" i="1"/>
  <c r="GI100" i="1"/>
  <c r="VY100" i="1"/>
  <c r="GH100" i="1"/>
  <c r="WC100" i="1"/>
  <c r="WA100" i="1"/>
  <c r="VW100" i="1"/>
  <c r="VV100" i="1"/>
  <c r="WO100" i="1"/>
  <c r="WE100" i="1"/>
  <c r="VX100" i="1"/>
  <c r="VU100" i="1"/>
  <c r="WN100" i="1"/>
  <c r="WM100" i="1"/>
  <c r="VT100" i="1"/>
  <c r="WL100" i="1"/>
  <c r="WK100" i="1"/>
  <c r="VP100" i="1"/>
  <c r="GJ100" i="1"/>
  <c r="GO100" i="1"/>
  <c r="GN100" i="1"/>
  <c r="GM100" i="1"/>
  <c r="ZQ94" i="1"/>
  <c r="ZU94" i="1"/>
  <c r="ZO94" i="1"/>
  <c r="ZW94" i="1"/>
  <c r="ZV94" i="1"/>
  <c r="ZT94" i="1"/>
  <c r="ZR94" i="1"/>
  <c r="AB94" i="1"/>
  <c r="AA94" i="1" s="1"/>
  <c r="ZS94" i="1"/>
  <c r="ZP94" i="1"/>
  <c r="YB94" i="1" a="1"/>
  <c r="YB94" i="1" s="1"/>
  <c r="DY93" i="1"/>
  <c r="U93" i="1"/>
  <c r="DZ93" i="1"/>
  <c r="DX93" i="1"/>
  <c r="Y93" i="1"/>
  <c r="EY93" i="1" s="1"/>
  <c r="X93" i="1"/>
  <c r="EX93" i="1" s="1"/>
  <c r="DS93" i="1"/>
  <c r="DR93" i="1"/>
  <c r="DV93" i="1"/>
  <c r="W93" i="1"/>
  <c r="EW93" i="1" s="1"/>
  <c r="DU93" i="1"/>
  <c r="DT93" i="1"/>
  <c r="V93" i="1"/>
  <c r="T93" i="1"/>
  <c r="AI93" i="1" s="1"/>
  <c r="DW93" i="1"/>
  <c r="ZE94" i="1"/>
  <c r="FZ93" i="1"/>
  <c r="GA93" i="1"/>
  <c r="AEJ95" i="1"/>
  <c r="ADP95" i="1"/>
  <c r="ACV95" i="1"/>
  <c r="ACB95" i="1"/>
  <c r="UV95" i="1"/>
  <c r="UB95" i="1"/>
  <c r="TH95" i="1"/>
  <c r="SN95" i="1"/>
  <c r="RT95" i="1"/>
  <c r="QZ95" i="1"/>
  <c r="QF95" i="1"/>
  <c r="PL95" i="1"/>
  <c r="OR95" i="1"/>
  <c r="NX95" i="1"/>
  <c r="ND95" i="1"/>
  <c r="MJ95" i="1"/>
  <c r="LP95" i="1"/>
  <c r="KV95" i="1"/>
  <c r="KB95" i="1"/>
  <c r="AEC95" i="1"/>
  <c r="ADH95" i="1"/>
  <c r="ACM95" i="1"/>
  <c r="ABR95" i="1"/>
  <c r="US95" i="1"/>
  <c r="TX95" i="1"/>
  <c r="TC95" i="1"/>
  <c r="AEE95" i="1"/>
  <c r="ADI95" i="1"/>
  <c r="ACL95" i="1"/>
  <c r="ABP95" i="1"/>
  <c r="AED95" i="1"/>
  <c r="ADG95" i="1"/>
  <c r="ACK95" i="1"/>
  <c r="ABO95" i="1"/>
  <c r="UY95" i="1"/>
  <c r="UC95" i="1"/>
  <c r="TF95" i="1"/>
  <c r="SJ95" i="1"/>
  <c r="RO95" i="1"/>
  <c r="QT95" i="1"/>
  <c r="PY95" i="1"/>
  <c r="PD95" i="1"/>
  <c r="OI95" i="1"/>
  <c r="NN95" i="1"/>
  <c r="MS95" i="1"/>
  <c r="LX95" i="1"/>
  <c r="LC95" i="1"/>
  <c r="KH95" i="1"/>
  <c r="JP95" i="1" a="1"/>
  <c r="JP95" i="1" s="1"/>
  <c r="JQ95" i="1" s="1"/>
  <c r="JR95" i="1" s="1"/>
  <c r="JS95" i="1" s="1"/>
  <c r="AEV95" i="1"/>
  <c r="ADX95" i="1"/>
  <c r="ACZ95" i="1"/>
  <c r="ACA95" i="1"/>
  <c r="UL95" i="1"/>
  <c r="TO95" i="1"/>
  <c r="SR95" i="1"/>
  <c r="RV95" i="1"/>
  <c r="QY95" i="1"/>
  <c r="QC95" i="1"/>
  <c r="PG95" i="1"/>
  <c r="OK95" i="1"/>
  <c r="NO95" i="1"/>
  <c r="MR95" i="1"/>
  <c r="LV95" i="1"/>
  <c r="KZ95" i="1"/>
  <c r="KD95" i="1"/>
  <c r="AEL95" i="1"/>
  <c r="ADM95" i="1"/>
  <c r="ACO95" i="1"/>
  <c r="ABN95" i="1"/>
  <c r="UX95" i="1"/>
  <c r="TZ95" i="1"/>
  <c r="TB95" i="1"/>
  <c r="SF95" i="1"/>
  <c r="RJ95" i="1"/>
  <c r="QN95" i="1"/>
  <c r="PR95" i="1"/>
  <c r="OV95" i="1"/>
  <c r="NZ95" i="1"/>
  <c r="NC95" i="1"/>
  <c r="MG95" i="1"/>
  <c r="LK95" i="1"/>
  <c r="KO95" i="1"/>
  <c r="FU95" i="1"/>
  <c r="AEF95" i="1"/>
  <c r="ADC95" i="1"/>
  <c r="ACC95" i="1"/>
  <c r="UH95" i="1"/>
  <c r="TI95" i="1"/>
  <c r="SH95" i="1"/>
  <c r="RI95" i="1"/>
  <c r="QK95" i="1"/>
  <c r="PM95" i="1"/>
  <c r="ON95" i="1"/>
  <c r="NP95" i="1"/>
  <c r="MP95" i="1"/>
  <c r="LR95" i="1"/>
  <c r="KS95" i="1"/>
  <c r="AEB95" i="1"/>
  <c r="ADB95" i="1"/>
  <c r="ABZ95" i="1"/>
  <c r="VF95" i="1"/>
  <c r="UG95" i="1"/>
  <c r="TG95" i="1"/>
  <c r="SG95" i="1"/>
  <c r="RH95" i="1"/>
  <c r="QJ95" i="1"/>
  <c r="PK95" i="1"/>
  <c r="OM95" i="1"/>
  <c r="NM95" i="1"/>
  <c r="MO95" i="1"/>
  <c r="LQ95" i="1"/>
  <c r="KR95" i="1"/>
  <c r="JU95" i="1" a="1"/>
  <c r="JU95" i="1" s="1"/>
  <c r="JV95" i="1" s="1"/>
  <c r="JW95" i="1" s="1"/>
  <c r="JX95" i="1" s="1"/>
  <c r="AEW95" i="1"/>
  <c r="ADV95" i="1"/>
  <c r="ACU95" i="1"/>
  <c r="ABU95" i="1"/>
  <c r="VA95" i="1"/>
  <c r="TY95" i="1"/>
  <c r="SY95" i="1"/>
  <c r="SA95" i="1"/>
  <c r="RC95" i="1"/>
  <c r="QD95" i="1"/>
  <c r="PE95" i="1"/>
  <c r="OF95" i="1"/>
  <c r="NH95" i="1"/>
  <c r="MI95" i="1"/>
  <c r="LJ95" i="1"/>
  <c r="KL95" i="1"/>
  <c r="AEQ95" i="1"/>
  <c r="ADL95" i="1"/>
  <c r="ACF95" i="1"/>
  <c r="UT95" i="1"/>
  <c r="TQ95" i="1"/>
  <c r="SM95" i="1"/>
  <c r="RK95" i="1"/>
  <c r="QG95" i="1"/>
  <c r="PB95" i="1"/>
  <c r="OA95" i="1"/>
  <c r="MX95" i="1"/>
  <c r="LU95" i="1"/>
  <c r="KQ95" i="1"/>
  <c r="AEP95" i="1"/>
  <c r="ADK95" i="1"/>
  <c r="ACE95" i="1"/>
  <c r="UR95" i="1"/>
  <c r="TP95" i="1"/>
  <c r="SL95" i="1"/>
  <c r="RG95" i="1"/>
  <c r="QE95" i="1"/>
  <c r="PA95" i="1"/>
  <c r="NY95" i="1"/>
  <c r="MW95" i="1"/>
  <c r="LT95" i="1"/>
  <c r="KP95" i="1"/>
  <c r="ADQ95" i="1"/>
  <c r="ACG95" i="1"/>
  <c r="UZ95" i="1"/>
  <c r="TR95" i="1"/>
  <c r="SI95" i="1"/>
  <c r="RB95" i="1"/>
  <c r="PV95" i="1"/>
  <c r="OQ95" i="1"/>
  <c r="NJ95" i="1"/>
  <c r="MD95" i="1"/>
  <c r="KY95" i="1"/>
  <c r="JT95" i="1" a="1"/>
  <c r="JT95" i="1" s="1"/>
  <c r="ADS95" i="1"/>
  <c r="ACH95" i="1"/>
  <c r="UM95" i="1"/>
  <c r="TA95" i="1"/>
  <c r="RU95" i="1"/>
  <c r="QO95" i="1"/>
  <c r="PF95" i="1"/>
  <c r="NV95" i="1"/>
  <c r="MN95" i="1"/>
  <c r="LG95" i="1"/>
  <c r="JZ95" i="1"/>
  <c r="ADR95" i="1"/>
  <c r="ACD95" i="1"/>
  <c r="UK95" i="1"/>
  <c r="SZ95" i="1"/>
  <c r="RS95" i="1"/>
  <c r="QM95" i="1"/>
  <c r="PC95" i="1"/>
  <c r="NU95" i="1"/>
  <c r="MM95" i="1"/>
  <c r="LF95" i="1"/>
  <c r="JY95" i="1"/>
  <c r="ADO95" i="1"/>
  <c r="ABY95" i="1"/>
  <c r="UJ95" i="1"/>
  <c r="SX95" i="1"/>
  <c r="RR95" i="1"/>
  <c r="AES95" i="1"/>
  <c r="ADA95" i="1"/>
  <c r="VC95" i="1"/>
  <c r="TL95" i="1"/>
  <c r="RX95" i="1"/>
  <c r="QI95" i="1"/>
  <c r="OW95" i="1"/>
  <c r="NK95" i="1"/>
  <c r="MA95" i="1"/>
  <c r="KM95" i="1"/>
  <c r="RQ95" i="1"/>
  <c r="AER95" i="1"/>
  <c r="ACY95" i="1"/>
  <c r="VB95" i="1"/>
  <c r="TK95" i="1"/>
  <c r="RW95" i="1"/>
  <c r="QH95" i="1"/>
  <c r="OU95" i="1"/>
  <c r="NI95" i="1"/>
  <c r="LZ95" i="1"/>
  <c r="KK95" i="1"/>
  <c r="AEO95" i="1"/>
  <c r="ACX95" i="1"/>
  <c r="UW95" i="1"/>
  <c r="TJ95" i="1"/>
  <c r="QB95" i="1"/>
  <c r="OT95" i="1"/>
  <c r="NG95" i="1"/>
  <c r="LY95" i="1"/>
  <c r="KJ95" i="1"/>
  <c r="AEN95" i="1"/>
  <c r="ACW95" i="1"/>
  <c r="UU95" i="1"/>
  <c r="TE95" i="1"/>
  <c r="RP95" i="1"/>
  <c r="QA95" i="1"/>
  <c r="OS95" i="1"/>
  <c r="NF95" i="1"/>
  <c r="LW95" i="1"/>
  <c r="KI95" i="1"/>
  <c r="ADZ95" i="1"/>
  <c r="ACJ95" i="1"/>
  <c r="UE95" i="1"/>
  <c r="SQ95" i="1"/>
  <c r="RA95" i="1"/>
  <c r="PQ95" i="1"/>
  <c r="OE95" i="1"/>
  <c r="MU95" i="1"/>
  <c r="LH95" i="1"/>
  <c r="ADY95" i="1"/>
  <c r="ACI95" i="1"/>
  <c r="UD95" i="1"/>
  <c r="SP95" i="1"/>
  <c r="QX95" i="1"/>
  <c r="PP95" i="1"/>
  <c r="OD95" i="1"/>
  <c r="MT95" i="1"/>
  <c r="LE95" i="1"/>
  <c r="ADN95" i="1"/>
  <c r="SU95" i="1"/>
  <c r="QS95" i="1"/>
  <c r="OO95" i="1"/>
  <c r="ML95" i="1"/>
  <c r="KN95" i="1"/>
  <c r="ADJ95" i="1"/>
  <c r="VE95" i="1"/>
  <c r="ST95" i="1"/>
  <c r="QR95" i="1"/>
  <c r="OL95" i="1"/>
  <c r="MK95" i="1"/>
  <c r="KG95" i="1"/>
  <c r="ADE95" i="1"/>
  <c r="UQ95" i="1"/>
  <c r="SO95" i="1"/>
  <c r="QP95" i="1"/>
  <c r="OH95" i="1"/>
  <c r="MF95" i="1"/>
  <c r="KE95" i="1"/>
  <c r="ACQ95" i="1"/>
  <c r="SE95" i="1"/>
  <c r="PU95" i="1"/>
  <c r="NQ95" i="1"/>
  <c r="LB95" i="1"/>
  <c r="FT95" i="1"/>
  <c r="ACP95" i="1"/>
  <c r="VD95" i="1"/>
  <c r="SD95" i="1"/>
  <c r="PT95" i="1"/>
  <c r="NL95" i="1"/>
  <c r="LA95" i="1"/>
  <c r="ACN95" i="1"/>
  <c r="UP95" i="1"/>
  <c r="SC95" i="1"/>
  <c r="PS95" i="1"/>
  <c r="NE95" i="1"/>
  <c r="KX95" i="1"/>
  <c r="ABX95" i="1"/>
  <c r="UO95" i="1"/>
  <c r="SB95" i="1"/>
  <c r="PO95" i="1"/>
  <c r="NB95" i="1"/>
  <c r="KW95" i="1"/>
  <c r="ADU95" i="1"/>
  <c r="WS95" i="1"/>
  <c r="TS95" i="1"/>
  <c r="QL95" i="1"/>
  <c r="NA95" i="1"/>
  <c r="KA95" i="1"/>
  <c r="PN95" i="1"/>
  <c r="ACS95" i="1"/>
  <c r="SV95" i="1"/>
  <c r="ADT95" i="1"/>
  <c r="TN95" i="1"/>
  <c r="PZ95" i="1"/>
  <c r="MZ95" i="1"/>
  <c r="JO95" i="1" a="1"/>
  <c r="JO95" i="1" s="1"/>
  <c r="PJ95" i="1"/>
  <c r="ADF95" i="1"/>
  <c r="TM95" i="1"/>
  <c r="PX95" i="1"/>
  <c r="MY95" i="1"/>
  <c r="ACT95" i="1"/>
  <c r="MQ95" i="1"/>
  <c r="ADD95" i="1"/>
  <c r="TD95" i="1"/>
  <c r="PW95" i="1"/>
  <c r="MV95" i="1"/>
  <c r="FV95" i="1"/>
  <c r="SW95" i="1"/>
  <c r="MH95" i="1"/>
  <c r="ADW95" i="1"/>
  <c r="SS95" i="1"/>
  <c r="OJ95" i="1"/>
  <c r="KF95" i="1"/>
  <c r="JJ95" i="1" a="1"/>
  <c r="JJ95" i="1" s="1"/>
  <c r="NR95" i="1"/>
  <c r="RD95" i="1"/>
  <c r="ACR95" i="1"/>
  <c r="SK95" i="1"/>
  <c r="OG95" i="1"/>
  <c r="KC95" i="1"/>
  <c r="RM95" i="1"/>
  <c r="RF95" i="1"/>
  <c r="ABL95" i="1"/>
  <c r="MC95" i="1"/>
  <c r="ABW95" i="1"/>
  <c r="RZ95" i="1"/>
  <c r="OC95" i="1"/>
  <c r="ABQ95" i="1"/>
  <c r="NS95" i="1"/>
  <c r="RE95" i="1"/>
  <c r="ME95" i="1"/>
  <c r="ABV95" i="1"/>
  <c r="RY95" i="1"/>
  <c r="OB95" i="1"/>
  <c r="JK95" i="1" a="1"/>
  <c r="JK95" i="1" s="1"/>
  <c r="JL95" i="1" s="1"/>
  <c r="JM95" i="1" s="1"/>
  <c r="JN95" i="1" s="1"/>
  <c r="ABT95" i="1"/>
  <c r="RN95" i="1"/>
  <c r="NW95" i="1"/>
  <c r="ABS95" i="1"/>
  <c r="NT95" i="1"/>
  <c r="RL95" i="1"/>
  <c r="ABM95" i="1"/>
  <c r="AEA95" i="1"/>
  <c r="OZ95" i="1"/>
  <c r="UA95" i="1"/>
  <c r="LI95" i="1"/>
  <c r="TV95" i="1"/>
  <c r="TU95" i="1"/>
  <c r="TT95" i="1"/>
  <c r="AET95" i="1"/>
  <c r="QW95" i="1"/>
  <c r="AEK95" i="1"/>
  <c r="OY95" i="1"/>
  <c r="LN95" i="1"/>
  <c r="LM95" i="1"/>
  <c r="LD95" i="1"/>
  <c r="KU95" i="1"/>
  <c r="PH95" i="1"/>
  <c r="OX95" i="1"/>
  <c r="MB95" i="1"/>
  <c r="LS95" i="1"/>
  <c r="LL95" i="1"/>
  <c r="AEU95" i="1"/>
  <c r="KT95" i="1"/>
  <c r="AEM95" i="1"/>
  <c r="QV95" i="1"/>
  <c r="QU95" i="1"/>
  <c r="QQ95" i="1"/>
  <c r="OP95" i="1"/>
  <c r="UN95" i="1"/>
  <c r="LO95" i="1"/>
  <c r="UI95" i="1"/>
  <c r="UF95" i="1"/>
  <c r="TW95" i="1"/>
  <c r="AEH95" i="1"/>
  <c r="AEG95" i="1"/>
  <c r="AEI95" i="1"/>
  <c r="PI95" i="1"/>
  <c r="ZP100" i="1"/>
  <c r="ZO100" i="1"/>
  <c r="ZR100" i="1"/>
  <c r="ZT100" i="1"/>
  <c r="ZS100" i="1"/>
  <c r="ZV100" i="1"/>
  <c r="ZU100" i="1"/>
  <c r="ZQ100" i="1"/>
  <c r="AB100" i="1"/>
  <c r="AA100" i="1" s="1"/>
  <c r="ZW100" i="1"/>
  <c r="YB100" i="1" a="1"/>
  <c r="YB100" i="1" s="1"/>
  <c r="FW96" i="1"/>
  <c r="FX96" i="1"/>
  <c r="WJ99" i="1"/>
  <c r="VP99" i="1"/>
  <c r="WI99" i="1"/>
  <c r="WA99" i="1"/>
  <c r="WO99" i="1"/>
  <c r="VR99" i="1"/>
  <c r="GH99" i="1"/>
  <c r="WC99" i="1"/>
  <c r="WL99" i="1"/>
  <c r="WK99" i="1"/>
  <c r="VW99" i="1"/>
  <c r="GO99" i="1"/>
  <c r="VX99" i="1"/>
  <c r="WP99" i="1"/>
  <c r="GL99" i="1"/>
  <c r="D99" i="1"/>
  <c r="WN99" i="1"/>
  <c r="GK99" i="1"/>
  <c r="C99" i="1"/>
  <c r="WD99" i="1"/>
  <c r="WB99" i="1"/>
  <c r="VY99" i="1"/>
  <c r="VV99" i="1"/>
  <c r="WF99" i="1"/>
  <c r="WE99" i="1"/>
  <c r="GT99" i="1" a="1"/>
  <c r="GT99" i="1" s="1"/>
  <c r="VQ99" i="1"/>
  <c r="WM99" i="1"/>
  <c r="VT99" i="1"/>
  <c r="GJ99" i="1"/>
  <c r="GI99" i="1"/>
  <c r="VZ99" i="1"/>
  <c r="GM99" i="1"/>
  <c r="WQ99" i="1"/>
  <c r="GN99" i="1"/>
  <c r="VS99" i="1"/>
  <c r="VU99" i="1"/>
  <c r="WH99" i="1"/>
  <c r="WG99" i="1"/>
  <c r="BT96" i="1"/>
  <c r="BQ96" i="1"/>
  <c r="BY96" i="1"/>
  <c r="BX96" i="1"/>
  <c r="BP96" i="1"/>
  <c r="BV96" i="1"/>
  <c r="BU96" i="1"/>
  <c r="BS96" i="1"/>
  <c r="BR96" i="1"/>
  <c r="BN96" i="1"/>
  <c r="BZ96" i="1"/>
  <c r="BW96" i="1"/>
  <c r="BO96" i="1"/>
  <c r="CA96" i="1"/>
  <c r="FX90" i="1"/>
  <c r="FW90" i="1"/>
  <c r="WI98" i="1"/>
  <c r="WD98" i="1"/>
  <c r="GK98" i="1"/>
  <c r="WO98" i="1"/>
  <c r="VT98" i="1"/>
  <c r="WL98" i="1"/>
  <c r="WC98" i="1"/>
  <c r="WP98" i="1"/>
  <c r="VQ98" i="1"/>
  <c r="VX98" i="1"/>
  <c r="D98" i="1"/>
  <c r="VW98" i="1"/>
  <c r="C98" i="1"/>
  <c r="WH98" i="1"/>
  <c r="GL98" i="1"/>
  <c r="WG98" i="1"/>
  <c r="GJ98" i="1"/>
  <c r="VZ98" i="1"/>
  <c r="VV98" i="1"/>
  <c r="VU98" i="1"/>
  <c r="WQ98" i="1"/>
  <c r="WN98" i="1"/>
  <c r="WM98" i="1"/>
  <c r="WK98" i="1"/>
  <c r="WE98" i="1"/>
  <c r="VY98" i="1"/>
  <c r="VS98" i="1"/>
  <c r="WJ98" i="1"/>
  <c r="WB98" i="1"/>
  <c r="GI98" i="1"/>
  <c r="WA98" i="1"/>
  <c r="GH98" i="1"/>
  <c r="VR98" i="1"/>
  <c r="WF98" i="1"/>
  <c r="VP98" i="1"/>
  <c r="GT98" i="1" a="1"/>
  <c r="GT98" i="1" s="1"/>
  <c r="GO98" i="1"/>
  <c r="GN98" i="1"/>
  <c r="GM98" i="1"/>
  <c r="WL97" i="1"/>
  <c r="VR97" i="1"/>
  <c r="WQ97" i="1"/>
  <c r="VV97" i="1"/>
  <c r="WJ97" i="1"/>
  <c r="GO97" i="1"/>
  <c r="WC97" i="1"/>
  <c r="WB97" i="1"/>
  <c r="WI97" i="1"/>
  <c r="WH97" i="1"/>
  <c r="VQ97" i="1"/>
  <c r="VP97" i="1"/>
  <c r="WE97" i="1"/>
  <c r="GH97" i="1"/>
  <c r="WM97" i="1"/>
  <c r="D97" i="1"/>
  <c r="WK97" i="1"/>
  <c r="C97" i="1"/>
  <c r="WG97" i="1"/>
  <c r="WF97" i="1"/>
  <c r="VT97" i="1"/>
  <c r="VS97" i="1"/>
  <c r="WA97" i="1"/>
  <c r="VZ97" i="1"/>
  <c r="GJ97" i="1"/>
  <c r="GL97" i="1"/>
  <c r="GK97" i="1"/>
  <c r="GI97" i="1"/>
  <c r="WP97" i="1"/>
  <c r="VU97" i="1"/>
  <c r="GT97" i="1" a="1"/>
  <c r="GT97" i="1" s="1"/>
  <c r="GN97" i="1"/>
  <c r="GM97" i="1"/>
  <c r="VY97" i="1"/>
  <c r="WN97" i="1"/>
  <c r="VX97" i="1"/>
  <c r="WO97" i="1"/>
  <c r="WD97" i="1"/>
  <c r="VW97" i="1"/>
  <c r="ZW92" i="1"/>
  <c r="ZT92" i="1"/>
  <c r="ZS92" i="1"/>
  <c r="ZU92" i="1"/>
  <c r="ZR92" i="1"/>
  <c r="ZP92" i="1"/>
  <c r="ZO92" i="1"/>
  <c r="YB92" i="1" a="1"/>
  <c r="YB92" i="1" s="1"/>
  <c r="AB92" i="1"/>
  <c r="ZV92" i="1"/>
  <c r="ZQ92" i="1"/>
  <c r="CJ100" i="1"/>
  <c r="CI100" i="1"/>
  <c r="CS100" i="1"/>
  <c r="CV100" i="1"/>
  <c r="CZ100" i="1"/>
  <c r="CY100" i="1"/>
  <c r="CO100" i="1"/>
  <c r="CP100" i="1"/>
  <c r="ZP91" i="1"/>
  <c r="ZO91" i="1"/>
  <c r="ZV91" i="1"/>
  <c r="ZU91" i="1"/>
  <c r="ZW91" i="1"/>
  <c r="ZT91" i="1"/>
  <c r="AB91" i="1"/>
  <c r="AA91" i="1" s="1"/>
  <c r="YB91" i="1" a="1"/>
  <c r="YB91" i="1" s="1"/>
  <c r="ZS91" i="1"/>
  <c r="ZR91" i="1"/>
  <c r="ZQ91" i="1"/>
  <c r="DR92" i="1"/>
  <c r="X92" i="1"/>
  <c r="EX92" i="1" s="1"/>
  <c r="DZ92" i="1"/>
  <c r="Y92" i="1"/>
  <c r="EY92" i="1" s="1"/>
  <c r="DY92" i="1"/>
  <c r="W92" i="1"/>
  <c r="EW92" i="1" s="1"/>
  <c r="U92" i="1"/>
  <c r="V92" i="1"/>
  <c r="T92" i="1"/>
  <c r="DH92" i="1" s="1" a="1"/>
  <c r="DH92" i="1" s="1"/>
  <c r="DV92" i="1"/>
  <c r="DU92" i="1"/>
  <c r="DX92" i="1"/>
  <c r="DW92" i="1"/>
  <c r="DT92" i="1"/>
  <c r="DS92" i="1"/>
  <c r="ZE93" i="1"/>
  <c r="FZ92" i="1"/>
  <c r="GA92" i="1"/>
  <c r="AEW94" i="1"/>
  <c r="AEC94" i="1"/>
  <c r="AET94" i="1"/>
  <c r="ADY94" i="1"/>
  <c r="ADE94" i="1"/>
  <c r="ACK94" i="1"/>
  <c r="ABQ94" i="1"/>
  <c r="VE94" i="1"/>
  <c r="UK94" i="1"/>
  <c r="TQ94" i="1"/>
  <c r="SW94" i="1"/>
  <c r="SC94" i="1"/>
  <c r="RI94" i="1"/>
  <c r="QO94" i="1"/>
  <c r="PU94" i="1"/>
  <c r="PA94" i="1"/>
  <c r="OG94" i="1"/>
  <c r="NM94" i="1"/>
  <c r="MS94" i="1"/>
  <c r="LY94" i="1"/>
  <c r="LE94" i="1"/>
  <c r="KK94" i="1"/>
  <c r="AEJ94" i="1"/>
  <c r="ADO94" i="1"/>
  <c r="ACU94" i="1"/>
  <c r="ACA94" i="1"/>
  <c r="UU94" i="1"/>
  <c r="UA94" i="1"/>
  <c r="TG94" i="1"/>
  <c r="SM94" i="1"/>
  <c r="RS94" i="1"/>
  <c r="QY94" i="1"/>
  <c r="QE94" i="1"/>
  <c r="PK94" i="1"/>
  <c r="OQ94" i="1"/>
  <c r="NW94" i="1"/>
  <c r="NC94" i="1"/>
  <c r="MI94" i="1"/>
  <c r="LO94" i="1"/>
  <c r="KU94" i="1"/>
  <c r="KA94" i="1"/>
  <c r="AEP94" i="1"/>
  <c r="ADS94" i="1"/>
  <c r="ACW94" i="1"/>
  <c r="ABZ94" i="1"/>
  <c r="UM94" i="1"/>
  <c r="TP94" i="1"/>
  <c r="ST94" i="1"/>
  <c r="RX94" i="1"/>
  <c r="RB94" i="1"/>
  <c r="QF94" i="1"/>
  <c r="PI94" i="1"/>
  <c r="OM94" i="1"/>
  <c r="NQ94" i="1"/>
  <c r="MU94" i="1"/>
  <c r="LX94" i="1"/>
  <c r="LB94" i="1"/>
  <c r="KF94" i="1"/>
  <c r="AEO94" i="1"/>
  <c r="ADR94" i="1"/>
  <c r="ACV94" i="1"/>
  <c r="ABY94" i="1"/>
  <c r="UL94" i="1"/>
  <c r="TO94" i="1"/>
  <c r="SS94" i="1"/>
  <c r="RW94" i="1"/>
  <c r="RA94" i="1"/>
  <c r="QD94" i="1"/>
  <c r="PH94" i="1"/>
  <c r="OL94" i="1"/>
  <c r="NP94" i="1"/>
  <c r="MT94" i="1"/>
  <c r="LW94" i="1"/>
  <c r="LA94" i="1"/>
  <c r="KE94" i="1"/>
  <c r="AEI94" i="1"/>
  <c r="ADL94" i="1"/>
  <c r="ACP94" i="1"/>
  <c r="ABT94" i="1"/>
  <c r="VB94" i="1"/>
  <c r="UF94" i="1"/>
  <c r="TJ94" i="1"/>
  <c r="SN94" i="1"/>
  <c r="RQ94" i="1"/>
  <c r="QU94" i="1"/>
  <c r="PY94" i="1"/>
  <c r="PC94" i="1"/>
  <c r="OF94" i="1"/>
  <c r="NJ94" i="1"/>
  <c r="MN94" i="1"/>
  <c r="LR94" i="1"/>
  <c r="KV94" i="1"/>
  <c r="JY94" i="1"/>
  <c r="AEA94" i="1"/>
  <c r="ADA94" i="1"/>
  <c r="ACB94" i="1"/>
  <c r="UP94" i="1"/>
  <c r="TN94" i="1"/>
  <c r="SO94" i="1"/>
  <c r="RN94" i="1"/>
  <c r="QN94" i="1"/>
  <c r="PO94" i="1"/>
  <c r="OO94" i="1"/>
  <c r="NN94" i="1"/>
  <c r="MM94" i="1"/>
  <c r="LM94" i="1"/>
  <c r="KN94" i="1"/>
  <c r="ADZ94" i="1"/>
  <c r="ACZ94" i="1"/>
  <c r="ABX94" i="1"/>
  <c r="UO94" i="1"/>
  <c r="TM94" i="1"/>
  <c r="SL94" i="1"/>
  <c r="RM94" i="1"/>
  <c r="QM94" i="1"/>
  <c r="PN94" i="1"/>
  <c r="ON94" i="1"/>
  <c r="NL94" i="1"/>
  <c r="ML94" i="1"/>
  <c r="LL94" i="1"/>
  <c r="KM94" i="1"/>
  <c r="JP94" i="1" a="1"/>
  <c r="JP94" i="1" s="1"/>
  <c r="JQ94" i="1" s="1"/>
  <c r="JR94" i="1" s="1"/>
  <c r="JS94" i="1" s="1"/>
  <c r="AEV94" i="1"/>
  <c r="ADQ94" i="1"/>
  <c r="ACN94" i="1"/>
  <c r="ABL94" i="1"/>
  <c r="UZ94" i="1"/>
  <c r="TX94" i="1"/>
  <c r="SV94" i="1"/>
  <c r="RR94" i="1"/>
  <c r="QP94" i="1"/>
  <c r="PL94" i="1"/>
  <c r="OH94" i="1"/>
  <c r="NE94" i="1"/>
  <c r="MC94" i="1"/>
  <c r="KY94" i="1"/>
  <c r="AEK94" i="1"/>
  <c r="ADF94" i="1"/>
  <c r="ACC94" i="1"/>
  <c r="VA94" i="1"/>
  <c r="TW94" i="1"/>
  <c r="SR94" i="1"/>
  <c r="RL94" i="1"/>
  <c r="QI94" i="1"/>
  <c r="PD94" i="1"/>
  <c r="NZ94" i="1"/>
  <c r="MW94" i="1"/>
  <c r="LQ94" i="1"/>
  <c r="KL94" i="1"/>
  <c r="JK94" i="1" a="1"/>
  <c r="JK94" i="1" s="1"/>
  <c r="JL94" i="1" s="1"/>
  <c r="JM94" i="1" s="1"/>
  <c r="JN94" i="1" s="1"/>
  <c r="FV94" i="1"/>
  <c r="AEH94" i="1"/>
  <c r="ADD94" i="1"/>
  <c r="ABW94" i="1"/>
  <c r="UY94" i="1"/>
  <c r="TV94" i="1"/>
  <c r="SQ94" i="1"/>
  <c r="RK94" i="1"/>
  <c r="QH94" i="1"/>
  <c r="PB94" i="1"/>
  <c r="NY94" i="1"/>
  <c r="MV94" i="1"/>
  <c r="LP94" i="1"/>
  <c r="KJ94" i="1"/>
  <c r="FU94" i="1"/>
  <c r="AER94" i="1"/>
  <c r="ADI94" i="1"/>
  <c r="ACD94" i="1"/>
  <c r="VF94" i="1"/>
  <c r="TY94" i="1"/>
  <c r="SK94" i="1"/>
  <c r="RF94" i="1"/>
  <c r="PX94" i="1"/>
  <c r="OS94" i="1"/>
  <c r="NH94" i="1"/>
  <c r="MB94" i="1"/>
  <c r="KS94" i="1"/>
  <c r="AEQ94" i="1"/>
  <c r="ADH94" i="1"/>
  <c r="ABV94" i="1"/>
  <c r="VD94" i="1"/>
  <c r="TU94" i="1"/>
  <c r="SJ94" i="1"/>
  <c r="RE94" i="1"/>
  <c r="PW94" i="1"/>
  <c r="OR94" i="1"/>
  <c r="NG94" i="1"/>
  <c r="MA94" i="1"/>
  <c r="KR94" i="1"/>
  <c r="JO94" i="1" a="1"/>
  <c r="JO94" i="1" s="1"/>
  <c r="AEN94" i="1"/>
  <c r="ADG94" i="1"/>
  <c r="ABU94" i="1"/>
  <c r="VC94" i="1"/>
  <c r="TT94" i="1"/>
  <c r="SI94" i="1"/>
  <c r="RD94" i="1"/>
  <c r="PV94" i="1"/>
  <c r="OP94" i="1"/>
  <c r="NF94" i="1"/>
  <c r="LZ94" i="1"/>
  <c r="KQ94" i="1"/>
  <c r="AEM94" i="1"/>
  <c r="ADC94" i="1"/>
  <c r="ABS94" i="1"/>
  <c r="UX94" i="1"/>
  <c r="TS94" i="1"/>
  <c r="SH94" i="1"/>
  <c r="RC94" i="1"/>
  <c r="PT94" i="1"/>
  <c r="OK94" i="1"/>
  <c r="ND94" i="1"/>
  <c r="LV94" i="1"/>
  <c r="KP94" i="1"/>
  <c r="JJ94" i="1" a="1"/>
  <c r="JJ94" i="1" s="1"/>
  <c r="ADX94" i="1"/>
  <c r="ACQ94" i="1"/>
  <c r="UN94" i="1"/>
  <c r="TE94" i="1"/>
  <c r="RZ94" i="1"/>
  <c r="QR94" i="1"/>
  <c r="PG94" i="1"/>
  <c r="OA94" i="1"/>
  <c r="MQ94" i="1"/>
  <c r="LI94" i="1"/>
  <c r="KB94" i="1"/>
  <c r="ADW94" i="1"/>
  <c r="ACO94" i="1"/>
  <c r="UJ94" i="1"/>
  <c r="TD94" i="1"/>
  <c r="RY94" i="1"/>
  <c r="QQ94" i="1"/>
  <c r="PF94" i="1"/>
  <c r="NX94" i="1"/>
  <c r="MP94" i="1"/>
  <c r="LH94" i="1"/>
  <c r="JZ94" i="1"/>
  <c r="AEB94" i="1"/>
  <c r="ACG94" i="1"/>
  <c r="UV94" i="1"/>
  <c r="TB94" i="1"/>
  <c r="RG94" i="1"/>
  <c r="PJ94" i="1"/>
  <c r="NO94" i="1"/>
  <c r="LN94" i="1"/>
  <c r="JU94" i="1" a="1"/>
  <c r="JU94" i="1" s="1"/>
  <c r="JV94" i="1" s="1"/>
  <c r="JW94" i="1" s="1"/>
  <c r="JX94" i="1" s="1"/>
  <c r="ADV94" i="1"/>
  <c r="ACF94" i="1"/>
  <c r="WS94" i="1"/>
  <c r="UT94" i="1"/>
  <c r="TA94" i="1"/>
  <c r="QZ94" i="1"/>
  <c r="PE94" i="1"/>
  <c r="NK94" i="1"/>
  <c r="LK94" i="1"/>
  <c r="ADT94" i="1"/>
  <c r="ABR94" i="1"/>
  <c r="UR94" i="1"/>
  <c r="SY94" i="1"/>
  <c r="QW94" i="1"/>
  <c r="OY94" i="1"/>
  <c r="NB94" i="1"/>
  <c r="LG94" i="1"/>
  <c r="AEE94" i="1"/>
  <c r="ABP94" i="1"/>
  <c r="SZ94" i="1"/>
  <c r="QS94" i="1"/>
  <c r="OJ94" i="1"/>
  <c r="MH94" i="1"/>
  <c r="KD94" i="1"/>
  <c r="AED94" i="1"/>
  <c r="ABO94" i="1"/>
  <c r="SX94" i="1"/>
  <c r="QL94" i="1"/>
  <c r="OI94" i="1"/>
  <c r="MG94" i="1"/>
  <c r="KC94" i="1"/>
  <c r="ADU94" i="1"/>
  <c r="ABN94" i="1"/>
  <c r="UW94" i="1"/>
  <c r="SU94" i="1"/>
  <c r="QK94" i="1"/>
  <c r="OE94" i="1"/>
  <c r="MF94" i="1"/>
  <c r="FT94" i="1"/>
  <c r="ADP94" i="1"/>
  <c r="ABM94" i="1"/>
  <c r="US94" i="1"/>
  <c r="SP94" i="1"/>
  <c r="QJ94" i="1"/>
  <c r="OD94" i="1"/>
  <c r="ME94" i="1"/>
  <c r="ACJ94" i="1"/>
  <c r="SG94" i="1"/>
  <c r="PZ94" i="1"/>
  <c r="NA94" i="1"/>
  <c r="KO94" i="1"/>
  <c r="UQ94" i="1"/>
  <c r="AEL94" i="1"/>
  <c r="ACI94" i="1"/>
  <c r="SF94" i="1"/>
  <c r="PS94" i="1"/>
  <c r="MZ94" i="1"/>
  <c r="KI94" i="1"/>
  <c r="MR94" i="1"/>
  <c r="ACH94" i="1"/>
  <c r="SE94" i="1"/>
  <c r="PR94" i="1"/>
  <c r="MY94" i="1"/>
  <c r="KH94" i="1"/>
  <c r="PP94" i="1"/>
  <c r="AEU94" i="1"/>
  <c r="ACE94" i="1"/>
  <c r="SD94" i="1"/>
  <c r="PQ94" i="1"/>
  <c r="MX94" i="1"/>
  <c r="KG94" i="1"/>
  <c r="AES94" i="1"/>
  <c r="SB94" i="1"/>
  <c r="ACY94" i="1"/>
  <c r="TI94" i="1"/>
  <c r="OZ94" i="1"/>
  <c r="LS94" i="1"/>
  <c r="RT94" i="1"/>
  <c r="UI94" i="1"/>
  <c r="JT94" i="1" a="1"/>
  <c r="JT94" i="1" s="1"/>
  <c r="ACX94" i="1"/>
  <c r="TH94" i="1"/>
  <c r="OX94" i="1"/>
  <c r="LJ94" i="1"/>
  <c r="OT94" i="1"/>
  <c r="KZ94" i="1"/>
  <c r="ACL94" i="1"/>
  <c r="KX94" i="1"/>
  <c r="RO94" i="1"/>
  <c r="ACT94" i="1"/>
  <c r="TF94" i="1"/>
  <c r="OW94" i="1"/>
  <c r="LF94" i="1"/>
  <c r="RU94" i="1"/>
  <c r="OC94" i="1"/>
  <c r="OB94" i="1"/>
  <c r="NV94" i="1"/>
  <c r="ACS94" i="1"/>
  <c r="TC94" i="1"/>
  <c r="OV94" i="1"/>
  <c r="LD94" i="1"/>
  <c r="ACR94" i="1"/>
  <c r="SA94" i="1"/>
  <c r="OU94" i="1"/>
  <c r="LC94" i="1"/>
  <c r="ACM94" i="1"/>
  <c r="RV94" i="1"/>
  <c r="KW94" i="1"/>
  <c r="RP94" i="1"/>
  <c r="KT94" i="1"/>
  <c r="NU94" i="1"/>
  <c r="QG94" i="1"/>
  <c r="UC94" i="1"/>
  <c r="MK94" i="1"/>
  <c r="ADK94" i="1"/>
  <c r="ADB94" i="1"/>
  <c r="TK94" i="1"/>
  <c r="QX94" i="1"/>
  <c r="QV94" i="1"/>
  <c r="QC94" i="1"/>
  <c r="UH94" i="1"/>
  <c r="UE94" i="1"/>
  <c r="AEF94" i="1"/>
  <c r="UB94" i="1"/>
  <c r="ADM94" i="1"/>
  <c r="MD94" i="1"/>
  <c r="ADJ94" i="1"/>
  <c r="LT94" i="1"/>
  <c r="QT94" i="1"/>
  <c r="QB94" i="1"/>
  <c r="NT94" i="1"/>
  <c r="NS94" i="1"/>
  <c r="NR94" i="1"/>
  <c r="UD94" i="1"/>
  <c r="ADN94" i="1"/>
  <c r="MJ94" i="1"/>
  <c r="TR94" i="1"/>
  <c r="TL94" i="1"/>
  <c r="LU94" i="1"/>
  <c r="RJ94" i="1"/>
  <c r="RH94" i="1"/>
  <c r="QA94" i="1"/>
  <c r="PM94" i="1"/>
  <c r="UG94" i="1"/>
  <c r="AEG94" i="1"/>
  <c r="NI94" i="1"/>
  <c r="MO94" i="1"/>
  <c r="TZ94" i="1"/>
  <c r="ZR99" i="1"/>
  <c r="ZQ99" i="1"/>
  <c r="ZW99" i="1"/>
  <c r="ZS99" i="1"/>
  <c r="YB99" i="1" a="1"/>
  <c r="YB99" i="1" s="1"/>
  <c r="ZV99" i="1"/>
  <c r="ZO99" i="1"/>
  <c r="AB99" i="1"/>
  <c r="ZU99" i="1"/>
  <c r="ZT99" i="1"/>
  <c r="ZP99" i="1"/>
  <c r="FW95" i="1"/>
  <c r="FX95" i="1"/>
  <c r="BW95" i="1"/>
  <c r="BO95" i="1"/>
  <c r="BZ95" i="1"/>
  <c r="BT95" i="1"/>
  <c r="BS95" i="1"/>
  <c r="BV95" i="1"/>
  <c r="BU95" i="1"/>
  <c r="CA95" i="1"/>
  <c r="BP95" i="1"/>
  <c r="BN95" i="1"/>
  <c r="BQ95" i="1"/>
  <c r="BX95" i="1"/>
  <c r="BY95" i="1"/>
  <c r="BR95" i="1"/>
  <c r="YB93" i="1" a="1"/>
  <c r="YB93" i="1" s="1"/>
  <c r="ZT93" i="1"/>
  <c r="ZV93" i="1"/>
  <c r="ZU93" i="1"/>
  <c r="ZW93" i="1"/>
  <c r="AB93" i="1"/>
  <c r="AA93" i="1" s="1"/>
  <c r="ZS93" i="1"/>
  <c r="ZO93" i="1"/>
  <c r="ZR93" i="1"/>
  <c r="ZQ93" i="1"/>
  <c r="ZP93" i="1"/>
  <c r="BV94" i="1"/>
  <c r="BO94" i="1"/>
  <c r="BU94" i="1"/>
  <c r="BT94" i="1"/>
  <c r="BY94" i="1"/>
  <c r="BX94" i="1"/>
  <c r="BW94" i="1"/>
  <c r="CA94" i="1"/>
  <c r="BZ94" i="1"/>
  <c r="BS94" i="1"/>
  <c r="BQ94" i="1"/>
  <c r="BP94" i="1"/>
  <c r="BN94" i="1"/>
  <c r="BR94" i="1"/>
  <c r="DS91" i="1"/>
  <c r="X91" i="1"/>
  <c r="EX91" i="1" s="1"/>
  <c r="W91" i="1"/>
  <c r="EW91" i="1" s="1"/>
  <c r="Y91" i="1"/>
  <c r="EY91" i="1" s="1"/>
  <c r="DR91" i="1"/>
  <c r="DT91" i="1"/>
  <c r="DY91" i="1"/>
  <c r="DZ91" i="1"/>
  <c r="DV91" i="1"/>
  <c r="DW91" i="1"/>
  <c r="DU91" i="1"/>
  <c r="V91" i="1"/>
  <c r="DX91" i="1"/>
  <c r="U91" i="1"/>
  <c r="T91" i="1"/>
  <c r="AI91" i="1" s="1"/>
  <c r="ZE92" i="1"/>
  <c r="GA91" i="1"/>
  <c r="FZ91" i="1"/>
  <c r="BT100" i="1"/>
  <c r="BS100" i="1"/>
  <c r="BP100" i="1"/>
  <c r="BY100" i="1"/>
  <c r="BZ100" i="1"/>
  <c r="BQ100" i="1"/>
  <c r="BU100" i="1"/>
  <c r="BR100" i="1"/>
  <c r="BW100" i="1"/>
  <c r="BV100" i="1"/>
  <c r="BO100" i="1"/>
  <c r="BN100" i="1"/>
  <c r="CA100" i="1"/>
  <c r="BX100" i="1"/>
  <c r="AEV93" i="1"/>
  <c r="AEB93" i="1"/>
  <c r="ADH93" i="1"/>
  <c r="ACN93" i="1"/>
  <c r="ABT93" i="1"/>
  <c r="UN93" i="1"/>
  <c r="TT93" i="1"/>
  <c r="SZ93" i="1"/>
  <c r="SF93" i="1"/>
  <c r="RL93" i="1"/>
  <c r="QR93" i="1"/>
  <c r="PX93" i="1"/>
  <c r="PD93" i="1"/>
  <c r="OJ93" i="1"/>
  <c r="NP93" i="1"/>
  <c r="MV93" i="1"/>
  <c r="MB93" i="1"/>
  <c r="LH93" i="1"/>
  <c r="KN93" i="1"/>
  <c r="JU93" i="1" a="1"/>
  <c r="JU93" i="1" s="1"/>
  <c r="JV93" i="1" s="1"/>
  <c r="JW93" i="1" s="1"/>
  <c r="JX93" i="1" s="1"/>
  <c r="AEL93" i="1"/>
  <c r="ADR93" i="1"/>
  <c r="ACX93" i="1"/>
  <c r="ACD93" i="1"/>
  <c r="UX93" i="1"/>
  <c r="UD93" i="1"/>
  <c r="TJ93" i="1"/>
  <c r="SP93" i="1"/>
  <c r="RV93" i="1"/>
  <c r="RB93" i="1"/>
  <c r="QH93" i="1"/>
  <c r="PN93" i="1"/>
  <c r="OT93" i="1"/>
  <c r="NZ93" i="1"/>
  <c r="NF93" i="1"/>
  <c r="ML93" i="1"/>
  <c r="LR93" i="1"/>
  <c r="KX93" i="1"/>
  <c r="KD93" i="1"/>
  <c r="AEP93" i="1"/>
  <c r="ADT93" i="1"/>
  <c r="ACW93" i="1"/>
  <c r="ACA93" i="1"/>
  <c r="UL93" i="1"/>
  <c r="TP93" i="1"/>
  <c r="ST93" i="1"/>
  <c r="RX93" i="1"/>
  <c r="RA93" i="1"/>
  <c r="QE93" i="1"/>
  <c r="PI93" i="1"/>
  <c r="OM93" i="1"/>
  <c r="NQ93" i="1"/>
  <c r="MT93" i="1"/>
  <c r="LX93" i="1"/>
  <c r="LB93" i="1"/>
  <c r="KF93" i="1"/>
  <c r="AER93" i="1"/>
  <c r="ADU93" i="1"/>
  <c r="ACV93" i="1"/>
  <c r="ABY93" i="1"/>
  <c r="US93" i="1"/>
  <c r="TV93" i="1"/>
  <c r="SX93" i="1"/>
  <c r="SA93" i="1"/>
  <c r="RD93" i="1"/>
  <c r="QF93" i="1"/>
  <c r="PH93" i="1"/>
  <c r="OK93" i="1"/>
  <c r="NM93" i="1"/>
  <c r="MP93" i="1"/>
  <c r="LS93" i="1"/>
  <c r="KU93" i="1"/>
  <c r="AEQ93" i="1"/>
  <c r="ADS93" i="1"/>
  <c r="ACU93" i="1"/>
  <c r="ABX93" i="1"/>
  <c r="UR93" i="1"/>
  <c r="TU93" i="1"/>
  <c r="SW93" i="1"/>
  <c r="RZ93" i="1"/>
  <c r="RC93" i="1"/>
  <c r="QD93" i="1"/>
  <c r="PG93" i="1"/>
  <c r="OI93" i="1"/>
  <c r="NL93" i="1"/>
  <c r="MO93" i="1"/>
  <c r="LQ93" i="1"/>
  <c r="KT93" i="1"/>
  <c r="AEI93" i="1"/>
  <c r="ADJ93" i="1"/>
  <c r="ACJ93" i="1"/>
  <c r="UY93" i="1"/>
  <c r="TY93" i="1"/>
  <c r="SY93" i="1"/>
  <c r="RW93" i="1"/>
  <c r="QW93" i="1"/>
  <c r="PW93" i="1"/>
  <c r="OX93" i="1"/>
  <c r="NX93" i="1"/>
  <c r="MY93" i="1"/>
  <c r="LY93" i="1"/>
  <c r="KY93" i="1"/>
  <c r="JY93" i="1"/>
  <c r="AED93" i="1"/>
  <c r="ADC93" i="1"/>
  <c r="ACB93" i="1"/>
  <c r="VB93" i="1"/>
  <c r="UA93" i="1"/>
  <c r="TA93" i="1"/>
  <c r="RU93" i="1"/>
  <c r="QU93" i="1"/>
  <c r="PT93" i="1"/>
  <c r="OS93" i="1"/>
  <c r="NS93" i="1"/>
  <c r="MQ93" i="1"/>
  <c r="LN93" i="1"/>
  <c r="KM93" i="1"/>
  <c r="JP93" i="1" a="1"/>
  <c r="JP93" i="1" s="1"/>
  <c r="JQ93" i="1" s="1"/>
  <c r="JR93" i="1" s="1"/>
  <c r="JS93" i="1" s="1"/>
  <c r="AEC93" i="1"/>
  <c r="ADB93" i="1"/>
  <c r="ABZ93" i="1"/>
  <c r="VA93" i="1"/>
  <c r="TZ93" i="1"/>
  <c r="SV93" i="1"/>
  <c r="RT93" i="1"/>
  <c r="QT93" i="1"/>
  <c r="PS93" i="1"/>
  <c r="OR93" i="1"/>
  <c r="NR93" i="1"/>
  <c r="MN93" i="1"/>
  <c r="LM93" i="1"/>
  <c r="KL93" i="1"/>
  <c r="ADW93" i="1"/>
  <c r="ACQ93" i="1"/>
  <c r="ABN93" i="1"/>
  <c r="UO93" i="1"/>
  <c r="TK93" i="1"/>
  <c r="SH93" i="1"/>
  <c r="RE93" i="1"/>
  <c r="PY93" i="1"/>
  <c r="OU93" i="1"/>
  <c r="NN93" i="1"/>
  <c r="MI93" i="1"/>
  <c r="LF93" i="1"/>
  <c r="KB93" i="1"/>
  <c r="ADV93" i="1"/>
  <c r="ACP93" i="1"/>
  <c r="ABM93" i="1"/>
  <c r="UM93" i="1"/>
  <c r="TI93" i="1"/>
  <c r="SG93" i="1"/>
  <c r="QZ93" i="1"/>
  <c r="PV93" i="1"/>
  <c r="OQ93" i="1"/>
  <c r="NK93" i="1"/>
  <c r="MH93" i="1"/>
  <c r="LE93" i="1"/>
  <c r="KA93" i="1"/>
  <c r="ADQ93" i="1"/>
  <c r="ACO93" i="1"/>
  <c r="ABL93" i="1"/>
  <c r="WS93" i="1"/>
  <c r="UK93" i="1"/>
  <c r="TH93" i="1"/>
  <c r="SE93" i="1"/>
  <c r="QY93" i="1"/>
  <c r="PU93" i="1"/>
  <c r="OP93" i="1"/>
  <c r="NJ93" i="1"/>
  <c r="MG93" i="1"/>
  <c r="LD93" i="1"/>
  <c r="JZ93" i="1"/>
  <c r="AEW93" i="1"/>
  <c r="ADP93" i="1"/>
  <c r="ACM93" i="1"/>
  <c r="UJ93" i="1"/>
  <c r="TG93" i="1"/>
  <c r="SD93" i="1"/>
  <c r="QX93" i="1"/>
  <c r="PR93" i="1"/>
  <c r="OO93" i="1"/>
  <c r="NI93" i="1"/>
  <c r="MF93" i="1"/>
  <c r="LC93" i="1"/>
  <c r="AEK93" i="1"/>
  <c r="ADG93" i="1"/>
  <c r="ACE93" i="1"/>
  <c r="VE93" i="1"/>
  <c r="UB93" i="1"/>
  <c r="SS93" i="1"/>
  <c r="RP93" i="1"/>
  <c r="QM93" i="1"/>
  <c r="PJ93" i="1"/>
  <c r="OD93" i="1"/>
  <c r="NA93" i="1"/>
  <c r="LV93" i="1"/>
  <c r="KQ93" i="1"/>
  <c r="AEJ93" i="1"/>
  <c r="ADF93" i="1"/>
  <c r="ACC93" i="1"/>
  <c r="VD93" i="1"/>
  <c r="TX93" i="1"/>
  <c r="SR93" i="1"/>
  <c r="RO93" i="1"/>
  <c r="QL93" i="1"/>
  <c r="PF93" i="1"/>
  <c r="OC93" i="1"/>
  <c r="MZ93" i="1"/>
  <c r="LU93" i="1"/>
  <c r="KP93" i="1"/>
  <c r="JO93" i="1" a="1"/>
  <c r="JO93" i="1" s="1"/>
  <c r="AEH93" i="1"/>
  <c r="ACS93" i="1"/>
  <c r="UV93" i="1"/>
  <c r="TE93" i="1"/>
  <c r="RM93" i="1"/>
  <c r="PZ93" i="1"/>
  <c r="OE93" i="1"/>
  <c r="MM93" i="1"/>
  <c r="KV93" i="1"/>
  <c r="AEF93" i="1"/>
  <c r="ACL93" i="1"/>
  <c r="AES93" i="1"/>
  <c r="ACY93" i="1"/>
  <c r="UE93" i="1"/>
  <c r="SK93" i="1"/>
  <c r="QO93" i="1"/>
  <c r="OY93" i="1"/>
  <c r="NC93" i="1"/>
  <c r="LJ93" i="1"/>
  <c r="AEO93" i="1"/>
  <c r="ACT93" i="1"/>
  <c r="UC93" i="1"/>
  <c r="SJ93" i="1"/>
  <c r="QN93" i="1"/>
  <c r="OW93" i="1"/>
  <c r="NB93" i="1"/>
  <c r="LI93" i="1"/>
  <c r="AEN93" i="1"/>
  <c r="ACR93" i="1"/>
  <c r="TW93" i="1"/>
  <c r="SI93" i="1"/>
  <c r="QK93" i="1"/>
  <c r="OV93" i="1"/>
  <c r="MX93" i="1"/>
  <c r="LG93" i="1"/>
  <c r="AEM93" i="1"/>
  <c r="ACK93" i="1"/>
  <c r="TS93" i="1"/>
  <c r="SC93" i="1"/>
  <c r="QJ93" i="1"/>
  <c r="ON93" i="1"/>
  <c r="MW93" i="1"/>
  <c r="LA93" i="1"/>
  <c r="ADM93" i="1"/>
  <c r="TR93" i="1"/>
  <c r="RQ93" i="1"/>
  <c r="PM93" i="1"/>
  <c r="NH93" i="1"/>
  <c r="KZ93" i="1"/>
  <c r="ADL93" i="1"/>
  <c r="TQ93" i="1"/>
  <c r="RN93" i="1"/>
  <c r="PL93" i="1"/>
  <c r="NG93" i="1"/>
  <c r="KW93" i="1"/>
  <c r="ADE93" i="1"/>
  <c r="RI93" i="1"/>
  <c r="MU93" i="1"/>
  <c r="ADK93" i="1"/>
  <c r="TO93" i="1"/>
  <c r="RK93" i="1"/>
  <c r="PK93" i="1"/>
  <c r="NE93" i="1"/>
  <c r="KS93" i="1"/>
  <c r="PC93" i="1"/>
  <c r="ADI93" i="1"/>
  <c r="TN93" i="1"/>
  <c r="RJ93" i="1"/>
  <c r="PE93" i="1"/>
  <c r="ND93" i="1"/>
  <c r="KR93" i="1"/>
  <c r="TM93" i="1"/>
  <c r="KO93" i="1"/>
  <c r="ACG93" i="1"/>
  <c r="UU93" i="1"/>
  <c r="RY93" i="1"/>
  <c r="OZ93" i="1"/>
  <c r="MA93" i="1"/>
  <c r="JJ93" i="1" a="1"/>
  <c r="JJ93" i="1" s="1"/>
  <c r="QV93" i="1"/>
  <c r="ABQ93" i="1"/>
  <c r="QS93" i="1"/>
  <c r="NY93" i="1"/>
  <c r="ABO93" i="1"/>
  <c r="KJ93" i="1"/>
  <c r="ACF93" i="1"/>
  <c r="UT93" i="1"/>
  <c r="RS93" i="1"/>
  <c r="OL93" i="1"/>
  <c r="LZ93" i="1"/>
  <c r="UI93" i="1"/>
  <c r="AEU93" i="1"/>
  <c r="RF93" i="1"/>
  <c r="OB93" i="1"/>
  <c r="LO93" i="1"/>
  <c r="ABR93" i="1"/>
  <c r="AEG93" i="1"/>
  <c r="UF93" i="1"/>
  <c r="LK93" i="1"/>
  <c r="AEE93" i="1"/>
  <c r="TL93" i="1"/>
  <c r="AEA93" i="1"/>
  <c r="QP93" i="1"/>
  <c r="ABW93" i="1"/>
  <c r="UQ93" i="1"/>
  <c r="RR93" i="1"/>
  <c r="OH93" i="1"/>
  <c r="LW93" i="1"/>
  <c r="UG93" i="1"/>
  <c r="OA93" i="1"/>
  <c r="NW93" i="1"/>
  <c r="NV93" i="1"/>
  <c r="ABV93" i="1"/>
  <c r="UP93" i="1"/>
  <c r="RH93" i="1"/>
  <c r="OG93" i="1"/>
  <c r="LT93" i="1"/>
  <c r="ABU93" i="1"/>
  <c r="RG93" i="1"/>
  <c r="OF93" i="1"/>
  <c r="LP93" i="1"/>
  <c r="ABS93" i="1"/>
  <c r="UH93" i="1"/>
  <c r="AET93" i="1"/>
  <c r="LL93" i="1"/>
  <c r="ABP93" i="1"/>
  <c r="QQ93" i="1"/>
  <c r="KK93" i="1"/>
  <c r="TF93" i="1"/>
  <c r="UW93" i="1"/>
  <c r="PA93" i="1"/>
  <c r="JK93" i="1" a="1"/>
  <c r="JK93" i="1" s="1"/>
  <c r="JL93" i="1" s="1"/>
  <c r="JM93" i="1" s="1"/>
  <c r="JN93" i="1" s="1"/>
  <c r="ADX93" i="1"/>
  <c r="MD93" i="1"/>
  <c r="QI93" i="1"/>
  <c r="KH93" i="1"/>
  <c r="ACZ93" i="1"/>
  <c r="KE93" i="1"/>
  <c r="VF93" i="1"/>
  <c r="VC93" i="1"/>
  <c r="FU93" i="1"/>
  <c r="PB93" i="1"/>
  <c r="TD93" i="1"/>
  <c r="NU93" i="1"/>
  <c r="MR93" i="1"/>
  <c r="MK93" i="1"/>
  <c r="ADZ93" i="1"/>
  <c r="MJ93" i="1"/>
  <c r="ADY93" i="1"/>
  <c r="ME93" i="1"/>
  <c r="ACI93" i="1"/>
  <c r="QA93" i="1"/>
  <c r="PQ93" i="1"/>
  <c r="JT93" i="1" a="1"/>
  <c r="JT93" i="1" s="1"/>
  <c r="UZ93" i="1"/>
  <c r="TC93" i="1"/>
  <c r="NT93" i="1"/>
  <c r="SU93" i="1"/>
  <c r="SQ93" i="1"/>
  <c r="SM93" i="1"/>
  <c r="MC93" i="1"/>
  <c r="QG93" i="1"/>
  <c r="QC93" i="1"/>
  <c r="KG93" i="1"/>
  <c r="QB93" i="1"/>
  <c r="KC93" i="1"/>
  <c r="PO93" i="1"/>
  <c r="TB93" i="1"/>
  <c r="NO93" i="1"/>
  <c r="MS93" i="1"/>
  <c r="SO93" i="1"/>
  <c r="SN93" i="1"/>
  <c r="SL93" i="1"/>
  <c r="ADO93" i="1"/>
  <c r="SB93" i="1"/>
  <c r="ADN93" i="1"/>
  <c r="KI93" i="1"/>
  <c r="ADD93" i="1"/>
  <c r="ADA93" i="1"/>
  <c r="ACH93" i="1"/>
  <c r="PP93" i="1"/>
  <c r="FV93" i="1"/>
  <c r="FT93" i="1"/>
  <c r="ZQ98" i="1"/>
  <c r="ZS98" i="1"/>
  <c r="ZR98" i="1"/>
  <c r="YB98" i="1" a="1"/>
  <c r="YB98" i="1" s="1"/>
  <c r="ZW98" i="1"/>
  <c r="ZP98" i="1"/>
  <c r="AB98" i="1"/>
  <c r="AA98" i="1" s="1"/>
  <c r="ZU98" i="1"/>
  <c r="ZV98" i="1"/>
  <c r="ZT98" i="1"/>
  <c r="ZO98" i="1"/>
  <c r="FX94" i="1"/>
  <c r="FW94" i="1"/>
  <c r="WG96" i="1"/>
  <c r="WF96" i="1"/>
  <c r="GT96" i="1" a="1"/>
  <c r="GT96" i="1" s="1"/>
  <c r="WC96" i="1"/>
  <c r="WB96" i="1"/>
  <c r="WE96" i="1"/>
  <c r="WD96" i="1"/>
  <c r="VX96" i="1"/>
  <c r="WN96" i="1"/>
  <c r="VY96" i="1"/>
  <c r="VW96" i="1"/>
  <c r="VR96" i="1"/>
  <c r="WH96" i="1"/>
  <c r="WA96" i="1"/>
  <c r="WP96" i="1"/>
  <c r="D96" i="1"/>
  <c r="WQ96" i="1"/>
  <c r="C96" i="1"/>
  <c r="WO96" i="1"/>
  <c r="VS96" i="1"/>
  <c r="VQ96" i="1"/>
  <c r="VP96" i="1"/>
  <c r="GK96" i="1"/>
  <c r="WM96" i="1"/>
  <c r="GJ96" i="1"/>
  <c r="GO96" i="1"/>
  <c r="GN96" i="1"/>
  <c r="GM96" i="1"/>
  <c r="GL96" i="1"/>
  <c r="GI96" i="1"/>
  <c r="GH96" i="1"/>
  <c r="VV96" i="1"/>
  <c r="VU96" i="1"/>
  <c r="VT96" i="1"/>
  <c r="VZ96" i="1"/>
  <c r="WI96" i="1"/>
  <c r="WJ96" i="1"/>
  <c r="WL96" i="1"/>
  <c r="WK96" i="1"/>
  <c r="DY90" i="1"/>
  <c r="Y90" i="1"/>
  <c r="EY90" i="1" s="1"/>
  <c r="X90" i="1"/>
  <c r="EX90" i="1" s="1"/>
  <c r="W90" i="1"/>
  <c r="EW90" i="1" s="1"/>
  <c r="DT90" i="1"/>
  <c r="T90" i="1"/>
  <c r="DS90" i="1"/>
  <c r="DR90" i="1"/>
  <c r="DV90" i="1"/>
  <c r="DU90" i="1"/>
  <c r="V90" i="1"/>
  <c r="DZ90" i="1"/>
  <c r="U90" i="1"/>
  <c r="DX90" i="1"/>
  <c r="DW90" i="1"/>
  <c r="ZE91" i="1"/>
  <c r="GA90" i="1"/>
  <c r="FZ90" i="1"/>
  <c r="BY99" i="1"/>
  <c r="BO99" i="1"/>
  <c r="CA99" i="1"/>
  <c r="BT99" i="1"/>
  <c r="BX99" i="1"/>
  <c r="BZ99" i="1"/>
  <c r="BW99" i="1"/>
  <c r="BQ99" i="1"/>
  <c r="BP99" i="1"/>
  <c r="BR99" i="1"/>
  <c r="BS99" i="1"/>
  <c r="BV99" i="1"/>
  <c r="BU99" i="1"/>
  <c r="BN99" i="1"/>
  <c r="AEE92" i="1"/>
  <c r="ADK92" i="1"/>
  <c r="ACQ92" i="1"/>
  <c r="ABW92" i="1"/>
  <c r="UQ92" i="1"/>
  <c r="TW92" i="1"/>
  <c r="TC92" i="1"/>
  <c r="SI92" i="1"/>
  <c r="RO92" i="1"/>
  <c r="QU92" i="1"/>
  <c r="QA92" i="1"/>
  <c r="PG92" i="1"/>
  <c r="OM92" i="1"/>
  <c r="NS92" i="1"/>
  <c r="MY92" i="1"/>
  <c r="ME92" i="1"/>
  <c r="LK92" i="1"/>
  <c r="KQ92" i="1"/>
  <c r="FU92" i="1"/>
  <c r="AEO92" i="1"/>
  <c r="ADU92" i="1"/>
  <c r="ADA92" i="1"/>
  <c r="ACG92" i="1"/>
  <c r="ABM92" i="1"/>
  <c r="VA92" i="1"/>
  <c r="UG92" i="1"/>
  <c r="TM92" i="1"/>
  <c r="SS92" i="1"/>
  <c r="RY92" i="1"/>
  <c r="RE92" i="1"/>
  <c r="QK92" i="1"/>
  <c r="PQ92" i="1"/>
  <c r="OW92" i="1"/>
  <c r="OC92" i="1"/>
  <c r="NI92" i="1"/>
  <c r="MO92" i="1"/>
  <c r="LU92" i="1"/>
  <c r="LA92" i="1"/>
  <c r="KG92" i="1"/>
  <c r="JP92" i="1" a="1"/>
  <c r="JP92" i="1" s="1"/>
  <c r="JQ92" i="1" s="1"/>
  <c r="JR92" i="1" s="1"/>
  <c r="JS92" i="1" s="1"/>
  <c r="AEH92" i="1"/>
  <c r="ADL92" i="1"/>
  <c r="ACO92" i="1"/>
  <c r="ABS92" i="1"/>
  <c r="UZ92" i="1"/>
  <c r="UD92" i="1"/>
  <c r="TH92" i="1"/>
  <c r="SL92" i="1"/>
  <c r="RP92" i="1"/>
  <c r="QS92" i="1"/>
  <c r="PW92" i="1"/>
  <c r="PA92" i="1"/>
  <c r="OE92" i="1"/>
  <c r="NH92" i="1"/>
  <c r="ML92" i="1"/>
  <c r="LP92" i="1"/>
  <c r="KT92" i="1"/>
  <c r="AEG92" i="1"/>
  <c r="ADJ92" i="1"/>
  <c r="ACN92" i="1"/>
  <c r="ABR92" i="1"/>
  <c r="UY92" i="1"/>
  <c r="UC92" i="1"/>
  <c r="TG92" i="1"/>
  <c r="SK92" i="1"/>
  <c r="RN92" i="1"/>
  <c r="QR92" i="1"/>
  <c r="PV92" i="1"/>
  <c r="OZ92" i="1"/>
  <c r="OD92" i="1"/>
  <c r="NG92" i="1"/>
  <c r="MK92" i="1"/>
  <c r="LO92" i="1"/>
  <c r="KS92" i="1"/>
  <c r="AEN92" i="1"/>
  <c r="ADP92" i="1"/>
  <c r="ACR92" i="1"/>
  <c r="ABQ92" i="1"/>
  <c r="WS92" i="1"/>
  <c r="UU92" i="1"/>
  <c r="TV92" i="1"/>
  <c r="SX92" i="1"/>
  <c r="RZ92" i="1"/>
  <c r="RA92" i="1"/>
  <c r="QC92" i="1"/>
  <c r="PD92" i="1"/>
  <c r="OF92" i="1"/>
  <c r="NE92" i="1"/>
  <c r="MG92" i="1"/>
  <c r="LH92" i="1"/>
  <c r="KJ92" i="1"/>
  <c r="JO92" i="1" a="1"/>
  <c r="JO92" i="1" s="1"/>
  <c r="FT92" i="1"/>
  <c r="AEI92" i="1"/>
  <c r="ADG92" i="1"/>
  <c r="ACH92" i="1"/>
  <c r="UW92" i="1"/>
  <c r="TX92" i="1"/>
  <c r="SW92" i="1"/>
  <c r="RW92" i="1"/>
  <c r="QX92" i="1"/>
  <c r="PX92" i="1"/>
  <c r="OV92" i="1"/>
  <c r="NW92" i="1"/>
  <c r="MW92" i="1"/>
  <c r="LX92" i="1"/>
  <c r="KX92" i="1"/>
  <c r="JY92" i="1"/>
  <c r="AEF92" i="1"/>
  <c r="ADF92" i="1"/>
  <c r="ACF92" i="1"/>
  <c r="UV92" i="1"/>
  <c r="TU92" i="1"/>
  <c r="SV92" i="1"/>
  <c r="RV92" i="1"/>
  <c r="QW92" i="1"/>
  <c r="PU92" i="1"/>
  <c r="OU92" i="1"/>
  <c r="NV92" i="1"/>
  <c r="MV92" i="1"/>
  <c r="LW92" i="1"/>
  <c r="KW92" i="1"/>
  <c r="AEJ92" i="1"/>
  <c r="ADD92" i="1"/>
  <c r="ACB92" i="1"/>
  <c r="UO92" i="1"/>
  <c r="TN92" i="1"/>
  <c r="SJ92" i="1"/>
  <c r="RH92" i="1"/>
  <c r="QF92" i="1"/>
  <c r="PC92" i="1"/>
  <c r="NY92" i="1"/>
  <c r="MU92" i="1"/>
  <c r="LS92" i="1"/>
  <c r="KO92" i="1"/>
  <c r="AED92" i="1"/>
  <c r="ADC92" i="1"/>
  <c r="ACA92" i="1"/>
  <c r="UN92" i="1"/>
  <c r="TL92" i="1"/>
  <c r="SH92" i="1"/>
  <c r="RG92" i="1"/>
  <c r="QE92" i="1"/>
  <c r="PB92" i="1"/>
  <c r="NX92" i="1"/>
  <c r="MT92" i="1"/>
  <c r="LR92" i="1"/>
  <c r="KN92" i="1"/>
  <c r="AEC92" i="1"/>
  <c r="ADB92" i="1"/>
  <c r="ABZ92" i="1"/>
  <c r="UM92" i="1"/>
  <c r="TK92" i="1"/>
  <c r="SG92" i="1"/>
  <c r="RF92" i="1"/>
  <c r="QD92" i="1"/>
  <c r="OY92" i="1"/>
  <c r="NU92" i="1"/>
  <c r="MS92" i="1"/>
  <c r="LQ92" i="1"/>
  <c r="KM92" i="1"/>
  <c r="AEB92" i="1"/>
  <c r="ACZ92" i="1"/>
  <c r="ABY92" i="1"/>
  <c r="UL92" i="1"/>
  <c r="TJ92" i="1"/>
  <c r="SF92" i="1"/>
  <c r="RD92" i="1"/>
  <c r="QB92" i="1"/>
  <c r="OX92" i="1"/>
  <c r="NT92" i="1"/>
  <c r="MR92" i="1"/>
  <c r="LN92" i="1"/>
  <c r="KL92" i="1"/>
  <c r="AEV92" i="1"/>
  <c r="ADT92" i="1"/>
  <c r="ACS92" i="1"/>
  <c r="ABN92" i="1"/>
  <c r="VF92" i="1"/>
  <c r="UB92" i="1"/>
  <c r="SZ92" i="1"/>
  <c r="RU92" i="1"/>
  <c r="QQ92" i="1"/>
  <c r="PO92" i="1"/>
  <c r="ON92" i="1"/>
  <c r="NL92" i="1"/>
  <c r="MH92" i="1"/>
  <c r="LE92" i="1"/>
  <c r="KC92" i="1"/>
  <c r="AEU92" i="1"/>
  <c r="ADS92" i="1"/>
  <c r="ACP92" i="1"/>
  <c r="ABL92" i="1"/>
  <c r="VE92" i="1"/>
  <c r="UA92" i="1"/>
  <c r="SY92" i="1"/>
  <c r="RT92" i="1"/>
  <c r="QP92" i="1"/>
  <c r="PN92" i="1"/>
  <c r="OL92" i="1"/>
  <c r="NK92" i="1"/>
  <c r="MF92" i="1"/>
  <c r="LD92" i="1"/>
  <c r="KB92" i="1"/>
  <c r="AES92" i="1"/>
  <c r="ADE92" i="1"/>
  <c r="ABO92" i="1"/>
  <c r="UF92" i="1"/>
  <c r="SP92" i="1"/>
  <c r="QZ92" i="1"/>
  <c r="PK92" i="1"/>
  <c r="NR92" i="1"/>
  <c r="MD92" i="1"/>
  <c r="KR92" i="1"/>
  <c r="JJ92" i="1" a="1"/>
  <c r="JJ92" i="1" s="1"/>
  <c r="AEL92" i="1"/>
  <c r="ACT92" i="1"/>
  <c r="US92" i="1"/>
  <c r="TB92" i="1"/>
  <c r="RK92" i="1"/>
  <c r="PR92" i="1"/>
  <c r="OB92" i="1"/>
  <c r="MJ92" i="1"/>
  <c r="KU92" i="1"/>
  <c r="AEK92" i="1"/>
  <c r="ACM92" i="1"/>
  <c r="UR92" i="1"/>
  <c r="TA92" i="1"/>
  <c r="RJ92" i="1"/>
  <c r="PP92" i="1"/>
  <c r="OA92" i="1"/>
  <c r="MI92" i="1"/>
  <c r="KP92" i="1"/>
  <c r="AEA92" i="1"/>
  <c r="ACL92" i="1"/>
  <c r="UP92" i="1"/>
  <c r="SU92" i="1"/>
  <c r="RI92" i="1"/>
  <c r="PM92" i="1"/>
  <c r="NZ92" i="1"/>
  <c r="MC92" i="1"/>
  <c r="KK92" i="1"/>
  <c r="ADZ92" i="1"/>
  <c r="ACK92" i="1"/>
  <c r="UK92" i="1"/>
  <c r="ST92" i="1"/>
  <c r="RC92" i="1"/>
  <c r="PL92" i="1"/>
  <c r="NQ92" i="1"/>
  <c r="MB92" i="1"/>
  <c r="KI92" i="1"/>
  <c r="ADY92" i="1"/>
  <c r="ACC92" i="1"/>
  <c r="TI92" i="1"/>
  <c r="RB92" i="1"/>
  <c r="PE92" i="1"/>
  <c r="NB92" i="1"/>
  <c r="LB92" i="1"/>
  <c r="KH92" i="1"/>
  <c r="ADX92" i="1"/>
  <c r="ABX92" i="1"/>
  <c r="TF92" i="1"/>
  <c r="QY92" i="1"/>
  <c r="OT92" i="1"/>
  <c r="NA92" i="1"/>
  <c r="KZ92" i="1"/>
  <c r="ABT92" i="1"/>
  <c r="VC92" i="1"/>
  <c r="SR92" i="1"/>
  <c r="OQ92" i="1"/>
  <c r="ADW92" i="1"/>
  <c r="ABV92" i="1"/>
  <c r="TE92" i="1"/>
  <c r="QV92" i="1"/>
  <c r="OS92" i="1"/>
  <c r="MZ92" i="1"/>
  <c r="KY92" i="1"/>
  <c r="QO92" i="1"/>
  <c r="ADV92" i="1"/>
  <c r="ABU92" i="1"/>
  <c r="VD92" i="1"/>
  <c r="TD92" i="1"/>
  <c r="QT92" i="1"/>
  <c r="OR92" i="1"/>
  <c r="MX92" i="1"/>
  <c r="KV92" i="1"/>
  <c r="ADR92" i="1"/>
  <c r="MQ92" i="1"/>
  <c r="ACI92" i="1"/>
  <c r="UT92" i="1"/>
  <c r="SB92" i="1"/>
  <c r="PI92" i="1"/>
  <c r="MM92" i="1"/>
  <c r="JT92" i="1" a="1"/>
  <c r="JT92" i="1" s="1"/>
  <c r="UE92" i="1"/>
  <c r="TY92" i="1"/>
  <c r="AEM92" i="1"/>
  <c r="TT92" i="1"/>
  <c r="LL92" i="1"/>
  <c r="LJ92" i="1"/>
  <c r="ACE92" i="1"/>
  <c r="UJ92" i="1"/>
  <c r="SA92" i="1"/>
  <c r="PH92" i="1"/>
  <c r="MA92" i="1"/>
  <c r="RQ92" i="1"/>
  <c r="LT92" i="1"/>
  <c r="LM92" i="1"/>
  <c r="RL92" i="1"/>
  <c r="TS92" i="1"/>
  <c r="ADO92" i="1"/>
  <c r="TR92" i="1"/>
  <c r="OG92" i="1"/>
  <c r="AEW92" i="1"/>
  <c r="ACD92" i="1"/>
  <c r="UI92" i="1"/>
  <c r="RX92" i="1"/>
  <c r="PF92" i="1"/>
  <c r="LZ92" i="1"/>
  <c r="TZ92" i="1"/>
  <c r="OJ92" i="1"/>
  <c r="QM92" i="1"/>
  <c r="AET92" i="1"/>
  <c r="ABP92" i="1"/>
  <c r="UH92" i="1"/>
  <c r="RS92" i="1"/>
  <c r="OP92" i="1"/>
  <c r="LY92" i="1"/>
  <c r="AER92" i="1"/>
  <c r="RR92" i="1"/>
  <c r="OO92" i="1"/>
  <c r="LV92" i="1"/>
  <c r="AEQ92" i="1"/>
  <c r="OK92" i="1"/>
  <c r="AEP92" i="1"/>
  <c r="RM92" i="1"/>
  <c r="JK92" i="1" a="1"/>
  <c r="JK92" i="1" s="1"/>
  <c r="JL92" i="1" s="1"/>
  <c r="JM92" i="1" s="1"/>
  <c r="JN92" i="1" s="1"/>
  <c r="FV92" i="1"/>
  <c r="OI92" i="1"/>
  <c r="ADQ92" i="1"/>
  <c r="QN92" i="1"/>
  <c r="OH92" i="1"/>
  <c r="LI92" i="1"/>
  <c r="ACU92" i="1"/>
  <c r="QH92" i="1"/>
  <c r="KF92" i="1"/>
  <c r="TP92" i="1"/>
  <c r="SQ92" i="1"/>
  <c r="SO92" i="1"/>
  <c r="ADN92" i="1"/>
  <c r="SN92" i="1"/>
  <c r="SM92" i="1"/>
  <c r="NC92" i="1"/>
  <c r="ACX92" i="1"/>
  <c r="ACJ92" i="1"/>
  <c r="QG92" i="1"/>
  <c r="KE92" i="1"/>
  <c r="JZ92" i="1"/>
  <c r="VB92" i="1"/>
  <c r="NP92" i="1"/>
  <c r="ADH92" i="1"/>
  <c r="SD92" i="1"/>
  <c r="SC92" i="1"/>
  <c r="PZ92" i="1"/>
  <c r="KD92" i="1"/>
  <c r="JU92" i="1" a="1"/>
  <c r="JU92" i="1" s="1"/>
  <c r="JV92" i="1" s="1"/>
  <c r="JW92" i="1" s="1"/>
  <c r="JX92" i="1" s="1"/>
  <c r="UX92" i="1"/>
  <c r="TQ92" i="1"/>
  <c r="NO92" i="1"/>
  <c r="TO92" i="1"/>
  <c r="NN92" i="1"/>
  <c r="ADM92" i="1"/>
  <c r="ND92" i="1"/>
  <c r="SE92" i="1"/>
  <c r="ACY92" i="1"/>
  <c r="MN92" i="1"/>
  <c r="QL92" i="1"/>
  <c r="ACW92" i="1"/>
  <c r="QJ92" i="1"/>
  <c r="LF92" i="1"/>
  <c r="ACV92" i="1"/>
  <c r="LC92" i="1"/>
  <c r="PY92" i="1"/>
  <c r="KA92" i="1"/>
  <c r="PT92" i="1"/>
  <c r="PS92" i="1"/>
  <c r="PJ92" i="1"/>
  <c r="NM92" i="1"/>
  <c r="NJ92" i="1"/>
  <c r="NF92" i="1"/>
  <c r="ADI92" i="1"/>
  <c r="MP92" i="1"/>
  <c r="LG92" i="1"/>
  <c r="QI92" i="1"/>
  <c r="ZT97" i="1"/>
  <c r="ZS97" i="1"/>
  <c r="ZQ97" i="1"/>
  <c r="ZP97" i="1"/>
  <c r="ZO97" i="1"/>
  <c r="YB97" i="1" a="1"/>
  <c r="YB97" i="1" s="1"/>
  <c r="ZV97" i="1"/>
  <c r="ZU97" i="1"/>
  <c r="AB97" i="1"/>
  <c r="ZR97" i="1"/>
  <c r="ZW97" i="1"/>
  <c r="FX93" i="1"/>
  <c r="FW93" i="1"/>
  <c r="GE41" i="1"/>
  <c r="ZE80" i="1"/>
  <c r="ZE79" i="1"/>
  <c r="ZE81" i="1"/>
  <c r="GA84" i="1"/>
  <c r="FZ84" i="1"/>
  <c r="YB88" i="1" a="1"/>
  <c r="YB88" i="1" s="1"/>
  <c r="ZW88" i="1"/>
  <c r="ZS88" i="1"/>
  <c r="ZV88" i="1"/>
  <c r="ZU88" i="1"/>
  <c r="ZT88" i="1"/>
  <c r="ZO88" i="1"/>
  <c r="ZR88" i="1"/>
  <c r="ZQ88" i="1"/>
  <c r="ZP88" i="1"/>
  <c r="AB88" i="1"/>
  <c r="FX82" i="1"/>
  <c r="FW82" i="1"/>
  <c r="DV77" i="1"/>
  <c r="DU77" i="1"/>
  <c r="DT77" i="1"/>
  <c r="T77" i="1"/>
  <c r="AI77" i="1" s="1"/>
  <c r="DZ77" i="1"/>
  <c r="DY77" i="1"/>
  <c r="Y77" i="1"/>
  <c r="EY77" i="1" s="1"/>
  <c r="DS77" i="1"/>
  <c r="DW77" i="1"/>
  <c r="V77" i="1"/>
  <c r="DX77" i="1"/>
  <c r="W77" i="1"/>
  <c r="EW77" i="1" s="1"/>
  <c r="U77" i="1"/>
  <c r="DR77" i="1"/>
  <c r="X77" i="1"/>
  <c r="EX77" i="1" s="1"/>
  <c r="CS88" i="1"/>
  <c r="CZ88" i="1"/>
  <c r="CY88" i="1"/>
  <c r="CV88" i="1"/>
  <c r="CP88" i="1"/>
  <c r="CO88" i="1"/>
  <c r="CJ88" i="1"/>
  <c r="CI88" i="1"/>
  <c r="BN89" i="1"/>
  <c r="BY89" i="1"/>
  <c r="BU89" i="1"/>
  <c r="BS89" i="1"/>
  <c r="BR89" i="1"/>
  <c r="BZ89" i="1"/>
  <c r="BX89" i="1"/>
  <c r="BW89" i="1"/>
  <c r="BV89" i="1"/>
  <c r="BO89" i="1"/>
  <c r="CA89" i="1"/>
  <c r="BT89" i="1"/>
  <c r="BQ89" i="1"/>
  <c r="BP89" i="1"/>
  <c r="CO87" i="1"/>
  <c r="CJ87" i="1"/>
  <c r="CI87" i="1"/>
  <c r="CZ87" i="1"/>
  <c r="CY87" i="1"/>
  <c r="CS87" i="1"/>
  <c r="CP87" i="1"/>
  <c r="CV87" i="1"/>
  <c r="GA81" i="1"/>
  <c r="FZ81" i="1"/>
  <c r="ZS85" i="1"/>
  <c r="ZR85" i="1"/>
  <c r="AB85" i="1"/>
  <c r="AA85" i="1" s="1"/>
  <c r="ZU85" i="1"/>
  <c r="YB85" i="1" a="1"/>
  <c r="YB85" i="1" s="1"/>
  <c r="ZT85" i="1"/>
  <c r="ZQ85" i="1"/>
  <c r="ZO85" i="1"/>
  <c r="ZW85" i="1"/>
  <c r="ZP85" i="1"/>
  <c r="ZV85" i="1"/>
  <c r="FX79" i="1"/>
  <c r="FW79" i="1"/>
  <c r="WA89" i="1"/>
  <c r="GK89" i="1"/>
  <c r="VZ89" i="1"/>
  <c r="VY89" i="1"/>
  <c r="GI89" i="1"/>
  <c r="WL89" i="1"/>
  <c r="VR89" i="1"/>
  <c r="VX89" i="1"/>
  <c r="WM89" i="1"/>
  <c r="GM89" i="1"/>
  <c r="VU89" i="1"/>
  <c r="VT89" i="1"/>
  <c r="VS89" i="1"/>
  <c r="WQ89" i="1"/>
  <c r="VP89" i="1"/>
  <c r="WO89" i="1"/>
  <c r="WJ89" i="1"/>
  <c r="GN89" i="1"/>
  <c r="WI89" i="1"/>
  <c r="GL89" i="1"/>
  <c r="WD89" i="1"/>
  <c r="GT89" i="1" a="1"/>
  <c r="GT89" i="1" s="1"/>
  <c r="WB89" i="1"/>
  <c r="GJ89" i="1"/>
  <c r="WN89" i="1"/>
  <c r="WK89" i="1"/>
  <c r="WH89" i="1"/>
  <c r="WG89" i="1"/>
  <c r="VW89" i="1"/>
  <c r="VV89" i="1"/>
  <c r="VQ89" i="1"/>
  <c r="D89" i="1"/>
  <c r="C89" i="1"/>
  <c r="GO89" i="1"/>
  <c r="GH89" i="1"/>
  <c r="WP89" i="1"/>
  <c r="WF89" i="1"/>
  <c r="WE89" i="1"/>
  <c r="WC89" i="1"/>
  <c r="ZE78" i="1"/>
  <c r="BZ88" i="1"/>
  <c r="BW88" i="1"/>
  <c r="BR88" i="1"/>
  <c r="BQ88" i="1"/>
  <c r="BY88" i="1"/>
  <c r="BX88" i="1"/>
  <c r="BV88" i="1"/>
  <c r="BU88" i="1"/>
  <c r="BO88" i="1"/>
  <c r="BN88" i="1"/>
  <c r="BS88" i="1"/>
  <c r="BP88" i="1"/>
  <c r="BT88" i="1"/>
  <c r="CA88" i="1"/>
  <c r="CV86" i="1"/>
  <c r="CP86" i="1"/>
  <c r="CY86" i="1"/>
  <c r="CJ86" i="1"/>
  <c r="CI86" i="1"/>
  <c r="CZ86" i="1"/>
  <c r="CO86" i="1"/>
  <c r="CS86" i="1"/>
  <c r="FZ80" i="1"/>
  <c r="GA80" i="1"/>
  <c r="YB84" i="1" a="1"/>
  <c r="YB84" i="1" s="1"/>
  <c r="ZT84" i="1"/>
  <c r="ZW84" i="1"/>
  <c r="ZV84" i="1"/>
  <c r="AB84" i="1"/>
  <c r="AA84" i="1" s="1"/>
  <c r="ZU84" i="1"/>
  <c r="ZS84" i="1"/>
  <c r="ZP84" i="1"/>
  <c r="ZO84" i="1"/>
  <c r="ZR84" i="1"/>
  <c r="ZQ84" i="1"/>
  <c r="FX78" i="1"/>
  <c r="FW78" i="1"/>
  <c r="VX88" i="1"/>
  <c r="WK88" i="1"/>
  <c r="VQ88" i="1"/>
  <c r="VZ88" i="1"/>
  <c r="WG88" i="1"/>
  <c r="GH88" i="1"/>
  <c r="VV88" i="1"/>
  <c r="VU88" i="1"/>
  <c r="WM88" i="1"/>
  <c r="GI88" i="1"/>
  <c r="WL88" i="1"/>
  <c r="D88" i="1"/>
  <c r="WJ88" i="1"/>
  <c r="C88" i="1"/>
  <c r="WQ88" i="1"/>
  <c r="WH88" i="1"/>
  <c r="GL88" i="1"/>
  <c r="WF88" i="1"/>
  <c r="GK88" i="1"/>
  <c r="WE88" i="1"/>
  <c r="GJ88" i="1"/>
  <c r="VR88" i="1"/>
  <c r="GM88" i="1"/>
  <c r="VP88" i="1"/>
  <c r="WP88" i="1"/>
  <c r="WO88" i="1"/>
  <c r="WN88" i="1"/>
  <c r="GT88" i="1" a="1"/>
  <c r="GT88" i="1" s="1"/>
  <c r="WC88" i="1"/>
  <c r="WB88" i="1"/>
  <c r="WA88" i="1"/>
  <c r="VY88" i="1"/>
  <c r="VW88" i="1"/>
  <c r="GO88" i="1"/>
  <c r="GN88" i="1"/>
  <c r="VT88" i="1"/>
  <c r="WI88" i="1"/>
  <c r="VS88" i="1"/>
  <c r="WD88" i="1"/>
  <c r="ZE77" i="1"/>
  <c r="BU87" i="1"/>
  <c r="CA87" i="1"/>
  <c r="BZ87" i="1"/>
  <c r="BS87" i="1"/>
  <c r="BR87" i="1"/>
  <c r="BQ87" i="1"/>
  <c r="BW87" i="1"/>
  <c r="BY87" i="1"/>
  <c r="BX87" i="1"/>
  <c r="BP87" i="1"/>
  <c r="BV87" i="1"/>
  <c r="BO87" i="1"/>
  <c r="BN87" i="1"/>
  <c r="BT87" i="1"/>
  <c r="CS85" i="1"/>
  <c r="CO85" i="1"/>
  <c r="CV85" i="1"/>
  <c r="CI85" i="1"/>
  <c r="CZ85" i="1"/>
  <c r="CY85" i="1"/>
  <c r="CP85" i="1"/>
  <c r="CJ85" i="1"/>
  <c r="FZ79" i="1"/>
  <c r="GA79" i="1"/>
  <c r="ZV83" i="1"/>
  <c r="ZR83" i="1"/>
  <c r="ZQ83" i="1"/>
  <c r="ZS83" i="1"/>
  <c r="ZU83" i="1"/>
  <c r="ZT83" i="1"/>
  <c r="ZP83" i="1"/>
  <c r="ZO83" i="1"/>
  <c r="ZW83" i="1"/>
  <c r="AB83" i="1"/>
  <c r="AA83" i="1" s="1"/>
  <c r="YB83" i="1" a="1"/>
  <c r="YB83" i="1" s="1"/>
  <c r="FX77" i="1"/>
  <c r="FW77" i="1"/>
  <c r="WH87" i="1"/>
  <c r="WE87" i="1"/>
  <c r="WN87" i="1"/>
  <c r="VR87" i="1"/>
  <c r="GM87" i="1"/>
  <c r="WM87" i="1"/>
  <c r="VQ87" i="1"/>
  <c r="WL87" i="1"/>
  <c r="VP87" i="1"/>
  <c r="GK87" i="1"/>
  <c r="WK87" i="1"/>
  <c r="WJ87" i="1"/>
  <c r="WI87" i="1"/>
  <c r="WG87" i="1"/>
  <c r="WB87" i="1"/>
  <c r="WA87" i="1"/>
  <c r="VZ87" i="1"/>
  <c r="D87" i="1"/>
  <c r="WQ87" i="1"/>
  <c r="GT87" i="1" a="1"/>
  <c r="GT87" i="1" s="1"/>
  <c r="C87" i="1"/>
  <c r="WP87" i="1"/>
  <c r="GO87" i="1"/>
  <c r="WO87" i="1"/>
  <c r="GN87" i="1"/>
  <c r="WC87" i="1"/>
  <c r="GI87" i="1"/>
  <c r="VY87" i="1"/>
  <c r="GH87" i="1"/>
  <c r="VX87" i="1"/>
  <c r="WF87" i="1"/>
  <c r="WD87" i="1"/>
  <c r="VW87" i="1"/>
  <c r="VT87" i="1"/>
  <c r="VV87" i="1"/>
  <c r="VU87" i="1"/>
  <c r="VS87" i="1"/>
  <c r="GJ87" i="1"/>
  <c r="GL87" i="1"/>
  <c r="ZE76" i="1"/>
  <c r="BY86" i="1"/>
  <c r="BN86" i="1"/>
  <c r="CA86" i="1"/>
  <c r="BW86" i="1"/>
  <c r="BZ86" i="1"/>
  <c r="BU86" i="1"/>
  <c r="BX86" i="1"/>
  <c r="BV86" i="1"/>
  <c r="BR86" i="1"/>
  <c r="BQ86" i="1"/>
  <c r="BT86" i="1"/>
  <c r="BS86" i="1"/>
  <c r="BP86" i="1"/>
  <c r="BO86" i="1"/>
  <c r="CJ84" i="1"/>
  <c r="CI84" i="1"/>
  <c r="CS84" i="1"/>
  <c r="CZ84" i="1"/>
  <c r="CY84" i="1"/>
  <c r="CP84" i="1"/>
  <c r="CO84" i="1"/>
  <c r="CV84" i="1"/>
  <c r="GA78" i="1"/>
  <c r="FZ78" i="1"/>
  <c r="ZU82" i="1"/>
  <c r="ZQ82" i="1"/>
  <c r="ZS82" i="1"/>
  <c r="ZR82" i="1"/>
  <c r="ZP82" i="1"/>
  <c r="ZT82" i="1"/>
  <c r="ZO82" i="1"/>
  <c r="YB82" i="1" a="1"/>
  <c r="YB82" i="1" s="1"/>
  <c r="AB82" i="1"/>
  <c r="AA82" i="1" s="1"/>
  <c r="ZW82" i="1"/>
  <c r="ZV82" i="1"/>
  <c r="FW76" i="1"/>
  <c r="FX76" i="1"/>
  <c r="WC86" i="1"/>
  <c r="GM86" i="1"/>
  <c r="WF86" i="1"/>
  <c r="GL86" i="1"/>
  <c r="WE86" i="1"/>
  <c r="WD86" i="1"/>
  <c r="VY86" i="1"/>
  <c r="GO86" i="1"/>
  <c r="VT86" i="1"/>
  <c r="WQ86" i="1"/>
  <c r="VQ86" i="1"/>
  <c r="GJ86" i="1"/>
  <c r="WP86" i="1"/>
  <c r="VP86" i="1"/>
  <c r="GI86" i="1"/>
  <c r="WO86" i="1"/>
  <c r="GH86" i="1"/>
  <c r="WN86" i="1"/>
  <c r="WM86" i="1"/>
  <c r="WJ86" i="1"/>
  <c r="WI86" i="1"/>
  <c r="WH86" i="1"/>
  <c r="WL86" i="1"/>
  <c r="WK86" i="1"/>
  <c r="WG86" i="1"/>
  <c r="WB86" i="1"/>
  <c r="WA86" i="1"/>
  <c r="VW86" i="1"/>
  <c r="C86" i="1"/>
  <c r="VX86" i="1"/>
  <c r="VR86" i="1"/>
  <c r="D86" i="1"/>
  <c r="VZ86" i="1"/>
  <c r="VV86" i="1"/>
  <c r="GT86" i="1" a="1"/>
  <c r="GT86" i="1" s="1"/>
  <c r="GN86" i="1"/>
  <c r="GK86" i="1"/>
  <c r="VU86" i="1"/>
  <c r="VS86" i="1"/>
  <c r="AEE89" i="1"/>
  <c r="ADK89" i="1"/>
  <c r="ACQ89" i="1"/>
  <c r="ABW89" i="1"/>
  <c r="UM89" i="1"/>
  <c r="TS89" i="1"/>
  <c r="SY89" i="1"/>
  <c r="SE89" i="1"/>
  <c r="RK89" i="1"/>
  <c r="QQ89" i="1"/>
  <c r="PW89" i="1"/>
  <c r="PC89" i="1"/>
  <c r="OI89" i="1"/>
  <c r="NO89" i="1"/>
  <c r="MU89" i="1"/>
  <c r="MA89" i="1"/>
  <c r="LG89" i="1"/>
  <c r="KM89" i="1"/>
  <c r="AED89" i="1"/>
  <c r="ADJ89" i="1"/>
  <c r="ACP89" i="1"/>
  <c r="ABV89" i="1"/>
  <c r="WS89" i="1"/>
  <c r="VF89" i="1"/>
  <c r="UL89" i="1"/>
  <c r="TR89" i="1"/>
  <c r="SX89" i="1"/>
  <c r="SD89" i="1"/>
  <c r="RJ89" i="1"/>
  <c r="QP89" i="1"/>
  <c r="PV89" i="1"/>
  <c r="PB89" i="1"/>
  <c r="OH89" i="1"/>
  <c r="NN89" i="1"/>
  <c r="MT89" i="1"/>
  <c r="LZ89" i="1"/>
  <c r="LF89" i="1"/>
  <c r="KL89" i="1"/>
  <c r="JT89" i="1" a="1"/>
  <c r="JT89" i="1" s="1"/>
  <c r="AEW89" i="1"/>
  <c r="AEC89" i="1"/>
  <c r="ADI89" i="1"/>
  <c r="ACO89" i="1"/>
  <c r="ABU89" i="1"/>
  <c r="VE89" i="1"/>
  <c r="UK89" i="1"/>
  <c r="TQ89" i="1"/>
  <c r="SW89" i="1"/>
  <c r="SC89" i="1"/>
  <c r="RI89" i="1"/>
  <c r="QO89" i="1"/>
  <c r="PU89" i="1"/>
  <c r="PA89" i="1"/>
  <c r="OG89" i="1"/>
  <c r="NM89" i="1"/>
  <c r="MS89" i="1"/>
  <c r="LY89" i="1"/>
  <c r="LE89" i="1"/>
  <c r="KK89" i="1"/>
  <c r="AEV89" i="1"/>
  <c r="AEU89" i="1"/>
  <c r="AEA89" i="1"/>
  <c r="ADG89" i="1"/>
  <c r="ACM89" i="1"/>
  <c r="ABS89" i="1"/>
  <c r="AEP89" i="1"/>
  <c r="ADV89" i="1"/>
  <c r="ADB89" i="1"/>
  <c r="ACH89" i="1"/>
  <c r="ABN89" i="1"/>
  <c r="UX89" i="1"/>
  <c r="UD89" i="1"/>
  <c r="TJ89" i="1"/>
  <c r="SP89" i="1"/>
  <c r="RV89" i="1"/>
  <c r="RB89" i="1"/>
  <c r="QH89" i="1"/>
  <c r="PN89" i="1"/>
  <c r="OT89" i="1"/>
  <c r="NZ89" i="1"/>
  <c r="NF89" i="1"/>
  <c r="ML89" i="1"/>
  <c r="LR89" i="1"/>
  <c r="KX89" i="1"/>
  <c r="KD89" i="1"/>
  <c r="AET89" i="1"/>
  <c r="ADT89" i="1"/>
  <c r="ACU89" i="1"/>
  <c r="ABR89" i="1"/>
  <c r="UZ89" i="1"/>
  <c r="UA89" i="1"/>
  <c r="TC89" i="1"/>
  <c r="SB89" i="1"/>
  <c r="RD89" i="1"/>
  <c r="QE89" i="1"/>
  <c r="PG89" i="1"/>
  <c r="OF89" i="1"/>
  <c r="NH89" i="1"/>
  <c r="MI89" i="1"/>
  <c r="LK89" i="1"/>
  <c r="KJ89" i="1"/>
  <c r="AES89" i="1"/>
  <c r="ADS89" i="1"/>
  <c r="ACT89" i="1"/>
  <c r="AEQ89" i="1"/>
  <c r="ADQ89" i="1"/>
  <c r="ACR89" i="1"/>
  <c r="ABO89" i="1"/>
  <c r="AEJ89" i="1"/>
  <c r="ADH89" i="1"/>
  <c r="ACG89" i="1"/>
  <c r="UP89" i="1"/>
  <c r="TO89" i="1"/>
  <c r="SQ89" i="1"/>
  <c r="RR89" i="1"/>
  <c r="QT89" i="1"/>
  <c r="PS89" i="1"/>
  <c r="OU89" i="1"/>
  <c r="NV89" i="1"/>
  <c r="MX89" i="1"/>
  <c r="LW89" i="1"/>
  <c r="KY89" i="1"/>
  <c r="JZ89" i="1"/>
  <c r="AEI89" i="1"/>
  <c r="ADF89" i="1"/>
  <c r="ACF89" i="1"/>
  <c r="AER89" i="1"/>
  <c r="ADL89" i="1"/>
  <c r="ACA89" i="1"/>
  <c r="UT89" i="1"/>
  <c r="TT89" i="1"/>
  <c r="SO89" i="1"/>
  <c r="RO89" i="1"/>
  <c r="QL89" i="1"/>
  <c r="PK89" i="1"/>
  <c r="OK89" i="1"/>
  <c r="NG89" i="1"/>
  <c r="MF89" i="1"/>
  <c r="LC89" i="1"/>
  <c r="KB89" i="1"/>
  <c r="AEO89" i="1"/>
  <c r="ADE89" i="1"/>
  <c r="ABZ89" i="1"/>
  <c r="US89" i="1"/>
  <c r="TP89" i="1"/>
  <c r="SN89" i="1"/>
  <c r="RN89" i="1"/>
  <c r="QK89" i="1"/>
  <c r="PJ89" i="1"/>
  <c r="OJ89" i="1"/>
  <c r="NE89" i="1"/>
  <c r="ME89" i="1"/>
  <c r="LB89" i="1"/>
  <c r="KA89" i="1"/>
  <c r="AEN89" i="1"/>
  <c r="ADD89" i="1"/>
  <c r="ABY89" i="1"/>
  <c r="UR89" i="1"/>
  <c r="TN89" i="1"/>
  <c r="SM89" i="1"/>
  <c r="RM89" i="1"/>
  <c r="QJ89" i="1"/>
  <c r="PI89" i="1"/>
  <c r="OE89" i="1"/>
  <c r="ND89" i="1"/>
  <c r="MD89" i="1"/>
  <c r="LA89" i="1"/>
  <c r="JY89" i="1"/>
  <c r="AEM89" i="1"/>
  <c r="AEL89" i="1"/>
  <c r="ADA89" i="1"/>
  <c r="ABT89" i="1"/>
  <c r="UO89" i="1"/>
  <c r="TL89" i="1"/>
  <c r="SK89" i="1"/>
  <c r="RH89" i="1"/>
  <c r="QG89" i="1"/>
  <c r="PF89" i="1"/>
  <c r="OC89" i="1"/>
  <c r="NB89" i="1"/>
  <c r="MB89" i="1"/>
  <c r="KW89" i="1"/>
  <c r="AEK89" i="1"/>
  <c r="ACZ89" i="1"/>
  <c r="ABQ89" i="1"/>
  <c r="AEH89" i="1"/>
  <c r="ACY89" i="1"/>
  <c r="ABP89" i="1"/>
  <c r="UJ89" i="1"/>
  <c r="TI89" i="1"/>
  <c r="SI89" i="1"/>
  <c r="RF89" i="1"/>
  <c r="QD89" i="1"/>
  <c r="PD89" i="1"/>
  <c r="OA89" i="1"/>
  <c r="MZ89" i="1"/>
  <c r="LV89" i="1"/>
  <c r="KU89" i="1"/>
  <c r="AEB89" i="1"/>
  <c r="ACV89" i="1"/>
  <c r="UG89" i="1"/>
  <c r="TF89" i="1"/>
  <c r="SF89" i="1"/>
  <c r="RA89" i="1"/>
  <c r="QA89" i="1"/>
  <c r="OX89" i="1"/>
  <c r="NW89" i="1"/>
  <c r="MV89" i="1"/>
  <c r="LS89" i="1"/>
  <c r="KR89" i="1"/>
  <c r="ADZ89" i="1"/>
  <c r="ACS89" i="1"/>
  <c r="UF89" i="1"/>
  <c r="TE89" i="1"/>
  <c r="SA89" i="1"/>
  <c r="QZ89" i="1"/>
  <c r="PZ89" i="1"/>
  <c r="OW89" i="1"/>
  <c r="NU89" i="1"/>
  <c r="MR89" i="1"/>
  <c r="LQ89" i="1"/>
  <c r="KQ89" i="1"/>
  <c r="AEG89" i="1"/>
  <c r="ACD89" i="1"/>
  <c r="UI89" i="1"/>
  <c r="SU89" i="1"/>
  <c r="RC89" i="1"/>
  <c r="PO89" i="1"/>
  <c r="NT89" i="1"/>
  <c r="MH89" i="1"/>
  <c r="KO89" i="1"/>
  <c r="AEF89" i="1"/>
  <c r="ACC89" i="1"/>
  <c r="ADY89" i="1"/>
  <c r="ACB89" i="1"/>
  <c r="UE89" i="1"/>
  <c r="SS89" i="1"/>
  <c r="QX89" i="1"/>
  <c r="PL89" i="1"/>
  <c r="NR89" i="1"/>
  <c r="MC89" i="1"/>
  <c r="KI89" i="1"/>
  <c r="ADP89" i="1"/>
  <c r="TX89" i="1"/>
  <c r="SG89" i="1"/>
  <c r="QR89" i="1"/>
  <c r="OV89" i="1"/>
  <c r="NJ89" i="1"/>
  <c r="LO89" i="1"/>
  <c r="KC89" i="1"/>
  <c r="ADO89" i="1"/>
  <c r="TW89" i="1"/>
  <c r="RZ89" i="1"/>
  <c r="QN89" i="1"/>
  <c r="OS89" i="1"/>
  <c r="NI89" i="1"/>
  <c r="LN89" i="1"/>
  <c r="ADN89" i="1"/>
  <c r="TV89" i="1"/>
  <c r="RY89" i="1"/>
  <c r="QM89" i="1"/>
  <c r="OR89" i="1"/>
  <c r="NC89" i="1"/>
  <c r="LM89" i="1"/>
  <c r="ADX89" i="1"/>
  <c r="UN89" i="1"/>
  <c r="SH89" i="1"/>
  <c r="PY89" i="1"/>
  <c r="NX89" i="1"/>
  <c r="LP89" i="1"/>
  <c r="ADW89" i="1"/>
  <c r="UH89" i="1"/>
  <c r="RX89" i="1"/>
  <c r="PX89" i="1"/>
  <c r="NS89" i="1"/>
  <c r="LL89" i="1"/>
  <c r="ADU89" i="1"/>
  <c r="UC89" i="1"/>
  <c r="RW89" i="1"/>
  <c r="PT89" i="1"/>
  <c r="NQ89" i="1"/>
  <c r="LJ89" i="1"/>
  <c r="ADR89" i="1"/>
  <c r="UB89" i="1"/>
  <c r="RU89" i="1"/>
  <c r="PR89" i="1"/>
  <c r="NP89" i="1"/>
  <c r="LI89" i="1"/>
  <c r="JK89" i="1" a="1"/>
  <c r="JK89" i="1" s="1"/>
  <c r="JL89" i="1" s="1"/>
  <c r="JM89" i="1" s="1"/>
  <c r="JN89" i="1" s="1"/>
  <c r="ACW89" i="1"/>
  <c r="TM89" i="1"/>
  <c r="RP89" i="1"/>
  <c r="PH89" i="1"/>
  <c r="MY89" i="1"/>
  <c r="KV89" i="1"/>
  <c r="ACN89" i="1"/>
  <c r="TK89" i="1"/>
  <c r="RL89" i="1"/>
  <c r="PE89" i="1"/>
  <c r="MW89" i="1"/>
  <c r="KT89" i="1"/>
  <c r="ACL89" i="1"/>
  <c r="TH89" i="1"/>
  <c r="RG89" i="1"/>
  <c r="OZ89" i="1"/>
  <c r="MQ89" i="1"/>
  <c r="KS89" i="1"/>
  <c r="ADM89" i="1"/>
  <c r="VB89" i="1"/>
  <c r="RT89" i="1"/>
  <c r="ON89" i="1"/>
  <c r="LD89" i="1"/>
  <c r="ADC89" i="1"/>
  <c r="VA89" i="1"/>
  <c r="RS89" i="1"/>
  <c r="OM89" i="1"/>
  <c r="KZ89" i="1"/>
  <c r="ACX89" i="1"/>
  <c r="UY89" i="1"/>
  <c r="RQ89" i="1"/>
  <c r="OL89" i="1"/>
  <c r="KP89" i="1"/>
  <c r="ACK89" i="1"/>
  <c r="UW89" i="1"/>
  <c r="RE89" i="1"/>
  <c r="OD89" i="1"/>
  <c r="KN89" i="1"/>
  <c r="ACJ89" i="1"/>
  <c r="UV89" i="1"/>
  <c r="QY89" i="1"/>
  <c r="OB89" i="1"/>
  <c r="KH89" i="1"/>
  <c r="ACE89" i="1"/>
  <c r="UQ89" i="1"/>
  <c r="QV89" i="1"/>
  <c r="NL89" i="1"/>
  <c r="KF89" i="1"/>
  <c r="ABX89" i="1"/>
  <c r="TZ89" i="1"/>
  <c r="QU89" i="1"/>
  <c r="NK89" i="1"/>
  <c r="KE89" i="1"/>
  <c r="ABM89" i="1"/>
  <c r="TY89" i="1"/>
  <c r="QS89" i="1"/>
  <c r="NA89" i="1"/>
  <c r="JU89" i="1" a="1"/>
  <c r="JU89" i="1" s="1"/>
  <c r="JV89" i="1" s="1"/>
  <c r="JW89" i="1" s="1"/>
  <c r="JX89" i="1" s="1"/>
  <c r="ABL89" i="1"/>
  <c r="TU89" i="1"/>
  <c r="QI89" i="1"/>
  <c r="MP89" i="1"/>
  <c r="FV89" i="1"/>
  <c r="ACI89" i="1"/>
  <c r="SV89" i="1"/>
  <c r="MK89" i="1"/>
  <c r="ST89" i="1"/>
  <c r="MJ89" i="1"/>
  <c r="SR89" i="1"/>
  <c r="MG89" i="1"/>
  <c r="SL89" i="1"/>
  <c r="LX89" i="1"/>
  <c r="SJ89" i="1"/>
  <c r="LU89" i="1"/>
  <c r="QC89" i="1"/>
  <c r="KG89" i="1"/>
  <c r="QB89" i="1"/>
  <c r="JP89" i="1" a="1"/>
  <c r="JP89" i="1" s="1"/>
  <c r="JQ89" i="1" s="1"/>
  <c r="JR89" i="1" s="1"/>
  <c r="JS89" i="1" s="1"/>
  <c r="UU89" i="1"/>
  <c r="LH89" i="1"/>
  <c r="TG89" i="1"/>
  <c r="JO89" i="1" a="1"/>
  <c r="JO89" i="1" s="1"/>
  <c r="TD89" i="1"/>
  <c r="TB89" i="1"/>
  <c r="JJ89" i="1" a="1"/>
  <c r="JJ89" i="1" s="1"/>
  <c r="TA89" i="1"/>
  <c r="QF89" i="1"/>
  <c r="PQ89" i="1"/>
  <c r="PP89" i="1"/>
  <c r="OO89" i="1"/>
  <c r="NY89" i="1"/>
  <c r="MO89" i="1"/>
  <c r="MN89" i="1"/>
  <c r="MM89" i="1"/>
  <c r="LT89" i="1"/>
  <c r="VD89" i="1"/>
  <c r="FU89" i="1"/>
  <c r="FT89" i="1"/>
  <c r="SZ89" i="1"/>
  <c r="VC89" i="1"/>
  <c r="PM89" i="1"/>
  <c r="OY89" i="1"/>
  <c r="QW89" i="1"/>
  <c r="OP89" i="1"/>
  <c r="OQ89" i="1"/>
  <c r="BN85" i="1"/>
  <c r="BU85" i="1"/>
  <c r="BX85" i="1"/>
  <c r="BZ85" i="1"/>
  <c r="BY85" i="1"/>
  <c r="BT85" i="1"/>
  <c r="BS85" i="1"/>
  <c r="BP85" i="1"/>
  <c r="BO85" i="1"/>
  <c r="CA85" i="1"/>
  <c r="BW85" i="1"/>
  <c r="BV85" i="1"/>
  <c r="BR85" i="1"/>
  <c r="BQ85" i="1"/>
  <c r="CZ83" i="1"/>
  <c r="CI83" i="1"/>
  <c r="CV83" i="1"/>
  <c r="CJ83" i="1"/>
  <c r="CY83" i="1"/>
  <c r="CP83" i="1"/>
  <c r="CO83" i="1"/>
  <c r="CS83" i="1"/>
  <c r="FZ77" i="1"/>
  <c r="GA77" i="1"/>
  <c r="ZT81" i="1"/>
  <c r="ZO81" i="1"/>
  <c r="ZR81" i="1"/>
  <c r="YB81" i="1" a="1"/>
  <c r="YB81" i="1" s="1"/>
  <c r="ZW81" i="1"/>
  <c r="ZV81" i="1"/>
  <c r="ZP81" i="1"/>
  <c r="AB81" i="1"/>
  <c r="AA81" i="1" s="1"/>
  <c r="ZU81" i="1"/>
  <c r="ZS81" i="1"/>
  <c r="ZQ81" i="1"/>
  <c r="WA85" i="1"/>
  <c r="GK85" i="1"/>
  <c r="VZ85" i="1"/>
  <c r="GJ85" i="1"/>
  <c r="VY85" i="1"/>
  <c r="GI85" i="1"/>
  <c r="VW85" i="1"/>
  <c r="WO85" i="1"/>
  <c r="VR85" i="1"/>
  <c r="WQ85" i="1"/>
  <c r="VQ85" i="1"/>
  <c r="WN85" i="1"/>
  <c r="WM85" i="1"/>
  <c r="GO85" i="1"/>
  <c r="WK85" i="1"/>
  <c r="WG85" i="1"/>
  <c r="VP85" i="1"/>
  <c r="WJ85" i="1"/>
  <c r="WI85" i="1"/>
  <c r="C85" i="1"/>
  <c r="WP85" i="1"/>
  <c r="GN85" i="1"/>
  <c r="GM85" i="1"/>
  <c r="WL85" i="1"/>
  <c r="WH85" i="1"/>
  <c r="WF85" i="1"/>
  <c r="WE85" i="1"/>
  <c r="VT85" i="1"/>
  <c r="VS85" i="1"/>
  <c r="GT85" i="1" a="1"/>
  <c r="GT85" i="1" s="1"/>
  <c r="GL85" i="1"/>
  <c r="GH85" i="1"/>
  <c r="D85" i="1"/>
  <c r="WD85" i="1"/>
  <c r="WC85" i="1"/>
  <c r="WB85" i="1"/>
  <c r="VX85" i="1"/>
  <c r="VU85" i="1"/>
  <c r="VV85" i="1"/>
  <c r="AED88" i="1"/>
  <c r="ADJ88" i="1"/>
  <c r="AEV88" i="1"/>
  <c r="AEB88" i="1"/>
  <c r="ADH88" i="1"/>
  <c r="ACN88" i="1"/>
  <c r="ABT88" i="1"/>
  <c r="VD88" i="1"/>
  <c r="UJ88" i="1"/>
  <c r="TP88" i="1"/>
  <c r="SV88" i="1"/>
  <c r="SB88" i="1"/>
  <c r="RH88" i="1"/>
  <c r="QN88" i="1"/>
  <c r="PT88" i="1"/>
  <c r="AEO88" i="1"/>
  <c r="ADU88" i="1"/>
  <c r="ADA88" i="1"/>
  <c r="ACG88" i="1"/>
  <c r="ABM88" i="1"/>
  <c r="UW88" i="1"/>
  <c r="UC88" i="1"/>
  <c r="TI88" i="1"/>
  <c r="SO88" i="1"/>
  <c r="RU88" i="1"/>
  <c r="RA88" i="1"/>
  <c r="QG88" i="1"/>
  <c r="PM88" i="1"/>
  <c r="OS88" i="1"/>
  <c r="NY88" i="1"/>
  <c r="NE88" i="1"/>
  <c r="MK88" i="1"/>
  <c r="LQ88" i="1"/>
  <c r="KW88" i="1"/>
  <c r="KC88" i="1"/>
  <c r="AEQ88" i="1"/>
  <c r="ADS88" i="1"/>
  <c r="ACV88" i="1"/>
  <c r="ABZ88" i="1"/>
  <c r="VC88" i="1"/>
  <c r="UG88" i="1"/>
  <c r="TK88" i="1"/>
  <c r="SN88" i="1"/>
  <c r="RR88" i="1"/>
  <c r="QV88" i="1"/>
  <c r="PZ88" i="1"/>
  <c r="PD88" i="1"/>
  <c r="OI88" i="1"/>
  <c r="NN88" i="1"/>
  <c r="MS88" i="1"/>
  <c r="LX88" i="1"/>
  <c r="LC88" i="1"/>
  <c r="KH88" i="1"/>
  <c r="JP88" i="1" a="1"/>
  <c r="JP88" i="1" s="1"/>
  <c r="JQ88" i="1" s="1"/>
  <c r="JR88" i="1" s="1"/>
  <c r="JS88" i="1" s="1"/>
  <c r="AER88" i="1"/>
  <c r="ADR88" i="1"/>
  <c r="ACT88" i="1"/>
  <c r="ABW88" i="1"/>
  <c r="UM88" i="1"/>
  <c r="TO88" i="1"/>
  <c r="SR88" i="1"/>
  <c r="RT88" i="1"/>
  <c r="QW88" i="1"/>
  <c r="PY88" i="1"/>
  <c r="PB88" i="1"/>
  <c r="OF88" i="1"/>
  <c r="NJ88" i="1"/>
  <c r="MN88" i="1"/>
  <c r="LR88" i="1"/>
  <c r="KU88" i="1"/>
  <c r="JY88" i="1"/>
  <c r="AEP88" i="1"/>
  <c r="ADQ88" i="1"/>
  <c r="ACS88" i="1"/>
  <c r="AEG88" i="1"/>
  <c r="ADG88" i="1"/>
  <c r="ACJ88" i="1"/>
  <c r="ABL88" i="1"/>
  <c r="WS88" i="1"/>
  <c r="UY88" i="1"/>
  <c r="AEF88" i="1"/>
  <c r="ADF88" i="1"/>
  <c r="ACI88" i="1"/>
  <c r="UX88" i="1"/>
  <c r="TZ88" i="1"/>
  <c r="TC88" i="1"/>
  <c r="SF88" i="1"/>
  <c r="RI88" i="1"/>
  <c r="QK88" i="1"/>
  <c r="PN88" i="1"/>
  <c r="OQ88" i="1"/>
  <c r="NU88" i="1"/>
  <c r="MY88" i="1"/>
  <c r="MC88" i="1"/>
  <c r="LG88" i="1"/>
  <c r="KK88" i="1"/>
  <c r="AEH88" i="1"/>
  <c r="ADB88" i="1"/>
  <c r="ABY88" i="1"/>
  <c r="ADW88" i="1"/>
  <c r="ACQ88" i="1"/>
  <c r="ABP88" i="1"/>
  <c r="UK88" i="1"/>
  <c r="TJ88" i="1"/>
  <c r="SJ88" i="1"/>
  <c r="RK88" i="1"/>
  <c r="QJ88" i="1"/>
  <c r="PJ88" i="1"/>
  <c r="OL88" i="1"/>
  <c r="NM88" i="1"/>
  <c r="MO88" i="1"/>
  <c r="LO88" i="1"/>
  <c r="KQ88" i="1"/>
  <c r="ADV88" i="1"/>
  <c r="ACP88" i="1"/>
  <c r="ABO88" i="1"/>
  <c r="UI88" i="1"/>
  <c r="TH88" i="1"/>
  <c r="SI88" i="1"/>
  <c r="RJ88" i="1"/>
  <c r="QI88" i="1"/>
  <c r="PI88" i="1"/>
  <c r="OK88" i="1"/>
  <c r="NL88" i="1"/>
  <c r="MM88" i="1"/>
  <c r="LN88" i="1"/>
  <c r="KP88" i="1"/>
  <c r="JT88" i="1" a="1"/>
  <c r="JT88" i="1" s="1"/>
  <c r="ADT88" i="1"/>
  <c r="ACO88" i="1"/>
  <c r="ABN88" i="1"/>
  <c r="UH88" i="1"/>
  <c r="TG88" i="1"/>
  <c r="SH88" i="1"/>
  <c r="RG88" i="1"/>
  <c r="QH88" i="1"/>
  <c r="PH88" i="1"/>
  <c r="OJ88" i="1"/>
  <c r="NK88" i="1"/>
  <c r="ML88" i="1"/>
  <c r="LM88" i="1"/>
  <c r="KO88" i="1"/>
  <c r="AEA88" i="1"/>
  <c r="ACM88" i="1"/>
  <c r="UF88" i="1"/>
  <c r="TB88" i="1"/>
  <c r="RY88" i="1"/>
  <c r="QT88" i="1"/>
  <c r="PQ88" i="1"/>
  <c r="ON88" i="1"/>
  <c r="NH88" i="1"/>
  <c r="MF88" i="1"/>
  <c r="LD88" i="1"/>
  <c r="KA88" i="1"/>
  <c r="ADZ88" i="1"/>
  <c r="ACL88" i="1"/>
  <c r="UE88" i="1"/>
  <c r="TA88" i="1"/>
  <c r="RX88" i="1"/>
  <c r="QS88" i="1"/>
  <c r="PP88" i="1"/>
  <c r="OM88" i="1"/>
  <c r="NG88" i="1"/>
  <c r="ME88" i="1"/>
  <c r="LB88" i="1"/>
  <c r="JZ88" i="1"/>
  <c r="ADY88" i="1"/>
  <c r="ACK88" i="1"/>
  <c r="UD88" i="1"/>
  <c r="SZ88" i="1"/>
  <c r="RW88" i="1"/>
  <c r="QR88" i="1"/>
  <c r="PO88" i="1"/>
  <c r="OH88" i="1"/>
  <c r="NF88" i="1"/>
  <c r="MD88" i="1"/>
  <c r="LA88" i="1"/>
  <c r="ADM88" i="1"/>
  <c r="ACC88" i="1"/>
  <c r="VB88" i="1"/>
  <c r="TW88" i="1"/>
  <c r="ST88" i="1"/>
  <c r="RO88" i="1"/>
  <c r="QL88" i="1"/>
  <c r="PE88" i="1"/>
  <c r="OB88" i="1"/>
  <c r="MZ88" i="1"/>
  <c r="LW88" i="1"/>
  <c r="KT88" i="1"/>
  <c r="AEW88" i="1"/>
  <c r="ADL88" i="1"/>
  <c r="ACB88" i="1"/>
  <c r="VA88" i="1"/>
  <c r="TV88" i="1"/>
  <c r="SS88" i="1"/>
  <c r="RN88" i="1"/>
  <c r="QF88" i="1"/>
  <c r="PC88" i="1"/>
  <c r="OA88" i="1"/>
  <c r="MX88" i="1"/>
  <c r="LV88" i="1"/>
  <c r="KS88" i="1"/>
  <c r="AEU88" i="1"/>
  <c r="ADK88" i="1"/>
  <c r="ACA88" i="1"/>
  <c r="UZ88" i="1"/>
  <c r="TU88" i="1"/>
  <c r="SQ88" i="1"/>
  <c r="RM88" i="1"/>
  <c r="QE88" i="1"/>
  <c r="PA88" i="1"/>
  <c r="NZ88" i="1"/>
  <c r="MW88" i="1"/>
  <c r="LU88" i="1"/>
  <c r="KR88" i="1"/>
  <c r="ADC88" i="1"/>
  <c r="TT88" i="1"/>
  <c r="SD88" i="1"/>
  <c r="QO88" i="1"/>
  <c r="OV88" i="1"/>
  <c r="ND88" i="1"/>
  <c r="LP88" i="1"/>
  <c r="KD88" i="1"/>
  <c r="ACZ88" i="1"/>
  <c r="TS88" i="1"/>
  <c r="SC88" i="1"/>
  <c r="QM88" i="1"/>
  <c r="OU88" i="1"/>
  <c r="NC88" i="1"/>
  <c r="LL88" i="1"/>
  <c r="KB88" i="1"/>
  <c r="ACY88" i="1"/>
  <c r="TR88" i="1"/>
  <c r="SA88" i="1"/>
  <c r="QD88" i="1"/>
  <c r="OT88" i="1"/>
  <c r="NB88" i="1"/>
  <c r="LK88" i="1"/>
  <c r="AET88" i="1"/>
  <c r="ACX88" i="1"/>
  <c r="TQ88" i="1"/>
  <c r="RZ88" i="1"/>
  <c r="QC88" i="1"/>
  <c r="OR88" i="1"/>
  <c r="NA88" i="1"/>
  <c r="LJ88" i="1"/>
  <c r="AES88" i="1"/>
  <c r="ACW88" i="1"/>
  <c r="VF88" i="1"/>
  <c r="TN88" i="1"/>
  <c r="RV88" i="1"/>
  <c r="QB88" i="1"/>
  <c r="OP88" i="1"/>
  <c r="MV88" i="1"/>
  <c r="LI88" i="1"/>
  <c r="AEM88" i="1"/>
  <c r="ACR88" i="1"/>
  <c r="AEL88" i="1"/>
  <c r="ACH88" i="1"/>
  <c r="UU88" i="1"/>
  <c r="TF88" i="1"/>
  <c r="RP88" i="1"/>
  <c r="PW88" i="1"/>
  <c r="OE88" i="1"/>
  <c r="MR88" i="1"/>
  <c r="LE88" i="1"/>
  <c r="AEK88" i="1"/>
  <c r="ACF88" i="1"/>
  <c r="UT88" i="1"/>
  <c r="TE88" i="1"/>
  <c r="RL88" i="1"/>
  <c r="PV88" i="1"/>
  <c r="OD88" i="1"/>
  <c r="MQ88" i="1"/>
  <c r="KZ88" i="1"/>
  <c r="FV88" i="1"/>
  <c r="AEJ88" i="1"/>
  <c r="ACE88" i="1"/>
  <c r="US88" i="1"/>
  <c r="TD88" i="1"/>
  <c r="RF88" i="1"/>
  <c r="PU88" i="1"/>
  <c r="OC88" i="1"/>
  <c r="MP88" i="1"/>
  <c r="KY88" i="1"/>
  <c r="FU88" i="1"/>
  <c r="ADO88" i="1"/>
  <c r="UR88" i="1"/>
  <c r="SG88" i="1"/>
  <c r="PG88" i="1"/>
  <c r="MJ88" i="1"/>
  <c r="KF88" i="1"/>
  <c r="ADN88" i="1"/>
  <c r="UQ88" i="1"/>
  <c r="SE88" i="1"/>
  <c r="PF88" i="1"/>
  <c r="MI88" i="1"/>
  <c r="KE88" i="1"/>
  <c r="ADI88" i="1"/>
  <c r="UP88" i="1"/>
  <c r="RS88" i="1"/>
  <c r="OZ88" i="1"/>
  <c r="MH88" i="1"/>
  <c r="JU88" i="1" a="1"/>
  <c r="JU88" i="1" s="1"/>
  <c r="JV88" i="1" s="1"/>
  <c r="JW88" i="1" s="1"/>
  <c r="JX88" i="1" s="1"/>
  <c r="ADE88" i="1"/>
  <c r="UO88" i="1"/>
  <c r="RQ88" i="1"/>
  <c r="OY88" i="1"/>
  <c r="MG88" i="1"/>
  <c r="JO88" i="1" a="1"/>
  <c r="JO88" i="1" s="1"/>
  <c r="ADD88" i="1"/>
  <c r="UN88" i="1"/>
  <c r="RE88" i="1"/>
  <c r="OX88" i="1"/>
  <c r="MB88" i="1"/>
  <c r="ABX88" i="1"/>
  <c r="UA88" i="1"/>
  <c r="RB88" i="1"/>
  <c r="OG88" i="1"/>
  <c r="LY88" i="1"/>
  <c r="ABV88" i="1"/>
  <c r="TY88" i="1"/>
  <c r="QZ88" i="1"/>
  <c r="NX88" i="1"/>
  <c r="LT88" i="1"/>
  <c r="SL88" i="1"/>
  <c r="NS88" i="1"/>
  <c r="KG88" i="1"/>
  <c r="SK88" i="1"/>
  <c r="NR88" i="1"/>
  <c r="JK88" i="1" a="1"/>
  <c r="JK88" i="1" s="1"/>
  <c r="JL88" i="1" s="1"/>
  <c r="JM88" i="1" s="1"/>
  <c r="JN88" i="1" s="1"/>
  <c r="RD88" i="1"/>
  <c r="NQ88" i="1"/>
  <c r="RC88" i="1"/>
  <c r="NP88" i="1"/>
  <c r="JJ88" i="1" a="1"/>
  <c r="JJ88" i="1" s="1"/>
  <c r="QY88" i="1"/>
  <c r="NO88" i="1"/>
  <c r="AEI88" i="1"/>
  <c r="VE88" i="1"/>
  <c r="QQ88" i="1"/>
  <c r="MT88" i="1"/>
  <c r="AEE88" i="1"/>
  <c r="UV88" i="1"/>
  <c r="QP88" i="1"/>
  <c r="MA88" i="1"/>
  <c r="AEC88" i="1"/>
  <c r="UL88" i="1"/>
  <c r="QA88" i="1"/>
  <c r="LZ88" i="1"/>
  <c r="ABQ88" i="1"/>
  <c r="SM88" i="1"/>
  <c r="KN88" i="1"/>
  <c r="QX88" i="1"/>
  <c r="KM88" i="1"/>
  <c r="QU88" i="1"/>
  <c r="KL88" i="1"/>
  <c r="PX88" i="1"/>
  <c r="KJ88" i="1"/>
  <c r="PS88" i="1"/>
  <c r="KI88" i="1"/>
  <c r="PR88" i="1"/>
  <c r="PL88" i="1"/>
  <c r="OO88" i="1"/>
  <c r="AEN88" i="1"/>
  <c r="TX88" i="1"/>
  <c r="NT88" i="1"/>
  <c r="SP88" i="1"/>
  <c r="PK88" i="1"/>
  <c r="OW88" i="1"/>
  <c r="NW88" i="1"/>
  <c r="NV88" i="1"/>
  <c r="FT88" i="1"/>
  <c r="NI88" i="1"/>
  <c r="MU88" i="1"/>
  <c r="LF88" i="1"/>
  <c r="ADX88" i="1"/>
  <c r="TM88" i="1"/>
  <c r="ADP88" i="1"/>
  <c r="TL88" i="1"/>
  <c r="ACU88" i="1"/>
  <c r="SY88" i="1"/>
  <c r="ACD88" i="1"/>
  <c r="SX88" i="1"/>
  <c r="ABU88" i="1"/>
  <c r="SW88" i="1"/>
  <c r="ABS88" i="1"/>
  <c r="SU88" i="1"/>
  <c r="LH88" i="1"/>
  <c r="KX88" i="1"/>
  <c r="UB88" i="1"/>
  <c r="LS88" i="1"/>
  <c r="KV88" i="1"/>
  <c r="ABR88" i="1"/>
  <c r="FW81" i="1"/>
  <c r="FX81" i="1"/>
  <c r="FZ82" i="1"/>
  <c r="GA82" i="1"/>
  <c r="ZO86" i="1"/>
  <c r="ZW86" i="1"/>
  <c r="ZV86" i="1"/>
  <c r="ZQ86" i="1"/>
  <c r="ZS86" i="1"/>
  <c r="ZR86" i="1"/>
  <c r="ZP86" i="1"/>
  <c r="ZU86" i="1"/>
  <c r="ZT86" i="1"/>
  <c r="AB86" i="1"/>
  <c r="AA86" i="1" s="1"/>
  <c r="YB86" i="1" a="1"/>
  <c r="YB86" i="1" s="1"/>
  <c r="CA84" i="1"/>
  <c r="BZ84" i="1"/>
  <c r="BX84" i="1"/>
  <c r="BT84" i="1"/>
  <c r="BS84" i="1"/>
  <c r="BV84" i="1"/>
  <c r="BQ84" i="1"/>
  <c r="BP84" i="1"/>
  <c r="BO84" i="1"/>
  <c r="BN84" i="1"/>
  <c r="BW84" i="1"/>
  <c r="BR84" i="1"/>
  <c r="BY84" i="1"/>
  <c r="BU84" i="1"/>
  <c r="CY82" i="1"/>
  <c r="CS82" i="1"/>
  <c r="CP82" i="1"/>
  <c r="CJ82" i="1"/>
  <c r="CI82" i="1"/>
  <c r="CZ82" i="1"/>
  <c r="CV82" i="1"/>
  <c r="CO82" i="1"/>
  <c r="FZ76" i="1"/>
  <c r="GA76" i="1"/>
  <c r="ZO80" i="1"/>
  <c r="ZW80" i="1"/>
  <c r="ZV80" i="1"/>
  <c r="ZU80" i="1"/>
  <c r="ZT80" i="1"/>
  <c r="ZS80" i="1"/>
  <c r="ZR80" i="1"/>
  <c r="ZQ80" i="1"/>
  <c r="ZP80" i="1"/>
  <c r="YB80" i="1" a="1"/>
  <c r="YB80" i="1" s="1"/>
  <c r="AB80" i="1"/>
  <c r="AA80" i="1" s="1"/>
  <c r="VZ84" i="1"/>
  <c r="GJ84" i="1"/>
  <c r="VY84" i="1"/>
  <c r="VX84" i="1"/>
  <c r="WG84" i="1"/>
  <c r="WM84" i="1"/>
  <c r="WD84" i="1"/>
  <c r="GK84" i="1"/>
  <c r="WC84" i="1"/>
  <c r="GI84" i="1"/>
  <c r="WA84" i="1"/>
  <c r="VT84" i="1"/>
  <c r="VS84" i="1"/>
  <c r="D84" i="1"/>
  <c r="VW84" i="1"/>
  <c r="VR84" i="1"/>
  <c r="WB84" i="1"/>
  <c r="VV84" i="1"/>
  <c r="VP84" i="1"/>
  <c r="WQ84" i="1"/>
  <c r="WP84" i="1"/>
  <c r="WO84" i="1"/>
  <c r="WN84" i="1"/>
  <c r="WL84" i="1"/>
  <c r="WK84" i="1"/>
  <c r="GT84" i="1" a="1"/>
  <c r="GT84" i="1" s="1"/>
  <c r="WI84" i="1"/>
  <c r="GN84" i="1"/>
  <c r="WH84" i="1"/>
  <c r="GM84" i="1"/>
  <c r="WF84" i="1"/>
  <c r="WE84" i="1"/>
  <c r="VU84" i="1"/>
  <c r="VQ84" i="1"/>
  <c r="GO84" i="1"/>
  <c r="GL84" i="1"/>
  <c r="GH84" i="1"/>
  <c r="C84" i="1"/>
  <c r="WJ84" i="1"/>
  <c r="AEL87" i="1"/>
  <c r="ADR87" i="1"/>
  <c r="ACX87" i="1"/>
  <c r="ACD87" i="1"/>
  <c r="UT87" i="1"/>
  <c r="TZ87" i="1"/>
  <c r="TF87" i="1"/>
  <c r="SL87" i="1"/>
  <c r="RR87" i="1"/>
  <c r="QX87" i="1"/>
  <c r="QD87" i="1"/>
  <c r="PJ87" i="1"/>
  <c r="OP87" i="1"/>
  <c r="NV87" i="1"/>
  <c r="NB87" i="1"/>
  <c r="MH87" i="1"/>
  <c r="LN87" i="1"/>
  <c r="KT87" i="1"/>
  <c r="JZ87" i="1"/>
  <c r="JK87" i="1" a="1"/>
  <c r="JK87" i="1" s="1"/>
  <c r="JL87" i="1" s="1"/>
  <c r="JM87" i="1" s="1"/>
  <c r="JN87" i="1" s="1"/>
  <c r="AEV87" i="1"/>
  <c r="AEB87" i="1"/>
  <c r="ADH87" i="1"/>
  <c r="ACN87" i="1"/>
  <c r="ABT87" i="1"/>
  <c r="AEH87" i="1"/>
  <c r="ADL87" i="1"/>
  <c r="ACP87" i="1"/>
  <c r="ABS87" i="1"/>
  <c r="UO87" i="1"/>
  <c r="TT87" i="1"/>
  <c r="SY87" i="1"/>
  <c r="SD87" i="1"/>
  <c r="RI87" i="1"/>
  <c r="AEG87" i="1"/>
  <c r="ADK87" i="1"/>
  <c r="ACO87" i="1"/>
  <c r="ABR87" i="1"/>
  <c r="AEF87" i="1"/>
  <c r="ADJ87" i="1"/>
  <c r="AEC87" i="1"/>
  <c r="ADC87" i="1"/>
  <c r="ACE87" i="1"/>
  <c r="AEA87" i="1"/>
  <c r="ADB87" i="1"/>
  <c r="ACC87" i="1"/>
  <c r="AET87" i="1"/>
  <c r="ADU87" i="1"/>
  <c r="ACU87" i="1"/>
  <c r="ABW87" i="1"/>
  <c r="UV87" i="1"/>
  <c r="TY87" i="1"/>
  <c r="TC87" i="1"/>
  <c r="SG87" i="1"/>
  <c r="RK87" i="1"/>
  <c r="QO87" i="1"/>
  <c r="PT87" i="1"/>
  <c r="OY87" i="1"/>
  <c r="OD87" i="1"/>
  <c r="NI87" i="1"/>
  <c r="MN87" i="1"/>
  <c r="LS87" i="1"/>
  <c r="KX87" i="1"/>
  <c r="KC87" i="1"/>
  <c r="AES87" i="1"/>
  <c r="ADT87" i="1"/>
  <c r="ACT87" i="1"/>
  <c r="ABV87" i="1"/>
  <c r="UU87" i="1"/>
  <c r="TX87" i="1"/>
  <c r="TB87" i="1"/>
  <c r="SF87" i="1"/>
  <c r="RJ87" i="1"/>
  <c r="QN87" i="1"/>
  <c r="PS87" i="1"/>
  <c r="OX87" i="1"/>
  <c r="OC87" i="1"/>
  <c r="NH87" i="1"/>
  <c r="MM87" i="1"/>
  <c r="LR87" i="1"/>
  <c r="KW87" i="1"/>
  <c r="KB87" i="1"/>
  <c r="AER87" i="1"/>
  <c r="ADS87" i="1"/>
  <c r="ACS87" i="1"/>
  <c r="ABU87" i="1"/>
  <c r="US87" i="1"/>
  <c r="TW87" i="1"/>
  <c r="TA87" i="1"/>
  <c r="SE87" i="1"/>
  <c r="RH87" i="1"/>
  <c r="QM87" i="1"/>
  <c r="PR87" i="1"/>
  <c r="OW87" i="1"/>
  <c r="OB87" i="1"/>
  <c r="NG87" i="1"/>
  <c r="ML87" i="1"/>
  <c r="LQ87" i="1"/>
  <c r="KV87" i="1"/>
  <c r="KA87" i="1"/>
  <c r="AEN87" i="1"/>
  <c r="ADE87" i="1"/>
  <c r="ABY87" i="1"/>
  <c r="UK87" i="1"/>
  <c r="TL87" i="1"/>
  <c r="SM87" i="1"/>
  <c r="RM87" i="1"/>
  <c r="QK87" i="1"/>
  <c r="PM87" i="1"/>
  <c r="ON87" i="1"/>
  <c r="NP87" i="1"/>
  <c r="MR87" i="1"/>
  <c r="LT87" i="1"/>
  <c r="KR87" i="1"/>
  <c r="JU87" i="1" a="1"/>
  <c r="JU87" i="1" s="1"/>
  <c r="JV87" i="1" s="1"/>
  <c r="JW87" i="1" s="1"/>
  <c r="JX87" i="1" s="1"/>
  <c r="AEM87" i="1"/>
  <c r="ADD87" i="1"/>
  <c r="ABX87" i="1"/>
  <c r="UJ87" i="1"/>
  <c r="TK87" i="1"/>
  <c r="SK87" i="1"/>
  <c r="RL87" i="1"/>
  <c r="QJ87" i="1"/>
  <c r="PL87" i="1"/>
  <c r="OM87" i="1"/>
  <c r="NO87" i="1"/>
  <c r="MQ87" i="1"/>
  <c r="LP87" i="1"/>
  <c r="KQ87" i="1"/>
  <c r="AEK87" i="1"/>
  <c r="ADA87" i="1"/>
  <c r="ABQ87" i="1"/>
  <c r="UI87" i="1"/>
  <c r="TJ87" i="1"/>
  <c r="SJ87" i="1"/>
  <c r="RG87" i="1"/>
  <c r="QI87" i="1"/>
  <c r="PK87" i="1"/>
  <c r="OL87" i="1"/>
  <c r="NN87" i="1"/>
  <c r="MP87" i="1"/>
  <c r="LO87" i="1"/>
  <c r="KP87" i="1"/>
  <c r="JT87" i="1" a="1"/>
  <c r="JT87" i="1" s="1"/>
  <c r="AEJ87" i="1"/>
  <c r="ACZ87" i="1"/>
  <c r="ABP87" i="1"/>
  <c r="UH87" i="1"/>
  <c r="TI87" i="1"/>
  <c r="SI87" i="1"/>
  <c r="RF87" i="1"/>
  <c r="QH87" i="1"/>
  <c r="PI87" i="1"/>
  <c r="OK87" i="1"/>
  <c r="NM87" i="1"/>
  <c r="MO87" i="1"/>
  <c r="LM87" i="1"/>
  <c r="KO87" i="1"/>
  <c r="ADZ87" i="1"/>
  <c r="ACR87" i="1"/>
  <c r="ABL87" i="1"/>
  <c r="VC87" i="1"/>
  <c r="UD87" i="1"/>
  <c r="TD87" i="1"/>
  <c r="SA87" i="1"/>
  <c r="RB87" i="1"/>
  <c r="QC87" i="1"/>
  <c r="PE87" i="1"/>
  <c r="OG87" i="1"/>
  <c r="NF87" i="1"/>
  <c r="MG87" i="1"/>
  <c r="LI87" i="1"/>
  <c r="KK87" i="1"/>
  <c r="JP87" i="1" a="1"/>
  <c r="JP87" i="1" s="1"/>
  <c r="JQ87" i="1" s="1"/>
  <c r="JR87" i="1" s="1"/>
  <c r="JS87" i="1" s="1"/>
  <c r="ADY87" i="1"/>
  <c r="ACQ87" i="1"/>
  <c r="VB87" i="1"/>
  <c r="UC87" i="1"/>
  <c r="SZ87" i="1"/>
  <c r="RZ87" i="1"/>
  <c r="RA87" i="1"/>
  <c r="QB87" i="1"/>
  <c r="PD87" i="1"/>
  <c r="OF87" i="1"/>
  <c r="NE87" i="1"/>
  <c r="MF87" i="1"/>
  <c r="LH87" i="1"/>
  <c r="KJ87" i="1"/>
  <c r="FV87" i="1"/>
  <c r="ADX87" i="1"/>
  <c r="ACM87" i="1"/>
  <c r="VA87" i="1"/>
  <c r="UB87" i="1"/>
  <c r="SX87" i="1"/>
  <c r="RY87" i="1"/>
  <c r="QZ87" i="1"/>
  <c r="QA87" i="1"/>
  <c r="PC87" i="1"/>
  <c r="OE87" i="1"/>
  <c r="ND87" i="1"/>
  <c r="ME87" i="1"/>
  <c r="LG87" i="1"/>
  <c r="KI87" i="1"/>
  <c r="JO87" i="1" a="1"/>
  <c r="JO87" i="1" s="1"/>
  <c r="FU87" i="1"/>
  <c r="AED87" i="1"/>
  <c r="ACF87" i="1"/>
  <c r="TV87" i="1"/>
  <c r="ADW87" i="1"/>
  <c r="ACB87" i="1"/>
  <c r="TU87" i="1"/>
  <c r="SN87" i="1"/>
  <c r="QU87" i="1"/>
  <c r="PH87" i="1"/>
  <c r="NW87" i="1"/>
  <c r="MJ87" i="1"/>
  <c r="LA87" i="1"/>
  <c r="ADN87" i="1"/>
  <c r="ABM87" i="1"/>
  <c r="UZ87" i="1"/>
  <c r="TO87" i="1"/>
  <c r="RW87" i="1"/>
  <c r="QP87" i="1"/>
  <c r="OZ87" i="1"/>
  <c r="NQ87" i="1"/>
  <c r="MA87" i="1"/>
  <c r="KN87" i="1"/>
  <c r="ADF87" i="1"/>
  <c r="WS87" i="1"/>
  <c r="UX87" i="1"/>
  <c r="TE87" i="1"/>
  <c r="RO87" i="1"/>
  <c r="PV87" i="1"/>
  <c r="OA87" i="1"/>
  <c r="MS87" i="1"/>
  <c r="KZ87" i="1"/>
  <c r="JJ87" i="1" a="1"/>
  <c r="JJ87" i="1" s="1"/>
  <c r="ACY87" i="1"/>
  <c r="UW87" i="1"/>
  <c r="SW87" i="1"/>
  <c r="RN87" i="1"/>
  <c r="PU87" i="1"/>
  <c r="NZ87" i="1"/>
  <c r="MK87" i="1"/>
  <c r="KY87" i="1"/>
  <c r="ACW87" i="1"/>
  <c r="UR87" i="1"/>
  <c r="SV87" i="1"/>
  <c r="RE87" i="1"/>
  <c r="PQ87" i="1"/>
  <c r="NY87" i="1"/>
  <c r="MI87" i="1"/>
  <c r="KU87" i="1"/>
  <c r="ACV87" i="1"/>
  <c r="UQ87" i="1"/>
  <c r="SU87" i="1"/>
  <c r="RD87" i="1"/>
  <c r="PP87" i="1"/>
  <c r="NX87" i="1"/>
  <c r="MD87" i="1"/>
  <c r="KS87" i="1"/>
  <c r="ACL87" i="1"/>
  <c r="UP87" i="1"/>
  <c r="ST87" i="1"/>
  <c r="RC87" i="1"/>
  <c r="PO87" i="1"/>
  <c r="NU87" i="1"/>
  <c r="MC87" i="1"/>
  <c r="KM87" i="1"/>
  <c r="AEU87" i="1"/>
  <c r="ACI87" i="1"/>
  <c r="UL87" i="1"/>
  <c r="SQ87" i="1"/>
  <c r="QV87" i="1"/>
  <c r="PF87" i="1"/>
  <c r="NR87" i="1"/>
  <c r="LY87" i="1"/>
  <c r="KG87" i="1"/>
  <c r="AEQ87" i="1"/>
  <c r="ACH87" i="1"/>
  <c r="UG87" i="1"/>
  <c r="SP87" i="1"/>
  <c r="QT87" i="1"/>
  <c r="PB87" i="1"/>
  <c r="NL87" i="1"/>
  <c r="LX87" i="1"/>
  <c r="KF87" i="1"/>
  <c r="AEP87" i="1"/>
  <c r="ACG87" i="1"/>
  <c r="UF87" i="1"/>
  <c r="SO87" i="1"/>
  <c r="QS87" i="1"/>
  <c r="PA87" i="1"/>
  <c r="NK87" i="1"/>
  <c r="LW87" i="1"/>
  <c r="KE87" i="1"/>
  <c r="ACK87" i="1"/>
  <c r="TS87" i="1"/>
  <c r="QY87" i="1"/>
  <c r="OO87" i="1"/>
  <c r="LL87" i="1"/>
  <c r="ACJ87" i="1"/>
  <c r="TR87" i="1"/>
  <c r="QW87" i="1"/>
  <c r="OJ87" i="1"/>
  <c r="LK87" i="1"/>
  <c r="ACA87" i="1"/>
  <c r="TQ87" i="1"/>
  <c r="QR87" i="1"/>
  <c r="OI87" i="1"/>
  <c r="LJ87" i="1"/>
  <c r="FT87" i="1"/>
  <c r="ABZ87" i="1"/>
  <c r="TP87" i="1"/>
  <c r="QQ87" i="1"/>
  <c r="OH87" i="1"/>
  <c r="LF87" i="1"/>
  <c r="ABO87" i="1"/>
  <c r="TN87" i="1"/>
  <c r="QL87" i="1"/>
  <c r="NT87" i="1"/>
  <c r="LE87" i="1"/>
  <c r="ABN87" i="1"/>
  <c r="TM87" i="1"/>
  <c r="QG87" i="1"/>
  <c r="NS87" i="1"/>
  <c r="LD87" i="1"/>
  <c r="TH87" i="1"/>
  <c r="QF87" i="1"/>
  <c r="NJ87" i="1"/>
  <c r="LC87" i="1"/>
  <c r="AEW87" i="1"/>
  <c r="SR87" i="1"/>
  <c r="PY87" i="1"/>
  <c r="MZ87" i="1"/>
  <c r="KH87" i="1"/>
  <c r="RP87" i="1"/>
  <c r="MT87" i="1"/>
  <c r="VF87" i="1"/>
  <c r="QE87" i="1"/>
  <c r="MB87" i="1"/>
  <c r="VE87" i="1"/>
  <c r="PZ87" i="1"/>
  <c r="LZ87" i="1"/>
  <c r="VD87" i="1"/>
  <c r="PX87" i="1"/>
  <c r="LV87" i="1"/>
  <c r="UY87" i="1"/>
  <c r="PW87" i="1"/>
  <c r="LU87" i="1"/>
  <c r="UN87" i="1"/>
  <c r="PN87" i="1"/>
  <c r="LB87" i="1"/>
  <c r="UM87" i="1"/>
  <c r="PG87" i="1"/>
  <c r="KL87" i="1"/>
  <c r="TG87" i="1"/>
  <c r="OT87" i="1"/>
  <c r="ADM87" i="1"/>
  <c r="RT87" i="1"/>
  <c r="ADI87" i="1"/>
  <c r="RS87" i="1"/>
  <c r="ADG87" i="1"/>
  <c r="RQ87" i="1"/>
  <c r="OV87" i="1"/>
  <c r="OU87" i="1"/>
  <c r="OS87" i="1"/>
  <c r="OQ87" i="1"/>
  <c r="NC87" i="1"/>
  <c r="MY87" i="1"/>
  <c r="MX87" i="1"/>
  <c r="MV87" i="1"/>
  <c r="MU87" i="1"/>
  <c r="KD87" i="1"/>
  <c r="AEI87" i="1"/>
  <c r="AEE87" i="1"/>
  <c r="RU87" i="1"/>
  <c r="OR87" i="1"/>
  <c r="NA87" i="1"/>
  <c r="MW87" i="1"/>
  <c r="JY87" i="1"/>
  <c r="RX87" i="1"/>
  <c r="RV87" i="1"/>
  <c r="AEO87" i="1"/>
  <c r="ADV87" i="1"/>
  <c r="ADQ87" i="1"/>
  <c r="ADP87" i="1"/>
  <c r="ADO87" i="1"/>
  <c r="UA87" i="1"/>
  <c r="SH87" i="1"/>
  <c r="SC87" i="1"/>
  <c r="SB87" i="1"/>
  <c r="UE87" i="1"/>
  <c r="SS87" i="1"/>
  <c r="DX89" i="1"/>
  <c r="DV89" i="1"/>
  <c r="U89" i="1"/>
  <c r="DU89" i="1"/>
  <c r="W89" i="1"/>
  <c r="EW89" i="1" s="1"/>
  <c r="V89" i="1"/>
  <c r="X89" i="1"/>
  <c r="EX89" i="1" s="1"/>
  <c r="DZ89" i="1"/>
  <c r="T89" i="1"/>
  <c r="AJ89" i="1" s="1"/>
  <c r="DY89" i="1"/>
  <c r="DW89" i="1"/>
  <c r="DT89" i="1"/>
  <c r="DS89" i="1"/>
  <c r="DR89" i="1"/>
  <c r="Y89" i="1"/>
  <c r="EY89" i="1" s="1"/>
  <c r="BW83" i="1"/>
  <c r="BS83" i="1"/>
  <c r="BR83" i="1"/>
  <c r="BX83" i="1"/>
  <c r="BP83" i="1"/>
  <c r="BO83" i="1"/>
  <c r="BN83" i="1"/>
  <c r="BY83" i="1"/>
  <c r="BV83" i="1"/>
  <c r="BU83" i="1"/>
  <c r="BT83" i="1"/>
  <c r="BQ83" i="1"/>
  <c r="BZ83" i="1"/>
  <c r="CA83" i="1"/>
  <c r="CP81" i="1"/>
  <c r="CV81" i="1"/>
  <c r="CJ81" i="1"/>
  <c r="CI81" i="1"/>
  <c r="CZ81" i="1"/>
  <c r="CY81" i="1"/>
  <c r="CS81" i="1"/>
  <c r="CO81" i="1"/>
  <c r="ZU79" i="1"/>
  <c r="ZW79" i="1"/>
  <c r="ZT79" i="1"/>
  <c r="ZS79" i="1"/>
  <c r="ZQ79" i="1"/>
  <c r="ZR79" i="1"/>
  <c r="ZP79" i="1"/>
  <c r="ZO79" i="1"/>
  <c r="YB79" i="1" a="1"/>
  <c r="YB79" i="1" s="1"/>
  <c r="ZV79" i="1"/>
  <c r="AB79" i="1"/>
  <c r="AA79" i="1" s="1"/>
  <c r="WM83" i="1"/>
  <c r="VS83" i="1"/>
  <c r="WL83" i="1"/>
  <c r="VR83" i="1"/>
  <c r="WJ83" i="1"/>
  <c r="VP83" i="1"/>
  <c r="WF83" i="1"/>
  <c r="GT83" i="1" a="1"/>
  <c r="GT83" i="1" s="1"/>
  <c r="D83" i="1"/>
  <c r="WE83" i="1"/>
  <c r="GO83" i="1"/>
  <c r="C83" i="1"/>
  <c r="WQ83" i="1"/>
  <c r="WN83" i="1"/>
  <c r="GJ83" i="1"/>
  <c r="WP83" i="1"/>
  <c r="WI83" i="1"/>
  <c r="WH83" i="1"/>
  <c r="WG83" i="1"/>
  <c r="WD83" i="1"/>
  <c r="VQ83" i="1"/>
  <c r="GM83" i="1"/>
  <c r="GL83" i="1"/>
  <c r="GK83" i="1"/>
  <c r="GI83" i="1"/>
  <c r="GH83" i="1"/>
  <c r="WK83" i="1"/>
  <c r="WC83" i="1"/>
  <c r="GN83" i="1"/>
  <c r="WO83" i="1"/>
  <c r="WA83" i="1"/>
  <c r="VY83" i="1"/>
  <c r="VX83" i="1"/>
  <c r="WB83" i="1"/>
  <c r="VZ83" i="1"/>
  <c r="VU83" i="1"/>
  <c r="VW83" i="1"/>
  <c r="VV83" i="1"/>
  <c r="VT83" i="1"/>
  <c r="AEK86" i="1"/>
  <c r="ADQ86" i="1"/>
  <c r="ACW86" i="1"/>
  <c r="ACC86" i="1"/>
  <c r="AEN86" i="1"/>
  <c r="ADS86" i="1"/>
  <c r="ACX86" i="1"/>
  <c r="ACB86" i="1"/>
  <c r="UO86" i="1"/>
  <c r="TU86" i="1"/>
  <c r="TA86" i="1"/>
  <c r="SG86" i="1"/>
  <c r="RM86" i="1"/>
  <c r="QS86" i="1"/>
  <c r="PY86" i="1"/>
  <c r="PE86" i="1"/>
  <c r="OK86" i="1"/>
  <c r="NQ86" i="1"/>
  <c r="MW86" i="1"/>
  <c r="MC86" i="1"/>
  <c r="LI86" i="1"/>
  <c r="KO86" i="1"/>
  <c r="AEL86" i="1"/>
  <c r="ADP86" i="1"/>
  <c r="ACU86" i="1"/>
  <c r="ABZ86" i="1"/>
  <c r="AEA86" i="1"/>
  <c r="ADD86" i="1"/>
  <c r="ACG86" i="1"/>
  <c r="AEW86" i="1"/>
  <c r="ADZ86" i="1"/>
  <c r="ADC86" i="1"/>
  <c r="ACF86" i="1"/>
  <c r="AEQ86" i="1"/>
  <c r="ADT86" i="1"/>
  <c r="ACT86" i="1"/>
  <c r="ABW86" i="1"/>
  <c r="UP86" i="1"/>
  <c r="TT86" i="1"/>
  <c r="SY86" i="1"/>
  <c r="SD86" i="1"/>
  <c r="RI86" i="1"/>
  <c r="QN86" i="1"/>
  <c r="PS86" i="1"/>
  <c r="OX86" i="1"/>
  <c r="OC86" i="1"/>
  <c r="NH86" i="1"/>
  <c r="MM86" i="1"/>
  <c r="LR86" i="1"/>
  <c r="KW86" i="1"/>
  <c r="KB86" i="1"/>
  <c r="AEP86" i="1"/>
  <c r="ADR86" i="1"/>
  <c r="ACS86" i="1"/>
  <c r="ABV86" i="1"/>
  <c r="UN86" i="1"/>
  <c r="TS86" i="1"/>
  <c r="SX86" i="1"/>
  <c r="SC86" i="1"/>
  <c r="RH86" i="1"/>
  <c r="QM86" i="1"/>
  <c r="PR86" i="1"/>
  <c r="OW86" i="1"/>
  <c r="OB86" i="1"/>
  <c r="NG86" i="1"/>
  <c r="AEO86" i="1"/>
  <c r="ADO86" i="1"/>
  <c r="ACR86" i="1"/>
  <c r="ABU86" i="1"/>
  <c r="AEG86" i="1"/>
  <c r="ADE86" i="1"/>
  <c r="ABX86" i="1"/>
  <c r="VB86" i="1"/>
  <c r="UE86" i="1"/>
  <c r="TH86" i="1"/>
  <c r="SK86" i="1"/>
  <c r="RN86" i="1"/>
  <c r="QP86" i="1"/>
  <c r="PQ86" i="1"/>
  <c r="OT86" i="1"/>
  <c r="NW86" i="1"/>
  <c r="MZ86" i="1"/>
  <c r="MD86" i="1"/>
  <c r="LG86" i="1"/>
  <c r="KK86" i="1"/>
  <c r="AEB86" i="1"/>
  <c r="ACV86" i="1"/>
  <c r="ABP86" i="1"/>
  <c r="UW86" i="1"/>
  <c r="TZ86" i="1"/>
  <c r="TC86" i="1"/>
  <c r="SE86" i="1"/>
  <c r="RF86" i="1"/>
  <c r="QI86" i="1"/>
  <c r="PL86" i="1"/>
  <c r="OO86" i="1"/>
  <c r="NR86" i="1"/>
  <c r="MT86" i="1"/>
  <c r="LX86" i="1"/>
  <c r="LB86" i="1"/>
  <c r="KF86" i="1"/>
  <c r="ADX86" i="1"/>
  <c r="ACN86" i="1"/>
  <c r="UR86" i="1"/>
  <c r="TP86" i="1"/>
  <c r="SQ86" i="1"/>
  <c r="RR86" i="1"/>
  <c r="QR86" i="1"/>
  <c r="PP86" i="1"/>
  <c r="OQ86" i="1"/>
  <c r="NP86" i="1"/>
  <c r="MQ86" i="1"/>
  <c r="LS86" i="1"/>
  <c r="KT86" i="1"/>
  <c r="ADW86" i="1"/>
  <c r="ACM86" i="1"/>
  <c r="UQ86" i="1"/>
  <c r="TO86" i="1"/>
  <c r="SP86" i="1"/>
  <c r="RQ86" i="1"/>
  <c r="QQ86" i="1"/>
  <c r="PO86" i="1"/>
  <c r="OP86" i="1"/>
  <c r="NO86" i="1"/>
  <c r="MP86" i="1"/>
  <c r="LQ86" i="1"/>
  <c r="KS86" i="1"/>
  <c r="JU86" i="1" a="1"/>
  <c r="JU86" i="1" s="1"/>
  <c r="JV86" i="1" s="1"/>
  <c r="JW86" i="1" s="1"/>
  <c r="JX86" i="1" s="1"/>
  <c r="ADV86" i="1"/>
  <c r="ACL86" i="1"/>
  <c r="UM86" i="1"/>
  <c r="TN86" i="1"/>
  <c r="SO86" i="1"/>
  <c r="RP86" i="1"/>
  <c r="QO86" i="1"/>
  <c r="PN86" i="1"/>
  <c r="ON86" i="1"/>
  <c r="NN86" i="1"/>
  <c r="MO86" i="1"/>
  <c r="LP86" i="1"/>
  <c r="KR86" i="1"/>
  <c r="ADU86" i="1"/>
  <c r="ACK86" i="1"/>
  <c r="UL86" i="1"/>
  <c r="TM86" i="1"/>
  <c r="SN86" i="1"/>
  <c r="RO86" i="1"/>
  <c r="QL86" i="1"/>
  <c r="ADN86" i="1"/>
  <c r="ACJ86" i="1"/>
  <c r="UK86" i="1"/>
  <c r="TL86" i="1"/>
  <c r="SM86" i="1"/>
  <c r="RL86" i="1"/>
  <c r="QK86" i="1"/>
  <c r="PK86" i="1"/>
  <c r="AEU86" i="1"/>
  <c r="ADK86" i="1"/>
  <c r="ACE86" i="1"/>
  <c r="UH86" i="1"/>
  <c r="TI86" i="1"/>
  <c r="SI86" i="1"/>
  <c r="RG86" i="1"/>
  <c r="QG86" i="1"/>
  <c r="PH86" i="1"/>
  <c r="OH86" i="1"/>
  <c r="NI86" i="1"/>
  <c r="MI86" i="1"/>
  <c r="LK86" i="1"/>
  <c r="KL86" i="1"/>
  <c r="JP86" i="1" a="1"/>
  <c r="JP86" i="1" s="1"/>
  <c r="JQ86" i="1" s="1"/>
  <c r="JR86" i="1" s="1"/>
  <c r="JS86" i="1" s="1"/>
  <c r="AET86" i="1"/>
  <c r="ADJ86" i="1"/>
  <c r="ACD86" i="1"/>
  <c r="VF86" i="1"/>
  <c r="UG86" i="1"/>
  <c r="TG86" i="1"/>
  <c r="SH86" i="1"/>
  <c r="RE86" i="1"/>
  <c r="QF86" i="1"/>
  <c r="PG86" i="1"/>
  <c r="OG86" i="1"/>
  <c r="NF86" i="1"/>
  <c r="MH86" i="1"/>
  <c r="LJ86" i="1"/>
  <c r="KJ86" i="1"/>
  <c r="AES86" i="1"/>
  <c r="ADI86" i="1"/>
  <c r="ACA86" i="1"/>
  <c r="VE86" i="1"/>
  <c r="UF86" i="1"/>
  <c r="TF86" i="1"/>
  <c r="SF86" i="1"/>
  <c r="RD86" i="1"/>
  <c r="QE86" i="1"/>
  <c r="PF86" i="1"/>
  <c r="OF86" i="1"/>
  <c r="NE86" i="1"/>
  <c r="MG86" i="1"/>
  <c r="LH86" i="1"/>
  <c r="KI86" i="1"/>
  <c r="JO86" i="1" a="1"/>
  <c r="JO86" i="1" s="1"/>
  <c r="ADA86" i="1"/>
  <c r="ACZ86" i="1"/>
  <c r="UX86" i="1"/>
  <c r="TD86" i="1"/>
  <c r="RS86" i="1"/>
  <c r="PX86" i="1"/>
  <c r="OJ86" i="1"/>
  <c r="MY86" i="1"/>
  <c r="LO86" i="1"/>
  <c r="KE86" i="1"/>
  <c r="FV86" i="1"/>
  <c r="ACY86" i="1"/>
  <c r="UV86" i="1"/>
  <c r="TB86" i="1"/>
  <c r="RK86" i="1"/>
  <c r="PW86" i="1"/>
  <c r="OI86" i="1"/>
  <c r="MX86" i="1"/>
  <c r="LN86" i="1"/>
  <c r="KD86" i="1"/>
  <c r="FU86" i="1"/>
  <c r="AEV86" i="1"/>
  <c r="ACQ86" i="1"/>
  <c r="UU86" i="1"/>
  <c r="SZ86" i="1"/>
  <c r="RJ86" i="1"/>
  <c r="PV86" i="1"/>
  <c r="OE86" i="1"/>
  <c r="MV86" i="1"/>
  <c r="LM86" i="1"/>
  <c r="KC86" i="1"/>
  <c r="AER86" i="1"/>
  <c r="ACP86" i="1"/>
  <c r="UT86" i="1"/>
  <c r="SW86" i="1"/>
  <c r="RC86" i="1"/>
  <c r="PU86" i="1"/>
  <c r="OD86" i="1"/>
  <c r="MU86" i="1"/>
  <c r="LL86" i="1"/>
  <c r="KA86" i="1"/>
  <c r="AEM86" i="1"/>
  <c r="ACO86" i="1"/>
  <c r="US86" i="1"/>
  <c r="SV86" i="1"/>
  <c r="RB86" i="1"/>
  <c r="PT86" i="1"/>
  <c r="OA86" i="1"/>
  <c r="MS86" i="1"/>
  <c r="LF86" i="1"/>
  <c r="AEJ86" i="1"/>
  <c r="ACI86" i="1"/>
  <c r="UJ86" i="1"/>
  <c r="SU86" i="1"/>
  <c r="RA86" i="1"/>
  <c r="PM86" i="1"/>
  <c r="NZ86" i="1"/>
  <c r="MR86" i="1"/>
  <c r="LE86" i="1"/>
  <c r="JY86" i="1"/>
  <c r="AEF86" i="1"/>
  <c r="ABT86" i="1"/>
  <c r="UC86" i="1"/>
  <c r="SR86" i="1"/>
  <c r="QX86" i="1"/>
  <c r="PD86" i="1"/>
  <c r="NV86" i="1"/>
  <c r="MK86" i="1"/>
  <c r="LA86" i="1"/>
  <c r="JT86" i="1" a="1"/>
  <c r="JT86" i="1" s="1"/>
  <c r="ADG86" i="1"/>
  <c r="UY86" i="1"/>
  <c r="RZ86" i="1"/>
  <c r="PJ86" i="1"/>
  <c r="NK86" i="1"/>
  <c r="LC86" i="1"/>
  <c r="JK86" i="1" a="1"/>
  <c r="JK86" i="1" s="1"/>
  <c r="JL86" i="1" s="1"/>
  <c r="JM86" i="1" s="1"/>
  <c r="JN86" i="1" s="1"/>
  <c r="ADF86" i="1"/>
  <c r="UI86" i="1"/>
  <c r="RY86" i="1"/>
  <c r="PI86" i="1"/>
  <c r="NJ86" i="1"/>
  <c r="KZ86" i="1"/>
  <c r="ADB86" i="1"/>
  <c r="UD86" i="1"/>
  <c r="RX86" i="1"/>
  <c r="PC86" i="1"/>
  <c r="ND86" i="1"/>
  <c r="KY86" i="1"/>
  <c r="JJ86" i="1" a="1"/>
  <c r="JJ86" i="1" s="1"/>
  <c r="ACH86" i="1"/>
  <c r="UB86" i="1"/>
  <c r="RW86" i="1"/>
  <c r="PB86" i="1"/>
  <c r="NC86" i="1"/>
  <c r="KX86" i="1"/>
  <c r="ABY86" i="1"/>
  <c r="UA86" i="1"/>
  <c r="RV86" i="1"/>
  <c r="PA86" i="1"/>
  <c r="NB86" i="1"/>
  <c r="KV86" i="1"/>
  <c r="FT86" i="1"/>
  <c r="ABS86" i="1"/>
  <c r="TY86" i="1"/>
  <c r="RU86" i="1"/>
  <c r="OZ86" i="1"/>
  <c r="NA86" i="1"/>
  <c r="KU86" i="1"/>
  <c r="ABR86" i="1"/>
  <c r="TX86" i="1"/>
  <c r="RT86" i="1"/>
  <c r="OY86" i="1"/>
  <c r="MN86" i="1"/>
  <c r="KQ86" i="1"/>
  <c r="ABN86" i="1"/>
  <c r="TR86" i="1"/>
  <c r="QW86" i="1"/>
  <c r="OS86" i="1"/>
  <c r="MF86" i="1"/>
  <c r="KM86" i="1"/>
  <c r="QY86" i="1"/>
  <c r="NS86" i="1"/>
  <c r="QV86" i="1"/>
  <c r="NM86" i="1"/>
  <c r="QU86" i="1"/>
  <c r="NL86" i="1"/>
  <c r="VD86" i="1"/>
  <c r="QT86" i="1"/>
  <c r="ML86" i="1"/>
  <c r="VC86" i="1"/>
  <c r="QJ86" i="1"/>
  <c r="MJ86" i="1"/>
  <c r="VA86" i="1"/>
  <c r="AEI86" i="1"/>
  <c r="TW86" i="1"/>
  <c r="QC86" i="1"/>
  <c r="MA86" i="1"/>
  <c r="AEH86" i="1"/>
  <c r="TV86" i="1"/>
  <c r="QB86" i="1"/>
  <c r="LZ86" i="1"/>
  <c r="ADM86" i="1"/>
  <c r="SL86" i="1"/>
  <c r="LY86" i="1"/>
  <c r="ADL86" i="1"/>
  <c r="SJ86" i="1"/>
  <c r="LW86" i="1"/>
  <c r="ABQ86" i="1"/>
  <c r="SA86" i="1"/>
  <c r="LU86" i="1"/>
  <c r="ABO86" i="1"/>
  <c r="QZ86" i="1"/>
  <c r="LT86" i="1"/>
  <c r="ABM86" i="1"/>
  <c r="QH86" i="1"/>
  <c r="LD86" i="1"/>
  <c r="QA86" i="1"/>
  <c r="KN86" i="1"/>
  <c r="WS86" i="1"/>
  <c r="PZ86" i="1"/>
  <c r="KH86" i="1"/>
  <c r="OU86" i="1"/>
  <c r="OR86" i="1"/>
  <c r="OM86" i="1"/>
  <c r="NY86" i="1"/>
  <c r="AEE86" i="1"/>
  <c r="NX86" i="1"/>
  <c r="AED86" i="1"/>
  <c r="NU86" i="1"/>
  <c r="AEC86" i="1"/>
  <c r="NT86" i="1"/>
  <c r="ST86" i="1"/>
  <c r="SS86" i="1"/>
  <c r="SB86" i="1"/>
  <c r="QD86" i="1"/>
  <c r="OV86" i="1"/>
  <c r="OL86" i="1"/>
  <c r="ME86" i="1"/>
  <c r="MB86" i="1"/>
  <c r="KP86" i="1"/>
  <c r="KG86" i="1"/>
  <c r="ADH86" i="1"/>
  <c r="ABL86" i="1"/>
  <c r="UZ86" i="1"/>
  <c r="TQ86" i="1"/>
  <c r="TK86" i="1"/>
  <c r="TJ86" i="1"/>
  <c r="JZ86" i="1"/>
  <c r="ADY86" i="1"/>
  <c r="LV86" i="1"/>
  <c r="TE86" i="1"/>
  <c r="V88" i="1"/>
  <c r="U88" i="1"/>
  <c r="DU88" i="1"/>
  <c r="DT88" i="1"/>
  <c r="DS88" i="1"/>
  <c r="DZ88" i="1"/>
  <c r="DY88" i="1"/>
  <c r="DX88" i="1"/>
  <c r="DW88" i="1"/>
  <c r="W88" i="1"/>
  <c r="EW88" i="1" s="1"/>
  <c r="T88" i="1"/>
  <c r="DH88" i="1" s="1" a="1"/>
  <c r="DH88" i="1" s="1"/>
  <c r="Y88" i="1"/>
  <c r="EY88" i="1" s="1"/>
  <c r="X88" i="1"/>
  <c r="EX88" i="1" s="1"/>
  <c r="DV88" i="1"/>
  <c r="DR88" i="1"/>
  <c r="ZT87" i="1"/>
  <c r="ZR87" i="1"/>
  <c r="ZQ87" i="1"/>
  <c r="ZP87" i="1"/>
  <c r="YB87" i="1" a="1"/>
  <c r="YB87" i="1" s="1"/>
  <c r="ZU87" i="1"/>
  <c r="ZS87" i="1"/>
  <c r="ZO87" i="1"/>
  <c r="AB87" i="1"/>
  <c r="AA87" i="1" s="1"/>
  <c r="ZW87" i="1"/>
  <c r="ZV87" i="1"/>
  <c r="BV82" i="1"/>
  <c r="BQ82" i="1"/>
  <c r="CA82" i="1"/>
  <c r="BX82" i="1"/>
  <c r="BO82" i="1"/>
  <c r="BN82" i="1"/>
  <c r="BZ82" i="1"/>
  <c r="BY82" i="1"/>
  <c r="BR82" i="1"/>
  <c r="BP82" i="1"/>
  <c r="BW82" i="1"/>
  <c r="BU82" i="1"/>
  <c r="BT82" i="1"/>
  <c r="BS82" i="1"/>
  <c r="CZ80" i="1"/>
  <c r="CJ80" i="1"/>
  <c r="CY80" i="1"/>
  <c r="CI80" i="1"/>
  <c r="CV80" i="1"/>
  <c r="CP80" i="1"/>
  <c r="CO80" i="1"/>
  <c r="CS80" i="1"/>
  <c r="ZS78" i="1"/>
  <c r="AB78" i="1"/>
  <c r="AA78" i="1" s="1"/>
  <c r="ZR78" i="1"/>
  <c r="ZQ78" i="1"/>
  <c r="ZW78" i="1"/>
  <c r="ZV78" i="1"/>
  <c r="ZP78" i="1"/>
  <c r="ZO78" i="1"/>
  <c r="YB78" i="1" a="1"/>
  <c r="YB78" i="1" s="1"/>
  <c r="ZU78" i="1"/>
  <c r="ZT78" i="1"/>
  <c r="WI82" i="1"/>
  <c r="VY82" i="1"/>
  <c r="WO82" i="1"/>
  <c r="VT82" i="1"/>
  <c r="GN82" i="1"/>
  <c r="WN82" i="1"/>
  <c r="VS82" i="1"/>
  <c r="WM82" i="1"/>
  <c r="VR82" i="1"/>
  <c r="GL82" i="1"/>
  <c r="WH82" i="1"/>
  <c r="WG82" i="1"/>
  <c r="WF82" i="1"/>
  <c r="WE82" i="1"/>
  <c r="WD82" i="1"/>
  <c r="WA82" i="1"/>
  <c r="C82" i="1"/>
  <c r="VX82" i="1"/>
  <c r="VW82" i="1"/>
  <c r="WC82" i="1"/>
  <c r="GT82" i="1" a="1"/>
  <c r="GT82" i="1" s="1"/>
  <c r="WB82" i="1"/>
  <c r="GO82" i="1"/>
  <c r="VZ82" i="1"/>
  <c r="GM82" i="1"/>
  <c r="VV82" i="1"/>
  <c r="GK82" i="1"/>
  <c r="VU82" i="1"/>
  <c r="GJ82" i="1"/>
  <c r="VQ82" i="1"/>
  <c r="GI82" i="1"/>
  <c r="D82" i="1"/>
  <c r="WP82" i="1"/>
  <c r="WL82" i="1"/>
  <c r="WK82" i="1"/>
  <c r="WJ82" i="1"/>
  <c r="VP82" i="1"/>
  <c r="WQ82" i="1"/>
  <c r="GH82" i="1"/>
  <c r="AEU85" i="1"/>
  <c r="AEA85" i="1"/>
  <c r="ADG85" i="1"/>
  <c r="ACM85" i="1"/>
  <c r="ABS85" i="1"/>
  <c r="AER85" i="1"/>
  <c r="ADW85" i="1"/>
  <c r="ADB85" i="1"/>
  <c r="ACG85" i="1"/>
  <c r="ABL85" i="1"/>
  <c r="AEQ85" i="1"/>
  <c r="ADV85" i="1"/>
  <c r="ADA85" i="1"/>
  <c r="ACF85" i="1"/>
  <c r="AEL85" i="1"/>
  <c r="ADQ85" i="1"/>
  <c r="ACV85" i="1"/>
  <c r="ACA85" i="1"/>
  <c r="UM85" i="1"/>
  <c r="TS85" i="1"/>
  <c r="SY85" i="1"/>
  <c r="SE85" i="1"/>
  <c r="RK85" i="1"/>
  <c r="QQ85" i="1"/>
  <c r="PW85" i="1"/>
  <c r="PC85" i="1"/>
  <c r="OI85" i="1"/>
  <c r="NO85" i="1"/>
  <c r="MU85" i="1"/>
  <c r="MA85" i="1"/>
  <c r="LG85" i="1"/>
  <c r="KM85" i="1"/>
  <c r="AEK85" i="1"/>
  <c r="ADP85" i="1"/>
  <c r="ACU85" i="1"/>
  <c r="ABZ85" i="1"/>
  <c r="WS85" i="1"/>
  <c r="VF85" i="1"/>
  <c r="UL85" i="1"/>
  <c r="TR85" i="1"/>
  <c r="SX85" i="1"/>
  <c r="SD85" i="1"/>
  <c r="RJ85" i="1"/>
  <c r="QP85" i="1"/>
  <c r="PV85" i="1"/>
  <c r="PB85" i="1"/>
  <c r="OH85" i="1"/>
  <c r="NN85" i="1"/>
  <c r="MT85" i="1"/>
  <c r="LZ85" i="1"/>
  <c r="LF85" i="1"/>
  <c r="KL85" i="1"/>
  <c r="JT85" i="1" a="1"/>
  <c r="JT85" i="1" s="1"/>
  <c r="AEJ85" i="1"/>
  <c r="ADO85" i="1"/>
  <c r="ACT85" i="1"/>
  <c r="ABY85" i="1"/>
  <c r="VE85" i="1"/>
  <c r="UK85" i="1"/>
  <c r="TQ85" i="1"/>
  <c r="SW85" i="1"/>
  <c r="SC85" i="1"/>
  <c r="RI85" i="1"/>
  <c r="QO85" i="1"/>
  <c r="PU85" i="1"/>
  <c r="PA85" i="1"/>
  <c r="OG85" i="1"/>
  <c r="NM85" i="1"/>
  <c r="MS85" i="1"/>
  <c r="LY85" i="1"/>
  <c r="LE85" i="1"/>
  <c r="KK85" i="1"/>
  <c r="AEM85" i="1"/>
  <c r="ADJ85" i="1"/>
  <c r="ACI85" i="1"/>
  <c r="UZ85" i="1"/>
  <c r="UC85" i="1"/>
  <c r="TF85" i="1"/>
  <c r="SI85" i="1"/>
  <c r="RL85" i="1"/>
  <c r="QL85" i="1"/>
  <c r="PO85" i="1"/>
  <c r="OR85" i="1"/>
  <c r="NU85" i="1"/>
  <c r="MX85" i="1"/>
  <c r="LX85" i="1"/>
  <c r="LA85" i="1"/>
  <c r="KD85" i="1"/>
  <c r="AEI85" i="1"/>
  <c r="ADI85" i="1"/>
  <c r="ACH85" i="1"/>
  <c r="AEG85" i="1"/>
  <c r="ADF85" i="1"/>
  <c r="ACD85" i="1"/>
  <c r="AEE85" i="1"/>
  <c r="ADD85" i="1"/>
  <c r="ACB85" i="1"/>
  <c r="UU85" i="1"/>
  <c r="TX85" i="1"/>
  <c r="TA85" i="1"/>
  <c r="SA85" i="1"/>
  <c r="RD85" i="1"/>
  <c r="QG85" i="1"/>
  <c r="PJ85" i="1"/>
  <c r="OM85" i="1"/>
  <c r="NP85" i="1"/>
  <c r="MP85" i="1"/>
  <c r="LS85" i="1"/>
  <c r="KV85" i="1"/>
  <c r="JY85" i="1"/>
  <c r="FT85" i="1"/>
  <c r="AEB85" i="1"/>
  <c r="ACY85" i="1"/>
  <c r="ABV85" i="1"/>
  <c r="AES85" i="1"/>
  <c r="ADE85" i="1"/>
  <c r="ABR85" i="1"/>
  <c r="UR85" i="1"/>
  <c r="TP85" i="1"/>
  <c r="SQ85" i="1"/>
  <c r="RR85" i="1"/>
  <c r="QS85" i="1"/>
  <c r="PQ85" i="1"/>
  <c r="AEO85" i="1"/>
  <c r="ACZ85" i="1"/>
  <c r="ABP85" i="1"/>
  <c r="UP85" i="1"/>
  <c r="TN85" i="1"/>
  <c r="SO85" i="1"/>
  <c r="RP85" i="1"/>
  <c r="QN85" i="1"/>
  <c r="PN85" i="1"/>
  <c r="OO85" i="1"/>
  <c r="NL85" i="1"/>
  <c r="MM85" i="1"/>
  <c r="LN85" i="1"/>
  <c r="KO85" i="1"/>
  <c r="AEN85" i="1"/>
  <c r="ACX85" i="1"/>
  <c r="ABO85" i="1"/>
  <c r="UO85" i="1"/>
  <c r="TM85" i="1"/>
  <c r="SN85" i="1"/>
  <c r="RO85" i="1"/>
  <c r="QM85" i="1"/>
  <c r="PM85" i="1"/>
  <c r="ON85" i="1"/>
  <c r="NK85" i="1"/>
  <c r="ML85" i="1"/>
  <c r="LM85" i="1"/>
  <c r="KN85" i="1"/>
  <c r="AEH85" i="1"/>
  <c r="ACW85" i="1"/>
  <c r="ABN85" i="1"/>
  <c r="AEF85" i="1"/>
  <c r="ACS85" i="1"/>
  <c r="ABM85" i="1"/>
  <c r="UJ85" i="1"/>
  <c r="TK85" i="1"/>
  <c r="SL85" i="1"/>
  <c r="RM85" i="1"/>
  <c r="QJ85" i="1"/>
  <c r="PK85" i="1"/>
  <c r="OK85" i="1"/>
  <c r="NI85" i="1"/>
  <c r="MJ85" i="1"/>
  <c r="LK85" i="1"/>
  <c r="KI85" i="1"/>
  <c r="AED85" i="1"/>
  <c r="ACR85" i="1"/>
  <c r="ADY85" i="1"/>
  <c r="ACO85" i="1"/>
  <c r="AET85" i="1"/>
  <c r="ACJ85" i="1"/>
  <c r="UG85" i="1"/>
  <c r="TC85" i="1"/>
  <c r="RV85" i="1"/>
  <c r="QR85" i="1"/>
  <c r="PG85" i="1"/>
  <c r="OB85" i="1"/>
  <c r="MZ85" i="1"/>
  <c r="LT85" i="1"/>
  <c r="KQ85" i="1"/>
  <c r="JO85" i="1" a="1"/>
  <c r="JO85" i="1" s="1"/>
  <c r="AEP85" i="1"/>
  <c r="ACE85" i="1"/>
  <c r="UF85" i="1"/>
  <c r="TB85" i="1"/>
  <c r="RU85" i="1"/>
  <c r="QK85" i="1"/>
  <c r="PF85" i="1"/>
  <c r="OA85" i="1"/>
  <c r="MY85" i="1"/>
  <c r="LR85" i="1"/>
  <c r="KP85" i="1"/>
  <c r="AEC85" i="1"/>
  <c r="ACC85" i="1"/>
  <c r="UE85" i="1"/>
  <c r="SZ85" i="1"/>
  <c r="RT85" i="1"/>
  <c r="QI85" i="1"/>
  <c r="PE85" i="1"/>
  <c r="NZ85" i="1"/>
  <c r="MW85" i="1"/>
  <c r="LQ85" i="1"/>
  <c r="KJ85" i="1"/>
  <c r="ADZ85" i="1"/>
  <c r="ABX85" i="1"/>
  <c r="UD85" i="1"/>
  <c r="SV85" i="1"/>
  <c r="RS85" i="1"/>
  <c r="QH85" i="1"/>
  <c r="PD85" i="1"/>
  <c r="NY85" i="1"/>
  <c r="MV85" i="1"/>
  <c r="LP85" i="1"/>
  <c r="KH85" i="1"/>
  <c r="ADX85" i="1"/>
  <c r="ABW85" i="1"/>
  <c r="UB85" i="1"/>
  <c r="SU85" i="1"/>
  <c r="RQ85" i="1"/>
  <c r="QF85" i="1"/>
  <c r="OZ85" i="1"/>
  <c r="NX85" i="1"/>
  <c r="MR85" i="1"/>
  <c r="LO85" i="1"/>
  <c r="KG85" i="1"/>
  <c r="JK85" i="1" a="1"/>
  <c r="JK85" i="1" s="1"/>
  <c r="JL85" i="1" s="1"/>
  <c r="JM85" i="1" s="1"/>
  <c r="JN85" i="1" s="1"/>
  <c r="ADS85" i="1"/>
  <c r="ABQ85" i="1"/>
  <c r="VC85" i="1"/>
  <c r="TY85" i="1"/>
  <c r="SR85" i="1"/>
  <c r="RG85" i="1"/>
  <c r="QC85" i="1"/>
  <c r="OW85" i="1"/>
  <c r="NT85" i="1"/>
  <c r="MN85" i="1"/>
  <c r="LI85" i="1"/>
  <c r="KC85" i="1"/>
  <c r="ADR85" i="1"/>
  <c r="VB85" i="1"/>
  <c r="TW85" i="1"/>
  <c r="SP85" i="1"/>
  <c r="RF85" i="1"/>
  <c r="QB85" i="1"/>
  <c r="OV85" i="1"/>
  <c r="NS85" i="1"/>
  <c r="MK85" i="1"/>
  <c r="LH85" i="1"/>
  <c r="KB85" i="1"/>
  <c r="ACL85" i="1"/>
  <c r="ACK85" i="1"/>
  <c r="TJ85" i="1"/>
  <c r="RH85" i="1"/>
  <c r="PR85" i="1"/>
  <c r="NR85" i="1"/>
  <c r="MB85" i="1"/>
  <c r="JZ85" i="1"/>
  <c r="ABT85" i="1"/>
  <c r="UY85" i="1"/>
  <c r="TG85" i="1"/>
  <c r="RB85" i="1"/>
  <c r="PI85" i="1"/>
  <c r="NH85" i="1"/>
  <c r="LU85" i="1"/>
  <c r="FU85" i="1"/>
  <c r="UX85" i="1"/>
  <c r="TE85" i="1"/>
  <c r="RA85" i="1"/>
  <c r="PH85" i="1"/>
  <c r="NG85" i="1"/>
  <c r="LL85" i="1"/>
  <c r="AEW85" i="1"/>
  <c r="UV85" i="1"/>
  <c r="ST85" i="1"/>
  <c r="QY85" i="1"/>
  <c r="OX85" i="1"/>
  <c r="NE85" i="1"/>
  <c r="LD85" i="1"/>
  <c r="AEV85" i="1"/>
  <c r="UT85" i="1"/>
  <c r="SS85" i="1"/>
  <c r="QX85" i="1"/>
  <c r="OU85" i="1"/>
  <c r="ND85" i="1"/>
  <c r="LC85" i="1"/>
  <c r="UQ85" i="1"/>
  <c r="SB85" i="1"/>
  <c r="PS85" i="1"/>
  <c r="NB85" i="1"/>
  <c r="KT85" i="1"/>
  <c r="UN85" i="1"/>
  <c r="RZ85" i="1"/>
  <c r="PP85" i="1"/>
  <c r="NA85" i="1"/>
  <c r="KS85" i="1"/>
  <c r="UA85" i="1"/>
  <c r="RW85" i="1"/>
  <c r="OT85" i="1"/>
  <c r="MI85" i="1"/>
  <c r="KE85" i="1"/>
  <c r="TZ85" i="1"/>
  <c r="RN85" i="1"/>
  <c r="OS85" i="1"/>
  <c r="MH85" i="1"/>
  <c r="KA85" i="1"/>
  <c r="TV85" i="1"/>
  <c r="RE85" i="1"/>
  <c r="OQ85" i="1"/>
  <c r="MG85" i="1"/>
  <c r="ADU85" i="1"/>
  <c r="TU85" i="1"/>
  <c r="RC85" i="1"/>
  <c r="OP85" i="1"/>
  <c r="MF85" i="1"/>
  <c r="FV85" i="1"/>
  <c r="ABU85" i="1"/>
  <c r="RY85" i="1"/>
  <c r="OD85" i="1"/>
  <c r="KW85" i="1"/>
  <c r="RX85" i="1"/>
  <c r="OC85" i="1"/>
  <c r="KU85" i="1"/>
  <c r="VD85" i="1"/>
  <c r="QZ85" i="1"/>
  <c r="NW85" i="1"/>
  <c r="KR85" i="1"/>
  <c r="VA85" i="1"/>
  <c r="QW85" i="1"/>
  <c r="NV85" i="1"/>
  <c r="KF85" i="1"/>
  <c r="UW85" i="1"/>
  <c r="QV85" i="1"/>
  <c r="NQ85" i="1"/>
  <c r="JU85" i="1" a="1"/>
  <c r="JU85" i="1" s="1"/>
  <c r="JV85" i="1" s="1"/>
  <c r="JW85" i="1" s="1"/>
  <c r="JX85" i="1" s="1"/>
  <c r="US85" i="1"/>
  <c r="QU85" i="1"/>
  <c r="NJ85" i="1"/>
  <c r="UI85" i="1"/>
  <c r="QT85" i="1"/>
  <c r="NF85" i="1"/>
  <c r="JP85" i="1" a="1"/>
  <c r="JP85" i="1" s="1"/>
  <c r="JQ85" i="1" s="1"/>
  <c r="JR85" i="1" s="1"/>
  <c r="JS85" i="1" s="1"/>
  <c r="UH85" i="1"/>
  <c r="QE85" i="1"/>
  <c r="NC85" i="1"/>
  <c r="TO85" i="1"/>
  <c r="QA85" i="1"/>
  <c r="MO85" i="1"/>
  <c r="ADT85" i="1"/>
  <c r="TL85" i="1"/>
  <c r="PZ85" i="1"/>
  <c r="ME85" i="1"/>
  <c r="ADM85" i="1"/>
  <c r="PX85" i="1"/>
  <c r="ADL85" i="1"/>
  <c r="PT85" i="1"/>
  <c r="ADK85" i="1"/>
  <c r="PL85" i="1"/>
  <c r="ADH85" i="1"/>
  <c r="OY85" i="1"/>
  <c r="ADC85" i="1"/>
  <c r="OL85" i="1"/>
  <c r="ACQ85" i="1"/>
  <c r="OJ85" i="1"/>
  <c r="ACN85" i="1"/>
  <c r="OE85" i="1"/>
  <c r="TI85" i="1"/>
  <c r="MD85" i="1"/>
  <c r="TH85" i="1"/>
  <c r="MC85" i="1"/>
  <c r="ADN85" i="1"/>
  <c r="SG85" i="1"/>
  <c r="ACP85" i="1"/>
  <c r="SF85" i="1"/>
  <c r="QD85" i="1"/>
  <c r="PY85" i="1"/>
  <c r="OF85" i="1"/>
  <c r="LV85" i="1"/>
  <c r="LB85" i="1"/>
  <c r="KZ85" i="1"/>
  <c r="SM85" i="1"/>
  <c r="SK85" i="1"/>
  <c r="SJ85" i="1"/>
  <c r="SH85" i="1"/>
  <c r="MQ85" i="1"/>
  <c r="LW85" i="1"/>
  <c r="LJ85" i="1"/>
  <c r="KY85" i="1"/>
  <c r="JJ85" i="1" a="1"/>
  <c r="JJ85" i="1" s="1"/>
  <c r="TD85" i="1"/>
  <c r="TT85" i="1"/>
  <c r="KX85" i="1"/>
  <c r="DV87" i="1"/>
  <c r="V87" i="1"/>
  <c r="DT87" i="1"/>
  <c r="T87" i="1"/>
  <c r="AJ87" i="1" s="1"/>
  <c r="DS87" i="1"/>
  <c r="DR87" i="1"/>
  <c r="Y87" i="1"/>
  <c r="EY87" i="1" s="1"/>
  <c r="X87" i="1"/>
  <c r="EX87" i="1" s="1"/>
  <c r="DZ87" i="1"/>
  <c r="DY87" i="1"/>
  <c r="DX87" i="1"/>
  <c r="DW87" i="1"/>
  <c r="DU87" i="1"/>
  <c r="U87" i="1"/>
  <c r="W87" i="1"/>
  <c r="EW87" i="1" s="1"/>
  <c r="DY76" i="1"/>
  <c r="DX76" i="1"/>
  <c r="DW76" i="1"/>
  <c r="DZ76" i="1"/>
  <c r="DU76" i="1"/>
  <c r="Y76" i="1"/>
  <c r="EY76" i="1" s="1"/>
  <c r="V76" i="1"/>
  <c r="DS76" i="1"/>
  <c r="DV76" i="1"/>
  <c r="DT76" i="1"/>
  <c r="DR76" i="1"/>
  <c r="X76" i="1"/>
  <c r="EX76" i="1" s="1"/>
  <c r="U76" i="1"/>
  <c r="W76" i="1"/>
  <c r="EW76" i="1" s="1"/>
  <c r="T76" i="1"/>
  <c r="AJ76" i="1" s="1"/>
  <c r="BZ81" i="1"/>
  <c r="BU81" i="1"/>
  <c r="CA81" i="1"/>
  <c r="BY81" i="1"/>
  <c r="BX81" i="1"/>
  <c r="BV81" i="1"/>
  <c r="BP81" i="1"/>
  <c r="BO81" i="1"/>
  <c r="BW81" i="1"/>
  <c r="BT81" i="1"/>
  <c r="BS81" i="1"/>
  <c r="BQ81" i="1"/>
  <c r="BR81" i="1"/>
  <c r="BN81" i="1"/>
  <c r="CS79" i="1"/>
  <c r="CO79" i="1"/>
  <c r="CJ79" i="1"/>
  <c r="CI79" i="1"/>
  <c r="CV79" i="1"/>
  <c r="CZ79" i="1"/>
  <c r="CY79" i="1"/>
  <c r="CP79" i="1"/>
  <c r="YB77" i="1" a="1"/>
  <c r="YB77" i="1" s="1"/>
  <c r="ZS77" i="1"/>
  <c r="ZQ77" i="1"/>
  <c r="ZW77" i="1"/>
  <c r="ZV77" i="1"/>
  <c r="ZT77" i="1"/>
  <c r="ZP77" i="1"/>
  <c r="ZU77" i="1"/>
  <c r="ZR77" i="1"/>
  <c r="ZO77" i="1"/>
  <c r="AB77" i="1"/>
  <c r="AA77" i="1" s="1"/>
  <c r="WH81" i="1"/>
  <c r="WC81" i="1"/>
  <c r="VX81" i="1"/>
  <c r="VW81" i="1"/>
  <c r="WN81" i="1"/>
  <c r="VR81" i="1"/>
  <c r="WK81" i="1"/>
  <c r="VV81" i="1"/>
  <c r="GN81" i="1"/>
  <c r="VU81" i="1"/>
  <c r="GM81" i="1"/>
  <c r="VT81" i="1"/>
  <c r="GL81" i="1"/>
  <c r="WQ81" i="1"/>
  <c r="VP81" i="1"/>
  <c r="GI81" i="1"/>
  <c r="WO81" i="1"/>
  <c r="WM81" i="1"/>
  <c r="VZ81" i="1"/>
  <c r="GK81" i="1"/>
  <c r="VY81" i="1"/>
  <c r="GJ81" i="1"/>
  <c r="VS81" i="1"/>
  <c r="GH81" i="1"/>
  <c r="VQ81" i="1"/>
  <c r="WP81" i="1"/>
  <c r="WL81" i="1"/>
  <c r="WJ81" i="1"/>
  <c r="WI81" i="1"/>
  <c r="WF81" i="1"/>
  <c r="WB81" i="1"/>
  <c r="C81" i="1"/>
  <c r="GT81" i="1" a="1"/>
  <c r="GT81" i="1" s="1"/>
  <c r="GO81" i="1"/>
  <c r="WE81" i="1"/>
  <c r="WD81" i="1"/>
  <c r="WA81" i="1"/>
  <c r="WG81" i="1"/>
  <c r="AED84" i="1"/>
  <c r="ADJ84" i="1"/>
  <c r="ACP84" i="1"/>
  <c r="ABV84" i="1"/>
  <c r="WS84" i="1"/>
  <c r="VF84" i="1"/>
  <c r="UL84" i="1"/>
  <c r="TR84" i="1"/>
  <c r="SX84" i="1"/>
  <c r="SD84" i="1"/>
  <c r="RJ84" i="1"/>
  <c r="QP84" i="1"/>
  <c r="PV84" i="1"/>
  <c r="PB84" i="1"/>
  <c r="OH84" i="1"/>
  <c r="NN84" i="1"/>
  <c r="MT84" i="1"/>
  <c r="LZ84" i="1"/>
  <c r="LF84" i="1"/>
  <c r="KL84" i="1"/>
  <c r="JT84" i="1" a="1"/>
  <c r="JT84" i="1" s="1"/>
  <c r="AEW84" i="1"/>
  <c r="AEC84" i="1"/>
  <c r="ADI84" i="1"/>
  <c r="ACO84" i="1"/>
  <c r="ABU84" i="1"/>
  <c r="VE84" i="1"/>
  <c r="UK84" i="1"/>
  <c r="TQ84" i="1"/>
  <c r="SW84" i="1"/>
  <c r="AEV84" i="1"/>
  <c r="AEB84" i="1"/>
  <c r="ADH84" i="1"/>
  <c r="ACN84" i="1"/>
  <c r="ABT84" i="1"/>
  <c r="VD84" i="1"/>
  <c r="UJ84" i="1"/>
  <c r="TP84" i="1"/>
  <c r="SV84" i="1"/>
  <c r="SB84" i="1"/>
  <c r="RH84" i="1"/>
  <c r="QN84" i="1"/>
  <c r="PT84" i="1"/>
  <c r="OZ84" i="1"/>
  <c r="AEP84" i="1"/>
  <c r="ADS84" i="1"/>
  <c r="ACV84" i="1"/>
  <c r="ABY84" i="1"/>
  <c r="UM84" i="1"/>
  <c r="TM84" i="1"/>
  <c r="SP84" i="1"/>
  <c r="RT84" i="1"/>
  <c r="QX84" i="1"/>
  <c r="QB84" i="1"/>
  <c r="PF84" i="1"/>
  <c r="OJ84" i="1"/>
  <c r="NO84" i="1"/>
  <c r="MS84" i="1"/>
  <c r="LX84" i="1"/>
  <c r="LC84" i="1"/>
  <c r="KH84" i="1"/>
  <c r="JP84" i="1" a="1"/>
  <c r="JP84" i="1" s="1"/>
  <c r="JQ84" i="1" s="1"/>
  <c r="JR84" i="1" s="1"/>
  <c r="JS84" i="1" s="1"/>
  <c r="AEN84" i="1"/>
  <c r="ADP84" i="1"/>
  <c r="ACR84" i="1"/>
  <c r="ABQ84" i="1"/>
  <c r="UQ84" i="1"/>
  <c r="TS84" i="1"/>
  <c r="SR84" i="1"/>
  <c r="RU84" i="1"/>
  <c r="AET84" i="1"/>
  <c r="ADU84" i="1"/>
  <c r="ACU84" i="1"/>
  <c r="ABS84" i="1"/>
  <c r="VB84" i="1"/>
  <c r="UC84" i="1"/>
  <c r="TD84" i="1"/>
  <c r="SE84" i="1"/>
  <c r="RE84" i="1"/>
  <c r="QH84" i="1"/>
  <c r="PK84" i="1"/>
  <c r="ON84" i="1"/>
  <c r="NR84" i="1"/>
  <c r="MV84" i="1"/>
  <c r="LY84" i="1"/>
  <c r="LB84" i="1"/>
  <c r="KF84" i="1"/>
  <c r="AES84" i="1"/>
  <c r="ADT84" i="1"/>
  <c r="ACT84" i="1"/>
  <c r="ABR84" i="1"/>
  <c r="VA84" i="1"/>
  <c r="UB84" i="1"/>
  <c r="TC84" i="1"/>
  <c r="SC84" i="1"/>
  <c r="RD84" i="1"/>
  <c r="QG84" i="1"/>
  <c r="PJ84" i="1"/>
  <c r="OM84" i="1"/>
  <c r="NQ84" i="1"/>
  <c r="MU84" i="1"/>
  <c r="LW84" i="1"/>
  <c r="LA84" i="1"/>
  <c r="KE84" i="1"/>
  <c r="AEQ84" i="1"/>
  <c r="ADQ84" i="1"/>
  <c r="ACQ84" i="1"/>
  <c r="ABO84" i="1"/>
  <c r="UY84" i="1"/>
  <c r="TZ84" i="1"/>
  <c r="TA84" i="1"/>
  <c r="RZ84" i="1"/>
  <c r="RB84" i="1"/>
  <c r="QE84" i="1"/>
  <c r="PH84" i="1"/>
  <c r="OK84" i="1"/>
  <c r="NM84" i="1"/>
  <c r="MQ84" i="1"/>
  <c r="LU84" i="1"/>
  <c r="KY84" i="1"/>
  <c r="KC84" i="1"/>
  <c r="AEO84" i="1"/>
  <c r="ADO84" i="1"/>
  <c r="ACM84" i="1"/>
  <c r="ABN84" i="1"/>
  <c r="AEK84" i="1"/>
  <c r="ADL84" i="1"/>
  <c r="ACJ84" i="1"/>
  <c r="UU84" i="1"/>
  <c r="TV84" i="1"/>
  <c r="ST84" i="1"/>
  <c r="RV84" i="1"/>
  <c r="QW84" i="1"/>
  <c r="PZ84" i="1"/>
  <c r="PC84" i="1"/>
  <c r="OE84" i="1"/>
  <c r="NI84" i="1"/>
  <c r="MM84" i="1"/>
  <c r="LQ84" i="1"/>
  <c r="KU84" i="1"/>
  <c r="JY84" i="1"/>
  <c r="AEJ84" i="1"/>
  <c r="ADK84" i="1"/>
  <c r="ACI84" i="1"/>
  <c r="UT84" i="1"/>
  <c r="TU84" i="1"/>
  <c r="SS84" i="1"/>
  <c r="RS84" i="1"/>
  <c r="QV84" i="1"/>
  <c r="PY84" i="1"/>
  <c r="PA84" i="1"/>
  <c r="OD84" i="1"/>
  <c r="NH84" i="1"/>
  <c r="ML84" i="1"/>
  <c r="LP84" i="1"/>
  <c r="KT84" i="1"/>
  <c r="ADN84" i="1"/>
  <c r="ACD84" i="1"/>
  <c r="UP84" i="1"/>
  <c r="TH84" i="1"/>
  <c r="RY84" i="1"/>
  <c r="QS84" i="1"/>
  <c r="PO84" i="1"/>
  <c r="OI84" i="1"/>
  <c r="NE84" i="1"/>
  <c r="MD84" i="1"/>
  <c r="KX84" i="1"/>
  <c r="ADF84" i="1"/>
  <c r="ACA84" i="1"/>
  <c r="UI84" i="1"/>
  <c r="TE84" i="1"/>
  <c r="RR84" i="1"/>
  <c r="QO84" i="1"/>
  <c r="PL84" i="1"/>
  <c r="OC84" i="1"/>
  <c r="NB84" i="1"/>
  <c r="MA84" i="1"/>
  <c r="KS84" i="1"/>
  <c r="AEU84" i="1"/>
  <c r="ADE84" i="1"/>
  <c r="ABZ84" i="1"/>
  <c r="AEM84" i="1"/>
  <c r="ADC84" i="1"/>
  <c r="ABW84" i="1"/>
  <c r="UF84" i="1"/>
  <c r="SY84" i="1"/>
  <c r="RO84" i="1"/>
  <c r="QK84" i="1"/>
  <c r="PE84" i="1"/>
  <c r="NZ84" i="1"/>
  <c r="MY84" i="1"/>
  <c r="LS84" i="1"/>
  <c r="KP84" i="1"/>
  <c r="AEL84" i="1"/>
  <c r="ADB84" i="1"/>
  <c r="AEH84" i="1"/>
  <c r="ACL84" i="1"/>
  <c r="UH84" i="1"/>
  <c r="SQ84" i="1"/>
  <c r="RI84" i="1"/>
  <c r="PW84" i="1"/>
  <c r="OP84" i="1"/>
  <c r="ND84" i="1"/>
  <c r="LT84" i="1"/>
  <c r="KM84" i="1"/>
  <c r="JJ84" i="1" a="1"/>
  <c r="JJ84" i="1" s="1"/>
  <c r="AEG84" i="1"/>
  <c r="ACK84" i="1"/>
  <c r="UG84" i="1"/>
  <c r="SO84" i="1"/>
  <c r="RG84" i="1"/>
  <c r="PU84" i="1"/>
  <c r="OO84" i="1"/>
  <c r="NC84" i="1"/>
  <c r="LR84" i="1"/>
  <c r="KK84" i="1"/>
  <c r="AEA84" i="1"/>
  <c r="ACF84" i="1"/>
  <c r="UA84" i="1"/>
  <c r="SL84" i="1"/>
  <c r="RA84" i="1"/>
  <c r="PQ84" i="1"/>
  <c r="OF84" i="1"/>
  <c r="MX84" i="1"/>
  <c r="LM84" i="1"/>
  <c r="KG84" i="1"/>
  <c r="FU84" i="1"/>
  <c r="ADZ84" i="1"/>
  <c r="ACE84" i="1"/>
  <c r="TY84" i="1"/>
  <c r="SK84" i="1"/>
  <c r="QZ84" i="1"/>
  <c r="PP84" i="1"/>
  <c r="OB84" i="1"/>
  <c r="MW84" i="1"/>
  <c r="LL84" i="1"/>
  <c r="KD84" i="1"/>
  <c r="FT84" i="1"/>
  <c r="ADY84" i="1"/>
  <c r="ACC84" i="1"/>
  <c r="TX84" i="1"/>
  <c r="SJ84" i="1"/>
  <c r="QY84" i="1"/>
  <c r="PN84" i="1"/>
  <c r="OA84" i="1"/>
  <c r="MR84" i="1"/>
  <c r="LK84" i="1"/>
  <c r="KB84" i="1"/>
  <c r="ADX84" i="1"/>
  <c r="ACB84" i="1"/>
  <c r="TW84" i="1"/>
  <c r="SI84" i="1"/>
  <c r="QU84" i="1"/>
  <c r="PM84" i="1"/>
  <c r="NY84" i="1"/>
  <c r="MP84" i="1"/>
  <c r="LJ84" i="1"/>
  <c r="KA84" i="1"/>
  <c r="ADG84" i="1"/>
  <c r="UX84" i="1"/>
  <c r="SU84" i="1"/>
  <c r="QM84" i="1"/>
  <c r="OS84" i="1"/>
  <c r="MN84" i="1"/>
  <c r="KV84" i="1"/>
  <c r="ADD84" i="1"/>
  <c r="UW84" i="1"/>
  <c r="SN84" i="1"/>
  <c r="QL84" i="1"/>
  <c r="OR84" i="1"/>
  <c r="MK84" i="1"/>
  <c r="KR84" i="1"/>
  <c r="ADA84" i="1"/>
  <c r="UV84" i="1"/>
  <c r="SM84" i="1"/>
  <c r="QJ84" i="1"/>
  <c r="OQ84" i="1"/>
  <c r="MJ84" i="1"/>
  <c r="KQ84" i="1"/>
  <c r="ACZ84" i="1"/>
  <c r="US84" i="1"/>
  <c r="SH84" i="1"/>
  <c r="QI84" i="1"/>
  <c r="OL84" i="1"/>
  <c r="MI84" i="1"/>
  <c r="KO84" i="1"/>
  <c r="ACY84" i="1"/>
  <c r="UR84" i="1"/>
  <c r="SG84" i="1"/>
  <c r="QF84" i="1"/>
  <c r="OG84" i="1"/>
  <c r="MH84" i="1"/>
  <c r="KN84" i="1"/>
  <c r="ACX84" i="1"/>
  <c r="UO84" i="1"/>
  <c r="SF84" i="1"/>
  <c r="QD84" i="1"/>
  <c r="NX84" i="1"/>
  <c r="MG84" i="1"/>
  <c r="KJ84" i="1"/>
  <c r="ACW84" i="1"/>
  <c r="UN84" i="1"/>
  <c r="SA84" i="1"/>
  <c r="QC84" i="1"/>
  <c r="NW84" i="1"/>
  <c r="MF84" i="1"/>
  <c r="KI84" i="1"/>
  <c r="ACS84" i="1"/>
  <c r="UE84" i="1"/>
  <c r="RX84" i="1"/>
  <c r="QA84" i="1"/>
  <c r="NV84" i="1"/>
  <c r="ME84" i="1"/>
  <c r="JZ84" i="1"/>
  <c r="ACG84" i="1"/>
  <c r="TT84" i="1"/>
  <c r="RQ84" i="1"/>
  <c r="PS84" i="1"/>
  <c r="NT84" i="1"/>
  <c r="MB84" i="1"/>
  <c r="ABX84" i="1"/>
  <c r="TO84" i="1"/>
  <c r="RP84" i="1"/>
  <c r="PR84" i="1"/>
  <c r="NS84" i="1"/>
  <c r="LV84" i="1"/>
  <c r="JU84" i="1" a="1"/>
  <c r="JU84" i="1" s="1"/>
  <c r="JV84" i="1" s="1"/>
  <c r="JW84" i="1" s="1"/>
  <c r="JX84" i="1" s="1"/>
  <c r="ABM84" i="1"/>
  <c r="RN84" i="1"/>
  <c r="NP84" i="1"/>
  <c r="ABL84" i="1"/>
  <c r="RM84" i="1"/>
  <c r="NL84" i="1"/>
  <c r="RL84" i="1"/>
  <c r="NK84" i="1"/>
  <c r="RK84" i="1"/>
  <c r="NJ84" i="1"/>
  <c r="RF84" i="1"/>
  <c r="NG84" i="1"/>
  <c r="JO84" i="1" a="1"/>
  <c r="JO84" i="1" s="1"/>
  <c r="RC84" i="1"/>
  <c r="NF84" i="1"/>
  <c r="VC84" i="1"/>
  <c r="QR84" i="1"/>
  <c r="MZ84" i="1"/>
  <c r="UD84" i="1"/>
  <c r="PX84" i="1"/>
  <c r="MC84" i="1"/>
  <c r="AER84" i="1"/>
  <c r="TN84" i="1"/>
  <c r="PI84" i="1"/>
  <c r="LO84" i="1"/>
  <c r="AEI84" i="1"/>
  <c r="TI84" i="1"/>
  <c r="LI84" i="1"/>
  <c r="AEF84" i="1"/>
  <c r="TG84" i="1"/>
  <c r="LH84" i="1"/>
  <c r="AEE84" i="1"/>
  <c r="TF84" i="1"/>
  <c r="LG84" i="1"/>
  <c r="ADW84" i="1"/>
  <c r="TB84" i="1"/>
  <c r="LE84" i="1"/>
  <c r="ADV84" i="1"/>
  <c r="SZ84" i="1"/>
  <c r="LD84" i="1"/>
  <c r="ACH84" i="1"/>
  <c r="QQ84" i="1"/>
  <c r="FV84" i="1"/>
  <c r="PD84" i="1"/>
  <c r="OY84" i="1"/>
  <c r="OX84" i="1"/>
  <c r="OW84" i="1"/>
  <c r="OV84" i="1"/>
  <c r="OU84" i="1"/>
  <c r="OT84" i="1"/>
  <c r="NU84" i="1"/>
  <c r="NA84" i="1"/>
  <c r="MO84" i="1"/>
  <c r="ADR84" i="1"/>
  <c r="KZ84" i="1"/>
  <c r="PG84" i="1"/>
  <c r="JK84" i="1" a="1"/>
  <c r="JK84" i="1" s="1"/>
  <c r="JL84" i="1" s="1"/>
  <c r="JM84" i="1" s="1"/>
  <c r="JN84" i="1" s="1"/>
  <c r="UZ84" i="1"/>
  <c r="KW84" i="1"/>
  <c r="TJ84" i="1"/>
  <c r="RW84" i="1"/>
  <c r="QT84" i="1"/>
  <c r="LN84" i="1"/>
  <c r="ADM84" i="1"/>
  <c r="ABP84" i="1"/>
  <c r="TL84" i="1"/>
  <c r="TK84" i="1"/>
  <c r="DZ86" i="1"/>
  <c r="DU86" i="1"/>
  <c r="DR86" i="1"/>
  <c r="Y86" i="1"/>
  <c r="EY86" i="1" s="1"/>
  <c r="T86" i="1"/>
  <c r="AI86" i="1" s="1"/>
  <c r="DY86" i="1"/>
  <c r="DX86" i="1"/>
  <c r="DW86" i="1"/>
  <c r="DT86" i="1"/>
  <c r="W86" i="1"/>
  <c r="EW86" i="1" s="1"/>
  <c r="DV86" i="1"/>
  <c r="DS86" i="1"/>
  <c r="U86" i="1"/>
  <c r="V86" i="1"/>
  <c r="X86" i="1"/>
  <c r="EX86" i="1" s="1"/>
  <c r="BW80" i="1"/>
  <c r="BO80" i="1"/>
  <c r="BR80" i="1"/>
  <c r="BQ80" i="1"/>
  <c r="BP80" i="1"/>
  <c r="BN80" i="1"/>
  <c r="CA80" i="1"/>
  <c r="BX80" i="1"/>
  <c r="BS80" i="1"/>
  <c r="BY80" i="1"/>
  <c r="BZ80" i="1"/>
  <c r="BV80" i="1"/>
  <c r="BU80" i="1"/>
  <c r="BT80" i="1"/>
  <c r="CS78" i="1"/>
  <c r="CP78" i="1"/>
  <c r="CO78" i="1"/>
  <c r="CV78" i="1"/>
  <c r="CJ78" i="1"/>
  <c r="CI78" i="1"/>
  <c r="CY78" i="1"/>
  <c r="CZ78" i="1"/>
  <c r="ZQ76" i="1"/>
  <c r="AB76" i="1"/>
  <c r="ZP76" i="1"/>
  <c r="ZO76" i="1"/>
  <c r="ZU76" i="1"/>
  <c r="ZT76" i="1"/>
  <c r="ZR76" i="1"/>
  <c r="ZS76" i="1"/>
  <c r="ZW76" i="1"/>
  <c r="ZV76" i="1"/>
  <c r="YB76" i="1" a="1"/>
  <c r="YB76" i="1" s="1"/>
  <c r="WL80" i="1"/>
  <c r="VR80" i="1"/>
  <c r="WP80" i="1"/>
  <c r="VU80" i="1"/>
  <c r="WG80" i="1"/>
  <c r="GL80" i="1"/>
  <c r="WB80" i="1"/>
  <c r="WA80" i="1"/>
  <c r="VT80" i="1"/>
  <c r="VS80" i="1"/>
  <c r="VQ80" i="1"/>
  <c r="GT80" i="1" a="1"/>
  <c r="GT80" i="1" s="1"/>
  <c r="WQ80" i="1"/>
  <c r="VP80" i="1"/>
  <c r="GO80" i="1"/>
  <c r="WO80" i="1"/>
  <c r="GN80" i="1"/>
  <c r="WN80" i="1"/>
  <c r="GM80" i="1"/>
  <c r="WM80" i="1"/>
  <c r="GK80" i="1"/>
  <c r="WK80" i="1"/>
  <c r="GJ80" i="1"/>
  <c r="D80" i="1"/>
  <c r="WI80" i="1"/>
  <c r="GH80" i="1"/>
  <c r="WE80" i="1"/>
  <c r="VV80" i="1"/>
  <c r="WH80" i="1"/>
  <c r="WF80" i="1"/>
  <c r="WD80" i="1"/>
  <c r="WC80" i="1"/>
  <c r="VZ80" i="1"/>
  <c r="VY80" i="1"/>
  <c r="VX80" i="1"/>
  <c r="VW80" i="1"/>
  <c r="WJ80" i="1"/>
  <c r="GI80" i="1"/>
  <c r="C80" i="1"/>
  <c r="AEQ83" i="1"/>
  <c r="ADW83" i="1"/>
  <c r="ADC83" i="1"/>
  <c r="ACI83" i="1"/>
  <c r="ABO83" i="1"/>
  <c r="UY83" i="1"/>
  <c r="UE83" i="1"/>
  <c r="TK83" i="1"/>
  <c r="SQ83" i="1"/>
  <c r="RW83" i="1"/>
  <c r="RC83" i="1"/>
  <c r="QI83" i="1"/>
  <c r="PO83" i="1"/>
  <c r="OU83" i="1"/>
  <c r="OA83" i="1"/>
  <c r="NG83" i="1"/>
  <c r="MM83" i="1"/>
  <c r="LS83" i="1"/>
  <c r="KY83" i="1"/>
  <c r="KE83" i="1"/>
  <c r="JO83" i="1" a="1"/>
  <c r="JO83" i="1" s="1"/>
  <c r="AEP83" i="1"/>
  <c r="ADV83" i="1"/>
  <c r="ADB83" i="1"/>
  <c r="ACH83" i="1"/>
  <c r="ABN83" i="1"/>
  <c r="UX83" i="1"/>
  <c r="AEN83" i="1"/>
  <c r="ADT83" i="1"/>
  <c r="ACZ83" i="1"/>
  <c r="ACF83" i="1"/>
  <c r="ABL83" i="1"/>
  <c r="UV83" i="1"/>
  <c r="UB83" i="1"/>
  <c r="TH83" i="1"/>
  <c r="SN83" i="1"/>
  <c r="RT83" i="1"/>
  <c r="QZ83" i="1"/>
  <c r="QF83" i="1"/>
  <c r="PL83" i="1"/>
  <c r="OR83" i="1"/>
  <c r="NX83" i="1"/>
  <c r="ND83" i="1"/>
  <c r="MJ83" i="1"/>
  <c r="LP83" i="1"/>
  <c r="KV83" i="1"/>
  <c r="KB83" i="1"/>
  <c r="AEJ83" i="1"/>
  <c r="ADP83" i="1"/>
  <c r="ACV83" i="1"/>
  <c r="ACB83" i="1"/>
  <c r="UR83" i="1"/>
  <c r="TX83" i="1"/>
  <c r="TD83" i="1"/>
  <c r="SJ83" i="1"/>
  <c r="RP83" i="1"/>
  <c r="QV83" i="1"/>
  <c r="QB83" i="1"/>
  <c r="PH83" i="1"/>
  <c r="ON83" i="1"/>
  <c r="NT83" i="1"/>
  <c r="MZ83" i="1"/>
  <c r="MF83" i="1"/>
  <c r="LL83" i="1"/>
  <c r="KR83" i="1"/>
  <c r="JJ83" i="1" a="1"/>
  <c r="JJ83" i="1" s="1"/>
  <c r="FV83" i="1"/>
  <c r="AEI83" i="1"/>
  <c r="ADO83" i="1"/>
  <c r="ACU83" i="1"/>
  <c r="ACA83" i="1"/>
  <c r="UQ83" i="1"/>
  <c r="TW83" i="1"/>
  <c r="TC83" i="1"/>
  <c r="SI83" i="1"/>
  <c r="RO83" i="1"/>
  <c r="QU83" i="1"/>
  <c r="QA83" i="1"/>
  <c r="PG83" i="1"/>
  <c r="OM83" i="1"/>
  <c r="NS83" i="1"/>
  <c r="MY83" i="1"/>
  <c r="ME83" i="1"/>
  <c r="LK83" i="1"/>
  <c r="KQ83" i="1"/>
  <c r="FU83" i="1"/>
  <c r="AEK83" i="1"/>
  <c r="ADJ83" i="1"/>
  <c r="ACK83" i="1"/>
  <c r="UN83" i="1"/>
  <c r="TP83" i="1"/>
  <c r="SR83" i="1"/>
  <c r="RR83" i="1"/>
  <c r="QR83" i="1"/>
  <c r="PT83" i="1"/>
  <c r="OV83" i="1"/>
  <c r="NV83" i="1"/>
  <c r="MV83" i="1"/>
  <c r="AEF83" i="1"/>
  <c r="ADG83" i="1"/>
  <c r="ACE83" i="1"/>
  <c r="UK83" i="1"/>
  <c r="TM83" i="1"/>
  <c r="SM83" i="1"/>
  <c r="RM83" i="1"/>
  <c r="QO83" i="1"/>
  <c r="PQ83" i="1"/>
  <c r="OQ83" i="1"/>
  <c r="NQ83" i="1"/>
  <c r="MS83" i="1"/>
  <c r="LU83" i="1"/>
  <c r="KU83" i="1"/>
  <c r="AEO83" i="1"/>
  <c r="ADK83" i="1"/>
  <c r="ACG83" i="1"/>
  <c r="UI83" i="1"/>
  <c r="TG83" i="1"/>
  <c r="SE83" i="1"/>
  <c r="RE83" i="1"/>
  <c r="QC83" i="1"/>
  <c r="PA83" i="1"/>
  <c r="NZ83" i="1"/>
  <c r="MW83" i="1"/>
  <c r="LW83" i="1"/>
  <c r="KW83" i="1"/>
  <c r="JU83" i="1" a="1"/>
  <c r="JU83" i="1" s="1"/>
  <c r="JV83" i="1" s="1"/>
  <c r="JW83" i="1" s="1"/>
  <c r="JX83" i="1" s="1"/>
  <c r="AEM83" i="1"/>
  <c r="ADI83" i="1"/>
  <c r="ACD83" i="1"/>
  <c r="UH83" i="1"/>
  <c r="TF83" i="1"/>
  <c r="SD83" i="1"/>
  <c r="RD83" i="1"/>
  <c r="PZ83" i="1"/>
  <c r="OZ83" i="1"/>
  <c r="NY83" i="1"/>
  <c r="AEG83" i="1"/>
  <c r="ADE83" i="1"/>
  <c r="ABY83" i="1"/>
  <c r="VF83" i="1"/>
  <c r="UD83" i="1"/>
  <c r="TA83" i="1"/>
  <c r="SA83" i="1"/>
  <c r="QY83" i="1"/>
  <c r="PW83" i="1"/>
  <c r="OW83" i="1"/>
  <c r="NR83" i="1"/>
  <c r="MQ83" i="1"/>
  <c r="LQ83" i="1"/>
  <c r="KO83" i="1"/>
  <c r="AEE83" i="1"/>
  <c r="ADD83" i="1"/>
  <c r="ABX83" i="1"/>
  <c r="VE83" i="1"/>
  <c r="UC83" i="1"/>
  <c r="SZ83" i="1"/>
  <c r="RZ83" i="1"/>
  <c r="QX83" i="1"/>
  <c r="PV83" i="1"/>
  <c r="OT83" i="1"/>
  <c r="NP83" i="1"/>
  <c r="MP83" i="1"/>
  <c r="LO83" i="1"/>
  <c r="KN83" i="1"/>
  <c r="AED83" i="1"/>
  <c r="ADA83" i="1"/>
  <c r="ABW83" i="1"/>
  <c r="VD83" i="1"/>
  <c r="UA83" i="1"/>
  <c r="SY83" i="1"/>
  <c r="RY83" i="1"/>
  <c r="QW83" i="1"/>
  <c r="PU83" i="1"/>
  <c r="OS83" i="1"/>
  <c r="NO83" i="1"/>
  <c r="MO83" i="1"/>
  <c r="LN83" i="1"/>
  <c r="KM83" i="1"/>
  <c r="FT83" i="1"/>
  <c r="AEC83" i="1"/>
  <c r="ACY83" i="1"/>
  <c r="ABV83" i="1"/>
  <c r="VC83" i="1"/>
  <c r="TZ83" i="1"/>
  <c r="SX83" i="1"/>
  <c r="RX83" i="1"/>
  <c r="QT83" i="1"/>
  <c r="PS83" i="1"/>
  <c r="OP83" i="1"/>
  <c r="NN83" i="1"/>
  <c r="MN83" i="1"/>
  <c r="LM83" i="1"/>
  <c r="KL83" i="1"/>
  <c r="JP83" i="1" a="1"/>
  <c r="JP83" i="1" s="1"/>
  <c r="JQ83" i="1" s="1"/>
  <c r="JR83" i="1" s="1"/>
  <c r="JS83" i="1" s="1"/>
  <c r="ADL83" i="1"/>
  <c r="ABR83" i="1"/>
  <c r="TU83" i="1"/>
  <c r="SK83" i="1"/>
  <c r="QS83" i="1"/>
  <c r="PI83" i="1"/>
  <c r="NW83" i="1"/>
  <c r="MH83" i="1"/>
  <c r="LB83" i="1"/>
  <c r="JT83" i="1" a="1"/>
  <c r="JT83" i="1" s="1"/>
  <c r="AEW83" i="1"/>
  <c r="ADH83" i="1"/>
  <c r="ABQ83" i="1"/>
  <c r="TT83" i="1"/>
  <c r="SH83" i="1"/>
  <c r="QQ83" i="1"/>
  <c r="PF83" i="1"/>
  <c r="NU83" i="1"/>
  <c r="MG83" i="1"/>
  <c r="LA83" i="1"/>
  <c r="AEV83" i="1"/>
  <c r="ADF83" i="1"/>
  <c r="ABP83" i="1"/>
  <c r="TS83" i="1"/>
  <c r="SG83" i="1"/>
  <c r="QP83" i="1"/>
  <c r="PE83" i="1"/>
  <c r="NM83" i="1"/>
  <c r="MD83" i="1"/>
  <c r="KZ83" i="1"/>
  <c r="AEU83" i="1"/>
  <c r="ACX83" i="1"/>
  <c r="ABM83" i="1"/>
  <c r="TR83" i="1"/>
  <c r="SF83" i="1"/>
  <c r="QN83" i="1"/>
  <c r="PD83" i="1"/>
  <c r="NL83" i="1"/>
  <c r="MC83" i="1"/>
  <c r="KX83" i="1"/>
  <c r="AET83" i="1"/>
  <c r="ACW83" i="1"/>
  <c r="VB83" i="1"/>
  <c r="TQ83" i="1"/>
  <c r="SC83" i="1"/>
  <c r="QM83" i="1"/>
  <c r="PC83" i="1"/>
  <c r="NK83" i="1"/>
  <c r="MB83" i="1"/>
  <c r="KT83" i="1"/>
  <c r="AES83" i="1"/>
  <c r="ACT83" i="1"/>
  <c r="VA83" i="1"/>
  <c r="TO83" i="1"/>
  <c r="SB83" i="1"/>
  <c r="QL83" i="1"/>
  <c r="PB83" i="1"/>
  <c r="NJ83" i="1"/>
  <c r="MA83" i="1"/>
  <c r="KS83" i="1"/>
  <c r="AER83" i="1"/>
  <c r="ACS83" i="1"/>
  <c r="WS83" i="1"/>
  <c r="UZ83" i="1"/>
  <c r="TN83" i="1"/>
  <c r="RV83" i="1"/>
  <c r="QK83" i="1"/>
  <c r="OY83" i="1"/>
  <c r="NI83" i="1"/>
  <c r="AEL83" i="1"/>
  <c r="ACR83" i="1"/>
  <c r="UW83" i="1"/>
  <c r="TL83" i="1"/>
  <c r="RU83" i="1"/>
  <c r="QJ83" i="1"/>
  <c r="OX83" i="1"/>
  <c r="NH83" i="1"/>
  <c r="LY83" i="1"/>
  <c r="KK83" i="1"/>
  <c r="AEB83" i="1"/>
  <c r="ACP83" i="1"/>
  <c r="UT83" i="1"/>
  <c r="TI83" i="1"/>
  <c r="RQ83" i="1"/>
  <c r="QG83" i="1"/>
  <c r="OL83" i="1"/>
  <c r="NE83" i="1"/>
  <c r="LV83" i="1"/>
  <c r="KI83" i="1"/>
  <c r="AEA83" i="1"/>
  <c r="ACO83" i="1"/>
  <c r="US83" i="1"/>
  <c r="TE83" i="1"/>
  <c r="RN83" i="1"/>
  <c r="QE83" i="1"/>
  <c r="OK83" i="1"/>
  <c r="NC83" i="1"/>
  <c r="LT83" i="1"/>
  <c r="KH83" i="1"/>
  <c r="ACQ83" i="1"/>
  <c r="UJ83" i="1"/>
  <c r="RH83" i="1"/>
  <c r="OF83" i="1"/>
  <c r="LH83" i="1"/>
  <c r="ACN83" i="1"/>
  <c r="UG83" i="1"/>
  <c r="RG83" i="1"/>
  <c r="OE83" i="1"/>
  <c r="LG83" i="1"/>
  <c r="ACM83" i="1"/>
  <c r="UF83" i="1"/>
  <c r="RF83" i="1"/>
  <c r="OD83" i="1"/>
  <c r="LF83" i="1"/>
  <c r="ACL83" i="1"/>
  <c r="TY83" i="1"/>
  <c r="RB83" i="1"/>
  <c r="OC83" i="1"/>
  <c r="LE83" i="1"/>
  <c r="ACJ83" i="1"/>
  <c r="TV83" i="1"/>
  <c r="RA83" i="1"/>
  <c r="OB83" i="1"/>
  <c r="LD83" i="1"/>
  <c r="ACC83" i="1"/>
  <c r="TJ83" i="1"/>
  <c r="QH83" i="1"/>
  <c r="NF83" i="1"/>
  <c r="LC83" i="1"/>
  <c r="ABU83" i="1"/>
  <c r="SW83" i="1"/>
  <c r="PY83" i="1"/>
  <c r="NA83" i="1"/>
  <c r="KJ83" i="1"/>
  <c r="ABS83" i="1"/>
  <c r="SU83" i="1"/>
  <c r="PR83" i="1"/>
  <c r="MU83" i="1"/>
  <c r="KF83" i="1"/>
  <c r="AEH83" i="1"/>
  <c r="ST83" i="1"/>
  <c r="PP83" i="1"/>
  <c r="MT83" i="1"/>
  <c r="KD83" i="1"/>
  <c r="ADS83" i="1"/>
  <c r="RS83" i="1"/>
  <c r="MK83" i="1"/>
  <c r="ADR83" i="1"/>
  <c r="RL83" i="1"/>
  <c r="MI83" i="1"/>
  <c r="ADQ83" i="1"/>
  <c r="RK83" i="1"/>
  <c r="LZ83" i="1"/>
  <c r="ADN83" i="1"/>
  <c r="RJ83" i="1"/>
  <c r="LX83" i="1"/>
  <c r="ADM83" i="1"/>
  <c r="RI83" i="1"/>
  <c r="LR83" i="1"/>
  <c r="PN83" i="1"/>
  <c r="KP83" i="1"/>
  <c r="UU83" i="1"/>
  <c r="PK83" i="1"/>
  <c r="KC83" i="1"/>
  <c r="UP83" i="1"/>
  <c r="PJ83" i="1"/>
  <c r="KA83" i="1"/>
  <c r="TB83" i="1"/>
  <c r="KG83" i="1"/>
  <c r="SV83" i="1"/>
  <c r="JZ83" i="1"/>
  <c r="ADZ83" i="1"/>
  <c r="SS83" i="1"/>
  <c r="JY83" i="1"/>
  <c r="ADY83" i="1"/>
  <c r="SP83" i="1"/>
  <c r="ADX83" i="1"/>
  <c r="SO83" i="1"/>
  <c r="ADU83" i="1"/>
  <c r="SL83" i="1"/>
  <c r="JK83" i="1" a="1"/>
  <c r="JK83" i="1" s="1"/>
  <c r="JL83" i="1" s="1"/>
  <c r="JM83" i="1" s="1"/>
  <c r="JN83" i="1" s="1"/>
  <c r="ABZ83" i="1"/>
  <c r="QD83" i="1"/>
  <c r="ABT83" i="1"/>
  <c r="PX83" i="1"/>
  <c r="OO83" i="1"/>
  <c r="OH83" i="1"/>
  <c r="UL83" i="1"/>
  <c r="LI83" i="1"/>
  <c r="UM83" i="1"/>
  <c r="PM83" i="1"/>
  <c r="OJ83" i="1"/>
  <c r="OI83" i="1"/>
  <c r="OG83" i="1"/>
  <c r="NB83" i="1"/>
  <c r="MX83" i="1"/>
  <c r="MR83" i="1"/>
  <c r="LJ83" i="1"/>
  <c r="UO83" i="1"/>
  <c r="ML83" i="1"/>
  <c r="DX85" i="1"/>
  <c r="DW85" i="1"/>
  <c r="DV85" i="1"/>
  <c r="DT85" i="1"/>
  <c r="DR85" i="1"/>
  <c r="Y85" i="1"/>
  <c r="EY85" i="1" s="1"/>
  <c r="V85" i="1"/>
  <c r="U85" i="1"/>
  <c r="X85" i="1"/>
  <c r="EX85" i="1" s="1"/>
  <c r="W85" i="1"/>
  <c r="EW85" i="1" s="1"/>
  <c r="T85" i="1"/>
  <c r="AJ85" i="1" s="1"/>
  <c r="DZ85" i="1"/>
  <c r="DY85" i="1"/>
  <c r="DU85" i="1"/>
  <c r="DS85" i="1"/>
  <c r="ZE89" i="1"/>
  <c r="BN79" i="1"/>
  <c r="CA79" i="1"/>
  <c r="BY79" i="1"/>
  <c r="BT79" i="1"/>
  <c r="BS79" i="1"/>
  <c r="BR79" i="1"/>
  <c r="BQ79" i="1"/>
  <c r="BO79" i="1"/>
  <c r="BX79" i="1"/>
  <c r="BZ79" i="1"/>
  <c r="BW79" i="1"/>
  <c r="BV79" i="1"/>
  <c r="BU79" i="1"/>
  <c r="BP79" i="1"/>
  <c r="CV77" i="1"/>
  <c r="CP77" i="1"/>
  <c r="CJ77" i="1"/>
  <c r="CI77" i="1"/>
  <c r="CZ77" i="1"/>
  <c r="CY77" i="1"/>
  <c r="CS77" i="1"/>
  <c r="CO77" i="1"/>
  <c r="FX89" i="1"/>
  <c r="FW89" i="1"/>
  <c r="WI79" i="1"/>
  <c r="WK79" i="1"/>
  <c r="VP79" i="1"/>
  <c r="GK79" i="1"/>
  <c r="VZ79" i="1"/>
  <c r="VY79" i="1"/>
  <c r="VX79" i="1"/>
  <c r="VW79" i="1"/>
  <c r="GT79" i="1" a="1"/>
  <c r="GT79" i="1" s="1"/>
  <c r="VV79" i="1"/>
  <c r="GO79" i="1"/>
  <c r="WO79" i="1"/>
  <c r="VS79" i="1"/>
  <c r="GL79" i="1"/>
  <c r="WM79" i="1"/>
  <c r="VQ79" i="1"/>
  <c r="GI79" i="1"/>
  <c r="WD79" i="1"/>
  <c r="GJ79" i="1"/>
  <c r="WC79" i="1"/>
  <c r="GH79" i="1"/>
  <c r="WB79" i="1"/>
  <c r="WA79" i="1"/>
  <c r="VU79" i="1"/>
  <c r="VR79" i="1"/>
  <c r="WP79" i="1"/>
  <c r="WN79" i="1"/>
  <c r="WJ79" i="1"/>
  <c r="D79" i="1"/>
  <c r="WH79" i="1"/>
  <c r="VT79" i="1"/>
  <c r="C79" i="1"/>
  <c r="WE79" i="1"/>
  <c r="GM79" i="1"/>
  <c r="WQ79" i="1"/>
  <c r="WL79" i="1"/>
  <c r="WG79" i="1"/>
  <c r="WF79" i="1"/>
  <c r="GN79" i="1"/>
  <c r="AEM82" i="1"/>
  <c r="ADS82" i="1"/>
  <c r="ACY82" i="1"/>
  <c r="ACE82" i="1"/>
  <c r="UU82" i="1"/>
  <c r="UA82" i="1"/>
  <c r="TG82" i="1"/>
  <c r="SM82" i="1"/>
  <c r="RS82" i="1"/>
  <c r="QY82" i="1"/>
  <c r="QE82" i="1"/>
  <c r="PK82" i="1"/>
  <c r="OQ82" i="1"/>
  <c r="AEI82" i="1"/>
  <c r="ADO82" i="1"/>
  <c r="ACU82" i="1"/>
  <c r="ACA82" i="1"/>
  <c r="AEH82" i="1"/>
  <c r="ADN82" i="1"/>
  <c r="ACT82" i="1"/>
  <c r="ABZ82" i="1"/>
  <c r="AES82" i="1"/>
  <c r="ADV82" i="1"/>
  <c r="ACX82" i="1"/>
  <c r="ABY82" i="1"/>
  <c r="WS82" i="1"/>
  <c r="VD82" i="1"/>
  <c r="UI82" i="1"/>
  <c r="TN82" i="1"/>
  <c r="SS82" i="1"/>
  <c r="RX82" i="1"/>
  <c r="RC82" i="1"/>
  <c r="QH82" i="1"/>
  <c r="PM82" i="1"/>
  <c r="OR82" i="1"/>
  <c r="NW82" i="1"/>
  <c r="NC82" i="1"/>
  <c r="MI82" i="1"/>
  <c r="LO82" i="1"/>
  <c r="KU82" i="1"/>
  <c r="KA82" i="1"/>
  <c r="AEN82" i="1"/>
  <c r="ADP82" i="1"/>
  <c r="ACQ82" i="1"/>
  <c r="ABT82" i="1"/>
  <c r="UY82" i="1"/>
  <c r="UD82" i="1"/>
  <c r="TI82" i="1"/>
  <c r="SN82" i="1"/>
  <c r="RR82" i="1"/>
  <c r="QW82" i="1"/>
  <c r="QB82" i="1"/>
  <c r="PG82" i="1"/>
  <c r="OL82" i="1"/>
  <c r="NR82" i="1"/>
  <c r="MX82" i="1"/>
  <c r="MD82" i="1"/>
  <c r="LJ82" i="1"/>
  <c r="KP82" i="1"/>
  <c r="FT82" i="1"/>
  <c r="AEL82" i="1"/>
  <c r="ADM82" i="1"/>
  <c r="ACP82" i="1"/>
  <c r="ABS82" i="1"/>
  <c r="UX82" i="1"/>
  <c r="UC82" i="1"/>
  <c r="TH82" i="1"/>
  <c r="SL82" i="1"/>
  <c r="RQ82" i="1"/>
  <c r="QV82" i="1"/>
  <c r="QA82" i="1"/>
  <c r="PF82" i="1"/>
  <c r="OK82" i="1"/>
  <c r="NQ82" i="1"/>
  <c r="MW82" i="1"/>
  <c r="AEK82" i="1"/>
  <c r="ADL82" i="1"/>
  <c r="ACO82" i="1"/>
  <c r="ABR82" i="1"/>
  <c r="UW82" i="1"/>
  <c r="UB82" i="1"/>
  <c r="TF82" i="1"/>
  <c r="SK82" i="1"/>
  <c r="RP82" i="1"/>
  <c r="QU82" i="1"/>
  <c r="PZ82" i="1"/>
  <c r="PE82" i="1"/>
  <c r="OJ82" i="1"/>
  <c r="NP82" i="1"/>
  <c r="MV82" i="1"/>
  <c r="MB82" i="1"/>
  <c r="LH82" i="1"/>
  <c r="KN82" i="1"/>
  <c r="JU82" i="1" a="1"/>
  <c r="JU82" i="1" s="1"/>
  <c r="JV82" i="1" s="1"/>
  <c r="JW82" i="1" s="1"/>
  <c r="JX82" i="1" s="1"/>
  <c r="ADW82" i="1"/>
  <c r="ACR82" i="1"/>
  <c r="ABN82" i="1"/>
  <c r="UJ82" i="1"/>
  <c r="TJ82" i="1"/>
  <c r="SG82" i="1"/>
  <c r="RH82" i="1"/>
  <c r="QI82" i="1"/>
  <c r="PH82" i="1"/>
  <c r="OF82" i="1"/>
  <c r="NH82" i="1"/>
  <c r="MJ82" i="1"/>
  <c r="LL82" i="1"/>
  <c r="KM82" i="1"/>
  <c r="AEW82" i="1"/>
  <c r="ADU82" i="1"/>
  <c r="ACN82" i="1"/>
  <c r="ABM82" i="1"/>
  <c r="UH82" i="1"/>
  <c r="TE82" i="1"/>
  <c r="SF82" i="1"/>
  <c r="RG82" i="1"/>
  <c r="QG82" i="1"/>
  <c r="PD82" i="1"/>
  <c r="OE82" i="1"/>
  <c r="NG82" i="1"/>
  <c r="MH82" i="1"/>
  <c r="LK82" i="1"/>
  <c r="KL82" i="1"/>
  <c r="AEV82" i="1"/>
  <c r="ADT82" i="1"/>
  <c r="ACM82" i="1"/>
  <c r="ABL82" i="1"/>
  <c r="UG82" i="1"/>
  <c r="TD82" i="1"/>
  <c r="SE82" i="1"/>
  <c r="RF82" i="1"/>
  <c r="QF82" i="1"/>
  <c r="PC82" i="1"/>
  <c r="OD82" i="1"/>
  <c r="NF82" i="1"/>
  <c r="MG82" i="1"/>
  <c r="LI82" i="1"/>
  <c r="KK82" i="1"/>
  <c r="AEU82" i="1"/>
  <c r="ADR82" i="1"/>
  <c r="ACL82" i="1"/>
  <c r="VF82" i="1"/>
  <c r="UF82" i="1"/>
  <c r="TC82" i="1"/>
  <c r="SD82" i="1"/>
  <c r="RE82" i="1"/>
  <c r="QD82" i="1"/>
  <c r="PB82" i="1"/>
  <c r="OC82" i="1"/>
  <c r="NE82" i="1"/>
  <c r="MF82" i="1"/>
  <c r="LG82" i="1"/>
  <c r="KJ82" i="1"/>
  <c r="JP82" i="1" a="1"/>
  <c r="JP82" i="1" s="1"/>
  <c r="JQ82" i="1" s="1"/>
  <c r="JR82" i="1" s="1"/>
  <c r="JS82" i="1" s="1"/>
  <c r="AET82" i="1"/>
  <c r="ADQ82" i="1"/>
  <c r="ACK82" i="1"/>
  <c r="VE82" i="1"/>
  <c r="UE82" i="1"/>
  <c r="TB82" i="1"/>
  <c r="SC82" i="1"/>
  <c r="RD82" i="1"/>
  <c r="QC82" i="1"/>
  <c r="PA82" i="1"/>
  <c r="OB82" i="1"/>
  <c r="ND82" i="1"/>
  <c r="ME82" i="1"/>
  <c r="LF82" i="1"/>
  <c r="KI82" i="1"/>
  <c r="AER82" i="1"/>
  <c r="ADK82" i="1"/>
  <c r="ACJ82" i="1"/>
  <c r="AEP82" i="1"/>
  <c r="ADI82" i="1"/>
  <c r="ACH82" i="1"/>
  <c r="VA82" i="1"/>
  <c r="TX82" i="1"/>
  <c r="SY82" i="1"/>
  <c r="RZ82" i="1"/>
  <c r="QZ82" i="1"/>
  <c r="PW82" i="1"/>
  <c r="OX82" i="1"/>
  <c r="NY82" i="1"/>
  <c r="MZ82" i="1"/>
  <c r="LZ82" i="1"/>
  <c r="LC82" i="1"/>
  <c r="KF82" i="1"/>
  <c r="AEJ82" i="1"/>
  <c r="ADG82" i="1"/>
  <c r="ACF82" i="1"/>
  <c r="AEG82" i="1"/>
  <c r="ADF82" i="1"/>
  <c r="ACD82" i="1"/>
  <c r="UT82" i="1"/>
  <c r="TU82" i="1"/>
  <c r="SV82" i="1"/>
  <c r="RV82" i="1"/>
  <c r="QS82" i="1"/>
  <c r="PT82" i="1"/>
  <c r="OU82" i="1"/>
  <c r="NU82" i="1"/>
  <c r="MT82" i="1"/>
  <c r="LW82" i="1"/>
  <c r="KZ82" i="1"/>
  <c r="KC82" i="1"/>
  <c r="FV82" i="1"/>
  <c r="ADJ82" i="1"/>
  <c r="ABP82" i="1"/>
  <c r="UO82" i="1"/>
  <c r="SX82" i="1"/>
  <c r="RL82" i="1"/>
  <c r="PU82" i="1"/>
  <c r="OI82" i="1"/>
  <c r="MS82" i="1"/>
  <c r="LN82" i="1"/>
  <c r="JZ82" i="1"/>
  <c r="ADH82" i="1"/>
  <c r="ABO82" i="1"/>
  <c r="UN82" i="1"/>
  <c r="SW82" i="1"/>
  <c r="RK82" i="1"/>
  <c r="PS82" i="1"/>
  <c r="OH82" i="1"/>
  <c r="MR82" i="1"/>
  <c r="LM82" i="1"/>
  <c r="JY82" i="1"/>
  <c r="ADE82" i="1"/>
  <c r="UM82" i="1"/>
  <c r="SU82" i="1"/>
  <c r="RJ82" i="1"/>
  <c r="PR82" i="1"/>
  <c r="OG82" i="1"/>
  <c r="MQ82" i="1"/>
  <c r="LE82" i="1"/>
  <c r="ADD82" i="1"/>
  <c r="UL82" i="1"/>
  <c r="ST82" i="1"/>
  <c r="RI82" i="1"/>
  <c r="PQ82" i="1"/>
  <c r="OA82" i="1"/>
  <c r="MP82" i="1"/>
  <c r="LD82" i="1"/>
  <c r="ADC82" i="1"/>
  <c r="UK82" i="1"/>
  <c r="SR82" i="1"/>
  <c r="RB82" i="1"/>
  <c r="PP82" i="1"/>
  <c r="NZ82" i="1"/>
  <c r="MO82" i="1"/>
  <c r="LB82" i="1"/>
  <c r="ADB82" i="1"/>
  <c r="TZ82" i="1"/>
  <c r="SQ82" i="1"/>
  <c r="RA82" i="1"/>
  <c r="PO82" i="1"/>
  <c r="NX82" i="1"/>
  <c r="MN82" i="1"/>
  <c r="LA82" i="1"/>
  <c r="ACZ82" i="1"/>
  <c r="TW82" i="1"/>
  <c r="SO82" i="1"/>
  <c r="QT82" i="1"/>
  <c r="PL82" i="1"/>
  <c r="NT82" i="1"/>
  <c r="ML82" i="1"/>
  <c r="KX82" i="1"/>
  <c r="AEQ82" i="1"/>
  <c r="ACV82" i="1"/>
  <c r="TT82" i="1"/>
  <c r="SI82" i="1"/>
  <c r="QQ82" i="1"/>
  <c r="PI82" i="1"/>
  <c r="NO82" i="1"/>
  <c r="MC82" i="1"/>
  <c r="KV82" i="1"/>
  <c r="AEO82" i="1"/>
  <c r="ACS82" i="1"/>
  <c r="TS82" i="1"/>
  <c r="SH82" i="1"/>
  <c r="QP82" i="1"/>
  <c r="OZ82" i="1"/>
  <c r="NN82" i="1"/>
  <c r="MA82" i="1"/>
  <c r="KT82" i="1"/>
  <c r="ACG82" i="1"/>
  <c r="TO82" i="1"/>
  <c r="QN82" i="1"/>
  <c r="NS82" i="1"/>
  <c r="LP82" i="1"/>
  <c r="ACC82" i="1"/>
  <c r="TM82" i="1"/>
  <c r="QM82" i="1"/>
  <c r="NM82" i="1"/>
  <c r="KY82" i="1"/>
  <c r="ACB82" i="1"/>
  <c r="TL82" i="1"/>
  <c r="QL82" i="1"/>
  <c r="NL82" i="1"/>
  <c r="KW82" i="1"/>
  <c r="ABX82" i="1"/>
  <c r="TK82" i="1"/>
  <c r="QK82" i="1"/>
  <c r="NK82" i="1"/>
  <c r="KS82" i="1"/>
  <c r="ABW82" i="1"/>
  <c r="TA82" i="1"/>
  <c r="QJ82" i="1"/>
  <c r="NJ82" i="1"/>
  <c r="KR82" i="1"/>
  <c r="AEE82" i="1"/>
  <c r="UZ82" i="1"/>
  <c r="SA82" i="1"/>
  <c r="PJ82" i="1"/>
  <c r="MU82" i="1"/>
  <c r="KE82" i="1"/>
  <c r="AED82" i="1"/>
  <c r="UV82" i="1"/>
  <c r="RY82" i="1"/>
  <c r="OY82" i="1"/>
  <c r="MM82" i="1"/>
  <c r="KD82" i="1"/>
  <c r="ADA82" i="1"/>
  <c r="RU82" i="1"/>
  <c r="NV82" i="1"/>
  <c r="JO82" i="1" a="1"/>
  <c r="JO82" i="1" s="1"/>
  <c r="ACW82" i="1"/>
  <c r="RT82" i="1"/>
  <c r="NI82" i="1"/>
  <c r="JK82" i="1" a="1"/>
  <c r="JK82" i="1" s="1"/>
  <c r="JL82" i="1" s="1"/>
  <c r="JM82" i="1" s="1"/>
  <c r="JN82" i="1" s="1"/>
  <c r="ACI82" i="1"/>
  <c r="RO82" i="1"/>
  <c r="NB82" i="1"/>
  <c r="JJ82" i="1" a="1"/>
  <c r="JJ82" i="1" s="1"/>
  <c r="ABV82" i="1"/>
  <c r="RN82" i="1"/>
  <c r="NA82" i="1"/>
  <c r="ABU82" i="1"/>
  <c r="VC82" i="1"/>
  <c r="RM82" i="1"/>
  <c r="MY82" i="1"/>
  <c r="ABQ82" i="1"/>
  <c r="VB82" i="1"/>
  <c r="QX82" i="1"/>
  <c r="MK82" i="1"/>
  <c r="US82" i="1"/>
  <c r="QR82" i="1"/>
  <c r="LY82" i="1"/>
  <c r="UR82" i="1"/>
  <c r="QO82" i="1"/>
  <c r="LX82" i="1"/>
  <c r="UP82" i="1"/>
  <c r="PX82" i="1"/>
  <c r="LU82" i="1"/>
  <c r="TR82" i="1"/>
  <c r="OW82" i="1"/>
  <c r="LR82" i="1"/>
  <c r="FU82" i="1"/>
  <c r="ADX82" i="1"/>
  <c r="RW82" i="1"/>
  <c r="OM82" i="1"/>
  <c r="JT82" i="1" a="1"/>
  <c r="JT82" i="1" s="1"/>
  <c r="UQ82" i="1"/>
  <c r="LS82" i="1"/>
  <c r="TY82" i="1"/>
  <c r="LQ82" i="1"/>
  <c r="TV82" i="1"/>
  <c r="KQ82" i="1"/>
  <c r="TQ82" i="1"/>
  <c r="KO82" i="1"/>
  <c r="TP82" i="1"/>
  <c r="KH82" i="1"/>
  <c r="SZ82" i="1"/>
  <c r="KG82" i="1"/>
  <c r="SP82" i="1"/>
  <c r="KB82" i="1"/>
  <c r="SJ82" i="1"/>
  <c r="PY82" i="1"/>
  <c r="AEF82" i="1"/>
  <c r="OV82" i="1"/>
  <c r="LT82" i="1"/>
  <c r="ADZ82" i="1"/>
  <c r="OO82" i="1"/>
  <c r="ADY82" i="1"/>
  <c r="ON82" i="1"/>
  <c r="LV82" i="1"/>
  <c r="PN82" i="1"/>
  <c r="AEA82" i="1"/>
  <c r="OT82" i="1"/>
  <c r="OS82" i="1"/>
  <c r="OP82" i="1"/>
  <c r="AEB82" i="1"/>
  <c r="AEC82" i="1"/>
  <c r="PV82" i="1"/>
  <c r="SB82" i="1"/>
  <c r="W84" i="1"/>
  <c r="EW84" i="1" s="1"/>
  <c r="V84" i="1"/>
  <c r="T84" i="1"/>
  <c r="DH84" i="1" s="1" a="1"/>
  <c r="DH84" i="1" s="1"/>
  <c r="DX84" i="1"/>
  <c r="DW84" i="1"/>
  <c r="DV84" i="1"/>
  <c r="DU84" i="1"/>
  <c r="Y84" i="1"/>
  <c r="EY84" i="1" s="1"/>
  <c r="DZ84" i="1"/>
  <c r="X84" i="1"/>
  <c r="EX84" i="1" s="1"/>
  <c r="DY84" i="1"/>
  <c r="U84" i="1"/>
  <c r="DT84" i="1"/>
  <c r="DS84" i="1"/>
  <c r="DR84" i="1"/>
  <c r="ZE88" i="1"/>
  <c r="CV89" i="1"/>
  <c r="CZ89" i="1"/>
  <c r="CY89" i="1"/>
  <c r="CS89" i="1"/>
  <c r="CP89" i="1"/>
  <c r="CO89" i="1"/>
  <c r="CI89" i="1"/>
  <c r="CJ89" i="1"/>
  <c r="CA78" i="1"/>
  <c r="BZ78" i="1"/>
  <c r="BY78" i="1"/>
  <c r="BT78" i="1"/>
  <c r="BR78" i="1"/>
  <c r="BX78" i="1"/>
  <c r="BW78" i="1"/>
  <c r="BV78" i="1"/>
  <c r="BS78" i="1"/>
  <c r="BQ78" i="1"/>
  <c r="BP78" i="1"/>
  <c r="BN78" i="1"/>
  <c r="BU78" i="1"/>
  <c r="BO78" i="1"/>
  <c r="CS76" i="1"/>
  <c r="CV76" i="1"/>
  <c r="CO76" i="1"/>
  <c r="CY76" i="1"/>
  <c r="CP76" i="1"/>
  <c r="CJ76" i="1"/>
  <c r="CI76" i="1"/>
  <c r="CZ76" i="1"/>
  <c r="FW88" i="1"/>
  <c r="FX88" i="1"/>
  <c r="VZ78" i="1"/>
  <c r="GJ78" i="1"/>
  <c r="VY78" i="1"/>
  <c r="GI78" i="1"/>
  <c r="VX78" i="1"/>
  <c r="GH78" i="1"/>
  <c r="WM78" i="1"/>
  <c r="VS78" i="1"/>
  <c r="WK78" i="1"/>
  <c r="VQ78" i="1"/>
  <c r="WO78" i="1"/>
  <c r="WN78" i="1"/>
  <c r="WL78" i="1"/>
  <c r="WJ78" i="1"/>
  <c r="WG78" i="1"/>
  <c r="WF78" i="1"/>
  <c r="WD78" i="1"/>
  <c r="WQ78" i="1"/>
  <c r="WP78" i="1"/>
  <c r="WI78" i="1"/>
  <c r="WH78" i="1"/>
  <c r="WE78" i="1"/>
  <c r="WB78" i="1"/>
  <c r="WA78" i="1"/>
  <c r="VW78" i="1"/>
  <c r="VU78" i="1"/>
  <c r="VR78" i="1"/>
  <c r="WC78" i="1"/>
  <c r="VV78" i="1"/>
  <c r="GT78" i="1" a="1"/>
  <c r="GT78" i="1" s="1"/>
  <c r="GM78" i="1"/>
  <c r="VT78" i="1"/>
  <c r="GO78" i="1"/>
  <c r="VP78" i="1"/>
  <c r="GN78" i="1"/>
  <c r="D78" i="1"/>
  <c r="C78" i="1"/>
  <c r="GK78" i="1"/>
  <c r="GL78" i="1"/>
  <c r="AEL81" i="1"/>
  <c r="ADR81" i="1"/>
  <c r="ACX81" i="1"/>
  <c r="ACD81" i="1"/>
  <c r="UT81" i="1"/>
  <c r="TZ81" i="1"/>
  <c r="TF81" i="1"/>
  <c r="SL81" i="1"/>
  <c r="RR81" i="1"/>
  <c r="QX81" i="1"/>
  <c r="QD81" i="1"/>
  <c r="PJ81" i="1"/>
  <c r="OP81" i="1"/>
  <c r="NV81" i="1"/>
  <c r="NB81" i="1"/>
  <c r="MH81" i="1"/>
  <c r="LN81" i="1"/>
  <c r="KT81" i="1"/>
  <c r="JZ81" i="1"/>
  <c r="JK81" i="1" a="1"/>
  <c r="JK81" i="1" s="1"/>
  <c r="JL81" i="1" s="1"/>
  <c r="JM81" i="1" s="1"/>
  <c r="JN81" i="1" s="1"/>
  <c r="AEG81" i="1"/>
  <c r="ADM81" i="1"/>
  <c r="ACS81" i="1"/>
  <c r="ABY81" i="1"/>
  <c r="UO81" i="1"/>
  <c r="TU81" i="1"/>
  <c r="TA81" i="1"/>
  <c r="SG81" i="1"/>
  <c r="RM81" i="1"/>
  <c r="QS81" i="1"/>
  <c r="PY81" i="1"/>
  <c r="PE81" i="1"/>
  <c r="OK81" i="1"/>
  <c r="NQ81" i="1"/>
  <c r="MW81" i="1"/>
  <c r="MC81" i="1"/>
  <c r="LI81" i="1"/>
  <c r="KO81" i="1"/>
  <c r="AEM81" i="1"/>
  <c r="ADP81" i="1"/>
  <c r="ACT81" i="1"/>
  <c r="ABW81" i="1"/>
  <c r="WS81" i="1"/>
  <c r="VB81" i="1"/>
  <c r="UF81" i="1"/>
  <c r="TJ81" i="1"/>
  <c r="SN81" i="1"/>
  <c r="RQ81" i="1"/>
  <c r="QU81" i="1"/>
  <c r="PX81" i="1"/>
  <c r="PB81" i="1"/>
  <c r="OF81" i="1"/>
  <c r="NJ81" i="1"/>
  <c r="MN81" i="1"/>
  <c r="LR81" i="1"/>
  <c r="KV81" i="1"/>
  <c r="JY81" i="1"/>
  <c r="AEK81" i="1"/>
  <c r="ADO81" i="1"/>
  <c r="ACR81" i="1"/>
  <c r="ABV81" i="1"/>
  <c r="VA81" i="1"/>
  <c r="UE81" i="1"/>
  <c r="TI81" i="1"/>
  <c r="SM81" i="1"/>
  <c r="RP81" i="1"/>
  <c r="QT81" i="1"/>
  <c r="PW81" i="1"/>
  <c r="PA81" i="1"/>
  <c r="OE81" i="1"/>
  <c r="NI81" i="1"/>
  <c r="MM81" i="1"/>
  <c r="LQ81" i="1"/>
  <c r="KU81" i="1"/>
  <c r="AEJ81" i="1"/>
  <c r="ADN81" i="1"/>
  <c r="ACQ81" i="1"/>
  <c r="AEE81" i="1"/>
  <c r="ADI81" i="1"/>
  <c r="ACM81" i="1"/>
  <c r="ABQ81" i="1"/>
  <c r="UV81" i="1"/>
  <c r="TY81" i="1"/>
  <c r="TC81" i="1"/>
  <c r="SF81" i="1"/>
  <c r="RJ81" i="1"/>
  <c r="QN81" i="1"/>
  <c r="PR81" i="1"/>
  <c r="OV81" i="1"/>
  <c r="NZ81" i="1"/>
  <c r="ND81" i="1"/>
  <c r="MG81" i="1"/>
  <c r="LK81" i="1"/>
  <c r="KN81" i="1"/>
  <c r="JT81" i="1" a="1"/>
  <c r="JT81" i="1" s="1"/>
  <c r="AEB81" i="1"/>
  <c r="ADF81" i="1"/>
  <c r="ACJ81" i="1"/>
  <c r="ABN81" i="1"/>
  <c r="UR81" i="1"/>
  <c r="TV81" i="1"/>
  <c r="SY81" i="1"/>
  <c r="SC81" i="1"/>
  <c r="RG81" i="1"/>
  <c r="QK81" i="1"/>
  <c r="PO81" i="1"/>
  <c r="OS81" i="1"/>
  <c r="NW81" i="1"/>
  <c r="MZ81" i="1"/>
  <c r="MD81" i="1"/>
  <c r="LG81" i="1"/>
  <c r="KK81" i="1"/>
  <c r="AEI81" i="1"/>
  <c r="AEH81" i="1"/>
  <c r="AEF81" i="1"/>
  <c r="ADC81" i="1"/>
  <c r="ACA81" i="1"/>
  <c r="UU81" i="1"/>
  <c r="TR81" i="1"/>
  <c r="SR81" i="1"/>
  <c r="RO81" i="1"/>
  <c r="QM81" i="1"/>
  <c r="PL81" i="1"/>
  <c r="OJ81" i="1"/>
  <c r="NH81" i="1"/>
  <c r="MF81" i="1"/>
  <c r="LD81" i="1"/>
  <c r="KD81" i="1"/>
  <c r="AED81" i="1"/>
  <c r="ADB81" i="1"/>
  <c r="ABZ81" i="1"/>
  <c r="US81" i="1"/>
  <c r="TQ81" i="1"/>
  <c r="SQ81" i="1"/>
  <c r="RN81" i="1"/>
  <c r="QL81" i="1"/>
  <c r="PK81" i="1"/>
  <c r="OI81" i="1"/>
  <c r="NG81" i="1"/>
  <c r="ME81" i="1"/>
  <c r="LC81" i="1"/>
  <c r="KC81" i="1"/>
  <c r="AEC81" i="1"/>
  <c r="ADA81" i="1"/>
  <c r="ABX81" i="1"/>
  <c r="UQ81" i="1"/>
  <c r="TP81" i="1"/>
  <c r="SP81" i="1"/>
  <c r="RL81" i="1"/>
  <c r="QJ81" i="1"/>
  <c r="PI81" i="1"/>
  <c r="OH81" i="1"/>
  <c r="NF81" i="1"/>
  <c r="MB81" i="1"/>
  <c r="LB81" i="1"/>
  <c r="KB81" i="1"/>
  <c r="ADY81" i="1"/>
  <c r="ACW81" i="1"/>
  <c r="ABS81" i="1"/>
  <c r="UM81" i="1"/>
  <c r="TM81" i="1"/>
  <c r="SJ81" i="1"/>
  <c r="RH81" i="1"/>
  <c r="QG81" i="1"/>
  <c r="PF81" i="1"/>
  <c r="OC81" i="1"/>
  <c r="NA81" i="1"/>
  <c r="LY81" i="1"/>
  <c r="KY81" i="1"/>
  <c r="ADW81" i="1"/>
  <c r="ACU81" i="1"/>
  <c r="ABP81" i="1"/>
  <c r="UK81" i="1"/>
  <c r="TK81" i="1"/>
  <c r="SH81" i="1"/>
  <c r="RE81" i="1"/>
  <c r="QE81" i="1"/>
  <c r="PC81" i="1"/>
  <c r="OA81" i="1"/>
  <c r="MX81" i="1"/>
  <c r="LW81" i="1"/>
  <c r="KW81" i="1"/>
  <c r="AEW81" i="1"/>
  <c r="ADV81" i="1"/>
  <c r="ACP81" i="1"/>
  <c r="ABO81" i="1"/>
  <c r="UJ81" i="1"/>
  <c r="TH81" i="1"/>
  <c r="SE81" i="1"/>
  <c r="RD81" i="1"/>
  <c r="QC81" i="1"/>
  <c r="OZ81" i="1"/>
  <c r="NY81" i="1"/>
  <c r="MV81" i="1"/>
  <c r="LV81" i="1"/>
  <c r="KS81" i="1"/>
  <c r="AEQ81" i="1"/>
  <c r="ACV81" i="1"/>
  <c r="UH81" i="1"/>
  <c r="SV81" i="1"/>
  <c r="RF81" i="1"/>
  <c r="PT81" i="1"/>
  <c r="OG81" i="1"/>
  <c r="MR81" i="1"/>
  <c r="LF81" i="1"/>
  <c r="AEP81" i="1"/>
  <c r="ACO81" i="1"/>
  <c r="UG81" i="1"/>
  <c r="SU81" i="1"/>
  <c r="RC81" i="1"/>
  <c r="PS81" i="1"/>
  <c r="OD81" i="1"/>
  <c r="MQ81" i="1"/>
  <c r="LE81" i="1"/>
  <c r="JP81" i="1" a="1"/>
  <c r="JP81" i="1" s="1"/>
  <c r="JQ81" i="1" s="1"/>
  <c r="JR81" i="1" s="1"/>
  <c r="JS81" i="1" s="1"/>
  <c r="AEO81" i="1"/>
  <c r="ACN81" i="1"/>
  <c r="UD81" i="1"/>
  <c r="ST81" i="1"/>
  <c r="RB81" i="1"/>
  <c r="PQ81" i="1"/>
  <c r="OB81" i="1"/>
  <c r="MP81" i="1"/>
  <c r="LA81" i="1"/>
  <c r="AEN81" i="1"/>
  <c r="ACL81" i="1"/>
  <c r="UC81" i="1"/>
  <c r="SS81" i="1"/>
  <c r="RA81" i="1"/>
  <c r="PP81" i="1"/>
  <c r="NX81" i="1"/>
  <c r="MO81" i="1"/>
  <c r="AEA81" i="1"/>
  <c r="ACK81" i="1"/>
  <c r="UB81" i="1"/>
  <c r="SO81" i="1"/>
  <c r="QZ81" i="1"/>
  <c r="PN81" i="1"/>
  <c r="NU81" i="1"/>
  <c r="ML81" i="1"/>
  <c r="KX81" i="1"/>
  <c r="ADS81" i="1"/>
  <c r="ACE81" i="1"/>
  <c r="VE81" i="1"/>
  <c r="TS81" i="1"/>
  <c r="SA81" i="1"/>
  <c r="QQ81" i="1"/>
  <c r="OY81" i="1"/>
  <c r="NO81" i="1"/>
  <c r="LZ81" i="1"/>
  <c r="KL81" i="1"/>
  <c r="JJ81" i="1" a="1"/>
  <c r="JJ81" i="1" s="1"/>
  <c r="ADQ81" i="1"/>
  <c r="ACC81" i="1"/>
  <c r="VD81" i="1"/>
  <c r="TO81" i="1"/>
  <c r="RZ81" i="1"/>
  <c r="QP81" i="1"/>
  <c r="OX81" i="1"/>
  <c r="NN81" i="1"/>
  <c r="LX81" i="1"/>
  <c r="KJ81" i="1"/>
  <c r="FV81" i="1"/>
  <c r="ACH81" i="1"/>
  <c r="UY81" i="1"/>
  <c r="SK81" i="1"/>
  <c r="QF81" i="1"/>
  <c r="NS81" i="1"/>
  <c r="LO81" i="1"/>
  <c r="FU81" i="1"/>
  <c r="AEV81" i="1"/>
  <c r="ACG81" i="1"/>
  <c r="UX81" i="1"/>
  <c r="SI81" i="1"/>
  <c r="QB81" i="1"/>
  <c r="NR81" i="1"/>
  <c r="LM81" i="1"/>
  <c r="FT81" i="1"/>
  <c r="AEU81" i="1"/>
  <c r="ACF81" i="1"/>
  <c r="UW81" i="1"/>
  <c r="SD81" i="1"/>
  <c r="QA81" i="1"/>
  <c r="NP81" i="1"/>
  <c r="LL81" i="1"/>
  <c r="AET81" i="1"/>
  <c r="ACB81" i="1"/>
  <c r="UP81" i="1"/>
  <c r="SB81" i="1"/>
  <c r="PZ81" i="1"/>
  <c r="NM81" i="1"/>
  <c r="LJ81" i="1"/>
  <c r="AES81" i="1"/>
  <c r="ABU81" i="1"/>
  <c r="UN81" i="1"/>
  <c r="RY81" i="1"/>
  <c r="PV81" i="1"/>
  <c r="NL81" i="1"/>
  <c r="LH81" i="1"/>
  <c r="AER81" i="1"/>
  <c r="ABT81" i="1"/>
  <c r="UL81" i="1"/>
  <c r="RX81" i="1"/>
  <c r="PU81" i="1"/>
  <c r="NK81" i="1"/>
  <c r="KZ81" i="1"/>
  <c r="ADZ81" i="1"/>
  <c r="ABR81" i="1"/>
  <c r="UI81" i="1"/>
  <c r="RW81" i="1"/>
  <c r="PM81" i="1"/>
  <c r="NE81" i="1"/>
  <c r="KR81" i="1"/>
  <c r="ADX81" i="1"/>
  <c r="ABM81" i="1"/>
  <c r="UA81" i="1"/>
  <c r="RV81" i="1"/>
  <c r="PH81" i="1"/>
  <c r="NC81" i="1"/>
  <c r="KQ81" i="1"/>
  <c r="ADT81" i="1"/>
  <c r="TW81" i="1"/>
  <c r="RT81" i="1"/>
  <c r="PD81" i="1"/>
  <c r="MU81" i="1"/>
  <c r="KM81" i="1"/>
  <c r="ADJ81" i="1"/>
  <c r="TL81" i="1"/>
  <c r="RI81" i="1"/>
  <c r="OT81" i="1"/>
  <c r="MK81" i="1"/>
  <c r="KG81" i="1"/>
  <c r="ACI81" i="1"/>
  <c r="UZ81" i="1"/>
  <c r="SW81" i="1"/>
  <c r="QH81" i="1"/>
  <c r="NT81" i="1"/>
  <c r="LP81" i="1"/>
  <c r="JO81" i="1" a="1"/>
  <c r="JO81" i="1" s="1"/>
  <c r="VF81" i="1"/>
  <c r="PG81" i="1"/>
  <c r="KH81" i="1"/>
  <c r="VC81" i="1"/>
  <c r="OW81" i="1"/>
  <c r="KF81" i="1"/>
  <c r="TX81" i="1"/>
  <c r="OU81" i="1"/>
  <c r="KE81" i="1"/>
  <c r="TT81" i="1"/>
  <c r="OR81" i="1"/>
  <c r="KA81" i="1"/>
  <c r="TN81" i="1"/>
  <c r="OQ81" i="1"/>
  <c r="TG81" i="1"/>
  <c r="OO81" i="1"/>
  <c r="JU81" i="1" a="1"/>
  <c r="JU81" i="1" s="1"/>
  <c r="JV81" i="1" s="1"/>
  <c r="JW81" i="1" s="1"/>
  <c r="JX81" i="1" s="1"/>
  <c r="ADU81" i="1"/>
  <c r="TE81" i="1"/>
  <c r="ON81" i="1"/>
  <c r="ADL81" i="1"/>
  <c r="TD81" i="1"/>
  <c r="OM81" i="1"/>
  <c r="ADH81" i="1"/>
  <c r="SZ81" i="1"/>
  <c r="MY81" i="1"/>
  <c r="ADD81" i="1"/>
  <c r="RS81" i="1"/>
  <c r="MJ81" i="1"/>
  <c r="QI81" i="1"/>
  <c r="KI81" i="1"/>
  <c r="OL81" i="1"/>
  <c r="MT81" i="1"/>
  <c r="MS81" i="1"/>
  <c r="ADK81" i="1"/>
  <c r="MI81" i="1"/>
  <c r="ADG81" i="1"/>
  <c r="MA81" i="1"/>
  <c r="ACZ81" i="1"/>
  <c r="LT81" i="1"/>
  <c r="ACY81" i="1"/>
  <c r="LS81" i="1"/>
  <c r="ABL81" i="1"/>
  <c r="KP81" i="1"/>
  <c r="TB81" i="1"/>
  <c r="SX81" i="1"/>
  <c r="QW81" i="1"/>
  <c r="LU81" i="1"/>
  <c r="QV81" i="1"/>
  <c r="RU81" i="1"/>
  <c r="QY81" i="1"/>
  <c r="RK81" i="1"/>
  <c r="ADE81" i="1"/>
  <c r="QR81" i="1"/>
  <c r="QO81" i="1"/>
  <c r="DW83" i="1"/>
  <c r="DS83" i="1"/>
  <c r="DR83" i="1"/>
  <c r="Y83" i="1"/>
  <c r="EY83" i="1" s="1"/>
  <c r="X83" i="1"/>
  <c r="EX83" i="1" s="1"/>
  <c r="T83" i="1"/>
  <c r="DZ83" i="1"/>
  <c r="DX83" i="1"/>
  <c r="DU83" i="1"/>
  <c r="DT83" i="1"/>
  <c r="V83" i="1"/>
  <c r="U83" i="1"/>
  <c r="DY83" i="1"/>
  <c r="DV83" i="1"/>
  <c r="W83" i="1"/>
  <c r="EW83" i="1" s="1"/>
  <c r="ZE87" i="1"/>
  <c r="BZ77" i="1"/>
  <c r="BX77" i="1"/>
  <c r="BR77" i="1"/>
  <c r="BQ77" i="1"/>
  <c r="BP77" i="1"/>
  <c r="BN77" i="1"/>
  <c r="BO77" i="1"/>
  <c r="BW77" i="1"/>
  <c r="BU77" i="1"/>
  <c r="CA77" i="1"/>
  <c r="BV77" i="1"/>
  <c r="BY77" i="1"/>
  <c r="BS77" i="1"/>
  <c r="BT77" i="1"/>
  <c r="GA89" i="1"/>
  <c r="FZ89" i="1"/>
  <c r="FX87" i="1"/>
  <c r="FW87" i="1"/>
  <c r="VY77" i="1"/>
  <c r="GI77" i="1"/>
  <c r="VX77" i="1"/>
  <c r="GH77" i="1"/>
  <c r="WQ77" i="1"/>
  <c r="VW77" i="1"/>
  <c r="WM77" i="1"/>
  <c r="VP77" i="1"/>
  <c r="GN77" i="1"/>
  <c r="WL77" i="1"/>
  <c r="GM77" i="1"/>
  <c r="WK77" i="1"/>
  <c r="GL77" i="1"/>
  <c r="D77" i="1"/>
  <c r="WF77" i="1"/>
  <c r="WD77" i="1"/>
  <c r="WI77" i="1"/>
  <c r="GK77" i="1"/>
  <c r="WH77" i="1"/>
  <c r="GJ77" i="1"/>
  <c r="WG77" i="1"/>
  <c r="WE77" i="1"/>
  <c r="WC77" i="1"/>
  <c r="WA77" i="1"/>
  <c r="VZ77" i="1"/>
  <c r="VV77" i="1"/>
  <c r="VT77" i="1"/>
  <c r="VR77" i="1"/>
  <c r="GO77" i="1"/>
  <c r="WP77" i="1"/>
  <c r="WO77" i="1"/>
  <c r="VS77" i="1"/>
  <c r="GT77" i="1" a="1"/>
  <c r="GT77" i="1" s="1"/>
  <c r="VU77" i="1"/>
  <c r="VQ77" i="1"/>
  <c r="C77" i="1"/>
  <c r="WJ77" i="1"/>
  <c r="WB77" i="1"/>
  <c r="WN77" i="1"/>
  <c r="AES80" i="1"/>
  <c r="ADY80" i="1"/>
  <c r="ADE80" i="1"/>
  <c r="ACK80" i="1"/>
  <c r="ABQ80" i="1"/>
  <c r="AEP80" i="1"/>
  <c r="ADV80" i="1"/>
  <c r="ADB80" i="1"/>
  <c r="ACH80" i="1"/>
  <c r="ABN80" i="1"/>
  <c r="UX80" i="1"/>
  <c r="UD80" i="1"/>
  <c r="TJ80" i="1"/>
  <c r="SP80" i="1"/>
  <c r="AEW80" i="1"/>
  <c r="AEA80" i="1"/>
  <c r="ADD80" i="1"/>
  <c r="ACG80" i="1"/>
  <c r="UZ80" i="1"/>
  <c r="UE80" i="1"/>
  <c r="TI80" i="1"/>
  <c r="SN80" i="1"/>
  <c r="RT80" i="1"/>
  <c r="QZ80" i="1"/>
  <c r="QF80" i="1"/>
  <c r="PL80" i="1"/>
  <c r="OR80" i="1"/>
  <c r="NX80" i="1"/>
  <c r="ND80" i="1"/>
  <c r="MJ80" i="1"/>
  <c r="LP80" i="1"/>
  <c r="KV80" i="1"/>
  <c r="KB80" i="1"/>
  <c r="AEM80" i="1"/>
  <c r="ADQ80" i="1"/>
  <c r="ACU80" i="1"/>
  <c r="ABY80" i="1"/>
  <c r="UQ80" i="1"/>
  <c r="TV80" i="1"/>
  <c r="TA80" i="1"/>
  <c r="SF80" i="1"/>
  <c r="RL80" i="1"/>
  <c r="QR80" i="1"/>
  <c r="PX80" i="1"/>
  <c r="PD80" i="1"/>
  <c r="OJ80" i="1"/>
  <c r="NP80" i="1"/>
  <c r="MV80" i="1"/>
  <c r="MB80" i="1"/>
  <c r="LH80" i="1"/>
  <c r="KN80" i="1"/>
  <c r="JU80" i="1" a="1"/>
  <c r="JU80" i="1" s="1"/>
  <c r="JV80" i="1" s="1"/>
  <c r="JW80" i="1" s="1"/>
  <c r="JX80" i="1" s="1"/>
  <c r="AER80" i="1"/>
  <c r="ADS80" i="1"/>
  <c r="ACT80" i="1"/>
  <c r="ABV80" i="1"/>
  <c r="VE80" i="1"/>
  <c r="UH80" i="1"/>
  <c r="TK80" i="1"/>
  <c r="SL80" i="1"/>
  <c r="RP80" i="1"/>
  <c r="QT80" i="1"/>
  <c r="PW80" i="1"/>
  <c r="PA80" i="1"/>
  <c r="OE80" i="1"/>
  <c r="NI80" i="1"/>
  <c r="MM80" i="1"/>
  <c r="LQ80" i="1"/>
  <c r="KT80" i="1"/>
  <c r="AEQ80" i="1"/>
  <c r="ADR80" i="1"/>
  <c r="ACS80" i="1"/>
  <c r="ABU80" i="1"/>
  <c r="VD80" i="1"/>
  <c r="UG80" i="1"/>
  <c r="TH80" i="1"/>
  <c r="SK80" i="1"/>
  <c r="RO80" i="1"/>
  <c r="QS80" i="1"/>
  <c r="PV80" i="1"/>
  <c r="OZ80" i="1"/>
  <c r="OD80" i="1"/>
  <c r="NH80" i="1"/>
  <c r="ML80" i="1"/>
  <c r="LO80" i="1"/>
  <c r="KS80" i="1"/>
  <c r="AEO80" i="1"/>
  <c r="ADP80" i="1"/>
  <c r="ACR80" i="1"/>
  <c r="ABT80" i="1"/>
  <c r="AEL80" i="1"/>
  <c r="ADN80" i="1"/>
  <c r="ACP80" i="1"/>
  <c r="ABR80" i="1"/>
  <c r="AEF80" i="1"/>
  <c r="ADH80" i="1"/>
  <c r="ACI80" i="1"/>
  <c r="AEV80" i="1"/>
  <c r="ADL80" i="1"/>
  <c r="ACE80" i="1"/>
  <c r="WS80" i="1"/>
  <c r="UT80" i="1"/>
  <c r="TT80" i="1"/>
  <c r="SU80" i="1"/>
  <c r="RV80" i="1"/>
  <c r="QW80" i="1"/>
  <c r="PY80" i="1"/>
  <c r="OX80" i="1"/>
  <c r="NZ80" i="1"/>
  <c r="NA80" i="1"/>
  <c r="MC80" i="1"/>
  <c r="LD80" i="1"/>
  <c r="KF80" i="1"/>
  <c r="FU80" i="1"/>
  <c r="AEU80" i="1"/>
  <c r="ADK80" i="1"/>
  <c r="ACD80" i="1"/>
  <c r="US80" i="1"/>
  <c r="TS80" i="1"/>
  <c r="ST80" i="1"/>
  <c r="RU80" i="1"/>
  <c r="QV80" i="1"/>
  <c r="PU80" i="1"/>
  <c r="OW80" i="1"/>
  <c r="NY80" i="1"/>
  <c r="MZ80" i="1"/>
  <c r="MA80" i="1"/>
  <c r="LC80" i="1"/>
  <c r="KE80" i="1"/>
  <c r="JK80" i="1" a="1"/>
  <c r="JK80" i="1" s="1"/>
  <c r="JL80" i="1" s="1"/>
  <c r="JM80" i="1" s="1"/>
  <c r="JN80" i="1" s="1"/>
  <c r="FT80" i="1"/>
  <c r="AET80" i="1"/>
  <c r="ADJ80" i="1"/>
  <c r="ACC80" i="1"/>
  <c r="UR80" i="1"/>
  <c r="TR80" i="1"/>
  <c r="SS80" i="1"/>
  <c r="RS80" i="1"/>
  <c r="QU80" i="1"/>
  <c r="PT80" i="1"/>
  <c r="OV80" i="1"/>
  <c r="NW80" i="1"/>
  <c r="MY80" i="1"/>
  <c r="LZ80" i="1"/>
  <c r="LB80" i="1"/>
  <c r="KD80" i="1"/>
  <c r="AEN80" i="1"/>
  <c r="ADI80" i="1"/>
  <c r="ACB80" i="1"/>
  <c r="UP80" i="1"/>
  <c r="TQ80" i="1"/>
  <c r="SR80" i="1"/>
  <c r="RR80" i="1"/>
  <c r="QQ80" i="1"/>
  <c r="PS80" i="1"/>
  <c r="OU80" i="1"/>
  <c r="NV80" i="1"/>
  <c r="MX80" i="1"/>
  <c r="LY80" i="1"/>
  <c r="LA80" i="1"/>
  <c r="KC80" i="1"/>
  <c r="JJ80" i="1" a="1"/>
  <c r="JJ80" i="1" s="1"/>
  <c r="AEK80" i="1"/>
  <c r="ADG80" i="1"/>
  <c r="ACA80" i="1"/>
  <c r="UO80" i="1"/>
  <c r="TP80" i="1"/>
  <c r="SQ80" i="1"/>
  <c r="RQ80" i="1"/>
  <c r="QP80" i="1"/>
  <c r="PR80" i="1"/>
  <c r="OT80" i="1"/>
  <c r="NU80" i="1"/>
  <c r="MW80" i="1"/>
  <c r="LX80" i="1"/>
  <c r="KZ80" i="1"/>
  <c r="KA80" i="1"/>
  <c r="AEJ80" i="1"/>
  <c r="ADF80" i="1"/>
  <c r="ABZ80" i="1"/>
  <c r="UN80" i="1"/>
  <c r="TO80" i="1"/>
  <c r="SO80" i="1"/>
  <c r="RN80" i="1"/>
  <c r="QO80" i="1"/>
  <c r="PQ80" i="1"/>
  <c r="OS80" i="1"/>
  <c r="NT80" i="1"/>
  <c r="MU80" i="1"/>
  <c r="LW80" i="1"/>
  <c r="KY80" i="1"/>
  <c r="JZ80" i="1"/>
  <c r="AEI80" i="1"/>
  <c r="ADC80" i="1"/>
  <c r="ABX80" i="1"/>
  <c r="UM80" i="1"/>
  <c r="TN80" i="1"/>
  <c r="SM80" i="1"/>
  <c r="RM80" i="1"/>
  <c r="QN80" i="1"/>
  <c r="PP80" i="1"/>
  <c r="OQ80" i="1"/>
  <c r="NS80" i="1"/>
  <c r="MT80" i="1"/>
  <c r="LV80" i="1"/>
  <c r="KX80" i="1"/>
  <c r="JY80" i="1"/>
  <c r="AEH80" i="1"/>
  <c r="ADA80" i="1"/>
  <c r="ABW80" i="1"/>
  <c r="UL80" i="1"/>
  <c r="TM80" i="1"/>
  <c r="SJ80" i="1"/>
  <c r="RK80" i="1"/>
  <c r="QM80" i="1"/>
  <c r="PO80" i="1"/>
  <c r="OP80" i="1"/>
  <c r="NR80" i="1"/>
  <c r="MS80" i="1"/>
  <c r="LU80" i="1"/>
  <c r="KW80" i="1"/>
  <c r="AEE80" i="1"/>
  <c r="ACY80" i="1"/>
  <c r="ABP80" i="1"/>
  <c r="UJ80" i="1"/>
  <c r="TG80" i="1"/>
  <c r="SH80" i="1"/>
  <c r="RI80" i="1"/>
  <c r="QK80" i="1"/>
  <c r="PM80" i="1"/>
  <c r="ON80" i="1"/>
  <c r="NO80" i="1"/>
  <c r="MQ80" i="1"/>
  <c r="LS80" i="1"/>
  <c r="KR80" i="1"/>
  <c r="AEB80" i="1"/>
  <c r="ACV80" i="1"/>
  <c r="ABL80" i="1"/>
  <c r="VF80" i="1"/>
  <c r="UC80" i="1"/>
  <c r="TD80" i="1"/>
  <c r="SD80" i="1"/>
  <c r="RF80" i="1"/>
  <c r="QH80" i="1"/>
  <c r="PI80" i="1"/>
  <c r="OK80" i="1"/>
  <c r="NL80" i="1"/>
  <c r="MN80" i="1"/>
  <c r="LM80" i="1"/>
  <c r="KO80" i="1"/>
  <c r="ADM80" i="1"/>
  <c r="ACF80" i="1"/>
  <c r="UU80" i="1"/>
  <c r="TU80" i="1"/>
  <c r="SV80" i="1"/>
  <c r="RW80" i="1"/>
  <c r="QX80" i="1"/>
  <c r="PZ80" i="1"/>
  <c r="OY80" i="1"/>
  <c r="OA80" i="1"/>
  <c r="NB80" i="1"/>
  <c r="MD80" i="1"/>
  <c r="LE80" i="1"/>
  <c r="KG80" i="1"/>
  <c r="FV80" i="1"/>
  <c r="ACW80" i="1"/>
  <c r="UB80" i="1"/>
  <c r="SA80" i="1"/>
  <c r="QB80" i="1"/>
  <c r="NQ80" i="1"/>
  <c r="LN80" i="1"/>
  <c r="ACQ80" i="1"/>
  <c r="UA80" i="1"/>
  <c r="RZ80" i="1"/>
  <c r="QA80" i="1"/>
  <c r="NN80" i="1"/>
  <c r="LL80" i="1"/>
  <c r="JP80" i="1" a="1"/>
  <c r="JP80" i="1" s="1"/>
  <c r="JQ80" i="1" s="1"/>
  <c r="JR80" i="1" s="1"/>
  <c r="JS80" i="1" s="1"/>
  <c r="ACO80" i="1"/>
  <c r="TZ80" i="1"/>
  <c r="RY80" i="1"/>
  <c r="PN80" i="1"/>
  <c r="NM80" i="1"/>
  <c r="LK80" i="1"/>
  <c r="ACN80" i="1"/>
  <c r="TY80" i="1"/>
  <c r="RX80" i="1"/>
  <c r="PK80" i="1"/>
  <c r="NK80" i="1"/>
  <c r="LJ80" i="1"/>
  <c r="JO80" i="1" a="1"/>
  <c r="JO80" i="1" s="1"/>
  <c r="ACM80" i="1"/>
  <c r="TX80" i="1"/>
  <c r="RJ80" i="1"/>
  <c r="PJ80" i="1"/>
  <c r="NJ80" i="1"/>
  <c r="LI80" i="1"/>
  <c r="ACL80" i="1"/>
  <c r="ACJ80" i="1"/>
  <c r="TL80" i="1"/>
  <c r="RG80" i="1"/>
  <c r="PG80" i="1"/>
  <c r="NF80" i="1"/>
  <c r="LF80" i="1"/>
  <c r="ABS80" i="1"/>
  <c r="TF80" i="1"/>
  <c r="RE80" i="1"/>
  <c r="PF80" i="1"/>
  <c r="NE80" i="1"/>
  <c r="KU80" i="1"/>
  <c r="AEG80" i="1"/>
  <c r="ABM80" i="1"/>
  <c r="TC80" i="1"/>
  <c r="RC80" i="1"/>
  <c r="PC80" i="1"/>
  <c r="MR80" i="1"/>
  <c r="KP80" i="1"/>
  <c r="ADZ80" i="1"/>
  <c r="VB80" i="1"/>
  <c r="SY80" i="1"/>
  <c r="QY80" i="1"/>
  <c r="OM80" i="1"/>
  <c r="MK80" i="1"/>
  <c r="KK80" i="1"/>
  <c r="ACX80" i="1"/>
  <c r="UF80" i="1"/>
  <c r="SB80" i="1"/>
  <c r="QC80" i="1"/>
  <c r="OB80" i="1"/>
  <c r="UY80" i="1"/>
  <c r="QJ80" i="1"/>
  <c r="MH80" i="1"/>
  <c r="UW80" i="1"/>
  <c r="QI80" i="1"/>
  <c r="MG80" i="1"/>
  <c r="UV80" i="1"/>
  <c r="QG80" i="1"/>
  <c r="MF80" i="1"/>
  <c r="UK80" i="1"/>
  <c r="QE80" i="1"/>
  <c r="ME80" i="1"/>
  <c r="UI80" i="1"/>
  <c r="QD80" i="1"/>
  <c r="LT80" i="1"/>
  <c r="TE80" i="1"/>
  <c r="PE80" i="1"/>
  <c r="LG80" i="1"/>
  <c r="TB80" i="1"/>
  <c r="PB80" i="1"/>
  <c r="KQ80" i="1"/>
  <c r="SZ80" i="1"/>
  <c r="OO80" i="1"/>
  <c r="KM80" i="1"/>
  <c r="AEC80" i="1"/>
  <c r="SW80" i="1"/>
  <c r="OI80" i="1"/>
  <c r="KJ80" i="1"/>
  <c r="ADX80" i="1"/>
  <c r="SI80" i="1"/>
  <c r="OH80" i="1"/>
  <c r="KI80" i="1"/>
  <c r="ADW80" i="1"/>
  <c r="SG80" i="1"/>
  <c r="OG80" i="1"/>
  <c r="KH80" i="1"/>
  <c r="ABO80" i="1"/>
  <c r="VA80" i="1"/>
  <c r="KL80" i="1"/>
  <c r="TW80" i="1"/>
  <c r="NC80" i="1"/>
  <c r="SX80" i="1"/>
  <c r="JT80" i="1" a="1"/>
  <c r="JT80" i="1" s="1"/>
  <c r="OL80" i="1"/>
  <c r="MO80" i="1"/>
  <c r="SE80" i="1"/>
  <c r="ADU80" i="1"/>
  <c r="SC80" i="1"/>
  <c r="MP80" i="1"/>
  <c r="RH80" i="1"/>
  <c r="RD80" i="1"/>
  <c r="NG80" i="1"/>
  <c r="RB80" i="1"/>
  <c r="ADT80" i="1"/>
  <c r="RA80" i="1"/>
  <c r="QL80" i="1"/>
  <c r="AED80" i="1"/>
  <c r="OF80" i="1"/>
  <c r="OC80" i="1"/>
  <c r="ACZ80" i="1"/>
  <c r="VC80" i="1"/>
  <c r="LR80" i="1"/>
  <c r="PH80" i="1"/>
  <c r="MI80" i="1"/>
  <c r="ADO80" i="1"/>
  <c r="X82" i="1"/>
  <c r="EX82" i="1" s="1"/>
  <c r="W82" i="1"/>
  <c r="EW82" i="1" s="1"/>
  <c r="V82" i="1"/>
  <c r="U82" i="1"/>
  <c r="DW82" i="1"/>
  <c r="DT82" i="1"/>
  <c r="DZ82" i="1"/>
  <c r="DX82" i="1"/>
  <c r="DV82" i="1"/>
  <c r="Y82" i="1"/>
  <c r="EY82" i="1" s="1"/>
  <c r="DU82" i="1"/>
  <c r="DS82" i="1"/>
  <c r="DR82" i="1"/>
  <c r="T82" i="1"/>
  <c r="DH82" i="1" s="1" a="1"/>
  <c r="DH82" i="1" s="1"/>
  <c r="DY82" i="1"/>
  <c r="ZE86" i="1"/>
  <c r="GF41" i="1"/>
  <c r="BO76" i="1"/>
  <c r="BN76" i="1"/>
  <c r="BY76" i="1"/>
  <c r="BX76" i="1"/>
  <c r="BV76" i="1"/>
  <c r="BT76" i="1"/>
  <c r="BS76" i="1"/>
  <c r="BP76" i="1"/>
  <c r="BQ76" i="1"/>
  <c r="BR76" i="1"/>
  <c r="CA76" i="1"/>
  <c r="BU76" i="1"/>
  <c r="BZ76" i="1"/>
  <c r="BW76" i="1"/>
  <c r="GA88" i="1"/>
  <c r="FZ88" i="1"/>
  <c r="FX86" i="1"/>
  <c r="FW86" i="1"/>
  <c r="WB76" i="1"/>
  <c r="GL76" i="1"/>
  <c r="WA76" i="1"/>
  <c r="GK76" i="1"/>
  <c r="VZ76" i="1"/>
  <c r="GJ76" i="1"/>
  <c r="WO76" i="1"/>
  <c r="VU76" i="1"/>
  <c r="WM76" i="1"/>
  <c r="VS76" i="1"/>
  <c r="VT76" i="1"/>
  <c r="GM76" i="1"/>
  <c r="WQ76" i="1"/>
  <c r="VR76" i="1"/>
  <c r="GI76" i="1"/>
  <c r="D76" i="1"/>
  <c r="VP76" i="1"/>
  <c r="WP76" i="1"/>
  <c r="VQ76" i="1"/>
  <c r="GH76" i="1"/>
  <c r="C76" i="1"/>
  <c r="WK76" i="1"/>
  <c r="WJ76" i="1"/>
  <c r="WH76" i="1"/>
  <c r="WE76" i="1"/>
  <c r="GN76" i="1"/>
  <c r="WD76" i="1"/>
  <c r="GT76" i="1" a="1"/>
  <c r="GT76" i="1" s="1"/>
  <c r="VX76" i="1"/>
  <c r="WC76" i="1"/>
  <c r="GO76" i="1"/>
  <c r="WN76" i="1"/>
  <c r="WL76" i="1"/>
  <c r="WI76" i="1"/>
  <c r="VY76" i="1"/>
  <c r="VW76" i="1"/>
  <c r="VV76" i="1"/>
  <c r="WF76" i="1"/>
  <c r="WG76" i="1"/>
  <c r="AEM79" i="1"/>
  <c r="ADS79" i="1"/>
  <c r="ACY79" i="1"/>
  <c r="ACE79" i="1"/>
  <c r="UU79" i="1"/>
  <c r="UA79" i="1"/>
  <c r="TG79" i="1"/>
  <c r="SM79" i="1"/>
  <c r="RS79" i="1"/>
  <c r="QY79" i="1"/>
  <c r="QE79" i="1"/>
  <c r="PK79" i="1"/>
  <c r="AEI79" i="1"/>
  <c r="ADN79" i="1"/>
  <c r="ACS79" i="1"/>
  <c r="ABX79" i="1"/>
  <c r="UT79" i="1"/>
  <c r="TY79" i="1"/>
  <c r="TD79" i="1"/>
  <c r="SI79" i="1"/>
  <c r="RN79" i="1"/>
  <c r="QS79" i="1"/>
  <c r="PX79" i="1"/>
  <c r="PC79" i="1"/>
  <c r="OI79" i="1"/>
  <c r="NO79" i="1"/>
  <c r="MU79" i="1"/>
  <c r="MA79" i="1"/>
  <c r="LG79" i="1"/>
  <c r="KM79" i="1"/>
  <c r="AEO79" i="1"/>
  <c r="ADR79" i="1"/>
  <c r="ACV79" i="1"/>
  <c r="ABZ79" i="1"/>
  <c r="VD79" i="1"/>
  <c r="UH79" i="1"/>
  <c r="TL79" i="1"/>
  <c r="SP79" i="1"/>
  <c r="RT79" i="1"/>
  <c r="QW79" i="1"/>
  <c r="QA79" i="1"/>
  <c r="PE79" i="1"/>
  <c r="OJ79" i="1"/>
  <c r="NN79" i="1"/>
  <c r="MS79" i="1"/>
  <c r="LX79" i="1"/>
  <c r="LC79" i="1"/>
  <c r="KH79" i="1"/>
  <c r="JP79" i="1" a="1"/>
  <c r="JP79" i="1" s="1"/>
  <c r="JQ79" i="1" s="1"/>
  <c r="JR79" i="1" s="1"/>
  <c r="JS79" i="1" s="1"/>
  <c r="AEN79" i="1"/>
  <c r="ADQ79" i="1"/>
  <c r="ACU79" i="1"/>
  <c r="ABY79" i="1"/>
  <c r="VC79" i="1"/>
  <c r="UG79" i="1"/>
  <c r="TK79" i="1"/>
  <c r="SO79" i="1"/>
  <c r="RR79" i="1"/>
  <c r="QV79" i="1"/>
  <c r="PZ79" i="1"/>
  <c r="PD79" i="1"/>
  <c r="OH79" i="1"/>
  <c r="NM79" i="1"/>
  <c r="MR79" i="1"/>
  <c r="LW79" i="1"/>
  <c r="LB79" i="1"/>
  <c r="KG79" i="1"/>
  <c r="AEL79" i="1"/>
  <c r="ADP79" i="1"/>
  <c r="ACT79" i="1"/>
  <c r="ABW79" i="1"/>
  <c r="WS79" i="1"/>
  <c r="VB79" i="1"/>
  <c r="UF79" i="1"/>
  <c r="TJ79" i="1"/>
  <c r="SN79" i="1"/>
  <c r="RQ79" i="1"/>
  <c r="QU79" i="1"/>
  <c r="PY79" i="1"/>
  <c r="PB79" i="1"/>
  <c r="OG79" i="1"/>
  <c r="NL79" i="1"/>
  <c r="MQ79" i="1"/>
  <c r="LV79" i="1"/>
  <c r="LA79" i="1"/>
  <c r="KF79" i="1"/>
  <c r="JO79" i="1" a="1"/>
  <c r="JO79" i="1" s="1"/>
  <c r="FV79" i="1"/>
  <c r="AEK79" i="1"/>
  <c r="ADO79" i="1"/>
  <c r="ACR79" i="1"/>
  <c r="ABV79" i="1"/>
  <c r="VA79" i="1"/>
  <c r="UE79" i="1"/>
  <c r="TI79" i="1"/>
  <c r="SL79" i="1"/>
  <c r="RP79" i="1"/>
  <c r="QT79" i="1"/>
  <c r="PW79" i="1"/>
  <c r="PA79" i="1"/>
  <c r="OF79" i="1"/>
  <c r="NK79" i="1"/>
  <c r="MP79" i="1"/>
  <c r="LU79" i="1"/>
  <c r="KZ79" i="1"/>
  <c r="KE79" i="1"/>
  <c r="FU79" i="1"/>
  <c r="AEJ79" i="1"/>
  <c r="ADM79" i="1"/>
  <c r="ACQ79" i="1"/>
  <c r="ABU79" i="1"/>
  <c r="UZ79" i="1"/>
  <c r="UD79" i="1"/>
  <c r="TH79" i="1"/>
  <c r="SK79" i="1"/>
  <c r="RO79" i="1"/>
  <c r="QR79" i="1"/>
  <c r="PV79" i="1"/>
  <c r="OZ79" i="1"/>
  <c r="OE79" i="1"/>
  <c r="NJ79" i="1"/>
  <c r="MO79" i="1"/>
  <c r="LT79" i="1"/>
  <c r="KY79" i="1"/>
  <c r="KD79" i="1"/>
  <c r="FT79" i="1"/>
  <c r="AEH79" i="1"/>
  <c r="ADL79" i="1"/>
  <c r="ACP79" i="1"/>
  <c r="ABT79" i="1"/>
  <c r="AEG79" i="1"/>
  <c r="ADK79" i="1"/>
  <c r="ACO79" i="1"/>
  <c r="ABS79" i="1"/>
  <c r="AEF79" i="1"/>
  <c r="ADJ79" i="1"/>
  <c r="ACN79" i="1"/>
  <c r="ABR79" i="1"/>
  <c r="UW79" i="1"/>
  <c r="TZ79" i="1"/>
  <c r="TC79" i="1"/>
  <c r="SG79" i="1"/>
  <c r="RK79" i="1"/>
  <c r="QO79" i="1"/>
  <c r="PS79" i="1"/>
  <c r="OW79" i="1"/>
  <c r="OB79" i="1"/>
  <c r="NG79" i="1"/>
  <c r="ML79" i="1"/>
  <c r="LQ79" i="1"/>
  <c r="KV79" i="1"/>
  <c r="KA79" i="1"/>
  <c r="JK79" i="1" a="1"/>
  <c r="JK79" i="1" s="1"/>
  <c r="JL79" i="1" s="1"/>
  <c r="JM79" i="1" s="1"/>
  <c r="JN79" i="1" s="1"/>
  <c r="AED79" i="1"/>
  <c r="ADH79" i="1"/>
  <c r="ACL79" i="1"/>
  <c r="ABP79" i="1"/>
  <c r="US79" i="1"/>
  <c r="TW79" i="1"/>
  <c r="TA79" i="1"/>
  <c r="SE79" i="1"/>
  <c r="RI79" i="1"/>
  <c r="QM79" i="1"/>
  <c r="PQ79" i="1"/>
  <c r="OU79" i="1"/>
  <c r="NZ79" i="1"/>
  <c r="NE79" i="1"/>
  <c r="MJ79" i="1"/>
  <c r="LO79" i="1"/>
  <c r="KT79" i="1"/>
  <c r="JY79" i="1"/>
  <c r="JJ79" i="1" a="1"/>
  <c r="JJ79" i="1" s="1"/>
  <c r="AEW79" i="1"/>
  <c r="AEA79" i="1"/>
  <c r="ADE79" i="1"/>
  <c r="ACI79" i="1"/>
  <c r="ABM79" i="1"/>
  <c r="AEB79" i="1"/>
  <c r="ACJ79" i="1"/>
  <c r="UR79" i="1"/>
  <c r="TO79" i="1"/>
  <c r="SC79" i="1"/>
  <c r="QZ79" i="1"/>
  <c r="PN79" i="1"/>
  <c r="OK79" i="1"/>
  <c r="NA79" i="1"/>
  <c r="LS79" i="1"/>
  <c r="KO79" i="1"/>
  <c r="ADZ79" i="1"/>
  <c r="ACH79" i="1"/>
  <c r="UQ79" i="1"/>
  <c r="TN79" i="1"/>
  <c r="SB79" i="1"/>
  <c r="QX79" i="1"/>
  <c r="PM79" i="1"/>
  <c r="OD79" i="1"/>
  <c r="MZ79" i="1"/>
  <c r="LR79" i="1"/>
  <c r="KN79" i="1"/>
  <c r="ADY79" i="1"/>
  <c r="ACG79" i="1"/>
  <c r="UP79" i="1"/>
  <c r="TM79" i="1"/>
  <c r="SA79" i="1"/>
  <c r="QQ79" i="1"/>
  <c r="PL79" i="1"/>
  <c r="OC79" i="1"/>
  <c r="MY79" i="1"/>
  <c r="LP79" i="1"/>
  <c r="KL79" i="1"/>
  <c r="ADX79" i="1"/>
  <c r="ACF79" i="1"/>
  <c r="UO79" i="1"/>
  <c r="TF79" i="1"/>
  <c r="RZ79" i="1"/>
  <c r="QP79" i="1"/>
  <c r="PJ79" i="1"/>
  <c r="OA79" i="1"/>
  <c r="MX79" i="1"/>
  <c r="LN79" i="1"/>
  <c r="KK79" i="1"/>
  <c r="ADW79" i="1"/>
  <c r="ACD79" i="1"/>
  <c r="UN79" i="1"/>
  <c r="TE79" i="1"/>
  <c r="RY79" i="1"/>
  <c r="QN79" i="1"/>
  <c r="PI79" i="1"/>
  <c r="NY79" i="1"/>
  <c r="MW79" i="1"/>
  <c r="LM79" i="1"/>
  <c r="KJ79" i="1"/>
  <c r="ADU79" i="1"/>
  <c r="ACB79" i="1"/>
  <c r="UL79" i="1"/>
  <c r="SZ79" i="1"/>
  <c r="RW79" i="1"/>
  <c r="QK79" i="1"/>
  <c r="PG79" i="1"/>
  <c r="NW79" i="1"/>
  <c r="MT79" i="1"/>
  <c r="LK79" i="1"/>
  <c r="KC79" i="1"/>
  <c r="ADT79" i="1"/>
  <c r="ACA79" i="1"/>
  <c r="UK79" i="1"/>
  <c r="SY79" i="1"/>
  <c r="RV79" i="1"/>
  <c r="QJ79" i="1"/>
  <c r="PF79" i="1"/>
  <c r="NV79" i="1"/>
  <c r="MN79" i="1"/>
  <c r="LJ79" i="1"/>
  <c r="KB79" i="1"/>
  <c r="ADG79" i="1"/>
  <c r="ABO79" i="1"/>
  <c r="UI79" i="1"/>
  <c r="SW79" i="1"/>
  <c r="RM79" i="1"/>
  <c r="QH79" i="1"/>
  <c r="OX79" i="1"/>
  <c r="NT79" i="1"/>
  <c r="MK79" i="1"/>
  <c r="LH79" i="1"/>
  <c r="AEU79" i="1"/>
  <c r="ADC79" i="1"/>
  <c r="TX79" i="1"/>
  <c r="ST79" i="1"/>
  <c r="RH79" i="1"/>
  <c r="QD79" i="1"/>
  <c r="OS79" i="1"/>
  <c r="NQ79" i="1"/>
  <c r="MG79" i="1"/>
  <c r="LD79" i="1"/>
  <c r="AEV79" i="1"/>
  <c r="ABQ79" i="1"/>
  <c r="SX79" i="1"/>
  <c r="RA79" i="1"/>
  <c r="ON79" i="1"/>
  <c r="MD79" i="1"/>
  <c r="JU79" i="1" a="1"/>
  <c r="JU79" i="1" s="1"/>
  <c r="JV79" i="1" s="1"/>
  <c r="JW79" i="1" s="1"/>
  <c r="JX79" i="1" s="1"/>
  <c r="AET79" i="1"/>
  <c r="ABN79" i="1"/>
  <c r="SV79" i="1"/>
  <c r="QL79" i="1"/>
  <c r="OM79" i="1"/>
  <c r="MC79" i="1"/>
  <c r="JT79" i="1" a="1"/>
  <c r="JT79" i="1" s="1"/>
  <c r="AES79" i="1"/>
  <c r="ABL79" i="1"/>
  <c r="SU79" i="1"/>
  <c r="QI79" i="1"/>
  <c r="OL79" i="1"/>
  <c r="MB79" i="1"/>
  <c r="AER79" i="1"/>
  <c r="VF79" i="1"/>
  <c r="SS79" i="1"/>
  <c r="QG79" i="1"/>
  <c r="NX79" i="1"/>
  <c r="LZ79" i="1"/>
  <c r="AEQ79" i="1"/>
  <c r="VE79" i="1"/>
  <c r="SR79" i="1"/>
  <c r="QF79" i="1"/>
  <c r="NU79" i="1"/>
  <c r="LY79" i="1"/>
  <c r="AEE79" i="1"/>
  <c r="UX79" i="1"/>
  <c r="SJ79" i="1"/>
  <c r="QB79" i="1"/>
  <c r="NR79" i="1"/>
  <c r="LI79" i="1"/>
  <c r="AEC79" i="1"/>
  <c r="UV79" i="1"/>
  <c r="SH79" i="1"/>
  <c r="PU79" i="1"/>
  <c r="NP79" i="1"/>
  <c r="LF79" i="1"/>
  <c r="ADV79" i="1"/>
  <c r="UM79" i="1"/>
  <c r="SF79" i="1"/>
  <c r="PT79" i="1"/>
  <c r="NI79" i="1"/>
  <c r="LE79" i="1"/>
  <c r="ADF79" i="1"/>
  <c r="UC79" i="1"/>
  <c r="RX79" i="1"/>
  <c r="PP79" i="1"/>
  <c r="NF79" i="1"/>
  <c r="KW79" i="1"/>
  <c r="ADD79" i="1"/>
  <c r="ADB79" i="1"/>
  <c r="TV79" i="1"/>
  <c r="RL79" i="1"/>
  <c r="PH79" i="1"/>
  <c r="NC79" i="1"/>
  <c r="KS79" i="1"/>
  <c r="UB79" i="1"/>
  <c r="PO79" i="1"/>
  <c r="KU79" i="1"/>
  <c r="MF79" i="1"/>
  <c r="TU79" i="1"/>
  <c r="OY79" i="1"/>
  <c r="KR79" i="1"/>
  <c r="RE79" i="1"/>
  <c r="RC79" i="1"/>
  <c r="TT79" i="1"/>
  <c r="OV79" i="1"/>
  <c r="KQ79" i="1"/>
  <c r="NB79" i="1"/>
  <c r="TS79" i="1"/>
  <c r="OT79" i="1"/>
  <c r="KP79" i="1"/>
  <c r="AEP79" i="1"/>
  <c r="TR79" i="1"/>
  <c r="OR79" i="1"/>
  <c r="KI79" i="1"/>
  <c r="ADI79" i="1"/>
  <c r="TQ79" i="1"/>
  <c r="OQ79" i="1"/>
  <c r="JZ79" i="1"/>
  <c r="ADA79" i="1"/>
  <c r="OP79" i="1"/>
  <c r="RJ79" i="1"/>
  <c r="ME79" i="1"/>
  <c r="TP79" i="1"/>
  <c r="ACK79" i="1"/>
  <c r="ACZ79" i="1"/>
  <c r="TB79" i="1"/>
  <c r="OO79" i="1"/>
  <c r="NH79" i="1"/>
  <c r="ACM79" i="1"/>
  <c r="RU79" i="1"/>
  <c r="ND79" i="1"/>
  <c r="MI79" i="1"/>
  <c r="RB79" i="1"/>
  <c r="ACX79" i="1"/>
  <c r="SQ79" i="1"/>
  <c r="NS79" i="1"/>
  <c r="ACW79" i="1"/>
  <c r="SD79" i="1"/>
  <c r="RD79" i="1"/>
  <c r="ACC79" i="1"/>
  <c r="RG79" i="1"/>
  <c r="MV79" i="1"/>
  <c r="RF79" i="1"/>
  <c r="MM79" i="1"/>
  <c r="UJ79" i="1"/>
  <c r="PR79" i="1"/>
  <c r="KX79" i="1"/>
  <c r="MH79" i="1"/>
  <c r="UY79" i="1"/>
  <c r="QC79" i="1"/>
  <c r="LL79" i="1"/>
  <c r="DS81" i="1"/>
  <c r="Y81" i="1"/>
  <c r="EY81" i="1" s="1"/>
  <c r="V81" i="1"/>
  <c r="DR81" i="1"/>
  <c r="X81" i="1"/>
  <c r="EX81" i="1" s="1"/>
  <c r="DZ81" i="1"/>
  <c r="U81" i="1"/>
  <c r="DY81" i="1"/>
  <c r="T81" i="1"/>
  <c r="DH81" i="1" s="1" a="1"/>
  <c r="DH81" i="1" s="1"/>
  <c r="DW81" i="1"/>
  <c r="DT81" i="1"/>
  <c r="DX81" i="1"/>
  <c r="DV81" i="1"/>
  <c r="DU81" i="1"/>
  <c r="W81" i="1"/>
  <c r="EW81" i="1" s="1"/>
  <c r="ZE85" i="1"/>
  <c r="FX80" i="1"/>
  <c r="FW80" i="1"/>
  <c r="GG41" i="1"/>
  <c r="GA87" i="1"/>
  <c r="FZ87" i="1"/>
  <c r="FX85" i="1"/>
  <c r="FW85" i="1"/>
  <c r="AED78" i="1"/>
  <c r="ADJ78" i="1"/>
  <c r="ACP78" i="1"/>
  <c r="ABV78" i="1"/>
  <c r="WS78" i="1"/>
  <c r="AES78" i="1"/>
  <c r="ADX78" i="1"/>
  <c r="ADC78" i="1"/>
  <c r="ACH78" i="1"/>
  <c r="ABM78" i="1"/>
  <c r="VF78" i="1"/>
  <c r="UL78" i="1"/>
  <c r="TR78" i="1"/>
  <c r="SX78" i="1"/>
  <c r="SD78" i="1"/>
  <c r="RJ78" i="1"/>
  <c r="QP78" i="1"/>
  <c r="PV78" i="1"/>
  <c r="PB78" i="1"/>
  <c r="OH78" i="1"/>
  <c r="NN78" i="1"/>
  <c r="MT78" i="1"/>
  <c r="LZ78" i="1"/>
  <c r="LF78" i="1"/>
  <c r="KL78" i="1"/>
  <c r="JT78" i="1" a="1"/>
  <c r="JT78" i="1" s="1"/>
  <c r="AER78" i="1"/>
  <c r="ADW78" i="1"/>
  <c r="ADB78" i="1"/>
  <c r="ACG78" i="1"/>
  <c r="ABL78" i="1"/>
  <c r="VE78" i="1"/>
  <c r="UK78" i="1"/>
  <c r="TQ78" i="1"/>
  <c r="SW78" i="1"/>
  <c r="SC78" i="1"/>
  <c r="RI78" i="1"/>
  <c r="QO78" i="1"/>
  <c r="PU78" i="1"/>
  <c r="PA78" i="1"/>
  <c r="OG78" i="1"/>
  <c r="NM78" i="1"/>
  <c r="MS78" i="1"/>
  <c r="LY78" i="1"/>
  <c r="LE78" i="1"/>
  <c r="KK78" i="1"/>
  <c r="AEQ78" i="1"/>
  <c r="ADV78" i="1"/>
  <c r="ADA78" i="1"/>
  <c r="ACF78" i="1"/>
  <c r="VD78" i="1"/>
  <c r="UJ78" i="1"/>
  <c r="TP78" i="1"/>
  <c r="SV78" i="1"/>
  <c r="SB78" i="1"/>
  <c r="RH78" i="1"/>
  <c r="QN78" i="1"/>
  <c r="PT78" i="1"/>
  <c r="OZ78" i="1"/>
  <c r="OF78" i="1"/>
  <c r="NL78" i="1"/>
  <c r="MR78" i="1"/>
  <c r="LX78" i="1"/>
  <c r="LD78" i="1"/>
  <c r="KJ78" i="1"/>
  <c r="AEL78" i="1"/>
  <c r="ADQ78" i="1"/>
  <c r="ACV78" i="1"/>
  <c r="ACA78" i="1"/>
  <c r="UY78" i="1"/>
  <c r="UE78" i="1"/>
  <c r="TK78" i="1"/>
  <c r="SQ78" i="1"/>
  <c r="RW78" i="1"/>
  <c r="RC78" i="1"/>
  <c r="QI78" i="1"/>
  <c r="PO78" i="1"/>
  <c r="OU78" i="1"/>
  <c r="OA78" i="1"/>
  <c r="NG78" i="1"/>
  <c r="MM78" i="1"/>
  <c r="LS78" i="1"/>
  <c r="KY78" i="1"/>
  <c r="KE78" i="1"/>
  <c r="JO78" i="1" a="1"/>
  <c r="JO78" i="1" s="1"/>
  <c r="AEJ78" i="1"/>
  <c r="ADO78" i="1"/>
  <c r="ACT78" i="1"/>
  <c r="ABY78" i="1"/>
  <c r="UW78" i="1"/>
  <c r="UC78" i="1"/>
  <c r="TI78" i="1"/>
  <c r="SO78" i="1"/>
  <c r="RU78" i="1"/>
  <c r="RA78" i="1"/>
  <c r="QG78" i="1"/>
  <c r="PM78" i="1"/>
  <c r="OS78" i="1"/>
  <c r="NY78" i="1"/>
  <c r="NE78" i="1"/>
  <c r="MK78" i="1"/>
  <c r="LQ78" i="1"/>
  <c r="KW78" i="1"/>
  <c r="KC78" i="1"/>
  <c r="ADY78" i="1"/>
  <c r="ACU78" i="1"/>
  <c r="ABS78" i="1"/>
  <c r="UO78" i="1"/>
  <c r="TM78" i="1"/>
  <c r="SL78" i="1"/>
  <c r="RM78" i="1"/>
  <c r="QK78" i="1"/>
  <c r="PJ78" i="1"/>
  <c r="OK78" i="1"/>
  <c r="NI78" i="1"/>
  <c r="MH78" i="1"/>
  <c r="LI78" i="1"/>
  <c r="KG78" i="1"/>
  <c r="JK78" i="1" a="1"/>
  <c r="JK78" i="1" s="1"/>
  <c r="JL78" i="1" s="1"/>
  <c r="JM78" i="1" s="1"/>
  <c r="JN78" i="1" s="1"/>
  <c r="ADU78" i="1"/>
  <c r="ACS78" i="1"/>
  <c r="ABR78" i="1"/>
  <c r="UN78" i="1"/>
  <c r="TL78" i="1"/>
  <c r="SK78" i="1"/>
  <c r="RL78" i="1"/>
  <c r="QJ78" i="1"/>
  <c r="PI78" i="1"/>
  <c r="OJ78" i="1"/>
  <c r="NH78" i="1"/>
  <c r="MG78" i="1"/>
  <c r="LH78" i="1"/>
  <c r="KF78" i="1"/>
  <c r="AEW78" i="1"/>
  <c r="ADT78" i="1"/>
  <c r="ACR78" i="1"/>
  <c r="ABQ78" i="1"/>
  <c r="UM78" i="1"/>
  <c r="TJ78" i="1"/>
  <c r="SJ78" i="1"/>
  <c r="RK78" i="1"/>
  <c r="QH78" i="1"/>
  <c r="PH78" i="1"/>
  <c r="OI78" i="1"/>
  <c r="NF78" i="1"/>
  <c r="MF78" i="1"/>
  <c r="LG78" i="1"/>
  <c r="KD78" i="1"/>
  <c r="JJ78" i="1" a="1"/>
  <c r="JJ78" i="1" s="1"/>
  <c r="AEV78" i="1"/>
  <c r="ADS78" i="1"/>
  <c r="ACQ78" i="1"/>
  <c r="ABP78" i="1"/>
  <c r="UI78" i="1"/>
  <c r="TH78" i="1"/>
  <c r="SI78" i="1"/>
  <c r="RG78" i="1"/>
  <c r="ND78" i="1"/>
  <c r="ME78" i="1"/>
  <c r="LC78" i="1"/>
  <c r="KB78" i="1"/>
  <c r="AEP78" i="1"/>
  <c r="ADN78" i="1"/>
  <c r="ACM78" i="1"/>
  <c r="UF78" i="1"/>
  <c r="TE78" i="1"/>
  <c r="SF78" i="1"/>
  <c r="RD78" i="1"/>
  <c r="QC78" i="1"/>
  <c r="PD78" i="1"/>
  <c r="OB78" i="1"/>
  <c r="NA78" i="1"/>
  <c r="MB78" i="1"/>
  <c r="KZ78" i="1"/>
  <c r="JY78" i="1"/>
  <c r="AEO78" i="1"/>
  <c r="ADM78" i="1"/>
  <c r="ACL78" i="1"/>
  <c r="UD78" i="1"/>
  <c r="TD78" i="1"/>
  <c r="SE78" i="1"/>
  <c r="RB78" i="1"/>
  <c r="QB78" i="1"/>
  <c r="PC78" i="1"/>
  <c r="NZ78" i="1"/>
  <c r="MZ78" i="1"/>
  <c r="MA78" i="1"/>
  <c r="KX78" i="1"/>
  <c r="AEM78" i="1"/>
  <c r="ADK78" i="1"/>
  <c r="ACJ78" i="1"/>
  <c r="VB78" i="1"/>
  <c r="UA78" i="1"/>
  <c r="TB78" i="1"/>
  <c r="RZ78" i="1"/>
  <c r="QY78" i="1"/>
  <c r="PZ78" i="1"/>
  <c r="OX78" i="1"/>
  <c r="NW78" i="1"/>
  <c r="MX78" i="1"/>
  <c r="LV78" i="1"/>
  <c r="KU78" i="1"/>
  <c r="FV78" i="1"/>
  <c r="AET78" i="1"/>
  <c r="ADD78" i="1"/>
  <c r="UX78" i="1"/>
  <c r="TN78" i="1"/>
  <c r="RT78" i="1"/>
  <c r="QF78" i="1"/>
  <c r="OT78" i="1"/>
  <c r="NK78" i="1"/>
  <c r="LR78" i="1"/>
  <c r="KH78" i="1"/>
  <c r="AEN78" i="1"/>
  <c r="ACZ78" i="1"/>
  <c r="UV78" i="1"/>
  <c r="TG78" i="1"/>
  <c r="RS78" i="1"/>
  <c r="QE78" i="1"/>
  <c r="OR78" i="1"/>
  <c r="NJ78" i="1"/>
  <c r="LP78" i="1"/>
  <c r="KA78" i="1"/>
  <c r="AEK78" i="1"/>
  <c r="ACY78" i="1"/>
  <c r="UU78" i="1"/>
  <c r="TF78" i="1"/>
  <c r="RR78" i="1"/>
  <c r="QD78" i="1"/>
  <c r="OQ78" i="1"/>
  <c r="NC78" i="1"/>
  <c r="LO78" i="1"/>
  <c r="JZ78" i="1"/>
  <c r="AEI78" i="1"/>
  <c r="ACX78" i="1"/>
  <c r="UT78" i="1"/>
  <c r="TC78" i="1"/>
  <c r="RQ78" i="1"/>
  <c r="QA78" i="1"/>
  <c r="OP78" i="1"/>
  <c r="NB78" i="1"/>
  <c r="LN78" i="1"/>
  <c r="FU78" i="1"/>
  <c r="AEH78" i="1"/>
  <c r="ACW78" i="1"/>
  <c r="US78" i="1"/>
  <c r="TA78" i="1"/>
  <c r="RP78" i="1"/>
  <c r="PY78" i="1"/>
  <c r="OO78" i="1"/>
  <c r="MY78" i="1"/>
  <c r="LM78" i="1"/>
  <c r="FT78" i="1"/>
  <c r="AEF78" i="1"/>
  <c r="ACN78" i="1"/>
  <c r="UQ78" i="1"/>
  <c r="SY78" i="1"/>
  <c r="RN78" i="1"/>
  <c r="PW78" i="1"/>
  <c r="OM78" i="1"/>
  <c r="MV78" i="1"/>
  <c r="LK78" i="1"/>
  <c r="AEE78" i="1"/>
  <c r="ACK78" i="1"/>
  <c r="UP78" i="1"/>
  <c r="SU78" i="1"/>
  <c r="RF78" i="1"/>
  <c r="PS78" i="1"/>
  <c r="OL78" i="1"/>
  <c r="MU78" i="1"/>
  <c r="LJ78" i="1"/>
  <c r="AEC78" i="1"/>
  <c r="ACI78" i="1"/>
  <c r="UH78" i="1"/>
  <c r="ST78" i="1"/>
  <c r="RE78" i="1"/>
  <c r="PR78" i="1"/>
  <c r="OE78" i="1"/>
  <c r="MQ78" i="1"/>
  <c r="LB78" i="1"/>
  <c r="AEA78" i="1"/>
  <c r="ACD78" i="1"/>
  <c r="UB78" i="1"/>
  <c r="SR78" i="1"/>
  <c r="QX78" i="1"/>
  <c r="PP78" i="1"/>
  <c r="OC78" i="1"/>
  <c r="MO78" i="1"/>
  <c r="KV78" i="1"/>
  <c r="ADR78" i="1"/>
  <c r="ACB78" i="1"/>
  <c r="TY78" i="1"/>
  <c r="SN78" i="1"/>
  <c r="QV78" i="1"/>
  <c r="PL78" i="1"/>
  <c r="NV78" i="1"/>
  <c r="ML78" i="1"/>
  <c r="KS78" i="1"/>
  <c r="ACE78" i="1"/>
  <c r="SZ78" i="1"/>
  <c r="PX78" i="1"/>
  <c r="MW78" i="1"/>
  <c r="JU78" i="1" a="1"/>
  <c r="JU78" i="1" s="1"/>
  <c r="JV78" i="1" s="1"/>
  <c r="JW78" i="1" s="1"/>
  <c r="JX78" i="1" s="1"/>
  <c r="LL78" i="1"/>
  <c r="UG78" i="1"/>
  <c r="QQ78" i="1"/>
  <c r="ACC78" i="1"/>
  <c r="SS78" i="1"/>
  <c r="PQ78" i="1"/>
  <c r="MP78" i="1"/>
  <c r="JP78" i="1" a="1"/>
  <c r="JP78" i="1" s="1"/>
  <c r="JQ78" i="1" s="1"/>
  <c r="JR78" i="1" s="1"/>
  <c r="JS78" i="1" s="1"/>
  <c r="MI78" i="1"/>
  <c r="AEB78" i="1"/>
  <c r="NS78" i="1"/>
  <c r="QR78" i="1"/>
  <c r="KO78" i="1"/>
  <c r="ADF78" i="1"/>
  <c r="ABZ78" i="1"/>
  <c r="SP78" i="1"/>
  <c r="PN78" i="1"/>
  <c r="MN78" i="1"/>
  <c r="QZ78" i="1"/>
  <c r="NT78" i="1"/>
  <c r="TV78" i="1"/>
  <c r="KP78" i="1"/>
  <c r="ADG78" i="1"/>
  <c r="KN78" i="1"/>
  <c r="ABX78" i="1"/>
  <c r="SM78" i="1"/>
  <c r="PK78" i="1"/>
  <c r="MJ78" i="1"/>
  <c r="PG78" i="1"/>
  <c r="ABW78" i="1"/>
  <c r="SH78" i="1"/>
  <c r="ABU78" i="1"/>
  <c r="SG78" i="1"/>
  <c r="PF78" i="1"/>
  <c r="MD78" i="1"/>
  <c r="ABT78" i="1"/>
  <c r="SA78" i="1"/>
  <c r="PE78" i="1"/>
  <c r="UZ78" i="1"/>
  <c r="RO78" i="1"/>
  <c r="TU78" i="1"/>
  <c r="TT78" i="1"/>
  <c r="MC78" i="1"/>
  <c r="ABO78" i="1"/>
  <c r="VC78" i="1"/>
  <c r="RY78" i="1"/>
  <c r="OY78" i="1"/>
  <c r="LW78" i="1"/>
  <c r="AEG78" i="1"/>
  <c r="OV78" i="1"/>
  <c r="UR78" i="1"/>
  <c r="ON78" i="1"/>
  <c r="OD78" i="1"/>
  <c r="ADI78" i="1"/>
  <c r="TW78" i="1"/>
  <c r="KQ78" i="1"/>
  <c r="AEU78" i="1"/>
  <c r="ABN78" i="1"/>
  <c r="VA78" i="1"/>
  <c r="RX78" i="1"/>
  <c r="OW78" i="1"/>
  <c r="LU78" i="1"/>
  <c r="RV78" i="1"/>
  <c r="LT78" i="1"/>
  <c r="ADZ78" i="1"/>
  <c r="LA78" i="1"/>
  <c r="QT78" i="1"/>
  <c r="ADH78" i="1"/>
  <c r="QS78" i="1"/>
  <c r="NR78" i="1"/>
  <c r="NQ78" i="1"/>
  <c r="ADP78" i="1"/>
  <c r="TZ78" i="1"/>
  <c r="QW78" i="1"/>
  <c r="NX78" i="1"/>
  <c r="KT78" i="1"/>
  <c r="ADL78" i="1"/>
  <c r="TX78" i="1"/>
  <c r="QU78" i="1"/>
  <c r="NU78" i="1"/>
  <c r="KR78" i="1"/>
  <c r="ACO78" i="1"/>
  <c r="TO78" i="1"/>
  <c r="QL78" i="1"/>
  <c r="NO78" i="1"/>
  <c r="KI78" i="1"/>
  <c r="QM78" i="1"/>
  <c r="NP78" i="1"/>
  <c r="KM78" i="1"/>
  <c r="ADE78" i="1"/>
  <c r="TS78" i="1"/>
  <c r="DY80" i="1"/>
  <c r="T80" i="1"/>
  <c r="DH80" i="1" s="1" a="1"/>
  <c r="DH80" i="1" s="1"/>
  <c r="DR80" i="1"/>
  <c r="Y80" i="1"/>
  <c r="EY80" i="1" s="1"/>
  <c r="X80" i="1"/>
  <c r="EX80" i="1" s="1"/>
  <c r="W80" i="1"/>
  <c r="EW80" i="1" s="1"/>
  <c r="V80" i="1"/>
  <c r="U80" i="1"/>
  <c r="DZ80" i="1"/>
  <c r="DX80" i="1"/>
  <c r="DW80" i="1"/>
  <c r="DV80" i="1"/>
  <c r="DU80" i="1"/>
  <c r="DS80" i="1"/>
  <c r="DT80" i="1"/>
  <c r="ZE84" i="1"/>
  <c r="GA86" i="1"/>
  <c r="FZ86" i="1"/>
  <c r="FW84" i="1"/>
  <c r="FX84" i="1"/>
  <c r="AEW77" i="1"/>
  <c r="AEC77" i="1"/>
  <c r="ADI77" i="1"/>
  <c r="ACO77" i="1"/>
  <c r="ABU77" i="1"/>
  <c r="VE77" i="1"/>
  <c r="UK77" i="1"/>
  <c r="TQ77" i="1"/>
  <c r="SW77" i="1"/>
  <c r="SC77" i="1"/>
  <c r="RI77" i="1"/>
  <c r="QO77" i="1"/>
  <c r="PU77" i="1"/>
  <c r="PA77" i="1"/>
  <c r="OG77" i="1"/>
  <c r="NM77" i="1"/>
  <c r="MS77" i="1"/>
  <c r="LY77" i="1"/>
  <c r="LE77" i="1"/>
  <c r="KK77" i="1"/>
  <c r="AEV77" i="1"/>
  <c r="AEB77" i="1"/>
  <c r="ADH77" i="1"/>
  <c r="ACN77" i="1"/>
  <c r="ABT77" i="1"/>
  <c r="VD77" i="1"/>
  <c r="UJ77" i="1"/>
  <c r="TP77" i="1"/>
  <c r="SV77" i="1"/>
  <c r="SB77" i="1"/>
  <c r="RH77" i="1"/>
  <c r="QN77" i="1"/>
  <c r="PT77" i="1"/>
  <c r="OZ77" i="1"/>
  <c r="OF77" i="1"/>
  <c r="NL77" i="1"/>
  <c r="MR77" i="1"/>
  <c r="LX77" i="1"/>
  <c r="LD77" i="1"/>
  <c r="KJ77" i="1"/>
  <c r="AEU77" i="1"/>
  <c r="AEA77" i="1"/>
  <c r="ADG77" i="1"/>
  <c r="ACM77" i="1"/>
  <c r="ABS77" i="1"/>
  <c r="VC77" i="1"/>
  <c r="UI77" i="1"/>
  <c r="TO77" i="1"/>
  <c r="SU77" i="1"/>
  <c r="SA77" i="1"/>
  <c r="RG77" i="1"/>
  <c r="QM77" i="1"/>
  <c r="PS77" i="1"/>
  <c r="OY77" i="1"/>
  <c r="OE77" i="1"/>
  <c r="NK77" i="1"/>
  <c r="MQ77" i="1"/>
  <c r="LW77" i="1"/>
  <c r="LC77" i="1"/>
  <c r="KI77" i="1"/>
  <c r="ADY77" i="1"/>
  <c r="ADB77" i="1"/>
  <c r="ACE77" i="1"/>
  <c r="US77" i="1"/>
  <c r="TV77" i="1"/>
  <c r="SY77" i="1"/>
  <c r="RY77" i="1"/>
  <c r="RB77" i="1"/>
  <c r="QE77" i="1"/>
  <c r="PH77" i="1"/>
  <c r="OK77" i="1"/>
  <c r="NN77" i="1"/>
  <c r="MN77" i="1"/>
  <c r="LQ77" i="1"/>
  <c r="KT77" i="1"/>
  <c r="ADX77" i="1"/>
  <c r="ADA77" i="1"/>
  <c r="ACD77" i="1"/>
  <c r="UR77" i="1"/>
  <c r="TU77" i="1"/>
  <c r="SX77" i="1"/>
  <c r="RX77" i="1"/>
  <c r="RA77" i="1"/>
  <c r="QD77" i="1"/>
  <c r="PG77" i="1"/>
  <c r="OJ77" i="1"/>
  <c r="NJ77" i="1"/>
  <c r="MM77" i="1"/>
  <c r="LP77" i="1"/>
  <c r="KS77" i="1"/>
  <c r="AET77" i="1"/>
  <c r="ADW77" i="1"/>
  <c r="ACZ77" i="1"/>
  <c r="ACC77" i="1"/>
  <c r="UQ77" i="1"/>
  <c r="TT77" i="1"/>
  <c r="ST77" i="1"/>
  <c r="RW77" i="1"/>
  <c r="QZ77" i="1"/>
  <c r="QC77" i="1"/>
  <c r="PF77" i="1"/>
  <c r="OI77" i="1"/>
  <c r="NI77" i="1"/>
  <c r="ML77" i="1"/>
  <c r="LO77" i="1"/>
  <c r="KR77" i="1"/>
  <c r="AEO77" i="1"/>
  <c r="ADR77" i="1"/>
  <c r="ACU77" i="1"/>
  <c r="ABX77" i="1"/>
  <c r="UL77" i="1"/>
  <c r="TL77" i="1"/>
  <c r="SO77" i="1"/>
  <c r="RR77" i="1"/>
  <c r="QU77" i="1"/>
  <c r="PX77" i="1"/>
  <c r="OX77" i="1"/>
  <c r="OA77" i="1"/>
  <c r="ND77" i="1"/>
  <c r="MG77" i="1"/>
  <c r="LJ77" i="1"/>
  <c r="KM77" i="1"/>
  <c r="JP77" i="1" a="1"/>
  <c r="JP77" i="1" s="1"/>
  <c r="JQ77" i="1" s="1"/>
  <c r="JR77" i="1" s="1"/>
  <c r="JS77" i="1" s="1"/>
  <c r="AEM77" i="1"/>
  <c r="ADP77" i="1"/>
  <c r="ACS77" i="1"/>
  <c r="ABV77" i="1"/>
  <c r="UG77" i="1"/>
  <c r="TJ77" i="1"/>
  <c r="SM77" i="1"/>
  <c r="RP77" i="1"/>
  <c r="QS77" i="1"/>
  <c r="PV77" i="1"/>
  <c r="OV77" i="1"/>
  <c r="NY77" i="1"/>
  <c r="NB77" i="1"/>
  <c r="ME77" i="1"/>
  <c r="LH77" i="1"/>
  <c r="KH77" i="1"/>
  <c r="JO77" i="1" a="1"/>
  <c r="JO77" i="1" s="1"/>
  <c r="ADS77" i="1"/>
  <c r="ACL77" i="1"/>
  <c r="VB77" i="1"/>
  <c r="TZ77" i="1"/>
  <c r="SR77" i="1"/>
  <c r="RN77" i="1"/>
  <c r="QI77" i="1"/>
  <c r="PD77" i="1"/>
  <c r="NW77" i="1"/>
  <c r="MU77" i="1"/>
  <c r="LM77" i="1"/>
  <c r="KF77" i="1"/>
  <c r="JJ77" i="1" a="1"/>
  <c r="JJ77" i="1" s="1"/>
  <c r="NT77" i="1"/>
  <c r="QB77" i="1"/>
  <c r="ADQ77" i="1"/>
  <c r="ACK77" i="1"/>
  <c r="VA77" i="1"/>
  <c r="TY77" i="1"/>
  <c r="SQ77" i="1"/>
  <c r="RM77" i="1"/>
  <c r="QH77" i="1"/>
  <c r="PC77" i="1"/>
  <c r="NV77" i="1"/>
  <c r="MT77" i="1"/>
  <c r="LL77" i="1"/>
  <c r="KE77" i="1"/>
  <c r="QF77" i="1"/>
  <c r="NS77" i="1"/>
  <c r="AES77" i="1"/>
  <c r="ADO77" i="1"/>
  <c r="ACJ77" i="1"/>
  <c r="UZ77" i="1"/>
  <c r="TX77" i="1"/>
  <c r="SP77" i="1"/>
  <c r="RL77" i="1"/>
  <c r="QG77" i="1"/>
  <c r="PB77" i="1"/>
  <c r="NU77" i="1"/>
  <c r="MP77" i="1"/>
  <c r="LK77" i="1"/>
  <c r="KD77" i="1"/>
  <c r="LI77" i="1"/>
  <c r="RJ77" i="1"/>
  <c r="AER77" i="1"/>
  <c r="ADN77" i="1"/>
  <c r="ACI77" i="1"/>
  <c r="UY77" i="1"/>
  <c r="TW77" i="1"/>
  <c r="SN77" i="1"/>
  <c r="RK77" i="1"/>
  <c r="OW77" i="1"/>
  <c r="MO77" i="1"/>
  <c r="KC77" i="1"/>
  <c r="AEQ77" i="1"/>
  <c r="ADM77" i="1"/>
  <c r="ACH77" i="1"/>
  <c r="UX77" i="1"/>
  <c r="TS77" i="1"/>
  <c r="SL77" i="1"/>
  <c r="OU77" i="1"/>
  <c r="MK77" i="1"/>
  <c r="LG77" i="1"/>
  <c r="KB77" i="1"/>
  <c r="AEN77" i="1"/>
  <c r="ADK77" i="1"/>
  <c r="ACF77" i="1"/>
  <c r="UV77" i="1"/>
  <c r="TN77" i="1"/>
  <c r="SJ77" i="1"/>
  <c r="RE77" i="1"/>
  <c r="PZ77" i="1"/>
  <c r="OS77" i="1"/>
  <c r="NQ77" i="1"/>
  <c r="MI77" i="1"/>
  <c r="LB77" i="1"/>
  <c r="JZ77" i="1"/>
  <c r="AEL77" i="1"/>
  <c r="ADJ77" i="1"/>
  <c r="ACB77" i="1"/>
  <c r="UU77" i="1"/>
  <c r="TM77" i="1"/>
  <c r="SI77" i="1"/>
  <c r="RD77" i="1"/>
  <c r="PY77" i="1"/>
  <c r="OR77" i="1"/>
  <c r="NP77" i="1"/>
  <c r="MH77" i="1"/>
  <c r="LA77" i="1"/>
  <c r="JY77" i="1"/>
  <c r="AEK77" i="1"/>
  <c r="ADF77" i="1"/>
  <c r="ACA77" i="1"/>
  <c r="UT77" i="1"/>
  <c r="TK77" i="1"/>
  <c r="SH77" i="1"/>
  <c r="RC77" i="1"/>
  <c r="PW77" i="1"/>
  <c r="OQ77" i="1"/>
  <c r="NO77" i="1"/>
  <c r="MF77" i="1"/>
  <c r="KZ77" i="1"/>
  <c r="AEI77" i="1"/>
  <c r="ADD77" i="1"/>
  <c r="ABY77" i="1"/>
  <c r="UO77" i="1"/>
  <c r="TH77" i="1"/>
  <c r="SF77" i="1"/>
  <c r="QX77" i="1"/>
  <c r="PQ77" i="1"/>
  <c r="OO77" i="1"/>
  <c r="NG77" i="1"/>
  <c r="MC77" i="1"/>
  <c r="KX77" i="1"/>
  <c r="FV77" i="1"/>
  <c r="AEG77" i="1"/>
  <c r="ACY77" i="1"/>
  <c r="ABR77" i="1"/>
  <c r="UM77" i="1"/>
  <c r="TF77" i="1"/>
  <c r="SD77" i="1"/>
  <c r="QV77" i="1"/>
  <c r="PO77" i="1"/>
  <c r="OM77" i="1"/>
  <c r="NE77" i="1"/>
  <c r="MA77" i="1"/>
  <c r="KV77" i="1"/>
  <c r="ADU77" i="1"/>
  <c r="ABL77" i="1"/>
  <c r="TB77" i="1"/>
  <c r="QP77" i="1"/>
  <c r="OC77" i="1"/>
  <c r="LT77" i="1"/>
  <c r="ADC77" i="1"/>
  <c r="UW77" i="1"/>
  <c r="LF77" i="1"/>
  <c r="KO77" i="1"/>
  <c r="ACP77" i="1"/>
  <c r="PJ77" i="1"/>
  <c r="TR77" i="1"/>
  <c r="AEE77" i="1"/>
  <c r="JT77" i="1" a="1"/>
  <c r="JT77" i="1" s="1"/>
  <c r="TE77" i="1"/>
  <c r="ADT77" i="1"/>
  <c r="TA77" i="1"/>
  <c r="QL77" i="1"/>
  <c r="OB77" i="1"/>
  <c r="LS77" i="1"/>
  <c r="ADE77" i="1"/>
  <c r="QA77" i="1"/>
  <c r="MX77" i="1"/>
  <c r="ABQ77" i="1"/>
  <c r="MD77" i="1"/>
  <c r="ABP77" i="1"/>
  <c r="TG77" i="1"/>
  <c r="ON77" i="1"/>
  <c r="QT77" i="1"/>
  <c r="ADL77" i="1"/>
  <c r="SZ77" i="1"/>
  <c r="QK77" i="1"/>
  <c r="NZ77" i="1"/>
  <c r="LR77" i="1"/>
  <c r="JK77" i="1" a="1"/>
  <c r="JK77" i="1" s="1"/>
  <c r="JL77" i="1" s="1"/>
  <c r="JM77" i="1" s="1"/>
  <c r="JN77" i="1" s="1"/>
  <c r="LN77" i="1"/>
  <c r="SK77" i="1"/>
  <c r="NR77" i="1"/>
  <c r="RS77" i="1"/>
  <c r="KG77" i="1"/>
  <c r="AEF77" i="1"/>
  <c r="QY77" i="1"/>
  <c r="JU77" i="1" a="1"/>
  <c r="JU77" i="1" s="1"/>
  <c r="JV77" i="1" s="1"/>
  <c r="JW77" i="1" s="1"/>
  <c r="JX77" i="1" s="1"/>
  <c r="QW77" i="1"/>
  <c r="AED77" i="1"/>
  <c r="LZ77" i="1"/>
  <c r="VF77" i="1"/>
  <c r="SS77" i="1"/>
  <c r="QJ77" i="1"/>
  <c r="NX77" i="1"/>
  <c r="WS77" i="1"/>
  <c r="ABO77" i="1"/>
  <c r="UE77" i="1"/>
  <c r="ACX77" i="1"/>
  <c r="UP77" i="1"/>
  <c r="SG77" i="1"/>
  <c r="PR77" i="1"/>
  <c r="NH77" i="1"/>
  <c r="KY77" i="1"/>
  <c r="ACW77" i="1"/>
  <c r="UN77" i="1"/>
  <c r="SE77" i="1"/>
  <c r="PP77" i="1"/>
  <c r="NF77" i="1"/>
  <c r="RT77" i="1"/>
  <c r="OP77" i="1"/>
  <c r="KW77" i="1"/>
  <c r="MZ77" i="1"/>
  <c r="ACV77" i="1"/>
  <c r="UH77" i="1"/>
  <c r="RZ77" i="1"/>
  <c r="PN77" i="1"/>
  <c r="NC77" i="1"/>
  <c r="KU77" i="1"/>
  <c r="FU77" i="1"/>
  <c r="PL77" i="1"/>
  <c r="ACQ77" i="1"/>
  <c r="UD77" i="1"/>
  <c r="PK77" i="1"/>
  <c r="MY77" i="1"/>
  <c r="PE77" i="1"/>
  <c r="ABW77" i="1"/>
  <c r="RF77" i="1"/>
  <c r="MJ77" i="1"/>
  <c r="KA77" i="1"/>
  <c r="ACT77" i="1"/>
  <c r="UF77" i="1"/>
  <c r="RV77" i="1"/>
  <c r="PM77" i="1"/>
  <c r="NA77" i="1"/>
  <c r="KQ77" i="1"/>
  <c r="FT77" i="1"/>
  <c r="ACR77" i="1"/>
  <c r="RU77" i="1"/>
  <c r="KP77" i="1"/>
  <c r="UC77" i="1"/>
  <c r="KN77" i="1"/>
  <c r="AEJ77" i="1"/>
  <c r="AEH77" i="1"/>
  <c r="OT77" i="1"/>
  <c r="TI77" i="1"/>
  <c r="MB77" i="1"/>
  <c r="OL77" i="1"/>
  <c r="AEP77" i="1"/>
  <c r="ACG77" i="1"/>
  <c r="UB77" i="1"/>
  <c r="RQ77" i="1"/>
  <c r="PI77" i="1"/>
  <c r="MW77" i="1"/>
  <c r="KL77" i="1"/>
  <c r="ABZ77" i="1"/>
  <c r="UA77" i="1"/>
  <c r="RO77" i="1"/>
  <c r="MV77" i="1"/>
  <c r="ADV77" i="1"/>
  <c r="ABM77" i="1"/>
  <c r="TC77" i="1"/>
  <c r="QQ77" i="1"/>
  <c r="OD77" i="1"/>
  <c r="LU77" i="1"/>
  <c r="LV77" i="1"/>
  <c r="ADZ77" i="1"/>
  <c r="ABN77" i="1"/>
  <c r="QR77" i="1"/>
  <c r="OH77" i="1"/>
  <c r="TD77" i="1"/>
  <c r="DX79" i="1"/>
  <c r="DZ79" i="1"/>
  <c r="Y79" i="1"/>
  <c r="EY79" i="1" s="1"/>
  <c r="DY79" i="1"/>
  <c r="DW79" i="1"/>
  <c r="DT79" i="1"/>
  <c r="T79" i="1"/>
  <c r="AI79" i="1" s="1"/>
  <c r="DR79" i="1"/>
  <c r="X79" i="1"/>
  <c r="EX79" i="1" s="1"/>
  <c r="W79" i="1"/>
  <c r="EW79" i="1" s="1"/>
  <c r="DV79" i="1"/>
  <c r="V79" i="1"/>
  <c r="DU79" i="1"/>
  <c r="U79" i="1"/>
  <c r="DS79" i="1"/>
  <c r="ZE83" i="1"/>
  <c r="FZ83" i="1"/>
  <c r="GA83" i="1"/>
  <c r="GA85" i="1"/>
  <c r="FZ85" i="1"/>
  <c r="ZR89" i="1"/>
  <c r="ZQ89" i="1"/>
  <c r="ZS89" i="1"/>
  <c r="ZP89" i="1"/>
  <c r="ZO89" i="1"/>
  <c r="YB89" i="1" a="1"/>
  <c r="YB89" i="1" s="1"/>
  <c r="ZT89" i="1"/>
  <c r="AB89" i="1"/>
  <c r="AA89" i="1" s="1"/>
  <c r="ZW89" i="1"/>
  <c r="ZV89" i="1"/>
  <c r="ZU89" i="1"/>
  <c r="FX83" i="1"/>
  <c r="FW83" i="1"/>
  <c r="AEV76" i="1"/>
  <c r="AEB76" i="1"/>
  <c r="ADH76" i="1"/>
  <c r="ACN76" i="1"/>
  <c r="ABT76" i="1"/>
  <c r="AEU76" i="1"/>
  <c r="AEA76" i="1"/>
  <c r="ADG76" i="1"/>
  <c r="ACM76" i="1"/>
  <c r="ABS76" i="1"/>
  <c r="AET76" i="1"/>
  <c r="ADZ76" i="1"/>
  <c r="ADF76" i="1"/>
  <c r="ACL76" i="1"/>
  <c r="ABR76" i="1"/>
  <c r="AEH76" i="1"/>
  <c r="ADK76" i="1"/>
  <c r="ACK76" i="1"/>
  <c r="ABN76" i="1"/>
  <c r="UN76" i="1"/>
  <c r="TT76" i="1"/>
  <c r="SZ76" i="1"/>
  <c r="SF76" i="1"/>
  <c r="RL76" i="1"/>
  <c r="QR76" i="1"/>
  <c r="PX76" i="1"/>
  <c r="PD76" i="1"/>
  <c r="OJ76" i="1"/>
  <c r="NP76" i="1"/>
  <c r="MV76" i="1"/>
  <c r="MB76" i="1"/>
  <c r="LH76" i="1"/>
  <c r="KN76" i="1"/>
  <c r="JU76" i="1" a="1"/>
  <c r="JU76" i="1" s="1"/>
  <c r="JV76" i="1" s="1"/>
  <c r="JW76" i="1" s="1"/>
  <c r="JX76" i="1" s="1"/>
  <c r="AEG76" i="1"/>
  <c r="ADJ76" i="1"/>
  <c r="ACJ76" i="1"/>
  <c r="ABM76" i="1"/>
  <c r="UM76" i="1"/>
  <c r="TS76" i="1"/>
  <c r="SY76" i="1"/>
  <c r="SE76" i="1"/>
  <c r="RK76" i="1"/>
  <c r="QQ76" i="1"/>
  <c r="PW76" i="1"/>
  <c r="PC76" i="1"/>
  <c r="OI76" i="1"/>
  <c r="NO76" i="1"/>
  <c r="MU76" i="1"/>
  <c r="MA76" i="1"/>
  <c r="LG76" i="1"/>
  <c r="KM76" i="1"/>
  <c r="AEF76" i="1"/>
  <c r="ADI76" i="1"/>
  <c r="ACI76" i="1"/>
  <c r="ABL76" i="1"/>
  <c r="WS76" i="1"/>
  <c r="VF76" i="1"/>
  <c r="UL76" i="1"/>
  <c r="TR76" i="1"/>
  <c r="SX76" i="1"/>
  <c r="SD76" i="1"/>
  <c r="RJ76" i="1"/>
  <c r="QP76" i="1"/>
  <c r="PV76" i="1"/>
  <c r="PB76" i="1"/>
  <c r="OH76" i="1"/>
  <c r="NN76" i="1"/>
  <c r="MT76" i="1"/>
  <c r="LZ76" i="1"/>
  <c r="LF76" i="1"/>
  <c r="KL76" i="1"/>
  <c r="JT76" i="1" a="1"/>
  <c r="JT76" i="1" s="1"/>
  <c r="ADX76" i="1"/>
  <c r="ADA76" i="1"/>
  <c r="ACD76" i="1"/>
  <c r="VA76" i="1"/>
  <c r="UG76" i="1"/>
  <c r="TM76" i="1"/>
  <c r="SS76" i="1"/>
  <c r="RY76" i="1"/>
  <c r="RE76" i="1"/>
  <c r="QK76" i="1"/>
  <c r="PQ76" i="1"/>
  <c r="OW76" i="1"/>
  <c r="OC76" i="1"/>
  <c r="NI76" i="1"/>
  <c r="MO76" i="1"/>
  <c r="LU76" i="1"/>
  <c r="LA76" i="1"/>
  <c r="KG76" i="1"/>
  <c r="JP76" i="1" a="1"/>
  <c r="JP76" i="1" s="1"/>
  <c r="JQ76" i="1" s="1"/>
  <c r="JR76" i="1" s="1"/>
  <c r="JS76" i="1" s="1"/>
  <c r="AES76" i="1"/>
  <c r="ADV76" i="1"/>
  <c r="ACY76" i="1"/>
  <c r="ACB76" i="1"/>
  <c r="UY76" i="1"/>
  <c r="UE76" i="1"/>
  <c r="TK76" i="1"/>
  <c r="SQ76" i="1"/>
  <c r="RW76" i="1"/>
  <c r="RC76" i="1"/>
  <c r="QI76" i="1"/>
  <c r="PO76" i="1"/>
  <c r="OU76" i="1"/>
  <c r="AEN76" i="1"/>
  <c r="ADL76" i="1"/>
  <c r="ACC76" i="1"/>
  <c r="UT76" i="1"/>
  <c r="TU76" i="1"/>
  <c r="SR76" i="1"/>
  <c r="RR76" i="1"/>
  <c r="QS76" i="1"/>
  <c r="PP76" i="1"/>
  <c r="OP76" i="1"/>
  <c r="NR76" i="1"/>
  <c r="MQ76" i="1"/>
  <c r="LR76" i="1"/>
  <c r="KT76" i="1"/>
  <c r="AEK76" i="1"/>
  <c r="UQ76" i="1"/>
  <c r="SN76" i="1"/>
  <c r="PL76" i="1"/>
  <c r="OM76" i="1"/>
  <c r="KQ76" i="1"/>
  <c r="AEM76" i="1"/>
  <c r="ADE76" i="1"/>
  <c r="ACA76" i="1"/>
  <c r="US76" i="1"/>
  <c r="TQ76" i="1"/>
  <c r="SP76" i="1"/>
  <c r="RQ76" i="1"/>
  <c r="QO76" i="1"/>
  <c r="PN76" i="1"/>
  <c r="OO76" i="1"/>
  <c r="NQ76" i="1"/>
  <c r="MP76" i="1"/>
  <c r="LQ76" i="1"/>
  <c r="KS76" i="1"/>
  <c r="ADC76" i="1"/>
  <c r="RO76" i="1"/>
  <c r="NL76" i="1"/>
  <c r="AEJ76" i="1"/>
  <c r="ABX76" i="1"/>
  <c r="UP76" i="1"/>
  <c r="RN76" i="1"/>
  <c r="PK76" i="1"/>
  <c r="NK76" i="1"/>
  <c r="LN76" i="1"/>
  <c r="AEL76" i="1"/>
  <c r="ADD76" i="1"/>
  <c r="ABZ76" i="1"/>
  <c r="UR76" i="1"/>
  <c r="TP76" i="1"/>
  <c r="SO76" i="1"/>
  <c r="RP76" i="1"/>
  <c r="QN76" i="1"/>
  <c r="PM76" i="1"/>
  <c r="ON76" i="1"/>
  <c r="NM76" i="1"/>
  <c r="MN76" i="1"/>
  <c r="LP76" i="1"/>
  <c r="KR76" i="1"/>
  <c r="ABY76" i="1"/>
  <c r="TO76" i="1"/>
  <c r="QM76" i="1"/>
  <c r="MM76" i="1"/>
  <c r="ADB76" i="1"/>
  <c r="TN76" i="1"/>
  <c r="QL76" i="1"/>
  <c r="OL76" i="1"/>
  <c r="ML76" i="1"/>
  <c r="KP76" i="1"/>
  <c r="LO76" i="1"/>
  <c r="SM76" i="1"/>
  <c r="AEE76" i="1"/>
  <c r="AED76" i="1"/>
  <c r="ACW76" i="1"/>
  <c r="ABU76" i="1"/>
  <c r="UJ76" i="1"/>
  <c r="TI76" i="1"/>
  <c r="SJ76" i="1"/>
  <c r="RH76" i="1"/>
  <c r="QG76" i="1"/>
  <c r="PH76" i="1"/>
  <c r="OF76" i="1"/>
  <c r="NG76" i="1"/>
  <c r="MI76" i="1"/>
  <c r="LK76" i="1"/>
  <c r="KJ76" i="1"/>
  <c r="JO76" i="1" a="1"/>
  <c r="JO76" i="1" s="1"/>
  <c r="TH76" i="1"/>
  <c r="RG76" i="1"/>
  <c r="QF76" i="1"/>
  <c r="OE76" i="1"/>
  <c r="MH76" i="1"/>
  <c r="KI76" i="1"/>
  <c r="AEC76" i="1"/>
  <c r="ACV76" i="1"/>
  <c r="ABQ76" i="1"/>
  <c r="UI76" i="1"/>
  <c r="SI76" i="1"/>
  <c r="PG76" i="1"/>
  <c r="NF76" i="1"/>
  <c r="LJ76" i="1"/>
  <c r="ADW76" i="1"/>
  <c r="ACT76" i="1"/>
  <c r="ABO76" i="1"/>
  <c r="UF76" i="1"/>
  <c r="TF76" i="1"/>
  <c r="SG76" i="1"/>
  <c r="RD76" i="1"/>
  <c r="QD76" i="1"/>
  <c r="PE76" i="1"/>
  <c r="OB76" i="1"/>
  <c r="ND76" i="1"/>
  <c r="MF76" i="1"/>
  <c r="LE76" i="1"/>
  <c r="KF76" i="1"/>
  <c r="ADQ76" i="1"/>
  <c r="UK76" i="1"/>
  <c r="SV76" i="1"/>
  <c r="QZ76" i="1"/>
  <c r="PI76" i="1"/>
  <c r="NU76" i="1"/>
  <c r="MC76" i="1"/>
  <c r="KK76" i="1"/>
  <c r="SL76" i="1"/>
  <c r="LW76" i="1"/>
  <c r="OY76" i="1"/>
  <c r="KC76" i="1"/>
  <c r="SC76" i="1"/>
  <c r="LS76" i="1"/>
  <c r="LI76" i="1"/>
  <c r="MY76" i="1"/>
  <c r="MS76" i="1"/>
  <c r="PY76" i="1"/>
  <c r="ABW76" i="1"/>
  <c r="UV76" i="1"/>
  <c r="ADP76" i="1"/>
  <c r="UH76" i="1"/>
  <c r="SU76" i="1"/>
  <c r="QY76" i="1"/>
  <c r="PF76" i="1"/>
  <c r="NT76" i="1"/>
  <c r="LY76" i="1"/>
  <c r="KH76" i="1"/>
  <c r="OZ76" i="1"/>
  <c r="QV76" i="1"/>
  <c r="LV76" i="1"/>
  <c r="OV76" i="1"/>
  <c r="RX76" i="1"/>
  <c r="AEQ76" i="1"/>
  <c r="VD76" i="1"/>
  <c r="ACH76" i="1"/>
  <c r="VB76" i="1"/>
  <c r="TE76" i="1"/>
  <c r="TD76" i="1"/>
  <c r="ADU76" i="1"/>
  <c r="TC76" i="1"/>
  <c r="PT76" i="1"/>
  <c r="NY76" i="1"/>
  <c r="MJ76" i="1"/>
  <c r="PS76" i="1"/>
  <c r="ADO76" i="1"/>
  <c r="UD76" i="1"/>
  <c r="ST76" i="1"/>
  <c r="QX76" i="1"/>
  <c r="PA76" i="1"/>
  <c r="NS76" i="1"/>
  <c r="LX76" i="1"/>
  <c r="KE76" i="1"/>
  <c r="ADN76" i="1"/>
  <c r="UC76" i="1"/>
  <c r="QW76" i="1"/>
  <c r="NJ76" i="1"/>
  <c r="KD76" i="1"/>
  <c r="ADM76" i="1"/>
  <c r="UB76" i="1"/>
  <c r="NH76" i="1"/>
  <c r="TZ76" i="1"/>
  <c r="KA76" i="1"/>
  <c r="QB76" i="1"/>
  <c r="FU76" i="1"/>
  <c r="RT76" i="1"/>
  <c r="KZ76" i="1"/>
  <c r="MK76" i="1"/>
  <c r="KW76" i="1"/>
  <c r="ADT76" i="1"/>
  <c r="TB76" i="1"/>
  <c r="MG76" i="1"/>
  <c r="KV76" i="1"/>
  <c r="OQ76" i="1"/>
  <c r="OA76" i="1"/>
  <c r="NZ76" i="1"/>
  <c r="SK76" i="1"/>
  <c r="MZ76" i="1"/>
  <c r="AER76" i="1"/>
  <c r="ACG76" i="1"/>
  <c r="PU76" i="1"/>
  <c r="ACZ76" i="1"/>
  <c r="UA76" i="1"/>
  <c r="SH76" i="1"/>
  <c r="QU76" i="1"/>
  <c r="OX76" i="1"/>
  <c r="NE76" i="1"/>
  <c r="LT76" i="1"/>
  <c r="KB76" i="1"/>
  <c r="ACX76" i="1"/>
  <c r="QT76" i="1"/>
  <c r="AEW76" i="1"/>
  <c r="VE76" i="1"/>
  <c r="RV76" i="1"/>
  <c r="PZ76" i="1"/>
  <c r="RS76" i="1"/>
  <c r="ADY76" i="1"/>
  <c r="UX76" i="1"/>
  <c r="RI76" i="1"/>
  <c r="NX76" i="1"/>
  <c r="NC76" i="1"/>
  <c r="RZ76" i="1"/>
  <c r="ACU76" i="1"/>
  <c r="TY76" i="1"/>
  <c r="SB76" i="1"/>
  <c r="QJ76" i="1"/>
  <c r="OT76" i="1"/>
  <c r="NB76" i="1"/>
  <c r="LM76" i="1"/>
  <c r="JZ76" i="1"/>
  <c r="TX76" i="1"/>
  <c r="LL76" i="1"/>
  <c r="QE76" i="1"/>
  <c r="ACQ76" i="1"/>
  <c r="TV76" i="1"/>
  <c r="QC76" i="1"/>
  <c r="LD76" i="1"/>
  <c r="FV76" i="1"/>
  <c r="OD76" i="1"/>
  <c r="MR76" i="1"/>
  <c r="ACE76" i="1"/>
  <c r="ACS76" i="1"/>
  <c r="SA76" i="1"/>
  <c r="QH76" i="1"/>
  <c r="OS76" i="1"/>
  <c r="NA76" i="1"/>
  <c r="JY76" i="1"/>
  <c r="ACR76" i="1"/>
  <c r="TW76" i="1"/>
  <c r="OR76" i="1"/>
  <c r="ACP76" i="1"/>
  <c r="TL76" i="1"/>
  <c r="OK76" i="1"/>
  <c r="MX76" i="1"/>
  <c r="LC76" i="1"/>
  <c r="AEO76" i="1"/>
  <c r="TG76" i="1"/>
  <c r="UZ76" i="1"/>
  <c r="KY76" i="1"/>
  <c r="ACF76" i="1"/>
  <c r="RM76" i="1"/>
  <c r="KX76" i="1"/>
  <c r="UW76" i="1"/>
  <c r="RF76" i="1"/>
  <c r="AEP76" i="1"/>
  <c r="ACO76" i="1"/>
  <c r="VC76" i="1"/>
  <c r="TJ76" i="1"/>
  <c r="RU76" i="1"/>
  <c r="QA76" i="1"/>
  <c r="OG76" i="1"/>
  <c r="MW76" i="1"/>
  <c r="LB76" i="1"/>
  <c r="FT76" i="1"/>
  <c r="JK76" i="1" a="1"/>
  <c r="JK76" i="1" s="1"/>
  <c r="JL76" i="1" s="1"/>
  <c r="JM76" i="1" s="1"/>
  <c r="JN76" i="1" s="1"/>
  <c r="ADR76" i="1"/>
  <c r="ABP76" i="1"/>
  <c r="UO76" i="1"/>
  <c r="SW76" i="1"/>
  <c r="RA76" i="1"/>
  <c r="PJ76" i="1"/>
  <c r="NV76" i="1"/>
  <c r="MD76" i="1"/>
  <c r="KO76" i="1"/>
  <c r="AEI76" i="1"/>
  <c r="UU76" i="1"/>
  <c r="TA76" i="1"/>
  <c r="RB76" i="1"/>
  <c r="ADS76" i="1"/>
  <c r="ABV76" i="1"/>
  <c r="PR76" i="1"/>
  <c r="JJ76" i="1" a="1"/>
  <c r="JJ76" i="1" s="1"/>
  <c r="NW76" i="1"/>
  <c r="ME76" i="1"/>
  <c r="KU76" i="1"/>
  <c r="DW78" i="1"/>
  <c r="DV78" i="1"/>
  <c r="DU78" i="1"/>
  <c r="DZ78" i="1"/>
  <c r="DT78" i="1"/>
  <c r="DS78" i="1"/>
  <c r="Y78" i="1"/>
  <c r="EY78" i="1" s="1"/>
  <c r="DX78" i="1"/>
  <c r="U78" i="1"/>
  <c r="DR78" i="1"/>
  <c r="T78" i="1"/>
  <c r="DH78" i="1" s="1" a="1"/>
  <c r="DH78" i="1" s="1"/>
  <c r="DY78" i="1"/>
  <c r="V78" i="1"/>
  <c r="W78" i="1"/>
  <c r="EW78" i="1" s="1"/>
  <c r="X78" i="1"/>
  <c r="EX78" i="1" s="1"/>
  <c r="ZE82" i="1"/>
  <c r="BQ19" i="1"/>
  <c r="GH41" i="1"/>
  <c r="GI41" i="1"/>
  <c r="GJ41" i="1"/>
  <c r="BV19" i="1"/>
  <c r="GK41" i="1"/>
  <c r="GL41" i="1"/>
  <c r="AD41" i="1"/>
  <c r="AB41" i="1" s="1"/>
  <c r="AA41" i="1" s="1"/>
  <c r="FA41" i="1" s="1" a="1"/>
  <c r="FA41" i="1" s="1"/>
  <c r="GM41" i="1"/>
  <c r="GN41" i="1"/>
  <c r="GO41" i="1"/>
  <c r="AB72" i="1"/>
  <c r="AA72" i="1" s="1"/>
  <c r="ZU72" i="1"/>
  <c r="ZT72" i="1"/>
  <c r="ZV72" i="1"/>
  <c r="ZW72" i="1"/>
  <c r="ZR72" i="1"/>
  <c r="ZS72" i="1"/>
  <c r="V73" i="1"/>
  <c r="W73" i="1"/>
  <c r="EW73" i="1" s="1"/>
  <c r="X73" i="1"/>
  <c r="EX73" i="1" s="1"/>
  <c r="Y73" i="1"/>
  <c r="EY73" i="1" s="1"/>
  <c r="AB71" i="1"/>
  <c r="AA71" i="1" s="1"/>
  <c r="ZW71" i="1"/>
  <c r="ZV71" i="1"/>
  <c r="ZT71" i="1"/>
  <c r="ZR71" i="1"/>
  <c r="ZU71" i="1"/>
  <c r="ZS71" i="1"/>
  <c r="X72" i="1"/>
  <c r="EX72" i="1" s="1"/>
  <c r="W72" i="1"/>
  <c r="EW72" i="1" s="1"/>
  <c r="Y72" i="1"/>
  <c r="EY72" i="1" s="1"/>
  <c r="V72" i="1"/>
  <c r="BR19" i="1"/>
  <c r="AB70" i="1"/>
  <c r="AA70" i="1" s="1"/>
  <c r="ZT70" i="1"/>
  <c r="ZU70" i="1"/>
  <c r="ZW70" i="1"/>
  <c r="ZR70" i="1"/>
  <c r="ZV70" i="1"/>
  <c r="ZS70" i="1"/>
  <c r="Y71" i="1"/>
  <c r="EY71" i="1" s="1"/>
  <c r="X71" i="1"/>
  <c r="EX71" i="1" s="1"/>
  <c r="W71" i="1"/>
  <c r="EW71" i="1" s="1"/>
  <c r="V71" i="1"/>
  <c r="BS19" i="1"/>
  <c r="AB69" i="1"/>
  <c r="AA69" i="1" s="1"/>
  <c r="ZR69" i="1"/>
  <c r="ZW69" i="1"/>
  <c r="ZV69" i="1"/>
  <c r="ZS69" i="1"/>
  <c r="ZU69" i="1"/>
  <c r="ZT69" i="1"/>
  <c r="X70" i="1"/>
  <c r="EX70" i="1" s="1"/>
  <c r="V70" i="1"/>
  <c r="Y70" i="1"/>
  <c r="EY70" i="1" s="1"/>
  <c r="W70" i="1"/>
  <c r="EW70" i="1" s="1"/>
  <c r="BN19" i="1"/>
  <c r="AB68" i="1"/>
  <c r="AA68" i="1" s="1"/>
  <c r="ZR68" i="1"/>
  <c r="ZU68" i="1"/>
  <c r="ZW68" i="1"/>
  <c r="ZS68" i="1"/>
  <c r="ZT68" i="1"/>
  <c r="ZV68" i="1"/>
  <c r="W69" i="1"/>
  <c r="EW69" i="1" s="1"/>
  <c r="X69" i="1"/>
  <c r="EX69" i="1" s="1"/>
  <c r="V69" i="1"/>
  <c r="Y69" i="1"/>
  <c r="EY69" i="1" s="1"/>
  <c r="BP19" i="1"/>
  <c r="AB67" i="1"/>
  <c r="AA67" i="1" s="1"/>
  <c r="ZT67" i="1"/>
  <c r="ZV67" i="1"/>
  <c r="ZS67" i="1"/>
  <c r="ZW67" i="1"/>
  <c r="ZU67" i="1"/>
  <c r="ZR67" i="1"/>
  <c r="X68" i="1"/>
  <c r="EX68" i="1" s="1"/>
  <c r="V68" i="1"/>
  <c r="W68" i="1"/>
  <c r="EW68" i="1" s="1"/>
  <c r="Y68" i="1"/>
  <c r="EY68" i="1" s="1"/>
  <c r="BT19" i="1"/>
  <c r="AB66" i="1"/>
  <c r="AA66" i="1" s="1"/>
  <c r="ZT66" i="1"/>
  <c r="ZV66" i="1"/>
  <c r="ZW66" i="1"/>
  <c r="ZU66" i="1"/>
  <c r="ZR66" i="1"/>
  <c r="ZS66" i="1"/>
  <c r="W67" i="1"/>
  <c r="EW67" i="1" s="1"/>
  <c r="Y67" i="1"/>
  <c r="EY67" i="1" s="1"/>
  <c r="V67" i="1"/>
  <c r="X67" i="1"/>
  <c r="EX67" i="1" s="1"/>
  <c r="ZR65" i="1"/>
  <c r="ZT65" i="1"/>
  <c r="ZV65" i="1"/>
  <c r="AB65" i="1"/>
  <c r="AA65" i="1" s="1"/>
  <c r="ZU65" i="1"/>
  <c r="ZW65" i="1"/>
  <c r="ZS65" i="1"/>
  <c r="V66" i="1"/>
  <c r="W66" i="1"/>
  <c r="EW66" i="1" s="1"/>
  <c r="Y66" i="1"/>
  <c r="EY66" i="1" s="1"/>
  <c r="X66" i="1"/>
  <c r="EX66" i="1" s="1"/>
  <c r="X65" i="1"/>
  <c r="EX65" i="1" s="1"/>
  <c r="V65" i="1"/>
  <c r="Y65" i="1"/>
  <c r="EY65" i="1" s="1"/>
  <c r="W65" i="1"/>
  <c r="EW65" i="1" s="1"/>
  <c r="GJ35" i="1"/>
  <c r="GT35" i="1" a="1"/>
  <c r="GT35" i="1" s="1"/>
  <c r="EQ64" i="1"/>
  <c r="EP64" i="1"/>
  <c r="ER64" i="1"/>
  <c r="BW19" i="1"/>
  <c r="BX19" i="1"/>
  <c r="BY19" i="1"/>
  <c r="BZ19" i="1"/>
  <c r="CA19" i="1"/>
  <c r="AB75" i="1"/>
  <c r="AA75" i="1" s="1"/>
  <c r="ZW75" i="1"/>
  <c r="ZV75" i="1"/>
  <c r="ZU75" i="1"/>
  <c r="ZS75" i="1"/>
  <c r="ZT75" i="1"/>
  <c r="ZR75" i="1"/>
  <c r="BU19" i="1"/>
  <c r="AB74" i="1"/>
  <c r="AA74" i="1" s="1"/>
  <c r="ZR74" i="1"/>
  <c r="ZU74" i="1"/>
  <c r="ZS74" i="1"/>
  <c r="ZW74" i="1"/>
  <c r="ZT74" i="1"/>
  <c r="ZV74" i="1"/>
  <c r="V75" i="1"/>
  <c r="Y75" i="1"/>
  <c r="EY75" i="1" s="1"/>
  <c r="X75" i="1"/>
  <c r="EX75" i="1" s="1"/>
  <c r="W75" i="1"/>
  <c r="EW75" i="1" s="1"/>
  <c r="AB73" i="1"/>
  <c r="AA73" i="1" s="1"/>
  <c r="ZV73" i="1"/>
  <c r="ZS73" i="1"/>
  <c r="ZT73" i="1"/>
  <c r="ZU73" i="1"/>
  <c r="ZW73" i="1"/>
  <c r="ZR73" i="1"/>
  <c r="V74" i="1"/>
  <c r="W74" i="1"/>
  <c r="EW74" i="1" s="1"/>
  <c r="X74" i="1"/>
  <c r="EX74" i="1" s="1"/>
  <c r="Y74" i="1"/>
  <c r="EY74" i="1" s="1"/>
  <c r="GT65" i="1" a="1"/>
  <c r="GT65" i="1" s="1"/>
  <c r="GT67" i="1" a="1"/>
  <c r="GT67" i="1" s="1"/>
  <c r="GT66" i="1" a="1"/>
  <c r="GT66" i="1" s="1"/>
  <c r="GT68" i="1" a="1"/>
  <c r="GT68" i="1" s="1"/>
  <c r="CV35" i="1"/>
  <c r="CY35" i="1"/>
  <c r="CZ35" i="1"/>
  <c r="CI35" i="1"/>
  <c r="CJ35" i="1"/>
  <c r="CO35" i="1"/>
  <c r="CP35" i="1"/>
  <c r="ER41" i="1"/>
  <c r="EQ41" i="1"/>
  <c r="EP41" i="1"/>
  <c r="FX19" i="1"/>
  <c r="FS19" i="1" s="1"/>
  <c r="FW19" i="1"/>
  <c r="FV19" i="1"/>
  <c r="FU19" i="1"/>
  <c r="FT19" i="1"/>
  <c r="DZ19" i="1"/>
  <c r="DY19" i="1"/>
  <c r="DX19" i="1"/>
  <c r="DW19" i="1"/>
  <c r="DV19" i="1"/>
  <c r="V19" i="1"/>
  <c r="DQ19" i="1"/>
  <c r="GG19" i="1"/>
  <c r="GF19" i="1"/>
  <c r="GD19" i="1"/>
  <c r="GE19" i="1"/>
  <c r="DP19" i="1"/>
  <c r="DO19" i="1"/>
  <c r="DN19" i="1"/>
  <c r="DL19" i="1"/>
  <c r="DK19" i="1"/>
  <c r="CI19" i="1"/>
  <c r="CY19" i="1"/>
  <c r="CV19" i="1"/>
  <c r="CZ19" i="1"/>
  <c r="CP19" i="1"/>
  <c r="CO19" i="1"/>
  <c r="CJ19" i="1"/>
  <c r="CS19" i="1"/>
  <c r="Y19" i="1"/>
  <c r="EY19" i="1" s="1"/>
  <c r="X19" i="1"/>
  <c r="EX19" i="1" s="1"/>
  <c r="GK19" i="1"/>
  <c r="GO19" i="1"/>
  <c r="GN19" i="1"/>
  <c r="GM19" i="1"/>
  <c r="GL19" i="1"/>
  <c r="GI19" i="1"/>
  <c r="GJ19" i="1"/>
  <c r="GH19" i="1"/>
  <c r="AD19" i="1"/>
  <c r="AB19" i="1" s="1"/>
  <c r="FH19" i="1" s="1"/>
  <c r="FE19" i="1"/>
  <c r="FR19" i="1"/>
  <c r="FQ19" i="1"/>
  <c r="FP19" i="1"/>
  <c r="FO19" i="1"/>
  <c r="FM19" i="1"/>
  <c r="FN19" i="1"/>
  <c r="AB18" i="1"/>
  <c r="AA18" i="1" s="1"/>
  <c r="FA18" i="1" s="1" a="1"/>
  <c r="FA18" i="1" s="1"/>
  <c r="Z48" i="1" a="1"/>
  <c r="Z48" i="1" s="1"/>
  <c r="FV35" i="1"/>
  <c r="EQ27" i="1"/>
  <c r="EQ28" i="1"/>
  <c r="EQ26" i="1"/>
  <c r="EQ18" i="1"/>
  <c r="FX20" i="1"/>
  <c r="FS20" i="1" s="1"/>
  <c r="EX18" i="1"/>
  <c r="EY18" i="1"/>
  <c r="Y34" i="1"/>
  <c r="X34" i="1"/>
  <c r="Y25" i="1"/>
  <c r="X25" i="1"/>
  <c r="Y40" i="1"/>
  <c r="X40" i="1"/>
  <c r="Y30" i="1"/>
  <c r="X30" i="1"/>
  <c r="X36" i="1"/>
  <c r="Y36" i="1"/>
  <c r="Y23" i="1"/>
  <c r="X23" i="1"/>
  <c r="Y32" i="1"/>
  <c r="X32" i="1"/>
  <c r="Y43" i="1"/>
  <c r="X43" i="1"/>
  <c r="Y31" i="1"/>
  <c r="X31" i="1"/>
  <c r="X45" i="1"/>
  <c r="Y45" i="1"/>
  <c r="X46" i="1"/>
  <c r="Y46" i="1"/>
  <c r="Y37" i="1"/>
  <c r="X37" i="1"/>
  <c r="Y24" i="1"/>
  <c r="X24" i="1"/>
  <c r="Y39" i="1"/>
  <c r="X39" i="1"/>
  <c r="Y38" i="1"/>
  <c r="X38" i="1"/>
  <c r="Y44" i="1"/>
  <c r="X44" i="1"/>
  <c r="Y42" i="1"/>
  <c r="X42" i="1"/>
  <c r="Y33" i="1"/>
  <c r="X33" i="1"/>
  <c r="X20" i="1"/>
  <c r="Y20" i="1"/>
  <c r="Y22" i="1"/>
  <c r="X22" i="1"/>
  <c r="X21" i="1"/>
  <c r="Y21" i="1"/>
  <c r="Y47" i="1"/>
  <c r="X47" i="1"/>
  <c r="O48" i="1" a="1"/>
  <c r="O48" i="1" s="1"/>
  <c r="Y35" i="1"/>
  <c r="X35" i="1"/>
  <c r="ER18" i="1"/>
  <c r="EP18" i="1"/>
  <c r="DY22" i="1"/>
  <c r="DZ20" i="1"/>
  <c r="GK35" i="1"/>
  <c r="GM35" i="1"/>
  <c r="GL35" i="1"/>
  <c r="GO35" i="1"/>
  <c r="GN35" i="1"/>
  <c r="GH35" i="1"/>
  <c r="GI35" i="1"/>
  <c r="ER28" i="1"/>
  <c r="EP28" i="1"/>
  <c r="EP27" i="1"/>
  <c r="ER27" i="1"/>
  <c r="EP26" i="1"/>
  <c r="ER26" i="1"/>
  <c r="ZE66" i="1"/>
  <c r="ZE65" i="1"/>
  <c r="GI20" i="1"/>
  <c r="GO22" i="1"/>
  <c r="GH21" i="1"/>
  <c r="ZE67" i="1"/>
  <c r="ZE68" i="1"/>
  <c r="ZE75" i="1"/>
  <c r="ZE74" i="1"/>
  <c r="ZE73" i="1"/>
  <c r="ZE72" i="1"/>
  <c r="ZE71" i="1"/>
  <c r="ZE70" i="1"/>
  <c r="ZE69" i="1"/>
  <c r="GH22" i="1"/>
  <c r="GJ22" i="1"/>
  <c r="CJ21" i="1"/>
  <c r="DW20" i="1"/>
  <c r="V20" i="1"/>
  <c r="DQ20" i="1"/>
  <c r="DY20" i="1"/>
  <c r="DX20" i="1"/>
  <c r="DV20" i="1"/>
  <c r="FT35" i="1"/>
  <c r="FU35" i="1"/>
  <c r="AD35" i="1"/>
  <c r="DZ22" i="1"/>
  <c r="DV22" i="1"/>
  <c r="V22" i="1"/>
  <c r="DQ22" i="1"/>
  <c r="DX22" i="1"/>
  <c r="DW22" i="1"/>
  <c r="FE33" i="1"/>
  <c r="FE25" i="1"/>
  <c r="FE35" i="1"/>
  <c r="FE39" i="1"/>
  <c r="FE22" i="1"/>
  <c r="FE38" i="1"/>
  <c r="FE32" i="1"/>
  <c r="FE36" i="1"/>
  <c r="FE31" i="1"/>
  <c r="FE23" i="1"/>
  <c r="FE40" i="1"/>
  <c r="FE26" i="1"/>
  <c r="FE30" i="1"/>
  <c r="FE42" i="1"/>
  <c r="FE44" i="1"/>
  <c r="FE47" i="1"/>
  <c r="FE21" i="1"/>
  <c r="FE29" i="1"/>
  <c r="FE37" i="1"/>
  <c r="FE34" i="1"/>
  <c r="FE46" i="1"/>
  <c r="FE43" i="1"/>
  <c r="FE20" i="1"/>
  <c r="FE24" i="1"/>
  <c r="FE45" i="1"/>
  <c r="FE28" i="1"/>
  <c r="FE27" i="1"/>
  <c r="FX22" i="1"/>
  <c r="FS22" i="1" s="1"/>
  <c r="DN22" i="1"/>
  <c r="DO22" i="1"/>
  <c r="DK22" i="1"/>
  <c r="DL22" i="1"/>
  <c r="FV21" i="1"/>
  <c r="FV36" i="1"/>
  <c r="CK128" i="1" a="1"/>
  <c r="CK128" i="1" s="1"/>
  <c r="CK130" i="1" s="1" a="1"/>
  <c r="CK130" i="1" s="1"/>
  <c r="CK132" i="1" s="1" a="1"/>
  <c r="CK132" i="1" s="1"/>
  <c r="CK134" i="1" s="1" a="1"/>
  <c r="CK134" i="1" s="1"/>
  <c r="CK136" i="1" s="1" a="1"/>
  <c r="CK136" i="1" s="1"/>
  <c r="CK138" i="1" s="1" a="1"/>
  <c r="CK138" i="1" s="1"/>
  <c r="CK140" i="1" s="1" a="1"/>
  <c r="CK140" i="1" s="1"/>
  <c r="CK142" i="1" s="1" a="1"/>
  <c r="CK142" i="1" s="1"/>
  <c r="CK144" i="1" s="1" a="1"/>
  <c r="CK144" i="1" s="1"/>
  <c r="CQ128" i="1" a="1"/>
  <c r="CQ128" i="1" s="1"/>
  <c r="CQ130" i="1" s="1" a="1"/>
  <c r="CQ130" i="1" s="1"/>
  <c r="CQ132" i="1" s="1" a="1"/>
  <c r="CQ132" i="1" s="1"/>
  <c r="CQ134" i="1" s="1" a="1"/>
  <c r="CQ134" i="1" s="1"/>
  <c r="CQ136" i="1" s="1" a="1"/>
  <c r="CQ136" i="1" s="1"/>
  <c r="CQ138" i="1" s="1" a="1"/>
  <c r="CQ138" i="1" s="1"/>
  <c r="CQ140" i="1" s="1" a="1"/>
  <c r="CQ140" i="1" s="1"/>
  <c r="CQ142" i="1" s="1" a="1"/>
  <c r="CQ142" i="1" s="1"/>
  <c r="CQ144" i="1" s="1" a="1"/>
  <c r="CQ144" i="1" s="1"/>
  <c r="CT127" i="1" a="1"/>
  <c r="CT127" i="1" s="1"/>
  <c r="CT129" i="1" s="1" a="1"/>
  <c r="CT129" i="1" s="1"/>
  <c r="CT131" i="1" s="1" a="1"/>
  <c r="CT131" i="1" s="1"/>
  <c r="CT133" i="1" s="1" a="1"/>
  <c r="CT133" i="1" s="1"/>
  <c r="CT135" i="1" s="1" a="1"/>
  <c r="CT135" i="1" s="1"/>
  <c r="CT137" i="1" s="1" a="1"/>
  <c r="CT137" i="1" s="1"/>
  <c r="CT139" i="1" s="1" a="1"/>
  <c r="CT139" i="1" s="1"/>
  <c r="CT141" i="1" s="1" a="1"/>
  <c r="CT141" i="1" s="1"/>
  <c r="CT143" i="1" s="1" a="1"/>
  <c r="CT143" i="1" s="1"/>
  <c r="CK127" i="1" a="1"/>
  <c r="CK127" i="1" s="1"/>
  <c r="CK129" i="1" s="1" a="1"/>
  <c r="CK129" i="1" s="1"/>
  <c r="CK131" i="1" s="1" a="1"/>
  <c r="CK131" i="1" s="1"/>
  <c r="CK133" i="1" s="1" a="1"/>
  <c r="CK133" i="1" s="1"/>
  <c r="CK135" i="1" s="1" a="1"/>
  <c r="CK135" i="1" s="1"/>
  <c r="CK137" i="1" s="1" a="1"/>
  <c r="CK137" i="1" s="1"/>
  <c r="CK139" i="1" s="1" a="1"/>
  <c r="CK139" i="1" s="1"/>
  <c r="CK141" i="1" s="1" a="1"/>
  <c r="CK141" i="1" s="1"/>
  <c r="CK143" i="1" s="1" a="1"/>
  <c r="CK143" i="1" s="1"/>
  <c r="CW127" i="1" a="1"/>
  <c r="CW127" i="1" s="1"/>
  <c r="CW129" i="1" s="1" a="1"/>
  <c r="CW129" i="1" s="1"/>
  <c r="CW131" i="1" s="1" a="1"/>
  <c r="CW131" i="1" s="1"/>
  <c r="CW133" i="1" s="1" a="1"/>
  <c r="CW133" i="1" s="1"/>
  <c r="CW135" i="1" s="1" a="1"/>
  <c r="CW135" i="1" s="1"/>
  <c r="CW137" i="1" s="1" a="1"/>
  <c r="CW137" i="1" s="1"/>
  <c r="CW139" i="1" s="1" a="1"/>
  <c r="CW139" i="1" s="1"/>
  <c r="CW141" i="1" s="1" a="1"/>
  <c r="CW141" i="1" s="1"/>
  <c r="CW143" i="1" s="1" a="1"/>
  <c r="CW143" i="1" s="1"/>
  <c r="CO21" i="1"/>
  <c r="CP21" i="1"/>
  <c r="CI21" i="1"/>
  <c r="CV21" i="1"/>
  <c r="CS21" i="1"/>
  <c r="CY21" i="1"/>
  <c r="FX21" i="1"/>
  <c r="FS21" i="1" s="1"/>
  <c r="CT128" i="1" a="1"/>
  <c r="CT128" i="1" s="1"/>
  <c r="CT130" i="1" s="1" a="1"/>
  <c r="CT130" i="1" s="1"/>
  <c r="CT132" i="1" s="1" a="1"/>
  <c r="CT132" i="1" s="1"/>
  <c r="CT134" i="1" s="1" a="1"/>
  <c r="CT134" i="1" s="1"/>
  <c r="CT136" i="1" s="1" a="1"/>
  <c r="CT136" i="1" s="1"/>
  <c r="CT138" i="1" s="1" a="1"/>
  <c r="CT138" i="1" s="1"/>
  <c r="CT140" i="1" s="1" a="1"/>
  <c r="CT140" i="1" s="1"/>
  <c r="CT142" i="1" s="1" a="1"/>
  <c r="CT142" i="1" s="1"/>
  <c r="CT144" i="1" s="1" a="1"/>
  <c r="CT144" i="1" s="1"/>
  <c r="CQ127" i="1" a="1"/>
  <c r="CQ127" i="1" s="1"/>
  <c r="CQ129" i="1" s="1" a="1"/>
  <c r="CQ129" i="1" s="1"/>
  <c r="CQ131" i="1" s="1" a="1"/>
  <c r="CQ131" i="1" s="1"/>
  <c r="CQ133" i="1" s="1" a="1"/>
  <c r="CQ133" i="1" s="1"/>
  <c r="CQ135" i="1" s="1" a="1"/>
  <c r="CQ135" i="1" s="1"/>
  <c r="CQ137" i="1" s="1" a="1"/>
  <c r="CQ137" i="1" s="1"/>
  <c r="CQ139" i="1" s="1" a="1"/>
  <c r="CQ139" i="1" s="1"/>
  <c r="CQ141" i="1" s="1" a="1"/>
  <c r="CQ141" i="1" s="1"/>
  <c r="CQ143" i="1" s="1" a="1"/>
  <c r="CQ143" i="1" s="1"/>
  <c r="VF124" i="1"/>
  <c r="VF125" i="1"/>
  <c r="VF126" i="1"/>
  <c r="VF127" i="1"/>
  <c r="VF128" i="1"/>
  <c r="VF129" i="1"/>
  <c r="VF130" i="1"/>
  <c r="VF131" i="1"/>
  <c r="VF132" i="1"/>
  <c r="VF133" i="1"/>
  <c r="VF134" i="1"/>
  <c r="VF135" i="1"/>
  <c r="VF136" i="1"/>
  <c r="VF137" i="1"/>
  <c r="VF138" i="1"/>
  <c r="VF139" i="1"/>
  <c r="VF140" i="1"/>
  <c r="VF141" i="1"/>
  <c r="VF142" i="1"/>
  <c r="VF143" i="1"/>
  <c r="VF144" i="1"/>
  <c r="VF145" i="1"/>
  <c r="VF146" i="1"/>
  <c r="VF147" i="1"/>
  <c r="GI22" i="1"/>
  <c r="GK22" i="1"/>
  <c r="VG12" i="1"/>
  <c r="VG87" i="1" s="1"/>
  <c r="GL22" i="1"/>
  <c r="GM22" i="1"/>
  <c r="GN22" i="1"/>
  <c r="AD22" i="1"/>
  <c r="AAQ124" i="1" a="1"/>
  <c r="AAQ124" i="1" s="1"/>
  <c r="AAQ125" i="1" s="1" a="1"/>
  <c r="AAQ125" i="1" s="1"/>
  <c r="AAW124" i="1" a="1"/>
  <c r="AAW124" i="1" s="1"/>
  <c r="AAW145" i="1" s="1" a="1"/>
  <c r="AAW145" i="1" s="1"/>
  <c r="AAV124" i="1" a="1"/>
  <c r="AAV124" i="1" s="1"/>
  <c r="ZN35" i="1"/>
  <c r="CI22" i="1"/>
  <c r="DQ35" i="1"/>
  <c r="V35" i="1"/>
  <c r="GG35" i="1"/>
  <c r="DZ35" i="1"/>
  <c r="GF35" i="1"/>
  <c r="DY35" i="1"/>
  <c r="GE35" i="1"/>
  <c r="DX35" i="1"/>
  <c r="GD35" i="1"/>
  <c r="DW35" i="1"/>
  <c r="DV35" i="1"/>
  <c r="FR35" i="1"/>
  <c r="FQ35" i="1"/>
  <c r="FP35" i="1"/>
  <c r="FO35" i="1"/>
  <c r="FN35" i="1"/>
  <c r="FM35" i="1"/>
  <c r="DP35" i="1"/>
  <c r="DO35" i="1"/>
  <c r="DN35" i="1"/>
  <c r="DL35" i="1"/>
  <c r="DK35" i="1"/>
  <c r="FX35" i="1"/>
  <c r="FS35" i="1" s="1"/>
  <c r="FW35" i="1"/>
  <c r="CS22" i="1"/>
  <c r="CV22" i="1"/>
  <c r="DN20" i="1"/>
  <c r="FV22" i="1"/>
  <c r="FU22" i="1"/>
  <c r="DO20" i="1"/>
  <c r="DL20" i="1"/>
  <c r="DK20" i="1"/>
  <c r="FT22" i="1"/>
  <c r="FT21" i="1"/>
  <c r="FU21" i="1"/>
  <c r="CP22" i="1"/>
  <c r="CO22" i="1"/>
  <c r="CY22" i="1"/>
  <c r="CJ22" i="1"/>
  <c r="GI21" i="1"/>
  <c r="GJ21" i="1"/>
  <c r="GK21" i="1"/>
  <c r="GL21" i="1"/>
  <c r="GM21" i="1"/>
  <c r="GN21" i="1"/>
  <c r="GO21" i="1"/>
  <c r="GJ20" i="1"/>
  <c r="GM20" i="1"/>
  <c r="GL20" i="1"/>
  <c r="GK20" i="1"/>
  <c r="GO20" i="1"/>
  <c r="GN20" i="1"/>
  <c r="GH20" i="1"/>
  <c r="GG22" i="1"/>
  <c r="CZ75" i="1"/>
  <c r="CZ74" i="1"/>
  <c r="CZ73" i="1"/>
  <c r="CZ72" i="1"/>
  <c r="CZ71" i="1"/>
  <c r="CZ70" i="1"/>
  <c r="CZ69" i="1"/>
  <c r="CZ68" i="1"/>
  <c r="CZ67" i="1"/>
  <c r="CZ66" i="1"/>
  <c r="CZ65" i="1"/>
  <c r="GE22" i="1"/>
  <c r="CV20" i="1"/>
  <c r="GF22" i="1"/>
  <c r="DY21" i="1"/>
  <c r="DZ21" i="1"/>
  <c r="V21" i="1"/>
  <c r="DW21" i="1"/>
  <c r="DQ21" i="1"/>
  <c r="DV21" i="1"/>
  <c r="DX21" i="1"/>
  <c r="AD21" i="1"/>
  <c r="DP21" i="1"/>
  <c r="DK21" i="1"/>
  <c r="DL21" i="1"/>
  <c r="AD20" i="1"/>
  <c r="DN21" i="1"/>
  <c r="CY20" i="1"/>
  <c r="CJ20" i="1"/>
  <c r="GE20" i="1"/>
  <c r="FT20" i="1"/>
  <c r="FU20" i="1"/>
  <c r="FV20" i="1"/>
  <c r="CO20" i="1"/>
  <c r="CP20" i="1"/>
  <c r="CS20" i="1"/>
  <c r="CI20" i="1"/>
  <c r="AAQ49" i="1" a="1"/>
  <c r="AAQ49" i="1" s="1"/>
  <c r="AAW49" i="1" a="1"/>
  <c r="AAW49" i="1" s="1"/>
  <c r="AAV49" i="1" a="1"/>
  <c r="AAV49" i="1" s="1"/>
  <c r="GD22" i="1"/>
  <c r="GG21" i="1"/>
  <c r="GG20" i="1"/>
  <c r="GF20" i="1"/>
  <c r="GD20" i="1"/>
  <c r="GD21" i="1"/>
  <c r="GE21" i="1"/>
  <c r="GF21" i="1"/>
  <c r="T48" i="1" a="1"/>
  <c r="T48" i="1" s="1"/>
  <c r="DW47" i="1"/>
  <c r="V47" i="1"/>
  <c r="DQ47" i="1"/>
  <c r="DZ47" i="1"/>
  <c r="DV47" i="1"/>
  <c r="DY47" i="1"/>
  <c r="DX47" i="1"/>
  <c r="GE47" i="1"/>
  <c r="GG47" i="1"/>
  <c r="GF47" i="1"/>
  <c r="GD47" i="1"/>
  <c r="P48" i="1" a="1"/>
  <c r="P48" i="1" s="1"/>
  <c r="FD48" i="1" s="1"/>
  <c r="FD47" i="1"/>
  <c r="N48" i="1" a="1"/>
  <c r="N48" i="1" s="1"/>
  <c r="FV47" i="1"/>
  <c r="FT47" i="1"/>
  <c r="FU47" i="1"/>
  <c r="AJ48" i="1" a="1"/>
  <c r="AJ48" i="1" s="1"/>
  <c r="FR47" i="1"/>
  <c r="FQ47" i="1"/>
  <c r="FP47" i="1"/>
  <c r="FO47" i="1"/>
  <c r="FN47" i="1"/>
  <c r="FM47" i="1"/>
  <c r="L48" i="1" a="1"/>
  <c r="L48" i="1" s="1"/>
  <c r="GT48" i="1" s="1" a="1"/>
  <c r="GT48" i="1" s="1"/>
  <c r="GI47" i="1"/>
  <c r="GH47" i="1"/>
  <c r="AD47" i="1"/>
  <c r="GO47" i="1"/>
  <c r="GN47" i="1"/>
  <c r="GM47" i="1"/>
  <c r="GL47" i="1"/>
  <c r="GK47" i="1"/>
  <c r="GJ47" i="1"/>
  <c r="K48" i="1" a="1"/>
  <c r="K48" i="1" s="1"/>
  <c r="CY47" i="1"/>
  <c r="CV47" i="1"/>
  <c r="CS47" i="1"/>
  <c r="CO47" i="1"/>
  <c r="CP47" i="1"/>
  <c r="CZ47" i="1"/>
  <c r="CI47" i="1"/>
  <c r="CJ47" i="1"/>
  <c r="AK48" i="1" a="1"/>
  <c r="AK48" i="1" s="1"/>
  <c r="FX47" i="1"/>
  <c r="FS47" i="1" s="1"/>
  <c r="FW47" i="1"/>
  <c r="GZ47" i="1"/>
  <c r="AN48" i="1" a="1"/>
  <c r="AN48" i="1" s="1"/>
  <c r="GZ48" i="1" s="1"/>
  <c r="U48" i="1" a="1"/>
  <c r="U48" i="1" s="1"/>
  <c r="DK47" i="1"/>
  <c r="DL47" i="1"/>
  <c r="DO47" i="1"/>
  <c r="DP47" i="1"/>
  <c r="DN47" i="1"/>
  <c r="CO27" i="1"/>
  <c r="CZ27" i="1"/>
  <c r="CO38" i="1"/>
  <c r="CZ38" i="1"/>
  <c r="CP30" i="1"/>
  <c r="CZ30" i="1"/>
  <c r="CZ34" i="1"/>
  <c r="CV46" i="1"/>
  <c r="CZ46" i="1"/>
  <c r="CI23" i="1"/>
  <c r="CZ23" i="1"/>
  <c r="CJ28" i="1"/>
  <c r="CZ28" i="1"/>
  <c r="CZ43" i="1"/>
  <c r="CI25" i="1"/>
  <c r="CZ25" i="1"/>
  <c r="CJ37" i="1"/>
  <c r="CZ37" i="1"/>
  <c r="CI26" i="1"/>
  <c r="CZ26" i="1"/>
  <c r="CP29" i="1"/>
  <c r="CZ29" i="1"/>
  <c r="CO36" i="1"/>
  <c r="CZ36" i="1"/>
  <c r="CS24" i="1"/>
  <c r="CZ24" i="1"/>
  <c r="CZ45" i="1"/>
  <c r="CS33" i="1"/>
  <c r="CZ33" i="1"/>
  <c r="CY32" i="1"/>
  <c r="CZ32" i="1"/>
  <c r="CV31" i="1"/>
  <c r="CZ31" i="1"/>
  <c r="GG31" i="1"/>
  <c r="GF31" i="1"/>
  <c r="GE31" i="1"/>
  <c r="GD31" i="1"/>
  <c r="GG23" i="1"/>
  <c r="GF23" i="1"/>
  <c r="GE23" i="1"/>
  <c r="GD23" i="1"/>
  <c r="GE34" i="1"/>
  <c r="GG34" i="1"/>
  <c r="GD34" i="1"/>
  <c r="GF34" i="1"/>
  <c r="GG39" i="1"/>
  <c r="GF39" i="1"/>
  <c r="GE39" i="1"/>
  <c r="GD39" i="1"/>
  <c r="GG29" i="1"/>
  <c r="GF29" i="1"/>
  <c r="GE29" i="1"/>
  <c r="GD29" i="1"/>
  <c r="GG38" i="1"/>
  <c r="GF38" i="1"/>
  <c r="GE38" i="1"/>
  <c r="GD38" i="1"/>
  <c r="GG40" i="1"/>
  <c r="GF40" i="1"/>
  <c r="GD40" i="1"/>
  <c r="GD36" i="1"/>
  <c r="GG36" i="1"/>
  <c r="GF36" i="1"/>
  <c r="GE36" i="1"/>
  <c r="GD37" i="1"/>
  <c r="GF37" i="1"/>
  <c r="GG37" i="1"/>
  <c r="GE37" i="1"/>
  <c r="GG43" i="1"/>
  <c r="GF43" i="1"/>
  <c r="GE43" i="1"/>
  <c r="GD43" i="1"/>
  <c r="GG46" i="1"/>
  <c r="GF46" i="1"/>
  <c r="GD46" i="1"/>
  <c r="GE46" i="1"/>
  <c r="GG42" i="1"/>
  <c r="GF42" i="1"/>
  <c r="GE42" i="1"/>
  <c r="GD42" i="1"/>
  <c r="GG44" i="1"/>
  <c r="GF44" i="1"/>
  <c r="GE44" i="1"/>
  <c r="GD44" i="1"/>
  <c r="GG32" i="1"/>
  <c r="GF32" i="1"/>
  <c r="GE32" i="1"/>
  <c r="GD32" i="1"/>
  <c r="GE28" i="1"/>
  <c r="GF28" i="1"/>
  <c r="GD28" i="1"/>
  <c r="GG28" i="1"/>
  <c r="GG33" i="1"/>
  <c r="GE33" i="1"/>
  <c r="GD33" i="1"/>
  <c r="GF33" i="1"/>
  <c r="GG30" i="1"/>
  <c r="GF30" i="1"/>
  <c r="GE30" i="1"/>
  <c r="GD30" i="1"/>
  <c r="GG25" i="1"/>
  <c r="GF25" i="1"/>
  <c r="GE25" i="1"/>
  <c r="GD25" i="1"/>
  <c r="GE45" i="1"/>
  <c r="GD45" i="1"/>
  <c r="GF45" i="1"/>
  <c r="GG45" i="1"/>
  <c r="GG24" i="1"/>
  <c r="GF24" i="1"/>
  <c r="GE24" i="1"/>
  <c r="GD24" i="1"/>
  <c r="GE26" i="1"/>
  <c r="GG26" i="1"/>
  <c r="GF26" i="1"/>
  <c r="GD26" i="1"/>
  <c r="GG27" i="1"/>
  <c r="GF27" i="1"/>
  <c r="GE27" i="1"/>
  <c r="GD27" i="1"/>
  <c r="AAQ64" i="1" a="1"/>
  <c r="AAQ64" i="1" s="1"/>
  <c r="AAW64" i="1" a="1"/>
  <c r="AAW64" i="1" s="1"/>
  <c r="AAV64" i="1" a="1"/>
  <c r="AAV64" i="1" s="1"/>
  <c r="GL51" i="1"/>
  <c r="GI51" i="1"/>
  <c r="GO51" i="1"/>
  <c r="GK51" i="1"/>
  <c r="GM51" i="1"/>
  <c r="GJ51" i="1"/>
  <c r="GH51" i="1"/>
  <c r="AD51" i="1"/>
  <c r="DH51" i="1" s="1" a="1"/>
  <c r="DH51" i="1" s="1"/>
  <c r="GN51" i="1"/>
  <c r="GI55" i="1"/>
  <c r="AD55" i="1"/>
  <c r="DH55" i="1" s="1" a="1"/>
  <c r="DH55" i="1" s="1"/>
  <c r="GL55" i="1"/>
  <c r="GO55" i="1"/>
  <c r="GH55" i="1"/>
  <c r="GM55" i="1"/>
  <c r="GJ55" i="1"/>
  <c r="GK55" i="1"/>
  <c r="GN55" i="1"/>
  <c r="ABL53" i="1"/>
  <c r="FT53" i="1"/>
  <c r="FV53" i="1"/>
  <c r="FU53" i="1"/>
  <c r="ACP53" i="1"/>
  <c r="GO53" i="1"/>
  <c r="GJ53" i="1"/>
  <c r="AD53" i="1"/>
  <c r="DH53" i="1" s="1" a="1"/>
  <c r="DH53" i="1" s="1"/>
  <c r="GI53" i="1"/>
  <c r="GL53" i="1"/>
  <c r="GM53" i="1"/>
  <c r="GH53" i="1"/>
  <c r="GK53" i="1"/>
  <c r="GN53" i="1"/>
  <c r="FD42" i="1"/>
  <c r="V55" i="1"/>
  <c r="FD39" i="1"/>
  <c r="FD44" i="1"/>
  <c r="CI44" i="1"/>
  <c r="FU55" i="1"/>
  <c r="ABL55" i="1"/>
  <c r="FT55" i="1"/>
  <c r="FV55" i="1"/>
  <c r="ACP55" i="1"/>
  <c r="CY39" i="1"/>
  <c r="V51" i="1"/>
  <c r="FW53" i="1"/>
  <c r="FX53" i="1"/>
  <c r="FU51" i="1"/>
  <c r="ABL51" i="1"/>
  <c r="FT51" i="1"/>
  <c r="FV51" i="1"/>
  <c r="ACP51" i="1"/>
  <c r="V53" i="1"/>
  <c r="FX55" i="1"/>
  <c r="FW55" i="1"/>
  <c r="FW51" i="1"/>
  <c r="FX51" i="1"/>
  <c r="DL43" i="1"/>
  <c r="DK43" i="1"/>
  <c r="DP43" i="1"/>
  <c r="DO43" i="1"/>
  <c r="DN43" i="1"/>
  <c r="DP39" i="1"/>
  <c r="DN39" i="1"/>
  <c r="DL39" i="1"/>
  <c r="DK39" i="1"/>
  <c r="DO39" i="1"/>
  <c r="DP46" i="1"/>
  <c r="DO46" i="1"/>
  <c r="DN46" i="1"/>
  <c r="DL46" i="1"/>
  <c r="DK46" i="1"/>
  <c r="DP44" i="1"/>
  <c r="DO44" i="1"/>
  <c r="DK44" i="1"/>
  <c r="DN44" i="1"/>
  <c r="DL44" i="1"/>
  <c r="DO31" i="1"/>
  <c r="DN31" i="1"/>
  <c r="DK31" i="1"/>
  <c r="DP31" i="1"/>
  <c r="DL31" i="1"/>
  <c r="DK34" i="1"/>
  <c r="DP34" i="1"/>
  <c r="DO34" i="1"/>
  <c r="DN34" i="1"/>
  <c r="DL34" i="1"/>
  <c r="DP45" i="1"/>
  <c r="DO45" i="1"/>
  <c r="DN45" i="1"/>
  <c r="DL45" i="1"/>
  <c r="DK45" i="1"/>
  <c r="DL33" i="1"/>
  <c r="DK33" i="1"/>
  <c r="DP33" i="1"/>
  <c r="DO33" i="1"/>
  <c r="DN33" i="1"/>
  <c r="DP42" i="1"/>
  <c r="DO42" i="1"/>
  <c r="DN42" i="1"/>
  <c r="DL42" i="1"/>
  <c r="DK42" i="1"/>
  <c r="DP38" i="1"/>
  <c r="DO38" i="1"/>
  <c r="DN38" i="1"/>
  <c r="DL38" i="1"/>
  <c r="DK38" i="1"/>
  <c r="DK30" i="1"/>
  <c r="DP30" i="1"/>
  <c r="DN30" i="1"/>
  <c r="DL30" i="1"/>
  <c r="DO30" i="1"/>
  <c r="DK37" i="1"/>
  <c r="DP37" i="1"/>
  <c r="DO37" i="1"/>
  <c r="DN37" i="1"/>
  <c r="DL37" i="1"/>
  <c r="DP36" i="1"/>
  <c r="DO36" i="1"/>
  <c r="DN36" i="1"/>
  <c r="DL36" i="1"/>
  <c r="DK36" i="1"/>
  <c r="DO32" i="1"/>
  <c r="DN32" i="1"/>
  <c r="DL32" i="1"/>
  <c r="DK32" i="1"/>
  <c r="DP32" i="1"/>
  <c r="DO40" i="1"/>
  <c r="DN40" i="1"/>
  <c r="DL40" i="1"/>
  <c r="DK40" i="1"/>
  <c r="DP40" i="1"/>
  <c r="DK25" i="1"/>
  <c r="DP25" i="1"/>
  <c r="DO25" i="1"/>
  <c r="DN25" i="1"/>
  <c r="DL25" i="1"/>
  <c r="DN24" i="1"/>
  <c r="DK24" i="1"/>
  <c r="DO24" i="1"/>
  <c r="DP24" i="1"/>
  <c r="DL24" i="1"/>
  <c r="DP23" i="1"/>
  <c r="DO23" i="1"/>
  <c r="DN23" i="1"/>
  <c r="DK23" i="1"/>
  <c r="DL23" i="1"/>
  <c r="CA65" i="1"/>
  <c r="BZ65" i="1"/>
  <c r="BY65" i="1"/>
  <c r="BX65" i="1"/>
  <c r="BW65" i="1"/>
  <c r="BV65" i="1"/>
  <c r="BU65" i="1"/>
  <c r="BT65" i="1"/>
  <c r="BS65" i="1"/>
  <c r="BR65" i="1"/>
  <c r="BQ65" i="1"/>
  <c r="BP65" i="1"/>
  <c r="BO65" i="1"/>
  <c r="BN65" i="1"/>
  <c r="YE75" i="1"/>
  <c r="YD75" i="1"/>
  <c r="YE74" i="1"/>
  <c r="YD74" i="1"/>
  <c r="YE73" i="1"/>
  <c r="YD73" i="1"/>
  <c r="YE72" i="1"/>
  <c r="YD72" i="1"/>
  <c r="YE71" i="1"/>
  <c r="YD71" i="1"/>
  <c r="YD68" i="1"/>
  <c r="YE68" i="1"/>
  <c r="YE67" i="1"/>
  <c r="YD67" i="1"/>
  <c r="YD70" i="1"/>
  <c r="YE70" i="1"/>
  <c r="YE66" i="1"/>
  <c r="YD66" i="1"/>
  <c r="YD65" i="1"/>
  <c r="YE65" i="1"/>
  <c r="YE69" i="1"/>
  <c r="YD69" i="1"/>
  <c r="D65" i="1"/>
  <c r="DH36" i="1"/>
  <c r="DH37" i="1" s="1"/>
  <c r="FX30" i="1"/>
  <c r="CY37" i="1"/>
  <c r="CO37" i="1"/>
  <c r="CS37" i="1"/>
  <c r="CI37" i="1"/>
  <c r="CP37" i="1"/>
  <c r="CV37" i="1"/>
  <c r="AAQ17" i="1"/>
  <c r="GO34" i="1"/>
  <c r="GN34" i="1"/>
  <c r="GM34" i="1"/>
  <c r="GL34" i="1"/>
  <c r="GK34" i="1"/>
  <c r="GJ34" i="1"/>
  <c r="GI34" i="1"/>
  <c r="GH34" i="1"/>
  <c r="GO32" i="1"/>
  <c r="GN32" i="1"/>
  <c r="GM32" i="1"/>
  <c r="GL32" i="1"/>
  <c r="GK32" i="1"/>
  <c r="GJ32" i="1"/>
  <c r="GI32" i="1"/>
  <c r="GH32" i="1"/>
  <c r="GO29" i="1"/>
  <c r="GN29" i="1"/>
  <c r="GM29" i="1"/>
  <c r="GL29" i="1"/>
  <c r="GK29" i="1"/>
  <c r="GJ29" i="1"/>
  <c r="GI29" i="1"/>
  <c r="GH29" i="1"/>
  <c r="GO40" i="1"/>
  <c r="GN40" i="1"/>
  <c r="GM40" i="1"/>
  <c r="GL40" i="1"/>
  <c r="GK40" i="1"/>
  <c r="GJ40" i="1"/>
  <c r="GI40" i="1"/>
  <c r="GH40" i="1"/>
  <c r="GO30" i="1"/>
  <c r="GN30" i="1"/>
  <c r="GM30" i="1"/>
  <c r="GL30" i="1"/>
  <c r="GK30" i="1"/>
  <c r="GJ30" i="1"/>
  <c r="GI30" i="1"/>
  <c r="GH30" i="1"/>
  <c r="GO28" i="1"/>
  <c r="GN28" i="1"/>
  <c r="GM28" i="1"/>
  <c r="GL28" i="1"/>
  <c r="GK28" i="1"/>
  <c r="GJ28" i="1"/>
  <c r="GI28" i="1"/>
  <c r="GH28" i="1"/>
  <c r="GO46" i="1"/>
  <c r="GN46" i="1"/>
  <c r="GM46" i="1"/>
  <c r="GL46" i="1"/>
  <c r="GK46" i="1"/>
  <c r="GI46" i="1"/>
  <c r="GJ46" i="1"/>
  <c r="GH46" i="1"/>
  <c r="GO31" i="1"/>
  <c r="GN31" i="1"/>
  <c r="GM31" i="1"/>
  <c r="GL31" i="1"/>
  <c r="GK31" i="1"/>
  <c r="GJ31" i="1"/>
  <c r="GI31" i="1"/>
  <c r="GH31" i="1"/>
  <c r="GO27" i="1"/>
  <c r="GN27" i="1"/>
  <c r="GM27" i="1"/>
  <c r="GL27" i="1"/>
  <c r="GK27" i="1"/>
  <c r="GJ27" i="1"/>
  <c r="GI27" i="1"/>
  <c r="GH27" i="1"/>
  <c r="GO44" i="1"/>
  <c r="GN44" i="1"/>
  <c r="GM44" i="1"/>
  <c r="GL44" i="1"/>
  <c r="GK44" i="1"/>
  <c r="GJ44" i="1"/>
  <c r="GI44" i="1"/>
  <c r="GH44" i="1"/>
  <c r="GO36" i="1"/>
  <c r="GN36" i="1"/>
  <c r="GM36" i="1"/>
  <c r="GL36" i="1"/>
  <c r="GK36" i="1"/>
  <c r="GJ36" i="1"/>
  <c r="GI36" i="1"/>
  <c r="GH36" i="1"/>
  <c r="GO45" i="1"/>
  <c r="GN45" i="1"/>
  <c r="GM45" i="1"/>
  <c r="GL45" i="1"/>
  <c r="GK45" i="1"/>
  <c r="GJ45" i="1"/>
  <c r="GI45" i="1"/>
  <c r="GH45" i="1"/>
  <c r="GO26" i="1"/>
  <c r="GN26" i="1"/>
  <c r="GM26" i="1"/>
  <c r="GL26" i="1"/>
  <c r="GK26" i="1"/>
  <c r="GJ26" i="1"/>
  <c r="GI26" i="1"/>
  <c r="GH26" i="1"/>
  <c r="GO38" i="1"/>
  <c r="GN38" i="1"/>
  <c r="GM38" i="1"/>
  <c r="GL38" i="1"/>
  <c r="GK38" i="1"/>
  <c r="GJ38" i="1"/>
  <c r="GI38" i="1"/>
  <c r="GH38" i="1"/>
  <c r="GO33" i="1"/>
  <c r="GN33" i="1"/>
  <c r="GM33" i="1"/>
  <c r="GL33" i="1"/>
  <c r="GK33" i="1"/>
  <c r="GJ33" i="1"/>
  <c r="GI33" i="1"/>
  <c r="GH33" i="1"/>
  <c r="GO39" i="1"/>
  <c r="GN39" i="1"/>
  <c r="GM39" i="1"/>
  <c r="GL39" i="1"/>
  <c r="GK39" i="1"/>
  <c r="GJ39" i="1"/>
  <c r="GI39" i="1"/>
  <c r="GH39" i="1"/>
  <c r="GO43" i="1"/>
  <c r="GN43" i="1"/>
  <c r="GM43" i="1"/>
  <c r="GL43" i="1"/>
  <c r="GK43" i="1"/>
  <c r="GJ43" i="1"/>
  <c r="GI43" i="1"/>
  <c r="GH43" i="1"/>
  <c r="GO42" i="1"/>
  <c r="GN42" i="1"/>
  <c r="GM42" i="1"/>
  <c r="GL42" i="1"/>
  <c r="GK42" i="1"/>
  <c r="GJ42" i="1"/>
  <c r="GI42" i="1"/>
  <c r="GH42" i="1"/>
  <c r="GO37" i="1"/>
  <c r="GN37" i="1"/>
  <c r="GM37" i="1"/>
  <c r="GL37" i="1"/>
  <c r="GK37" i="1"/>
  <c r="GJ37" i="1"/>
  <c r="GI37" i="1"/>
  <c r="GH37" i="1"/>
  <c r="GZ32" i="1"/>
  <c r="GZ42" i="1"/>
  <c r="GZ40" i="1"/>
  <c r="GZ37" i="1"/>
  <c r="GZ39" i="1"/>
  <c r="GZ46" i="1"/>
  <c r="GZ33" i="1"/>
  <c r="GZ27" i="1"/>
  <c r="GZ23" i="1"/>
  <c r="GZ24" i="1"/>
  <c r="GZ26" i="1"/>
  <c r="GZ34" i="1"/>
  <c r="GZ31" i="1"/>
  <c r="GZ30" i="1"/>
  <c r="GZ25" i="1"/>
  <c r="GZ38" i="1"/>
  <c r="GZ28" i="1"/>
  <c r="GZ29" i="1"/>
  <c r="GZ36" i="1"/>
  <c r="GZ43" i="1"/>
  <c r="CV24" i="1"/>
  <c r="CP24" i="1"/>
  <c r="CO24" i="1"/>
  <c r="CJ24" i="1"/>
  <c r="CO30" i="1"/>
  <c r="CY30" i="1"/>
  <c r="CI30" i="1"/>
  <c r="CS30" i="1"/>
  <c r="CV30" i="1"/>
  <c r="CJ30" i="1"/>
  <c r="CI24" i="1"/>
  <c r="CY24" i="1"/>
  <c r="FW31" i="1"/>
  <c r="CP31" i="1"/>
  <c r="CO31" i="1"/>
  <c r="CJ31" i="1"/>
  <c r="CI31" i="1"/>
  <c r="CS31" i="1"/>
  <c r="CY31" i="1"/>
  <c r="CY23" i="1"/>
  <c r="CV23" i="1"/>
  <c r="CS23" i="1"/>
  <c r="CP23" i="1"/>
  <c r="CJ23" i="1"/>
  <c r="CO23" i="1"/>
  <c r="DW40" i="1"/>
  <c r="DQ40" i="1"/>
  <c r="DY40" i="1"/>
  <c r="DV40" i="1"/>
  <c r="V40" i="1"/>
  <c r="DX40" i="1"/>
  <c r="DZ40" i="1"/>
  <c r="CI36" i="1"/>
  <c r="CI28" i="1"/>
  <c r="CS28" i="1"/>
  <c r="CY26" i="1"/>
  <c r="FU40" i="1"/>
  <c r="FT40" i="1"/>
  <c r="CY38" i="1"/>
  <c r="CP28" i="1"/>
  <c r="CV38" i="1"/>
  <c r="CV28" i="1"/>
  <c r="CS26" i="1"/>
  <c r="CS38" i="1"/>
  <c r="DV31" i="1"/>
  <c r="CP26" i="1"/>
  <c r="CJ38" i="1"/>
  <c r="CO26" i="1"/>
  <c r="CI38" i="1"/>
  <c r="CP38" i="1"/>
  <c r="CY34" i="1"/>
  <c r="CY25" i="1"/>
  <c r="CO28" i="1"/>
  <c r="FV40" i="1"/>
  <c r="CY28" i="1"/>
  <c r="CV26" i="1"/>
  <c r="CJ27" i="1"/>
  <c r="CI27" i="1"/>
  <c r="CV27" i="1"/>
  <c r="CY27" i="1"/>
  <c r="CP27" i="1"/>
  <c r="CS27" i="1"/>
  <c r="CJ26" i="1"/>
  <c r="CJ32" i="1"/>
  <c r="CI32" i="1"/>
  <c r="CV32" i="1"/>
  <c r="CS32" i="1"/>
  <c r="CS39" i="1"/>
  <c r="CV39" i="1"/>
  <c r="CP39" i="1"/>
  <c r="CO39" i="1"/>
  <c r="CI39" i="1"/>
  <c r="CJ39" i="1"/>
  <c r="CP25" i="1"/>
  <c r="CV36" i="1"/>
  <c r="CV25" i="1"/>
  <c r="CY36" i="1"/>
  <c r="CS25" i="1"/>
  <c r="CO25" i="1"/>
  <c r="CP36" i="1"/>
  <c r="CS36" i="1"/>
  <c r="CJ25" i="1"/>
  <c r="CJ36" i="1"/>
  <c r="AD40" i="1"/>
  <c r="CV40" i="1"/>
  <c r="CY40" i="1"/>
  <c r="CS40" i="1"/>
  <c r="CJ40" i="1"/>
  <c r="CI40" i="1"/>
  <c r="CP40" i="1"/>
  <c r="CO40" i="1"/>
  <c r="FX40" i="1"/>
  <c r="FW40" i="1"/>
  <c r="CP33" i="1"/>
  <c r="CO33" i="1"/>
  <c r="CI33" i="1"/>
  <c r="CV33" i="1"/>
  <c r="CJ33" i="1"/>
  <c r="CY33" i="1"/>
  <c r="CS34" i="1"/>
  <c r="CP34" i="1"/>
  <c r="CO34" i="1"/>
  <c r="CJ34" i="1"/>
  <c r="CI34" i="1"/>
  <c r="CP32" i="1"/>
  <c r="CV34" i="1"/>
  <c r="CO32" i="1"/>
  <c r="CY46" i="1"/>
  <c r="CS46" i="1"/>
  <c r="CP46" i="1"/>
  <c r="CJ46" i="1"/>
  <c r="CI46" i="1"/>
  <c r="CO46" i="1"/>
  <c r="CY44" i="1"/>
  <c r="CV44" i="1"/>
  <c r="CP44" i="1"/>
  <c r="CO44" i="1"/>
  <c r="CJ44" i="1"/>
  <c r="CS44" i="1"/>
  <c r="CY45" i="1"/>
  <c r="CO45" i="1"/>
  <c r="CV45" i="1"/>
  <c r="CP45" i="1"/>
  <c r="CJ45" i="1"/>
  <c r="CI45" i="1"/>
  <c r="CO29" i="1"/>
  <c r="CS45" i="1"/>
  <c r="CY29" i="1"/>
  <c r="CV29" i="1"/>
  <c r="CI29" i="1"/>
  <c r="CS29" i="1"/>
  <c r="CJ29" i="1"/>
  <c r="CY43" i="1"/>
  <c r="CV43" i="1"/>
  <c r="CP43" i="1"/>
  <c r="CO43" i="1"/>
  <c r="CI43" i="1"/>
  <c r="CS43" i="1"/>
  <c r="CJ43" i="1"/>
  <c r="FM22" i="1"/>
  <c r="FR22" i="1"/>
  <c r="FN22" i="1"/>
  <c r="FO22" i="1"/>
  <c r="FQ22" i="1"/>
  <c r="FP22" i="1"/>
  <c r="FP20" i="1"/>
  <c r="FR20" i="1"/>
  <c r="FQ20" i="1"/>
  <c r="FO20" i="1"/>
  <c r="FN20" i="1"/>
  <c r="FM20" i="1"/>
  <c r="FP21" i="1"/>
  <c r="FR21" i="1"/>
  <c r="FM21" i="1"/>
  <c r="FQ21" i="1"/>
  <c r="FN21" i="1"/>
  <c r="FO21" i="1"/>
  <c r="DW31" i="1"/>
  <c r="DX31" i="1"/>
  <c r="DY31" i="1"/>
  <c r="DZ31" i="1"/>
  <c r="V31" i="1"/>
  <c r="DQ31" i="1"/>
  <c r="AD31" i="1"/>
  <c r="DW46" i="1"/>
  <c r="DQ25" i="1"/>
  <c r="DQ30" i="1"/>
  <c r="DZ23" i="1"/>
  <c r="FX24" i="1"/>
  <c r="FW23" i="1"/>
  <c r="FW29" i="1"/>
  <c r="FX46" i="1"/>
  <c r="FX27" i="1"/>
  <c r="V23" i="1"/>
  <c r="DQ24" i="1"/>
  <c r="DQ23" i="1"/>
  <c r="DV24" i="1"/>
  <c r="DW24" i="1"/>
  <c r="DV23" i="1"/>
  <c r="DW23" i="1"/>
  <c r="DX24" i="1"/>
  <c r="DY24" i="1"/>
  <c r="DZ24" i="1"/>
  <c r="DX23" i="1"/>
  <c r="DY23" i="1"/>
  <c r="V24" i="1"/>
  <c r="AD24" i="1"/>
  <c r="V30" i="1"/>
  <c r="AD30" i="1"/>
  <c r="DV30" i="1"/>
  <c r="DW30" i="1"/>
  <c r="DX30" i="1"/>
  <c r="DY30" i="1"/>
  <c r="DZ30" i="1"/>
  <c r="FX36" i="1"/>
  <c r="FW43" i="1"/>
  <c r="HA44" i="1"/>
  <c r="HA45" i="1"/>
  <c r="DV43" i="1"/>
  <c r="DW43" i="1"/>
  <c r="DX43" i="1"/>
  <c r="DY43" i="1"/>
  <c r="DZ43" i="1"/>
  <c r="DQ43" i="1"/>
  <c r="FX45" i="1"/>
  <c r="FW45" i="1"/>
  <c r="DQ44" i="1"/>
  <c r="DZ44" i="1"/>
  <c r="DW44" i="1"/>
  <c r="V44" i="1"/>
  <c r="DX44" i="1"/>
  <c r="DV44" i="1"/>
  <c r="DY44" i="1"/>
  <c r="V45" i="1"/>
  <c r="DZ45" i="1"/>
  <c r="DY45" i="1"/>
  <c r="DX45" i="1"/>
  <c r="DV45" i="1"/>
  <c r="DW45" i="1"/>
  <c r="DQ45" i="1"/>
  <c r="AD44" i="1"/>
  <c r="AD45" i="1"/>
  <c r="FT45" i="1"/>
  <c r="FV45" i="1"/>
  <c r="FU45" i="1"/>
  <c r="FU44" i="1"/>
  <c r="FT44" i="1"/>
  <c r="FV44" i="1"/>
  <c r="FX44" i="1"/>
  <c r="FW44" i="1"/>
  <c r="FW25" i="1"/>
  <c r="FW28" i="1"/>
  <c r="AD36" i="1"/>
  <c r="V43" i="1"/>
  <c r="FV29" i="1"/>
  <c r="FU29" i="1"/>
  <c r="FT29" i="1"/>
  <c r="FT25" i="1"/>
  <c r="FU36" i="1"/>
  <c r="FW26" i="1"/>
  <c r="V25" i="1"/>
  <c r="DV25" i="1"/>
  <c r="DW25" i="1"/>
  <c r="DX25" i="1"/>
  <c r="DY25" i="1"/>
  <c r="DZ25" i="1"/>
  <c r="AD23" i="1"/>
  <c r="FT36" i="1"/>
  <c r="FT26" i="1"/>
  <c r="AD25" i="1"/>
  <c r="V42" i="1"/>
  <c r="DZ42" i="1"/>
  <c r="DY42" i="1"/>
  <c r="DX42" i="1"/>
  <c r="DW42" i="1"/>
  <c r="DV42" i="1"/>
  <c r="DQ42" i="1"/>
  <c r="FX42" i="1"/>
  <c r="FW42" i="1"/>
  <c r="DQ38" i="1"/>
  <c r="V38" i="1"/>
  <c r="DZ38" i="1"/>
  <c r="DY38" i="1"/>
  <c r="DX38" i="1"/>
  <c r="DW38" i="1"/>
  <c r="DV38" i="1"/>
  <c r="FX39" i="1"/>
  <c r="FW39" i="1"/>
  <c r="DQ39" i="1"/>
  <c r="V39" i="1"/>
  <c r="DZ39" i="1"/>
  <c r="DY39" i="1"/>
  <c r="DX39" i="1"/>
  <c r="DW39" i="1"/>
  <c r="DV39" i="1"/>
  <c r="FX38" i="1"/>
  <c r="FW38" i="1"/>
  <c r="DX37" i="1"/>
  <c r="DW37" i="1"/>
  <c r="DV37" i="1"/>
  <c r="DQ37" i="1"/>
  <c r="V37" i="1"/>
  <c r="DZ37" i="1"/>
  <c r="DY37" i="1"/>
  <c r="FX37" i="1"/>
  <c r="FW37" i="1"/>
  <c r="AD38" i="1"/>
  <c r="AD39" i="1"/>
  <c r="AD42" i="1"/>
  <c r="FU26" i="1"/>
  <c r="AD37" i="1"/>
  <c r="FV26" i="1"/>
  <c r="AD26" i="1"/>
  <c r="FU25" i="1"/>
  <c r="FV25" i="1"/>
  <c r="FU39" i="1"/>
  <c r="FT39" i="1"/>
  <c r="FV39" i="1"/>
  <c r="AD43" i="1"/>
  <c r="FV42" i="1"/>
  <c r="FU42" i="1"/>
  <c r="FT42" i="1"/>
  <c r="FV38" i="1"/>
  <c r="FU38" i="1"/>
  <c r="FT38" i="1"/>
  <c r="FV37" i="1"/>
  <c r="FU37" i="1"/>
  <c r="FT37" i="1"/>
  <c r="DX36" i="1"/>
  <c r="DY36" i="1"/>
  <c r="DZ36" i="1"/>
  <c r="FT43" i="1"/>
  <c r="FU43" i="1"/>
  <c r="FV43" i="1"/>
  <c r="FS18" i="1"/>
  <c r="V34" i="1"/>
  <c r="DZ34" i="1"/>
  <c r="DY34" i="1"/>
  <c r="DX34" i="1"/>
  <c r="DW34" i="1"/>
  <c r="DV34" i="1"/>
  <c r="DQ34" i="1"/>
  <c r="FU33" i="1"/>
  <c r="FT33" i="1"/>
  <c r="FV33" i="1"/>
  <c r="FV34" i="1"/>
  <c r="FU34" i="1"/>
  <c r="FT34" i="1"/>
  <c r="FV32" i="1"/>
  <c r="FU32" i="1"/>
  <c r="FT32" i="1"/>
  <c r="FX32" i="1"/>
  <c r="FW32" i="1"/>
  <c r="FX33" i="1"/>
  <c r="FW33" i="1"/>
  <c r="FX34" i="1"/>
  <c r="FW34" i="1"/>
  <c r="AD33" i="1"/>
  <c r="AD34" i="1"/>
  <c r="DQ32" i="1"/>
  <c r="V32" i="1"/>
  <c r="DZ32" i="1"/>
  <c r="DY32" i="1"/>
  <c r="DX32" i="1"/>
  <c r="DW32" i="1"/>
  <c r="DV32" i="1"/>
  <c r="AD32" i="1"/>
  <c r="DQ33" i="1"/>
  <c r="V33" i="1"/>
  <c r="DZ33" i="1"/>
  <c r="DY33" i="1"/>
  <c r="DX33" i="1"/>
  <c r="DW33" i="1"/>
  <c r="DV33" i="1"/>
  <c r="FM18" i="1"/>
  <c r="FN18" i="1"/>
  <c r="FO18" i="1"/>
  <c r="FP18" i="1"/>
  <c r="FQ18" i="1"/>
  <c r="FR18" i="1"/>
  <c r="DQ36" i="1"/>
  <c r="DV36" i="1"/>
  <c r="DW36" i="1"/>
  <c r="V36" i="1"/>
  <c r="DX46" i="1"/>
  <c r="FT28" i="1"/>
  <c r="AD27" i="1"/>
  <c r="FT27" i="1"/>
  <c r="FU27" i="1"/>
  <c r="FV27" i="1"/>
  <c r="V46" i="1"/>
  <c r="DV46" i="1"/>
  <c r="DY46" i="1"/>
  <c r="DQ29" i="1"/>
  <c r="V29" i="1"/>
  <c r="DZ29" i="1"/>
  <c r="DY29" i="1"/>
  <c r="DX29" i="1"/>
  <c r="DW29" i="1"/>
  <c r="DV29" i="1"/>
  <c r="AD29" i="1"/>
  <c r="DQ46" i="1"/>
  <c r="DZ46" i="1"/>
  <c r="FV46" i="1"/>
  <c r="FU46" i="1"/>
  <c r="FT46" i="1"/>
  <c r="AD46" i="1"/>
  <c r="FU28" i="1"/>
  <c r="FV28" i="1"/>
  <c r="XO70" i="1"/>
  <c r="XO65" i="1"/>
  <c r="XO75" i="1"/>
  <c r="XO72" i="1"/>
  <c r="XO74" i="1"/>
  <c r="XO66" i="1"/>
  <c r="XO73" i="1"/>
  <c r="XO68" i="1"/>
  <c r="XO67" i="1"/>
  <c r="XO71" i="1"/>
  <c r="XO69" i="1"/>
  <c r="CV65" i="1"/>
  <c r="CV73" i="1"/>
  <c r="CV75" i="1"/>
  <c r="CV69" i="1"/>
  <c r="CV67" i="1"/>
  <c r="CV68" i="1"/>
  <c r="CV70" i="1"/>
  <c r="CV74" i="1"/>
  <c r="CV72" i="1"/>
  <c r="CV71" i="1"/>
  <c r="CV66" i="1"/>
  <c r="CJ66" i="1"/>
  <c r="CP66" i="1"/>
  <c r="CJ65" i="1"/>
  <c r="CP65" i="1"/>
  <c r="CJ73" i="1"/>
  <c r="CP73" i="1"/>
  <c r="CJ67" i="1"/>
  <c r="CP67" i="1"/>
  <c r="CJ75" i="1"/>
  <c r="CP75" i="1"/>
  <c r="CJ69" i="1"/>
  <c r="CP69" i="1"/>
  <c r="CJ70" i="1"/>
  <c r="CP70" i="1"/>
  <c r="CJ68" i="1"/>
  <c r="CP68" i="1"/>
  <c r="CJ72" i="1"/>
  <c r="CP72" i="1"/>
  <c r="CJ74" i="1"/>
  <c r="CP74" i="1"/>
  <c r="CJ71" i="1"/>
  <c r="CP71" i="1"/>
  <c r="CY68" i="1"/>
  <c r="CS68" i="1"/>
  <c r="CO68" i="1"/>
  <c r="CI68" i="1"/>
  <c r="CY74" i="1"/>
  <c r="CS74" i="1"/>
  <c r="CO74" i="1"/>
  <c r="CI74" i="1"/>
  <c r="CS71" i="1"/>
  <c r="CO71" i="1"/>
  <c r="CY71" i="1"/>
  <c r="CI71" i="1"/>
  <c r="CO67" i="1"/>
  <c r="CI67" i="1"/>
  <c r="CS67" i="1"/>
  <c r="CY67" i="1"/>
  <c r="CY66" i="1"/>
  <c r="CS66" i="1"/>
  <c r="CO66" i="1"/>
  <c r="CI66" i="1"/>
  <c r="CY72" i="1"/>
  <c r="CS72" i="1"/>
  <c r="CO72" i="1"/>
  <c r="CI72" i="1"/>
  <c r="CS70" i="1"/>
  <c r="CY70" i="1"/>
  <c r="CO70" i="1"/>
  <c r="CI70" i="1"/>
  <c r="CI65" i="1"/>
  <c r="CY65" i="1"/>
  <c r="CS65" i="1"/>
  <c r="CO65" i="1"/>
  <c r="GM65" i="1"/>
  <c r="GL65" i="1"/>
  <c r="GK65" i="1"/>
  <c r="GJ65" i="1"/>
  <c r="GI65" i="1"/>
  <c r="GH65" i="1"/>
  <c r="GO65" i="1"/>
  <c r="GN65" i="1"/>
  <c r="CY73" i="1"/>
  <c r="CS73" i="1"/>
  <c r="CO73" i="1"/>
  <c r="CI73" i="1"/>
  <c r="CO75" i="1"/>
  <c r="CI75" i="1"/>
  <c r="CS75" i="1"/>
  <c r="CY75" i="1"/>
  <c r="CY69" i="1"/>
  <c r="CS69" i="1"/>
  <c r="CO69" i="1"/>
  <c r="CI69" i="1"/>
  <c r="C507" i="4"/>
  <c r="P507" i="4" s="1"/>
  <c r="B506" i="4"/>
  <c r="G521" i="4"/>
  <c r="H570" i="4"/>
  <c r="I571" i="4"/>
  <c r="P492" i="4"/>
  <c r="C493" i="4"/>
  <c r="F573" i="4"/>
  <c r="E573" i="4"/>
  <c r="D573" i="4"/>
  <c r="Q573" i="4" s="1"/>
  <c r="U508" i="4"/>
  <c r="V509" i="4"/>
  <c r="S492" i="4"/>
  <c r="B492" i="4"/>
  <c r="R554" i="4"/>
  <c r="R551" i="4"/>
  <c r="A574" i="4"/>
  <c r="R545" i="4"/>
  <c r="R548" i="4"/>
  <c r="AAV17" i="1"/>
  <c r="AAW17" i="1"/>
  <c r="DH112" i="1" l="1" a="1"/>
  <c r="DH112" i="1" s="1"/>
  <c r="FA112" i="1" a="1"/>
  <c r="FA112" i="1" s="1"/>
  <c r="VG102" i="1"/>
  <c r="VG103" i="1"/>
  <c r="AI112" i="1"/>
  <c r="FL112" i="1" s="1"/>
  <c r="FA105" i="1" a="1"/>
  <c r="FA105" i="1" s="1"/>
  <c r="FA103" i="1" a="1"/>
  <c r="FA103" i="1" s="1"/>
  <c r="VG97" i="1"/>
  <c r="VG110" i="1"/>
  <c r="VG114" i="1"/>
  <c r="FA109" i="1" a="1"/>
  <c r="FA109" i="1" s="1"/>
  <c r="AJ109" i="1"/>
  <c r="FP109" i="1" s="1"/>
  <c r="DH109" i="1" a="1"/>
  <c r="DH109" i="1" s="1"/>
  <c r="FA104" i="1" a="1"/>
  <c r="FA104" i="1" s="1"/>
  <c r="FA108" i="1" a="1"/>
  <c r="FA108" i="1" s="1"/>
  <c r="AJ107" i="1"/>
  <c r="AJ106" i="1"/>
  <c r="AJ113" i="1"/>
  <c r="AI113" i="1"/>
  <c r="ET113" i="1" s="1"/>
  <c r="AI104" i="1"/>
  <c r="FO104" i="1" s="1"/>
  <c r="DH114" i="1" a="1"/>
  <c r="DH114" i="1" s="1"/>
  <c r="DH104" i="1" a="1"/>
  <c r="DH104" i="1" s="1"/>
  <c r="FA102" i="1" a="1"/>
  <c r="FA102" i="1" s="1"/>
  <c r="FA114" i="1" a="1"/>
  <c r="FA114" i="1" s="1"/>
  <c r="ET109" i="1"/>
  <c r="ES109" i="1"/>
  <c r="FL109" i="1"/>
  <c r="ET114" i="1"/>
  <c r="ES114" i="1"/>
  <c r="FL114" i="1"/>
  <c r="EU112" i="1"/>
  <c r="EV112" i="1" s="1"/>
  <c r="FG112" i="1"/>
  <c r="EZ112" i="1" a="1"/>
  <c r="EZ112" i="1" s="1"/>
  <c r="DO102" i="1"/>
  <c r="DN102" i="1"/>
  <c r="DP102" i="1"/>
  <c r="DM102" i="1"/>
  <c r="DL102" i="1"/>
  <c r="DK102" i="1"/>
  <c r="EZ113" i="1" a="1"/>
  <c r="EZ113" i="1" s="1"/>
  <c r="EU113" i="1"/>
  <c r="EV113" i="1" s="1"/>
  <c r="FG113" i="1"/>
  <c r="EU101" i="1"/>
  <c r="EV101" i="1" s="1"/>
  <c r="EZ101" i="1" a="1"/>
  <c r="EZ101" i="1" s="1"/>
  <c r="FG101" i="1"/>
  <c r="EP105" i="1"/>
  <c r="ER105" i="1"/>
  <c r="EQ105" i="1"/>
  <c r="AJ102" i="1"/>
  <c r="DQ107" i="1"/>
  <c r="GD107" i="1"/>
  <c r="GC107" i="1"/>
  <c r="GF107" i="1"/>
  <c r="GG107" i="1"/>
  <c r="GE107" i="1"/>
  <c r="GF111" i="1"/>
  <c r="GG111" i="1"/>
  <c r="GE111" i="1"/>
  <c r="DQ111" i="1"/>
  <c r="GD111" i="1"/>
  <c r="GC111" i="1"/>
  <c r="EZ105" i="1" a="1"/>
  <c r="EZ105" i="1" s="1"/>
  <c r="EU105" i="1"/>
  <c r="EV105" i="1" s="1"/>
  <c r="FG105" i="1"/>
  <c r="ER106" i="1"/>
  <c r="EQ106" i="1"/>
  <c r="EP106" i="1"/>
  <c r="AI108" i="1"/>
  <c r="FP108" i="1" s="1"/>
  <c r="DO112" i="1"/>
  <c r="DN112" i="1"/>
  <c r="DK112" i="1"/>
  <c r="DP112" i="1"/>
  <c r="DM112" i="1"/>
  <c r="DL112" i="1"/>
  <c r="DP107" i="1"/>
  <c r="DK107" i="1"/>
  <c r="DO107" i="1"/>
  <c r="DN107" i="1"/>
  <c r="DM107" i="1"/>
  <c r="DL107" i="1"/>
  <c r="EQ115" i="1"/>
  <c r="EP115" i="1"/>
  <c r="ER115" i="1"/>
  <c r="GF105" i="1"/>
  <c r="GD105" i="1"/>
  <c r="DQ105" i="1"/>
  <c r="GG105" i="1"/>
  <c r="GE105" i="1"/>
  <c r="GC105" i="1"/>
  <c r="AAV101" i="1" a="1"/>
  <c r="AAV101" i="1" s="1"/>
  <c r="AAV102" i="1" a="1"/>
  <c r="AAV102" i="1" s="1"/>
  <c r="AAV103" i="1" a="1"/>
  <c r="AAV103" i="1" s="1"/>
  <c r="AAV104" i="1" a="1"/>
  <c r="AAV104" i="1" s="1"/>
  <c r="AAV105" i="1" a="1"/>
  <c r="AAV105" i="1" s="1"/>
  <c r="AAV106" i="1" a="1"/>
  <c r="AAV106" i="1" s="1"/>
  <c r="AAV107" i="1" a="1"/>
  <c r="AAV107" i="1" s="1"/>
  <c r="AAV108" i="1" a="1"/>
  <c r="AAV108" i="1" s="1"/>
  <c r="AAV109" i="1" a="1"/>
  <c r="AAV109" i="1" s="1"/>
  <c r="AAV110" i="1" a="1"/>
  <c r="AAV110" i="1" s="1"/>
  <c r="AAV111" i="1" a="1"/>
  <c r="AAV111" i="1" s="1"/>
  <c r="AAV112" i="1" a="1"/>
  <c r="AAV112" i="1" s="1"/>
  <c r="AAV113" i="1" a="1"/>
  <c r="AAV113" i="1" s="1"/>
  <c r="AAV114" i="1" a="1"/>
  <c r="AAV114" i="1" s="1"/>
  <c r="AAV115" i="1" a="1"/>
  <c r="AAV115" i="1" s="1"/>
  <c r="FG103" i="1"/>
  <c r="EZ103" i="1" a="1"/>
  <c r="EZ103" i="1" s="1"/>
  <c r="EU103" i="1"/>
  <c r="EV103" i="1" s="1"/>
  <c r="GG101" i="1"/>
  <c r="DQ101" i="1"/>
  <c r="GF101" i="1"/>
  <c r="GD101" i="1"/>
  <c r="GE101" i="1"/>
  <c r="GC101" i="1"/>
  <c r="GG106" i="1"/>
  <c r="GC106" i="1"/>
  <c r="GF106" i="1"/>
  <c r="GE106" i="1"/>
  <c r="GD106" i="1"/>
  <c r="DQ106" i="1"/>
  <c r="DL104" i="1"/>
  <c r="DK104" i="1"/>
  <c r="DN104" i="1"/>
  <c r="DM104" i="1"/>
  <c r="DP104" i="1"/>
  <c r="DO104" i="1"/>
  <c r="DO106" i="1"/>
  <c r="DN106" i="1"/>
  <c r="DL106" i="1"/>
  <c r="DM106" i="1"/>
  <c r="DK106" i="1"/>
  <c r="DP106" i="1"/>
  <c r="GG108" i="1"/>
  <c r="GD108" i="1"/>
  <c r="DQ108" i="1"/>
  <c r="GE108" i="1"/>
  <c r="GC108" i="1"/>
  <c r="GF108" i="1"/>
  <c r="DK103" i="1"/>
  <c r="DO103" i="1"/>
  <c r="DP103" i="1"/>
  <c r="DL103" i="1"/>
  <c r="DN103" i="1"/>
  <c r="DM103" i="1"/>
  <c r="AI107" i="1"/>
  <c r="DQ110" i="1"/>
  <c r="GC110" i="1"/>
  <c r="GE110" i="1"/>
  <c r="GG110" i="1"/>
  <c r="GF110" i="1"/>
  <c r="GD110" i="1"/>
  <c r="AAQ101" i="1" a="1"/>
  <c r="AAQ101" i="1" s="1"/>
  <c r="AAQ102" i="1" a="1"/>
  <c r="AAQ102" i="1" s="1"/>
  <c r="AAQ103" i="1" a="1"/>
  <c r="AAQ103" i="1" s="1"/>
  <c r="AAQ104" i="1" a="1"/>
  <c r="AAQ104" i="1" s="1"/>
  <c r="AAQ105" i="1" a="1"/>
  <c r="AAQ105" i="1" s="1"/>
  <c r="AAQ106" i="1" a="1"/>
  <c r="AAQ106" i="1" s="1"/>
  <c r="AAQ107" i="1" a="1"/>
  <c r="AAQ107" i="1" s="1"/>
  <c r="AAQ108" i="1" a="1"/>
  <c r="AAQ108" i="1" s="1"/>
  <c r="AAQ109" i="1" a="1"/>
  <c r="AAQ109" i="1" s="1"/>
  <c r="AAQ110" i="1" a="1"/>
  <c r="AAQ110" i="1" s="1"/>
  <c r="AAQ111" i="1" a="1"/>
  <c r="AAQ111" i="1" s="1"/>
  <c r="AAQ112" i="1" a="1"/>
  <c r="AAQ112" i="1" s="1"/>
  <c r="AAQ113" i="1" a="1"/>
  <c r="AAQ113" i="1" s="1"/>
  <c r="AAQ114" i="1" a="1"/>
  <c r="AAQ114" i="1" s="1"/>
  <c r="AAQ115" i="1" a="1"/>
  <c r="AAQ115" i="1" s="1"/>
  <c r="EQ110" i="1"/>
  <c r="ER110" i="1"/>
  <c r="EP110" i="1"/>
  <c r="DQ103" i="1"/>
  <c r="GE103" i="1"/>
  <c r="GD103" i="1"/>
  <c r="GG103" i="1"/>
  <c r="GF103" i="1"/>
  <c r="GC103" i="1"/>
  <c r="FI112" i="1"/>
  <c r="VG101" i="1"/>
  <c r="VG115" i="1"/>
  <c r="DK108" i="1"/>
  <c r="DN108" i="1"/>
  <c r="DM108" i="1"/>
  <c r="DL108" i="1"/>
  <c r="DP108" i="1"/>
  <c r="DO108" i="1"/>
  <c r="AJ103" i="1"/>
  <c r="ER104" i="1"/>
  <c r="EQ104" i="1"/>
  <c r="EP104" i="1"/>
  <c r="DH103" i="1" a="1"/>
  <c r="DH103" i="1" s="1"/>
  <c r="FG110" i="1"/>
  <c r="EU110" i="1"/>
  <c r="EV110" i="1" s="1"/>
  <c r="EZ110" i="1" a="1"/>
  <c r="EZ110" i="1" s="1"/>
  <c r="FA110" i="1" a="1"/>
  <c r="FA110" i="1" s="1"/>
  <c r="AJ105" i="1"/>
  <c r="FO105" i="1" s="1"/>
  <c r="VG113" i="1"/>
  <c r="VG111" i="1"/>
  <c r="AI111" i="1"/>
  <c r="DK111" i="1"/>
  <c r="DN111" i="1"/>
  <c r="DM111" i="1"/>
  <c r="DL111" i="1"/>
  <c r="DP111" i="1"/>
  <c r="DO111" i="1"/>
  <c r="ET105" i="1"/>
  <c r="ES105" i="1"/>
  <c r="VG109" i="1"/>
  <c r="AI101" i="1"/>
  <c r="FN101" i="1" s="1"/>
  <c r="AI102" i="1"/>
  <c r="FR112" i="1"/>
  <c r="FS112" i="1"/>
  <c r="FG102" i="1"/>
  <c r="EU102" i="1"/>
  <c r="EV102" i="1" s="1"/>
  <c r="EZ102" i="1" a="1"/>
  <c r="EZ102" i="1" s="1"/>
  <c r="AJ111" i="1"/>
  <c r="EU104" i="1"/>
  <c r="EV104" i="1" s="1"/>
  <c r="FG104" i="1"/>
  <c r="EZ104" i="1" a="1"/>
  <c r="EZ104" i="1" s="1"/>
  <c r="ER111" i="1"/>
  <c r="EQ111" i="1"/>
  <c r="EP111" i="1"/>
  <c r="GE115" i="1"/>
  <c r="GF115" i="1"/>
  <c r="GC115" i="1"/>
  <c r="DQ115" i="1"/>
  <c r="GD115" i="1"/>
  <c r="GG115" i="1"/>
  <c r="EQ108" i="1"/>
  <c r="ER108" i="1"/>
  <c r="EP108" i="1"/>
  <c r="DH108" i="1" a="1"/>
  <c r="DH108" i="1" s="1"/>
  <c r="VG104" i="1"/>
  <c r="DH115" i="1" a="1"/>
  <c r="DH115" i="1" s="1"/>
  <c r="DQ113" i="1"/>
  <c r="GE113" i="1"/>
  <c r="GD113" i="1"/>
  <c r="GC113" i="1"/>
  <c r="GF113" i="1"/>
  <c r="GG113" i="1"/>
  <c r="AI110" i="1"/>
  <c r="ER114" i="1"/>
  <c r="EQ114" i="1"/>
  <c r="EP114" i="1"/>
  <c r="FA111" i="1" a="1"/>
  <c r="FA111" i="1" s="1"/>
  <c r="GG104" i="1"/>
  <c r="GC104" i="1"/>
  <c r="GF104" i="1"/>
  <c r="DQ104" i="1"/>
  <c r="GE104" i="1"/>
  <c r="GD104" i="1"/>
  <c r="ER101" i="1"/>
  <c r="EQ101" i="1"/>
  <c r="EP101" i="1"/>
  <c r="AJ114" i="1"/>
  <c r="FO114" i="1" s="1"/>
  <c r="AI106" i="1"/>
  <c r="EU106" i="1"/>
  <c r="EV106" i="1" s="1"/>
  <c r="EZ106" i="1" a="1"/>
  <c r="EZ106" i="1" s="1"/>
  <c r="FG106" i="1"/>
  <c r="VG105" i="1"/>
  <c r="FA115" i="1" a="1"/>
  <c r="FA115" i="1" s="1"/>
  <c r="ER112" i="1"/>
  <c r="EQ112" i="1"/>
  <c r="EP112" i="1"/>
  <c r="VG112" i="1"/>
  <c r="VG106" i="1"/>
  <c r="DM115" i="1"/>
  <c r="DP115" i="1"/>
  <c r="DL115" i="1"/>
  <c r="DK115" i="1"/>
  <c r="DN115" i="1"/>
  <c r="DO115" i="1"/>
  <c r="AJ110" i="1"/>
  <c r="FG107" i="1"/>
  <c r="EU107" i="1"/>
  <c r="EV107" i="1" s="1"/>
  <c r="EZ107" i="1" a="1"/>
  <c r="EZ107" i="1" s="1"/>
  <c r="AI115" i="1"/>
  <c r="FP115" i="1" s="1"/>
  <c r="EZ109" i="1" a="1"/>
  <c r="EZ109" i="1" s="1"/>
  <c r="FG109" i="1"/>
  <c r="EU109" i="1"/>
  <c r="EV109" i="1" s="1"/>
  <c r="EU111" i="1"/>
  <c r="EV111" i="1" s="1"/>
  <c r="EZ111" i="1" a="1"/>
  <c r="EZ111" i="1" s="1"/>
  <c r="FG111" i="1"/>
  <c r="DP105" i="1"/>
  <c r="DO105" i="1"/>
  <c r="DN105" i="1"/>
  <c r="DL105" i="1"/>
  <c r="DK105" i="1"/>
  <c r="DM105" i="1"/>
  <c r="DK114" i="1"/>
  <c r="DM114" i="1"/>
  <c r="DL114" i="1"/>
  <c r="DO114" i="1"/>
  <c r="DN114" i="1"/>
  <c r="DP114" i="1"/>
  <c r="GC102" i="1"/>
  <c r="DQ102" i="1"/>
  <c r="GE102" i="1"/>
  <c r="GD102" i="1"/>
  <c r="GG102" i="1"/>
  <c r="GF102" i="1"/>
  <c r="ER107" i="1"/>
  <c r="EQ107" i="1"/>
  <c r="EP107" i="1"/>
  <c r="DP110" i="1"/>
  <c r="DK110" i="1"/>
  <c r="DO110" i="1"/>
  <c r="DN110" i="1"/>
  <c r="DM110" i="1"/>
  <c r="DL110" i="1"/>
  <c r="DH101" i="1" a="1"/>
  <c r="DH101" i="1" s="1"/>
  <c r="AA106" i="1"/>
  <c r="FA106" i="1" s="1" a="1"/>
  <c r="FA106" i="1" s="1"/>
  <c r="VG108" i="1"/>
  <c r="GF109" i="1"/>
  <c r="GD109" i="1"/>
  <c r="DQ109" i="1"/>
  <c r="GE109" i="1"/>
  <c r="GC109" i="1"/>
  <c r="GG109" i="1"/>
  <c r="FL105" i="1"/>
  <c r="EU115" i="1"/>
  <c r="EV115" i="1" s="1"/>
  <c r="EZ115" i="1" a="1"/>
  <c r="EZ115" i="1" s="1"/>
  <c r="FG115" i="1"/>
  <c r="ER102" i="1"/>
  <c r="EQ102" i="1"/>
  <c r="EP102" i="1"/>
  <c r="EU108" i="1"/>
  <c r="EV108" i="1" s="1"/>
  <c r="FG108" i="1"/>
  <c r="EZ108" i="1" a="1"/>
  <c r="EZ108" i="1" s="1"/>
  <c r="AAW101" i="1" a="1"/>
  <c r="AAW101" i="1" s="1"/>
  <c r="AAW102" i="1" a="1"/>
  <c r="AAW102" i="1" s="1"/>
  <c r="AAW103" i="1" a="1"/>
  <c r="AAW103" i="1" s="1"/>
  <c r="AAW104" i="1" a="1"/>
  <c r="AAW104" i="1" s="1"/>
  <c r="AAW105" i="1" a="1"/>
  <c r="AAW105" i="1" s="1"/>
  <c r="AAW106" i="1" a="1"/>
  <c r="AAW106" i="1" s="1"/>
  <c r="AAW107" i="1" a="1"/>
  <c r="AAW107" i="1" s="1"/>
  <c r="AAW108" i="1" a="1"/>
  <c r="AAW108" i="1" s="1"/>
  <c r="AAW109" i="1" a="1"/>
  <c r="AAW109" i="1" s="1"/>
  <c r="AAW110" i="1" a="1"/>
  <c r="AAW110" i="1" s="1"/>
  <c r="AAW111" i="1" a="1"/>
  <c r="AAW111" i="1" s="1"/>
  <c r="AAW112" i="1" a="1"/>
  <c r="AAW112" i="1" s="1"/>
  <c r="AAW113" i="1" a="1"/>
  <c r="AAW113" i="1" s="1"/>
  <c r="AAW114" i="1" a="1"/>
  <c r="AAW114" i="1" s="1"/>
  <c r="AAW115" i="1" a="1"/>
  <c r="AAW115" i="1" s="1"/>
  <c r="EP113" i="1"/>
  <c r="EQ113" i="1"/>
  <c r="ER113" i="1"/>
  <c r="ER103" i="1"/>
  <c r="EP103" i="1"/>
  <c r="EQ103" i="1"/>
  <c r="EQ109" i="1"/>
  <c r="EP109" i="1"/>
  <c r="ER109" i="1"/>
  <c r="DK109" i="1"/>
  <c r="DM109" i="1"/>
  <c r="DO109" i="1"/>
  <c r="DN109" i="1"/>
  <c r="DP109" i="1"/>
  <c r="DL109" i="1"/>
  <c r="DO113" i="1"/>
  <c r="DP113" i="1"/>
  <c r="DL113" i="1"/>
  <c r="DK113" i="1"/>
  <c r="DM113" i="1"/>
  <c r="DN113" i="1"/>
  <c r="DP101" i="1"/>
  <c r="DK101" i="1"/>
  <c r="DM101" i="1"/>
  <c r="DO101" i="1"/>
  <c r="DN101" i="1"/>
  <c r="DL101" i="1"/>
  <c r="GF114" i="1"/>
  <c r="GG114" i="1"/>
  <c r="GD114" i="1"/>
  <c r="GC114" i="1"/>
  <c r="DQ114" i="1"/>
  <c r="GE114" i="1"/>
  <c r="AI103" i="1"/>
  <c r="AA107" i="1"/>
  <c r="FA107" i="1" s="1" a="1"/>
  <c r="FA107" i="1" s="1"/>
  <c r="AA113" i="1"/>
  <c r="FA113" i="1" s="1" a="1"/>
  <c r="FA113" i="1" s="1"/>
  <c r="EU114" i="1"/>
  <c r="EV114" i="1" s="1"/>
  <c r="EZ114" i="1" a="1"/>
  <c r="EZ114" i="1" s="1"/>
  <c r="FG114" i="1"/>
  <c r="AA101" i="1"/>
  <c r="FA101" i="1" s="1" a="1"/>
  <c r="FA101" i="1" s="1"/>
  <c r="GC112" i="1"/>
  <c r="GE112" i="1"/>
  <c r="GD112" i="1"/>
  <c r="GG112" i="1"/>
  <c r="DQ112" i="1"/>
  <c r="GF112" i="1"/>
  <c r="EB48" i="1"/>
  <c r="EA48" i="1"/>
  <c r="VG100" i="1"/>
  <c r="VG98" i="1"/>
  <c r="VG95" i="1"/>
  <c r="VG93" i="1"/>
  <c r="VG99" i="1"/>
  <c r="AI99" i="1"/>
  <c r="FL99" i="1" s="1"/>
  <c r="AJ96" i="1"/>
  <c r="FA93" i="1" a="1"/>
  <c r="FA93" i="1" s="1"/>
  <c r="AJ95" i="1"/>
  <c r="FP95" i="1" s="1"/>
  <c r="FA100" i="1" a="1"/>
  <c r="FA100" i="1" s="1"/>
  <c r="AJ91" i="1"/>
  <c r="FK91" i="1" s="1"/>
  <c r="FA91" i="1" a="1"/>
  <c r="FA91" i="1" s="1"/>
  <c r="AI98" i="1"/>
  <c r="FL98" i="1" s="1"/>
  <c r="FL100" i="1"/>
  <c r="AJ92" i="1"/>
  <c r="FA98" i="1" a="1"/>
  <c r="FA98" i="1" s="1"/>
  <c r="FA89" i="1" a="1"/>
  <c r="FA89" i="1" s="1"/>
  <c r="AI92" i="1"/>
  <c r="ES93" i="1"/>
  <c r="ET93" i="1"/>
  <c r="FL93" i="1"/>
  <c r="ES94" i="1"/>
  <c r="ET94" i="1"/>
  <c r="FL94" i="1"/>
  <c r="FG96" i="1"/>
  <c r="EZ96" i="1" a="1"/>
  <c r="EZ96" i="1" s="1"/>
  <c r="ER90" i="1"/>
  <c r="EQ90" i="1"/>
  <c r="EP90" i="1"/>
  <c r="DN92" i="1"/>
  <c r="DO92" i="1"/>
  <c r="DM92" i="1"/>
  <c r="DP92" i="1"/>
  <c r="DL92" i="1"/>
  <c r="DK92" i="1"/>
  <c r="EU94" i="1"/>
  <c r="EV94" i="1" s="1"/>
  <c r="EZ94" i="1" a="1"/>
  <c r="EZ94" i="1" s="1"/>
  <c r="FG94" i="1"/>
  <c r="DO97" i="1"/>
  <c r="DK97" i="1"/>
  <c r="DN97" i="1"/>
  <c r="DM97" i="1"/>
  <c r="DP97" i="1"/>
  <c r="DL97" i="1"/>
  <c r="ET97" i="1"/>
  <c r="ES97" i="1"/>
  <c r="ER97" i="1"/>
  <c r="EQ97" i="1"/>
  <c r="EP97" i="1"/>
  <c r="VG94" i="1"/>
  <c r="GF96" i="1"/>
  <c r="GG96" i="1"/>
  <c r="GD96" i="1"/>
  <c r="DQ96" i="1"/>
  <c r="GC96" i="1"/>
  <c r="GE96" i="1"/>
  <c r="DH94" i="1" a="1"/>
  <c r="DH94" i="1" s="1"/>
  <c r="AA96" i="1"/>
  <c r="FA96" i="1" s="1" a="1"/>
  <c r="FA96" i="1" s="1"/>
  <c r="DQ100" i="1"/>
  <c r="GF100" i="1"/>
  <c r="GD100" i="1"/>
  <c r="GG100" i="1"/>
  <c r="GE100" i="1"/>
  <c r="GC100" i="1"/>
  <c r="AJ100" i="1"/>
  <c r="FH100" i="1" s="1"/>
  <c r="ES91" i="1"/>
  <c r="ET91" i="1"/>
  <c r="GE90" i="1"/>
  <c r="GD90" i="1"/>
  <c r="DQ90" i="1"/>
  <c r="GF90" i="1"/>
  <c r="GC90" i="1"/>
  <c r="GG90" i="1"/>
  <c r="DK96" i="1"/>
  <c r="DO96" i="1"/>
  <c r="DN96" i="1"/>
  <c r="DP96" i="1"/>
  <c r="DM96" i="1"/>
  <c r="DL96" i="1"/>
  <c r="FL95" i="1"/>
  <c r="GE98" i="1"/>
  <c r="DQ98" i="1"/>
  <c r="GF98" i="1"/>
  <c r="GD98" i="1"/>
  <c r="GG98" i="1"/>
  <c r="GC98" i="1"/>
  <c r="EU92" i="1"/>
  <c r="EV92" i="1" s="1"/>
  <c r="EZ92" i="1" a="1"/>
  <c r="EZ92" i="1" s="1"/>
  <c r="FG92" i="1"/>
  <c r="VG91" i="1"/>
  <c r="AAW90" i="1" a="1"/>
  <c r="AAW90" i="1" s="1"/>
  <c r="AAW91" i="1" a="1"/>
  <c r="AAW91" i="1" s="1"/>
  <c r="AAW92" i="1" a="1"/>
  <c r="AAW92" i="1" s="1"/>
  <c r="AAW93" i="1" a="1"/>
  <c r="AAW93" i="1" s="1"/>
  <c r="AAW94" i="1" a="1"/>
  <c r="AAW94" i="1" s="1"/>
  <c r="AAW95" i="1" a="1"/>
  <c r="AAW95" i="1" s="1"/>
  <c r="AAW96" i="1" a="1"/>
  <c r="AAW96" i="1" s="1"/>
  <c r="AAW97" i="1" a="1"/>
  <c r="AAW97" i="1" s="1"/>
  <c r="AAW98" i="1" a="1"/>
  <c r="AAW98" i="1" s="1"/>
  <c r="AAW99" i="1" a="1"/>
  <c r="AAW99" i="1" s="1"/>
  <c r="AAW100" i="1" a="1"/>
  <c r="AAW100" i="1" s="1"/>
  <c r="GC91" i="1"/>
  <c r="DQ91" i="1"/>
  <c r="GG91" i="1"/>
  <c r="GF91" i="1"/>
  <c r="GE91" i="1"/>
  <c r="GD91" i="1"/>
  <c r="EZ99" i="1" a="1"/>
  <c r="EZ99" i="1" s="1"/>
  <c r="FG99" i="1"/>
  <c r="EU99" i="1"/>
  <c r="EV99" i="1" s="1"/>
  <c r="AA92" i="1"/>
  <c r="FA92" i="1" s="1" a="1"/>
  <c r="FA92" i="1" s="1"/>
  <c r="AJ98" i="1"/>
  <c r="ER96" i="1"/>
  <c r="EQ96" i="1"/>
  <c r="EP96" i="1"/>
  <c r="GC97" i="1"/>
  <c r="GG97" i="1"/>
  <c r="GF97" i="1"/>
  <c r="DQ97" i="1"/>
  <c r="GE97" i="1"/>
  <c r="GD97" i="1"/>
  <c r="AI90" i="1"/>
  <c r="GG94" i="1"/>
  <c r="DQ94" i="1"/>
  <c r="GC94" i="1"/>
  <c r="GE94" i="1"/>
  <c r="GF94" i="1"/>
  <c r="GD94" i="1"/>
  <c r="EQ94" i="1"/>
  <c r="ER94" i="1"/>
  <c r="EP94" i="1"/>
  <c r="DH100" i="1" a="1"/>
  <c r="DH100" i="1" s="1"/>
  <c r="DO91" i="1"/>
  <c r="DN91" i="1"/>
  <c r="DK91" i="1"/>
  <c r="DP91" i="1"/>
  <c r="DM91" i="1"/>
  <c r="DL91" i="1"/>
  <c r="EZ91" i="1" a="1"/>
  <c r="EZ91" i="1" s="1"/>
  <c r="EU91" i="1"/>
  <c r="EV91" i="1" s="1"/>
  <c r="FG91" i="1"/>
  <c r="DL94" i="1"/>
  <c r="DK94" i="1"/>
  <c r="DP94" i="1"/>
  <c r="DO94" i="1"/>
  <c r="DN94" i="1"/>
  <c r="DM94" i="1"/>
  <c r="FA95" i="1" a="1"/>
  <c r="FA95" i="1" s="1"/>
  <c r="EU97" i="1"/>
  <c r="EV97" i="1" s="1"/>
  <c r="EZ97" i="1" a="1"/>
  <c r="EZ97" i="1" s="1"/>
  <c r="FG97" i="1"/>
  <c r="EP98" i="1"/>
  <c r="ER98" i="1"/>
  <c r="EQ98" i="1"/>
  <c r="ER93" i="1"/>
  <c r="EQ93" i="1"/>
  <c r="EP93" i="1"/>
  <c r="DH91" i="1" a="1"/>
  <c r="DH91" i="1" s="1"/>
  <c r="GG95" i="1"/>
  <c r="GE95" i="1"/>
  <c r="GD95" i="1"/>
  <c r="DQ95" i="1"/>
  <c r="GC95" i="1"/>
  <c r="GF95" i="1"/>
  <c r="DQ99" i="1"/>
  <c r="GC99" i="1"/>
  <c r="GD99" i="1"/>
  <c r="GF99" i="1"/>
  <c r="GG99" i="1"/>
  <c r="GE99" i="1"/>
  <c r="FA90" i="1" a="1"/>
  <c r="FA90" i="1" s="1"/>
  <c r="FA94" i="1" a="1"/>
  <c r="FA94" i="1" s="1"/>
  <c r="AAV90" i="1" a="1"/>
  <c r="AAV90" i="1" s="1"/>
  <c r="AAV91" i="1" a="1"/>
  <c r="AAV91" i="1" s="1"/>
  <c r="AAV92" i="1" a="1"/>
  <c r="AAV92" i="1" s="1"/>
  <c r="AAV93" i="1" a="1"/>
  <c r="AAV93" i="1" s="1"/>
  <c r="AAV94" i="1" a="1"/>
  <c r="AAV94" i="1" s="1"/>
  <c r="AAV95" i="1" a="1"/>
  <c r="AAV95" i="1" s="1"/>
  <c r="AAV96" i="1" a="1"/>
  <c r="AAV96" i="1" s="1"/>
  <c r="AAV97" i="1" a="1"/>
  <c r="AAV97" i="1" s="1"/>
  <c r="AAV98" i="1" a="1"/>
  <c r="AAV98" i="1" s="1"/>
  <c r="AAV99" i="1" a="1"/>
  <c r="AAV99" i="1" s="1"/>
  <c r="AAV100" i="1" a="1"/>
  <c r="AAV100" i="1" s="1"/>
  <c r="ER91" i="1"/>
  <c r="EQ91" i="1"/>
  <c r="EP91" i="1"/>
  <c r="AA99" i="1"/>
  <c r="FA99" i="1" s="1" a="1"/>
  <c r="FA99" i="1" s="1"/>
  <c r="VG96" i="1"/>
  <c r="AJ97" i="1"/>
  <c r="FI97" i="1" s="1"/>
  <c r="DM95" i="1"/>
  <c r="DK95" i="1"/>
  <c r="DO95" i="1"/>
  <c r="DN95" i="1"/>
  <c r="DP95" i="1"/>
  <c r="DL95" i="1"/>
  <c r="FG95" i="1"/>
  <c r="EZ95" i="1" a="1"/>
  <c r="EZ95" i="1" s="1"/>
  <c r="EZ90" i="1" a="1"/>
  <c r="EZ90" i="1" s="1"/>
  <c r="FG90" i="1"/>
  <c r="EU90" i="1"/>
  <c r="EV90" i="1" s="1"/>
  <c r="FL91" i="1"/>
  <c r="ES100" i="1"/>
  <c r="ET100" i="1"/>
  <c r="GG93" i="1"/>
  <c r="DQ93" i="1"/>
  <c r="GF93" i="1"/>
  <c r="GE93" i="1"/>
  <c r="GD93" i="1"/>
  <c r="GC93" i="1"/>
  <c r="DO93" i="1"/>
  <c r="DP93" i="1"/>
  <c r="DN93" i="1"/>
  <c r="DM93" i="1"/>
  <c r="DK93" i="1"/>
  <c r="DL93" i="1"/>
  <c r="EP95" i="1"/>
  <c r="EQ95" i="1"/>
  <c r="ER95" i="1"/>
  <c r="DH95" i="1" a="1"/>
  <c r="DH95" i="1" s="1"/>
  <c r="DK99" i="1"/>
  <c r="DP99" i="1"/>
  <c r="DO99" i="1"/>
  <c r="DN99" i="1"/>
  <c r="DL99" i="1"/>
  <c r="DM99" i="1"/>
  <c r="DH99" i="1" a="1"/>
  <c r="DH99" i="1" s="1"/>
  <c r="EZ100" i="1" a="1"/>
  <c r="EZ100" i="1" s="1"/>
  <c r="FG100" i="1"/>
  <c r="EU100" i="1"/>
  <c r="EV100" i="1" s="1"/>
  <c r="DL98" i="1"/>
  <c r="DP98" i="1"/>
  <c r="DO98" i="1"/>
  <c r="DN98" i="1"/>
  <c r="DM98" i="1"/>
  <c r="DK98" i="1"/>
  <c r="DH89" i="1" a="1"/>
  <c r="DH89" i="1" s="1"/>
  <c r="VG92" i="1"/>
  <c r="AI96" i="1"/>
  <c r="DH93" i="1" a="1"/>
  <c r="DH93" i="1" s="1"/>
  <c r="DN100" i="1"/>
  <c r="DK100" i="1"/>
  <c r="DL100" i="1"/>
  <c r="DP100" i="1"/>
  <c r="DM100" i="1"/>
  <c r="DO100" i="1"/>
  <c r="AJ90" i="1"/>
  <c r="EP99" i="1"/>
  <c r="EQ99" i="1"/>
  <c r="ER99" i="1"/>
  <c r="ES95" i="1"/>
  <c r="ET95" i="1"/>
  <c r="FG93" i="1"/>
  <c r="EZ93" i="1" a="1"/>
  <c r="EZ93" i="1" s="1"/>
  <c r="EU93" i="1"/>
  <c r="EV93" i="1" s="1"/>
  <c r="AAQ90" i="1" a="1"/>
  <c r="AAQ90" i="1" s="1"/>
  <c r="AAQ91" i="1" a="1"/>
  <c r="AAQ91" i="1" s="1"/>
  <c r="AAQ92" i="1" a="1"/>
  <c r="AAQ92" i="1" s="1"/>
  <c r="AAQ93" i="1" a="1"/>
  <c r="AAQ93" i="1" s="1"/>
  <c r="AAQ94" i="1" a="1"/>
  <c r="AAQ94" i="1" s="1"/>
  <c r="AAQ95" i="1" a="1"/>
  <c r="AAQ95" i="1" s="1"/>
  <c r="AAQ96" i="1" a="1"/>
  <c r="AAQ96" i="1" s="1"/>
  <c r="AAQ97" i="1" a="1"/>
  <c r="AAQ97" i="1" s="1"/>
  <c r="AAQ98" i="1" a="1"/>
  <c r="AAQ98" i="1" s="1"/>
  <c r="AAQ99" i="1" a="1"/>
  <c r="AAQ99" i="1" s="1"/>
  <c r="AAQ100" i="1" a="1"/>
  <c r="AAQ100" i="1" s="1"/>
  <c r="AJ93" i="1"/>
  <c r="FJ93" i="1" s="1"/>
  <c r="DN90" i="1"/>
  <c r="DM90" i="1"/>
  <c r="DP90" i="1"/>
  <c r="DO90" i="1"/>
  <c r="DL90" i="1"/>
  <c r="DK90" i="1"/>
  <c r="FG98" i="1"/>
  <c r="EZ98" i="1" a="1"/>
  <c r="EZ98" i="1" s="1"/>
  <c r="EU98" i="1"/>
  <c r="EV98" i="1" s="1"/>
  <c r="GE92" i="1"/>
  <c r="GC92" i="1"/>
  <c r="DQ92" i="1"/>
  <c r="GD92" i="1"/>
  <c r="GG92" i="1"/>
  <c r="GF92" i="1"/>
  <c r="EP100" i="1"/>
  <c r="ER100" i="1"/>
  <c r="EQ100" i="1"/>
  <c r="DH90" i="1" a="1"/>
  <c r="DH90" i="1" s="1"/>
  <c r="AA97" i="1"/>
  <c r="FA97" i="1" s="1" a="1"/>
  <c r="FA97" i="1" s="1"/>
  <c r="AJ94" i="1"/>
  <c r="FH94" i="1" s="1"/>
  <c r="EQ92" i="1"/>
  <c r="ER92" i="1"/>
  <c r="EP92" i="1"/>
  <c r="FL97" i="1"/>
  <c r="VG90" i="1"/>
  <c r="DH97" i="1" a="1"/>
  <c r="DH97" i="1" s="1"/>
  <c r="DH76" i="1" a="1"/>
  <c r="DH76" i="1" s="1"/>
  <c r="VG79" i="1"/>
  <c r="AI76" i="1"/>
  <c r="FK76" i="1" s="1"/>
  <c r="FL77" i="1"/>
  <c r="DH77" i="1" a="1"/>
  <c r="DH77" i="1" s="1"/>
  <c r="AJ77" i="1"/>
  <c r="FJ77" i="1" s="1"/>
  <c r="FA77" i="1" a="1"/>
  <c r="FA77" i="1" s="1"/>
  <c r="FA87" i="1" a="1"/>
  <c r="FA87" i="1" s="1"/>
  <c r="FA81" i="1" a="1"/>
  <c r="FA81" i="1" s="1"/>
  <c r="FA78" i="1" a="1"/>
  <c r="FA78" i="1" s="1"/>
  <c r="FA86" i="1" a="1"/>
  <c r="FA86" i="1" s="1"/>
  <c r="FA80" i="1" a="1"/>
  <c r="FA80" i="1" s="1"/>
  <c r="ES86" i="1"/>
  <c r="ET86" i="1"/>
  <c r="FL86" i="1"/>
  <c r="ET79" i="1"/>
  <c r="ES79" i="1"/>
  <c r="FL79" i="1"/>
  <c r="VG77" i="1"/>
  <c r="DM83" i="1"/>
  <c r="DP83" i="1"/>
  <c r="DK83" i="1"/>
  <c r="DO83" i="1"/>
  <c r="DN83" i="1"/>
  <c r="DL83" i="1"/>
  <c r="VG81" i="1"/>
  <c r="EZ76" i="1" a="1"/>
  <c r="EZ76" i="1" s="1"/>
  <c r="FG76" i="1"/>
  <c r="EU76" i="1"/>
  <c r="EV76" i="1" s="1"/>
  <c r="DK87" i="1"/>
  <c r="DN87" i="1"/>
  <c r="DP87" i="1"/>
  <c r="DO87" i="1"/>
  <c r="DL87" i="1"/>
  <c r="DM87" i="1"/>
  <c r="FA79" i="1" a="1"/>
  <c r="FA79" i="1" s="1"/>
  <c r="DH86" i="1" a="1"/>
  <c r="DH86" i="1" s="1"/>
  <c r="GG77" i="1"/>
  <c r="GD77" i="1"/>
  <c r="GF77" i="1"/>
  <c r="GE77" i="1"/>
  <c r="GC77" i="1"/>
  <c r="DQ77" i="1"/>
  <c r="AI81" i="1"/>
  <c r="FG87" i="1"/>
  <c r="EU87" i="1"/>
  <c r="EV87" i="1" s="1"/>
  <c r="EZ87" i="1" a="1"/>
  <c r="EZ87" i="1" s="1"/>
  <c r="DO89" i="1"/>
  <c r="DK89" i="1"/>
  <c r="DM89" i="1"/>
  <c r="DL89" i="1"/>
  <c r="DP89" i="1"/>
  <c r="DN89" i="1"/>
  <c r="EQ81" i="1"/>
  <c r="EP81" i="1"/>
  <c r="ER81" i="1"/>
  <c r="AI80" i="1"/>
  <c r="AJ86" i="1"/>
  <c r="FH86" i="1" s="1"/>
  <c r="AI84" i="1"/>
  <c r="VG88" i="1"/>
  <c r="EP83" i="1"/>
  <c r="ER83" i="1"/>
  <c r="EQ83" i="1"/>
  <c r="AJ81" i="1"/>
  <c r="DP88" i="1"/>
  <c r="DO88" i="1"/>
  <c r="DN88" i="1"/>
  <c r="DM88" i="1"/>
  <c r="DL88" i="1"/>
  <c r="DK88" i="1"/>
  <c r="GG76" i="1"/>
  <c r="GF76" i="1"/>
  <c r="GC76" i="1"/>
  <c r="GE76" i="1"/>
  <c r="DQ76" i="1"/>
  <c r="GD76" i="1"/>
  <c r="VG85" i="1"/>
  <c r="AI82" i="1"/>
  <c r="EQ88" i="1"/>
  <c r="EP88" i="1"/>
  <c r="ER88" i="1"/>
  <c r="FA83" i="1" a="1"/>
  <c r="FA83" i="1" s="1"/>
  <c r="DH85" i="1" a="1"/>
  <c r="DH85" i="1" s="1"/>
  <c r="DH87" i="1" a="1"/>
  <c r="DH87" i="1" s="1"/>
  <c r="AAV76" i="1" a="1"/>
  <c r="AAV76" i="1" s="1"/>
  <c r="AAV77" i="1" a="1"/>
  <c r="AAV77" i="1" s="1"/>
  <c r="AAV78" i="1" a="1"/>
  <c r="AAV78" i="1" s="1"/>
  <c r="AAV79" i="1" a="1"/>
  <c r="AAV79" i="1" s="1"/>
  <c r="AAV80" i="1" a="1"/>
  <c r="AAV80" i="1" s="1"/>
  <c r="AAV81" i="1" a="1"/>
  <c r="AAV81" i="1" s="1"/>
  <c r="AAV82" i="1" a="1"/>
  <c r="AAV82" i="1" s="1"/>
  <c r="AAV83" i="1" a="1"/>
  <c r="AAV83" i="1" s="1"/>
  <c r="AAV84" i="1" a="1"/>
  <c r="AAV84" i="1" s="1"/>
  <c r="AAV85" i="1" a="1"/>
  <c r="AAV85" i="1" s="1"/>
  <c r="AAV86" i="1" a="1"/>
  <c r="AAV86" i="1" s="1"/>
  <c r="AAV87" i="1" a="1"/>
  <c r="AAV87" i="1" s="1"/>
  <c r="AAV88" i="1" a="1"/>
  <c r="AAV88" i="1" s="1"/>
  <c r="AAV89" i="1" a="1"/>
  <c r="AAV89" i="1" s="1"/>
  <c r="DM80" i="1"/>
  <c r="DP80" i="1"/>
  <c r="DO80" i="1"/>
  <c r="DN80" i="1"/>
  <c r="DL80" i="1"/>
  <c r="DK80" i="1"/>
  <c r="DL82" i="1"/>
  <c r="DP82" i="1"/>
  <c r="DO82" i="1"/>
  <c r="DM82" i="1"/>
  <c r="DN82" i="1"/>
  <c r="DK82" i="1"/>
  <c r="FG82" i="1"/>
  <c r="EZ82" i="1" a="1"/>
  <c r="EZ82" i="1" s="1"/>
  <c r="EU82" i="1"/>
  <c r="EV82" i="1" s="1"/>
  <c r="EZ83" i="1" a="1"/>
  <c r="EZ83" i="1" s="1"/>
  <c r="FG83" i="1"/>
  <c r="EU83" i="1"/>
  <c r="EV83" i="1" s="1"/>
  <c r="AAW76" i="1" a="1"/>
  <c r="AAW76" i="1" s="1"/>
  <c r="AAW77" i="1" a="1"/>
  <c r="AAW77" i="1" s="1"/>
  <c r="AAW78" i="1" a="1"/>
  <c r="AAW78" i="1" s="1"/>
  <c r="AAW79" i="1" a="1"/>
  <c r="AAW79" i="1" s="1"/>
  <c r="AAW80" i="1" a="1"/>
  <c r="AAW80" i="1" s="1"/>
  <c r="AAW81" i="1" a="1"/>
  <c r="AAW81" i="1" s="1"/>
  <c r="AAW82" i="1" a="1"/>
  <c r="AAW82" i="1" s="1"/>
  <c r="AAW83" i="1" a="1"/>
  <c r="AAW83" i="1" s="1"/>
  <c r="AAW84" i="1" a="1"/>
  <c r="AAW84" i="1" s="1"/>
  <c r="AAW85" i="1" a="1"/>
  <c r="AAW85" i="1" s="1"/>
  <c r="AAW86" i="1" a="1"/>
  <c r="AAW86" i="1" s="1"/>
  <c r="AAW87" i="1" a="1"/>
  <c r="AAW87" i="1" s="1"/>
  <c r="AAW88" i="1" a="1"/>
  <c r="AAW88" i="1" s="1"/>
  <c r="AAW89" i="1" a="1"/>
  <c r="AAW89" i="1" s="1"/>
  <c r="EP80" i="1"/>
  <c r="ER80" i="1"/>
  <c r="EQ80" i="1"/>
  <c r="EQ82" i="1"/>
  <c r="EP82" i="1"/>
  <c r="ER82" i="1"/>
  <c r="ET77" i="1"/>
  <c r="ES77" i="1"/>
  <c r="GC83" i="1"/>
  <c r="DQ83" i="1"/>
  <c r="GG83" i="1"/>
  <c r="GE83" i="1"/>
  <c r="GF83" i="1"/>
  <c r="GD83" i="1"/>
  <c r="ER86" i="1"/>
  <c r="EP86" i="1"/>
  <c r="EQ86" i="1"/>
  <c r="DK76" i="1"/>
  <c r="DN76" i="1"/>
  <c r="DM76" i="1"/>
  <c r="DL76" i="1"/>
  <c r="DP76" i="1"/>
  <c r="DO76" i="1"/>
  <c r="VG86" i="1"/>
  <c r="FA82" i="1" a="1"/>
  <c r="FA82" i="1" s="1"/>
  <c r="EU88" i="1"/>
  <c r="EV88" i="1" s="1"/>
  <c r="FG88" i="1"/>
  <c r="EZ88" i="1" a="1"/>
  <c r="EZ88" i="1" s="1"/>
  <c r="AAQ76" i="1" a="1"/>
  <c r="AAQ76" i="1" s="1"/>
  <c r="AAQ77" i="1" a="1"/>
  <c r="AAQ77" i="1" s="1"/>
  <c r="AAQ78" i="1" a="1"/>
  <c r="AAQ78" i="1" s="1"/>
  <c r="AAQ79" i="1" a="1"/>
  <c r="AAQ79" i="1" s="1"/>
  <c r="AAQ80" i="1" a="1"/>
  <c r="AAQ80" i="1" s="1"/>
  <c r="AAQ81" i="1" a="1"/>
  <c r="AAQ81" i="1" s="1"/>
  <c r="AAQ82" i="1" a="1"/>
  <c r="AAQ82" i="1" s="1"/>
  <c r="AAQ83" i="1" a="1"/>
  <c r="AAQ83" i="1" s="1"/>
  <c r="AAQ84" i="1" a="1"/>
  <c r="AAQ84" i="1" s="1"/>
  <c r="AAQ85" i="1" a="1"/>
  <c r="AAQ85" i="1" s="1"/>
  <c r="AAQ86" i="1" a="1"/>
  <c r="AAQ86" i="1" s="1"/>
  <c r="AAQ87" i="1" a="1"/>
  <c r="AAQ87" i="1" s="1"/>
  <c r="AAQ88" i="1" a="1"/>
  <c r="AAQ88" i="1" s="1"/>
  <c r="AAQ89" i="1" a="1"/>
  <c r="AAQ89" i="1" s="1"/>
  <c r="VG82" i="1"/>
  <c r="DN86" i="1"/>
  <c r="DK86" i="1"/>
  <c r="DM86" i="1"/>
  <c r="DL86" i="1"/>
  <c r="DP86" i="1"/>
  <c r="DO86" i="1"/>
  <c r="AI83" i="1"/>
  <c r="AI88" i="1"/>
  <c r="FA84" i="1" a="1"/>
  <c r="FA84" i="1" s="1"/>
  <c r="ER78" i="1"/>
  <c r="EQ78" i="1"/>
  <c r="EP78" i="1"/>
  <c r="DQ84" i="1"/>
  <c r="GG84" i="1"/>
  <c r="GC84" i="1"/>
  <c r="GD84" i="1"/>
  <c r="GF84" i="1"/>
  <c r="GE84" i="1"/>
  <c r="ER84" i="1"/>
  <c r="EQ84" i="1"/>
  <c r="EP84" i="1"/>
  <c r="EU77" i="1"/>
  <c r="EV77" i="1" s="1"/>
  <c r="FG77" i="1"/>
  <c r="EZ77" i="1" a="1"/>
  <c r="EZ77" i="1" s="1"/>
  <c r="DH79" i="1" a="1"/>
  <c r="DH79" i="1" s="1"/>
  <c r="GC78" i="1"/>
  <c r="GF78" i="1"/>
  <c r="GE78" i="1"/>
  <c r="GD78" i="1"/>
  <c r="DQ78" i="1"/>
  <c r="GG78" i="1"/>
  <c r="VG76" i="1"/>
  <c r="DP79" i="1"/>
  <c r="DO79" i="1"/>
  <c r="DM79" i="1"/>
  <c r="DK79" i="1"/>
  <c r="DL79" i="1"/>
  <c r="DN79" i="1"/>
  <c r="GF85" i="1"/>
  <c r="DQ85" i="1"/>
  <c r="GE85" i="1"/>
  <c r="GC85" i="1"/>
  <c r="GG85" i="1"/>
  <c r="GD85" i="1"/>
  <c r="GE87" i="1"/>
  <c r="GD87" i="1"/>
  <c r="DQ87" i="1"/>
  <c r="GF87" i="1"/>
  <c r="GG87" i="1"/>
  <c r="GC87" i="1"/>
  <c r="AI87" i="1"/>
  <c r="FR87" i="1" s="1"/>
  <c r="EZ84" i="1" a="1"/>
  <c r="EZ84" i="1" s="1"/>
  <c r="EU84" i="1"/>
  <c r="EV84" i="1" s="1"/>
  <c r="FG84" i="1"/>
  <c r="DQ80" i="1"/>
  <c r="GE80" i="1"/>
  <c r="GF80" i="1"/>
  <c r="GG80" i="1"/>
  <c r="GD80" i="1"/>
  <c r="GC80" i="1"/>
  <c r="AJ79" i="1"/>
  <c r="FO79" i="1" s="1"/>
  <c r="VG80" i="1"/>
  <c r="AJ80" i="1"/>
  <c r="DH83" i="1" a="1"/>
  <c r="DH83" i="1" s="1"/>
  <c r="FA85" i="1" a="1"/>
  <c r="FA85" i="1" s="1"/>
  <c r="DL77" i="1"/>
  <c r="DK77" i="1"/>
  <c r="DP77" i="1"/>
  <c r="DN77" i="1"/>
  <c r="DO77" i="1"/>
  <c r="DM77" i="1"/>
  <c r="DP78" i="1"/>
  <c r="DO78" i="1"/>
  <c r="DN78" i="1"/>
  <c r="DL78" i="1"/>
  <c r="DK78" i="1"/>
  <c r="DM78" i="1"/>
  <c r="EQ79" i="1"/>
  <c r="ER79" i="1"/>
  <c r="EP79" i="1"/>
  <c r="AJ78" i="1"/>
  <c r="VG83" i="1"/>
  <c r="VG84" i="1"/>
  <c r="EP76" i="1"/>
  <c r="EQ76" i="1"/>
  <c r="ER76" i="1"/>
  <c r="EP87" i="1"/>
  <c r="EQ87" i="1"/>
  <c r="ER87" i="1"/>
  <c r="EZ86" i="1" a="1"/>
  <c r="EZ86" i="1" s="1"/>
  <c r="EU86" i="1"/>
  <c r="EV86" i="1" s="1"/>
  <c r="FG86" i="1"/>
  <c r="EZ85" i="1" a="1"/>
  <c r="EZ85" i="1" s="1"/>
  <c r="EU85" i="1"/>
  <c r="EV85" i="1" s="1"/>
  <c r="FG85" i="1"/>
  <c r="DO85" i="1"/>
  <c r="DP85" i="1"/>
  <c r="DM85" i="1"/>
  <c r="DL85" i="1"/>
  <c r="DK85" i="1"/>
  <c r="DN85" i="1"/>
  <c r="AA76" i="1"/>
  <c r="FA76" i="1" s="1" a="1"/>
  <c r="FA76" i="1" s="1"/>
  <c r="EZ78" i="1" a="1"/>
  <c r="EZ78" i="1" s="1"/>
  <c r="FG78" i="1"/>
  <c r="EU78" i="1"/>
  <c r="EV78" i="1" s="1"/>
  <c r="ER85" i="1"/>
  <c r="EQ85" i="1"/>
  <c r="EP85" i="1"/>
  <c r="AJ83" i="1"/>
  <c r="GC88" i="1"/>
  <c r="DQ88" i="1"/>
  <c r="GG88" i="1"/>
  <c r="GF88" i="1"/>
  <c r="GE88" i="1"/>
  <c r="GD88" i="1"/>
  <c r="FG79" i="1"/>
  <c r="EZ79" i="1" a="1"/>
  <c r="EZ79" i="1" s="1"/>
  <c r="EU79" i="1"/>
  <c r="EV79" i="1" s="1"/>
  <c r="EZ80" i="1" a="1"/>
  <c r="EZ80" i="1" s="1"/>
  <c r="EU80" i="1"/>
  <c r="EV80" i="1" s="1"/>
  <c r="FG80" i="1"/>
  <c r="ER77" i="1"/>
  <c r="EP77" i="1"/>
  <c r="EQ77" i="1"/>
  <c r="AA88" i="1"/>
  <c r="FA88" i="1" s="1" a="1"/>
  <c r="FA88" i="1" s="1"/>
  <c r="EU89" i="1"/>
  <c r="EV89" i="1" s="1"/>
  <c r="EZ89" i="1" a="1"/>
  <c r="EZ89" i="1" s="1"/>
  <c r="FG89" i="1"/>
  <c r="GG82" i="1"/>
  <c r="GF82" i="1"/>
  <c r="GE82" i="1"/>
  <c r="GD82" i="1"/>
  <c r="GC82" i="1"/>
  <c r="DQ82" i="1"/>
  <c r="GC86" i="1"/>
  <c r="DQ86" i="1"/>
  <c r="GF86" i="1"/>
  <c r="GE86" i="1"/>
  <c r="GD86" i="1"/>
  <c r="GG86" i="1"/>
  <c r="GD89" i="1"/>
  <c r="GC89" i="1"/>
  <c r="GF89" i="1"/>
  <c r="GE89" i="1"/>
  <c r="DQ89" i="1"/>
  <c r="GG89" i="1"/>
  <c r="AJ88" i="1"/>
  <c r="AI89" i="1"/>
  <c r="FR89" i="1" s="1"/>
  <c r="AI78" i="1"/>
  <c r="VG89" i="1"/>
  <c r="GF81" i="1"/>
  <c r="GC81" i="1"/>
  <c r="DQ81" i="1"/>
  <c r="GG81" i="1"/>
  <c r="GE81" i="1"/>
  <c r="GD81" i="1"/>
  <c r="GG79" i="1"/>
  <c r="GF79" i="1"/>
  <c r="GE79" i="1"/>
  <c r="GC79" i="1"/>
  <c r="DQ79" i="1"/>
  <c r="GD79" i="1"/>
  <c r="VG78" i="1"/>
  <c r="DP81" i="1"/>
  <c r="DO81" i="1"/>
  <c r="DL81" i="1"/>
  <c r="DN81" i="1"/>
  <c r="DK81" i="1"/>
  <c r="DM81" i="1"/>
  <c r="AJ82" i="1"/>
  <c r="ER89" i="1"/>
  <c r="EP89" i="1"/>
  <c r="EQ89" i="1"/>
  <c r="DP84" i="1"/>
  <c r="DN84" i="1"/>
  <c r="DM84" i="1"/>
  <c r="DL84" i="1"/>
  <c r="DO84" i="1"/>
  <c r="DK84" i="1"/>
  <c r="AJ84" i="1"/>
  <c r="AI85" i="1"/>
  <c r="FM85" i="1" s="1"/>
  <c r="EZ81" i="1" a="1"/>
  <c r="EZ81" i="1" s="1"/>
  <c r="EU81" i="1"/>
  <c r="EV81" i="1" s="1"/>
  <c r="FG81" i="1"/>
  <c r="EP65" i="1"/>
  <c r="ER65" i="1"/>
  <c r="EQ65" i="1"/>
  <c r="ER69" i="1"/>
  <c r="EP69" i="1"/>
  <c r="EQ69" i="1"/>
  <c r="EQ75" i="1"/>
  <c r="EP75" i="1"/>
  <c r="ER75" i="1"/>
  <c r="ER71" i="1"/>
  <c r="EQ71" i="1"/>
  <c r="EP71" i="1"/>
  <c r="EP66" i="1"/>
  <c r="ER66" i="1"/>
  <c r="EQ66" i="1"/>
  <c r="EP68" i="1"/>
  <c r="ER68" i="1"/>
  <c r="EQ68" i="1"/>
  <c r="EQ73" i="1"/>
  <c r="EP73" i="1"/>
  <c r="ER73" i="1"/>
  <c r="EQ74" i="1"/>
  <c r="ER74" i="1"/>
  <c r="EP74" i="1"/>
  <c r="EP70" i="1"/>
  <c r="EQ70" i="1"/>
  <c r="ER70" i="1"/>
  <c r="EP67" i="1"/>
  <c r="EQ67" i="1"/>
  <c r="ER67" i="1"/>
  <c r="ER72" i="1"/>
  <c r="EQ72" i="1"/>
  <c r="EP72" i="1"/>
  <c r="FG41" i="1"/>
  <c r="EV41" i="1"/>
  <c r="EU41" i="1"/>
  <c r="FL41" i="1"/>
  <c r="FK41" i="1"/>
  <c r="FJ41" i="1"/>
  <c r="FI41" i="1"/>
  <c r="FH41" i="1"/>
  <c r="FK19" i="1"/>
  <c r="FJ19" i="1"/>
  <c r="FL19" i="1"/>
  <c r="FI19" i="1"/>
  <c r="ER19" i="1"/>
  <c r="EQ19" i="1"/>
  <c r="EP19" i="1"/>
  <c r="AA19" i="1"/>
  <c r="FA19" i="1" s="1" a="1"/>
  <c r="FA19" i="1" s="1"/>
  <c r="FG19" i="1"/>
  <c r="EV19" i="1"/>
  <c r="EU19" i="1"/>
  <c r="AB26" i="1"/>
  <c r="AA26" i="1" s="1"/>
  <c r="FA26" i="1" s="1" a="1"/>
  <c r="FA26" i="1" s="1"/>
  <c r="AB37" i="1"/>
  <c r="AA37" i="1" s="1"/>
  <c r="FA37" i="1" s="1" a="1"/>
  <c r="FA37" i="1" s="1"/>
  <c r="AB42" i="1"/>
  <c r="AA42" i="1" s="1"/>
  <c r="FA42" i="1" s="1" a="1"/>
  <c r="FA42" i="1" s="1"/>
  <c r="AB39" i="1"/>
  <c r="AA39" i="1" s="1"/>
  <c r="FA39" i="1" s="1" a="1"/>
  <c r="FA39" i="1" s="1"/>
  <c r="AB55" i="1"/>
  <c r="AA55" i="1" s="1"/>
  <c r="FA55" i="1" s="1" a="1"/>
  <c r="FA55" i="1" s="1"/>
  <c r="AB20" i="1"/>
  <c r="AA20" i="1" s="1"/>
  <c r="FA20" i="1" s="1" a="1"/>
  <c r="FA20" i="1" s="1"/>
  <c r="AB51" i="1"/>
  <c r="AA51" i="1" s="1"/>
  <c r="FA51" i="1" s="1" a="1"/>
  <c r="FA51" i="1" s="1"/>
  <c r="AB32" i="1"/>
  <c r="AA32" i="1" s="1"/>
  <c r="FA32" i="1" s="1" a="1"/>
  <c r="FA32" i="1" s="1"/>
  <c r="AB36" i="1"/>
  <c r="AA36" i="1" s="1"/>
  <c r="FA36" i="1" s="1" a="1"/>
  <c r="FA36" i="1" s="1"/>
  <c r="AB44" i="1"/>
  <c r="AA44" i="1" s="1"/>
  <c r="FA44" i="1" s="1" a="1"/>
  <c r="FA44" i="1" s="1"/>
  <c r="AB23" i="1"/>
  <c r="AA23" i="1" s="1"/>
  <c r="FA23" i="1" s="1" a="1"/>
  <c r="FA23" i="1" s="1"/>
  <c r="AB21" i="1"/>
  <c r="AA21" i="1" s="1"/>
  <c r="FA21" i="1" s="1" a="1"/>
  <c r="FA21" i="1" s="1"/>
  <c r="AB30" i="1"/>
  <c r="AA30" i="1" s="1"/>
  <c r="FA30" i="1" s="1" a="1"/>
  <c r="FA30" i="1" s="1"/>
  <c r="AB24" i="1"/>
  <c r="AA24" i="1" s="1"/>
  <c r="FA24" i="1" s="1" a="1"/>
  <c r="FA24" i="1" s="1"/>
  <c r="AB40" i="1"/>
  <c r="AA40" i="1" s="1"/>
  <c r="FA40" i="1" s="1" a="1"/>
  <c r="FA40" i="1" s="1"/>
  <c r="AB34" i="1"/>
  <c r="AA34" i="1" s="1"/>
  <c r="FA34" i="1" s="1" a="1"/>
  <c r="FA34" i="1" s="1"/>
  <c r="AB33" i="1"/>
  <c r="AA33" i="1" s="1"/>
  <c r="FA33" i="1" s="1" a="1"/>
  <c r="FA33" i="1" s="1"/>
  <c r="AB47" i="1"/>
  <c r="AA47" i="1" s="1"/>
  <c r="AB27" i="1"/>
  <c r="AA27" i="1" s="1"/>
  <c r="FA27" i="1" s="1" a="1"/>
  <c r="FA27" i="1" s="1"/>
  <c r="AB53" i="1"/>
  <c r="AA53" i="1" s="1"/>
  <c r="FA53" i="1" s="1" a="1"/>
  <c r="FA53" i="1" s="1"/>
  <c r="AB35" i="1"/>
  <c r="AA35" i="1" s="1"/>
  <c r="FA35" i="1" s="1" a="1"/>
  <c r="FA35" i="1" s="1"/>
  <c r="AB46" i="1"/>
  <c r="AA46" i="1" s="1"/>
  <c r="FA46" i="1" s="1" a="1"/>
  <c r="FA46" i="1" s="1"/>
  <c r="AB25" i="1"/>
  <c r="AA25" i="1" s="1"/>
  <c r="FA25" i="1" s="1" a="1"/>
  <c r="FA25" i="1" s="1"/>
  <c r="AB22" i="1"/>
  <c r="AA22" i="1" s="1"/>
  <c r="FA22" i="1" s="1" a="1"/>
  <c r="FA22" i="1" s="1"/>
  <c r="AB45" i="1"/>
  <c r="AA45" i="1" s="1"/>
  <c r="FA45" i="1" s="1" a="1"/>
  <c r="FA45" i="1" s="1"/>
  <c r="AB29" i="1"/>
  <c r="AA29" i="1" s="1"/>
  <c r="AB43" i="1"/>
  <c r="AA43" i="1" s="1"/>
  <c r="FA43" i="1" s="1" a="1"/>
  <c r="FA43" i="1" s="1"/>
  <c r="AB31" i="1"/>
  <c r="AA31" i="1" s="1"/>
  <c r="FA31" i="1" s="1" a="1"/>
  <c r="FA31" i="1" s="1"/>
  <c r="AB38" i="1"/>
  <c r="AA38" i="1" s="1"/>
  <c r="FA38" i="1" s="1" a="1"/>
  <c r="FA38" i="1" s="1"/>
  <c r="EQ45" i="1"/>
  <c r="EQ47" i="1"/>
  <c r="EQ55" i="1"/>
  <c r="EQ20" i="1"/>
  <c r="EQ37" i="1"/>
  <c r="EQ21" i="1"/>
  <c r="EQ43" i="1"/>
  <c r="EQ53" i="1"/>
  <c r="EQ24" i="1"/>
  <c r="EQ44" i="1"/>
  <c r="EQ38" i="1"/>
  <c r="EQ32" i="1"/>
  <c r="EQ25" i="1"/>
  <c r="EQ39" i="1"/>
  <c r="EQ46" i="1"/>
  <c r="EQ23" i="1"/>
  <c r="EQ31" i="1"/>
  <c r="EQ36" i="1"/>
  <c r="EQ51" i="1"/>
  <c r="EQ22" i="1"/>
  <c r="EQ33" i="1"/>
  <c r="EQ40" i="1"/>
  <c r="EQ34" i="1"/>
  <c r="EQ30" i="1"/>
  <c r="EQ35" i="1"/>
  <c r="EQ29" i="1"/>
  <c r="EQ42" i="1"/>
  <c r="EX39" i="1"/>
  <c r="EY39" i="1"/>
  <c r="EX24" i="1"/>
  <c r="EY24" i="1"/>
  <c r="EX37" i="1"/>
  <c r="EY37" i="1"/>
  <c r="EY46" i="1"/>
  <c r="EX46" i="1"/>
  <c r="EY45" i="1"/>
  <c r="EX45" i="1"/>
  <c r="EX31" i="1"/>
  <c r="EY31" i="1"/>
  <c r="EX43" i="1"/>
  <c r="EX35" i="1"/>
  <c r="EY43" i="1"/>
  <c r="EY35" i="1"/>
  <c r="EX32" i="1"/>
  <c r="EY32" i="1"/>
  <c r="EX47" i="1"/>
  <c r="EX23" i="1"/>
  <c r="EY47" i="1"/>
  <c r="EY23" i="1"/>
  <c r="EY21" i="1"/>
  <c r="EY36" i="1"/>
  <c r="EX21" i="1"/>
  <c r="EX36" i="1"/>
  <c r="EX22" i="1"/>
  <c r="EX30" i="1"/>
  <c r="EY22" i="1"/>
  <c r="EY30" i="1"/>
  <c r="EY20" i="1"/>
  <c r="EX40" i="1"/>
  <c r="EX20" i="1"/>
  <c r="EY40" i="1"/>
  <c r="EX33" i="1"/>
  <c r="EX25" i="1"/>
  <c r="EY33" i="1"/>
  <c r="EY25" i="1"/>
  <c r="EX42" i="1"/>
  <c r="EX34" i="1"/>
  <c r="EY42" i="1"/>
  <c r="EY34" i="1"/>
  <c r="EX44" i="1"/>
  <c r="EY44" i="1"/>
  <c r="EX38" i="1"/>
  <c r="EY38" i="1"/>
  <c r="Y48" i="1"/>
  <c r="X48" i="1"/>
  <c r="ER25" i="1"/>
  <c r="EP25" i="1"/>
  <c r="ER44" i="1"/>
  <c r="EP44" i="1"/>
  <c r="ER40" i="1"/>
  <c r="EP40" i="1"/>
  <c r="EP21" i="1"/>
  <c r="ER21" i="1"/>
  <c r="ER53" i="1"/>
  <c r="EP53" i="1"/>
  <c r="ER29" i="1"/>
  <c r="EP29" i="1"/>
  <c r="ER22" i="1"/>
  <c r="EP22" i="1"/>
  <c r="ER46" i="1"/>
  <c r="EP46" i="1"/>
  <c r="EP32" i="1"/>
  <c r="ER32" i="1"/>
  <c r="ER24" i="1"/>
  <c r="EP24" i="1"/>
  <c r="EP33" i="1"/>
  <c r="ER33" i="1"/>
  <c r="ER34" i="1"/>
  <c r="EP34" i="1"/>
  <c r="EP37" i="1"/>
  <c r="ER37" i="1"/>
  <c r="ER42" i="1"/>
  <c r="EP42" i="1"/>
  <c r="ER36" i="1"/>
  <c r="EP36" i="1"/>
  <c r="ER43" i="1"/>
  <c r="EP43" i="1"/>
  <c r="ER20" i="1"/>
  <c r="EP20" i="1"/>
  <c r="ER35" i="1"/>
  <c r="EP35" i="1"/>
  <c r="EP38" i="1"/>
  <c r="ER38" i="1"/>
  <c r="ER23" i="1"/>
  <c r="EP23" i="1"/>
  <c r="ER51" i="1"/>
  <c r="EP51" i="1"/>
  <c r="EP55" i="1"/>
  <c r="ER55" i="1"/>
  <c r="ER47" i="1"/>
  <c r="EP47" i="1"/>
  <c r="ER39" i="1"/>
  <c r="EP39" i="1"/>
  <c r="ER45" i="1"/>
  <c r="EP45" i="1"/>
  <c r="ER30" i="1"/>
  <c r="EP30" i="1"/>
  <c r="EP31" i="1"/>
  <c r="ER31" i="1"/>
  <c r="AAV145" i="1" a="1"/>
  <c r="AAV145" i="1" s="1"/>
  <c r="FE48" i="1"/>
  <c r="AAQ145" i="1" a="1"/>
  <c r="AAQ145" i="1" s="1"/>
  <c r="AAQ126" i="1" a="1"/>
  <c r="AAQ126" i="1" s="1"/>
  <c r="AAQ147" i="1" s="1" a="1"/>
  <c r="AAQ147" i="1" s="1"/>
  <c r="AAV125" i="1" a="1"/>
  <c r="AAV125" i="1" s="1"/>
  <c r="AAW126" i="1" a="1"/>
  <c r="AAW126" i="1" s="1"/>
  <c r="AAW128" i="1" s="1" a="1"/>
  <c r="AAW128" i="1" s="1"/>
  <c r="AAW130" i="1" s="1" a="1"/>
  <c r="AAW130" i="1" s="1"/>
  <c r="AAW132" i="1" s="1" a="1"/>
  <c r="AAW132" i="1" s="1"/>
  <c r="AAW134" i="1" s="1" a="1"/>
  <c r="AAW134" i="1" s="1"/>
  <c r="AAW136" i="1" s="1" a="1"/>
  <c r="AAW136" i="1" s="1"/>
  <c r="AAW138" i="1" s="1" a="1"/>
  <c r="AAW138" i="1" s="1"/>
  <c r="AAW140" i="1" s="1" a="1"/>
  <c r="AAW140" i="1" s="1"/>
  <c r="AAW142" i="1" s="1" a="1"/>
  <c r="AAW142" i="1" s="1"/>
  <c r="AAW144" i="1" s="1" a="1"/>
  <c r="AAW144" i="1" s="1"/>
  <c r="AAW125" i="1" a="1"/>
  <c r="AAW125" i="1" s="1"/>
  <c r="AAW146" i="1" s="1" a="1"/>
  <c r="AAW146" i="1" s="1"/>
  <c r="AAV126" i="1" a="1"/>
  <c r="AAV126" i="1" s="1"/>
  <c r="AAV128" i="1" s="1" a="1"/>
  <c r="AAV128" i="1" s="1"/>
  <c r="AAV130" i="1" s="1" a="1"/>
  <c r="AAV130" i="1" s="1"/>
  <c r="AAV132" i="1" s="1" a="1"/>
  <c r="AAV132" i="1" s="1"/>
  <c r="AAV134" i="1" s="1" a="1"/>
  <c r="AAV134" i="1" s="1"/>
  <c r="AAV136" i="1" s="1" a="1"/>
  <c r="AAV136" i="1" s="1"/>
  <c r="AAV138" i="1" s="1" a="1"/>
  <c r="AAV138" i="1" s="1"/>
  <c r="AAV140" i="1" s="1" a="1"/>
  <c r="AAV140" i="1" s="1"/>
  <c r="AAV142" i="1" s="1" a="1"/>
  <c r="AAV142" i="1" s="1"/>
  <c r="AAV144" i="1" s="1" a="1"/>
  <c r="AAV144" i="1" s="1"/>
  <c r="VG124" i="1"/>
  <c r="VG125" i="1"/>
  <c r="VG126" i="1"/>
  <c r="VG127" i="1"/>
  <c r="VG128" i="1"/>
  <c r="VG129" i="1"/>
  <c r="VG130" i="1"/>
  <c r="VG131" i="1"/>
  <c r="VG132" i="1"/>
  <c r="VG133" i="1"/>
  <c r="VG134" i="1"/>
  <c r="VG135" i="1"/>
  <c r="VG136" i="1"/>
  <c r="VG137" i="1"/>
  <c r="VG138" i="1"/>
  <c r="VG139" i="1"/>
  <c r="VG140" i="1"/>
  <c r="VG141" i="1"/>
  <c r="VG142" i="1"/>
  <c r="VG143" i="1"/>
  <c r="VG144" i="1"/>
  <c r="VG145" i="1"/>
  <c r="VG146" i="1"/>
  <c r="VG147" i="1"/>
  <c r="VH12" i="1"/>
  <c r="AAQ146" i="1" a="1"/>
  <c r="AAQ146" i="1" s="1"/>
  <c r="AAQ127" i="1" a="1"/>
  <c r="AAQ127" i="1" s="1"/>
  <c r="AAQ129" i="1" s="1" a="1"/>
  <c r="AAQ129" i="1" s="1"/>
  <c r="AAQ131" i="1" s="1" a="1"/>
  <c r="AAQ131" i="1" s="1"/>
  <c r="AAQ133" i="1" s="1" a="1"/>
  <c r="AAQ133" i="1" s="1"/>
  <c r="AAQ135" i="1" s="1" a="1"/>
  <c r="AAQ135" i="1" s="1"/>
  <c r="AAQ137" i="1" s="1" a="1"/>
  <c r="AAQ137" i="1" s="1"/>
  <c r="AAQ139" i="1" s="1" a="1"/>
  <c r="AAQ139" i="1" s="1"/>
  <c r="AAQ141" i="1" s="1" a="1"/>
  <c r="AAQ141" i="1" s="1"/>
  <c r="AAQ143" i="1" s="1" a="1"/>
  <c r="AAQ143" i="1" s="1"/>
  <c r="DN48" i="1"/>
  <c r="DL48" i="1"/>
  <c r="DP48" i="1"/>
  <c r="DK48" i="1"/>
  <c r="DO48" i="1"/>
  <c r="FO48" i="1"/>
  <c r="FN48" i="1"/>
  <c r="FR48" i="1"/>
  <c r="FP48" i="1"/>
  <c r="FM48" i="1"/>
  <c r="FQ48" i="1"/>
  <c r="FX48" i="1"/>
  <c r="FS48" i="1" s="1"/>
  <c r="FW48" i="1"/>
  <c r="FU48" i="1"/>
  <c r="FT48" i="1"/>
  <c r="FV48" i="1"/>
  <c r="CP48" i="1"/>
  <c r="CI48" i="1"/>
  <c r="CS48" i="1"/>
  <c r="CV48" i="1"/>
  <c r="CZ48" i="1"/>
  <c r="CJ48" i="1"/>
  <c r="CO48" i="1"/>
  <c r="CY48" i="1"/>
  <c r="GM48" i="1"/>
  <c r="AD48" i="1"/>
  <c r="GH48" i="1"/>
  <c r="GL48" i="1"/>
  <c r="GO48" i="1"/>
  <c r="GJ48" i="1"/>
  <c r="GK48" i="1"/>
  <c r="GN48" i="1"/>
  <c r="GI48" i="1"/>
  <c r="DV48" i="1"/>
  <c r="DX48" i="1"/>
  <c r="V48" i="1"/>
  <c r="DZ48" i="1"/>
  <c r="DY48" i="1"/>
  <c r="DQ48" i="1"/>
  <c r="DW48" i="1"/>
  <c r="GF48" i="1"/>
  <c r="GE48" i="1"/>
  <c r="GD48" i="1"/>
  <c r="GG48" i="1"/>
  <c r="AAQ18" i="1" a="1"/>
  <c r="AAQ18" i="1" s="1"/>
  <c r="AAQ41" i="1" s="1" a="1"/>
  <c r="AAQ41" i="1" s="1"/>
  <c r="AAW18" i="1" a="1"/>
  <c r="AAW18" i="1" s="1"/>
  <c r="AAW41" i="1" s="1" a="1"/>
  <c r="AAW41" i="1" s="1"/>
  <c r="AAV18" i="1" a="1"/>
  <c r="AAV18" i="1" s="1"/>
  <c r="AAV41" i="1" s="1" a="1"/>
  <c r="AAV41" i="1" s="1"/>
  <c r="AAV65" i="1" a="1"/>
  <c r="AAV65" i="1" s="1"/>
  <c r="AAV66" i="1" a="1"/>
  <c r="AAV66" i="1" s="1"/>
  <c r="AAV67" i="1" a="1"/>
  <c r="AAV67" i="1" s="1"/>
  <c r="AAV68" i="1" a="1"/>
  <c r="AAV68" i="1" s="1"/>
  <c r="AAV69" i="1" a="1"/>
  <c r="AAV69" i="1" s="1"/>
  <c r="AAV70" i="1" a="1"/>
  <c r="AAV70" i="1" s="1"/>
  <c r="AAV71" i="1" a="1"/>
  <c r="AAV71" i="1" s="1"/>
  <c r="AAV72" i="1" a="1"/>
  <c r="AAV72" i="1" s="1"/>
  <c r="AAV73" i="1" a="1"/>
  <c r="AAV73" i="1" s="1"/>
  <c r="AAV74" i="1" a="1"/>
  <c r="AAV74" i="1" s="1"/>
  <c r="AAV75" i="1" a="1"/>
  <c r="AAV75" i="1" s="1"/>
  <c r="AAV50" i="1" a="1"/>
  <c r="AAV50" i="1" s="1"/>
  <c r="AAV51" i="1" s="1" a="1"/>
  <c r="AAV51" i="1" s="1"/>
  <c r="AAV54" i="1" a="1"/>
  <c r="AAV54" i="1" s="1"/>
  <c r="AAV55" i="1" s="1" a="1"/>
  <c r="AAV55" i="1" s="1"/>
  <c r="AAV52" i="1" a="1"/>
  <c r="AAV52" i="1" s="1"/>
  <c r="AAV53" i="1" s="1" a="1"/>
  <c r="AAV53" i="1" s="1"/>
  <c r="AAW65" i="1" a="1"/>
  <c r="AAW65"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52" i="1" a="1"/>
  <c r="AAW52" i="1" s="1"/>
  <c r="AAW53" i="1" s="1" a="1"/>
  <c r="AAW53" i="1" s="1"/>
  <c r="AAW54" i="1" a="1"/>
  <c r="AAW54" i="1" s="1"/>
  <c r="AAW55" i="1" s="1" a="1"/>
  <c r="AAW55" i="1" s="1"/>
  <c r="AAW50" i="1" a="1"/>
  <c r="AAW50" i="1" s="1"/>
  <c r="AAW51" i="1" s="1" a="1"/>
  <c r="AAW51"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50" i="1" a="1"/>
  <c r="AAQ50" i="1" s="1"/>
  <c r="AAQ51" i="1" s="1" a="1"/>
  <c r="AAQ51" i="1" s="1"/>
  <c r="AAQ52" i="1" a="1"/>
  <c r="AAQ52" i="1" s="1"/>
  <c r="AAQ53" i="1" s="1" a="1"/>
  <c r="AAQ53" i="1" s="1"/>
  <c r="AAQ54" i="1" a="1"/>
  <c r="AAQ54" i="1" s="1"/>
  <c r="AAQ55" i="1" s="1" a="1"/>
  <c r="AAQ55" i="1" s="1"/>
  <c r="CV55" i="1"/>
  <c r="CS55" i="1"/>
  <c r="CJ55" i="1"/>
  <c r="CI55" i="1"/>
  <c r="CP55" i="1"/>
  <c r="CO55" i="1"/>
  <c r="CY55" i="1"/>
  <c r="BA55" i="1"/>
  <c r="FN50" i="1"/>
  <c r="FP50" i="1"/>
  <c r="FQ50" i="1"/>
  <c r="FR50" i="1"/>
  <c r="FS50" i="1"/>
  <c r="FM50" i="1"/>
  <c r="FO50" i="1"/>
  <c r="FR52" i="1"/>
  <c r="FN52" i="1"/>
  <c r="FP52" i="1"/>
  <c r="FQ52" i="1"/>
  <c r="FS52" i="1"/>
  <c r="FM52" i="1"/>
  <c r="FO52" i="1"/>
  <c r="FP54" i="1"/>
  <c r="FS54" i="1"/>
  <c r="FQ54" i="1"/>
  <c r="FR54" i="1"/>
  <c r="FN54" i="1"/>
  <c r="FO54" i="1"/>
  <c r="FM54" i="1"/>
  <c r="CV51" i="1"/>
  <c r="CI51" i="1"/>
  <c r="CJ51" i="1"/>
  <c r="CO51" i="1"/>
  <c r="CP51" i="1"/>
  <c r="BA51" i="1"/>
  <c r="CY51" i="1"/>
  <c r="CS51" i="1"/>
  <c r="GH66" i="1"/>
  <c r="GI66" i="1"/>
  <c r="GJ66" i="1"/>
  <c r="GK66" i="1"/>
  <c r="GL66" i="1"/>
  <c r="GM66" i="1"/>
  <c r="GN66" i="1"/>
  <c r="GO66" i="1"/>
  <c r="BY66" i="1"/>
  <c r="BX66" i="1"/>
  <c r="BU66" i="1"/>
  <c r="BW66" i="1"/>
  <c r="BV66" i="1"/>
  <c r="BT66" i="1"/>
  <c r="BS66" i="1"/>
  <c r="BR66" i="1"/>
  <c r="BQ66" i="1"/>
  <c r="BP66" i="1"/>
  <c r="BO66" i="1"/>
  <c r="BN66" i="1"/>
  <c r="CA66" i="1"/>
  <c r="BZ66" i="1"/>
  <c r="D66" i="1"/>
  <c r="FM40" i="1"/>
  <c r="FN40" i="1"/>
  <c r="FO40" i="1"/>
  <c r="FP40" i="1"/>
  <c r="FQ40" i="1"/>
  <c r="FR40" i="1"/>
  <c r="FS40" i="1"/>
  <c r="FM31" i="1"/>
  <c r="FO31" i="1"/>
  <c r="FR31" i="1"/>
  <c r="FS31" i="1"/>
  <c r="FN31" i="1"/>
  <c r="FQ31" i="1"/>
  <c r="FP31" i="1"/>
  <c r="FM30" i="1"/>
  <c r="FQ23" i="1"/>
  <c r="FQ30" i="1"/>
  <c r="FN30" i="1"/>
  <c r="FO30" i="1"/>
  <c r="FR30" i="1"/>
  <c r="FS30" i="1"/>
  <c r="FP30" i="1"/>
  <c r="FS45" i="1"/>
  <c r="FR45" i="1"/>
  <c r="FQ45" i="1"/>
  <c r="FP45" i="1"/>
  <c r="FO45" i="1"/>
  <c r="FN45" i="1"/>
  <c r="FM45" i="1"/>
  <c r="FS44" i="1"/>
  <c r="FP44" i="1"/>
  <c r="FR44" i="1"/>
  <c r="FQ44" i="1"/>
  <c r="FO44" i="1"/>
  <c r="FN44" i="1"/>
  <c r="FM44" i="1"/>
  <c r="FS24" i="1"/>
  <c r="FQ24" i="1"/>
  <c r="FO24" i="1"/>
  <c r="FM23" i="1"/>
  <c r="FO23" i="1"/>
  <c r="FS23" i="1"/>
  <c r="FN23" i="1"/>
  <c r="FP23" i="1"/>
  <c r="FR23" i="1"/>
  <c r="FR24" i="1"/>
  <c r="FM24" i="1"/>
  <c r="FN24" i="1"/>
  <c r="FP24" i="1"/>
  <c r="FQ25" i="1"/>
  <c r="FO43" i="1"/>
  <c r="FS26" i="1"/>
  <c r="FM25" i="1"/>
  <c r="FR25" i="1"/>
  <c r="FS25" i="1"/>
  <c r="FN25" i="1"/>
  <c r="FO25" i="1"/>
  <c r="FP25" i="1"/>
  <c r="FR36" i="1"/>
  <c r="FM26" i="1"/>
  <c r="FR43" i="1"/>
  <c r="FP26" i="1"/>
  <c r="FQ43" i="1"/>
  <c r="FQ26" i="1"/>
  <c r="FM43" i="1"/>
  <c r="FR26" i="1"/>
  <c r="FP43" i="1"/>
  <c r="FQ37" i="1"/>
  <c r="FP37" i="1"/>
  <c r="FO37" i="1"/>
  <c r="FN37" i="1"/>
  <c r="FM37" i="1"/>
  <c r="FS37" i="1"/>
  <c r="FR37" i="1"/>
  <c r="FM38" i="1"/>
  <c r="FS38" i="1"/>
  <c r="FR38" i="1"/>
  <c r="FQ38" i="1"/>
  <c r="FP38" i="1"/>
  <c r="FO38" i="1"/>
  <c r="FN38" i="1"/>
  <c r="FS43" i="1"/>
  <c r="FN43" i="1"/>
  <c r="FN26" i="1"/>
  <c r="FO26" i="1"/>
  <c r="FS42" i="1"/>
  <c r="FR42" i="1"/>
  <c r="FQ42" i="1"/>
  <c r="FP42" i="1"/>
  <c r="FO42" i="1"/>
  <c r="FN42" i="1"/>
  <c r="FM42" i="1"/>
  <c r="FS39" i="1"/>
  <c r="FR39" i="1"/>
  <c r="FQ39" i="1"/>
  <c r="FP39" i="1"/>
  <c r="FO39" i="1"/>
  <c r="FN39" i="1"/>
  <c r="FM39" i="1"/>
  <c r="FS36" i="1"/>
  <c r="FM27" i="1"/>
  <c r="FM32" i="1"/>
  <c r="FS32" i="1"/>
  <c r="FR32" i="1"/>
  <c r="FQ32" i="1"/>
  <c r="FP32" i="1"/>
  <c r="FN32" i="1"/>
  <c r="FO32" i="1"/>
  <c r="FS34" i="1"/>
  <c r="FR34" i="1"/>
  <c r="FQ34" i="1"/>
  <c r="FP34" i="1"/>
  <c r="FO34" i="1"/>
  <c r="FN34" i="1"/>
  <c r="FM34" i="1"/>
  <c r="FS33" i="1"/>
  <c r="FR33" i="1"/>
  <c r="FQ33" i="1"/>
  <c r="FP33" i="1"/>
  <c r="FO33" i="1"/>
  <c r="FN33" i="1"/>
  <c r="FM33" i="1"/>
  <c r="FO36" i="1"/>
  <c r="FP36" i="1"/>
  <c r="FM36" i="1"/>
  <c r="FQ36" i="1"/>
  <c r="FN36" i="1"/>
  <c r="FO27" i="1"/>
  <c r="FP27" i="1"/>
  <c r="FQ27" i="1"/>
  <c r="FR27" i="1"/>
  <c r="FS27" i="1"/>
  <c r="FN27" i="1"/>
  <c r="FS29" i="1"/>
  <c r="FR29" i="1"/>
  <c r="FQ29" i="1"/>
  <c r="FP29" i="1"/>
  <c r="FO29" i="1"/>
  <c r="FN29" i="1"/>
  <c r="FM29" i="1"/>
  <c r="FM28" i="1"/>
  <c r="FN28" i="1"/>
  <c r="FO28" i="1"/>
  <c r="FP28" i="1"/>
  <c r="FQ28" i="1"/>
  <c r="FR28" i="1"/>
  <c r="FS28" i="1"/>
  <c r="FS46" i="1"/>
  <c r="FR46" i="1"/>
  <c r="FQ46" i="1"/>
  <c r="FP46" i="1"/>
  <c r="FO46" i="1"/>
  <c r="FN46" i="1"/>
  <c r="FM46" i="1"/>
  <c r="B507" i="4"/>
  <c r="C508" i="4"/>
  <c r="P508" i="4" s="1"/>
  <c r="H571" i="4"/>
  <c r="I572" i="4"/>
  <c r="G522" i="4"/>
  <c r="P493" i="4"/>
  <c r="C494" i="4"/>
  <c r="F574" i="4"/>
  <c r="E574" i="4"/>
  <c r="D574" i="4"/>
  <c r="Q574" i="4" s="1"/>
  <c r="V510" i="4"/>
  <c r="U509" i="4"/>
  <c r="S493" i="4"/>
  <c r="B493" i="4"/>
  <c r="R555" i="4"/>
  <c r="R549" i="4"/>
  <c r="A575" i="4"/>
  <c r="R558" i="4"/>
  <c r="R552" i="4"/>
  <c r="ES112" i="1" l="1"/>
  <c r="ET112" i="1"/>
  <c r="FP112" i="1"/>
  <c r="FH112" i="1"/>
  <c r="FN112" i="1"/>
  <c r="FK112" i="1"/>
  <c r="FO112" i="1"/>
  <c r="FJ112" i="1"/>
  <c r="FQ112" i="1"/>
  <c r="FE112" i="1"/>
  <c r="FM112" i="1"/>
  <c r="FQ113" i="1"/>
  <c r="FE113" i="1"/>
  <c r="FR113" i="1"/>
  <c r="FS113" i="1"/>
  <c r="FH109" i="1"/>
  <c r="FP113" i="1"/>
  <c r="FK109" i="1"/>
  <c r="FO109" i="1"/>
  <c r="FM109" i="1"/>
  <c r="FE109" i="1"/>
  <c r="FR109" i="1"/>
  <c r="FO107" i="1"/>
  <c r="FJ109" i="1"/>
  <c r="FS109" i="1"/>
  <c r="FI109" i="1"/>
  <c r="FN113" i="1"/>
  <c r="FM113" i="1"/>
  <c r="FR106" i="1"/>
  <c r="FN109" i="1"/>
  <c r="FQ109" i="1"/>
  <c r="ET104" i="1"/>
  <c r="FI104" i="1"/>
  <c r="ES104" i="1"/>
  <c r="FO113" i="1"/>
  <c r="FL104" i="1"/>
  <c r="FK104" i="1"/>
  <c r="FP104" i="1"/>
  <c r="FR104" i="1"/>
  <c r="FM104" i="1"/>
  <c r="ES113" i="1"/>
  <c r="FQ104" i="1"/>
  <c r="FI113" i="1"/>
  <c r="FN104" i="1"/>
  <c r="FO103" i="1"/>
  <c r="FH105" i="1"/>
  <c r="FH113" i="1"/>
  <c r="FJ113" i="1"/>
  <c r="FO111" i="1"/>
  <c r="FI105" i="1"/>
  <c r="FS104" i="1"/>
  <c r="FE104" i="1"/>
  <c r="FO102" i="1"/>
  <c r="FJ114" i="1"/>
  <c r="FK105" i="1"/>
  <c r="FI114" i="1"/>
  <c r="FE101" i="1"/>
  <c r="FR101" i="1"/>
  <c r="FP101" i="1"/>
  <c r="FO108" i="1"/>
  <c r="FQ101" i="1"/>
  <c r="FP107" i="1"/>
  <c r="FS101" i="1"/>
  <c r="FM101" i="1"/>
  <c r="FO101" i="1"/>
  <c r="FJ104" i="1"/>
  <c r="FH104" i="1"/>
  <c r="FL113" i="1"/>
  <c r="FK113" i="1"/>
  <c r="FE115" i="1"/>
  <c r="ES111" i="1"/>
  <c r="ET111" i="1"/>
  <c r="FH111" i="1"/>
  <c r="FI111" i="1"/>
  <c r="FJ111" i="1"/>
  <c r="FK111" i="1"/>
  <c r="FL111" i="1"/>
  <c r="ET107" i="1"/>
  <c r="ES107" i="1"/>
  <c r="FJ107" i="1"/>
  <c r="FI107" i="1"/>
  <c r="FK107" i="1"/>
  <c r="FH107" i="1"/>
  <c r="FL107" i="1"/>
  <c r="FO106" i="1"/>
  <c r="ES108" i="1"/>
  <c r="ET108" i="1"/>
  <c r="FK108" i="1"/>
  <c r="FL108" i="1"/>
  <c r="FI108" i="1"/>
  <c r="FH108" i="1"/>
  <c r="FJ108" i="1"/>
  <c r="FR108" i="1"/>
  <c r="FQ115" i="1"/>
  <c r="FO115" i="1"/>
  <c r="FP106" i="1"/>
  <c r="FM108" i="1"/>
  <c r="FM115" i="1"/>
  <c r="FE103" i="1"/>
  <c r="FS103" i="1"/>
  <c r="FP103" i="1"/>
  <c r="FR103" i="1"/>
  <c r="FQ103" i="1"/>
  <c r="FN103" i="1"/>
  <c r="FM103" i="1"/>
  <c r="FQ106" i="1"/>
  <c r="FN108" i="1"/>
  <c r="FQ110" i="1"/>
  <c r="FN110" i="1"/>
  <c r="FR110" i="1"/>
  <c r="FS110" i="1"/>
  <c r="FM110" i="1"/>
  <c r="FP110" i="1"/>
  <c r="FE110" i="1"/>
  <c r="ET103" i="1"/>
  <c r="ES103" i="1"/>
  <c r="FJ103" i="1"/>
  <c r="FK103" i="1"/>
  <c r="FI103" i="1"/>
  <c r="FH103" i="1"/>
  <c r="FL103" i="1"/>
  <c r="FR115" i="1"/>
  <c r="FN106" i="1"/>
  <c r="FE108" i="1"/>
  <c r="FS115" i="1"/>
  <c r="FO110" i="1"/>
  <c r="FE102" i="1"/>
  <c r="FS102" i="1"/>
  <c r="FR102" i="1"/>
  <c r="FQ102" i="1"/>
  <c r="FP102" i="1"/>
  <c r="FN102" i="1"/>
  <c r="FM102" i="1"/>
  <c r="FS106" i="1"/>
  <c r="FQ108" i="1"/>
  <c r="ES110" i="1"/>
  <c r="ET110" i="1"/>
  <c r="FH110" i="1"/>
  <c r="FJ110" i="1"/>
  <c r="FI110" i="1"/>
  <c r="FK110" i="1"/>
  <c r="FL110" i="1"/>
  <c r="ET106" i="1"/>
  <c r="ES106" i="1"/>
  <c r="FI106" i="1"/>
  <c r="FK106" i="1"/>
  <c r="FL106" i="1"/>
  <c r="FJ106" i="1"/>
  <c r="FH106" i="1"/>
  <c r="FN115" i="1"/>
  <c r="FE107" i="1"/>
  <c r="ET101" i="1"/>
  <c r="ES101" i="1"/>
  <c r="FH101" i="1"/>
  <c r="FK101" i="1"/>
  <c r="FI101" i="1"/>
  <c r="FL101" i="1"/>
  <c r="FJ101" i="1"/>
  <c r="ES102" i="1"/>
  <c r="ET102" i="1"/>
  <c r="FJ102" i="1"/>
  <c r="FK102" i="1"/>
  <c r="FL102" i="1"/>
  <c r="FH102" i="1"/>
  <c r="FI102" i="1"/>
  <c r="FS107" i="1"/>
  <c r="FQ114" i="1"/>
  <c r="FN114" i="1"/>
  <c r="FS114" i="1"/>
  <c r="FM114" i="1"/>
  <c r="FP114" i="1"/>
  <c r="FR114" i="1"/>
  <c r="FE114" i="1"/>
  <c r="FR107" i="1"/>
  <c r="FE106" i="1"/>
  <c r="FQ107" i="1"/>
  <c r="FR105" i="1"/>
  <c r="FS105" i="1"/>
  <c r="FQ105" i="1"/>
  <c r="FP105" i="1"/>
  <c r="FN105" i="1"/>
  <c r="FM105" i="1"/>
  <c r="FE105" i="1"/>
  <c r="ET115" i="1"/>
  <c r="ES115" i="1"/>
  <c r="FK115" i="1"/>
  <c r="FJ115" i="1"/>
  <c r="FL115" i="1"/>
  <c r="FI115" i="1"/>
  <c r="FH115" i="1"/>
  <c r="FP111" i="1"/>
  <c r="FE111" i="1"/>
  <c r="FS111" i="1"/>
  <c r="FR111" i="1"/>
  <c r="FQ111" i="1"/>
  <c r="FN111" i="1"/>
  <c r="FM111" i="1"/>
  <c r="FS108" i="1"/>
  <c r="FM107" i="1"/>
  <c r="FH114" i="1"/>
  <c r="FN107" i="1"/>
  <c r="FM106" i="1"/>
  <c r="VH110" i="1"/>
  <c r="VH105" i="1"/>
  <c r="VH111" i="1"/>
  <c r="VH108" i="1"/>
  <c r="VH114" i="1"/>
  <c r="VH107" i="1"/>
  <c r="VH113" i="1"/>
  <c r="VH115" i="1"/>
  <c r="VH103" i="1"/>
  <c r="VH112" i="1"/>
  <c r="VH101" i="1"/>
  <c r="VH102" i="1"/>
  <c r="VH104" i="1"/>
  <c r="VH109" i="1"/>
  <c r="VH106" i="1"/>
  <c r="FK114" i="1"/>
  <c r="FJ105" i="1"/>
  <c r="EU96" i="1"/>
  <c r="EV96" i="1" s="1"/>
  <c r="FQ99" i="1"/>
  <c r="EU95" i="1"/>
  <c r="EV95" i="1" s="1"/>
  <c r="FS99" i="1"/>
  <c r="FI99" i="1"/>
  <c r="FP99" i="1"/>
  <c r="FN99" i="1"/>
  <c r="FJ99" i="1"/>
  <c r="ES99" i="1"/>
  <c r="FR99" i="1"/>
  <c r="FM99" i="1"/>
  <c r="FE99" i="1"/>
  <c r="FO96" i="1"/>
  <c r="FO95" i="1"/>
  <c r="FE91" i="1"/>
  <c r="FH99" i="1"/>
  <c r="FK95" i="1"/>
  <c r="FI95" i="1"/>
  <c r="FO99" i="1"/>
  <c r="FR95" i="1"/>
  <c r="FN91" i="1"/>
  <c r="FS91" i="1"/>
  <c r="FE95" i="1"/>
  <c r="FM91" i="1"/>
  <c r="FS95" i="1"/>
  <c r="FJ95" i="1"/>
  <c r="FJ91" i="1"/>
  <c r="FR91" i="1"/>
  <c r="ET99" i="1"/>
  <c r="FK99" i="1"/>
  <c r="FJ92" i="1"/>
  <c r="FM95" i="1"/>
  <c r="FQ95" i="1"/>
  <c r="FN95" i="1"/>
  <c r="FH95" i="1"/>
  <c r="FO91" i="1"/>
  <c r="FP91" i="1"/>
  <c r="FI91" i="1"/>
  <c r="FQ91" i="1"/>
  <c r="FH91" i="1"/>
  <c r="FI92" i="1"/>
  <c r="FP92" i="1"/>
  <c r="FR92" i="1"/>
  <c r="FQ92" i="1"/>
  <c r="FO98" i="1"/>
  <c r="ES98" i="1"/>
  <c r="FE92" i="1"/>
  <c r="FM92" i="1"/>
  <c r="FN92" i="1"/>
  <c r="FS92" i="1"/>
  <c r="FJ100" i="1"/>
  <c r="ES92" i="1"/>
  <c r="FH92" i="1"/>
  <c r="ET98" i="1"/>
  <c r="FH98" i="1"/>
  <c r="FK92" i="1"/>
  <c r="FS96" i="1"/>
  <c r="ET92" i="1"/>
  <c r="FK98" i="1"/>
  <c r="FQ96" i="1"/>
  <c r="FE96" i="1"/>
  <c r="FM96" i="1"/>
  <c r="FN96" i="1"/>
  <c r="FP96" i="1"/>
  <c r="FL92" i="1"/>
  <c r="FO92" i="1"/>
  <c r="FR96" i="1"/>
  <c r="FO94" i="1"/>
  <c r="FI94" i="1"/>
  <c r="FR90" i="1"/>
  <c r="FS90" i="1"/>
  <c r="FQ90" i="1"/>
  <c r="FN90" i="1"/>
  <c r="FM90" i="1"/>
  <c r="FP90" i="1"/>
  <c r="FE90" i="1"/>
  <c r="ES90" i="1"/>
  <c r="ET90" i="1"/>
  <c r="FK90" i="1"/>
  <c r="FJ90" i="1"/>
  <c r="FI90" i="1"/>
  <c r="FL90" i="1"/>
  <c r="FH90" i="1"/>
  <c r="FO97" i="1"/>
  <c r="FE94" i="1"/>
  <c r="FQ94" i="1"/>
  <c r="FS94" i="1"/>
  <c r="FR94" i="1"/>
  <c r="FN94" i="1"/>
  <c r="FP94" i="1"/>
  <c r="FM94" i="1"/>
  <c r="FE100" i="1"/>
  <c r="FS100" i="1"/>
  <c r="FQ100" i="1"/>
  <c r="FM100" i="1"/>
  <c r="FP100" i="1"/>
  <c r="FR100" i="1"/>
  <c r="FN100" i="1"/>
  <c r="FK97" i="1"/>
  <c r="FO100" i="1"/>
  <c r="FI93" i="1"/>
  <c r="FH93" i="1"/>
  <c r="FJ94" i="1"/>
  <c r="FK94" i="1"/>
  <c r="FH97" i="1"/>
  <c r="FE98" i="1"/>
  <c r="FP98" i="1"/>
  <c r="FN98" i="1"/>
  <c r="FS98" i="1"/>
  <c r="FR98" i="1"/>
  <c r="FQ98" i="1"/>
  <c r="FM98" i="1"/>
  <c r="FJ98" i="1"/>
  <c r="FK100" i="1"/>
  <c r="FI98" i="1"/>
  <c r="FK93" i="1"/>
  <c r="FO93" i="1"/>
  <c r="FR93" i="1"/>
  <c r="FN93" i="1"/>
  <c r="FM93" i="1"/>
  <c r="FQ93" i="1"/>
  <c r="FP93" i="1"/>
  <c r="FE93" i="1"/>
  <c r="FS93" i="1"/>
  <c r="FS97" i="1"/>
  <c r="FR97" i="1"/>
  <c r="FQ97" i="1"/>
  <c r="FP97" i="1"/>
  <c r="FN97" i="1"/>
  <c r="FM97" i="1"/>
  <c r="FE97" i="1"/>
  <c r="VH93" i="1"/>
  <c r="VH100" i="1"/>
  <c r="VH98" i="1"/>
  <c r="VH95" i="1"/>
  <c r="VH97" i="1"/>
  <c r="VH94" i="1"/>
  <c r="VH90" i="1"/>
  <c r="VH92" i="1"/>
  <c r="VH96" i="1"/>
  <c r="VH91" i="1"/>
  <c r="VH99" i="1"/>
  <c r="FI100" i="1"/>
  <c r="FO90" i="1"/>
  <c r="FJ97" i="1"/>
  <c r="ES96" i="1"/>
  <c r="ET96" i="1"/>
  <c r="FH96" i="1"/>
  <c r="FI96" i="1"/>
  <c r="FL96" i="1"/>
  <c r="FJ96" i="1"/>
  <c r="FK96" i="1"/>
  <c r="ES76" i="1"/>
  <c r="FN76" i="1"/>
  <c r="FS76" i="1"/>
  <c r="FE76" i="1"/>
  <c r="FM76" i="1"/>
  <c r="FO77" i="1"/>
  <c r="FP76" i="1"/>
  <c r="ET76" i="1"/>
  <c r="FR77" i="1"/>
  <c r="FS77" i="1"/>
  <c r="FJ76" i="1"/>
  <c r="FQ76" i="1"/>
  <c r="FL76" i="1"/>
  <c r="FR76" i="1"/>
  <c r="FH76" i="1"/>
  <c r="FO76" i="1"/>
  <c r="FM77" i="1"/>
  <c r="FI76" i="1"/>
  <c r="FE77" i="1"/>
  <c r="FO88" i="1"/>
  <c r="FP77" i="1"/>
  <c r="FQ77" i="1"/>
  <c r="FN77" i="1"/>
  <c r="FK77" i="1"/>
  <c r="FI77" i="1"/>
  <c r="FH77" i="1"/>
  <c r="FO81" i="1"/>
  <c r="FO84" i="1"/>
  <c r="FO87" i="1"/>
  <c r="FJ86" i="1"/>
  <c r="FK86" i="1"/>
  <c r="FI86" i="1"/>
  <c r="FO86" i="1"/>
  <c r="FO89" i="1"/>
  <c r="FO82" i="1"/>
  <c r="ES88" i="1"/>
  <c r="ET88" i="1"/>
  <c r="FK88" i="1"/>
  <c r="FH88" i="1"/>
  <c r="FL88" i="1"/>
  <c r="FJ88" i="1"/>
  <c r="FI88" i="1"/>
  <c r="ET80" i="1"/>
  <c r="ES80" i="1"/>
  <c r="FH80" i="1"/>
  <c r="FJ80" i="1"/>
  <c r="FK80" i="1"/>
  <c r="FI80" i="1"/>
  <c r="FL80" i="1"/>
  <c r="FQ79" i="1"/>
  <c r="FP79" i="1"/>
  <c r="FN79" i="1"/>
  <c r="FE79" i="1"/>
  <c r="FR79" i="1"/>
  <c r="FM79" i="1"/>
  <c r="FS79" i="1"/>
  <c r="FE89" i="1"/>
  <c r="FR80" i="1"/>
  <c r="FS80" i="1"/>
  <c r="FQ80" i="1"/>
  <c r="FP80" i="1"/>
  <c r="FN80" i="1"/>
  <c r="FM80" i="1"/>
  <c r="FE80" i="1"/>
  <c r="FM83" i="1"/>
  <c r="FS83" i="1"/>
  <c r="FE83" i="1"/>
  <c r="FR83" i="1"/>
  <c r="FQ83" i="1"/>
  <c r="FP83" i="1"/>
  <c r="FN83" i="1"/>
  <c r="FM89" i="1"/>
  <c r="FE87" i="1"/>
  <c r="FP89" i="1"/>
  <c r="FM87" i="1"/>
  <c r="FS89" i="1"/>
  <c r="FN87" i="1"/>
  <c r="FP84" i="1"/>
  <c r="FN84" i="1"/>
  <c r="FM84" i="1"/>
  <c r="FS84" i="1"/>
  <c r="FR84" i="1"/>
  <c r="FE84" i="1"/>
  <c r="FQ84" i="1"/>
  <c r="ET78" i="1"/>
  <c r="ES78" i="1"/>
  <c r="FJ78" i="1"/>
  <c r="FI78" i="1"/>
  <c r="FL78" i="1"/>
  <c r="FK78" i="1"/>
  <c r="FH78" i="1"/>
  <c r="FQ87" i="1"/>
  <c r="ET89" i="1"/>
  <c r="ES89" i="1"/>
  <c r="FJ89" i="1"/>
  <c r="FH89" i="1"/>
  <c r="FK89" i="1"/>
  <c r="FL89" i="1"/>
  <c r="FI89" i="1"/>
  <c r="FO85" i="1"/>
  <c r="FN89" i="1"/>
  <c r="FS87" i="1"/>
  <c r="FM88" i="1"/>
  <c r="FS88" i="1"/>
  <c r="FR88" i="1"/>
  <c r="FE88" i="1"/>
  <c r="FP88" i="1"/>
  <c r="FN88" i="1"/>
  <c r="FQ88" i="1"/>
  <c r="FQ89" i="1"/>
  <c r="FP87" i="1"/>
  <c r="FR81" i="1"/>
  <c r="FQ81" i="1"/>
  <c r="FP81" i="1"/>
  <c r="FM81" i="1"/>
  <c r="FS81" i="1"/>
  <c r="FN81" i="1"/>
  <c r="FE81" i="1"/>
  <c r="FH79" i="1"/>
  <c r="ET83" i="1"/>
  <c r="ES83" i="1"/>
  <c r="FI83" i="1"/>
  <c r="FK83" i="1"/>
  <c r="FJ83" i="1"/>
  <c r="FH83" i="1"/>
  <c r="FL83" i="1"/>
  <c r="FE82" i="1"/>
  <c r="FR82" i="1"/>
  <c r="FQ82" i="1"/>
  <c r="FP82" i="1"/>
  <c r="FN82" i="1"/>
  <c r="FM82" i="1"/>
  <c r="FS82" i="1"/>
  <c r="FR85" i="1"/>
  <c r="ET82" i="1"/>
  <c r="ES82" i="1"/>
  <c r="FK82" i="1"/>
  <c r="FH82" i="1"/>
  <c r="FI82" i="1"/>
  <c r="FJ82" i="1"/>
  <c r="FL82" i="1"/>
  <c r="FJ79" i="1"/>
  <c r="FN85" i="1"/>
  <c r="FI79" i="1"/>
  <c r="FS85" i="1"/>
  <c r="VH84" i="1"/>
  <c r="VH86" i="1"/>
  <c r="VH87" i="1"/>
  <c r="VH80" i="1"/>
  <c r="VH78" i="1"/>
  <c r="VH89" i="1"/>
  <c r="VH88" i="1"/>
  <c r="VH76" i="1"/>
  <c r="VH77" i="1"/>
  <c r="VH82" i="1"/>
  <c r="VH81" i="1"/>
  <c r="VH79" i="1"/>
  <c r="VH83" i="1"/>
  <c r="VH85" i="1"/>
  <c r="ES81" i="1"/>
  <c r="ET81" i="1"/>
  <c r="FH81" i="1"/>
  <c r="FJ81" i="1"/>
  <c r="FI81" i="1"/>
  <c r="FK81" i="1"/>
  <c r="FL81" i="1"/>
  <c r="FK79" i="1"/>
  <c r="FE85" i="1"/>
  <c r="FP78" i="1"/>
  <c r="FN78" i="1"/>
  <c r="FE78" i="1"/>
  <c r="FR78" i="1"/>
  <c r="FQ78" i="1"/>
  <c r="FM78" i="1"/>
  <c r="FS78" i="1"/>
  <c r="FO80" i="1"/>
  <c r="ES85" i="1"/>
  <c r="ET85" i="1"/>
  <c r="FH85" i="1"/>
  <c r="FJ85" i="1"/>
  <c r="FL85" i="1"/>
  <c r="FK85" i="1"/>
  <c r="FI85" i="1"/>
  <c r="FO83" i="1"/>
  <c r="FO78" i="1"/>
  <c r="ES84" i="1"/>
  <c r="ET84" i="1"/>
  <c r="FH84" i="1"/>
  <c r="FJ84" i="1"/>
  <c r="FI84" i="1"/>
  <c r="FK84" i="1"/>
  <c r="FL84" i="1"/>
  <c r="FP85" i="1"/>
  <c r="ET87" i="1"/>
  <c r="ES87" i="1"/>
  <c r="FI87" i="1"/>
  <c r="FK87" i="1"/>
  <c r="FH87" i="1"/>
  <c r="FJ87" i="1"/>
  <c r="FL87" i="1"/>
  <c r="FS86" i="1"/>
  <c r="FQ86" i="1"/>
  <c r="FR86" i="1"/>
  <c r="FE86" i="1"/>
  <c r="FP86" i="1"/>
  <c r="FN86" i="1"/>
  <c r="FM86" i="1"/>
  <c r="FQ85" i="1"/>
  <c r="AAV19" i="1" a="1"/>
  <c r="AAV19" i="1" s="1"/>
  <c r="AAV20" i="1" a="1"/>
  <c r="AAV20" i="1" s="1"/>
  <c r="AAW19" i="1" a="1"/>
  <c r="AAW19" i="1" s="1"/>
  <c r="AAW20" i="1" a="1"/>
  <c r="AAW20" i="1" s="1"/>
  <c r="AAQ19" i="1" a="1"/>
  <c r="AAQ19" i="1" s="1"/>
  <c r="AAQ20" i="1" a="1"/>
  <c r="AAQ20" i="1" s="1"/>
  <c r="AB48" i="1"/>
  <c r="AA48" i="1" s="1"/>
  <c r="FA48" i="1" s="1" a="1"/>
  <c r="FA48" i="1" s="1"/>
  <c r="EQ48" i="1"/>
  <c r="EX48" i="1"/>
  <c r="EY48" i="1"/>
  <c r="ER48" i="1"/>
  <c r="EP48" i="1"/>
  <c r="AAV146" i="1" a="1"/>
  <c r="AAV146" i="1" s="1"/>
  <c r="AAV147" i="1" a="1"/>
  <c r="AAV147" i="1" s="1"/>
  <c r="AAQ128" i="1" a="1"/>
  <c r="AAQ128" i="1" s="1"/>
  <c r="AAQ130" i="1" s="1" a="1"/>
  <c r="AAQ130" i="1" s="1"/>
  <c r="AAQ132" i="1" s="1" a="1"/>
  <c r="AAQ132" i="1" s="1"/>
  <c r="AAQ134" i="1" s="1" a="1"/>
  <c r="AAQ134" i="1" s="1"/>
  <c r="AAQ136" i="1" s="1" a="1"/>
  <c r="AAQ136" i="1" s="1"/>
  <c r="AAQ138" i="1" s="1" a="1"/>
  <c r="AAQ138" i="1" s="1"/>
  <c r="AAQ140" i="1" s="1" a="1"/>
  <c r="AAQ140" i="1" s="1"/>
  <c r="AAQ142" i="1" s="1" a="1"/>
  <c r="AAQ142" i="1" s="1"/>
  <c r="AAQ144" i="1" s="1" a="1"/>
  <c r="AAQ144" i="1" s="1"/>
  <c r="AAW127" i="1" a="1"/>
  <c r="AAW127" i="1" s="1"/>
  <c r="AAW129" i="1" s="1" a="1"/>
  <c r="AAW129" i="1" s="1"/>
  <c r="AAW131" i="1" s="1" a="1"/>
  <c r="AAW131" i="1" s="1"/>
  <c r="AAW133" i="1" s="1" a="1"/>
  <c r="AAW133" i="1" s="1"/>
  <c r="AAW135" i="1" s="1" a="1"/>
  <c r="AAW135" i="1" s="1"/>
  <c r="AAW137" i="1" s="1" a="1"/>
  <c r="AAW137" i="1" s="1"/>
  <c r="AAW139" i="1" s="1" a="1"/>
  <c r="AAW139" i="1" s="1"/>
  <c r="AAW141" i="1" s="1" a="1"/>
  <c r="AAW141" i="1" s="1"/>
  <c r="AAW143" i="1" s="1" a="1"/>
  <c r="AAW143" i="1" s="1"/>
  <c r="AAW147" i="1" a="1"/>
  <c r="AAW147" i="1" s="1"/>
  <c r="AAV127" i="1" a="1"/>
  <c r="AAV127" i="1" s="1"/>
  <c r="AAV129" i="1" s="1" a="1"/>
  <c r="AAV129" i="1" s="1"/>
  <c r="AAV131" i="1" s="1" a="1"/>
  <c r="AAV131" i="1" s="1"/>
  <c r="AAV133" i="1" s="1" a="1"/>
  <c r="AAV133" i="1" s="1"/>
  <c r="AAV135" i="1" s="1" a="1"/>
  <c r="AAV135" i="1" s="1"/>
  <c r="AAV137" i="1" s="1" a="1"/>
  <c r="AAV137" i="1" s="1"/>
  <c r="AAV139" i="1" s="1" a="1"/>
  <c r="AAV139" i="1" s="1"/>
  <c r="AAV141" i="1" s="1" a="1"/>
  <c r="AAV141" i="1" s="1"/>
  <c r="AAV143" i="1" s="1" a="1"/>
  <c r="AAV143" i="1" s="1"/>
  <c r="VH124" i="1"/>
  <c r="VH125" i="1"/>
  <c r="VH126" i="1"/>
  <c r="VH127" i="1"/>
  <c r="VH128" i="1"/>
  <c r="VH129" i="1"/>
  <c r="VH130" i="1"/>
  <c r="VH131" i="1"/>
  <c r="VH132" i="1"/>
  <c r="VH133" i="1"/>
  <c r="VH134" i="1"/>
  <c r="VH135" i="1"/>
  <c r="VH136" i="1"/>
  <c r="VH137" i="1"/>
  <c r="VH138" i="1"/>
  <c r="VH139" i="1"/>
  <c r="VH140" i="1"/>
  <c r="VH141" i="1"/>
  <c r="VH142" i="1"/>
  <c r="VH143" i="1"/>
  <c r="VH144" i="1"/>
  <c r="VH145" i="1"/>
  <c r="VH146" i="1"/>
  <c r="VH147" i="1"/>
  <c r="VI12" i="1"/>
  <c r="AAV22" i="1" a="1"/>
  <c r="AAV22" i="1" s="1"/>
  <c r="AAV35" i="1" a="1"/>
  <c r="AAV35" i="1" s="1"/>
  <c r="AAW35" i="1" a="1"/>
  <c r="AAW35" i="1" s="1"/>
  <c r="AAQ22" i="1" a="1"/>
  <c r="AAQ22" i="1" s="1"/>
  <c r="AAQ35" i="1" a="1"/>
  <c r="AAQ35" i="1" s="1"/>
  <c r="AAV47" i="1" a="1"/>
  <c r="AAV47" i="1" s="1"/>
  <c r="AAV48" i="1" s="1" a="1"/>
  <c r="AAV48" i="1" s="1"/>
  <c r="AAQ47" i="1" a="1"/>
  <c r="AAQ47" i="1" s="1"/>
  <c r="AAQ48" i="1" s="1" a="1"/>
  <c r="AAQ48" i="1" s="1"/>
  <c r="AAW47" i="1" a="1"/>
  <c r="AAW47" i="1" s="1"/>
  <c r="AAW48" i="1" s="1" a="1"/>
  <c r="AAW48" i="1" s="1"/>
  <c r="AAQ21" i="1" a="1"/>
  <c r="AAQ21" i="1" s="1"/>
  <c r="AAV21" i="1" a="1"/>
  <c r="AAV21" i="1" s="1"/>
  <c r="AAW21" i="1" a="1"/>
  <c r="AAW21" i="1" s="1"/>
  <c r="AAW22" i="1" a="1"/>
  <c r="AAW22" i="1" s="1"/>
  <c r="AAV28" i="1" a="1"/>
  <c r="AAV28" i="1" s="1"/>
  <c r="AAV26" i="1" a="1"/>
  <c r="AAV26" i="1" s="1"/>
  <c r="AAV33" i="1" a="1"/>
  <c r="AAV33" i="1" s="1"/>
  <c r="AAV44" i="1" a="1"/>
  <c r="AAV44" i="1" s="1"/>
  <c r="AAV25" i="1" a="1"/>
  <c r="AAV25" i="1" s="1"/>
  <c r="AAV30" i="1" a="1"/>
  <c r="AAV30" i="1" s="1"/>
  <c r="AAV40" i="1" a="1"/>
  <c r="AAV40" i="1" s="1"/>
  <c r="AAV23" i="1" a="1"/>
  <c r="AAV23" i="1" s="1"/>
  <c r="AAV38" i="1" a="1"/>
  <c r="AAV38" i="1" s="1"/>
  <c r="AAV45" i="1" a="1"/>
  <c r="AAV45" i="1" s="1"/>
  <c r="AAV27" i="1" a="1"/>
  <c r="AAV27" i="1" s="1"/>
  <c r="AAV43" i="1" a="1"/>
  <c r="AAV43" i="1" s="1"/>
  <c r="AAV31" i="1" a="1"/>
  <c r="AAV31" i="1" s="1"/>
  <c r="AAV32" i="1" a="1"/>
  <c r="AAV32" i="1" s="1"/>
  <c r="AAV34" i="1" a="1"/>
  <c r="AAV34" i="1" s="1"/>
  <c r="AAV42" i="1" a="1"/>
  <c r="AAV42" i="1" s="1"/>
  <c r="AAV24" i="1" a="1"/>
  <c r="AAV24" i="1" s="1"/>
  <c r="AAV29" i="1" a="1"/>
  <c r="AAV29" i="1" s="1"/>
  <c r="AAV39" i="1" a="1"/>
  <c r="AAV39" i="1" s="1"/>
  <c r="AAV37" i="1" a="1"/>
  <c r="AAV37" i="1" s="1"/>
  <c r="AAV36" i="1" a="1"/>
  <c r="AAV36" i="1" s="1"/>
  <c r="AAV46" i="1" a="1"/>
  <c r="AAV46" i="1" s="1"/>
  <c r="AAW23" i="1" a="1"/>
  <c r="AAW23" i="1" s="1"/>
  <c r="AAW25" i="1" a="1"/>
  <c r="AAW25" i="1" s="1"/>
  <c r="AAW31" i="1" a="1"/>
  <c r="AAW31" i="1" s="1"/>
  <c r="AAW44" i="1" a="1"/>
  <c r="AAW44" i="1" s="1"/>
  <c r="AAW46" i="1" a="1"/>
  <c r="AAW46" i="1" s="1"/>
  <c r="AAW24" i="1" a="1"/>
  <c r="AAW24" i="1" s="1"/>
  <c r="AAW40" i="1" a="1"/>
  <c r="AAW40" i="1" s="1"/>
  <c r="AAW33" i="1" a="1"/>
  <c r="AAW33" i="1" s="1"/>
  <c r="AAW32" i="1" a="1"/>
  <c r="AAW32" i="1" s="1"/>
  <c r="AAW38" i="1" a="1"/>
  <c r="AAW38" i="1" s="1"/>
  <c r="AAW30" i="1" a="1"/>
  <c r="AAW30" i="1" s="1"/>
  <c r="AAW36" i="1" a="1"/>
  <c r="AAW36" i="1" s="1"/>
  <c r="AAW43" i="1" a="1"/>
  <c r="AAW43" i="1" s="1"/>
  <c r="AAW27" i="1" a="1"/>
  <c r="AAW27" i="1" s="1"/>
  <c r="AAW42" i="1" a="1"/>
  <c r="AAW42" i="1" s="1"/>
  <c r="AAW45" i="1" a="1"/>
  <c r="AAW45" i="1" s="1"/>
  <c r="AAW28" i="1" a="1"/>
  <c r="AAW28" i="1" s="1"/>
  <c r="AAW39" i="1" a="1"/>
  <c r="AAW39" i="1" s="1"/>
  <c r="AAW29" i="1" a="1"/>
  <c r="AAW29" i="1" s="1"/>
  <c r="AAW37" i="1" a="1"/>
  <c r="AAW37" i="1" s="1"/>
  <c r="AAW26" i="1" a="1"/>
  <c r="AAW26" i="1" s="1"/>
  <c r="AAW34" i="1" a="1"/>
  <c r="AAW34" i="1" s="1"/>
  <c r="AAQ36" i="1" a="1"/>
  <c r="AAQ36" i="1" s="1"/>
  <c r="AAQ39" i="1" a="1"/>
  <c r="AAQ39" i="1" s="1"/>
  <c r="AAQ43" i="1" a="1"/>
  <c r="AAQ43" i="1" s="1"/>
  <c r="AAQ25" i="1" a="1"/>
  <c r="AAQ25" i="1" s="1"/>
  <c r="AAQ34" i="1" a="1"/>
  <c r="AAQ34" i="1" s="1"/>
  <c r="AAQ29" i="1" a="1"/>
  <c r="AAQ29" i="1" s="1"/>
  <c r="AAQ45" i="1" a="1"/>
  <c r="AAQ45" i="1" s="1"/>
  <c r="AAQ28" i="1" a="1"/>
  <c r="AAQ28" i="1" s="1"/>
  <c r="AAQ42" i="1" a="1"/>
  <c r="AAQ42" i="1" s="1"/>
  <c r="AAQ46" i="1" a="1"/>
  <c r="AAQ46" i="1" s="1"/>
  <c r="AAQ44" i="1" a="1"/>
  <c r="AAQ44" i="1" s="1"/>
  <c r="AAQ26" i="1" a="1"/>
  <c r="AAQ26" i="1" s="1"/>
  <c r="AAQ37" i="1" a="1"/>
  <c r="AAQ37" i="1" s="1"/>
  <c r="AAQ23" i="1" a="1"/>
  <c r="AAQ23" i="1" s="1"/>
  <c r="AAQ24" i="1" a="1"/>
  <c r="AAQ24" i="1" s="1"/>
  <c r="AAQ40" i="1" a="1"/>
  <c r="AAQ40" i="1" s="1"/>
  <c r="AAQ27" i="1" a="1"/>
  <c r="AAQ27" i="1" s="1"/>
  <c r="AAQ31" i="1" a="1"/>
  <c r="AAQ31" i="1" s="1"/>
  <c r="AAQ33" i="1" a="1"/>
  <c r="AAQ33" i="1" s="1"/>
  <c r="AAQ30" i="1" a="1"/>
  <c r="AAQ30" i="1" s="1"/>
  <c r="AAQ38" i="1" a="1"/>
  <c r="AAQ38" i="1" s="1"/>
  <c r="AAQ32" i="1" a="1"/>
  <c r="AAQ32" i="1" s="1"/>
  <c r="FS53" i="1"/>
  <c r="FR53" i="1"/>
  <c r="FN53" i="1"/>
  <c r="FP53" i="1"/>
  <c r="FQ53" i="1"/>
  <c r="FO53" i="1"/>
  <c r="FM53" i="1"/>
  <c r="FN51" i="1"/>
  <c r="FR51" i="1"/>
  <c r="FP51" i="1"/>
  <c r="FQ51" i="1"/>
  <c r="FS51" i="1"/>
  <c r="FO51" i="1"/>
  <c r="FM51" i="1"/>
  <c r="FP55" i="1"/>
  <c r="FQ55" i="1"/>
  <c r="FR55" i="1"/>
  <c r="FS55" i="1"/>
  <c r="FN55" i="1"/>
  <c r="FO55" i="1"/>
  <c r="FM55" i="1"/>
  <c r="CA67" i="1"/>
  <c r="BZ67" i="1"/>
  <c r="BY67" i="1"/>
  <c r="BX67" i="1"/>
  <c r="BW67" i="1"/>
  <c r="BV67" i="1"/>
  <c r="BU67" i="1"/>
  <c r="BT67" i="1"/>
  <c r="BS67" i="1"/>
  <c r="BR67" i="1"/>
  <c r="BQ67" i="1"/>
  <c r="BP67" i="1"/>
  <c r="BO67" i="1"/>
  <c r="BN67" i="1"/>
  <c r="GK67" i="1"/>
  <c r="GJ67" i="1"/>
  <c r="GI67" i="1"/>
  <c r="GO67" i="1"/>
  <c r="GN67" i="1"/>
  <c r="GH67" i="1"/>
  <c r="GM67" i="1"/>
  <c r="GL67" i="1"/>
  <c r="D67" i="1"/>
  <c r="B508" i="4"/>
  <c r="C509" i="4"/>
  <c r="C510" i="4" s="1"/>
  <c r="P510" i="4" s="1"/>
  <c r="G523" i="4"/>
  <c r="H572" i="4"/>
  <c r="I573" i="4"/>
  <c r="P494" i="4"/>
  <c r="C495" i="4"/>
  <c r="F575" i="4"/>
  <c r="E575" i="4"/>
  <c r="D575" i="4"/>
  <c r="Q575" i="4" s="1"/>
  <c r="U510" i="4"/>
  <c r="V511" i="4"/>
  <c r="S494" i="4"/>
  <c r="B494" i="4"/>
  <c r="R562" i="4"/>
  <c r="R553" i="4"/>
  <c r="A576" i="4"/>
  <c r="R559" i="4"/>
  <c r="R556" i="4"/>
  <c r="VI101" i="1" l="1"/>
  <c r="VI103" i="1"/>
  <c r="VI107" i="1"/>
  <c r="VI102" i="1"/>
  <c r="VI115" i="1"/>
  <c r="VI111" i="1"/>
  <c r="VI113" i="1"/>
  <c r="VI109" i="1"/>
  <c r="VI114" i="1"/>
  <c r="VI104" i="1"/>
  <c r="VI108" i="1"/>
  <c r="VI106" i="1"/>
  <c r="VI105" i="1"/>
  <c r="VI112" i="1"/>
  <c r="VI110" i="1"/>
  <c r="VI99" i="1"/>
  <c r="VI92" i="1"/>
  <c r="VI97" i="1"/>
  <c r="VI93" i="1"/>
  <c r="VI91" i="1"/>
  <c r="VI100" i="1"/>
  <c r="VI90" i="1"/>
  <c r="VI96" i="1"/>
  <c r="VI98" i="1"/>
  <c r="VI95" i="1"/>
  <c r="VI94" i="1"/>
  <c r="VI77" i="1"/>
  <c r="VI88" i="1"/>
  <c r="VI85" i="1"/>
  <c r="VI83" i="1"/>
  <c r="VI81" i="1"/>
  <c r="VI76" i="1"/>
  <c r="VI87" i="1"/>
  <c r="VI78" i="1"/>
  <c r="VI80" i="1"/>
  <c r="VI86" i="1"/>
  <c r="VI79" i="1"/>
  <c r="VI89" i="1"/>
  <c r="VI82" i="1"/>
  <c r="VI84" i="1"/>
  <c r="VI125" i="1"/>
  <c r="VI124" i="1"/>
  <c r="VI126" i="1"/>
  <c r="VI127" i="1"/>
  <c r="VI128" i="1"/>
  <c r="VI129" i="1"/>
  <c r="VI130" i="1"/>
  <c r="VI131" i="1"/>
  <c r="VI132" i="1"/>
  <c r="VI133" i="1"/>
  <c r="VI134" i="1"/>
  <c r="VI135" i="1"/>
  <c r="VI136" i="1"/>
  <c r="VI137" i="1"/>
  <c r="VI138" i="1"/>
  <c r="VI139" i="1"/>
  <c r="VI140" i="1"/>
  <c r="VI141" i="1"/>
  <c r="VI142" i="1"/>
  <c r="VI143" i="1"/>
  <c r="VI144" i="1"/>
  <c r="VI145" i="1"/>
  <c r="VI146" i="1"/>
  <c r="VI147" i="1"/>
  <c r="VJ12" i="1"/>
  <c r="CA68" i="1"/>
  <c r="BZ68" i="1"/>
  <c r="BX68" i="1"/>
  <c r="BV68" i="1"/>
  <c r="BW68" i="1"/>
  <c r="BU68" i="1"/>
  <c r="BT68" i="1"/>
  <c r="BS68" i="1"/>
  <c r="BR68" i="1"/>
  <c r="BQ68" i="1"/>
  <c r="BP68" i="1"/>
  <c r="BO68" i="1"/>
  <c r="BN68" i="1"/>
  <c r="BY68" i="1"/>
  <c r="GK68" i="1"/>
  <c r="GL68" i="1"/>
  <c r="D68" i="1"/>
  <c r="GH68" i="1"/>
  <c r="GI68" i="1"/>
  <c r="GJ68" i="1"/>
  <c r="GM68" i="1"/>
  <c r="GN68" i="1"/>
  <c r="GO68" i="1"/>
  <c r="GO69" i="1"/>
  <c r="GN69" i="1"/>
  <c r="GM69" i="1"/>
  <c r="GL69" i="1"/>
  <c r="GK69" i="1"/>
  <c r="GJ69" i="1"/>
  <c r="GI69" i="1"/>
  <c r="GH69" i="1"/>
  <c r="D69" i="1"/>
  <c r="B509" i="4"/>
  <c r="P509" i="4"/>
  <c r="C511" i="4"/>
  <c r="P511" i="4" s="1"/>
  <c r="H573" i="4"/>
  <c r="I574" i="4"/>
  <c r="G524" i="4"/>
  <c r="P495" i="4"/>
  <c r="C496" i="4"/>
  <c r="F576" i="4"/>
  <c r="E576" i="4"/>
  <c r="D576" i="4"/>
  <c r="Q576" i="4" s="1"/>
  <c r="B510" i="4"/>
  <c r="V512" i="4"/>
  <c r="U511" i="4"/>
  <c r="S495" i="4"/>
  <c r="B495" i="4"/>
  <c r="A577" i="4"/>
  <c r="R557" i="4"/>
  <c r="R566" i="4"/>
  <c r="R560" i="4"/>
  <c r="R563" i="4"/>
  <c r="YT14" i="1"/>
  <c r="VJ113" i="1" l="1"/>
  <c r="VJ104" i="1"/>
  <c r="VJ102" i="1"/>
  <c r="VJ107" i="1"/>
  <c r="VJ106" i="1"/>
  <c r="VJ115" i="1"/>
  <c r="VJ112" i="1"/>
  <c r="VJ105" i="1"/>
  <c r="VJ103" i="1"/>
  <c r="VJ101" i="1"/>
  <c r="VJ114" i="1"/>
  <c r="VJ110" i="1"/>
  <c r="VJ108" i="1"/>
  <c r="VJ109" i="1"/>
  <c r="VJ111" i="1"/>
  <c r="VJ90" i="1"/>
  <c r="VJ96" i="1"/>
  <c r="VJ99" i="1"/>
  <c r="VJ95" i="1"/>
  <c r="VJ94" i="1"/>
  <c r="VJ97" i="1"/>
  <c r="VJ92" i="1"/>
  <c r="VJ93" i="1"/>
  <c r="VJ100" i="1"/>
  <c r="VJ98" i="1"/>
  <c r="VJ91" i="1"/>
  <c r="VJ81" i="1"/>
  <c r="VJ80" i="1"/>
  <c r="VJ86" i="1"/>
  <c r="VJ89" i="1"/>
  <c r="VJ88" i="1"/>
  <c r="VJ82" i="1"/>
  <c r="VJ78" i="1"/>
  <c r="VJ79" i="1"/>
  <c r="VJ76" i="1"/>
  <c r="VJ85" i="1"/>
  <c r="VJ83" i="1"/>
  <c r="VJ77" i="1"/>
  <c r="VJ87" i="1"/>
  <c r="VJ84" i="1"/>
  <c r="VJ124" i="1"/>
  <c r="VJ125" i="1"/>
  <c r="VJ126" i="1"/>
  <c r="VJ127" i="1"/>
  <c r="VJ128" i="1"/>
  <c r="VJ129" i="1"/>
  <c r="VJ130" i="1"/>
  <c r="VJ131" i="1"/>
  <c r="VJ132" i="1"/>
  <c r="VJ133" i="1"/>
  <c r="VJ134" i="1"/>
  <c r="VJ135" i="1"/>
  <c r="VJ136" i="1"/>
  <c r="VJ137" i="1"/>
  <c r="VJ138" i="1"/>
  <c r="VJ139" i="1"/>
  <c r="VJ140" i="1"/>
  <c r="VJ141" i="1"/>
  <c r="VJ142" i="1"/>
  <c r="VJ143" i="1"/>
  <c r="VJ144" i="1"/>
  <c r="VJ145" i="1"/>
  <c r="VJ146" i="1"/>
  <c r="VJ147" i="1"/>
  <c r="VK12" i="1"/>
  <c r="BO69" i="1"/>
  <c r="BN69" i="1"/>
  <c r="CA69" i="1"/>
  <c r="BZ69" i="1"/>
  <c r="BY69" i="1"/>
  <c r="BX69" i="1"/>
  <c r="BW69" i="1"/>
  <c r="BV69" i="1"/>
  <c r="BU69" i="1"/>
  <c r="BQ69" i="1"/>
  <c r="BT69" i="1"/>
  <c r="BS69" i="1"/>
  <c r="BR69" i="1"/>
  <c r="BP69" i="1"/>
  <c r="GI70" i="1"/>
  <c r="GJ70" i="1"/>
  <c r="GK70" i="1"/>
  <c r="GL70" i="1"/>
  <c r="GM70" i="1"/>
  <c r="GH70" i="1"/>
  <c r="GN70" i="1"/>
  <c r="GO70" i="1"/>
  <c r="D70" i="1"/>
  <c r="C512" i="4"/>
  <c r="P512" i="4" s="1"/>
  <c r="G525" i="4"/>
  <c r="H574" i="4"/>
  <c r="I575" i="4"/>
  <c r="P496" i="4"/>
  <c r="C497" i="4"/>
  <c r="P497" i="4" s="1"/>
  <c r="F577" i="4"/>
  <c r="E577" i="4"/>
  <c r="D577" i="4"/>
  <c r="Q577" i="4" s="1"/>
  <c r="U515" i="4"/>
  <c r="U512" i="4"/>
  <c r="V513" i="4"/>
  <c r="B511" i="4"/>
  <c r="S496" i="4"/>
  <c r="B496" i="4"/>
  <c r="R564" i="4"/>
  <c r="R570" i="4"/>
  <c r="R561" i="4"/>
  <c r="R567" i="4"/>
  <c r="A578" i="4"/>
  <c r="YT17" i="1"/>
  <c r="FS149" i="1"/>
  <c r="VK112" i="1" l="1"/>
  <c r="VK108" i="1"/>
  <c r="VK104" i="1"/>
  <c r="VK101" i="1"/>
  <c r="VK107" i="1"/>
  <c r="VK115" i="1"/>
  <c r="VK111" i="1"/>
  <c r="VK106" i="1"/>
  <c r="VK113" i="1"/>
  <c r="VK109" i="1"/>
  <c r="VK114" i="1"/>
  <c r="VK103" i="1"/>
  <c r="VK102" i="1"/>
  <c r="VK110" i="1"/>
  <c r="VK105" i="1"/>
  <c r="VK91" i="1"/>
  <c r="VK98" i="1"/>
  <c r="VK95" i="1"/>
  <c r="VK93" i="1"/>
  <c r="VK96" i="1"/>
  <c r="VK94" i="1"/>
  <c r="VK90" i="1"/>
  <c r="VK100" i="1"/>
  <c r="VK97" i="1"/>
  <c r="VK99" i="1"/>
  <c r="VK92" i="1"/>
  <c r="VK89" i="1"/>
  <c r="VK79" i="1"/>
  <c r="VK83" i="1"/>
  <c r="VK77" i="1"/>
  <c r="VK86" i="1"/>
  <c r="VK88" i="1"/>
  <c r="VK82" i="1"/>
  <c r="VK84" i="1"/>
  <c r="VK76" i="1"/>
  <c r="VK81" i="1"/>
  <c r="VK87" i="1"/>
  <c r="VK78" i="1"/>
  <c r="VK80" i="1"/>
  <c r="VK85" i="1"/>
  <c r="VK124" i="1"/>
  <c r="VK125" i="1"/>
  <c r="VK126" i="1"/>
  <c r="VK127" i="1"/>
  <c r="VK128" i="1"/>
  <c r="VK129" i="1"/>
  <c r="VK130" i="1"/>
  <c r="VK131" i="1"/>
  <c r="VK132" i="1"/>
  <c r="VK133" i="1"/>
  <c r="VK134" i="1"/>
  <c r="VK135" i="1"/>
  <c r="VK136" i="1"/>
  <c r="VK137" i="1"/>
  <c r="VK138" i="1"/>
  <c r="VK139" i="1"/>
  <c r="VK140" i="1"/>
  <c r="VK141" i="1"/>
  <c r="VK142" i="1"/>
  <c r="VK143" i="1"/>
  <c r="VK144" i="1"/>
  <c r="VK145" i="1"/>
  <c r="VK146" i="1"/>
  <c r="VK147" i="1"/>
  <c r="VL12" i="1"/>
  <c r="YT18" i="1" a="1"/>
  <c r="YT18" i="1" s="1"/>
  <c r="YT41" i="1" s="1" a="1"/>
  <c r="YT41" i="1" s="1"/>
  <c r="BZ70" i="1"/>
  <c r="CA70" i="1"/>
  <c r="BY70" i="1"/>
  <c r="BX70" i="1"/>
  <c r="BW70" i="1"/>
  <c r="BV70" i="1"/>
  <c r="BU70" i="1"/>
  <c r="BT70" i="1"/>
  <c r="BS70" i="1"/>
  <c r="BR70" i="1"/>
  <c r="BQ70" i="1"/>
  <c r="BP70" i="1"/>
  <c r="BO70" i="1"/>
  <c r="BN70" i="1"/>
  <c r="GJ71" i="1"/>
  <c r="GI71" i="1"/>
  <c r="GN71" i="1"/>
  <c r="GH71" i="1"/>
  <c r="GM71" i="1"/>
  <c r="GK71" i="1"/>
  <c r="GL71" i="1"/>
  <c r="GO71" i="1"/>
  <c r="D71" i="1"/>
  <c r="C513" i="4"/>
  <c r="P513" i="4" s="1"/>
  <c r="H575" i="4"/>
  <c r="I576" i="4"/>
  <c r="G526" i="4"/>
  <c r="D578" i="4"/>
  <c r="Q578" i="4" s="1"/>
  <c r="F578" i="4"/>
  <c r="E578" i="4"/>
  <c r="B512" i="4"/>
  <c r="V514" i="4"/>
  <c r="U516" i="4"/>
  <c r="U513" i="4"/>
  <c r="U519" i="4"/>
  <c r="S497" i="4"/>
  <c r="B497" i="4"/>
  <c r="R574" i="4"/>
  <c r="A579" i="4"/>
  <c r="R571" i="4"/>
  <c r="R568" i="4"/>
  <c r="R565" i="4"/>
  <c r="FS14" i="1"/>
  <c r="FS15" i="1" s="1" a="1"/>
  <c r="FS15" i="1" s="1"/>
  <c r="VL112" i="1" l="1"/>
  <c r="VL102" i="1"/>
  <c r="VL108" i="1"/>
  <c r="VL115" i="1"/>
  <c r="VL107" i="1"/>
  <c r="VL110" i="1"/>
  <c r="VL104" i="1"/>
  <c r="VL101" i="1"/>
  <c r="VL106" i="1"/>
  <c r="VL109" i="1"/>
  <c r="VL111" i="1"/>
  <c r="VL105" i="1"/>
  <c r="VL114" i="1"/>
  <c r="VL103" i="1"/>
  <c r="VL113" i="1"/>
  <c r="VL99" i="1"/>
  <c r="VL91" i="1"/>
  <c r="VL90" i="1"/>
  <c r="VL96" i="1"/>
  <c r="VL98" i="1"/>
  <c r="VL92" i="1"/>
  <c r="VL100" i="1"/>
  <c r="VL94" i="1"/>
  <c r="VL93" i="1"/>
  <c r="VL97" i="1"/>
  <c r="VL95" i="1"/>
  <c r="VL86" i="1"/>
  <c r="VL83" i="1"/>
  <c r="VL77" i="1"/>
  <c r="VL79" i="1"/>
  <c r="VL88" i="1"/>
  <c r="VL89" i="1"/>
  <c r="VL78" i="1"/>
  <c r="VL81" i="1"/>
  <c r="VL76" i="1"/>
  <c r="VL87" i="1"/>
  <c r="VL85" i="1"/>
  <c r="VL84" i="1"/>
  <c r="VL82" i="1"/>
  <c r="VL80" i="1"/>
  <c r="YT19" i="1" a="1"/>
  <c r="YT19" i="1" s="1"/>
  <c r="YT20" i="1" a="1"/>
  <c r="YT20" i="1" s="1"/>
  <c r="VL124" i="1"/>
  <c r="VL125" i="1"/>
  <c r="VL126" i="1"/>
  <c r="VL127" i="1"/>
  <c r="VL128" i="1"/>
  <c r="VL129" i="1"/>
  <c r="VL130" i="1"/>
  <c r="VL131" i="1"/>
  <c r="VL132" i="1"/>
  <c r="VL133" i="1"/>
  <c r="VL134" i="1"/>
  <c r="VL135" i="1"/>
  <c r="VL136" i="1"/>
  <c r="VL137" i="1"/>
  <c r="VL138" i="1"/>
  <c r="VL139" i="1"/>
  <c r="VL140" i="1"/>
  <c r="VL141" i="1"/>
  <c r="VL142" i="1"/>
  <c r="VL143" i="1"/>
  <c r="VL144" i="1"/>
  <c r="VL145" i="1"/>
  <c r="VL146" i="1"/>
  <c r="VL147" i="1"/>
  <c r="VM12" i="1"/>
  <c r="YT35" i="1" a="1"/>
  <c r="YT35" i="1" s="1"/>
  <c r="YT47" i="1" a="1"/>
  <c r="YT47" i="1" s="1"/>
  <c r="YT48" i="1" s="1" a="1"/>
  <c r="YT48" i="1" s="1"/>
  <c r="YT21" i="1" a="1"/>
  <c r="YT21" i="1" s="1"/>
  <c r="YT22" i="1" a="1"/>
  <c r="YT22" i="1" s="1"/>
  <c r="YT38" i="1" a="1"/>
  <c r="YT38" i="1" s="1"/>
  <c r="YT39" i="1" a="1"/>
  <c r="YT39" i="1" s="1"/>
  <c r="YT33" i="1" a="1"/>
  <c r="YT33" i="1" s="1"/>
  <c r="YT46" i="1" a="1"/>
  <c r="YT46" i="1" s="1"/>
  <c r="YT36" i="1" a="1"/>
  <c r="YT36" i="1" s="1"/>
  <c r="YT34" i="1" a="1"/>
  <c r="YT34" i="1" s="1"/>
  <c r="YT28" i="1" a="1"/>
  <c r="YT28" i="1" s="1"/>
  <c r="YT25" i="1" a="1"/>
  <c r="YT25" i="1" s="1"/>
  <c r="YT23" i="1" a="1"/>
  <c r="YT23" i="1" s="1"/>
  <c r="YT24" i="1" a="1"/>
  <c r="YT24" i="1" s="1"/>
  <c r="YT27" i="1" a="1"/>
  <c r="YT27" i="1" s="1"/>
  <c r="YT31" i="1" a="1"/>
  <c r="YT31" i="1" s="1"/>
  <c r="YT43" i="1" a="1"/>
  <c r="YT43" i="1" s="1"/>
  <c r="YT45" i="1" a="1"/>
  <c r="YT45" i="1" s="1"/>
  <c r="YT30" i="1" a="1"/>
  <c r="YT30" i="1" s="1"/>
  <c r="YT40" i="1" a="1"/>
  <c r="YT40" i="1" s="1"/>
  <c r="YT42" i="1" a="1"/>
  <c r="YT42" i="1" s="1"/>
  <c r="YT29" i="1" a="1"/>
  <c r="YT29" i="1" s="1"/>
  <c r="YT44" i="1" a="1"/>
  <c r="YT44" i="1" s="1"/>
  <c r="YT26" i="1" a="1"/>
  <c r="YT26" i="1" s="1"/>
  <c r="YT37" i="1" a="1"/>
  <c r="YT37" i="1" s="1"/>
  <c r="YT32" i="1" a="1"/>
  <c r="YT32" i="1" s="1"/>
  <c r="BS71" i="1"/>
  <c r="BR71" i="1"/>
  <c r="BQ71" i="1"/>
  <c r="BO71" i="1"/>
  <c r="BP71" i="1"/>
  <c r="BN71" i="1"/>
  <c r="CA71" i="1"/>
  <c r="BZ71" i="1"/>
  <c r="BY71" i="1"/>
  <c r="BX71" i="1"/>
  <c r="BW71" i="1"/>
  <c r="BU71" i="1"/>
  <c r="BV71" i="1"/>
  <c r="BT71" i="1"/>
  <c r="GO72" i="1"/>
  <c r="GN72" i="1"/>
  <c r="GM72" i="1"/>
  <c r="GL72" i="1"/>
  <c r="GJ72" i="1"/>
  <c r="GK72" i="1"/>
  <c r="GH72" i="1"/>
  <c r="GI72" i="1"/>
  <c r="D72" i="1"/>
  <c r="C514" i="4"/>
  <c r="C515" i="4" s="1"/>
  <c r="B515" i="4" s="1"/>
  <c r="G527" i="4"/>
  <c r="H576" i="4"/>
  <c r="I577" i="4"/>
  <c r="F579" i="4"/>
  <c r="E579" i="4"/>
  <c r="D579" i="4"/>
  <c r="Q579" i="4" s="1"/>
  <c r="U523" i="4"/>
  <c r="U517" i="4"/>
  <c r="U514" i="4"/>
  <c r="U520" i="4"/>
  <c r="V515" i="4"/>
  <c r="B513" i="4"/>
  <c r="R578" i="4"/>
  <c r="R569" i="4"/>
  <c r="R575" i="4"/>
  <c r="A580" i="4"/>
  <c r="R572" i="4"/>
  <c r="FS17" i="1"/>
  <c r="VM107" i="1" l="1"/>
  <c r="VM115" i="1"/>
  <c r="VM111" i="1"/>
  <c r="VM110" i="1"/>
  <c r="VM109" i="1"/>
  <c r="VM103" i="1"/>
  <c r="VM114" i="1"/>
  <c r="VM113" i="1"/>
  <c r="VM105" i="1"/>
  <c r="VM104" i="1"/>
  <c r="VM108" i="1"/>
  <c r="VM101" i="1"/>
  <c r="VM102" i="1"/>
  <c r="VM112" i="1"/>
  <c r="VM106" i="1"/>
  <c r="VM98" i="1"/>
  <c r="VM94" i="1"/>
  <c r="VM93" i="1"/>
  <c r="VM100" i="1"/>
  <c r="VM96" i="1"/>
  <c r="VM97" i="1"/>
  <c r="VM92" i="1"/>
  <c r="VM95" i="1"/>
  <c r="VM91" i="1"/>
  <c r="VM99" i="1"/>
  <c r="VM90" i="1"/>
  <c r="VM80" i="1"/>
  <c r="VM82" i="1"/>
  <c r="VM81" i="1"/>
  <c r="VM79" i="1"/>
  <c r="VM78" i="1"/>
  <c r="VM88" i="1"/>
  <c r="VM86" i="1"/>
  <c r="VM84" i="1"/>
  <c r="VM87" i="1"/>
  <c r="VM85" i="1"/>
  <c r="VM83" i="1"/>
  <c r="VM89" i="1"/>
  <c r="VM77" i="1"/>
  <c r="VM76" i="1"/>
  <c r="VM124" i="1"/>
  <c r="VM125" i="1"/>
  <c r="VM126" i="1"/>
  <c r="VM127" i="1"/>
  <c r="VM128" i="1"/>
  <c r="VM129" i="1"/>
  <c r="VM130" i="1"/>
  <c r="VM131" i="1"/>
  <c r="VM132" i="1"/>
  <c r="VM133" i="1"/>
  <c r="VM134" i="1"/>
  <c r="VM135" i="1"/>
  <c r="VM136" i="1"/>
  <c r="VM137" i="1"/>
  <c r="VM138" i="1"/>
  <c r="VM139" i="1"/>
  <c r="VM140" i="1"/>
  <c r="VM141" i="1"/>
  <c r="VM142" i="1"/>
  <c r="VM143" i="1"/>
  <c r="VM144" i="1"/>
  <c r="VM145" i="1"/>
  <c r="VM146" i="1"/>
  <c r="VM147" i="1"/>
  <c r="VN12" i="1"/>
  <c r="CA72" i="1"/>
  <c r="BZ72" i="1"/>
  <c r="BY72" i="1"/>
  <c r="BX72" i="1"/>
  <c r="BW72" i="1"/>
  <c r="BV72" i="1"/>
  <c r="BU72" i="1"/>
  <c r="BT72" i="1"/>
  <c r="BS72" i="1"/>
  <c r="BR72" i="1"/>
  <c r="BQ72" i="1"/>
  <c r="BP72" i="1"/>
  <c r="BO72" i="1"/>
  <c r="BN72" i="1"/>
  <c r="GN73" i="1"/>
  <c r="GK73" i="1"/>
  <c r="GI73" i="1"/>
  <c r="GM73" i="1"/>
  <c r="GL73" i="1"/>
  <c r="GO73" i="1"/>
  <c r="GJ73" i="1"/>
  <c r="D73" i="1"/>
  <c r="GH73" i="1"/>
  <c r="P514" i="4"/>
  <c r="H577" i="4"/>
  <c r="I578" i="4"/>
  <c r="G528" i="4"/>
  <c r="P515" i="4"/>
  <c r="C516" i="4"/>
  <c r="B516" i="4" s="1"/>
  <c r="F580" i="4"/>
  <c r="E580" i="4"/>
  <c r="D580" i="4"/>
  <c r="Q580" i="4" s="1"/>
  <c r="B514" i="4"/>
  <c r="V516" i="4"/>
  <c r="U524" i="4"/>
  <c r="U518" i="4"/>
  <c r="U521" i="4"/>
  <c r="U527" i="4"/>
  <c r="R573" i="4"/>
  <c r="A581" i="4"/>
  <c r="R576" i="4"/>
  <c r="R579" i="4"/>
  <c r="VN108" i="1" l="1"/>
  <c r="VN112" i="1"/>
  <c r="VN115" i="1"/>
  <c r="VN102" i="1"/>
  <c r="VN114" i="1"/>
  <c r="VN107" i="1"/>
  <c r="VN111" i="1"/>
  <c r="VN110" i="1"/>
  <c r="VN106" i="1"/>
  <c r="VN101" i="1"/>
  <c r="VN105" i="1"/>
  <c r="VN109" i="1"/>
  <c r="VN104" i="1"/>
  <c r="VN113" i="1"/>
  <c r="VN103" i="1"/>
  <c r="VN90" i="1"/>
  <c r="VN100" i="1"/>
  <c r="VN99" i="1"/>
  <c r="VN96" i="1"/>
  <c r="VN95" i="1"/>
  <c r="VN94" i="1"/>
  <c r="VN98" i="1"/>
  <c r="VN93" i="1"/>
  <c r="VN92" i="1"/>
  <c r="VN91" i="1"/>
  <c r="VN97" i="1"/>
  <c r="VN77" i="1"/>
  <c r="VN81" i="1"/>
  <c r="VN83" i="1"/>
  <c r="VN80" i="1"/>
  <c r="VN78" i="1"/>
  <c r="VN82" i="1"/>
  <c r="VN88" i="1"/>
  <c r="VN87" i="1"/>
  <c r="VN76" i="1"/>
  <c r="VN89" i="1"/>
  <c r="VN79" i="1"/>
  <c r="VN86" i="1"/>
  <c r="VN85" i="1"/>
  <c r="VN84" i="1"/>
  <c r="VN124" i="1"/>
  <c r="VN125" i="1"/>
  <c r="VN126" i="1"/>
  <c r="VN127" i="1"/>
  <c r="VN128" i="1"/>
  <c r="VN129" i="1"/>
  <c r="VN130" i="1"/>
  <c r="VN131" i="1"/>
  <c r="VN132" i="1"/>
  <c r="VN133" i="1"/>
  <c r="VN134" i="1"/>
  <c r="VN135" i="1"/>
  <c r="VN136" i="1"/>
  <c r="VN137" i="1"/>
  <c r="VN138" i="1"/>
  <c r="VN139" i="1"/>
  <c r="VN140" i="1"/>
  <c r="VN141" i="1"/>
  <c r="VN142" i="1"/>
  <c r="VN143" i="1"/>
  <c r="VN144" i="1"/>
  <c r="VN145" i="1"/>
  <c r="VN146" i="1"/>
  <c r="VN147" i="1"/>
  <c r="VO12" i="1"/>
  <c r="BW73" i="1"/>
  <c r="BV73" i="1"/>
  <c r="BU73" i="1"/>
  <c r="BT73" i="1"/>
  <c r="BS73" i="1"/>
  <c r="BR73" i="1"/>
  <c r="BQ73" i="1"/>
  <c r="BP73" i="1"/>
  <c r="BO73" i="1"/>
  <c r="BN73" i="1"/>
  <c r="CA73" i="1"/>
  <c r="BZ73" i="1"/>
  <c r="BY73" i="1"/>
  <c r="BX73" i="1"/>
  <c r="GM74" i="1"/>
  <c r="GL74" i="1"/>
  <c r="GK74" i="1"/>
  <c r="GJ74" i="1"/>
  <c r="GI74" i="1"/>
  <c r="GH74" i="1"/>
  <c r="GO74" i="1"/>
  <c r="GN74" i="1"/>
  <c r="D74" i="1"/>
  <c r="G529" i="4"/>
  <c r="H578" i="4"/>
  <c r="I579" i="4"/>
  <c r="P516" i="4"/>
  <c r="C517" i="4"/>
  <c r="B517" i="4" s="1"/>
  <c r="F581" i="4"/>
  <c r="E581" i="4"/>
  <c r="D581" i="4"/>
  <c r="Q581" i="4" s="1"/>
  <c r="U531" i="4"/>
  <c r="U525" i="4"/>
  <c r="U522" i="4"/>
  <c r="U528" i="4"/>
  <c r="V517" i="4"/>
  <c r="R580" i="4"/>
  <c r="A582" i="4"/>
  <c r="R577" i="4"/>
  <c r="VO115" i="1" l="1"/>
  <c r="VO113" i="1"/>
  <c r="VO102" i="1"/>
  <c r="VO101" i="1"/>
  <c r="VO110" i="1"/>
  <c r="VO104" i="1"/>
  <c r="VO103" i="1"/>
  <c r="VO114" i="1"/>
  <c r="VO111" i="1"/>
  <c r="VO106" i="1"/>
  <c r="VO105" i="1"/>
  <c r="VO109" i="1"/>
  <c r="VO108" i="1"/>
  <c r="VO107" i="1"/>
  <c r="VO112" i="1"/>
  <c r="VO98" i="1"/>
  <c r="VO92" i="1"/>
  <c r="VO97" i="1"/>
  <c r="VO100" i="1"/>
  <c r="VO91" i="1"/>
  <c r="VO93" i="1"/>
  <c r="VO96" i="1"/>
  <c r="VO94" i="1"/>
  <c r="VO90" i="1"/>
  <c r="VO95" i="1"/>
  <c r="VO99" i="1"/>
  <c r="VO89" i="1"/>
  <c r="VO86" i="1"/>
  <c r="VO83" i="1"/>
  <c r="VO81" i="1"/>
  <c r="VO87" i="1"/>
  <c r="VO78" i="1"/>
  <c r="VO85" i="1"/>
  <c r="VO82" i="1"/>
  <c r="VO76" i="1"/>
  <c r="VO77" i="1"/>
  <c r="VO80" i="1"/>
  <c r="VO79" i="1"/>
  <c r="VO88" i="1"/>
  <c r="VO84" i="1"/>
  <c r="VO124" i="1"/>
  <c r="VO125" i="1"/>
  <c r="VO126" i="1"/>
  <c r="VO127" i="1"/>
  <c r="VO128" i="1"/>
  <c r="VO129" i="1"/>
  <c r="VO130" i="1"/>
  <c r="VO131" i="1"/>
  <c r="VO132" i="1"/>
  <c r="VO133" i="1"/>
  <c r="VO134" i="1"/>
  <c r="VO135" i="1"/>
  <c r="VO136" i="1"/>
  <c r="VO137" i="1"/>
  <c r="VO138" i="1"/>
  <c r="VO139" i="1"/>
  <c r="VO140" i="1"/>
  <c r="VO141" i="1"/>
  <c r="VO142" i="1"/>
  <c r="VO143" i="1"/>
  <c r="VO144" i="1"/>
  <c r="VO145" i="1"/>
  <c r="VO146" i="1"/>
  <c r="VO147" i="1"/>
  <c r="CA74" i="1"/>
  <c r="BZ74" i="1"/>
  <c r="BY74" i="1"/>
  <c r="BX74" i="1"/>
  <c r="BW74" i="1"/>
  <c r="BV74" i="1"/>
  <c r="BU74" i="1"/>
  <c r="BT74" i="1"/>
  <c r="BS74" i="1"/>
  <c r="BR74" i="1"/>
  <c r="BQ74" i="1"/>
  <c r="BP74" i="1"/>
  <c r="BO74" i="1"/>
  <c r="BN74" i="1"/>
  <c r="GJ75" i="1"/>
  <c r="GI75" i="1"/>
  <c r="GH75" i="1"/>
  <c r="GO75" i="1"/>
  <c r="GN75" i="1"/>
  <c r="GM75" i="1"/>
  <c r="GL75" i="1"/>
  <c r="GK75" i="1"/>
  <c r="D75" i="1"/>
  <c r="H579" i="4"/>
  <c r="I580" i="4"/>
  <c r="G530" i="4"/>
  <c r="P517" i="4"/>
  <c r="C518" i="4"/>
  <c r="B518" i="4" s="1"/>
  <c r="F582" i="4"/>
  <c r="E582" i="4"/>
  <c r="R582" i="4" s="1"/>
  <c r="D582" i="4"/>
  <c r="Q582" i="4" s="1"/>
  <c r="V518" i="4"/>
  <c r="U532" i="4"/>
  <c r="U526" i="4"/>
  <c r="U529" i="4"/>
  <c r="U535" i="4"/>
  <c r="A583" i="4"/>
  <c r="R581" i="4"/>
  <c r="CA75" i="1" l="1"/>
  <c r="BZ75" i="1"/>
  <c r="BY75" i="1"/>
  <c r="BX75" i="1"/>
  <c r="BW75" i="1"/>
  <c r="BV75" i="1"/>
  <c r="BU75" i="1"/>
  <c r="BT75" i="1"/>
  <c r="BS75" i="1"/>
  <c r="BR75" i="1"/>
  <c r="BQ75" i="1"/>
  <c r="BP75" i="1"/>
  <c r="BO75" i="1"/>
  <c r="BN75" i="1"/>
  <c r="G531" i="4"/>
  <c r="H580" i="4"/>
  <c r="I581" i="4"/>
  <c r="P518" i="4"/>
  <c r="C519" i="4"/>
  <c r="B519" i="4" s="1"/>
  <c r="E583" i="4"/>
  <c r="R583" i="4" s="1"/>
  <c r="D583" i="4"/>
  <c r="Q583" i="4" s="1"/>
  <c r="F583" i="4"/>
  <c r="U539" i="4"/>
  <c r="U533" i="4"/>
  <c r="U530" i="4"/>
  <c r="U536" i="4"/>
  <c r="V519" i="4"/>
  <c r="S502" i="4"/>
  <c r="A584" i="4"/>
  <c r="DV149" i="1"/>
  <c r="H581" i="4" l="1"/>
  <c r="I582" i="4"/>
  <c r="G532" i="4"/>
  <c r="P519" i="4"/>
  <c r="C520" i="4"/>
  <c r="B520" i="4" s="1"/>
  <c r="F584" i="4"/>
  <c r="E584" i="4"/>
  <c r="R584" i="4" s="1"/>
  <c r="D584" i="4"/>
  <c r="Q584" i="4" s="1"/>
  <c r="V520" i="4"/>
  <c r="U540" i="4"/>
  <c r="U534" i="4"/>
  <c r="U537" i="4"/>
  <c r="U543" i="4"/>
  <c r="S503" i="4"/>
  <c r="A585" i="4"/>
  <c r="AAK149" i="1"/>
  <c r="AAJ149"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U149"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65" i="3"/>
  <c r="C65" i="3"/>
  <c r="B65" i="3"/>
  <c r="G537" i="4" l="1"/>
  <c r="H586" i="4"/>
  <c r="I587" i="4"/>
  <c r="P524" i="4"/>
  <c r="C525" i="4"/>
  <c r="B525" i="4" s="1"/>
  <c r="F589" i="4"/>
  <c r="E589" i="4"/>
  <c r="R589" i="4" s="1"/>
  <c r="D589" i="4"/>
  <c r="Q589" i="4" s="1"/>
  <c r="U563" i="4"/>
  <c r="U557" i="4"/>
  <c r="U554" i="4"/>
  <c r="U560" i="4"/>
  <c r="V525" i="4"/>
  <c r="S508" i="4"/>
  <c r="A590" i="4"/>
  <c r="DW149" i="1"/>
  <c r="H587" i="4" l="1"/>
  <c r="I588" i="4"/>
  <c r="G538" i="4"/>
  <c r="P525" i="4"/>
  <c r="C526" i="4"/>
  <c r="B526" i="4" s="1"/>
  <c r="F590" i="4"/>
  <c r="E590" i="4"/>
  <c r="R590" i="4" s="1"/>
  <c r="D590" i="4"/>
  <c r="Q590" i="4" s="1"/>
  <c r="V526" i="4"/>
  <c r="U564" i="4"/>
  <c r="U558" i="4"/>
  <c r="U561" i="4"/>
  <c r="U567" i="4"/>
  <c r="S509" i="4"/>
  <c r="A591" i="4"/>
  <c r="DX149" i="1"/>
  <c r="DY149" i="1"/>
  <c r="G539" i="4" l="1"/>
  <c r="H588" i="4"/>
  <c r="I589" i="4"/>
  <c r="P526" i="4"/>
  <c r="C527" i="4"/>
  <c r="B527" i="4" s="1"/>
  <c r="F591" i="4"/>
  <c r="E591" i="4"/>
  <c r="R591" i="4" s="1"/>
  <c r="D591" i="4"/>
  <c r="Q591" i="4" s="1"/>
  <c r="U571" i="4"/>
  <c r="U565" i="4"/>
  <c r="U562" i="4"/>
  <c r="U568" i="4"/>
  <c r="V527" i="4"/>
  <c r="S510" i="4"/>
  <c r="A592" i="4"/>
  <c r="DX14" i="1"/>
  <c r="DX15" i="1" s="1" a="1"/>
  <c r="DX15" i="1" s="1"/>
  <c r="DX49" i="1" s="1" a="1"/>
  <c r="DX49" i="1" s="1"/>
  <c r="DY14" i="1"/>
  <c r="DY15" i="1" s="1" a="1"/>
  <c r="DY15" i="1" s="1"/>
  <c r="DY49" i="1" s="1" a="1"/>
  <c r="DY49" i="1" s="1"/>
  <c r="DY54" i="1" l="1" a="1"/>
  <c r="DY54" i="1" s="1"/>
  <c r="DY55" i="1" s="1" a="1"/>
  <c r="DY55" i="1" s="1"/>
  <c r="DY52" i="1" a="1"/>
  <c r="DY52" i="1" s="1"/>
  <c r="DY53" i="1" s="1" a="1"/>
  <c r="DY53" i="1" s="1"/>
  <c r="DY50" i="1" a="1"/>
  <c r="DY50" i="1" s="1"/>
  <c r="DY51" i="1" s="1" a="1"/>
  <c r="DY51" i="1" s="1"/>
  <c r="DX54" i="1" a="1"/>
  <c r="DX54" i="1" s="1"/>
  <c r="DX55" i="1" s="1" a="1"/>
  <c r="DX55" i="1" s="1"/>
  <c r="DX52" i="1" a="1"/>
  <c r="DX52" i="1" s="1"/>
  <c r="DX53" i="1" s="1" a="1"/>
  <c r="DX53" i="1" s="1"/>
  <c r="DX50" i="1" a="1"/>
  <c r="DX50" i="1" s="1"/>
  <c r="DX51" i="1" s="1" a="1"/>
  <c r="DX51" i="1" s="1"/>
  <c r="H589" i="4"/>
  <c r="I590" i="4"/>
  <c r="G540" i="4"/>
  <c r="P527" i="4"/>
  <c r="C528" i="4"/>
  <c r="B528" i="4" s="1"/>
  <c r="F592" i="4"/>
  <c r="E592" i="4"/>
  <c r="R592" i="4" s="1"/>
  <c r="D592" i="4"/>
  <c r="Q592" i="4" s="1"/>
  <c r="V528" i="4"/>
  <c r="U572" i="4"/>
  <c r="U566" i="4"/>
  <c r="U569" i="4"/>
  <c r="U575" i="4"/>
  <c r="S511" i="4"/>
  <c r="A593" i="4"/>
  <c r="DY17" i="1"/>
  <c r="DX17" i="1"/>
  <c r="E89" i="3"/>
  <c r="E88" i="3"/>
  <c r="E87" i="3"/>
  <c r="E73" i="3"/>
  <c r="E67" i="3"/>
  <c r="E59" i="3"/>
  <c r="E56" i="3"/>
  <c r="G541" i="4" l="1"/>
  <c r="H590" i="4"/>
  <c r="I591" i="4"/>
  <c r="P528" i="4"/>
  <c r="C529" i="4"/>
  <c r="B529" i="4" s="1"/>
  <c r="F593" i="4"/>
  <c r="E593" i="4"/>
  <c r="R593" i="4" s="1"/>
  <c r="D593" i="4"/>
  <c r="Q593" i="4" s="1"/>
  <c r="U579" i="4"/>
  <c r="U573" i="4"/>
  <c r="U570" i="4"/>
  <c r="U576" i="4"/>
  <c r="V529" i="4"/>
  <c r="S512" i="4"/>
  <c r="A594" i="4"/>
  <c r="B17" i="1"/>
  <c r="DB17" i="1" l="1" a="1"/>
  <c r="DB17" i="1" s="1"/>
  <c r="DB18" i="1" s="1" a="1"/>
  <c r="DB18" i="1" s="1"/>
  <c r="DB41" i="1" s="1" a="1"/>
  <c r="DB41" i="1" s="1"/>
  <c r="GP17" i="1" a="1"/>
  <c r="GP17" i="1" s="1"/>
  <c r="GP18" i="1" s="1" a="1"/>
  <c r="GP18" i="1" s="1"/>
  <c r="DB19" i="1" a="1"/>
  <c r="DB19" i="1" s="1"/>
  <c r="DB20" i="1" a="1"/>
  <c r="DB20" i="1" s="1"/>
  <c r="DB35" i="1" a="1"/>
  <c r="DB35" i="1" s="1"/>
  <c r="DB22" i="1" a="1"/>
  <c r="DB22" i="1" s="1"/>
  <c r="DB21" i="1" a="1"/>
  <c r="DB21" i="1" s="1"/>
  <c r="DB30" i="1" a="1"/>
  <c r="DB30" i="1" s="1"/>
  <c r="DB43" i="1" a="1"/>
  <c r="DB43" i="1" s="1"/>
  <c r="DB26" i="1" a="1"/>
  <c r="DB26" i="1" s="1"/>
  <c r="DB40" i="1" a="1"/>
  <c r="DB40" i="1" s="1"/>
  <c r="DB25" i="1" a="1"/>
  <c r="DB25" i="1" s="1"/>
  <c r="DB38" i="1" a="1"/>
  <c r="DB38" i="1" s="1"/>
  <c r="DB37" i="1" a="1"/>
  <c r="DB37" i="1" s="1"/>
  <c r="DB42" i="1" a="1"/>
  <c r="DB42" i="1" s="1"/>
  <c r="DB28" i="1" a="1"/>
  <c r="DB28" i="1" s="1"/>
  <c r="DB45" i="1" a="1"/>
  <c r="DB45" i="1" s="1"/>
  <c r="DB31" i="1" a="1"/>
  <c r="DB31" i="1" s="1"/>
  <c r="DB33" i="1" a="1"/>
  <c r="DB33" i="1" s="1"/>
  <c r="DB29" i="1" a="1"/>
  <c r="DB29" i="1" s="1"/>
  <c r="DB39" i="1" a="1"/>
  <c r="DB39" i="1" s="1"/>
  <c r="DB24" i="1" a="1"/>
  <c r="DB24" i="1" s="1"/>
  <c r="DB23" i="1" a="1"/>
  <c r="DB23" i="1" s="1"/>
  <c r="DB44" i="1" a="1"/>
  <c r="DB44" i="1" s="1"/>
  <c r="DB27" i="1" a="1"/>
  <c r="DB27" i="1" s="1"/>
  <c r="DB34" i="1" a="1"/>
  <c r="DB34" i="1" s="1"/>
  <c r="DB32" i="1" a="1"/>
  <c r="DB32" i="1" s="1"/>
  <c r="DB46" i="1" a="1"/>
  <c r="DB46" i="1" s="1"/>
  <c r="DB36" i="1" a="1"/>
  <c r="DB36" i="1" s="1"/>
  <c r="M17" i="1" a="1"/>
  <c r="M17" i="1" s="1"/>
  <c r="M18" i="1" s="1" a="1"/>
  <c r="M18" i="1" s="1"/>
  <c r="M41" i="1" s="1" a="1"/>
  <c r="M41" i="1" s="1"/>
  <c r="ZW17" i="1" a="1"/>
  <c r="ZW17" i="1" s="1"/>
  <c r="ZW18" i="1" s="1" a="1"/>
  <c r="ZW18" i="1" s="1"/>
  <c r="ZW41" i="1" s="1" a="1"/>
  <c r="ZW41" i="1" s="1"/>
  <c r="ZV17" i="1" a="1"/>
  <c r="ZV17" i="1" s="1"/>
  <c r="ZV18" i="1" s="1" a="1"/>
  <c r="ZV18" i="1" s="1"/>
  <c r="ZV41" i="1" s="1" a="1"/>
  <c r="ZV41" i="1" s="1"/>
  <c r="ZU17" i="1" a="1"/>
  <c r="ZU17" i="1" s="1"/>
  <c r="ZU18" i="1" s="1" a="1"/>
  <c r="ZU18" i="1" s="1"/>
  <c r="ZU41" i="1" s="1" a="1"/>
  <c r="ZU41" i="1" s="1"/>
  <c r="JP17" i="1" a="1"/>
  <c r="JP17" i="1" s="1"/>
  <c r="JP18" i="1" s="1" a="1"/>
  <c r="JP18" i="1" s="1"/>
  <c r="JP41" i="1" s="1" a="1"/>
  <c r="JP41" i="1" s="1"/>
  <c r="JO17" i="1" a="1"/>
  <c r="JO17" i="1" s="1"/>
  <c r="JO18" i="1" s="1" a="1"/>
  <c r="JO18" i="1" s="1"/>
  <c r="JO41" i="1" s="1" a="1"/>
  <c r="JO41" i="1" s="1"/>
  <c r="JN17" i="1" a="1"/>
  <c r="JN17" i="1" s="1"/>
  <c r="JN18" i="1" s="1" a="1"/>
  <c r="JN18" i="1" s="1"/>
  <c r="JN41" i="1" s="1" a="1"/>
  <c r="JN41" i="1" s="1"/>
  <c r="JM17" i="1" a="1"/>
  <c r="JM17" i="1" s="1"/>
  <c r="JM18" i="1" s="1" a="1"/>
  <c r="JM18" i="1" s="1"/>
  <c r="JM41" i="1" s="1" a="1"/>
  <c r="JM41" i="1" s="1"/>
  <c r="JL17" i="1" a="1"/>
  <c r="JL17" i="1" s="1"/>
  <c r="JL18" i="1" s="1" a="1"/>
  <c r="JL18" i="1" s="1"/>
  <c r="JL41" i="1" s="1" a="1"/>
  <c r="JL41" i="1" s="1"/>
  <c r="JK17" i="1" a="1"/>
  <c r="JK17" i="1" s="1"/>
  <c r="JK18" i="1" s="1" a="1"/>
  <c r="JK18" i="1" s="1"/>
  <c r="JK41" i="1" s="1" a="1"/>
  <c r="JK41" i="1" s="1"/>
  <c r="JJ17" i="1" a="1"/>
  <c r="JJ17" i="1" s="1"/>
  <c r="JX17" i="1" a="1"/>
  <c r="JX17" i="1" s="1"/>
  <c r="JX18" i="1" s="1" a="1"/>
  <c r="JX18" i="1" s="1"/>
  <c r="JX41" i="1" s="1" a="1"/>
  <c r="JX41" i="1" s="1"/>
  <c r="JW17" i="1" a="1"/>
  <c r="JW17" i="1" s="1"/>
  <c r="JW18" i="1" s="1" a="1"/>
  <c r="JW18" i="1" s="1"/>
  <c r="JW41" i="1" s="1" a="1"/>
  <c r="JW41" i="1" s="1"/>
  <c r="JV17" i="1" a="1"/>
  <c r="JV17" i="1" s="1"/>
  <c r="JV18" i="1" s="1" a="1"/>
  <c r="JV18" i="1" s="1"/>
  <c r="JV41" i="1" s="1" a="1"/>
  <c r="JV41" i="1" s="1"/>
  <c r="JU17" i="1" a="1"/>
  <c r="JU17" i="1" s="1"/>
  <c r="JU18" i="1" s="1" a="1"/>
  <c r="JU18" i="1" s="1"/>
  <c r="JU41" i="1" s="1" a="1"/>
  <c r="JU41" i="1" s="1"/>
  <c r="JT17" i="1" a="1"/>
  <c r="JT17" i="1" s="1"/>
  <c r="JT18" i="1" s="1" a="1"/>
  <c r="JT18" i="1" s="1"/>
  <c r="JT41" i="1" s="1" a="1"/>
  <c r="JT41" i="1" s="1"/>
  <c r="JS17" i="1" a="1"/>
  <c r="JS17" i="1" s="1"/>
  <c r="JS18" i="1" s="1" a="1"/>
  <c r="JS18" i="1" s="1"/>
  <c r="JS41" i="1" s="1" a="1"/>
  <c r="JS41" i="1" s="1"/>
  <c r="JR17" i="1" a="1"/>
  <c r="JR17" i="1" s="1"/>
  <c r="JR18" i="1" s="1" a="1"/>
  <c r="JR18" i="1" s="1"/>
  <c r="JR41" i="1" s="1" a="1"/>
  <c r="JR41" i="1" s="1"/>
  <c r="JQ17" i="1" a="1"/>
  <c r="JQ17" i="1" s="1"/>
  <c r="JQ18" i="1" s="1" a="1"/>
  <c r="JQ18" i="1" s="1"/>
  <c r="JQ41" i="1" s="1" a="1"/>
  <c r="JQ41" i="1" s="1"/>
  <c r="DA17" i="1" a="1"/>
  <c r="DA17" i="1" s="1"/>
  <c r="DA18" i="1" s="1" a="1"/>
  <c r="DA18" i="1" s="1"/>
  <c r="DA41" i="1" s="1" a="1"/>
  <c r="DA41" i="1" s="1"/>
  <c r="ZX17" i="1" a="1"/>
  <c r="ZX17" i="1" s="1"/>
  <c r="ZX18" i="1" s="1" a="1"/>
  <c r="ZX18" i="1" s="1"/>
  <c r="ZX41" i="1" s="1" a="1"/>
  <c r="ZX41" i="1" s="1"/>
  <c r="ZI17" i="1" a="1"/>
  <c r="ZI17" i="1" s="1"/>
  <c r="ZN17" i="1" a="1"/>
  <c r="ZN17" i="1" s="1"/>
  <c r="ZN18" i="1" s="1" a="1"/>
  <c r="ZN18" i="1" s="1"/>
  <c r="ZN41" i="1" s="1" a="1"/>
  <c r="ZN41" i="1" s="1"/>
  <c r="CK17" i="1" a="1"/>
  <c r="CK17" i="1" s="1"/>
  <c r="ZK17" i="1" a="1"/>
  <c r="ZK17" i="1" s="1"/>
  <c r="CE17" i="1" a="1"/>
  <c r="CE17" i="1" s="1"/>
  <c r="ZM17" i="1" a="1"/>
  <c r="ZM17" i="1" s="1"/>
  <c r="ZH17" i="1" a="1"/>
  <c r="ZH17" i="1" s="1"/>
  <c r="ZJ17" i="1" a="1"/>
  <c r="ZJ17" i="1" s="1"/>
  <c r="ZT17" i="1" a="1"/>
  <c r="ZT17" i="1" s="1"/>
  <c r="ZS17" i="1" a="1"/>
  <c r="ZS17" i="1" s="1"/>
  <c r="ZR17" i="1" a="1"/>
  <c r="ZR17" i="1" s="1"/>
  <c r="ZQ17" i="1" a="1"/>
  <c r="ZQ17" i="1" s="1"/>
  <c r="ZP17" i="1" a="1"/>
  <c r="ZP17" i="1" s="1"/>
  <c r="JI17" i="1" a="1"/>
  <c r="JI17" i="1" s="1"/>
  <c r="ZO17" i="1" a="1"/>
  <c r="ZO17" i="1" s="1"/>
  <c r="CW17" i="1" a="1"/>
  <c r="CW17" i="1" s="1"/>
  <c r="CU17" i="1" a="1"/>
  <c r="CU17" i="1" s="1"/>
  <c r="CT17" i="1" a="1"/>
  <c r="CT17" i="1" s="1"/>
  <c r="CQ17" i="1" a="1"/>
  <c r="CQ17" i="1" s="1"/>
  <c r="CM17" i="1" a="1"/>
  <c r="CM17" i="1" s="1"/>
  <c r="ZL17" i="1" a="1"/>
  <c r="ZL17" i="1" s="1"/>
  <c r="CL17" i="1" a="1"/>
  <c r="CL17" i="1" s="1"/>
  <c r="H591" i="4"/>
  <c r="I592" i="4"/>
  <c r="G542" i="4"/>
  <c r="P529" i="4"/>
  <c r="C530" i="4"/>
  <c r="B530" i="4" s="1"/>
  <c r="D594" i="4"/>
  <c r="Q594" i="4" s="1"/>
  <c r="F594" i="4"/>
  <c r="E594" i="4"/>
  <c r="R594" i="4" s="1"/>
  <c r="V530" i="4"/>
  <c r="U580" i="4"/>
  <c r="U574" i="4"/>
  <c r="U577" i="4"/>
  <c r="U583" i="4"/>
  <c r="S513" i="4"/>
  <c r="A595" i="4"/>
  <c r="GP41" i="1" l="1" a="1"/>
  <c r="GP41" i="1" s="1"/>
  <c r="GP35" i="1" a="1"/>
  <c r="GP35" i="1" s="1"/>
  <c r="GP19" i="1" a="1"/>
  <c r="GP19" i="1" s="1"/>
  <c r="GP47" i="1" a="1"/>
  <c r="GP47" i="1" s="1"/>
  <c r="GP48" i="1" s="1" a="1"/>
  <c r="GP48" i="1" s="1"/>
  <c r="GP21" i="1" a="1"/>
  <c r="GP21" i="1" s="1"/>
  <c r="GP22" i="1" a="1"/>
  <c r="GP22" i="1" s="1"/>
  <c r="GP20" i="1" a="1"/>
  <c r="GP20" i="1" s="1"/>
  <c r="GP38" i="1" a="1"/>
  <c r="GP38" i="1" s="1"/>
  <c r="GP37" i="1" a="1"/>
  <c r="GP37" i="1" s="1"/>
  <c r="GP26" i="1" a="1"/>
  <c r="GP26" i="1" s="1"/>
  <c r="GP40" i="1" a="1"/>
  <c r="GP40" i="1" s="1"/>
  <c r="GP43" i="1" a="1"/>
  <c r="GP43" i="1" s="1"/>
  <c r="GP31" i="1" a="1"/>
  <c r="GP31" i="1" s="1"/>
  <c r="GP27" i="1" a="1"/>
  <c r="GP27" i="1" s="1"/>
  <c r="GP46" i="1" a="1"/>
  <c r="GP46" i="1" s="1"/>
  <c r="GP32" i="1" a="1"/>
  <c r="GP32" i="1" s="1"/>
  <c r="GP44" i="1" a="1"/>
  <c r="GP44" i="1" s="1"/>
  <c r="GP24" i="1" a="1"/>
  <c r="GP24" i="1" s="1"/>
  <c r="GP23" i="1" a="1"/>
  <c r="GP23" i="1" s="1"/>
  <c r="GP28" i="1" a="1"/>
  <c r="GP28" i="1" s="1"/>
  <c r="GP25" i="1" a="1"/>
  <c r="GP25" i="1" s="1"/>
  <c r="GP33" i="1" a="1"/>
  <c r="GP33" i="1" s="1"/>
  <c r="GP39" i="1" a="1"/>
  <c r="GP39" i="1" s="1"/>
  <c r="GP29" i="1" a="1"/>
  <c r="GP29" i="1" s="1"/>
  <c r="GP36" i="1" a="1"/>
  <c r="GP36" i="1" s="1"/>
  <c r="GP30" i="1" a="1"/>
  <c r="GP30" i="1" s="1"/>
  <c r="GP42" i="1" a="1"/>
  <c r="GP42" i="1" s="1"/>
  <c r="GP34" i="1" a="1"/>
  <c r="GP34" i="1" s="1"/>
  <c r="GP45" i="1" a="1"/>
  <c r="GP45" i="1" s="1"/>
  <c r="JT19" i="1" a="1"/>
  <c r="JT19" i="1" s="1"/>
  <c r="JT20" i="1" a="1"/>
  <c r="JT20" i="1" s="1"/>
  <c r="JN19" i="1" a="1"/>
  <c r="JN19" i="1" s="1"/>
  <c r="JN20" i="1" a="1"/>
  <c r="JN20" i="1" s="1"/>
  <c r="JV19" i="1" a="1"/>
  <c r="JV19" i="1" s="1"/>
  <c r="JV20" i="1" a="1"/>
  <c r="JV20" i="1" s="1"/>
  <c r="JR19" i="1" a="1"/>
  <c r="JR19" i="1" s="1"/>
  <c r="JR20" i="1" a="1"/>
  <c r="JR20" i="1" s="1"/>
  <c r="JU19" i="1" a="1"/>
  <c r="JU19" i="1" s="1"/>
  <c r="JU20" i="1" a="1"/>
  <c r="JU20" i="1" s="1"/>
  <c r="JK19" i="1" a="1"/>
  <c r="JK19" i="1" s="1"/>
  <c r="JK20" i="1" a="1"/>
  <c r="JK20" i="1" s="1"/>
  <c r="ZU19" i="1" a="1"/>
  <c r="ZU19" i="1" s="1"/>
  <c r="ZU20" i="1" a="1"/>
  <c r="ZU20" i="1" s="1"/>
  <c r="JP19" i="1" a="1"/>
  <c r="JP19" i="1" s="1"/>
  <c r="JP20" i="1" a="1"/>
  <c r="JP20" i="1" s="1"/>
  <c r="ZV19" i="1" a="1"/>
  <c r="ZV19" i="1" s="1"/>
  <c r="ZV20" i="1" a="1"/>
  <c r="ZV20" i="1" s="1"/>
  <c r="ZW19" i="1" a="1"/>
  <c r="ZW19" i="1" s="1"/>
  <c r="ZW20" i="1" a="1"/>
  <c r="ZW20" i="1" s="1"/>
  <c r="M22" i="1" a="1"/>
  <c r="M22" i="1" s="1"/>
  <c r="M19" i="1" a="1"/>
  <c r="M19" i="1" s="1"/>
  <c r="M20" i="1" a="1"/>
  <c r="M20" i="1" s="1"/>
  <c r="JX19" i="1" a="1"/>
  <c r="JX19" i="1" s="1"/>
  <c r="JX20" i="1" a="1"/>
  <c r="JX20" i="1" s="1"/>
  <c r="JM19" i="1" a="1"/>
  <c r="JM19" i="1" s="1"/>
  <c r="JM20" i="1" a="1"/>
  <c r="JM20" i="1" s="1"/>
  <c r="ZN19" i="1" a="1"/>
  <c r="ZN19" i="1" s="1"/>
  <c r="ZN20" i="1" a="1"/>
  <c r="ZN20" i="1" s="1"/>
  <c r="JS19" i="1" a="1"/>
  <c r="JS19" i="1" s="1"/>
  <c r="JS20" i="1" a="1"/>
  <c r="JS20" i="1" s="1"/>
  <c r="JW19" i="1" a="1"/>
  <c r="JW19" i="1" s="1"/>
  <c r="JW20" i="1" a="1"/>
  <c r="JW20" i="1" s="1"/>
  <c r="JL19" i="1" a="1"/>
  <c r="JL19" i="1" s="1"/>
  <c r="JL20" i="1" a="1"/>
  <c r="JL20" i="1" s="1"/>
  <c r="JO19" i="1" a="1"/>
  <c r="JO19" i="1" s="1"/>
  <c r="JO20" i="1" a="1"/>
  <c r="JO20" i="1" s="1"/>
  <c r="ZX35" i="1" a="1"/>
  <c r="ZX35" i="1" s="1"/>
  <c r="ZX19" i="1" a="1"/>
  <c r="ZX19" i="1" s="1"/>
  <c r="ZX20" i="1" a="1"/>
  <c r="ZX20" i="1" s="1"/>
  <c r="DA19" i="1" a="1"/>
  <c r="DA19" i="1" s="1"/>
  <c r="DA20" i="1" a="1"/>
  <c r="DA20" i="1" s="1"/>
  <c r="JQ19" i="1" a="1"/>
  <c r="JQ19" i="1" s="1"/>
  <c r="JQ20" i="1" a="1"/>
  <c r="JQ20" i="1" s="1"/>
  <c r="M34" i="1" a="1"/>
  <c r="M34" i="1" s="1"/>
  <c r="M33" i="1" a="1"/>
  <c r="M33" i="1" s="1"/>
  <c r="M36" i="1" a="1"/>
  <c r="M36" i="1" s="1"/>
  <c r="M27" i="1" a="1"/>
  <c r="M27" i="1" s="1"/>
  <c r="M38" i="1" a="1"/>
  <c r="M38" i="1" s="1"/>
  <c r="M39" i="1" a="1"/>
  <c r="M39" i="1" s="1"/>
  <c r="M29" i="1" a="1"/>
  <c r="M29" i="1" s="1"/>
  <c r="M30" i="1" a="1"/>
  <c r="M30" i="1" s="1"/>
  <c r="M37" i="1" a="1"/>
  <c r="M37" i="1" s="1"/>
  <c r="M32" i="1" a="1"/>
  <c r="M32" i="1" s="1"/>
  <c r="M40" i="1" a="1"/>
  <c r="M40" i="1" s="1"/>
  <c r="M23" i="1" a="1"/>
  <c r="M23" i="1" s="1"/>
  <c r="M43" i="1" a="1"/>
  <c r="M43" i="1" s="1"/>
  <c r="M45" i="1" a="1"/>
  <c r="M45" i="1" s="1"/>
  <c r="M46" i="1" a="1"/>
  <c r="M46" i="1" s="1"/>
  <c r="M47" i="1" a="1"/>
  <c r="M47" i="1" s="1"/>
  <c r="M48" i="1" s="1" a="1"/>
  <c r="M48" i="1" s="1"/>
  <c r="M35" i="1" a="1"/>
  <c r="M35" i="1" s="1"/>
  <c r="M21" i="1" a="1"/>
  <c r="M21" i="1" s="1"/>
  <c r="M24" i="1" a="1"/>
  <c r="M24" i="1" s="1"/>
  <c r="M26" i="1" a="1"/>
  <c r="M26" i="1" s="1"/>
  <c r="M44" i="1" a="1"/>
  <c r="M44" i="1" s="1"/>
  <c r="M28" i="1" a="1"/>
  <c r="M28" i="1" s="1"/>
  <c r="M31" i="1" a="1"/>
  <c r="M31" i="1" s="1"/>
  <c r="M42" i="1" a="1"/>
  <c r="M42" i="1" s="1"/>
  <c r="M25" i="1" a="1"/>
  <c r="M25" i="1" s="1"/>
  <c r="ZU35" i="1" a="1"/>
  <c r="ZU35" i="1" s="1"/>
  <c r="ZU47" i="1" a="1"/>
  <c r="ZU47" i="1" s="1"/>
  <c r="ZU48" i="1" s="1" a="1"/>
  <c r="ZU48" i="1" s="1"/>
  <c r="ZU22" i="1" a="1"/>
  <c r="ZU22" i="1" s="1"/>
  <c r="ZU21" i="1" a="1"/>
  <c r="ZU21" i="1" s="1"/>
  <c r="ZU39" i="1" a="1"/>
  <c r="ZU39" i="1" s="1"/>
  <c r="ZU26" i="1" a="1"/>
  <c r="ZU26" i="1" s="1"/>
  <c r="ZU28" i="1" a="1"/>
  <c r="ZU28" i="1" s="1"/>
  <c r="ZU38" i="1" a="1"/>
  <c r="ZU38" i="1" s="1"/>
  <c r="ZU36" i="1" a="1"/>
  <c r="ZU36" i="1" s="1"/>
  <c r="ZU46" i="1" a="1"/>
  <c r="ZU46" i="1" s="1"/>
  <c r="ZU30" i="1" a="1"/>
  <c r="ZU30" i="1" s="1"/>
  <c r="ZU44" i="1" a="1"/>
  <c r="ZU44" i="1" s="1"/>
  <c r="ZU33" i="1" a="1"/>
  <c r="ZU33" i="1" s="1"/>
  <c r="ZU45" i="1" a="1"/>
  <c r="ZU45" i="1" s="1"/>
  <c r="ZU24" i="1" a="1"/>
  <c r="ZU24" i="1" s="1"/>
  <c r="ZU43" i="1" a="1"/>
  <c r="ZU43" i="1" s="1"/>
  <c r="ZU27" i="1" a="1"/>
  <c r="ZU27" i="1" s="1"/>
  <c r="ZU29" i="1" a="1"/>
  <c r="ZU29" i="1" s="1"/>
  <c r="ZU34" i="1" a="1"/>
  <c r="ZU34" i="1" s="1"/>
  <c r="ZU32" i="1" a="1"/>
  <c r="ZU32" i="1" s="1"/>
  <c r="ZU40" i="1" a="1"/>
  <c r="ZU40" i="1" s="1"/>
  <c r="ZU37" i="1" a="1"/>
  <c r="ZU37" i="1" s="1"/>
  <c r="ZU42" i="1" a="1"/>
  <c r="ZU42" i="1" s="1"/>
  <c r="ZU25" i="1" a="1"/>
  <c r="ZU25" i="1" s="1"/>
  <c r="ZU31" i="1" a="1"/>
  <c r="ZU31" i="1" s="1"/>
  <c r="ZU23" i="1" a="1"/>
  <c r="ZU23" i="1" s="1"/>
  <c r="ZV35" i="1" a="1"/>
  <c r="ZV35" i="1" s="1"/>
  <c r="ZV47" i="1" a="1"/>
  <c r="ZV47" i="1" s="1"/>
  <c r="ZV48" i="1" s="1" a="1"/>
  <c r="ZV48" i="1" s="1"/>
  <c r="ZV22" i="1" a="1"/>
  <c r="ZV22" i="1" s="1"/>
  <c r="ZV21" i="1" a="1"/>
  <c r="ZV21" i="1" s="1"/>
  <c r="ZV26" i="1" a="1"/>
  <c r="ZV26" i="1" s="1"/>
  <c r="ZV28" i="1" a="1"/>
  <c r="ZV28" i="1" s="1"/>
  <c r="ZV38" i="1" a="1"/>
  <c r="ZV38" i="1" s="1"/>
  <c r="ZV36" i="1" a="1"/>
  <c r="ZV36" i="1" s="1"/>
  <c r="ZV46" i="1" a="1"/>
  <c r="ZV46" i="1" s="1"/>
  <c r="ZV30" i="1" a="1"/>
  <c r="ZV30" i="1" s="1"/>
  <c r="ZV44" i="1" a="1"/>
  <c r="ZV44" i="1" s="1"/>
  <c r="ZV33" i="1" a="1"/>
  <c r="ZV33" i="1" s="1"/>
  <c r="ZV45" i="1" a="1"/>
  <c r="ZV45" i="1" s="1"/>
  <c r="ZV24" i="1" a="1"/>
  <c r="ZV24" i="1" s="1"/>
  <c r="ZV43" i="1" a="1"/>
  <c r="ZV43" i="1" s="1"/>
  <c r="ZV27" i="1" a="1"/>
  <c r="ZV27" i="1" s="1"/>
  <c r="ZV39" i="1" a="1"/>
  <c r="ZV39" i="1" s="1"/>
  <c r="ZV29" i="1" a="1"/>
  <c r="ZV29" i="1" s="1"/>
  <c r="ZV34" i="1" a="1"/>
  <c r="ZV34" i="1" s="1"/>
  <c r="ZV40" i="1" a="1"/>
  <c r="ZV40" i="1" s="1"/>
  <c r="ZV37" i="1" a="1"/>
  <c r="ZV37" i="1" s="1"/>
  <c r="ZV32" i="1" a="1"/>
  <c r="ZV32" i="1" s="1"/>
  <c r="ZV42" i="1" a="1"/>
  <c r="ZV42" i="1" s="1"/>
  <c r="ZV25" i="1" a="1"/>
  <c r="ZV25" i="1" s="1"/>
  <c r="ZV31" i="1" a="1"/>
  <c r="ZV31" i="1" s="1"/>
  <c r="ZV23" i="1" a="1"/>
  <c r="ZV23" i="1" s="1"/>
  <c r="ZW35" i="1" a="1"/>
  <c r="ZW35" i="1" s="1"/>
  <c r="ZW47" i="1" a="1"/>
  <c r="ZW47" i="1" s="1"/>
  <c r="ZW48" i="1" s="1" a="1"/>
  <c r="ZW48" i="1" s="1"/>
  <c r="ZW22" i="1" a="1"/>
  <c r="ZW22" i="1" s="1"/>
  <c r="ZW21" i="1" a="1"/>
  <c r="ZW21" i="1" s="1"/>
  <c r="ZW28" i="1" a="1"/>
  <c r="ZW28" i="1" s="1"/>
  <c r="ZW38" i="1" a="1"/>
  <c r="ZW38" i="1" s="1"/>
  <c r="ZW36" i="1" a="1"/>
  <c r="ZW36" i="1" s="1"/>
  <c r="ZW46" i="1" a="1"/>
  <c r="ZW46" i="1" s="1"/>
  <c r="ZW30" i="1" a="1"/>
  <c r="ZW30" i="1" s="1"/>
  <c r="ZW44" i="1" a="1"/>
  <c r="ZW44" i="1" s="1"/>
  <c r="ZW33" i="1" a="1"/>
  <c r="ZW33" i="1" s="1"/>
  <c r="ZW45" i="1" a="1"/>
  <c r="ZW45" i="1" s="1"/>
  <c r="ZW24" i="1" a="1"/>
  <c r="ZW24" i="1" s="1"/>
  <c r="ZW43" i="1" a="1"/>
  <c r="ZW43" i="1" s="1"/>
  <c r="ZW27" i="1" a="1"/>
  <c r="ZW27" i="1" s="1"/>
  <c r="ZW29" i="1" a="1"/>
  <c r="ZW29" i="1" s="1"/>
  <c r="ZW34" i="1" a="1"/>
  <c r="ZW34" i="1" s="1"/>
  <c r="ZW40" i="1" a="1"/>
  <c r="ZW40" i="1" s="1"/>
  <c r="ZW32" i="1" a="1"/>
  <c r="ZW32" i="1" s="1"/>
  <c r="ZW42" i="1" a="1"/>
  <c r="ZW42" i="1" s="1"/>
  <c r="ZW37" i="1" a="1"/>
  <c r="ZW37" i="1" s="1"/>
  <c r="ZW25" i="1" a="1"/>
  <c r="ZW25" i="1" s="1"/>
  <c r="ZW31" i="1" a="1"/>
  <c r="ZW31" i="1" s="1"/>
  <c r="ZW23" i="1" a="1"/>
  <c r="ZW23" i="1" s="1"/>
  <c r="ZW26" i="1" a="1"/>
  <c r="ZW26" i="1" s="1"/>
  <c r="ZW39" i="1" a="1"/>
  <c r="ZW39" i="1" s="1"/>
  <c r="JJ18" i="1" a="1"/>
  <c r="JJ18" i="1" s="1"/>
  <c r="JQ35" i="1" a="1"/>
  <c r="JQ35" i="1" s="1"/>
  <c r="JQ47" i="1" a="1"/>
  <c r="JQ47" i="1" s="1"/>
  <c r="JQ48" i="1" s="1" a="1"/>
  <c r="JQ48" i="1" s="1"/>
  <c r="JQ21" i="1" a="1"/>
  <c r="JQ21" i="1" s="1"/>
  <c r="JQ22" i="1" a="1"/>
  <c r="JQ22" i="1" s="1"/>
  <c r="JQ29" i="1" a="1"/>
  <c r="JQ29" i="1" s="1"/>
  <c r="JQ37" i="1" a="1"/>
  <c r="JQ37" i="1" s="1"/>
  <c r="JQ28" i="1" a="1"/>
  <c r="JQ28" i="1" s="1"/>
  <c r="JQ34" i="1" a="1"/>
  <c r="JQ34" i="1" s="1"/>
  <c r="JQ33" i="1" a="1"/>
  <c r="JQ33" i="1" s="1"/>
  <c r="JQ23" i="1" a="1"/>
  <c r="JQ23" i="1" s="1"/>
  <c r="JQ32" i="1" a="1"/>
  <c r="JQ32" i="1" s="1"/>
  <c r="JQ40" i="1" a="1"/>
  <c r="JQ40" i="1" s="1"/>
  <c r="JQ46" i="1" a="1"/>
  <c r="JQ46" i="1" s="1"/>
  <c r="JQ42" i="1" a="1"/>
  <c r="JQ42" i="1" s="1"/>
  <c r="JQ25" i="1" a="1"/>
  <c r="JQ25" i="1" s="1"/>
  <c r="JQ38" i="1" a="1"/>
  <c r="JQ38" i="1" s="1"/>
  <c r="JQ27" i="1" a="1"/>
  <c r="JQ27" i="1" s="1"/>
  <c r="JQ45" i="1" a="1"/>
  <c r="JQ45" i="1" s="1"/>
  <c r="JQ36" i="1" a="1"/>
  <c r="JQ36" i="1" s="1"/>
  <c r="JQ43" i="1" a="1"/>
  <c r="JQ43" i="1" s="1"/>
  <c r="JQ44" i="1" a="1"/>
  <c r="JQ44" i="1" s="1"/>
  <c r="JQ30" i="1" a="1"/>
  <c r="JQ30" i="1" s="1"/>
  <c r="JQ24" i="1" a="1"/>
  <c r="JQ24" i="1" s="1"/>
  <c r="JQ39" i="1" a="1"/>
  <c r="JQ39" i="1" s="1"/>
  <c r="JQ31" i="1" a="1"/>
  <c r="JQ31" i="1" s="1"/>
  <c r="JQ26" i="1" a="1"/>
  <c r="JQ26" i="1" s="1"/>
  <c r="JR35" i="1" a="1"/>
  <c r="JR35" i="1" s="1"/>
  <c r="JR47" i="1" a="1"/>
  <c r="JR47" i="1" s="1"/>
  <c r="JR48" i="1" s="1" a="1"/>
  <c r="JR48" i="1" s="1"/>
  <c r="JR21" i="1" a="1"/>
  <c r="JR21" i="1" s="1"/>
  <c r="JR22" i="1" a="1"/>
  <c r="JR22" i="1" s="1"/>
  <c r="JR30" i="1" a="1"/>
  <c r="JR30" i="1" s="1"/>
  <c r="JR28" i="1" a="1"/>
  <c r="JR28" i="1" s="1"/>
  <c r="JR37" i="1" a="1"/>
  <c r="JR37" i="1" s="1"/>
  <c r="JR29" i="1" a="1"/>
  <c r="JR29" i="1" s="1"/>
  <c r="JR34" i="1" a="1"/>
  <c r="JR34" i="1" s="1"/>
  <c r="JR33" i="1" a="1"/>
  <c r="JR33" i="1" s="1"/>
  <c r="JR24" i="1" a="1"/>
  <c r="JR24" i="1" s="1"/>
  <c r="JR46" i="1" a="1"/>
  <c r="JR46" i="1" s="1"/>
  <c r="JR32" i="1" a="1"/>
  <c r="JR32" i="1" s="1"/>
  <c r="JR39" i="1" a="1"/>
  <c r="JR39" i="1" s="1"/>
  <c r="JR25" i="1" a="1"/>
  <c r="JR25" i="1" s="1"/>
  <c r="JR38" i="1" a="1"/>
  <c r="JR38" i="1" s="1"/>
  <c r="JR27" i="1" a="1"/>
  <c r="JR27" i="1" s="1"/>
  <c r="JR45" i="1" a="1"/>
  <c r="JR45" i="1" s="1"/>
  <c r="JR43" i="1" a="1"/>
  <c r="JR43" i="1" s="1"/>
  <c r="JR36" i="1" a="1"/>
  <c r="JR36" i="1" s="1"/>
  <c r="JR23" i="1" a="1"/>
  <c r="JR23" i="1" s="1"/>
  <c r="JR44" i="1" a="1"/>
  <c r="JR44" i="1" s="1"/>
  <c r="JR40" i="1" a="1"/>
  <c r="JR40" i="1" s="1"/>
  <c r="JR31" i="1" a="1"/>
  <c r="JR31" i="1" s="1"/>
  <c r="JR42" i="1" a="1"/>
  <c r="JR42" i="1" s="1"/>
  <c r="JR26" i="1" a="1"/>
  <c r="JR26" i="1" s="1"/>
  <c r="JS35" i="1" a="1"/>
  <c r="JS35" i="1" s="1"/>
  <c r="JS47" i="1" a="1"/>
  <c r="JS47" i="1" s="1"/>
  <c r="JS48" i="1" s="1" a="1"/>
  <c r="JS48" i="1" s="1"/>
  <c r="JS21" i="1" a="1"/>
  <c r="JS21" i="1" s="1"/>
  <c r="JS22" i="1" a="1"/>
  <c r="JS22" i="1" s="1"/>
  <c r="JS44" i="1" a="1"/>
  <c r="JS44" i="1" s="1"/>
  <c r="JS24" i="1" a="1"/>
  <c r="JS24" i="1" s="1"/>
  <c r="JS33" i="1" a="1"/>
  <c r="JS33" i="1" s="1"/>
  <c r="JS31" i="1" a="1"/>
  <c r="JS31" i="1" s="1"/>
  <c r="JS46" i="1" a="1"/>
  <c r="JS46" i="1" s="1"/>
  <c r="JS32" i="1" a="1"/>
  <c r="JS32" i="1" s="1"/>
  <c r="JS39" i="1" a="1"/>
  <c r="JS39" i="1" s="1"/>
  <c r="JS26" i="1" a="1"/>
  <c r="JS26" i="1" s="1"/>
  <c r="JS38" i="1" a="1"/>
  <c r="JS38" i="1" s="1"/>
  <c r="JS28" i="1" a="1"/>
  <c r="JS28" i="1" s="1"/>
  <c r="JS36" i="1" a="1"/>
  <c r="JS36" i="1" s="1"/>
  <c r="JS23" i="1" a="1"/>
  <c r="JS23" i="1" s="1"/>
  <c r="JS40" i="1" a="1"/>
  <c r="JS40" i="1" s="1"/>
  <c r="JS30" i="1" a="1"/>
  <c r="JS30" i="1" s="1"/>
  <c r="JS42" i="1" a="1"/>
  <c r="JS42" i="1" s="1"/>
  <c r="JS25" i="1" a="1"/>
  <c r="JS25" i="1" s="1"/>
  <c r="JS27" i="1" a="1"/>
  <c r="JS27" i="1" s="1"/>
  <c r="JS45" i="1" a="1"/>
  <c r="JS45" i="1" s="1"/>
  <c r="JS43" i="1" a="1"/>
  <c r="JS43" i="1" s="1"/>
  <c r="JS29" i="1" a="1"/>
  <c r="JS29" i="1" s="1"/>
  <c r="JS37" i="1" a="1"/>
  <c r="JS37" i="1" s="1"/>
  <c r="JS34" i="1" a="1"/>
  <c r="JS34" i="1" s="1"/>
  <c r="JT35" i="1" a="1"/>
  <c r="JT35" i="1" s="1"/>
  <c r="JT47" i="1" a="1"/>
  <c r="JT47" i="1" s="1"/>
  <c r="JT48" i="1" s="1" a="1"/>
  <c r="JT48" i="1" s="1"/>
  <c r="JT22" i="1" a="1"/>
  <c r="JT22" i="1" s="1"/>
  <c r="JT21" i="1" a="1"/>
  <c r="JT21" i="1" s="1"/>
  <c r="JT39" i="1" a="1"/>
  <c r="JT39" i="1" s="1"/>
  <c r="JT31" i="1" a="1"/>
  <c r="JT31" i="1" s="1"/>
  <c r="JT26" i="1" a="1"/>
  <c r="JT26" i="1" s="1"/>
  <c r="JT38" i="1" a="1"/>
  <c r="JT38" i="1" s="1"/>
  <c r="JT29" i="1" a="1"/>
  <c r="JT29" i="1" s="1"/>
  <c r="JT36" i="1" a="1"/>
  <c r="JT36" i="1" s="1"/>
  <c r="JT28" i="1" a="1"/>
  <c r="JT28" i="1" s="1"/>
  <c r="JT32" i="1" a="1"/>
  <c r="JT32" i="1" s="1"/>
  <c r="JT33" i="1" a="1"/>
  <c r="JT33" i="1" s="1"/>
  <c r="JT23" i="1" a="1"/>
  <c r="JT23" i="1" s="1"/>
  <c r="JT46" i="1" a="1"/>
  <c r="JT46" i="1" s="1"/>
  <c r="JT40" i="1" a="1"/>
  <c r="JT40" i="1" s="1"/>
  <c r="JT42" i="1" a="1"/>
  <c r="JT42" i="1" s="1"/>
  <c r="JT25" i="1" a="1"/>
  <c r="JT25" i="1" s="1"/>
  <c r="JT27" i="1" a="1"/>
  <c r="JT27" i="1" s="1"/>
  <c r="JT45" i="1" a="1"/>
  <c r="JT45" i="1" s="1"/>
  <c r="JT43" i="1" a="1"/>
  <c r="JT43" i="1" s="1"/>
  <c r="JT37" i="1" a="1"/>
  <c r="JT37" i="1" s="1"/>
  <c r="JT34" i="1" a="1"/>
  <c r="JT34" i="1" s="1"/>
  <c r="JT44" i="1" a="1"/>
  <c r="JT44" i="1" s="1"/>
  <c r="JT24" i="1" a="1"/>
  <c r="JT24" i="1" s="1"/>
  <c r="JT30" i="1" a="1"/>
  <c r="JT30" i="1" s="1"/>
  <c r="JU35" i="1" a="1"/>
  <c r="JU35" i="1" s="1"/>
  <c r="JU47" i="1" a="1"/>
  <c r="JU47" i="1" s="1"/>
  <c r="JU48" i="1" s="1" a="1"/>
  <c r="JU48" i="1" s="1"/>
  <c r="JU22" i="1" a="1"/>
  <c r="JU22" i="1" s="1"/>
  <c r="JU21" i="1" a="1"/>
  <c r="JU21" i="1" s="1"/>
  <c r="JU31" i="1" a="1"/>
  <c r="JU31" i="1" s="1"/>
  <c r="JU39" i="1" a="1"/>
  <c r="JU39" i="1" s="1"/>
  <c r="JU26" i="1" a="1"/>
  <c r="JU26" i="1" s="1"/>
  <c r="JU38" i="1" a="1"/>
  <c r="JU38" i="1" s="1"/>
  <c r="JU28" i="1" a="1"/>
  <c r="JU28" i="1" s="1"/>
  <c r="JU34" i="1" a="1"/>
  <c r="JU34" i="1" s="1"/>
  <c r="JU29" i="1" a="1"/>
  <c r="JU29" i="1" s="1"/>
  <c r="JU36" i="1" a="1"/>
  <c r="JU36" i="1" s="1"/>
  <c r="JU33" i="1" a="1"/>
  <c r="JU33" i="1" s="1"/>
  <c r="JU46" i="1" a="1"/>
  <c r="JU46" i="1" s="1"/>
  <c r="JU23" i="1" a="1"/>
  <c r="JU23" i="1" s="1"/>
  <c r="JU32" i="1" a="1"/>
  <c r="JU32" i="1" s="1"/>
  <c r="JU40" i="1" a="1"/>
  <c r="JU40" i="1" s="1"/>
  <c r="JU42" i="1" a="1"/>
  <c r="JU42" i="1" s="1"/>
  <c r="JU25" i="1" a="1"/>
  <c r="JU25" i="1" s="1"/>
  <c r="JU27" i="1" a="1"/>
  <c r="JU27" i="1" s="1"/>
  <c r="JU45" i="1" a="1"/>
  <c r="JU45" i="1" s="1"/>
  <c r="JU43" i="1" a="1"/>
  <c r="JU43" i="1" s="1"/>
  <c r="JU37" i="1" a="1"/>
  <c r="JU37" i="1" s="1"/>
  <c r="JU44" i="1" a="1"/>
  <c r="JU44" i="1" s="1"/>
  <c r="JU30" i="1" a="1"/>
  <c r="JU30" i="1" s="1"/>
  <c r="JU24" i="1" a="1"/>
  <c r="JU24" i="1" s="1"/>
  <c r="JV35" i="1" a="1"/>
  <c r="JV35" i="1" s="1"/>
  <c r="JV47" i="1" a="1"/>
  <c r="JV47" i="1" s="1"/>
  <c r="JV48" i="1" s="1" a="1"/>
  <c r="JV48" i="1" s="1"/>
  <c r="JV22" i="1" a="1"/>
  <c r="JV22" i="1" s="1"/>
  <c r="JV21" i="1" a="1"/>
  <c r="JV21" i="1" s="1"/>
  <c r="JV26" i="1" a="1"/>
  <c r="JV26" i="1" s="1"/>
  <c r="JV34" i="1" a="1"/>
  <c r="JV34" i="1" s="1"/>
  <c r="JV29" i="1" a="1"/>
  <c r="JV29" i="1" s="1"/>
  <c r="JV28" i="1" a="1"/>
  <c r="JV28" i="1" s="1"/>
  <c r="JV37" i="1" a="1"/>
  <c r="JV37" i="1" s="1"/>
  <c r="JV33" i="1" a="1"/>
  <c r="JV33" i="1" s="1"/>
  <c r="JV46" i="1" a="1"/>
  <c r="JV46" i="1" s="1"/>
  <c r="JV32" i="1" a="1"/>
  <c r="JV32" i="1" s="1"/>
  <c r="JV23" i="1" a="1"/>
  <c r="JV23" i="1" s="1"/>
  <c r="JV40" i="1" a="1"/>
  <c r="JV40" i="1" s="1"/>
  <c r="JV42" i="1" a="1"/>
  <c r="JV42" i="1" s="1"/>
  <c r="JV25" i="1" a="1"/>
  <c r="JV25" i="1" s="1"/>
  <c r="JV27" i="1" a="1"/>
  <c r="JV27" i="1" s="1"/>
  <c r="JV38" i="1" a="1"/>
  <c r="JV38" i="1" s="1"/>
  <c r="JV45" i="1" a="1"/>
  <c r="JV45" i="1" s="1"/>
  <c r="JV43" i="1" a="1"/>
  <c r="JV43" i="1" s="1"/>
  <c r="JV36" i="1" a="1"/>
  <c r="JV36" i="1" s="1"/>
  <c r="JV44" i="1" a="1"/>
  <c r="JV44" i="1" s="1"/>
  <c r="JV30" i="1" a="1"/>
  <c r="JV30" i="1" s="1"/>
  <c r="JV24" i="1" a="1"/>
  <c r="JV24" i="1" s="1"/>
  <c r="JV31" i="1" a="1"/>
  <c r="JV31" i="1" s="1"/>
  <c r="JV39" i="1" a="1"/>
  <c r="JV39" i="1" s="1"/>
  <c r="JW35" i="1" a="1"/>
  <c r="JW35" i="1" s="1"/>
  <c r="JW47" i="1" a="1"/>
  <c r="JW47" i="1" s="1"/>
  <c r="JW48" i="1" s="1" a="1"/>
  <c r="JW48" i="1" s="1"/>
  <c r="JW21" i="1" a="1"/>
  <c r="JW21" i="1" s="1"/>
  <c r="JW22" i="1" a="1"/>
  <c r="JW22" i="1" s="1"/>
  <c r="JW28" i="1" a="1"/>
  <c r="JW28" i="1" s="1"/>
  <c r="JW34" i="1" a="1"/>
  <c r="JW34" i="1" s="1"/>
  <c r="JW29" i="1" a="1"/>
  <c r="JW29" i="1" s="1"/>
  <c r="JW37" i="1" a="1"/>
  <c r="JW37" i="1" s="1"/>
  <c r="JW33" i="1" a="1"/>
  <c r="JW33" i="1" s="1"/>
  <c r="JW46" i="1" a="1"/>
  <c r="JW46" i="1" s="1"/>
  <c r="JW32" i="1" a="1"/>
  <c r="JW32" i="1" s="1"/>
  <c r="JW24" i="1" a="1"/>
  <c r="JW24" i="1" s="1"/>
  <c r="JW39" i="1" a="1"/>
  <c r="JW39" i="1" s="1"/>
  <c r="JW27" i="1" a="1"/>
  <c r="JW27" i="1" s="1"/>
  <c r="JW36" i="1" a="1"/>
  <c r="JW36" i="1" s="1"/>
  <c r="JW45" i="1" a="1"/>
  <c r="JW45" i="1" s="1"/>
  <c r="JW38" i="1" a="1"/>
  <c r="JW38" i="1" s="1"/>
  <c r="JW43" i="1" a="1"/>
  <c r="JW43" i="1" s="1"/>
  <c r="JW44" i="1" a="1"/>
  <c r="JW44" i="1" s="1"/>
  <c r="JW23" i="1" a="1"/>
  <c r="JW23" i="1" s="1"/>
  <c r="JW30" i="1" a="1"/>
  <c r="JW30" i="1" s="1"/>
  <c r="JW40" i="1" a="1"/>
  <c r="JW40" i="1" s="1"/>
  <c r="JW42" i="1" a="1"/>
  <c r="JW42" i="1" s="1"/>
  <c r="JW25" i="1" a="1"/>
  <c r="JW25" i="1" s="1"/>
  <c r="JW31" i="1" a="1"/>
  <c r="JW31" i="1" s="1"/>
  <c r="JW26" i="1" a="1"/>
  <c r="JW26" i="1" s="1"/>
  <c r="JX35" i="1" a="1"/>
  <c r="JX35" i="1" s="1"/>
  <c r="JX47" i="1" a="1"/>
  <c r="JX47" i="1" s="1"/>
  <c r="JX48" i="1" s="1" a="1"/>
  <c r="JX48" i="1" s="1"/>
  <c r="JX21" i="1" a="1"/>
  <c r="JX21" i="1" s="1"/>
  <c r="JX22" i="1" a="1"/>
  <c r="JX22" i="1" s="1"/>
  <c r="JX33" i="1" a="1"/>
  <c r="JX33" i="1" s="1"/>
  <c r="JX44" i="1" a="1"/>
  <c r="JX44" i="1" s="1"/>
  <c r="JX24" i="1" a="1"/>
  <c r="JX24" i="1" s="1"/>
  <c r="JX46" i="1" a="1"/>
  <c r="JX46" i="1" s="1"/>
  <c r="JX32" i="1" a="1"/>
  <c r="JX32" i="1" s="1"/>
  <c r="JX39" i="1" a="1"/>
  <c r="JX39" i="1" s="1"/>
  <c r="JX26" i="1" a="1"/>
  <c r="JX26" i="1" s="1"/>
  <c r="JX38" i="1" a="1"/>
  <c r="JX38" i="1" s="1"/>
  <c r="JX36" i="1" a="1"/>
  <c r="JX36" i="1" s="1"/>
  <c r="JX28" i="1" a="1"/>
  <c r="JX28" i="1" s="1"/>
  <c r="JX23" i="1" a="1"/>
  <c r="JX23" i="1" s="1"/>
  <c r="JX40" i="1" a="1"/>
  <c r="JX40" i="1" s="1"/>
  <c r="JX30" i="1" a="1"/>
  <c r="JX30" i="1" s="1"/>
  <c r="JX42" i="1" a="1"/>
  <c r="JX42" i="1" s="1"/>
  <c r="JX31" i="1" a="1"/>
  <c r="JX31" i="1" s="1"/>
  <c r="JX25" i="1" a="1"/>
  <c r="JX25" i="1" s="1"/>
  <c r="JX45" i="1" a="1"/>
  <c r="JX45" i="1" s="1"/>
  <c r="JX27" i="1" a="1"/>
  <c r="JX27" i="1" s="1"/>
  <c r="JX43" i="1" a="1"/>
  <c r="JX43" i="1" s="1"/>
  <c r="JX37" i="1" a="1"/>
  <c r="JX37" i="1" s="1"/>
  <c r="JX34" i="1" a="1"/>
  <c r="JX34" i="1" s="1"/>
  <c r="JX29" i="1" a="1"/>
  <c r="JX29" i="1" s="1"/>
  <c r="JK35" i="1" a="1"/>
  <c r="JK35" i="1" s="1"/>
  <c r="JK47" i="1" a="1"/>
  <c r="JK47" i="1" s="1"/>
  <c r="JK48" i="1" s="1" a="1"/>
  <c r="JK48" i="1" s="1"/>
  <c r="JK22" i="1" a="1"/>
  <c r="JK22" i="1" s="1"/>
  <c r="JK21" i="1" a="1"/>
  <c r="JK21" i="1" s="1"/>
  <c r="JK31" i="1" a="1"/>
  <c r="JK31" i="1" s="1"/>
  <c r="JK38" i="1" a="1"/>
  <c r="JK38" i="1" s="1"/>
  <c r="JK26" i="1" a="1"/>
  <c r="JK26" i="1" s="1"/>
  <c r="JK36" i="1" a="1"/>
  <c r="JK36" i="1" s="1"/>
  <c r="JK28" i="1" a="1"/>
  <c r="JK28" i="1" s="1"/>
  <c r="JK29" i="1" a="1"/>
  <c r="JK29" i="1" s="1"/>
  <c r="JK34" i="1" a="1"/>
  <c r="JK34" i="1" s="1"/>
  <c r="JK33" i="1" a="1"/>
  <c r="JK33" i="1" s="1"/>
  <c r="JK40" i="1" a="1"/>
  <c r="JK40" i="1" s="1"/>
  <c r="JK46" i="1" a="1"/>
  <c r="JK46" i="1" s="1"/>
  <c r="JK32" i="1" a="1"/>
  <c r="JK32" i="1" s="1"/>
  <c r="JK42" i="1" a="1"/>
  <c r="JK42" i="1" s="1"/>
  <c r="JK25" i="1" a="1"/>
  <c r="JK25" i="1" s="1"/>
  <c r="JK45" i="1" a="1"/>
  <c r="JK45" i="1" s="1"/>
  <c r="JK23" i="1" a="1"/>
  <c r="JK23" i="1" s="1"/>
  <c r="JK27" i="1" a="1"/>
  <c r="JK27" i="1" s="1"/>
  <c r="JK37" i="1" a="1"/>
  <c r="JK37" i="1" s="1"/>
  <c r="JK43" i="1" a="1"/>
  <c r="JK43" i="1" s="1"/>
  <c r="JK24" i="1" a="1"/>
  <c r="JK24" i="1" s="1"/>
  <c r="JK44" i="1" a="1"/>
  <c r="JK44" i="1" s="1"/>
  <c r="JK30" i="1" a="1"/>
  <c r="JK30" i="1" s="1"/>
  <c r="JK39" i="1" a="1"/>
  <c r="JK39" i="1" s="1"/>
  <c r="JL35" i="1" a="1"/>
  <c r="JL35" i="1" s="1"/>
  <c r="JL47" i="1" a="1"/>
  <c r="JL47" i="1" s="1"/>
  <c r="JL48" i="1" s="1" a="1"/>
  <c r="JL48" i="1" s="1"/>
  <c r="JL21" i="1" a="1"/>
  <c r="JL21" i="1" s="1"/>
  <c r="JL22" i="1" a="1"/>
  <c r="JL22" i="1" s="1"/>
  <c r="JL26" i="1" a="1"/>
  <c r="JL26" i="1" s="1"/>
  <c r="JL24" i="1" a="1"/>
  <c r="JL24" i="1" s="1"/>
  <c r="JL37" i="1" a="1"/>
  <c r="JL37" i="1" s="1"/>
  <c r="JL29" i="1" a="1"/>
  <c r="JL29" i="1" s="1"/>
  <c r="JL28" i="1" a="1"/>
  <c r="JL28" i="1" s="1"/>
  <c r="JL34" i="1" a="1"/>
  <c r="JL34" i="1" s="1"/>
  <c r="JL23" i="1" a="1"/>
  <c r="JL23" i="1" s="1"/>
  <c r="JL46" i="1" a="1"/>
  <c r="JL46" i="1" s="1"/>
  <c r="JL33" i="1" a="1"/>
  <c r="JL33" i="1" s="1"/>
  <c r="JL32" i="1" a="1"/>
  <c r="JL32" i="1" s="1"/>
  <c r="JL42" i="1" a="1"/>
  <c r="JL42" i="1" s="1"/>
  <c r="JL25" i="1" a="1"/>
  <c r="JL25" i="1" s="1"/>
  <c r="JL40" i="1" a="1"/>
  <c r="JL40" i="1" s="1"/>
  <c r="JL38" i="1" a="1"/>
  <c r="JL38" i="1" s="1"/>
  <c r="JL36" i="1" a="1"/>
  <c r="JL36" i="1" s="1"/>
  <c r="JL27" i="1" a="1"/>
  <c r="JL27" i="1" s="1"/>
  <c r="JL45" i="1" a="1"/>
  <c r="JL45" i="1" s="1"/>
  <c r="JL43" i="1" a="1"/>
  <c r="JL43" i="1" s="1"/>
  <c r="JL44" i="1" a="1"/>
  <c r="JL44" i="1" s="1"/>
  <c r="JL30" i="1" a="1"/>
  <c r="JL30" i="1" s="1"/>
  <c r="JL39" i="1" a="1"/>
  <c r="JL39" i="1" s="1"/>
  <c r="JL31" i="1" a="1"/>
  <c r="JL31" i="1" s="1"/>
  <c r="JM35" i="1" a="1"/>
  <c r="JM35" i="1" s="1"/>
  <c r="JM47" i="1" a="1"/>
  <c r="JM47" i="1" s="1"/>
  <c r="JM48" i="1" s="1" a="1"/>
  <c r="JM48" i="1" s="1"/>
  <c r="JM21" i="1" a="1"/>
  <c r="JM21" i="1" s="1"/>
  <c r="JM22" i="1" a="1"/>
  <c r="JM22" i="1" s="1"/>
  <c r="JM37" i="1" a="1"/>
  <c r="JM37" i="1" s="1"/>
  <c r="JM28" i="1" a="1"/>
  <c r="JM28" i="1" s="1"/>
  <c r="JM34" i="1" a="1"/>
  <c r="JM34" i="1" s="1"/>
  <c r="JM29" i="1" a="1"/>
  <c r="JM29" i="1" s="1"/>
  <c r="JM33" i="1" a="1"/>
  <c r="JM33" i="1" s="1"/>
  <c r="JM24" i="1" a="1"/>
  <c r="JM24" i="1" s="1"/>
  <c r="JM32" i="1" a="1"/>
  <c r="JM32" i="1" s="1"/>
  <c r="JM39" i="1" a="1"/>
  <c r="JM39" i="1" s="1"/>
  <c r="JM46" i="1" a="1"/>
  <c r="JM46" i="1" s="1"/>
  <c r="JM26" i="1" a="1"/>
  <c r="JM26" i="1" s="1"/>
  <c r="JM38" i="1" a="1"/>
  <c r="JM38" i="1" s="1"/>
  <c r="JM27" i="1" a="1"/>
  <c r="JM27" i="1" s="1"/>
  <c r="JM36" i="1" a="1"/>
  <c r="JM36" i="1" s="1"/>
  <c r="JM45" i="1" a="1"/>
  <c r="JM45" i="1" s="1"/>
  <c r="JM42" i="1" a="1"/>
  <c r="JM42" i="1" s="1"/>
  <c r="JM25" i="1" a="1"/>
  <c r="JM25" i="1" s="1"/>
  <c r="JM23" i="1" a="1"/>
  <c r="JM23" i="1" s="1"/>
  <c r="JM44" i="1" a="1"/>
  <c r="JM44" i="1" s="1"/>
  <c r="JM40" i="1" a="1"/>
  <c r="JM40" i="1" s="1"/>
  <c r="JM30" i="1" a="1"/>
  <c r="JM30" i="1" s="1"/>
  <c r="JM31" i="1" a="1"/>
  <c r="JM31" i="1" s="1"/>
  <c r="JM43" i="1" a="1"/>
  <c r="JM43" i="1" s="1"/>
  <c r="JN35" i="1" a="1"/>
  <c r="JN35" i="1" s="1"/>
  <c r="JN47" i="1" a="1"/>
  <c r="JN47" i="1" s="1"/>
  <c r="JN48" i="1" s="1" a="1"/>
  <c r="JN48" i="1" s="1"/>
  <c r="JN21" i="1" a="1"/>
  <c r="JN21" i="1" s="1"/>
  <c r="JN22" i="1" a="1"/>
  <c r="JN22" i="1" s="1"/>
  <c r="JN37" i="1" a="1"/>
  <c r="JN37" i="1" s="1"/>
  <c r="JN34" i="1" a="1"/>
  <c r="JN34" i="1" s="1"/>
  <c r="JN29" i="1" a="1"/>
  <c r="JN29" i="1" s="1"/>
  <c r="JN44" i="1" a="1"/>
  <c r="JN44" i="1" s="1"/>
  <c r="JN26" i="1" a="1"/>
  <c r="JN26" i="1" s="1"/>
  <c r="JN33" i="1" a="1"/>
  <c r="JN33" i="1" s="1"/>
  <c r="JN24" i="1" a="1"/>
  <c r="JN24" i="1" s="1"/>
  <c r="JN46" i="1" a="1"/>
  <c r="JN46" i="1" s="1"/>
  <c r="JN32" i="1" a="1"/>
  <c r="JN32" i="1" s="1"/>
  <c r="JN39" i="1" a="1"/>
  <c r="JN39" i="1" s="1"/>
  <c r="JN38" i="1" a="1"/>
  <c r="JN38" i="1" s="1"/>
  <c r="JN45" i="1" a="1"/>
  <c r="JN45" i="1" s="1"/>
  <c r="JN36" i="1" a="1"/>
  <c r="JN36" i="1" s="1"/>
  <c r="JN43" i="1" a="1"/>
  <c r="JN43" i="1" s="1"/>
  <c r="JN23" i="1" a="1"/>
  <c r="JN23" i="1" s="1"/>
  <c r="JN40" i="1" a="1"/>
  <c r="JN40" i="1" s="1"/>
  <c r="JN30" i="1" a="1"/>
  <c r="JN30" i="1" s="1"/>
  <c r="JN42" i="1" a="1"/>
  <c r="JN42" i="1" s="1"/>
  <c r="JN25" i="1" a="1"/>
  <c r="JN25" i="1" s="1"/>
  <c r="JN31" i="1" a="1"/>
  <c r="JN31" i="1" s="1"/>
  <c r="JN27" i="1" a="1"/>
  <c r="JN27" i="1" s="1"/>
  <c r="JN28" i="1" a="1"/>
  <c r="JN28" i="1" s="1"/>
  <c r="JO35" i="1" a="1"/>
  <c r="JO35" i="1" s="1"/>
  <c r="JO47" i="1" a="1"/>
  <c r="JO47" i="1" s="1"/>
  <c r="JO48" i="1" s="1" a="1"/>
  <c r="JO48" i="1" s="1"/>
  <c r="JO21" i="1" a="1"/>
  <c r="JO21" i="1" s="1"/>
  <c r="JO22" i="1" a="1"/>
  <c r="JO22" i="1" s="1"/>
  <c r="JO33" i="1" a="1"/>
  <c r="JO33" i="1" s="1"/>
  <c r="JO24" i="1" a="1"/>
  <c r="JO24" i="1" s="1"/>
  <c r="JO32" i="1" a="1"/>
  <c r="JO32" i="1" s="1"/>
  <c r="JO39" i="1" a="1"/>
  <c r="JO39" i="1" s="1"/>
  <c r="JO26" i="1" a="1"/>
  <c r="JO26" i="1" s="1"/>
  <c r="JO28" i="1" a="1"/>
  <c r="JO28" i="1" s="1"/>
  <c r="JO38" i="1" a="1"/>
  <c r="JO38" i="1" s="1"/>
  <c r="JO29" i="1" a="1"/>
  <c r="JO29" i="1" s="1"/>
  <c r="JO36" i="1" a="1"/>
  <c r="JO36" i="1" s="1"/>
  <c r="JO23" i="1" a="1"/>
  <c r="JO23" i="1" s="1"/>
  <c r="JO46" i="1" a="1"/>
  <c r="JO46" i="1" s="1"/>
  <c r="JO40" i="1" a="1"/>
  <c r="JO40" i="1" s="1"/>
  <c r="JO30" i="1" a="1"/>
  <c r="JO30" i="1" s="1"/>
  <c r="JO27" i="1" a="1"/>
  <c r="JO27" i="1" s="1"/>
  <c r="JO42" i="1" a="1"/>
  <c r="JO42" i="1" s="1"/>
  <c r="JO25" i="1" a="1"/>
  <c r="JO25" i="1" s="1"/>
  <c r="JO31" i="1" a="1"/>
  <c r="JO31" i="1" s="1"/>
  <c r="JO44" i="1" a="1"/>
  <c r="JO44" i="1" s="1"/>
  <c r="JO45" i="1" a="1"/>
  <c r="JO45" i="1" s="1"/>
  <c r="JO43" i="1" a="1"/>
  <c r="JO43" i="1" s="1"/>
  <c r="JO37" i="1" a="1"/>
  <c r="JO37" i="1" s="1"/>
  <c r="JO34" i="1" a="1"/>
  <c r="JO34" i="1" s="1"/>
  <c r="JP35" i="1" a="1"/>
  <c r="JP35" i="1" s="1"/>
  <c r="JP47" i="1" a="1"/>
  <c r="JP47" i="1" s="1"/>
  <c r="JP48" i="1" s="1" a="1"/>
  <c r="JP48" i="1" s="1"/>
  <c r="JP22" i="1" a="1"/>
  <c r="JP22" i="1" s="1"/>
  <c r="JP21" i="1" a="1"/>
  <c r="JP21" i="1" s="1"/>
  <c r="JP39" i="1" a="1"/>
  <c r="JP39" i="1" s="1"/>
  <c r="JP31" i="1" a="1"/>
  <c r="JP31" i="1" s="1"/>
  <c r="JP28" i="1" a="1"/>
  <c r="JP28" i="1" s="1"/>
  <c r="JP26" i="1" a="1"/>
  <c r="JP26" i="1" s="1"/>
  <c r="JP38" i="1" a="1"/>
  <c r="JP38" i="1" s="1"/>
  <c r="JP29" i="1" a="1"/>
  <c r="JP29" i="1" s="1"/>
  <c r="JP36" i="1" a="1"/>
  <c r="JP36" i="1" s="1"/>
  <c r="JP34" i="1" a="1"/>
  <c r="JP34" i="1" s="1"/>
  <c r="JP46" i="1" a="1"/>
  <c r="JP46" i="1" s="1"/>
  <c r="JP33" i="1" a="1"/>
  <c r="JP33" i="1" s="1"/>
  <c r="JP23" i="1" a="1"/>
  <c r="JP23" i="1" s="1"/>
  <c r="JP40" i="1" a="1"/>
  <c r="JP40" i="1" s="1"/>
  <c r="JP32" i="1" a="1"/>
  <c r="JP32" i="1" s="1"/>
  <c r="JP42" i="1" a="1"/>
  <c r="JP42" i="1" s="1"/>
  <c r="JP25" i="1" a="1"/>
  <c r="JP25" i="1" s="1"/>
  <c r="JP27" i="1" a="1"/>
  <c r="JP27" i="1" s="1"/>
  <c r="JP43" i="1" a="1"/>
  <c r="JP43" i="1" s="1"/>
  <c r="JP37" i="1" a="1"/>
  <c r="JP37" i="1" s="1"/>
  <c r="JP44" i="1" a="1"/>
  <c r="JP44" i="1" s="1"/>
  <c r="JP45" i="1" a="1"/>
  <c r="JP45" i="1" s="1"/>
  <c r="JP24" i="1" a="1"/>
  <c r="JP24" i="1" s="1"/>
  <c r="JP30" i="1" a="1"/>
  <c r="JP30" i="1" s="1"/>
  <c r="DA48" i="1" a="1"/>
  <c r="DA48" i="1" s="1"/>
  <c r="DA35" i="1" a="1"/>
  <c r="DA35" i="1" s="1"/>
  <c r="ZX47" i="1" a="1"/>
  <c r="ZX47" i="1" s="1"/>
  <c r="ZX48" i="1" s="1" a="1"/>
  <c r="ZX48" i="1" s="1"/>
  <c r="ZX21" i="1" a="1"/>
  <c r="ZX21" i="1" s="1"/>
  <c r="ZX22" i="1" a="1"/>
  <c r="ZX22" i="1" s="1"/>
  <c r="ZX36" i="1" a="1"/>
  <c r="ZX36" i="1" s="1"/>
  <c r="ZX24" i="1" a="1"/>
  <c r="ZX24" i="1" s="1"/>
  <c r="ZX32" i="1" a="1"/>
  <c r="ZX32" i="1" s="1"/>
  <c r="ZX34" i="1" a="1"/>
  <c r="ZX34" i="1" s="1"/>
  <c r="ZX33" i="1" a="1"/>
  <c r="ZX33" i="1" s="1"/>
  <c r="ZX27" i="1" a="1"/>
  <c r="ZX27" i="1" s="1"/>
  <c r="ZX23" i="1" a="1"/>
  <c r="ZX23" i="1" s="1"/>
  <c r="ZX31" i="1" a="1"/>
  <c r="ZX31" i="1" s="1"/>
  <c r="ZX44" i="1" a="1"/>
  <c r="ZX44" i="1" s="1"/>
  <c r="ZX46" i="1" a="1"/>
  <c r="ZX46" i="1" s="1"/>
  <c r="ZX28" i="1" a="1"/>
  <c r="ZX28" i="1" s="1"/>
  <c r="ZX38" i="1" a="1"/>
  <c r="ZX38" i="1" s="1"/>
  <c r="ZX29" i="1" a="1"/>
  <c r="ZX29" i="1" s="1"/>
  <c r="ZX43" i="1" a="1"/>
  <c r="ZX43" i="1" s="1"/>
  <c r="ZX26" i="1" a="1"/>
  <c r="ZX26" i="1" s="1"/>
  <c r="ZX45" i="1" a="1"/>
  <c r="ZX45" i="1" s="1"/>
  <c r="ZX37" i="1" a="1"/>
  <c r="ZX37" i="1" s="1"/>
  <c r="ZX30" i="1" a="1"/>
  <c r="ZX30" i="1" s="1"/>
  <c r="ZX25" i="1" a="1"/>
  <c r="ZX25" i="1" s="1"/>
  <c r="ZX42" i="1" a="1"/>
  <c r="ZX42" i="1" s="1"/>
  <c r="ZX39" i="1" a="1"/>
  <c r="ZX39" i="1" s="1"/>
  <c r="ZX40" i="1" a="1"/>
  <c r="ZX40" i="1" s="1"/>
  <c r="ZN21" i="1" a="1"/>
  <c r="ZN21" i="1" s="1"/>
  <c r="ZN28" i="1" a="1"/>
  <c r="ZN28" i="1" s="1"/>
  <c r="ZN27" i="1" a="1"/>
  <c r="ZN27" i="1" s="1"/>
  <c r="ZN40" i="1" a="1"/>
  <c r="ZN40" i="1" s="1"/>
  <c r="ZN45" i="1" a="1"/>
  <c r="ZN45" i="1" s="1"/>
  <c r="ZN42" i="1" a="1"/>
  <c r="ZN42" i="1" s="1"/>
  <c r="ZN36" i="1" a="1"/>
  <c r="ZN36" i="1" s="1"/>
  <c r="ZN34" i="1" a="1"/>
  <c r="ZN34" i="1" s="1"/>
  <c r="ZN47" i="1" a="1"/>
  <c r="ZN47" i="1" s="1"/>
  <c r="ZN48" i="1" s="1" a="1"/>
  <c r="ZN48" i="1" s="1"/>
  <c r="ZN30" i="1" a="1"/>
  <c r="ZN30" i="1" s="1"/>
  <c r="ZN25" i="1" a="1"/>
  <c r="ZN25" i="1" s="1"/>
  <c r="ZN33" i="1" a="1"/>
  <c r="ZN33" i="1" s="1"/>
  <c r="ZN26" i="1" a="1"/>
  <c r="ZN26" i="1" s="1"/>
  <c r="ZN32" i="1" a="1"/>
  <c r="ZN32" i="1" s="1"/>
  <c r="ZN31" i="1" a="1"/>
  <c r="ZN31" i="1" s="1"/>
  <c r="ZN23" i="1" a="1"/>
  <c r="ZN23" i="1" s="1"/>
  <c r="ZN46" i="1" a="1"/>
  <c r="ZN46" i="1" s="1"/>
  <c r="ZN24" i="1" a="1"/>
  <c r="ZN24" i="1" s="1"/>
  <c r="ZN29" i="1" a="1"/>
  <c r="ZN29" i="1" s="1"/>
  <c r="ZN43" i="1" a="1"/>
  <c r="ZN43" i="1" s="1"/>
  <c r="ZN44" i="1" a="1"/>
  <c r="ZN44" i="1" s="1"/>
  <c r="ZN39" i="1" a="1"/>
  <c r="ZN39" i="1" s="1"/>
  <c r="ZN22" i="1" a="1"/>
  <c r="ZN22" i="1" s="1"/>
  <c r="ZN38" i="1" a="1"/>
  <c r="ZN38" i="1" s="1"/>
  <c r="ZN37" i="1" a="1"/>
  <c r="ZN37" i="1" s="1"/>
  <c r="DA21" i="1" a="1"/>
  <c r="DA21" i="1" s="1"/>
  <c r="DA22" i="1" a="1"/>
  <c r="DA22" i="1" s="1"/>
  <c r="DA45" i="1" a="1"/>
  <c r="DA45" i="1" s="1"/>
  <c r="DA44" i="1" a="1"/>
  <c r="DA44" i="1" s="1"/>
  <c r="DA38" i="1" a="1"/>
  <c r="DA38" i="1" s="1"/>
  <c r="DA29" i="1" a="1"/>
  <c r="DA29" i="1" s="1"/>
  <c r="DA42" i="1" a="1"/>
  <c r="DA42" i="1" s="1"/>
  <c r="DA24" i="1" a="1"/>
  <c r="DA24" i="1" s="1"/>
  <c r="DA46" i="1" a="1"/>
  <c r="DA46" i="1" s="1"/>
  <c r="DA23" i="1" a="1"/>
  <c r="DA23" i="1" s="1"/>
  <c r="DA31" i="1" a="1"/>
  <c r="DA31" i="1" s="1"/>
  <c r="DA36" i="1" a="1"/>
  <c r="DA36" i="1" s="1"/>
  <c r="DA30" i="1" a="1"/>
  <c r="DA30" i="1" s="1"/>
  <c r="DA37" i="1" a="1"/>
  <c r="DA37" i="1" s="1"/>
  <c r="DA43" i="1" a="1"/>
  <c r="DA43" i="1" s="1"/>
  <c r="DA26" i="1" a="1"/>
  <c r="DA26" i="1" s="1"/>
  <c r="DA25" i="1" a="1"/>
  <c r="DA25" i="1" s="1"/>
  <c r="DA39" i="1" a="1"/>
  <c r="DA39" i="1" s="1"/>
  <c r="DA28" i="1" a="1"/>
  <c r="DA28" i="1" s="1"/>
  <c r="DA27" i="1" a="1"/>
  <c r="DA27" i="1" s="1"/>
  <c r="DA34" i="1" a="1"/>
  <c r="DA34" i="1" s="1"/>
  <c r="DA33" i="1" a="1"/>
  <c r="DA33" i="1" s="1"/>
  <c r="DA40" i="1" a="1"/>
  <c r="DA40" i="1" s="1"/>
  <c r="DA32" i="1" a="1"/>
  <c r="DA32" i="1" s="1"/>
  <c r="ZS18" i="1" a="1"/>
  <c r="ZS18" i="1" s="1"/>
  <c r="ZS41" i="1" s="1" a="1"/>
  <c r="ZS41" i="1" s="1"/>
  <c r="ZH18" i="1" a="1"/>
  <c r="ZH18" i="1" s="1"/>
  <c r="ZH41" i="1" s="1" a="1"/>
  <c r="ZH41" i="1" s="1"/>
  <c r="ZM18" i="1" a="1"/>
  <c r="ZM18" i="1" s="1"/>
  <c r="ZM41" i="1" s="1" a="1"/>
  <c r="ZM41" i="1" s="1"/>
  <c r="ZK18" i="1" a="1"/>
  <c r="ZK18" i="1" s="1"/>
  <c r="ZK41" i="1" s="1" a="1"/>
  <c r="ZK41" i="1" s="1"/>
  <c r="CK18" i="1" a="1"/>
  <c r="CK18" i="1" s="1"/>
  <c r="CK41" i="1" s="1" a="1"/>
  <c r="CK41" i="1" s="1"/>
  <c r="ZT18" i="1" a="1"/>
  <c r="ZT18" i="1" s="1"/>
  <c r="ZT41" i="1" s="1" a="1"/>
  <c r="ZT41" i="1" s="1"/>
  <c r="ZJ18" i="1" a="1"/>
  <c r="ZJ18" i="1" s="1"/>
  <c r="ZJ41" i="1" s="1" a="1"/>
  <c r="ZJ41" i="1" s="1"/>
  <c r="CE18" i="1" a="1"/>
  <c r="CE18" i="1" s="1"/>
  <c r="CE41" i="1" s="1" a="1"/>
  <c r="CE41" i="1" s="1"/>
  <c r="CL18" i="1" a="1"/>
  <c r="CL18" i="1" s="1"/>
  <c r="CL41" i="1" s="1" a="1"/>
  <c r="CL41" i="1" s="1"/>
  <c r="ZL18" i="1" a="1"/>
  <c r="ZL18" i="1" s="1"/>
  <c r="ZL41" i="1" s="1" a="1"/>
  <c r="ZL41" i="1" s="1"/>
  <c r="CM18" i="1" a="1"/>
  <c r="CM18" i="1" s="1"/>
  <c r="CM41" i="1" s="1" a="1"/>
  <c r="CM41" i="1" s="1"/>
  <c r="ZI18" i="1" a="1"/>
  <c r="ZI18" i="1" s="1"/>
  <c r="ZI41" i="1" s="1" a="1"/>
  <c r="ZI41" i="1" s="1"/>
  <c r="CQ18" i="1" a="1"/>
  <c r="CQ18" i="1" s="1"/>
  <c r="CQ41" i="1" s="1" a="1"/>
  <c r="CQ41" i="1" s="1"/>
  <c r="CT18" i="1" a="1"/>
  <c r="CT18" i="1" s="1"/>
  <c r="CT41" i="1" s="1" a="1"/>
  <c r="CT41" i="1" s="1"/>
  <c r="CU18" i="1" a="1"/>
  <c r="CU18" i="1" s="1"/>
  <c r="CU41" i="1" s="1" a="1"/>
  <c r="CU41" i="1" s="1"/>
  <c r="CW18" i="1" a="1"/>
  <c r="CW18" i="1" s="1"/>
  <c r="CW41" i="1" s="1" a="1"/>
  <c r="CW41" i="1" s="1"/>
  <c r="ZO18" i="1" a="1"/>
  <c r="ZO18" i="1" s="1"/>
  <c r="ZO41" i="1" s="1" a="1"/>
  <c r="ZO41" i="1" s="1"/>
  <c r="JI18" i="1" a="1"/>
  <c r="JI18" i="1" s="1"/>
  <c r="JI41" i="1" s="1" a="1"/>
  <c r="JI41" i="1" s="1"/>
  <c r="ZR18" i="1" a="1"/>
  <c r="ZR18" i="1" s="1"/>
  <c r="ZR41" i="1" s="1" a="1"/>
  <c r="ZR41" i="1" s="1"/>
  <c r="ZP18" i="1" a="1"/>
  <c r="ZP18" i="1" s="1"/>
  <c r="ZP41" i="1" s="1" a="1"/>
  <c r="ZP41" i="1" s="1"/>
  <c r="ZQ18" i="1" a="1"/>
  <c r="ZQ18" i="1" s="1"/>
  <c r="ZQ41" i="1" s="1" a="1"/>
  <c r="ZQ41" i="1" s="1"/>
  <c r="G543" i="4"/>
  <c r="H592" i="4"/>
  <c r="I593" i="4"/>
  <c r="P530" i="4"/>
  <c r="C531" i="4"/>
  <c r="B531" i="4" s="1"/>
  <c r="F595" i="4"/>
  <c r="E595" i="4"/>
  <c r="R595" i="4" s="1"/>
  <c r="D595" i="4"/>
  <c r="Q595" i="4" s="1"/>
  <c r="U587" i="4"/>
  <c r="U581" i="4"/>
  <c r="U578" i="4"/>
  <c r="U584" i="4"/>
  <c r="V531" i="4"/>
  <c r="S514" i="4"/>
  <c r="A596" i="4"/>
  <c r="B56" i="3"/>
  <c r="JJ22" i="1" l="1" a="1"/>
  <c r="JJ22" i="1" s="1"/>
  <c r="JJ41" i="1" a="1"/>
  <c r="JJ41" i="1" s="1"/>
  <c r="JJ39" i="1" a="1"/>
  <c r="JJ39" i="1" s="1"/>
  <c r="JJ47" i="1" a="1"/>
  <c r="JJ47" i="1" s="1"/>
  <c r="ZO19" i="1" a="1"/>
  <c r="ZO19" i="1" s="1"/>
  <c r="ZO20" i="1" a="1"/>
  <c r="ZO20" i="1" s="1"/>
  <c r="CU19" i="1" a="1"/>
  <c r="CU19" i="1" s="1"/>
  <c r="CU20" i="1" a="1"/>
  <c r="CU20" i="1" s="1"/>
  <c r="ZK19" i="1" a="1"/>
  <c r="ZK19" i="1" s="1"/>
  <c r="ZK20" i="1" a="1"/>
  <c r="ZK20" i="1" s="1"/>
  <c r="ZH35" i="1" a="1"/>
  <c r="ZH35" i="1" s="1"/>
  <c r="ZH19" i="1" a="1"/>
  <c r="ZH19" i="1" s="1"/>
  <c r="ZH20" i="1" a="1"/>
  <c r="ZH20" i="1" s="1"/>
  <c r="JJ21" i="1" a="1"/>
  <c r="JJ21" i="1" s="1"/>
  <c r="JJ19" i="1" a="1"/>
  <c r="JJ19" i="1" s="1"/>
  <c r="JJ20" i="1" a="1"/>
  <c r="JJ20" i="1" s="1"/>
  <c r="CM19" i="1" a="1"/>
  <c r="CM19" i="1" s="1"/>
  <c r="CM20" i="1" a="1"/>
  <c r="CM20" i="1" s="1"/>
  <c r="CT19" i="1" a="1"/>
  <c r="CT19" i="1" s="1"/>
  <c r="CT20" i="1" a="1"/>
  <c r="CT20" i="1" s="1"/>
  <c r="ZS19" i="1" a="1"/>
  <c r="ZS19" i="1" s="1"/>
  <c r="ZS20" i="1" a="1"/>
  <c r="ZS20" i="1" s="1"/>
  <c r="CL19" i="1" a="1"/>
  <c r="CL19" i="1" s="1"/>
  <c r="CL20" i="1" a="1"/>
  <c r="CL20" i="1" s="1"/>
  <c r="ZL19" i="1" a="1"/>
  <c r="ZL19" i="1" s="1"/>
  <c r="ZL20" i="1" a="1"/>
  <c r="ZL20" i="1" s="1"/>
  <c r="CE19" i="1" a="1"/>
  <c r="CE19" i="1" s="1"/>
  <c r="CE20" i="1" a="1"/>
  <c r="CE20" i="1" s="1"/>
  <c r="ZM19" i="1" a="1"/>
  <c r="ZM19" i="1" s="1"/>
  <c r="ZM20" i="1" a="1"/>
  <c r="ZM20" i="1" s="1"/>
  <c r="ZQ19" i="1" a="1"/>
  <c r="ZQ19" i="1" s="1"/>
  <c r="ZQ20" i="1" a="1"/>
  <c r="ZQ20" i="1" s="1"/>
  <c r="ZP19" i="1" a="1"/>
  <c r="ZP19" i="1" s="1"/>
  <c r="ZP20" i="1" a="1"/>
  <c r="ZP20" i="1" s="1"/>
  <c r="CK19" i="1" a="1"/>
  <c r="CK19" i="1" s="1"/>
  <c r="CK20" i="1" a="1"/>
  <c r="CK20" i="1" s="1"/>
  <c r="ZR19" i="1" a="1"/>
  <c r="ZR19" i="1" s="1"/>
  <c r="ZR20" i="1" a="1"/>
  <c r="ZR20" i="1" s="1"/>
  <c r="CW19" i="1" a="1"/>
  <c r="CW19" i="1" s="1"/>
  <c r="CW20" i="1" a="1"/>
  <c r="CW20" i="1" s="1"/>
  <c r="CQ19" i="1" a="1"/>
  <c r="CQ19" i="1" s="1"/>
  <c r="CQ20" i="1" a="1"/>
  <c r="CQ20" i="1" s="1"/>
  <c r="ZI19" i="1" a="1"/>
  <c r="ZI19" i="1" s="1"/>
  <c r="ZI20" i="1" a="1"/>
  <c r="ZI20" i="1" s="1"/>
  <c r="ZJ19" i="1" a="1"/>
  <c r="ZJ19" i="1" s="1"/>
  <c r="ZJ20" i="1" a="1"/>
  <c r="ZJ20" i="1" s="1"/>
  <c r="ZT19" i="1" a="1"/>
  <c r="ZT19" i="1" s="1"/>
  <c r="ZT20" i="1" a="1"/>
  <c r="ZT20" i="1" s="1"/>
  <c r="JI19" i="1" a="1"/>
  <c r="JI19" i="1" s="1"/>
  <c r="JI20" i="1" a="1"/>
  <c r="JI20" i="1" s="1"/>
  <c r="JJ44" i="1" a="1"/>
  <c r="JJ44" i="1" s="1"/>
  <c r="JJ36" i="1" a="1"/>
  <c r="JJ36" i="1" s="1"/>
  <c r="JJ38" i="1" a="1"/>
  <c r="JJ38" i="1" s="1"/>
  <c r="JJ32" i="1" a="1"/>
  <c r="JJ32" i="1" s="1"/>
  <c r="JJ34" i="1" a="1"/>
  <c r="JJ34" i="1" s="1"/>
  <c r="JJ37" i="1" a="1"/>
  <c r="JJ37" i="1" s="1"/>
  <c r="JJ43" i="1" a="1"/>
  <c r="JJ43" i="1" s="1"/>
  <c r="JJ45" i="1" a="1"/>
  <c r="JJ45" i="1" s="1"/>
  <c r="JJ27" i="1" a="1"/>
  <c r="JJ27" i="1" s="1"/>
  <c r="JJ31" i="1" a="1"/>
  <c r="JJ31" i="1" s="1"/>
  <c r="JJ25" i="1" a="1"/>
  <c r="JJ25" i="1" s="1"/>
  <c r="JJ42" i="1" a="1"/>
  <c r="JJ42" i="1" s="1"/>
  <c r="JJ30" i="1" a="1"/>
  <c r="JJ30" i="1" s="1"/>
  <c r="JJ40" i="1" a="1"/>
  <c r="JJ40" i="1" s="1"/>
  <c r="JJ46" i="1" a="1"/>
  <c r="JJ46" i="1" s="1"/>
  <c r="JJ23" i="1" a="1"/>
  <c r="JJ23" i="1" s="1"/>
  <c r="JJ29" i="1" a="1"/>
  <c r="JJ29" i="1" s="1"/>
  <c r="JJ28" i="1" a="1"/>
  <c r="JJ28" i="1" s="1"/>
  <c r="JJ26" i="1" a="1"/>
  <c r="JJ26" i="1" s="1"/>
  <c r="JJ24" i="1" a="1"/>
  <c r="JJ24" i="1" s="1"/>
  <c r="JJ33" i="1" a="1"/>
  <c r="JJ33" i="1" s="1"/>
  <c r="JJ35" i="1" a="1"/>
  <c r="JJ35" i="1" s="1"/>
  <c r="JJ48" i="1" a="1"/>
  <c r="JJ48" i="1" s="1"/>
  <c r="CW35" i="1" a="1"/>
  <c r="CW35" i="1" s="1"/>
  <c r="JI35" i="1" a="1"/>
  <c r="JI35" i="1" s="1"/>
  <c r="ZH22" i="1" a="1"/>
  <c r="ZH22" i="1" s="1"/>
  <c r="ZS21" i="1" a="1"/>
  <c r="ZS21" i="1" s="1"/>
  <c r="ZS35" i="1" a="1"/>
  <c r="ZS35" i="1" s="1"/>
  <c r="CU35" i="1" a="1"/>
  <c r="CU35" i="1" s="1"/>
  <c r="ZJ35" i="1" a="1"/>
  <c r="ZJ35" i="1" s="1"/>
  <c r="CL22" i="1" a="1"/>
  <c r="CL22" i="1" s="1"/>
  <c r="CL35" i="1" a="1"/>
  <c r="CL35" i="1" s="1"/>
  <c r="ZK22" i="1" a="1"/>
  <c r="ZK22" i="1" s="1"/>
  <c r="ZK35" i="1" a="1"/>
  <c r="ZK35" i="1" s="1"/>
  <c r="CM22" i="1" a="1"/>
  <c r="CM22" i="1" s="1"/>
  <c r="CM35" i="1" a="1"/>
  <c r="CM35" i="1" s="1"/>
  <c r="CE22" i="1" a="1"/>
  <c r="CE22" i="1" s="1"/>
  <c r="CE35" i="1" a="1"/>
  <c r="CE35" i="1" s="1"/>
  <c r="ZM35" i="1" a="1"/>
  <c r="ZM35" i="1" s="1"/>
  <c r="ZI21" i="1" a="1"/>
  <c r="ZI21" i="1" s="1"/>
  <c r="ZL22" i="1" a="1"/>
  <c r="ZL22" i="1" s="1"/>
  <c r="ZL35" i="1" a="1"/>
  <c r="ZL35" i="1" s="1"/>
  <c r="CK21" i="1" a="1"/>
  <c r="CK21" i="1" s="1"/>
  <c r="CK35" i="1" a="1"/>
  <c r="CK35" i="1" s="1"/>
  <c r="CT22" i="1" a="1"/>
  <c r="CT22" i="1" s="1"/>
  <c r="CT35" i="1" a="1"/>
  <c r="CT35" i="1" s="1"/>
  <c r="ZO35" i="1" a="1"/>
  <c r="ZO35" i="1" s="1"/>
  <c r="ZQ21" i="1" a="1"/>
  <c r="ZQ21" i="1" s="1"/>
  <c r="ZQ35" i="1" a="1"/>
  <c r="ZQ35" i="1" s="1"/>
  <c r="CQ21" i="1" a="1"/>
  <c r="CQ21" i="1" s="1"/>
  <c r="CQ35" i="1" a="1"/>
  <c r="CQ35" i="1" s="1"/>
  <c r="ZT22" i="1" a="1"/>
  <c r="ZT22" i="1" s="1"/>
  <c r="ZT35" i="1" a="1"/>
  <c r="ZT35" i="1" s="1"/>
  <c r="ZP35" i="1" a="1"/>
  <c r="ZP35" i="1" s="1"/>
  <c r="ZR22" i="1" a="1"/>
  <c r="ZR22" i="1" s="1"/>
  <c r="ZR35" i="1" a="1"/>
  <c r="ZR35" i="1" s="1"/>
  <c r="CW47" i="1" a="1"/>
  <c r="CW47" i="1" s="1"/>
  <c r="CW48" i="1" s="1" a="1"/>
  <c r="CW48" i="1" s="1"/>
  <c r="ZO47" i="1" a="1"/>
  <c r="ZO47" i="1" s="1"/>
  <c r="ZO48" i="1" s="1" a="1"/>
  <c r="ZO48" i="1" s="1"/>
  <c r="JI47" i="1" a="1"/>
  <c r="JI47" i="1" s="1"/>
  <c r="JI48" i="1" s="1" a="1"/>
  <c r="JI48" i="1" s="1"/>
  <c r="CE47" i="1" a="1"/>
  <c r="CE47" i="1" s="1"/>
  <c r="CE48" i="1" s="1" a="1"/>
  <c r="CE48" i="1" s="1"/>
  <c r="CK47" i="1" a="1"/>
  <c r="CK47" i="1" s="1"/>
  <c r="CK48" i="1" s="1" a="1"/>
  <c r="CK48" i="1" s="1"/>
  <c r="CQ47" i="1" a="1"/>
  <c r="CQ47" i="1" s="1"/>
  <c r="CQ48" i="1" s="1" a="1"/>
  <c r="CQ48" i="1" s="1"/>
  <c r="ZI47" i="1" a="1"/>
  <c r="ZI47" i="1" s="1"/>
  <c r="ZI48" i="1" s="1" a="1"/>
  <c r="ZI48" i="1" s="1"/>
  <c r="ZM47" i="1" a="1"/>
  <c r="ZM47" i="1" s="1"/>
  <c r="ZM48" i="1" s="1" a="1"/>
  <c r="ZM48" i="1" s="1"/>
  <c r="CL47" i="1" a="1"/>
  <c r="CL47" i="1" s="1"/>
  <c r="CL48" i="1" s="1" a="1"/>
  <c r="CL48" i="1" s="1"/>
  <c r="CU47" i="1" a="1"/>
  <c r="CU47" i="1" s="1"/>
  <c r="CU48" i="1" s="1" a="1"/>
  <c r="CU48" i="1" s="1"/>
  <c r="ZK47" i="1" a="1"/>
  <c r="ZK47" i="1" s="1"/>
  <c r="ZK48" i="1" s="1" a="1"/>
  <c r="ZK48" i="1" s="1"/>
  <c r="ZH47" i="1" a="1"/>
  <c r="ZH47" i="1" s="1"/>
  <c r="ZH48" i="1" s="1" a="1"/>
  <c r="ZH48" i="1" s="1"/>
  <c r="CM47" i="1" a="1"/>
  <c r="CM47" i="1" s="1"/>
  <c r="CM48" i="1" s="1" a="1"/>
  <c r="CM48" i="1" s="1"/>
  <c r="ZJ47" i="1" a="1"/>
  <c r="ZJ47" i="1" s="1"/>
  <c r="ZJ48" i="1" s="1" a="1"/>
  <c r="ZJ48" i="1" s="1"/>
  <c r="ZT47" i="1" a="1"/>
  <c r="ZT47" i="1" s="1"/>
  <c r="ZT48" i="1" s="1" a="1"/>
  <c r="ZT48" i="1" s="1"/>
  <c r="ZS47" i="1" a="1"/>
  <c r="ZS47" i="1" s="1"/>
  <c r="ZS48" i="1" s="1" a="1"/>
  <c r="ZS48" i="1" s="1"/>
  <c r="ZI22" i="1" a="1"/>
  <c r="ZI22" i="1" s="1"/>
  <c r="CT47" i="1" a="1"/>
  <c r="CT47" i="1" s="1"/>
  <c r="CT48" i="1" s="1" a="1"/>
  <c r="CT48" i="1" s="1"/>
  <c r="ZR47" i="1" a="1"/>
  <c r="ZR47" i="1" s="1"/>
  <c r="ZR48" i="1" s="1" a="1"/>
  <c r="ZR48" i="1" s="1"/>
  <c r="ZL47" i="1" a="1"/>
  <c r="ZL47" i="1" s="1"/>
  <c r="ZL48" i="1" s="1" a="1"/>
  <c r="ZL48" i="1" s="1"/>
  <c r="ZQ47" i="1" a="1"/>
  <c r="ZQ47" i="1" s="1"/>
  <c r="ZQ48" i="1" s="1" a="1"/>
  <c r="ZQ48" i="1" s="1"/>
  <c r="ZP47" i="1" a="1"/>
  <c r="ZP47" i="1" s="1"/>
  <c r="ZP48" i="1" s="1" a="1"/>
  <c r="ZP48" i="1" s="1"/>
  <c r="CM21" i="1" a="1"/>
  <c r="CM21" i="1" s="1"/>
  <c r="ZP21" i="1" a="1"/>
  <c r="ZP21" i="1" s="1"/>
  <c r="JI21" i="1" a="1"/>
  <c r="JI21" i="1" s="1"/>
  <c r="ZH21" i="1" a="1"/>
  <c r="ZH21" i="1" s="1"/>
  <c r="CL21" i="1" a="1"/>
  <c r="CL21" i="1" s="1"/>
  <c r="CE21" i="1" a="1"/>
  <c r="CE21" i="1" s="1"/>
  <c r="ZO21" i="1" a="1"/>
  <c r="ZO21" i="1" s="1"/>
  <c r="JI22" i="1" a="1"/>
  <c r="JI22" i="1" s="1"/>
  <c r="CW22" i="1" a="1"/>
  <c r="CW22" i="1" s="1"/>
  <c r="ZO22" i="1" a="1"/>
  <c r="ZO22" i="1" s="1"/>
  <c r="CU21" i="1" a="1"/>
  <c r="CU21" i="1" s="1"/>
  <c r="ZR21" i="1" a="1"/>
  <c r="ZR21" i="1" s="1"/>
  <c r="CU22" i="1" a="1"/>
  <c r="CU22" i="1" s="1"/>
  <c r="ZP22" i="1" a="1"/>
  <c r="ZP22" i="1" s="1"/>
  <c r="ZJ21" i="1" a="1"/>
  <c r="ZJ21" i="1" s="1"/>
  <c r="CT21" i="1" a="1"/>
  <c r="CT21" i="1" s="1"/>
  <c r="ZJ22" i="1" a="1"/>
  <c r="ZJ22" i="1" s="1"/>
  <c r="ZQ22" i="1" a="1"/>
  <c r="ZQ22" i="1" s="1"/>
  <c r="ZT21" i="1" a="1"/>
  <c r="ZT21" i="1" s="1"/>
  <c r="CQ22" i="1" a="1"/>
  <c r="CQ22" i="1" s="1"/>
  <c r="CK22" i="1" a="1"/>
  <c r="CK22" i="1" s="1"/>
  <c r="ZK21" i="1" a="1"/>
  <c r="ZK21" i="1" s="1"/>
  <c r="ZM21" i="1" a="1"/>
  <c r="ZM21" i="1" s="1"/>
  <c r="ZM22" i="1" a="1"/>
  <c r="ZM22" i="1" s="1"/>
  <c r="ZS22" i="1" a="1"/>
  <c r="ZS22" i="1" s="1"/>
  <c r="ZL21" i="1" a="1"/>
  <c r="ZL21" i="1" s="1"/>
  <c r="CW21" i="1" a="1"/>
  <c r="CW21" i="1" s="1"/>
  <c r="ZO28" i="1" a="1"/>
  <c r="ZO28" i="1" s="1"/>
  <c r="ZO32" i="1" a="1"/>
  <c r="ZO32" i="1" s="1"/>
  <c r="ZO40" i="1" a="1"/>
  <c r="ZO40" i="1" s="1"/>
  <c r="ZO31" i="1" a="1"/>
  <c r="ZO31" i="1" s="1"/>
  <c r="ZO29" i="1" a="1"/>
  <c r="ZO29" i="1" s="1"/>
  <c r="ZO25" i="1" a="1"/>
  <c r="ZO25" i="1" s="1"/>
  <c r="ZO38" i="1" a="1"/>
  <c r="ZO38" i="1" s="1"/>
  <c r="ZO43" i="1" a="1"/>
  <c r="ZO43" i="1" s="1"/>
  <c r="ZO45" i="1" a="1"/>
  <c r="ZO45" i="1" s="1"/>
  <c r="ZO30" i="1" a="1"/>
  <c r="ZO30" i="1" s="1"/>
  <c r="ZO24" i="1" a="1"/>
  <c r="ZO24" i="1" s="1"/>
  <c r="ZO44" i="1" a="1"/>
  <c r="ZO44" i="1" s="1"/>
  <c r="ZO46" i="1" a="1"/>
  <c r="ZO46" i="1" s="1"/>
  <c r="ZO36" i="1" a="1"/>
  <c r="ZO36" i="1" s="1"/>
  <c r="ZO42" i="1" a="1"/>
  <c r="ZO42" i="1" s="1"/>
  <c r="ZO39" i="1" a="1"/>
  <c r="ZO39" i="1" s="1"/>
  <c r="ZO34" i="1" a="1"/>
  <c r="ZO34" i="1" s="1"/>
  <c r="ZO33" i="1" a="1"/>
  <c r="ZO33" i="1" s="1"/>
  <c r="ZO26" i="1" a="1"/>
  <c r="ZO26" i="1" s="1"/>
  <c r="ZO23" i="1" a="1"/>
  <c r="ZO23" i="1" s="1"/>
  <c r="ZO27" i="1" a="1"/>
  <c r="ZO27" i="1" s="1"/>
  <c r="ZO37" i="1" a="1"/>
  <c r="ZO37" i="1" s="1"/>
  <c r="ZH45" i="1" a="1"/>
  <c r="ZH45" i="1" s="1"/>
  <c r="ZH43" i="1" a="1"/>
  <c r="ZH43" i="1" s="1"/>
  <c r="ZH40" i="1" a="1"/>
  <c r="ZH40" i="1" s="1"/>
  <c r="ZH29" i="1" a="1"/>
  <c r="ZH29" i="1" s="1"/>
  <c r="ZH44" i="1" a="1"/>
  <c r="ZH44" i="1" s="1"/>
  <c r="ZH39" i="1" a="1"/>
  <c r="ZH39" i="1" s="1"/>
  <c r="ZH31" i="1" a="1"/>
  <c r="ZH31" i="1" s="1"/>
  <c r="ZH25" i="1" a="1"/>
  <c r="ZH25" i="1" s="1"/>
  <c r="ZH37" i="1" a="1"/>
  <c r="ZH37" i="1" s="1"/>
  <c r="ZH23" i="1" a="1"/>
  <c r="ZH23" i="1" s="1"/>
  <c r="ZH26" i="1" a="1"/>
  <c r="ZH26" i="1" s="1"/>
  <c r="ZH38" i="1" a="1"/>
  <c r="ZH38" i="1" s="1"/>
  <c r="ZH27" i="1" a="1"/>
  <c r="ZH27" i="1" s="1"/>
  <c r="ZH36" i="1" a="1"/>
  <c r="ZH36" i="1" s="1"/>
  <c r="ZH42" i="1" a="1"/>
  <c r="ZH42" i="1" s="1"/>
  <c r="ZH34" i="1" a="1"/>
  <c r="ZH34" i="1" s="1"/>
  <c r="ZH30" i="1" a="1"/>
  <c r="ZH30" i="1" s="1"/>
  <c r="ZH28" i="1" a="1"/>
  <c r="ZH28" i="1" s="1"/>
  <c r="ZH46" i="1" a="1"/>
  <c r="ZH46" i="1" s="1"/>
  <c r="ZH33" i="1" a="1"/>
  <c r="ZH33" i="1" s="1"/>
  <c r="ZH32" i="1" a="1"/>
  <c r="ZH32" i="1" s="1"/>
  <c r="ZH24" i="1" a="1"/>
  <c r="ZH24" i="1" s="1"/>
  <c r="CW37" i="1" a="1"/>
  <c r="CW37" i="1" s="1"/>
  <c r="CW44" i="1" a="1"/>
  <c r="CW44" i="1" s="1"/>
  <c r="CW28" i="1" a="1"/>
  <c r="CW28" i="1" s="1"/>
  <c r="CW31" i="1" a="1"/>
  <c r="CW31" i="1" s="1"/>
  <c r="CW26" i="1" a="1"/>
  <c r="CW26" i="1" s="1"/>
  <c r="CW45" i="1" a="1"/>
  <c r="CW45" i="1" s="1"/>
  <c r="CW43" i="1" a="1"/>
  <c r="CW43" i="1" s="1"/>
  <c r="CW29" i="1" a="1"/>
  <c r="CW29" i="1" s="1"/>
  <c r="CW32" i="1" a="1"/>
  <c r="CW32" i="1" s="1"/>
  <c r="CW34" i="1" a="1"/>
  <c r="CW34" i="1" s="1"/>
  <c r="CW24" i="1" a="1"/>
  <c r="CW24" i="1" s="1"/>
  <c r="CW25" i="1" a="1"/>
  <c r="CW25" i="1" s="1"/>
  <c r="CW30" i="1" a="1"/>
  <c r="CW30" i="1" s="1"/>
  <c r="CW36" i="1" a="1"/>
  <c r="CW36" i="1" s="1"/>
  <c r="CW42" i="1" a="1"/>
  <c r="CW42" i="1" s="1"/>
  <c r="CW23" i="1" a="1"/>
  <c r="CW23" i="1" s="1"/>
  <c r="CW27" i="1" a="1"/>
  <c r="CW27" i="1" s="1"/>
  <c r="CW38" i="1" a="1"/>
  <c r="CW38" i="1" s="1"/>
  <c r="CW46" i="1" a="1"/>
  <c r="CW46" i="1" s="1"/>
  <c r="CW39" i="1" a="1"/>
  <c r="CW39" i="1" s="1"/>
  <c r="CW33" i="1" a="1"/>
  <c r="CW33" i="1" s="1"/>
  <c r="CW40" i="1" a="1"/>
  <c r="CW40" i="1" s="1"/>
  <c r="CL27" i="1" a="1"/>
  <c r="CL27" i="1" s="1"/>
  <c r="CL32" i="1" a="1"/>
  <c r="CL32" i="1" s="1"/>
  <c r="CL26" i="1" a="1"/>
  <c r="CL26" i="1" s="1"/>
  <c r="CL30" i="1" a="1"/>
  <c r="CL30" i="1" s="1"/>
  <c r="CL25" i="1" a="1"/>
  <c r="CL25" i="1" s="1"/>
  <c r="CL37" i="1" a="1"/>
  <c r="CL37" i="1" s="1"/>
  <c r="CL38" i="1" a="1"/>
  <c r="CL38" i="1" s="1"/>
  <c r="CL42" i="1" a="1"/>
  <c r="CL42" i="1" s="1"/>
  <c r="CL44" i="1" a="1"/>
  <c r="CL44" i="1" s="1"/>
  <c r="CL24" i="1" a="1"/>
  <c r="CL24" i="1" s="1"/>
  <c r="CL46" i="1" a="1"/>
  <c r="CL46" i="1" s="1"/>
  <c r="CL36" i="1" a="1"/>
  <c r="CL36" i="1" s="1"/>
  <c r="CL28" i="1" a="1"/>
  <c r="CL28" i="1" s="1"/>
  <c r="CL34" i="1" a="1"/>
  <c r="CL34" i="1" s="1"/>
  <c r="CL33" i="1" a="1"/>
  <c r="CL33" i="1" s="1"/>
  <c r="CL40" i="1" a="1"/>
  <c r="CL40" i="1" s="1"/>
  <c r="CL45" i="1" a="1"/>
  <c r="CL45" i="1" s="1"/>
  <c r="CL29" i="1" a="1"/>
  <c r="CL29" i="1" s="1"/>
  <c r="CL31" i="1" a="1"/>
  <c r="CL31" i="1" s="1"/>
  <c r="CL43" i="1" a="1"/>
  <c r="CL43" i="1" s="1"/>
  <c r="CL23" i="1" a="1"/>
  <c r="CL23" i="1" s="1"/>
  <c r="CL39" i="1" a="1"/>
  <c r="CL39" i="1" s="1"/>
  <c r="CE25" i="1" a="1"/>
  <c r="CE25" i="1" s="1"/>
  <c r="CE26" i="1" a="1"/>
  <c r="CE26" i="1" s="1"/>
  <c r="CE23" i="1" a="1"/>
  <c r="CE23" i="1" s="1"/>
  <c r="CE27" i="1" a="1"/>
  <c r="CE27" i="1" s="1"/>
  <c r="CE38" i="1" a="1"/>
  <c r="CE38" i="1" s="1"/>
  <c r="CE44" i="1" a="1"/>
  <c r="CE44" i="1" s="1"/>
  <c r="CE42" i="1" a="1"/>
  <c r="CE42" i="1" s="1"/>
  <c r="CE36" i="1" a="1"/>
  <c r="CE36" i="1" s="1"/>
  <c r="CE32" i="1" a="1"/>
  <c r="CE32" i="1" s="1"/>
  <c r="CE30" i="1" a="1"/>
  <c r="CE30" i="1" s="1"/>
  <c r="CE37" i="1" a="1"/>
  <c r="CE37" i="1" s="1"/>
  <c r="CE34" i="1" a="1"/>
  <c r="CE34" i="1" s="1"/>
  <c r="CE46" i="1" a="1"/>
  <c r="CE46" i="1" s="1"/>
  <c r="CE24" i="1" a="1"/>
  <c r="CE24" i="1" s="1"/>
  <c r="CE28" i="1" a="1"/>
  <c r="CE28" i="1" s="1"/>
  <c r="CE40" i="1" a="1"/>
  <c r="CE40" i="1" s="1"/>
  <c r="CE45" i="1" a="1"/>
  <c r="CE45" i="1" s="1"/>
  <c r="CE33" i="1" a="1"/>
  <c r="CE33" i="1" s="1"/>
  <c r="CE39" i="1" a="1"/>
  <c r="CE39" i="1" s="1"/>
  <c r="CE31" i="1" a="1"/>
  <c r="CE31" i="1" s="1"/>
  <c r="CE29" i="1" a="1"/>
  <c r="CE29" i="1" s="1"/>
  <c r="CU29" i="1" a="1"/>
  <c r="CU29" i="1" s="1"/>
  <c r="CU44" i="1" a="1"/>
  <c r="CU44" i="1" s="1"/>
  <c r="CU43" i="1" a="1"/>
  <c r="CU43" i="1" s="1"/>
  <c r="CU45" i="1" a="1"/>
  <c r="CU45" i="1" s="1"/>
  <c r="CU34" i="1" a="1"/>
  <c r="CU34" i="1" s="1"/>
  <c r="CU32" i="1" a="1"/>
  <c r="CU32" i="1" s="1"/>
  <c r="CU30" i="1" a="1"/>
  <c r="CU30" i="1" s="1"/>
  <c r="CU25" i="1" a="1"/>
  <c r="CU25" i="1" s="1"/>
  <c r="CU24" i="1" a="1"/>
  <c r="CU24" i="1" s="1"/>
  <c r="CU26" i="1" a="1"/>
  <c r="CU26" i="1" s="1"/>
  <c r="CU36" i="1" a="1"/>
  <c r="CU36" i="1" s="1"/>
  <c r="CU28" i="1" a="1"/>
  <c r="CU28" i="1" s="1"/>
  <c r="CU42" i="1" a="1"/>
  <c r="CU42" i="1" s="1"/>
  <c r="CU40" i="1" a="1"/>
  <c r="CU40" i="1" s="1"/>
  <c r="CU46" i="1" a="1"/>
  <c r="CU46" i="1" s="1"/>
  <c r="CU38" i="1" a="1"/>
  <c r="CU38" i="1" s="1"/>
  <c r="CU39" i="1" a="1"/>
  <c r="CU39" i="1" s="1"/>
  <c r="CU23" i="1" a="1"/>
  <c r="CU23" i="1" s="1"/>
  <c r="CU31" i="1" a="1"/>
  <c r="CU31" i="1" s="1"/>
  <c r="CU33" i="1" a="1"/>
  <c r="CU33" i="1" s="1"/>
  <c r="CU27" i="1" a="1"/>
  <c r="CU27" i="1" s="1"/>
  <c r="CU37" i="1" a="1"/>
  <c r="CU37" i="1" s="1"/>
  <c r="ZJ26" i="1" a="1"/>
  <c r="ZJ26" i="1" s="1"/>
  <c r="ZJ23" i="1" a="1"/>
  <c r="ZJ23" i="1" s="1"/>
  <c r="ZJ27" i="1" a="1"/>
  <c r="ZJ27" i="1" s="1"/>
  <c r="ZJ25" i="1" a="1"/>
  <c r="ZJ25" i="1" s="1"/>
  <c r="ZJ37" i="1" a="1"/>
  <c r="ZJ37" i="1" s="1"/>
  <c r="ZJ44" i="1" a="1"/>
  <c r="ZJ44" i="1" s="1"/>
  <c r="ZJ36" i="1" a="1"/>
  <c r="ZJ36" i="1" s="1"/>
  <c r="ZJ38" i="1" a="1"/>
  <c r="ZJ38" i="1" s="1"/>
  <c r="ZJ34" i="1" a="1"/>
  <c r="ZJ34" i="1" s="1"/>
  <c r="ZJ30" i="1" a="1"/>
  <c r="ZJ30" i="1" s="1"/>
  <c r="ZJ42" i="1" a="1"/>
  <c r="ZJ42" i="1" s="1"/>
  <c r="ZJ46" i="1" a="1"/>
  <c r="ZJ46" i="1" s="1"/>
  <c r="ZJ24" i="1" a="1"/>
  <c r="ZJ24" i="1" s="1"/>
  <c r="ZJ28" i="1" a="1"/>
  <c r="ZJ28" i="1" s="1"/>
  <c r="ZJ33" i="1" a="1"/>
  <c r="ZJ33" i="1" s="1"/>
  <c r="ZJ32" i="1" a="1"/>
  <c r="ZJ32" i="1" s="1"/>
  <c r="ZJ40" i="1" a="1"/>
  <c r="ZJ40" i="1" s="1"/>
  <c r="ZJ43" i="1" a="1"/>
  <c r="ZJ43" i="1" s="1"/>
  <c r="ZJ45" i="1" a="1"/>
  <c r="ZJ45" i="1" s="1"/>
  <c r="ZJ39" i="1" a="1"/>
  <c r="ZJ39" i="1" s="1"/>
  <c r="ZJ31" i="1" a="1"/>
  <c r="ZJ31" i="1" s="1"/>
  <c r="ZJ29" i="1" a="1"/>
  <c r="ZJ29" i="1" s="1"/>
  <c r="ZT31" i="1" a="1"/>
  <c r="ZT31" i="1" s="1"/>
  <c r="ZT29" i="1" a="1"/>
  <c r="ZT29" i="1" s="1"/>
  <c r="ZT39" i="1" a="1"/>
  <c r="ZT39" i="1" s="1"/>
  <c r="ZT23" i="1" a="1"/>
  <c r="ZT23" i="1" s="1"/>
  <c r="ZT27" i="1" a="1"/>
  <c r="ZT27" i="1" s="1"/>
  <c r="ZT25" i="1" a="1"/>
  <c r="ZT25" i="1" s="1"/>
  <c r="ZT44" i="1" a="1"/>
  <c r="ZT44" i="1" s="1"/>
  <c r="ZT26" i="1" a="1"/>
  <c r="ZT26" i="1" s="1"/>
  <c r="ZT37" i="1" a="1"/>
  <c r="ZT37" i="1" s="1"/>
  <c r="ZT38" i="1" a="1"/>
  <c r="ZT38" i="1" s="1"/>
  <c r="ZT36" i="1" a="1"/>
  <c r="ZT36" i="1" s="1"/>
  <c r="ZT30" i="1" a="1"/>
  <c r="ZT30" i="1" s="1"/>
  <c r="ZT34" i="1" a="1"/>
  <c r="ZT34" i="1" s="1"/>
  <c r="ZT42" i="1" a="1"/>
  <c r="ZT42" i="1" s="1"/>
  <c r="ZT46" i="1" a="1"/>
  <c r="ZT46" i="1" s="1"/>
  <c r="ZT28" i="1" a="1"/>
  <c r="ZT28" i="1" s="1"/>
  <c r="ZT33" i="1" a="1"/>
  <c r="ZT33" i="1" s="1"/>
  <c r="ZT24" i="1" a="1"/>
  <c r="ZT24" i="1" s="1"/>
  <c r="ZT32" i="1" a="1"/>
  <c r="ZT32" i="1" s="1"/>
  <c r="ZT45" i="1" a="1"/>
  <c r="ZT45" i="1" s="1"/>
  <c r="ZT43" i="1" a="1"/>
  <c r="ZT43" i="1" s="1"/>
  <c r="ZT40" i="1" a="1"/>
  <c r="ZT40" i="1" s="1"/>
  <c r="ZQ25" i="1" a="1"/>
  <c r="ZQ25" i="1" s="1"/>
  <c r="ZQ44" i="1" a="1"/>
  <c r="ZQ44" i="1" s="1"/>
  <c r="ZQ36" i="1" a="1"/>
  <c r="ZQ36" i="1" s="1"/>
  <c r="ZQ27" i="1" a="1"/>
  <c r="ZQ27" i="1" s="1"/>
  <c r="ZQ23" i="1" a="1"/>
  <c r="ZQ23" i="1" s="1"/>
  <c r="ZQ33" i="1" a="1"/>
  <c r="ZQ33" i="1" s="1"/>
  <c r="ZQ32" i="1" a="1"/>
  <c r="ZQ32" i="1" s="1"/>
  <c r="ZQ39" i="1" a="1"/>
  <c r="ZQ39" i="1" s="1"/>
  <c r="ZQ46" i="1" a="1"/>
  <c r="ZQ46" i="1" s="1"/>
  <c r="ZQ45" i="1" a="1"/>
  <c r="ZQ45" i="1" s="1"/>
  <c r="ZQ38" i="1" a="1"/>
  <c r="ZQ38" i="1" s="1"/>
  <c r="ZQ42" i="1" a="1"/>
  <c r="ZQ42" i="1" s="1"/>
  <c r="ZQ24" i="1" a="1"/>
  <c r="ZQ24" i="1" s="1"/>
  <c r="ZQ28" i="1" a="1"/>
  <c r="ZQ28" i="1" s="1"/>
  <c r="ZQ43" i="1" a="1"/>
  <c r="ZQ43" i="1" s="1"/>
  <c r="ZQ34" i="1" a="1"/>
  <c r="ZQ34" i="1" s="1"/>
  <c r="ZQ26" i="1" a="1"/>
  <c r="ZQ26" i="1" s="1"/>
  <c r="ZQ37" i="1" a="1"/>
  <c r="ZQ37" i="1" s="1"/>
  <c r="ZQ40" i="1" a="1"/>
  <c r="ZQ40" i="1" s="1"/>
  <c r="ZQ31" i="1" a="1"/>
  <c r="ZQ31" i="1" s="1"/>
  <c r="ZQ29" i="1" a="1"/>
  <c r="ZQ29" i="1" s="1"/>
  <c r="ZQ30" i="1" a="1"/>
  <c r="ZQ30" i="1" s="1"/>
  <c r="ZL29" i="1" a="1"/>
  <c r="ZL29" i="1" s="1"/>
  <c r="ZL39" i="1" a="1"/>
  <c r="ZL39" i="1" s="1"/>
  <c r="ZL31" i="1" a="1"/>
  <c r="ZL31" i="1" s="1"/>
  <c r="ZL25" i="1" a="1"/>
  <c r="ZL25" i="1" s="1"/>
  <c r="ZL37" i="1" a="1"/>
  <c r="ZL37" i="1" s="1"/>
  <c r="ZL23" i="1" a="1"/>
  <c r="ZL23" i="1" s="1"/>
  <c r="ZL26" i="1" a="1"/>
  <c r="ZL26" i="1" s="1"/>
  <c r="ZL27" i="1" a="1"/>
  <c r="ZL27" i="1" s="1"/>
  <c r="ZL44" i="1" a="1"/>
  <c r="ZL44" i="1" s="1"/>
  <c r="ZL38" i="1" a="1"/>
  <c r="ZL38" i="1" s="1"/>
  <c r="ZL36" i="1" a="1"/>
  <c r="ZL36" i="1" s="1"/>
  <c r="ZL30" i="1" a="1"/>
  <c r="ZL30" i="1" s="1"/>
  <c r="ZL34" i="1" a="1"/>
  <c r="ZL34" i="1" s="1"/>
  <c r="ZL42" i="1" a="1"/>
  <c r="ZL42" i="1" s="1"/>
  <c r="ZL46" i="1" a="1"/>
  <c r="ZL46" i="1" s="1"/>
  <c r="ZL28" i="1" a="1"/>
  <c r="ZL28" i="1" s="1"/>
  <c r="ZL24" i="1" a="1"/>
  <c r="ZL24" i="1" s="1"/>
  <c r="ZL33" i="1" a="1"/>
  <c r="ZL33" i="1" s="1"/>
  <c r="ZL32" i="1" a="1"/>
  <c r="ZL32" i="1" s="1"/>
  <c r="ZL43" i="1" a="1"/>
  <c r="ZL43" i="1" s="1"/>
  <c r="ZL40" i="1" a="1"/>
  <c r="ZL40" i="1" s="1"/>
  <c r="ZL45" i="1" a="1"/>
  <c r="ZL45" i="1" s="1"/>
  <c r="ZP24" i="1" a="1"/>
  <c r="ZP24" i="1" s="1"/>
  <c r="ZP40" i="1" a="1"/>
  <c r="ZP40" i="1" s="1"/>
  <c r="ZP39" i="1" a="1"/>
  <c r="ZP39" i="1" s="1"/>
  <c r="ZP42" i="1" a="1"/>
  <c r="ZP42" i="1" s="1"/>
  <c r="ZP32" i="1" a="1"/>
  <c r="ZP32" i="1" s="1"/>
  <c r="ZP46" i="1" a="1"/>
  <c r="ZP46" i="1" s="1"/>
  <c r="ZP34" i="1" a="1"/>
  <c r="ZP34" i="1" s="1"/>
  <c r="ZP43" i="1" a="1"/>
  <c r="ZP43" i="1" s="1"/>
  <c r="ZP25" i="1" a="1"/>
  <c r="ZP25" i="1" s="1"/>
  <c r="ZP29" i="1" a="1"/>
  <c r="ZP29" i="1" s="1"/>
  <c r="ZP37" i="1" a="1"/>
  <c r="ZP37" i="1" s="1"/>
  <c r="ZP23" i="1" a="1"/>
  <c r="ZP23" i="1" s="1"/>
  <c r="ZP31" i="1" a="1"/>
  <c r="ZP31" i="1" s="1"/>
  <c r="ZP26" i="1" a="1"/>
  <c r="ZP26" i="1" s="1"/>
  <c r="ZP27" i="1" a="1"/>
  <c r="ZP27" i="1" s="1"/>
  <c r="ZP28" i="1" a="1"/>
  <c r="ZP28" i="1" s="1"/>
  <c r="ZP30" i="1" a="1"/>
  <c r="ZP30" i="1" s="1"/>
  <c r="ZP45" i="1" a="1"/>
  <c r="ZP45" i="1" s="1"/>
  <c r="ZP38" i="1" a="1"/>
  <c r="ZP38" i="1" s="1"/>
  <c r="ZP36" i="1" a="1"/>
  <c r="ZP36" i="1" s="1"/>
  <c r="ZP33" i="1" a="1"/>
  <c r="ZP33" i="1" s="1"/>
  <c r="ZP44" i="1" a="1"/>
  <c r="ZP44" i="1" s="1"/>
  <c r="CQ38" i="1" a="1"/>
  <c r="CQ38" i="1" s="1"/>
  <c r="CQ44" i="1" a="1"/>
  <c r="CQ44" i="1" s="1"/>
  <c r="CQ32" i="1" a="1"/>
  <c r="CQ32" i="1" s="1"/>
  <c r="CQ25" i="1" a="1"/>
  <c r="CQ25" i="1" s="1"/>
  <c r="CQ36" i="1" a="1"/>
  <c r="CQ36" i="1" s="1"/>
  <c r="CQ24" i="1" a="1"/>
  <c r="CQ24" i="1" s="1"/>
  <c r="CQ30" i="1" a="1"/>
  <c r="CQ30" i="1" s="1"/>
  <c r="CQ34" i="1" a="1"/>
  <c r="CQ34" i="1" s="1"/>
  <c r="CQ42" i="1" a="1"/>
  <c r="CQ42" i="1" s="1"/>
  <c r="CQ37" i="1" a="1"/>
  <c r="CQ37" i="1" s="1"/>
  <c r="CQ46" i="1" a="1"/>
  <c r="CQ46" i="1" s="1"/>
  <c r="CQ28" i="1" a="1"/>
  <c r="CQ28" i="1" s="1"/>
  <c r="CQ33" i="1" a="1"/>
  <c r="CQ33" i="1" s="1"/>
  <c r="CQ45" i="1" a="1"/>
  <c r="CQ45" i="1" s="1"/>
  <c r="CQ40" i="1" a="1"/>
  <c r="CQ40" i="1" s="1"/>
  <c r="CQ43" i="1" a="1"/>
  <c r="CQ43" i="1" s="1"/>
  <c r="CQ31" i="1" a="1"/>
  <c r="CQ31" i="1" s="1"/>
  <c r="CQ39" i="1" a="1"/>
  <c r="CQ39" i="1" s="1"/>
  <c r="CQ29" i="1" a="1"/>
  <c r="CQ29" i="1" s="1"/>
  <c r="CQ23" i="1" a="1"/>
  <c r="CQ23" i="1" s="1"/>
  <c r="CQ27" i="1" a="1"/>
  <c r="CQ27" i="1" s="1"/>
  <c r="CQ26" i="1" a="1"/>
  <c r="CQ26" i="1" s="1"/>
  <c r="CK45" i="1" a="1"/>
  <c r="CK45" i="1" s="1"/>
  <c r="CK40" i="1" a="1"/>
  <c r="CK40" i="1" s="1"/>
  <c r="CK38" i="1" a="1"/>
  <c r="CK38" i="1" s="1"/>
  <c r="CK43" i="1" a="1"/>
  <c r="CK43" i="1" s="1"/>
  <c r="CK31" i="1" a="1"/>
  <c r="CK31" i="1" s="1"/>
  <c r="CK29" i="1" a="1"/>
  <c r="CK29" i="1" s="1"/>
  <c r="CK39" i="1" a="1"/>
  <c r="CK39" i="1" s="1"/>
  <c r="CK23" i="1" a="1"/>
  <c r="CK23" i="1" s="1"/>
  <c r="CK27" i="1" a="1"/>
  <c r="CK27" i="1" s="1"/>
  <c r="CK25" i="1" a="1"/>
  <c r="CK25" i="1" s="1"/>
  <c r="CK44" i="1" a="1"/>
  <c r="CK44" i="1" s="1"/>
  <c r="CK26" i="1" a="1"/>
  <c r="CK26" i="1" s="1"/>
  <c r="CK36" i="1" a="1"/>
  <c r="CK36" i="1" s="1"/>
  <c r="CK30" i="1" a="1"/>
  <c r="CK30" i="1" s="1"/>
  <c r="CK37" i="1" a="1"/>
  <c r="CK37" i="1" s="1"/>
  <c r="CK34" i="1" a="1"/>
  <c r="CK34" i="1" s="1"/>
  <c r="CK42" i="1" a="1"/>
  <c r="CK42" i="1" s="1"/>
  <c r="CK46" i="1" a="1"/>
  <c r="CK46" i="1" s="1"/>
  <c r="CK28" i="1" a="1"/>
  <c r="CK28" i="1" s="1"/>
  <c r="CK24" i="1" a="1"/>
  <c r="CK24" i="1" s="1"/>
  <c r="CK33" i="1" a="1"/>
  <c r="CK33" i="1" s="1"/>
  <c r="CK32" i="1" a="1"/>
  <c r="CK32" i="1" s="1"/>
  <c r="ZK39" i="1" a="1"/>
  <c r="ZK39" i="1" s="1"/>
  <c r="ZK23" i="1" a="1"/>
  <c r="ZK23" i="1" s="1"/>
  <c r="ZK29" i="1" a="1"/>
  <c r="ZK29" i="1" s="1"/>
  <c r="ZK27" i="1" a="1"/>
  <c r="ZK27" i="1" s="1"/>
  <c r="ZK26" i="1" a="1"/>
  <c r="ZK26" i="1" s="1"/>
  <c r="ZK25" i="1" a="1"/>
  <c r="ZK25" i="1" s="1"/>
  <c r="ZK37" i="1" a="1"/>
  <c r="ZK37" i="1" s="1"/>
  <c r="ZK44" i="1" a="1"/>
  <c r="ZK44" i="1" s="1"/>
  <c r="ZK36" i="1" a="1"/>
  <c r="ZK36" i="1" s="1"/>
  <c r="ZK38" i="1" a="1"/>
  <c r="ZK38" i="1" s="1"/>
  <c r="ZK46" i="1" a="1"/>
  <c r="ZK46" i="1" s="1"/>
  <c r="ZK30" i="1" a="1"/>
  <c r="ZK30" i="1" s="1"/>
  <c r="ZK34" i="1" a="1"/>
  <c r="ZK34" i="1" s="1"/>
  <c r="ZK42" i="1" a="1"/>
  <c r="ZK42" i="1" s="1"/>
  <c r="ZK28" i="1" a="1"/>
  <c r="ZK28" i="1" s="1"/>
  <c r="ZK24" i="1" a="1"/>
  <c r="ZK24" i="1" s="1"/>
  <c r="ZK33" i="1" a="1"/>
  <c r="ZK33" i="1" s="1"/>
  <c r="ZK32" i="1" a="1"/>
  <c r="ZK32" i="1" s="1"/>
  <c r="ZK43" i="1" a="1"/>
  <c r="ZK43" i="1" s="1"/>
  <c r="ZK40" i="1" a="1"/>
  <c r="ZK40" i="1" s="1"/>
  <c r="ZK31" i="1" a="1"/>
  <c r="ZK31" i="1" s="1"/>
  <c r="ZK45" i="1" a="1"/>
  <c r="ZK45" i="1" s="1"/>
  <c r="ZR43" i="1" a="1"/>
  <c r="ZR43" i="1" s="1"/>
  <c r="ZR40" i="1" a="1"/>
  <c r="ZR40" i="1" s="1"/>
  <c r="ZR45" i="1" a="1"/>
  <c r="ZR45" i="1" s="1"/>
  <c r="ZR31" i="1" a="1"/>
  <c r="ZR31" i="1" s="1"/>
  <c r="ZR39" i="1" a="1"/>
  <c r="ZR39" i="1" s="1"/>
  <c r="ZR29" i="1" a="1"/>
  <c r="ZR29" i="1" s="1"/>
  <c r="ZR23" i="1" a="1"/>
  <c r="ZR23" i="1" s="1"/>
  <c r="ZR38" i="1" a="1"/>
  <c r="ZR38" i="1" s="1"/>
  <c r="ZR26" i="1" a="1"/>
  <c r="ZR26" i="1" s="1"/>
  <c r="ZR44" i="1" a="1"/>
  <c r="ZR44" i="1" s="1"/>
  <c r="ZR27" i="1" a="1"/>
  <c r="ZR27" i="1" s="1"/>
  <c r="ZR25" i="1" a="1"/>
  <c r="ZR25" i="1" s="1"/>
  <c r="ZR36" i="1" a="1"/>
  <c r="ZR36" i="1" s="1"/>
  <c r="ZR30" i="1" a="1"/>
  <c r="ZR30" i="1" s="1"/>
  <c r="ZR34" i="1" a="1"/>
  <c r="ZR34" i="1" s="1"/>
  <c r="ZR37" i="1" a="1"/>
  <c r="ZR37" i="1" s="1"/>
  <c r="ZR42" i="1" a="1"/>
  <c r="ZR42" i="1" s="1"/>
  <c r="ZR46" i="1" a="1"/>
  <c r="ZR46" i="1" s="1"/>
  <c r="ZR28" i="1" a="1"/>
  <c r="ZR28" i="1" s="1"/>
  <c r="ZR24" i="1" a="1"/>
  <c r="ZR24" i="1" s="1"/>
  <c r="ZR33" i="1" a="1"/>
  <c r="ZR33" i="1" s="1"/>
  <c r="ZR32" i="1" a="1"/>
  <c r="ZR32" i="1" s="1"/>
  <c r="ZI25" i="1" a="1"/>
  <c r="ZI25" i="1" s="1"/>
  <c r="ZI26" i="1" a="1"/>
  <c r="ZI26" i="1" s="1"/>
  <c r="ZI38" i="1" a="1"/>
  <c r="ZI38" i="1" s="1"/>
  <c r="ZI30" i="1" a="1"/>
  <c r="ZI30" i="1" s="1"/>
  <c r="ZI44" i="1" a="1"/>
  <c r="ZI44" i="1" s="1"/>
  <c r="ZI32" i="1" a="1"/>
  <c r="ZI32" i="1" s="1"/>
  <c r="ZI36" i="1" a="1"/>
  <c r="ZI36" i="1" s="1"/>
  <c r="ZI37" i="1" a="1"/>
  <c r="ZI37" i="1" s="1"/>
  <c r="ZI34" i="1" a="1"/>
  <c r="ZI34" i="1" s="1"/>
  <c r="ZI42" i="1" a="1"/>
  <c r="ZI42" i="1" s="1"/>
  <c r="ZI24" i="1" a="1"/>
  <c r="ZI24" i="1" s="1"/>
  <c r="ZI46" i="1" a="1"/>
  <c r="ZI46" i="1" s="1"/>
  <c r="ZI28" i="1" a="1"/>
  <c r="ZI28" i="1" s="1"/>
  <c r="ZI33" i="1" a="1"/>
  <c r="ZI33" i="1" s="1"/>
  <c r="ZI43" i="1" a="1"/>
  <c r="ZI43" i="1" s="1"/>
  <c r="ZI45" i="1" a="1"/>
  <c r="ZI45" i="1" s="1"/>
  <c r="ZI40" i="1" a="1"/>
  <c r="ZI40" i="1" s="1"/>
  <c r="ZI23" i="1" a="1"/>
  <c r="ZI23" i="1" s="1"/>
  <c r="ZI29" i="1" a="1"/>
  <c r="ZI29" i="1" s="1"/>
  <c r="ZI39" i="1" a="1"/>
  <c r="ZI39" i="1" s="1"/>
  <c r="ZI27" i="1" a="1"/>
  <c r="ZI27" i="1" s="1"/>
  <c r="ZI31" i="1" a="1"/>
  <c r="ZI31" i="1" s="1"/>
  <c r="ZM25" i="1" a="1"/>
  <c r="ZM25" i="1" s="1"/>
  <c r="ZM26" i="1" a="1"/>
  <c r="ZM26" i="1" s="1"/>
  <c r="ZM23" i="1" a="1"/>
  <c r="ZM23" i="1" s="1"/>
  <c r="ZM27" i="1" a="1"/>
  <c r="ZM27" i="1" s="1"/>
  <c r="ZM38" i="1" a="1"/>
  <c r="ZM38" i="1" s="1"/>
  <c r="ZM44" i="1" a="1"/>
  <c r="ZM44" i="1" s="1"/>
  <c r="ZM37" i="1" a="1"/>
  <c r="ZM37" i="1" s="1"/>
  <c r="ZM36" i="1" a="1"/>
  <c r="ZM36" i="1" s="1"/>
  <c r="ZM30" i="1" a="1"/>
  <c r="ZM30" i="1" s="1"/>
  <c r="ZM42" i="1" a="1"/>
  <c r="ZM42" i="1" s="1"/>
  <c r="ZM34" i="1" a="1"/>
  <c r="ZM34" i="1" s="1"/>
  <c r="ZM28" i="1" a="1"/>
  <c r="ZM28" i="1" s="1"/>
  <c r="ZM33" i="1" a="1"/>
  <c r="ZM33" i="1" s="1"/>
  <c r="ZM46" i="1" a="1"/>
  <c r="ZM46" i="1" s="1"/>
  <c r="ZM24" i="1" a="1"/>
  <c r="ZM24" i="1" s="1"/>
  <c r="ZM45" i="1" a="1"/>
  <c r="ZM45" i="1" s="1"/>
  <c r="ZM32" i="1" a="1"/>
  <c r="ZM32" i="1" s="1"/>
  <c r="ZM43" i="1" a="1"/>
  <c r="ZM43" i="1" s="1"/>
  <c r="ZM40" i="1" a="1"/>
  <c r="ZM40" i="1" s="1"/>
  <c r="ZM29" i="1" a="1"/>
  <c r="ZM29" i="1" s="1"/>
  <c r="ZM39" i="1" a="1"/>
  <c r="ZM39" i="1" s="1"/>
  <c r="ZM31" i="1" a="1"/>
  <c r="ZM31" i="1" s="1"/>
  <c r="ZS27" i="1" a="1"/>
  <c r="ZS27" i="1" s="1"/>
  <c r="ZS38" i="1" a="1"/>
  <c r="ZS38" i="1" s="1"/>
  <c r="ZS44" i="1" a="1"/>
  <c r="ZS44" i="1" s="1"/>
  <c r="ZS36" i="1" a="1"/>
  <c r="ZS36" i="1" s="1"/>
  <c r="ZS34" i="1" a="1"/>
  <c r="ZS34" i="1" s="1"/>
  <c r="ZS30" i="1" a="1"/>
  <c r="ZS30" i="1" s="1"/>
  <c r="ZS32" i="1" a="1"/>
  <c r="ZS32" i="1" s="1"/>
  <c r="ZS37" i="1" a="1"/>
  <c r="ZS37" i="1" s="1"/>
  <c r="ZS42" i="1" a="1"/>
  <c r="ZS42" i="1" s="1"/>
  <c r="ZS46" i="1" a="1"/>
  <c r="ZS46" i="1" s="1"/>
  <c r="ZS28" i="1" a="1"/>
  <c r="ZS28" i="1" s="1"/>
  <c r="ZS24" i="1" a="1"/>
  <c r="ZS24" i="1" s="1"/>
  <c r="ZS33" i="1" a="1"/>
  <c r="ZS33" i="1" s="1"/>
  <c r="ZS43" i="1" a="1"/>
  <c r="ZS43" i="1" s="1"/>
  <c r="ZS40" i="1" a="1"/>
  <c r="ZS40" i="1" s="1"/>
  <c r="ZS26" i="1" a="1"/>
  <c r="ZS26" i="1" s="1"/>
  <c r="ZS45" i="1" a="1"/>
  <c r="ZS45" i="1" s="1"/>
  <c r="ZS39" i="1" a="1"/>
  <c r="ZS39" i="1" s="1"/>
  <c r="ZS31" i="1" a="1"/>
  <c r="ZS31" i="1" s="1"/>
  <c r="ZS29" i="1" a="1"/>
  <c r="ZS29" i="1" s="1"/>
  <c r="ZS25" i="1" a="1"/>
  <c r="ZS25" i="1" s="1"/>
  <c r="ZS23" i="1" a="1"/>
  <c r="ZS23" i="1" s="1"/>
  <c r="CT46" i="1" a="1"/>
  <c r="CT46" i="1" s="1"/>
  <c r="CT32" i="1" a="1"/>
  <c r="CT32" i="1" s="1"/>
  <c r="CT40" i="1" a="1"/>
  <c r="CT40" i="1" s="1"/>
  <c r="CT44" i="1" a="1"/>
  <c r="CT44" i="1" s="1"/>
  <c r="CT37" i="1" a="1"/>
  <c r="CT37" i="1" s="1"/>
  <c r="CT33" i="1" a="1"/>
  <c r="CT33" i="1" s="1"/>
  <c r="CT24" i="1" a="1"/>
  <c r="CT24" i="1" s="1"/>
  <c r="CT38" i="1" a="1"/>
  <c r="CT38" i="1" s="1"/>
  <c r="CT45" i="1" a="1"/>
  <c r="CT45" i="1" s="1"/>
  <c r="CT30" i="1" a="1"/>
  <c r="CT30" i="1" s="1"/>
  <c r="CT28" i="1" a="1"/>
  <c r="CT28" i="1" s="1"/>
  <c r="CT39" i="1" a="1"/>
  <c r="CT39" i="1" s="1"/>
  <c r="CT43" i="1" a="1"/>
  <c r="CT43" i="1" s="1"/>
  <c r="CT34" i="1" a="1"/>
  <c r="CT34" i="1" s="1"/>
  <c r="CT23" i="1" a="1"/>
  <c r="CT23" i="1" s="1"/>
  <c r="CT31" i="1" a="1"/>
  <c r="CT31" i="1" s="1"/>
  <c r="CT26" i="1" a="1"/>
  <c r="CT26" i="1" s="1"/>
  <c r="CT27" i="1" a="1"/>
  <c r="CT27" i="1" s="1"/>
  <c r="CT36" i="1" a="1"/>
  <c r="CT36" i="1" s="1"/>
  <c r="CT29" i="1" a="1"/>
  <c r="CT29" i="1" s="1"/>
  <c r="CT42" i="1" a="1"/>
  <c r="CT42" i="1" s="1"/>
  <c r="CT25" i="1" a="1"/>
  <c r="CT25" i="1" s="1"/>
  <c r="CM39" i="1" a="1"/>
  <c r="CM39" i="1" s="1"/>
  <c r="CM29" i="1" a="1"/>
  <c r="CM29" i="1" s="1"/>
  <c r="CM31" i="1" a="1"/>
  <c r="CM31" i="1" s="1"/>
  <c r="CM23" i="1" a="1"/>
  <c r="CM23" i="1" s="1"/>
  <c r="CM25" i="1" a="1"/>
  <c r="CM25" i="1" s="1"/>
  <c r="CM27" i="1" a="1"/>
  <c r="CM27" i="1" s="1"/>
  <c r="CM26" i="1" a="1"/>
  <c r="CM26" i="1" s="1"/>
  <c r="CM44" i="1" a="1"/>
  <c r="CM44" i="1" s="1"/>
  <c r="CM38" i="1" a="1"/>
  <c r="CM38" i="1" s="1"/>
  <c r="CM37" i="1" a="1"/>
  <c r="CM37" i="1" s="1"/>
  <c r="CM40" i="1" a="1"/>
  <c r="CM40" i="1" s="1"/>
  <c r="CM36" i="1" a="1"/>
  <c r="CM36" i="1" s="1"/>
  <c r="CM30" i="1" a="1"/>
  <c r="CM30" i="1" s="1"/>
  <c r="CM34" i="1" a="1"/>
  <c r="CM34" i="1" s="1"/>
  <c r="CM42" i="1" a="1"/>
  <c r="CM42" i="1" s="1"/>
  <c r="CM46" i="1" a="1"/>
  <c r="CM46" i="1" s="1"/>
  <c r="CM28" i="1" a="1"/>
  <c r="CM28" i="1" s="1"/>
  <c r="CM24" i="1" a="1"/>
  <c r="CM24" i="1" s="1"/>
  <c r="CM33" i="1" a="1"/>
  <c r="CM33" i="1" s="1"/>
  <c r="CM32" i="1" a="1"/>
  <c r="CM32" i="1" s="1"/>
  <c r="CM43" i="1" a="1"/>
  <c r="CM43" i="1" s="1"/>
  <c r="CM45" i="1" a="1"/>
  <c r="CM45" i="1" s="1"/>
  <c r="JI38" i="1" a="1"/>
  <c r="JI38" i="1" s="1"/>
  <c r="JI31" i="1" a="1"/>
  <c r="JI31" i="1" s="1"/>
  <c r="JI45" i="1" a="1"/>
  <c r="JI45" i="1" s="1"/>
  <c r="JI44" i="1" a="1"/>
  <c r="JI44" i="1" s="1"/>
  <c r="JI39" i="1" a="1"/>
  <c r="JI39" i="1" s="1"/>
  <c r="JI25" i="1" a="1"/>
  <c r="JI25" i="1" s="1"/>
  <c r="JI37" i="1" a="1"/>
  <c r="JI37" i="1" s="1"/>
  <c r="JI23" i="1" a="1"/>
  <c r="JI23" i="1" s="1"/>
  <c r="JI29" i="1" a="1"/>
  <c r="JI29" i="1" s="1"/>
  <c r="JI27" i="1" a="1"/>
  <c r="JI27" i="1" s="1"/>
  <c r="JI26" i="1" a="1"/>
  <c r="JI26" i="1" s="1"/>
  <c r="JI43" i="1" a="1"/>
  <c r="JI43" i="1" s="1"/>
  <c r="JI36" i="1" a="1"/>
  <c r="JI36" i="1" s="1"/>
  <c r="JI30" i="1" a="1"/>
  <c r="JI30" i="1" s="1"/>
  <c r="JI34" i="1" a="1"/>
  <c r="JI34" i="1" s="1"/>
  <c r="JI46" i="1" a="1"/>
  <c r="JI46" i="1" s="1"/>
  <c r="JI24" i="1" a="1"/>
  <c r="JI24" i="1" s="1"/>
  <c r="JI28" i="1" a="1"/>
  <c r="JI28" i="1" s="1"/>
  <c r="JI42" i="1" a="1"/>
  <c r="JI42" i="1" s="1"/>
  <c r="JI32" i="1" a="1"/>
  <c r="JI32" i="1" s="1"/>
  <c r="JI40" i="1" a="1"/>
  <c r="JI40" i="1" s="1"/>
  <c r="JI33" i="1" a="1"/>
  <c r="JI33" i="1" s="1"/>
  <c r="H593" i="4"/>
  <c r="I594" i="4"/>
  <c r="G544" i="4"/>
  <c r="P531" i="4"/>
  <c r="C532" i="4"/>
  <c r="B532" i="4" s="1"/>
  <c r="F596" i="4"/>
  <c r="E596" i="4"/>
  <c r="R596" i="4" s="1"/>
  <c r="D596" i="4"/>
  <c r="Q596" i="4" s="1"/>
  <c r="V532" i="4"/>
  <c r="U588" i="4"/>
  <c r="U582" i="4"/>
  <c r="U585" i="4"/>
  <c r="U591" i="4"/>
  <c r="S515" i="4"/>
  <c r="A597" i="4"/>
  <c r="ZL49" i="1" l="1" a="1"/>
  <c r="ZL49" i="1" s="1"/>
  <c r="ZJ49" i="1" a="1"/>
  <c r="ZJ49" i="1" s="1"/>
  <c r="ZH49" i="1" a="1"/>
  <c r="ZH49" i="1" s="1"/>
  <c r="ZM49" i="1" a="1"/>
  <c r="ZM49" i="1" s="1"/>
  <c r="ZK49" i="1" a="1"/>
  <c r="ZK49" i="1" s="1"/>
  <c r="JI49" i="1" a="1"/>
  <c r="JI49" i="1" s="1"/>
  <c r="ZL64" i="1" a="1"/>
  <c r="ZL64" i="1" s="1"/>
  <c r="ZJ64" i="1" a="1"/>
  <c r="ZJ64" i="1" s="1"/>
  <c r="ZH64" i="1" a="1"/>
  <c r="ZH64" i="1" s="1"/>
  <c r="ZM64" i="1" a="1"/>
  <c r="ZM64" i="1" s="1"/>
  <c r="ZK64" i="1" a="1"/>
  <c r="ZK64" i="1" s="1"/>
  <c r="JI64" i="1" a="1"/>
  <c r="JI64" i="1" s="1"/>
  <c r="G545" i="4"/>
  <c r="H594" i="4"/>
  <c r="I595" i="4"/>
  <c r="P532" i="4"/>
  <c r="C533" i="4"/>
  <c r="B533" i="4" s="1"/>
  <c r="F597" i="4"/>
  <c r="E597" i="4"/>
  <c r="R597" i="4" s="1"/>
  <c r="D597" i="4"/>
  <c r="Q597" i="4" s="1"/>
  <c r="U589" i="4"/>
  <c r="U586" i="4"/>
  <c r="U592" i="4"/>
  <c r="V533" i="4"/>
  <c r="S516" i="4"/>
  <c r="A598" i="4"/>
  <c r="ZM101" i="1" l="1" a="1"/>
  <c r="ZM101" i="1" s="1"/>
  <c r="ZM102" i="1" a="1"/>
  <c r="ZM102" i="1" s="1"/>
  <c r="ZM103" i="1" a="1"/>
  <c r="ZM103" i="1" s="1"/>
  <c r="ZM104" i="1" a="1"/>
  <c r="ZM104" i="1" s="1"/>
  <c r="ZM105" i="1" a="1"/>
  <c r="ZM105" i="1" s="1"/>
  <c r="ZM106" i="1" a="1"/>
  <c r="ZM106" i="1" s="1"/>
  <c r="ZM107" i="1" a="1"/>
  <c r="ZM107" i="1" s="1"/>
  <c r="ZM108" i="1" a="1"/>
  <c r="ZM108" i="1" s="1"/>
  <c r="ZM109" i="1" a="1"/>
  <c r="ZM109" i="1" s="1"/>
  <c r="ZM110" i="1" a="1"/>
  <c r="ZM110" i="1" s="1"/>
  <c r="ZM111" i="1" a="1"/>
  <c r="ZM111" i="1" s="1"/>
  <c r="ZM112" i="1" a="1"/>
  <c r="ZM112" i="1" s="1"/>
  <c r="ZM113" i="1" a="1"/>
  <c r="ZM113" i="1" s="1"/>
  <c r="ZM114" i="1" a="1"/>
  <c r="ZM114" i="1" s="1"/>
  <c r="ZM115" i="1" a="1"/>
  <c r="ZM115" i="1" s="1"/>
  <c r="JI101" i="1" a="1"/>
  <c r="JI101" i="1" s="1"/>
  <c r="JI102" i="1" a="1"/>
  <c r="JI102" i="1" s="1"/>
  <c r="JI103" i="1" a="1"/>
  <c r="JI103" i="1" s="1"/>
  <c r="JI104" i="1" a="1"/>
  <c r="JI104" i="1" s="1"/>
  <c r="JI105" i="1" a="1"/>
  <c r="JI105" i="1" s="1"/>
  <c r="JI106" i="1" a="1"/>
  <c r="JI106" i="1" s="1"/>
  <c r="JI107" i="1" a="1"/>
  <c r="JI107" i="1" s="1"/>
  <c r="JI108" i="1" a="1"/>
  <c r="JI108" i="1" s="1"/>
  <c r="JI109" i="1" a="1"/>
  <c r="JI109" i="1" s="1"/>
  <c r="JI110" i="1" a="1"/>
  <c r="JI110" i="1" s="1"/>
  <c r="JI111" i="1" a="1"/>
  <c r="JI111" i="1" s="1"/>
  <c r="JI112" i="1" a="1"/>
  <c r="JI112" i="1" s="1"/>
  <c r="JI113" i="1" a="1"/>
  <c r="JI113" i="1" s="1"/>
  <c r="JI114" i="1" a="1"/>
  <c r="JI114" i="1" s="1"/>
  <c r="JI115" i="1" a="1"/>
  <c r="JI115" i="1" s="1"/>
  <c r="ZJ101" i="1" a="1"/>
  <c r="ZJ101" i="1" s="1"/>
  <c r="ZJ102" i="1" a="1"/>
  <c r="ZJ102" i="1" s="1"/>
  <c r="ZJ103" i="1" a="1"/>
  <c r="ZJ103" i="1" s="1"/>
  <c r="ZJ104" i="1" a="1"/>
  <c r="ZJ104" i="1" s="1"/>
  <c r="ZJ105" i="1" a="1"/>
  <c r="ZJ105" i="1" s="1"/>
  <c r="ZJ106" i="1" a="1"/>
  <c r="ZJ106" i="1" s="1"/>
  <c r="ZJ107" i="1" a="1"/>
  <c r="ZJ107" i="1" s="1"/>
  <c r="ZJ108" i="1" a="1"/>
  <c r="ZJ108" i="1" s="1"/>
  <c r="ZJ109" i="1" a="1"/>
  <c r="ZJ109" i="1" s="1"/>
  <c r="ZJ110" i="1" a="1"/>
  <c r="ZJ110" i="1" s="1"/>
  <c r="ZJ111" i="1" a="1"/>
  <c r="ZJ111" i="1" s="1"/>
  <c r="ZJ112" i="1" a="1"/>
  <c r="ZJ112" i="1" s="1"/>
  <c r="ZJ113" i="1" a="1"/>
  <c r="ZJ113" i="1" s="1"/>
  <c r="ZJ114" i="1" a="1"/>
  <c r="ZJ114" i="1" s="1"/>
  <c r="ZJ115" i="1" a="1"/>
  <c r="ZJ115" i="1" s="1"/>
  <c r="ZK101" i="1" a="1"/>
  <c r="ZK101" i="1" s="1"/>
  <c r="ZK102" i="1" a="1"/>
  <c r="ZK102" i="1" s="1"/>
  <c r="ZK103" i="1" a="1"/>
  <c r="ZK103" i="1" s="1"/>
  <c r="ZK104" i="1" a="1"/>
  <c r="ZK104" i="1" s="1"/>
  <c r="ZK105" i="1" a="1"/>
  <c r="ZK105" i="1" s="1"/>
  <c r="ZK106" i="1" a="1"/>
  <c r="ZK106" i="1" s="1"/>
  <c r="ZK107" i="1" a="1"/>
  <c r="ZK107" i="1" s="1"/>
  <c r="ZK108" i="1" a="1"/>
  <c r="ZK108" i="1" s="1"/>
  <c r="ZK109" i="1" a="1"/>
  <c r="ZK109" i="1" s="1"/>
  <c r="ZK110" i="1" a="1"/>
  <c r="ZK110" i="1" s="1"/>
  <c r="ZK111" i="1" a="1"/>
  <c r="ZK111" i="1" s="1"/>
  <c r="ZK112" i="1" a="1"/>
  <c r="ZK112" i="1" s="1"/>
  <c r="ZK113" i="1" a="1"/>
  <c r="ZK113" i="1" s="1"/>
  <c r="ZK114" i="1" a="1"/>
  <c r="ZK114" i="1" s="1"/>
  <c r="ZK115" i="1" a="1"/>
  <c r="ZK115" i="1" s="1"/>
  <c r="ZL101" i="1" a="1"/>
  <c r="ZL101" i="1" s="1"/>
  <c r="ZL102" i="1" a="1"/>
  <c r="ZL102" i="1" s="1"/>
  <c r="ZL103" i="1" a="1"/>
  <c r="ZL103" i="1" s="1"/>
  <c r="ZL104" i="1" a="1"/>
  <c r="ZL104" i="1" s="1"/>
  <c r="ZL105" i="1" a="1"/>
  <c r="ZL105" i="1" s="1"/>
  <c r="ZL106" i="1" a="1"/>
  <c r="ZL106" i="1" s="1"/>
  <c r="ZL107" i="1" a="1"/>
  <c r="ZL107" i="1" s="1"/>
  <c r="ZL108" i="1" a="1"/>
  <c r="ZL108" i="1" s="1"/>
  <c r="ZL109" i="1" a="1"/>
  <c r="ZL109" i="1" s="1"/>
  <c r="ZL110" i="1" a="1"/>
  <c r="ZL110" i="1" s="1"/>
  <c r="ZL111" i="1" a="1"/>
  <c r="ZL111" i="1" s="1"/>
  <c r="ZL112" i="1" a="1"/>
  <c r="ZL112" i="1" s="1"/>
  <c r="ZL113" i="1" a="1"/>
  <c r="ZL113" i="1" s="1"/>
  <c r="ZL114" i="1" a="1"/>
  <c r="ZL114" i="1" s="1"/>
  <c r="ZL115" i="1" a="1"/>
  <c r="ZL115" i="1" s="1"/>
  <c r="ZH101" i="1" a="1"/>
  <c r="ZH101" i="1" s="1"/>
  <c r="ZH102" i="1" a="1"/>
  <c r="ZH102" i="1" s="1"/>
  <c r="ZH103" i="1" a="1"/>
  <c r="ZH103" i="1" s="1"/>
  <c r="ZH104" i="1" a="1"/>
  <c r="ZH104" i="1" s="1"/>
  <c r="ZH105" i="1" a="1"/>
  <c r="ZH105" i="1" s="1"/>
  <c r="ZH106" i="1" a="1"/>
  <c r="ZH106" i="1" s="1"/>
  <c r="ZH107" i="1" a="1"/>
  <c r="ZH107" i="1" s="1"/>
  <c r="ZH108" i="1" a="1"/>
  <c r="ZH108" i="1" s="1"/>
  <c r="ZH109" i="1" a="1"/>
  <c r="ZH109" i="1" s="1"/>
  <c r="ZH110" i="1" a="1"/>
  <c r="ZH110" i="1" s="1"/>
  <c r="ZH111" i="1" a="1"/>
  <c r="ZH111" i="1" s="1"/>
  <c r="ZH112" i="1" a="1"/>
  <c r="ZH112" i="1" s="1"/>
  <c r="ZH113" i="1" a="1"/>
  <c r="ZH113" i="1" s="1"/>
  <c r="ZH114" i="1" a="1"/>
  <c r="ZH114" i="1" s="1"/>
  <c r="ZH115" i="1" a="1"/>
  <c r="ZH115" i="1" s="1"/>
  <c r="ZH90" i="1" a="1"/>
  <c r="ZH90" i="1" s="1"/>
  <c r="ZH91" i="1" a="1"/>
  <c r="ZH91" i="1" s="1"/>
  <c r="ZH92" i="1" a="1"/>
  <c r="ZH92" i="1" s="1"/>
  <c r="ZH93" i="1" a="1"/>
  <c r="ZH93" i="1" s="1"/>
  <c r="ZH94" i="1" a="1"/>
  <c r="ZH94" i="1" s="1"/>
  <c r="ZH95" i="1" a="1"/>
  <c r="ZH95" i="1" s="1"/>
  <c r="ZH96" i="1" a="1"/>
  <c r="ZH96" i="1" s="1"/>
  <c r="ZH97" i="1" a="1"/>
  <c r="ZH97" i="1" s="1"/>
  <c r="ZH98" i="1" a="1"/>
  <c r="ZH98" i="1" s="1"/>
  <c r="ZH99" i="1" a="1"/>
  <c r="ZH99" i="1" s="1"/>
  <c r="ZH100" i="1" a="1"/>
  <c r="ZH100" i="1" s="1"/>
  <c r="ZM90" i="1" a="1"/>
  <c r="ZM90" i="1" s="1"/>
  <c r="ZM91" i="1" a="1"/>
  <c r="ZM91" i="1" s="1"/>
  <c r="ZM92" i="1" a="1"/>
  <c r="ZM92" i="1" s="1"/>
  <c r="ZM93" i="1" a="1"/>
  <c r="ZM93" i="1" s="1"/>
  <c r="ZM94" i="1" a="1"/>
  <c r="ZM94" i="1" s="1"/>
  <c r="ZM95" i="1" a="1"/>
  <c r="ZM95" i="1" s="1"/>
  <c r="ZM96" i="1" a="1"/>
  <c r="ZM96" i="1" s="1"/>
  <c r="ZM97" i="1" a="1"/>
  <c r="ZM97" i="1" s="1"/>
  <c r="ZM98" i="1" a="1"/>
  <c r="ZM98" i="1" s="1"/>
  <c r="ZM99" i="1" a="1"/>
  <c r="ZM99" i="1" s="1"/>
  <c r="ZM100" i="1" a="1"/>
  <c r="ZM100" i="1" s="1"/>
  <c r="ZK90" i="1" a="1"/>
  <c r="ZK90" i="1" s="1"/>
  <c r="ZK91" i="1" a="1"/>
  <c r="ZK91" i="1" s="1"/>
  <c r="ZK92" i="1" a="1"/>
  <c r="ZK92" i="1" s="1"/>
  <c r="ZK93" i="1" a="1"/>
  <c r="ZK93" i="1" s="1"/>
  <c r="ZK94" i="1" a="1"/>
  <c r="ZK94" i="1" s="1"/>
  <c r="ZK95" i="1" a="1"/>
  <c r="ZK95" i="1" s="1"/>
  <c r="ZK96" i="1" a="1"/>
  <c r="ZK96" i="1" s="1"/>
  <c r="ZK97" i="1" a="1"/>
  <c r="ZK97" i="1" s="1"/>
  <c r="ZK98" i="1" a="1"/>
  <c r="ZK98" i="1" s="1"/>
  <c r="ZK99" i="1" a="1"/>
  <c r="ZK99" i="1" s="1"/>
  <c r="ZK100" i="1" a="1"/>
  <c r="ZK100" i="1" s="1"/>
  <c r="JI90" i="1" a="1"/>
  <c r="JI90" i="1" s="1"/>
  <c r="JI91" i="1" a="1"/>
  <c r="JI91" i="1" s="1"/>
  <c r="JI92" i="1" a="1"/>
  <c r="JI92" i="1" s="1"/>
  <c r="JI93" i="1" a="1"/>
  <c r="JI93" i="1" s="1"/>
  <c r="JI94" i="1" a="1"/>
  <c r="JI94" i="1" s="1"/>
  <c r="JI95" i="1" a="1"/>
  <c r="JI95" i="1" s="1"/>
  <c r="JI96" i="1" a="1"/>
  <c r="JI96" i="1" s="1"/>
  <c r="JI97" i="1" a="1"/>
  <c r="JI97" i="1" s="1"/>
  <c r="JI98" i="1" a="1"/>
  <c r="JI98" i="1" s="1"/>
  <c r="JI99" i="1" a="1"/>
  <c r="JI99" i="1" s="1"/>
  <c r="JI100" i="1" a="1"/>
  <c r="JI100" i="1" s="1"/>
  <c r="ZL90" i="1" a="1"/>
  <c r="ZL90" i="1" s="1"/>
  <c r="ZL91" i="1" a="1"/>
  <c r="ZL91" i="1" s="1"/>
  <c r="ZL92" i="1" a="1"/>
  <c r="ZL92" i="1" s="1"/>
  <c r="ZL93" i="1" a="1"/>
  <c r="ZL93" i="1" s="1"/>
  <c r="ZL94" i="1" a="1"/>
  <c r="ZL94" i="1" s="1"/>
  <c r="ZL95" i="1" a="1"/>
  <c r="ZL95" i="1" s="1"/>
  <c r="ZL96" i="1" a="1"/>
  <c r="ZL96" i="1" s="1"/>
  <c r="ZL97" i="1" a="1"/>
  <c r="ZL97" i="1" s="1"/>
  <c r="ZL98" i="1" a="1"/>
  <c r="ZL98" i="1" s="1"/>
  <c r="ZL99" i="1" a="1"/>
  <c r="ZL99" i="1" s="1"/>
  <c r="ZL100" i="1" a="1"/>
  <c r="ZL100" i="1" s="1"/>
  <c r="ZJ90" i="1" a="1"/>
  <c r="ZJ90" i="1" s="1"/>
  <c r="ZJ91" i="1" a="1"/>
  <c r="ZJ91" i="1" s="1"/>
  <c r="ZJ92" i="1" a="1"/>
  <c r="ZJ92" i="1" s="1"/>
  <c r="ZJ93" i="1" a="1"/>
  <c r="ZJ93" i="1" s="1"/>
  <c r="ZJ94" i="1" a="1"/>
  <c r="ZJ94" i="1" s="1"/>
  <c r="ZJ95" i="1" a="1"/>
  <c r="ZJ95" i="1" s="1"/>
  <c r="ZJ96" i="1" a="1"/>
  <c r="ZJ96" i="1" s="1"/>
  <c r="ZJ97" i="1" a="1"/>
  <c r="ZJ97" i="1" s="1"/>
  <c r="ZJ98" i="1" a="1"/>
  <c r="ZJ98" i="1" s="1"/>
  <c r="ZJ99" i="1" a="1"/>
  <c r="ZJ99" i="1" s="1"/>
  <c r="ZJ100" i="1" a="1"/>
  <c r="ZJ100" i="1" s="1"/>
  <c r="ZM76" i="1" a="1"/>
  <c r="ZM76" i="1" s="1"/>
  <c r="ZM77" i="1" a="1"/>
  <c r="ZM77" i="1" s="1"/>
  <c r="ZM78" i="1" a="1"/>
  <c r="ZM78" i="1" s="1"/>
  <c r="ZM79" i="1" a="1"/>
  <c r="ZM79" i="1" s="1"/>
  <c r="ZM80" i="1" a="1"/>
  <c r="ZM80" i="1" s="1"/>
  <c r="ZM81" i="1" a="1"/>
  <c r="ZM81" i="1" s="1"/>
  <c r="ZM82" i="1" a="1"/>
  <c r="ZM82" i="1" s="1"/>
  <c r="ZM83" i="1" a="1"/>
  <c r="ZM83" i="1" s="1"/>
  <c r="ZM84" i="1" a="1"/>
  <c r="ZM84" i="1" s="1"/>
  <c r="ZM85" i="1" a="1"/>
  <c r="ZM85" i="1" s="1"/>
  <c r="ZM86" i="1" a="1"/>
  <c r="ZM86" i="1" s="1"/>
  <c r="ZM87" i="1" a="1"/>
  <c r="ZM87" i="1" s="1"/>
  <c r="ZM88" i="1" a="1"/>
  <c r="ZM88" i="1" s="1"/>
  <c r="ZM89" i="1" a="1"/>
  <c r="ZM89" i="1" s="1"/>
  <c r="ZL76" i="1" a="1"/>
  <c r="ZL76" i="1" s="1"/>
  <c r="ZL77" i="1" a="1"/>
  <c r="ZL77" i="1" s="1"/>
  <c r="ZL78" i="1" a="1"/>
  <c r="ZL78" i="1" s="1"/>
  <c r="ZL79" i="1" a="1"/>
  <c r="ZL79" i="1" s="1"/>
  <c r="ZL80" i="1" a="1"/>
  <c r="ZL80" i="1" s="1"/>
  <c r="ZL81" i="1" a="1"/>
  <c r="ZL81" i="1" s="1"/>
  <c r="ZL82" i="1" a="1"/>
  <c r="ZL82" i="1" s="1"/>
  <c r="ZL83" i="1" a="1"/>
  <c r="ZL83" i="1" s="1"/>
  <c r="ZL84" i="1" a="1"/>
  <c r="ZL84" i="1" s="1"/>
  <c r="ZL85" i="1" a="1"/>
  <c r="ZL85" i="1" s="1"/>
  <c r="ZL86" i="1" a="1"/>
  <c r="ZL86" i="1" s="1"/>
  <c r="ZL87" i="1" a="1"/>
  <c r="ZL87" i="1" s="1"/>
  <c r="ZL88" i="1" a="1"/>
  <c r="ZL88" i="1" s="1"/>
  <c r="ZL89" i="1" a="1"/>
  <c r="ZL89" i="1" s="1"/>
  <c r="ZK76" i="1" a="1"/>
  <c r="ZK76" i="1" s="1"/>
  <c r="ZK77" i="1" a="1"/>
  <c r="ZK77" i="1" s="1"/>
  <c r="ZK78" i="1" a="1"/>
  <c r="ZK78" i="1" s="1"/>
  <c r="ZK79" i="1" a="1"/>
  <c r="ZK79" i="1" s="1"/>
  <c r="ZK80" i="1" a="1"/>
  <c r="ZK80" i="1" s="1"/>
  <c r="ZK81" i="1" a="1"/>
  <c r="ZK81" i="1" s="1"/>
  <c r="ZK82" i="1" a="1"/>
  <c r="ZK82" i="1" s="1"/>
  <c r="ZK83" i="1" a="1"/>
  <c r="ZK83" i="1" s="1"/>
  <c r="ZK84" i="1" a="1"/>
  <c r="ZK84" i="1" s="1"/>
  <c r="ZK85" i="1" a="1"/>
  <c r="ZK85" i="1" s="1"/>
  <c r="ZK86" i="1" a="1"/>
  <c r="ZK86" i="1" s="1"/>
  <c r="ZK87" i="1" a="1"/>
  <c r="ZK87" i="1" s="1"/>
  <c r="ZK88" i="1" a="1"/>
  <c r="ZK88" i="1" s="1"/>
  <c r="ZK89" i="1" a="1"/>
  <c r="ZK89" i="1" s="1"/>
  <c r="ZJ76" i="1" a="1"/>
  <c r="ZJ76" i="1" s="1"/>
  <c r="ZJ77" i="1" a="1"/>
  <c r="ZJ77" i="1" s="1"/>
  <c r="ZJ78" i="1" a="1"/>
  <c r="ZJ78" i="1" s="1"/>
  <c r="ZJ79" i="1" a="1"/>
  <c r="ZJ79" i="1" s="1"/>
  <c r="ZJ80" i="1" a="1"/>
  <c r="ZJ80" i="1" s="1"/>
  <c r="ZJ81" i="1" a="1"/>
  <c r="ZJ81" i="1" s="1"/>
  <c r="ZJ82" i="1" a="1"/>
  <c r="ZJ82" i="1" s="1"/>
  <c r="ZJ83" i="1" a="1"/>
  <c r="ZJ83" i="1" s="1"/>
  <c r="ZJ84" i="1" a="1"/>
  <c r="ZJ84" i="1" s="1"/>
  <c r="ZJ85" i="1" a="1"/>
  <c r="ZJ85" i="1" s="1"/>
  <c r="ZJ86" i="1" a="1"/>
  <c r="ZJ86" i="1" s="1"/>
  <c r="ZJ87" i="1" a="1"/>
  <c r="ZJ87" i="1" s="1"/>
  <c r="ZJ88" i="1" a="1"/>
  <c r="ZJ88" i="1" s="1"/>
  <c r="ZJ89" i="1" a="1"/>
  <c r="ZJ89" i="1" s="1"/>
  <c r="JI76" i="1" a="1"/>
  <c r="JI76" i="1" s="1"/>
  <c r="JI77" i="1" a="1"/>
  <c r="JI77" i="1" s="1"/>
  <c r="JI78" i="1" a="1"/>
  <c r="JI78" i="1" s="1"/>
  <c r="JI79" i="1" a="1"/>
  <c r="JI79" i="1" s="1"/>
  <c r="JI80" i="1" a="1"/>
  <c r="JI80" i="1" s="1"/>
  <c r="JI81" i="1" a="1"/>
  <c r="JI81" i="1" s="1"/>
  <c r="JI82" i="1" a="1"/>
  <c r="JI82" i="1" s="1"/>
  <c r="JI83" i="1" a="1"/>
  <c r="JI83" i="1" s="1"/>
  <c r="JI84" i="1" a="1"/>
  <c r="JI84" i="1" s="1"/>
  <c r="JI85" i="1" a="1"/>
  <c r="JI85" i="1" s="1"/>
  <c r="JI86" i="1" a="1"/>
  <c r="JI86" i="1" s="1"/>
  <c r="JI87" i="1" a="1"/>
  <c r="JI87" i="1" s="1"/>
  <c r="JI88" i="1" a="1"/>
  <c r="JI88" i="1" s="1"/>
  <c r="JI89" i="1" a="1"/>
  <c r="JI89" i="1" s="1"/>
  <c r="ZH76" i="1" a="1"/>
  <c r="ZH76" i="1" s="1"/>
  <c r="ZH77" i="1" a="1"/>
  <c r="ZH77" i="1" s="1"/>
  <c r="ZH78" i="1" a="1"/>
  <c r="ZH78" i="1" s="1"/>
  <c r="ZH79" i="1" a="1"/>
  <c r="ZH79" i="1" s="1"/>
  <c r="ZH80" i="1" a="1"/>
  <c r="ZH80" i="1" s="1"/>
  <c r="ZH81" i="1" a="1"/>
  <c r="ZH81" i="1" s="1"/>
  <c r="ZH82" i="1" a="1"/>
  <c r="ZH82" i="1" s="1"/>
  <c r="ZH83" i="1" a="1"/>
  <c r="ZH83" i="1" s="1"/>
  <c r="ZH84" i="1" a="1"/>
  <c r="ZH84" i="1" s="1"/>
  <c r="ZH85" i="1" a="1"/>
  <c r="ZH85" i="1" s="1"/>
  <c r="ZH86" i="1" a="1"/>
  <c r="ZH86" i="1" s="1"/>
  <c r="ZH87" i="1" a="1"/>
  <c r="ZH87" i="1" s="1"/>
  <c r="ZH88" i="1" a="1"/>
  <c r="ZH88" i="1" s="1"/>
  <c r="ZH89" i="1" a="1"/>
  <c r="ZH89" i="1" s="1"/>
  <c r="JI65" i="1" a="1"/>
  <c r="JI65" i="1" s="1"/>
  <c r="JI66" i="1" a="1"/>
  <c r="JI66" i="1" s="1"/>
  <c r="JI67" i="1" a="1"/>
  <c r="JI67" i="1" s="1"/>
  <c r="JI68" i="1" a="1"/>
  <c r="JI68" i="1" s="1"/>
  <c r="JI69" i="1" a="1"/>
  <c r="JI69" i="1" s="1"/>
  <c r="JI70" i="1" a="1"/>
  <c r="JI70" i="1" s="1"/>
  <c r="JI71" i="1" a="1"/>
  <c r="JI71" i="1" s="1"/>
  <c r="JI72" i="1" a="1"/>
  <c r="JI72" i="1" s="1"/>
  <c r="JI73" i="1" a="1"/>
  <c r="JI73" i="1" s="1"/>
  <c r="JI74" i="1" a="1"/>
  <c r="JI74" i="1" s="1"/>
  <c r="JI75" i="1" a="1"/>
  <c r="JI75" i="1" s="1"/>
  <c r="JI54" i="1" a="1"/>
  <c r="JI54" i="1" s="1"/>
  <c r="JI55" i="1" s="1" a="1"/>
  <c r="JI55" i="1" s="1"/>
  <c r="JI52" i="1" a="1"/>
  <c r="JI52" i="1" s="1"/>
  <c r="JI53" i="1" s="1" a="1"/>
  <c r="JI53" i="1" s="1"/>
  <c r="JI50" i="1" a="1"/>
  <c r="JI50" i="1" s="1"/>
  <c r="JI51" i="1" s="1" a="1"/>
  <c r="JI51" i="1" s="1"/>
  <c r="ZK54" i="1" a="1"/>
  <c r="ZK54" i="1" s="1"/>
  <c r="ZK55" i="1" s="1" a="1"/>
  <c r="ZK55" i="1" s="1"/>
  <c r="ZK52" i="1" a="1"/>
  <c r="ZK52" i="1" s="1"/>
  <c r="ZK53" i="1" s="1" a="1"/>
  <c r="ZK53" i="1" s="1"/>
  <c r="ZK50" i="1" a="1"/>
  <c r="ZK50" i="1" s="1"/>
  <c r="ZK51" i="1" s="1" a="1"/>
  <c r="ZK51" i="1" s="1"/>
  <c r="ZK65" i="1" a="1"/>
  <c r="ZK65"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M65" i="1" a="1"/>
  <c r="ZM65"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ZM54" i="1" a="1"/>
  <c r="ZM54" i="1" s="1"/>
  <c r="ZM55" i="1" s="1" a="1"/>
  <c r="ZM55" i="1" s="1"/>
  <c r="ZM52" i="1" a="1"/>
  <c r="ZM52" i="1" s="1"/>
  <c r="ZM53" i="1" s="1" a="1"/>
  <c r="ZM53" i="1" s="1"/>
  <c r="ZM50" i="1" a="1"/>
  <c r="ZM50" i="1" s="1"/>
  <c r="ZM51" i="1" s="1" a="1"/>
  <c r="ZM51" i="1" s="1"/>
  <c r="ZH65" i="1" a="1"/>
  <c r="ZH65" i="1" s="1"/>
  <c r="ZH66" i="1" a="1"/>
  <c r="ZH66" i="1" s="1"/>
  <c r="ZH67" i="1" a="1"/>
  <c r="ZH67" i="1" s="1"/>
  <c r="ZH68" i="1" a="1"/>
  <c r="ZH68" i="1" s="1"/>
  <c r="ZH69" i="1" a="1"/>
  <c r="ZH69" i="1" s="1"/>
  <c r="ZH70" i="1" a="1"/>
  <c r="ZH70" i="1" s="1"/>
  <c r="ZH71" i="1" a="1"/>
  <c r="ZH71" i="1" s="1"/>
  <c r="ZH72" i="1" a="1"/>
  <c r="ZH72" i="1" s="1"/>
  <c r="ZH73" i="1" a="1"/>
  <c r="ZH73" i="1" s="1"/>
  <c r="ZH74" i="1" a="1"/>
  <c r="ZH74" i="1" s="1"/>
  <c r="ZH75" i="1" a="1"/>
  <c r="ZH75" i="1" s="1"/>
  <c r="ZH54" i="1" a="1"/>
  <c r="ZH54" i="1" s="1"/>
  <c r="ZH55" i="1" s="1" a="1"/>
  <c r="ZH55" i="1" s="1"/>
  <c r="DE55" i="1" s="1"/>
  <c r="ZH52" i="1" a="1"/>
  <c r="ZH52" i="1" s="1"/>
  <c r="ZH53" i="1" s="1" a="1"/>
  <c r="ZH53" i="1" s="1"/>
  <c r="DE53" i="1" s="1"/>
  <c r="ZH50" i="1" a="1"/>
  <c r="ZH50" i="1" s="1"/>
  <c r="ZH51" i="1" s="1" a="1"/>
  <c r="ZH51" i="1" s="1"/>
  <c r="DE51" i="1" s="1"/>
  <c r="ZJ65" i="1" a="1"/>
  <c r="ZJ65"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ZJ54" i="1" a="1"/>
  <c r="ZJ54" i="1" s="1"/>
  <c r="ZJ55" i="1" s="1" a="1"/>
  <c r="ZJ55" i="1" s="1"/>
  <c r="ZJ50" i="1" a="1"/>
  <c r="ZJ50" i="1" s="1"/>
  <c r="ZJ51" i="1" s="1" a="1"/>
  <c r="ZJ51" i="1" s="1"/>
  <c r="ZJ52" i="1" a="1"/>
  <c r="ZJ52" i="1" s="1"/>
  <c r="ZJ53" i="1" s="1" a="1"/>
  <c r="ZJ53" i="1" s="1"/>
  <c r="ZL65" i="1" a="1"/>
  <c r="ZL65"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L54" i="1" a="1"/>
  <c r="ZL54" i="1" s="1"/>
  <c r="ZL55" i="1" s="1" a="1"/>
  <c r="ZL55" i="1" s="1"/>
  <c r="ZL52" i="1" a="1"/>
  <c r="ZL52" i="1" s="1"/>
  <c r="ZL53" i="1" s="1" a="1"/>
  <c r="ZL53" i="1" s="1"/>
  <c r="ZL50" i="1" a="1"/>
  <c r="ZL50" i="1" s="1"/>
  <c r="ZL51" i="1" s="1" a="1"/>
  <c r="ZL51" i="1" s="1"/>
  <c r="DE49"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49" i="1"/>
  <c r="FO149" i="1"/>
  <c r="FM149" i="1"/>
  <c r="AAT149" i="1"/>
  <c r="AAS149" i="1"/>
  <c r="AAR149" i="1"/>
  <c r="AAP149" i="1"/>
  <c r="AAO149" i="1"/>
  <c r="AAN149" i="1"/>
  <c r="AAM149" i="1"/>
  <c r="AAL149" i="1"/>
  <c r="BK149" i="1"/>
  <c r="BJ149" i="1"/>
  <c r="BF149" i="1"/>
  <c r="BE149" i="1"/>
  <c r="CU149" i="1"/>
  <c r="CM149" i="1"/>
  <c r="FX149" i="1"/>
  <c r="DQ149" i="1"/>
  <c r="DK149" i="1"/>
  <c r="ZY149" i="1"/>
  <c r="AAK14" i="1"/>
  <c r="AAK15" i="1" s="1" a="1"/>
  <c r="AAK15" i="1" s="1"/>
  <c r="AAJ14" i="1"/>
  <c r="AAJ15" i="1" s="1" a="1"/>
  <c r="AAJ15" i="1" s="1"/>
  <c r="FV149" i="1"/>
  <c r="FT149" i="1"/>
  <c r="BN149" i="1"/>
  <c r="AAJ49" i="1" l="1" a="1"/>
  <c r="AAJ49" i="1" s="1"/>
  <c r="AAK49" i="1" a="1"/>
  <c r="AAK49" i="1" s="1"/>
  <c r="AAK64" i="1" a="1"/>
  <c r="AAK64" i="1" s="1"/>
  <c r="AAJ64" i="1" a="1"/>
  <c r="AAJ64" i="1" s="1"/>
  <c r="AAK17" i="1"/>
  <c r="AAJ17" i="1"/>
  <c r="G549" i="4"/>
  <c r="H598" i="4"/>
  <c r="U598" i="4" s="1"/>
  <c r="I599" i="4"/>
  <c r="P536" i="4"/>
  <c r="C537" i="4"/>
  <c r="B537" i="4" s="1"/>
  <c r="F601" i="4"/>
  <c r="E601" i="4"/>
  <c r="R601" i="4" s="1"/>
  <c r="D601" i="4"/>
  <c r="Q601" i="4" s="1"/>
  <c r="V537" i="4"/>
  <c r="S520" i="4"/>
  <c r="A602" i="4"/>
  <c r="ZY14" i="1"/>
  <c r="ZY15" i="1" s="1" a="1"/>
  <c r="ZY15" i="1" s="1"/>
  <c r="AAJ101" i="1" l="1" a="1"/>
  <c r="AAJ101" i="1" s="1"/>
  <c r="AAJ102" i="1" a="1"/>
  <c r="AAJ102" i="1" s="1"/>
  <c r="AAJ103" i="1" a="1"/>
  <c r="AAJ103" i="1" s="1"/>
  <c r="AAJ104" i="1" a="1"/>
  <c r="AAJ104" i="1" s="1"/>
  <c r="AAJ105" i="1" a="1"/>
  <c r="AAJ105" i="1" s="1"/>
  <c r="AAJ106" i="1" a="1"/>
  <c r="AAJ106" i="1" s="1"/>
  <c r="AAJ107" i="1" a="1"/>
  <c r="AAJ107" i="1" s="1"/>
  <c r="AAJ108" i="1" a="1"/>
  <c r="AAJ108" i="1" s="1"/>
  <c r="AAJ109" i="1" a="1"/>
  <c r="AAJ109" i="1" s="1"/>
  <c r="AAJ110" i="1" a="1"/>
  <c r="AAJ110" i="1" s="1"/>
  <c r="AAJ111" i="1" a="1"/>
  <c r="AAJ111" i="1" s="1"/>
  <c r="AAJ112" i="1" a="1"/>
  <c r="AAJ112" i="1" s="1"/>
  <c r="AAJ113" i="1" a="1"/>
  <c r="AAJ113" i="1" s="1"/>
  <c r="AAJ114" i="1" a="1"/>
  <c r="AAJ114" i="1" s="1"/>
  <c r="AAJ115" i="1" a="1"/>
  <c r="AAJ115" i="1" s="1"/>
  <c r="AAK101" i="1" a="1"/>
  <c r="AAK101" i="1" s="1"/>
  <c r="AAK102" i="1" a="1"/>
  <c r="AAK102" i="1" s="1"/>
  <c r="AAK103" i="1" a="1"/>
  <c r="AAK103" i="1" s="1"/>
  <c r="AAK104" i="1" a="1"/>
  <c r="AAK104" i="1" s="1"/>
  <c r="AAK105" i="1" a="1"/>
  <c r="AAK105" i="1" s="1"/>
  <c r="AAK106" i="1" a="1"/>
  <c r="AAK106" i="1" s="1"/>
  <c r="AAK107" i="1" a="1"/>
  <c r="AAK107" i="1" s="1"/>
  <c r="AAK108" i="1" a="1"/>
  <c r="AAK108" i="1" s="1"/>
  <c r="AAK109" i="1" a="1"/>
  <c r="AAK109" i="1" s="1"/>
  <c r="AAK110" i="1" a="1"/>
  <c r="AAK110" i="1" s="1"/>
  <c r="AAK111" i="1" a="1"/>
  <c r="AAK111" i="1" s="1"/>
  <c r="AAK112" i="1" a="1"/>
  <c r="AAK112" i="1" s="1"/>
  <c r="AAK113" i="1" a="1"/>
  <c r="AAK113" i="1" s="1"/>
  <c r="AAK114" i="1" a="1"/>
  <c r="AAK114" i="1" s="1"/>
  <c r="AAK115" i="1" a="1"/>
  <c r="AAK115" i="1" s="1"/>
  <c r="AAJ90" i="1" a="1"/>
  <c r="AAJ90" i="1" s="1"/>
  <c r="AAJ91" i="1" a="1"/>
  <c r="AAJ91" i="1" s="1"/>
  <c r="AAJ92" i="1" a="1"/>
  <c r="AAJ92" i="1" s="1"/>
  <c r="AAJ93" i="1" a="1"/>
  <c r="AAJ93" i="1" s="1"/>
  <c r="AAJ94" i="1" a="1"/>
  <c r="AAJ94" i="1" s="1"/>
  <c r="AAJ95" i="1" a="1"/>
  <c r="AAJ95" i="1" s="1"/>
  <c r="AAJ96" i="1" a="1"/>
  <c r="AAJ96" i="1" s="1"/>
  <c r="AAJ97" i="1" a="1"/>
  <c r="AAJ97" i="1" s="1"/>
  <c r="AAJ98" i="1" a="1"/>
  <c r="AAJ98" i="1" s="1"/>
  <c r="AAJ99" i="1" a="1"/>
  <c r="AAJ99" i="1" s="1"/>
  <c r="AAJ100" i="1" a="1"/>
  <c r="AAJ100" i="1" s="1"/>
  <c r="AAK90" i="1" a="1"/>
  <c r="AAK90" i="1" s="1"/>
  <c r="AAK91" i="1" a="1"/>
  <c r="AAK91" i="1" s="1"/>
  <c r="AAK92" i="1" a="1"/>
  <c r="AAK92" i="1" s="1"/>
  <c r="AAK93" i="1" a="1"/>
  <c r="AAK93" i="1" s="1"/>
  <c r="AAK94" i="1" a="1"/>
  <c r="AAK94" i="1" s="1"/>
  <c r="AAK95" i="1" a="1"/>
  <c r="AAK95" i="1" s="1"/>
  <c r="AAK96" i="1" a="1"/>
  <c r="AAK96" i="1" s="1"/>
  <c r="AAK97" i="1" a="1"/>
  <c r="AAK97" i="1" s="1"/>
  <c r="AAK98" i="1" a="1"/>
  <c r="AAK98" i="1" s="1"/>
  <c r="AAK99" i="1" a="1"/>
  <c r="AAK99" i="1" s="1"/>
  <c r="AAK100" i="1" a="1"/>
  <c r="AAK100" i="1" s="1"/>
  <c r="AAJ76" i="1" a="1"/>
  <c r="AAJ76" i="1" s="1"/>
  <c r="AAJ77" i="1" a="1"/>
  <c r="AAJ77" i="1" s="1"/>
  <c r="AAJ78" i="1" a="1"/>
  <c r="AAJ78" i="1" s="1"/>
  <c r="AAJ79" i="1" a="1"/>
  <c r="AAJ79" i="1" s="1"/>
  <c r="AAJ80" i="1" a="1"/>
  <c r="AAJ80" i="1" s="1"/>
  <c r="AAJ81" i="1" a="1"/>
  <c r="AAJ81" i="1" s="1"/>
  <c r="AAJ82" i="1" a="1"/>
  <c r="AAJ82" i="1" s="1"/>
  <c r="AAJ83" i="1" a="1"/>
  <c r="AAJ83" i="1" s="1"/>
  <c r="AAJ84" i="1" a="1"/>
  <c r="AAJ84" i="1" s="1"/>
  <c r="AAJ85" i="1" a="1"/>
  <c r="AAJ85" i="1" s="1"/>
  <c r="AAJ86" i="1" a="1"/>
  <c r="AAJ86" i="1" s="1"/>
  <c r="AAJ87" i="1" a="1"/>
  <c r="AAJ87" i="1" s="1"/>
  <c r="AAJ88" i="1" a="1"/>
  <c r="AAJ88" i="1" s="1"/>
  <c r="AAJ89" i="1" a="1"/>
  <c r="AAJ89" i="1" s="1"/>
  <c r="AAK76" i="1" a="1"/>
  <c r="AAK76" i="1" s="1"/>
  <c r="AAK77" i="1" a="1"/>
  <c r="AAK77" i="1" s="1"/>
  <c r="AAK78" i="1" a="1"/>
  <c r="AAK78" i="1" s="1"/>
  <c r="AAK79" i="1" a="1"/>
  <c r="AAK79" i="1" s="1"/>
  <c r="AAK80" i="1" a="1"/>
  <c r="AAK80" i="1" s="1"/>
  <c r="AAK81" i="1" a="1"/>
  <c r="AAK81" i="1" s="1"/>
  <c r="AAK82" i="1" a="1"/>
  <c r="AAK82" i="1" s="1"/>
  <c r="AAK83" i="1" a="1"/>
  <c r="AAK83" i="1" s="1"/>
  <c r="AAK84" i="1" a="1"/>
  <c r="AAK84" i="1" s="1"/>
  <c r="AAK85" i="1" a="1"/>
  <c r="AAK85" i="1" s="1"/>
  <c r="AAK86" i="1" a="1"/>
  <c r="AAK86" i="1" s="1"/>
  <c r="AAK87" i="1" a="1"/>
  <c r="AAK87" i="1" s="1"/>
  <c r="AAK88" i="1" a="1"/>
  <c r="AAK88" i="1" s="1"/>
  <c r="AAK89" i="1" a="1"/>
  <c r="AAK89" i="1" s="1"/>
  <c r="ZY124" i="1" a="1"/>
  <c r="ZY124" i="1" s="1"/>
  <c r="ZY49" i="1" a="1"/>
  <c r="ZY49" i="1" s="1"/>
  <c r="AAK52" i="1" a="1"/>
  <c r="AAK52" i="1" s="1"/>
  <c r="AAK53" i="1" s="1" a="1"/>
  <c r="AAK53" i="1" s="1"/>
  <c r="AAK50" i="1" a="1"/>
  <c r="AAK50" i="1" s="1"/>
  <c r="AAK51" i="1" s="1" a="1"/>
  <c r="AAK51" i="1" s="1"/>
  <c r="AAK54" i="1" a="1"/>
  <c r="AAK54" i="1" s="1"/>
  <c r="AAK55" i="1" s="1" a="1"/>
  <c r="AAK55" i="1" s="1"/>
  <c r="AAJ18" i="1" a="1"/>
  <c r="AAJ18" i="1" s="1"/>
  <c r="AAJ41" i="1" s="1" a="1"/>
  <c r="AAJ41"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K18" i="1" a="1"/>
  <c r="AAK18" i="1" s="1"/>
  <c r="AAK41" i="1" s="1" a="1"/>
  <c r="AAK41" i="1" s="1"/>
  <c r="AAJ52" i="1" a="1"/>
  <c r="AAJ52" i="1" s="1"/>
  <c r="AAJ53" i="1" s="1" a="1"/>
  <c r="AAJ53" i="1" s="1"/>
  <c r="AAJ50" i="1" a="1"/>
  <c r="AAJ50" i="1" s="1"/>
  <c r="AAJ51" i="1" s="1" a="1"/>
  <c r="AAJ51" i="1" s="1"/>
  <c r="AAJ54" i="1" a="1"/>
  <c r="AAJ54" i="1" s="1"/>
  <c r="AAJ55" i="1" s="1" a="1"/>
  <c r="AAJ55" i="1" s="1"/>
  <c r="ZY64" i="1" a="1"/>
  <c r="ZY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H599" i="4"/>
  <c r="U599" i="4" s="1"/>
  <c r="I600" i="4"/>
  <c r="G550" i="4"/>
  <c r="P537" i="4"/>
  <c r="C538" i="4"/>
  <c r="B538" i="4" s="1"/>
  <c r="F602" i="4"/>
  <c r="E602" i="4"/>
  <c r="R602" i="4" s="1"/>
  <c r="D602" i="4"/>
  <c r="Q602" i="4" s="1"/>
  <c r="V538" i="4"/>
  <c r="S521" i="4"/>
  <c r="A603" i="4"/>
  <c r="ZY17" i="1"/>
  <c r="ZY101" i="1" l="1" a="1"/>
  <c r="ZY101" i="1" s="1"/>
  <c r="ZY102" i="1" a="1"/>
  <c r="ZY102" i="1" s="1"/>
  <c r="ZY103" i="1" a="1"/>
  <c r="ZY103" i="1" s="1"/>
  <c r="ZY104" i="1" a="1"/>
  <c r="ZY104" i="1" s="1"/>
  <c r="ZY105" i="1" a="1"/>
  <c r="ZY105" i="1" s="1"/>
  <c r="ZY106" i="1" a="1"/>
  <c r="ZY106" i="1" s="1"/>
  <c r="ZY107" i="1" a="1"/>
  <c r="ZY107" i="1" s="1"/>
  <c r="ZY108" i="1" a="1"/>
  <c r="ZY108" i="1" s="1"/>
  <c r="ZY109" i="1" a="1"/>
  <c r="ZY109" i="1" s="1"/>
  <c r="ZY110" i="1" a="1"/>
  <c r="ZY110" i="1" s="1"/>
  <c r="ZY111" i="1" a="1"/>
  <c r="ZY111" i="1" s="1"/>
  <c r="ZY112" i="1" a="1"/>
  <c r="ZY112" i="1" s="1"/>
  <c r="ZY113" i="1" a="1"/>
  <c r="ZY113" i="1" s="1"/>
  <c r="ZY114" i="1" a="1"/>
  <c r="ZY114" i="1" s="1"/>
  <c r="ZY115" i="1" a="1"/>
  <c r="ZY115" i="1" s="1"/>
  <c r="ZY90" i="1" a="1"/>
  <c r="ZY90" i="1" s="1"/>
  <c r="ZY91" i="1" a="1"/>
  <c r="ZY91" i="1" s="1"/>
  <c r="ZY92" i="1" a="1"/>
  <c r="ZY92" i="1" s="1"/>
  <c r="ZY93" i="1" a="1"/>
  <c r="ZY93" i="1" s="1"/>
  <c r="ZY94" i="1" a="1"/>
  <c r="ZY94" i="1" s="1"/>
  <c r="ZY95" i="1" a="1"/>
  <c r="ZY95" i="1" s="1"/>
  <c r="ZY96" i="1" a="1"/>
  <c r="ZY96" i="1" s="1"/>
  <c r="ZY97" i="1" a="1"/>
  <c r="ZY97" i="1" s="1"/>
  <c r="ZY98" i="1" a="1"/>
  <c r="ZY98" i="1" s="1"/>
  <c r="ZY99" i="1" a="1"/>
  <c r="ZY99" i="1" s="1"/>
  <c r="ZY100" i="1" a="1"/>
  <c r="ZY100" i="1" s="1"/>
  <c r="ZY76" i="1" a="1"/>
  <c r="ZY76" i="1" s="1"/>
  <c r="ZY77" i="1" a="1"/>
  <c r="ZY77" i="1" s="1"/>
  <c r="ZY78" i="1" a="1"/>
  <c r="ZY78" i="1" s="1"/>
  <c r="ZY79" i="1" a="1"/>
  <c r="ZY79" i="1" s="1"/>
  <c r="ZY80" i="1" a="1"/>
  <c r="ZY80" i="1" s="1"/>
  <c r="ZY81" i="1" a="1"/>
  <c r="ZY81" i="1" s="1"/>
  <c r="ZY82" i="1" a="1"/>
  <c r="ZY82" i="1" s="1"/>
  <c r="ZY83" i="1" a="1"/>
  <c r="ZY83" i="1" s="1"/>
  <c r="ZY84" i="1" a="1"/>
  <c r="ZY84" i="1" s="1"/>
  <c r="ZY85" i="1" a="1"/>
  <c r="ZY85" i="1" s="1"/>
  <c r="ZY86" i="1" a="1"/>
  <c r="ZY86" i="1" s="1"/>
  <c r="ZY87" i="1" a="1"/>
  <c r="ZY87" i="1" s="1"/>
  <c r="ZY88" i="1" a="1"/>
  <c r="ZY88" i="1" s="1"/>
  <c r="ZY89" i="1" a="1"/>
  <c r="ZY89" i="1" s="1"/>
  <c r="AAK19" i="1" a="1"/>
  <c r="AAK19" i="1" s="1"/>
  <c r="AAK20" i="1" a="1"/>
  <c r="AAK20" i="1" s="1"/>
  <c r="AAJ19" i="1" a="1"/>
  <c r="AAJ19" i="1" s="1"/>
  <c r="AAJ20" i="1" a="1"/>
  <c r="AAJ20" i="1" s="1"/>
  <c r="ZY125" i="1" a="1"/>
  <c r="ZY125" i="1" s="1"/>
  <c r="ZY145" i="1" a="1"/>
  <c r="ZY145" i="1" s="1"/>
  <c r="ZY126" i="1" a="1"/>
  <c r="ZY126" i="1" s="1"/>
  <c r="ZY128" i="1" s="1" a="1"/>
  <c r="ZY128" i="1" s="1"/>
  <c r="ZY130" i="1" s="1" a="1"/>
  <c r="ZY130" i="1" s="1"/>
  <c r="ZY132" i="1" s="1" a="1"/>
  <c r="ZY132" i="1" s="1"/>
  <c r="ZY134" i="1" s="1" a="1"/>
  <c r="ZY134" i="1" s="1"/>
  <c r="ZY136" i="1" s="1" a="1"/>
  <c r="ZY136" i="1" s="1"/>
  <c r="ZY138" i="1" s="1" a="1"/>
  <c r="ZY138" i="1" s="1"/>
  <c r="ZY140" i="1" s="1" a="1"/>
  <c r="ZY140" i="1" s="1"/>
  <c r="ZY142" i="1" s="1" a="1"/>
  <c r="ZY142" i="1" s="1"/>
  <c r="ZY144" i="1" s="1" a="1"/>
  <c r="ZY144" i="1" s="1"/>
  <c r="AAK21" i="1" a="1"/>
  <c r="AAK21" i="1" s="1"/>
  <c r="AAK35" i="1" a="1"/>
  <c r="AAK35" i="1" s="1"/>
  <c r="AAJ22" i="1" a="1"/>
  <c r="AAJ22" i="1" s="1"/>
  <c r="AAJ35" i="1" a="1"/>
  <c r="AAJ35" i="1" s="1"/>
  <c r="AAJ47" i="1" a="1"/>
  <c r="AAJ47" i="1" s="1"/>
  <c r="AAJ48" i="1" s="1" a="1"/>
  <c r="AAJ48" i="1" s="1"/>
  <c r="AAK47" i="1" a="1"/>
  <c r="AAK47" i="1" s="1"/>
  <c r="AAK48" i="1" s="1" a="1"/>
  <c r="AAK48" i="1" s="1"/>
  <c r="AAJ21" i="1" a="1"/>
  <c r="AAJ21" i="1" s="1"/>
  <c r="AAK22" i="1" a="1"/>
  <c r="AAK22" i="1" s="1"/>
  <c r="AAJ46" i="1" a="1"/>
  <c r="AAJ46" i="1" s="1"/>
  <c r="AAJ32" i="1" a="1"/>
  <c r="AAJ32" i="1" s="1"/>
  <c r="AAJ38" i="1" a="1"/>
  <c r="AAJ38" i="1" s="1"/>
  <c r="AAJ39" i="1" a="1"/>
  <c r="AAJ39" i="1" s="1"/>
  <c r="AAJ33" i="1" a="1"/>
  <c r="AAJ33" i="1" s="1"/>
  <c r="AAJ24" i="1" a="1"/>
  <c r="AAJ24" i="1" s="1"/>
  <c r="AAJ26" i="1" a="1"/>
  <c r="AAJ26" i="1" s="1"/>
  <c r="AAJ25" i="1" a="1"/>
  <c r="AAJ25" i="1" s="1"/>
  <c r="AAJ37" i="1" a="1"/>
  <c r="AAJ37" i="1" s="1"/>
  <c r="AAJ44" i="1" a="1"/>
  <c r="AAJ44" i="1" s="1"/>
  <c r="AAJ23" i="1" a="1"/>
  <c r="AAJ23" i="1" s="1"/>
  <c r="AAJ27" i="1" a="1"/>
  <c r="AAJ27" i="1" s="1"/>
  <c r="AAJ43" i="1" a="1"/>
  <c r="AAJ43" i="1" s="1"/>
  <c r="AAJ45" i="1" a="1"/>
  <c r="AAJ45" i="1" s="1"/>
  <c r="AAJ28" i="1" a="1"/>
  <c r="AAJ28" i="1" s="1"/>
  <c r="AAJ34" i="1" a="1"/>
  <c r="AAJ34" i="1" s="1"/>
  <c r="AAJ31" i="1" a="1"/>
  <c r="AAJ31" i="1" s="1"/>
  <c r="AAJ42" i="1" a="1"/>
  <c r="AAJ42" i="1" s="1"/>
  <c r="AAJ30" i="1" a="1"/>
  <c r="AAJ30" i="1" s="1"/>
  <c r="AAJ29" i="1" a="1"/>
  <c r="AAJ29" i="1" s="1"/>
  <c r="AAJ40" i="1" a="1"/>
  <c r="AAJ40" i="1" s="1"/>
  <c r="AAJ36" i="1" a="1"/>
  <c r="AAJ36" i="1" s="1"/>
  <c r="ZY18" i="1" a="1"/>
  <c r="ZY18" i="1" s="1"/>
  <c r="ZY41" i="1" s="1" a="1"/>
  <c r="ZY41" i="1" s="1"/>
  <c r="ZY65" i="1" a="1"/>
  <c r="ZY65"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Y52" i="1" a="1"/>
  <c r="ZY52" i="1" s="1"/>
  <c r="ZY53" i="1" s="1" a="1"/>
  <c r="ZY53" i="1" s="1"/>
  <c r="ZY50" i="1" a="1"/>
  <c r="ZY50" i="1" s="1"/>
  <c r="ZY51" i="1" s="1" a="1"/>
  <c r="ZY51" i="1" s="1"/>
  <c r="ZY54" i="1" a="1"/>
  <c r="ZY54" i="1" s="1"/>
  <c r="ZY55" i="1" s="1" a="1"/>
  <c r="ZY55" i="1" s="1"/>
  <c r="AAK44" i="1" a="1"/>
  <c r="AAK44" i="1" s="1"/>
  <c r="AAK42" i="1" a="1"/>
  <c r="AAK42" i="1" s="1"/>
  <c r="AAK45" i="1" a="1"/>
  <c r="AAK45" i="1" s="1"/>
  <c r="AAK29" i="1" a="1"/>
  <c r="AAK29" i="1" s="1"/>
  <c r="AAK30" i="1" a="1"/>
  <c r="AAK30" i="1" s="1"/>
  <c r="AAK37" i="1" a="1"/>
  <c r="AAK37" i="1" s="1"/>
  <c r="AAK23" i="1" a="1"/>
  <c r="AAK23" i="1" s="1"/>
  <c r="AAK27" i="1" a="1"/>
  <c r="AAK27" i="1" s="1"/>
  <c r="AAK24" i="1" a="1"/>
  <c r="AAK24" i="1" s="1"/>
  <c r="AAK31" i="1" a="1"/>
  <c r="AAK31" i="1" s="1"/>
  <c r="AAK40" i="1" a="1"/>
  <c r="AAK40" i="1" s="1"/>
  <c r="AAK38" i="1" a="1"/>
  <c r="AAK38" i="1" s="1"/>
  <c r="AAK25" i="1" a="1"/>
  <c r="AAK25" i="1" s="1"/>
  <c r="AAK32" i="1" a="1"/>
  <c r="AAK32" i="1" s="1"/>
  <c r="AAK39" i="1" a="1"/>
  <c r="AAK39" i="1" s="1"/>
  <c r="AAK33" i="1" a="1"/>
  <c r="AAK33" i="1" s="1"/>
  <c r="AAK46" i="1" a="1"/>
  <c r="AAK46" i="1" s="1"/>
  <c r="AAK26" i="1" a="1"/>
  <c r="AAK26" i="1" s="1"/>
  <c r="AAK36" i="1" a="1"/>
  <c r="AAK36" i="1" s="1"/>
  <c r="AAK28" i="1" a="1"/>
  <c r="AAK28" i="1" s="1"/>
  <c r="AAK43" i="1" a="1"/>
  <c r="AAK43" i="1" s="1"/>
  <c r="AAK34" i="1" a="1"/>
  <c r="AAK34" i="1" s="1"/>
  <c r="G551" i="4"/>
  <c r="H600" i="4"/>
  <c r="U600" i="4" s="1"/>
  <c r="I601" i="4"/>
  <c r="P538" i="4"/>
  <c r="C539" i="4"/>
  <c r="B539" i="4" s="1"/>
  <c r="F603" i="4"/>
  <c r="E603" i="4"/>
  <c r="R603" i="4" s="1"/>
  <c r="D603" i="4"/>
  <c r="Q603" i="4" s="1"/>
  <c r="V539" i="4"/>
  <c r="S522" i="4"/>
  <c r="A604" i="4"/>
  <c r="ZY19" i="1" l="1" a="1"/>
  <c r="ZY19" i="1" s="1"/>
  <c r="ZY20" i="1" a="1"/>
  <c r="ZY20" i="1" s="1"/>
  <c r="ZY127" i="1" a="1"/>
  <c r="ZY127" i="1" s="1"/>
  <c r="ZY147" i="1" a="1"/>
  <c r="ZY147" i="1" s="1"/>
  <c r="ZY146" i="1" a="1"/>
  <c r="ZY146" i="1" s="1"/>
  <c r="ZY35" i="1" a="1"/>
  <c r="ZY35" i="1" s="1"/>
  <c r="ZY47" i="1" a="1"/>
  <c r="ZY47" i="1" s="1"/>
  <c r="ZY48" i="1" s="1" a="1"/>
  <c r="ZY48" i="1" s="1"/>
  <c r="ZY21" i="1" a="1"/>
  <c r="ZY21" i="1" s="1"/>
  <c r="ZY22" i="1" a="1"/>
  <c r="ZY22" i="1" s="1"/>
  <c r="ZY34" i="1" a="1"/>
  <c r="ZY34" i="1" s="1"/>
  <c r="ZY29" i="1" a="1"/>
  <c r="ZY29" i="1" s="1"/>
  <c r="ZY45" i="1" a="1"/>
  <c r="ZY45" i="1" s="1"/>
  <c r="ZY46" i="1" a="1"/>
  <c r="ZY46" i="1" s="1"/>
  <c r="ZY26" i="1" a="1"/>
  <c r="ZY26" i="1" s="1"/>
  <c r="ZY24" i="1" a="1"/>
  <c r="ZY24" i="1" s="1"/>
  <c r="ZY37" i="1" a="1"/>
  <c r="ZY37" i="1" s="1"/>
  <c r="ZY28" i="1" a="1"/>
  <c r="ZY28" i="1" s="1"/>
  <c r="ZY25" i="1" a="1"/>
  <c r="ZY25" i="1" s="1"/>
  <c r="ZY44" i="1" a="1"/>
  <c r="ZY44" i="1" s="1"/>
  <c r="ZY40" i="1" a="1"/>
  <c r="ZY40" i="1" s="1"/>
  <c r="ZY31" i="1" a="1"/>
  <c r="ZY31" i="1" s="1"/>
  <c r="ZY33" i="1" a="1"/>
  <c r="ZY33" i="1" s="1"/>
  <c r="ZY23" i="1" a="1"/>
  <c r="ZY23" i="1" s="1"/>
  <c r="ZY42" i="1" a="1"/>
  <c r="ZY42" i="1" s="1"/>
  <c r="ZY30" i="1" a="1"/>
  <c r="ZY30" i="1" s="1"/>
  <c r="ZY38" i="1" a="1"/>
  <c r="ZY38" i="1" s="1"/>
  <c r="BA38" i="1" s="1" a="1"/>
  <c r="BA38" i="1" s="1"/>
  <c r="ZY32" i="1" a="1"/>
  <c r="ZY32" i="1" s="1"/>
  <c r="ZY36" i="1" a="1"/>
  <c r="ZY36" i="1" s="1"/>
  <c r="ZY27" i="1" a="1"/>
  <c r="ZY27" i="1" s="1"/>
  <c r="ZY39" i="1" a="1"/>
  <c r="ZY39" i="1" s="1"/>
  <c r="ZY43" i="1" a="1"/>
  <c r="ZY43" i="1" s="1"/>
  <c r="H601" i="4"/>
  <c r="U601" i="4" s="1"/>
  <c r="I602" i="4"/>
  <c r="G552" i="4"/>
  <c r="P539" i="4"/>
  <c r="C540" i="4"/>
  <c r="B540" i="4" s="1"/>
  <c r="F604" i="4"/>
  <c r="E604" i="4"/>
  <c r="R604" i="4" s="1"/>
  <c r="D604" i="4"/>
  <c r="Q604" i="4" s="1"/>
  <c r="V540" i="4"/>
  <c r="S523" i="4"/>
  <c r="A605" i="4"/>
  <c r="C89" i="3"/>
  <c r="C88" i="3"/>
  <c r="C87" i="3"/>
  <c r="C73" i="3"/>
  <c r="C67" i="3"/>
  <c r="C59" i="3"/>
  <c r="C56" i="3"/>
  <c r="G553" i="4" l="1"/>
  <c r="H602" i="4"/>
  <c r="U602" i="4" s="1"/>
  <c r="I603" i="4"/>
  <c r="P540" i="4"/>
  <c r="C541" i="4"/>
  <c r="B541" i="4" s="1"/>
  <c r="F605" i="4"/>
  <c r="E605" i="4"/>
  <c r="R605" i="4" s="1"/>
  <c r="D605" i="4"/>
  <c r="Q605" i="4" s="1"/>
  <c r="V541" i="4"/>
  <c r="S524" i="4"/>
  <c r="A606" i="4"/>
  <c r="B59" i="3"/>
  <c r="B89" i="3"/>
  <c r="B88" i="3"/>
  <c r="B87" i="3"/>
  <c r="B73" i="3"/>
  <c r="B67" i="3"/>
  <c r="H603" i="4" l="1"/>
  <c r="U603" i="4" s="1"/>
  <c r="I604" i="4"/>
  <c r="G554" i="4"/>
  <c r="P541" i="4"/>
  <c r="C542" i="4"/>
  <c r="B542" i="4" s="1"/>
  <c r="F606" i="4"/>
  <c r="E606" i="4"/>
  <c r="R606" i="4" s="1"/>
  <c r="D606" i="4"/>
  <c r="Q606" i="4" s="1"/>
  <c r="V542" i="4"/>
  <c r="S525" i="4"/>
  <c r="A607" i="4"/>
  <c r="BK14" i="1"/>
  <c r="BK15" i="1" s="1" a="1"/>
  <c r="BK15" i="1" s="1"/>
  <c r="BK145" i="1" l="1" a="1"/>
  <c r="BK145" i="1" s="1"/>
  <c r="BK64" i="1" a="1"/>
  <c r="BK64" i="1" s="1"/>
  <c r="G555" i="4"/>
  <c r="H604" i="4"/>
  <c r="U604" i="4" s="1"/>
  <c r="I605" i="4"/>
  <c r="P542" i="4"/>
  <c r="C543" i="4"/>
  <c r="B543" i="4" s="1"/>
  <c r="F607" i="4"/>
  <c r="E607" i="4"/>
  <c r="R607" i="4" s="1"/>
  <c r="D607" i="4"/>
  <c r="Q607" i="4" s="1"/>
  <c r="V543" i="4"/>
  <c r="S526" i="4"/>
  <c r="A608" i="4"/>
  <c r="BK101" i="1" l="1" a="1"/>
  <c r="BK101" i="1" s="1"/>
  <c r="BK102" i="1" a="1"/>
  <c r="BK102" i="1" s="1"/>
  <c r="BK103" i="1" a="1"/>
  <c r="BK103" i="1" s="1"/>
  <c r="BK104" i="1" a="1"/>
  <c r="BK104" i="1" s="1"/>
  <c r="BK105" i="1" a="1"/>
  <c r="BK105" i="1" s="1"/>
  <c r="BK106" i="1" a="1"/>
  <c r="BK106" i="1" s="1"/>
  <c r="BK107" i="1" a="1"/>
  <c r="BK107" i="1" s="1"/>
  <c r="BK108" i="1" a="1"/>
  <c r="BK108" i="1" s="1"/>
  <c r="BK109" i="1" a="1"/>
  <c r="BK109" i="1" s="1"/>
  <c r="BK110" i="1" a="1"/>
  <c r="BK110" i="1" s="1"/>
  <c r="BK111" i="1" a="1"/>
  <c r="BK111" i="1" s="1"/>
  <c r="BK112" i="1" a="1"/>
  <c r="BK112" i="1" s="1"/>
  <c r="BK113" i="1" a="1"/>
  <c r="BK113" i="1" s="1"/>
  <c r="BK114" i="1" a="1"/>
  <c r="BK114" i="1" s="1"/>
  <c r="BK115" i="1" a="1"/>
  <c r="BK115" i="1" s="1"/>
  <c r="BK90" i="1" a="1"/>
  <c r="BK90" i="1" s="1"/>
  <c r="BK91" i="1" a="1"/>
  <c r="BK91" i="1" s="1"/>
  <c r="BK92" i="1" a="1"/>
  <c r="BK92" i="1" s="1"/>
  <c r="BK93" i="1" a="1"/>
  <c r="BK93" i="1" s="1"/>
  <c r="BK94" i="1" a="1"/>
  <c r="BK94" i="1" s="1"/>
  <c r="BK95" i="1" a="1"/>
  <c r="BK95" i="1" s="1"/>
  <c r="BK96" i="1" a="1"/>
  <c r="BK96" i="1" s="1"/>
  <c r="BK97" i="1" a="1"/>
  <c r="BK97" i="1" s="1"/>
  <c r="BK98" i="1" a="1"/>
  <c r="BK98" i="1" s="1"/>
  <c r="BK99" i="1" a="1"/>
  <c r="BK99" i="1" s="1"/>
  <c r="BK100" i="1" a="1"/>
  <c r="BK100" i="1" s="1"/>
  <c r="BK76" i="1" a="1"/>
  <c r="BK76" i="1" s="1"/>
  <c r="BK77" i="1" a="1"/>
  <c r="BK77" i="1" s="1"/>
  <c r="BK78" i="1" a="1"/>
  <c r="BK78" i="1" s="1"/>
  <c r="BK79" i="1" a="1"/>
  <c r="BK79" i="1" s="1"/>
  <c r="BK80" i="1" a="1"/>
  <c r="BK80" i="1" s="1"/>
  <c r="BK81" i="1" a="1"/>
  <c r="BK81" i="1" s="1"/>
  <c r="BK82" i="1" a="1"/>
  <c r="BK82" i="1" s="1"/>
  <c r="BK83" i="1" a="1"/>
  <c r="BK83" i="1" s="1"/>
  <c r="BK84" i="1" a="1"/>
  <c r="BK84" i="1" s="1"/>
  <c r="BK85" i="1" a="1"/>
  <c r="BK85" i="1" s="1"/>
  <c r="BK86" i="1" a="1"/>
  <c r="BK86" i="1" s="1"/>
  <c r="BK87" i="1" a="1"/>
  <c r="BK87" i="1" s="1"/>
  <c r="BK88" i="1" a="1"/>
  <c r="BK88" i="1" s="1"/>
  <c r="BK89" i="1" a="1"/>
  <c r="BK89" i="1" s="1"/>
  <c r="BK126" i="1" a="1"/>
  <c r="BK126" i="1" s="1"/>
  <c r="BK128" i="1" s="1" a="1"/>
  <c r="BK128" i="1" s="1"/>
  <c r="BK130" i="1" s="1" a="1"/>
  <c r="BK130" i="1" s="1"/>
  <c r="BK132" i="1" s="1" a="1"/>
  <c r="BK132" i="1" s="1"/>
  <c r="BK134" i="1" s="1" a="1"/>
  <c r="BK134" i="1" s="1"/>
  <c r="BK136" i="1" s="1" a="1"/>
  <c r="BK136" i="1" s="1"/>
  <c r="BK138" i="1" s="1" a="1"/>
  <c r="BK138" i="1" s="1"/>
  <c r="BK140" i="1" s="1" a="1"/>
  <c r="BK140" i="1" s="1"/>
  <c r="BK142" i="1" s="1" a="1"/>
  <c r="BK142" i="1" s="1"/>
  <c r="BK144" i="1" s="1" a="1"/>
  <c r="BK144" i="1" s="1"/>
  <c r="BK125" i="1" a="1"/>
  <c r="BK125" i="1" s="1"/>
  <c r="BK127" i="1" s="1" a="1"/>
  <c r="BK127" i="1" s="1"/>
  <c r="BK129" i="1" s="1" a="1"/>
  <c r="BK129" i="1" s="1"/>
  <c r="BK131" i="1" s="1" a="1"/>
  <c r="BK131" i="1" s="1"/>
  <c r="BK133" i="1" s="1" a="1"/>
  <c r="BK133" i="1" s="1"/>
  <c r="BK135" i="1" s="1" a="1"/>
  <c r="BK135" i="1" s="1"/>
  <c r="BK137" i="1" s="1" a="1"/>
  <c r="BK137" i="1" s="1"/>
  <c r="BK139" i="1" s="1" a="1"/>
  <c r="BK139" i="1" s="1"/>
  <c r="BK141" i="1" s="1" a="1"/>
  <c r="BK141" i="1" s="1"/>
  <c r="BK143" i="1" s="1" a="1"/>
  <c r="BK143" i="1" s="1"/>
  <c r="BK65" i="1" a="1"/>
  <c r="BK65"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H605" i="4"/>
  <c r="U605" i="4" s="1"/>
  <c r="I606" i="4"/>
  <c r="G556" i="4"/>
  <c r="P543" i="4"/>
  <c r="C544" i="4"/>
  <c r="B544" i="4" s="1"/>
  <c r="F608" i="4"/>
  <c r="E608" i="4"/>
  <c r="R608" i="4" s="1"/>
  <c r="D608" i="4"/>
  <c r="Q608" i="4" s="1"/>
  <c r="V544" i="4"/>
  <c r="S527" i="4"/>
  <c r="A609" i="4"/>
  <c r="BK146" i="1" l="1" a="1"/>
  <c r="BK146" i="1" s="1"/>
  <c r="BK147" i="1" a="1"/>
  <c r="BK147" i="1" s="1"/>
  <c r="G557" i="4"/>
  <c r="H606" i="4"/>
  <c r="U606" i="4" s="1"/>
  <c r="I607" i="4"/>
  <c r="P544" i="4"/>
  <c r="C545" i="4"/>
  <c r="B545" i="4" s="1"/>
  <c r="F609" i="4"/>
  <c r="E609" i="4"/>
  <c r="R609" i="4" s="1"/>
  <c r="D609" i="4"/>
  <c r="Q609" i="4" s="1"/>
  <c r="V545" i="4"/>
  <c r="S528" i="4"/>
  <c r="A610" i="4"/>
  <c r="AAO14" i="1"/>
  <c r="AAO15" i="1" s="1" a="1"/>
  <c r="AAO15" i="1" s="1"/>
  <c r="AAP14" i="1"/>
  <c r="AAP15" i="1" s="1" a="1"/>
  <c r="AAP15" i="1" s="1"/>
  <c r="FM14" i="1"/>
  <c r="FM15" i="1" s="1" a="1"/>
  <c r="FM15" i="1" s="1"/>
  <c r="FO14" i="1"/>
  <c r="FO15" i="1" s="1" a="1"/>
  <c r="FO15" i="1" s="1"/>
  <c r="AAP124" i="1" l="1" a="1"/>
  <c r="AAP124" i="1" s="1"/>
  <c r="AAP125" i="1" s="1" a="1"/>
  <c r="AAP125" i="1" s="1"/>
  <c r="AAO124" i="1" a="1"/>
  <c r="AAO124" i="1" s="1"/>
  <c r="AAO126" i="1" s="1" a="1"/>
  <c r="AAO126" i="1" s="1"/>
  <c r="AAO49" i="1" a="1"/>
  <c r="AAO49" i="1" s="1"/>
  <c r="AAP49" i="1" a="1"/>
  <c r="AAP49" i="1" s="1"/>
  <c r="AAP64" i="1" a="1"/>
  <c r="AAP64" i="1" s="1"/>
  <c r="AAO64" i="1" a="1"/>
  <c r="AAO64" i="1" s="1"/>
  <c r="AAP17" i="1"/>
  <c r="AAO17" i="1"/>
  <c r="H607" i="4"/>
  <c r="U607" i="4" s="1"/>
  <c r="I608" i="4"/>
  <c r="G558" i="4"/>
  <c r="P545" i="4"/>
  <c r="C546" i="4"/>
  <c r="D610" i="4"/>
  <c r="Q610" i="4" s="1"/>
  <c r="F610" i="4"/>
  <c r="E610" i="4"/>
  <c r="R610" i="4" s="1"/>
  <c r="V546" i="4"/>
  <c r="S529" i="4"/>
  <c r="A611" i="4"/>
  <c r="FO17" i="1"/>
  <c r="FM17" i="1"/>
  <c r="AAP101" i="1" l="1" a="1"/>
  <c r="AAP101" i="1" s="1"/>
  <c r="AAP102" i="1" a="1"/>
  <c r="AAP102" i="1" s="1"/>
  <c r="AAP103" i="1" a="1"/>
  <c r="AAP103" i="1" s="1"/>
  <c r="AAP104" i="1" a="1"/>
  <c r="AAP104" i="1" s="1"/>
  <c r="AAP105" i="1" a="1"/>
  <c r="AAP105" i="1" s="1"/>
  <c r="AAP106" i="1" a="1"/>
  <c r="AAP106" i="1" s="1"/>
  <c r="AAP107" i="1" a="1"/>
  <c r="AAP107" i="1" s="1"/>
  <c r="AAP108" i="1" a="1"/>
  <c r="AAP108" i="1" s="1"/>
  <c r="AAP109" i="1" a="1"/>
  <c r="AAP109" i="1" s="1"/>
  <c r="AAP110" i="1" a="1"/>
  <c r="AAP110" i="1" s="1"/>
  <c r="AAP111" i="1" a="1"/>
  <c r="AAP111" i="1" s="1"/>
  <c r="AAP112" i="1" a="1"/>
  <c r="AAP112" i="1" s="1"/>
  <c r="AAP113" i="1" a="1"/>
  <c r="AAP113" i="1" s="1"/>
  <c r="AAP114" i="1" a="1"/>
  <c r="AAP114" i="1" s="1"/>
  <c r="AAP115" i="1" a="1"/>
  <c r="AAP115" i="1" s="1"/>
  <c r="AAO101" i="1" a="1"/>
  <c r="AAO101" i="1" s="1"/>
  <c r="AAO102" i="1" a="1"/>
  <c r="AAO102" i="1" s="1"/>
  <c r="AAO103" i="1" a="1"/>
  <c r="AAO103" i="1" s="1"/>
  <c r="AAO104" i="1" a="1"/>
  <c r="AAO104" i="1" s="1"/>
  <c r="AAO105" i="1" a="1"/>
  <c r="AAO105" i="1" s="1"/>
  <c r="AAO106" i="1" a="1"/>
  <c r="AAO106" i="1" s="1"/>
  <c r="AAO107" i="1" a="1"/>
  <c r="AAO107" i="1" s="1"/>
  <c r="AAO108" i="1" a="1"/>
  <c r="AAO108" i="1" s="1"/>
  <c r="AAO109" i="1" a="1"/>
  <c r="AAO109" i="1" s="1"/>
  <c r="AAO110" i="1" a="1"/>
  <c r="AAO110" i="1" s="1"/>
  <c r="AAO111" i="1" a="1"/>
  <c r="AAO111" i="1" s="1"/>
  <c r="AAO112" i="1" a="1"/>
  <c r="AAO112" i="1" s="1"/>
  <c r="AAO113" i="1" a="1"/>
  <c r="AAO113" i="1" s="1"/>
  <c r="AAO114" i="1" a="1"/>
  <c r="AAO114" i="1" s="1"/>
  <c r="AAO115" i="1" a="1"/>
  <c r="AAO115" i="1" s="1"/>
  <c r="AAO90" i="1" a="1"/>
  <c r="AAO90" i="1" s="1"/>
  <c r="AAO91" i="1" a="1"/>
  <c r="AAO91" i="1" s="1"/>
  <c r="AAO92" i="1" a="1"/>
  <c r="AAO92" i="1" s="1"/>
  <c r="AAO93" i="1" a="1"/>
  <c r="AAO93" i="1" s="1"/>
  <c r="AAO94" i="1" a="1"/>
  <c r="AAO94" i="1" s="1"/>
  <c r="AAO95" i="1" a="1"/>
  <c r="AAO95" i="1" s="1"/>
  <c r="AAO96" i="1" a="1"/>
  <c r="AAO96" i="1" s="1"/>
  <c r="AAO97" i="1" a="1"/>
  <c r="AAO97" i="1" s="1"/>
  <c r="AAO98" i="1" a="1"/>
  <c r="AAO98" i="1" s="1"/>
  <c r="AAO99" i="1" a="1"/>
  <c r="AAO99" i="1" s="1"/>
  <c r="AAO100" i="1" a="1"/>
  <c r="AAO100" i="1" s="1"/>
  <c r="AAP90" i="1" a="1"/>
  <c r="AAP90" i="1" s="1"/>
  <c r="AAP91" i="1" a="1"/>
  <c r="AAP91" i="1" s="1"/>
  <c r="AAP92" i="1" a="1"/>
  <c r="AAP92" i="1" s="1"/>
  <c r="AAP93" i="1" a="1"/>
  <c r="AAP93" i="1" s="1"/>
  <c r="AAP94" i="1" a="1"/>
  <c r="AAP94" i="1" s="1"/>
  <c r="AAP95" i="1" a="1"/>
  <c r="AAP95" i="1" s="1"/>
  <c r="AAP96" i="1" a="1"/>
  <c r="AAP96" i="1" s="1"/>
  <c r="AAP97" i="1" a="1"/>
  <c r="AAP97" i="1" s="1"/>
  <c r="AAP98" i="1" a="1"/>
  <c r="AAP98" i="1" s="1"/>
  <c r="AAP99" i="1" a="1"/>
  <c r="AAP99" i="1" s="1"/>
  <c r="AAP100" i="1" a="1"/>
  <c r="AAP100" i="1" s="1"/>
  <c r="AAO76" i="1" a="1"/>
  <c r="AAO76" i="1" s="1"/>
  <c r="AAO77" i="1" a="1"/>
  <c r="AAO77" i="1" s="1"/>
  <c r="AAO78" i="1" a="1"/>
  <c r="AAO78" i="1" s="1"/>
  <c r="AAO79" i="1" a="1"/>
  <c r="AAO79" i="1" s="1"/>
  <c r="AAO80" i="1" a="1"/>
  <c r="AAO80" i="1" s="1"/>
  <c r="AAO81" i="1" a="1"/>
  <c r="AAO81" i="1" s="1"/>
  <c r="AAO82" i="1" a="1"/>
  <c r="AAO82" i="1" s="1"/>
  <c r="AAO83" i="1" a="1"/>
  <c r="AAO83" i="1" s="1"/>
  <c r="AAO84" i="1" a="1"/>
  <c r="AAO84" i="1" s="1"/>
  <c r="AAO85" i="1" a="1"/>
  <c r="AAO85" i="1" s="1"/>
  <c r="AAO86" i="1" a="1"/>
  <c r="AAO86" i="1" s="1"/>
  <c r="AAO87" i="1" a="1"/>
  <c r="AAO87" i="1" s="1"/>
  <c r="AAO88" i="1" a="1"/>
  <c r="AAO88" i="1" s="1"/>
  <c r="AAO89" i="1" a="1"/>
  <c r="AAO89" i="1" s="1"/>
  <c r="AAP76" i="1" a="1"/>
  <c r="AAP76" i="1" s="1"/>
  <c r="AAP77" i="1" a="1"/>
  <c r="AAP77" i="1" s="1"/>
  <c r="AAP78" i="1" a="1"/>
  <c r="AAP78" i="1" s="1"/>
  <c r="AAP79" i="1" a="1"/>
  <c r="AAP79" i="1" s="1"/>
  <c r="AAP80" i="1" a="1"/>
  <c r="AAP80" i="1" s="1"/>
  <c r="AAP81" i="1" a="1"/>
  <c r="AAP81" i="1" s="1"/>
  <c r="AAP82" i="1" a="1"/>
  <c r="AAP82" i="1" s="1"/>
  <c r="AAP83" i="1" a="1"/>
  <c r="AAP83" i="1" s="1"/>
  <c r="AAP84" i="1" a="1"/>
  <c r="AAP84" i="1" s="1"/>
  <c r="AAP85" i="1" a="1"/>
  <c r="AAP85" i="1" s="1"/>
  <c r="AAP86" i="1" a="1"/>
  <c r="AAP86" i="1" s="1"/>
  <c r="AAP87" i="1" a="1"/>
  <c r="AAP87" i="1" s="1"/>
  <c r="AAP88" i="1" a="1"/>
  <c r="AAP88" i="1" s="1"/>
  <c r="AAP89" i="1" a="1"/>
  <c r="AAP89" i="1" s="1"/>
  <c r="AAO145" i="1" a="1"/>
  <c r="AAO145" i="1" s="1"/>
  <c r="AAO125" i="1" a="1"/>
  <c r="AAO125" i="1" s="1"/>
  <c r="AAO146" i="1" s="1" a="1"/>
  <c r="AAO146" i="1" s="1"/>
  <c r="AAP126" i="1" a="1"/>
  <c r="AAP126" i="1" s="1"/>
  <c r="AAP147" i="1" s="1" a="1"/>
  <c r="AAP147" i="1" s="1"/>
  <c r="AAP145" i="1" a="1"/>
  <c r="AAP145" i="1" s="1"/>
  <c r="AAP146" i="1" a="1"/>
  <c r="AAP146" i="1" s="1"/>
  <c r="AAP127" i="1" a="1"/>
  <c r="AAP127" i="1" s="1"/>
  <c r="AAP129" i="1" s="1" a="1"/>
  <c r="AAP129" i="1" s="1"/>
  <c r="AAP131" i="1" s="1" a="1"/>
  <c r="AAP131" i="1" s="1"/>
  <c r="AAP133" i="1" s="1" a="1"/>
  <c r="AAP133" i="1" s="1"/>
  <c r="AAP135" i="1" s="1" a="1"/>
  <c r="AAP135" i="1" s="1"/>
  <c r="AAP137" i="1" s="1" a="1"/>
  <c r="AAP137" i="1" s="1"/>
  <c r="AAP139" i="1" s="1" a="1"/>
  <c r="AAP139" i="1" s="1"/>
  <c r="AAP141" i="1" s="1" a="1"/>
  <c r="AAP141" i="1" s="1"/>
  <c r="AAP143" i="1" s="1" a="1"/>
  <c r="AAP143" i="1" s="1"/>
  <c r="AAO128" i="1" a="1"/>
  <c r="AAO128" i="1" s="1"/>
  <c r="AAO130" i="1" s="1" a="1"/>
  <c r="AAO130" i="1" s="1"/>
  <c r="AAO132" i="1" s="1" a="1"/>
  <c r="AAO132" i="1" s="1"/>
  <c r="AAO134" i="1" s="1" a="1"/>
  <c r="AAO134" i="1" s="1"/>
  <c r="AAO136" i="1" s="1" a="1"/>
  <c r="AAO136" i="1" s="1"/>
  <c r="AAO138" i="1" s="1" a="1"/>
  <c r="AAO138" i="1" s="1"/>
  <c r="AAO140" i="1" s="1" a="1"/>
  <c r="AAO140" i="1" s="1"/>
  <c r="AAO142" i="1" s="1" a="1"/>
  <c r="AAO142" i="1" s="1"/>
  <c r="AAO144" i="1" s="1" a="1"/>
  <c r="AAO144" i="1" s="1"/>
  <c r="AAO147" i="1" a="1"/>
  <c r="AAO147" i="1" s="1"/>
  <c r="AAP52" i="1" a="1"/>
  <c r="AAP52" i="1" s="1"/>
  <c r="AAP53" i="1" s="1" a="1"/>
  <c r="AAP53" i="1" s="1"/>
  <c r="AAP50" i="1" a="1"/>
  <c r="AAP50" i="1" s="1"/>
  <c r="AAP51" i="1" s="1" a="1"/>
  <c r="AAP51" i="1" s="1"/>
  <c r="AAP54" i="1" a="1"/>
  <c r="AAP54" i="1" s="1"/>
  <c r="AAP55" i="1" s="1" a="1"/>
  <c r="AAP55" i="1" s="1"/>
  <c r="AAO18" i="1" a="1"/>
  <c r="AAO18" i="1" s="1"/>
  <c r="AAO41" i="1" s="1" a="1"/>
  <c r="AAO41" i="1" s="1"/>
  <c r="AAP18" i="1" a="1"/>
  <c r="AAP18" i="1" s="1"/>
  <c r="AAP41" i="1" s="1" a="1"/>
  <c r="AAP41"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50" i="1" a="1"/>
  <c r="AAO50" i="1" s="1"/>
  <c r="AAO51" i="1" s="1" a="1"/>
  <c r="AAO51" i="1" s="1"/>
  <c r="AAO54" i="1" a="1"/>
  <c r="AAO54" i="1" s="1"/>
  <c r="AAO55" i="1" s="1" a="1"/>
  <c r="AAO55" i="1" s="1"/>
  <c r="AAO52" i="1" a="1"/>
  <c r="AAO52" i="1" s="1"/>
  <c r="AAO53" i="1" s="1" a="1"/>
  <c r="AAO53"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G559" i="4"/>
  <c r="H608" i="4"/>
  <c r="U608" i="4" s="1"/>
  <c r="I609" i="4"/>
  <c r="P546" i="4"/>
  <c r="C547" i="4"/>
  <c r="B547" i="4" s="1"/>
  <c r="B546" i="4"/>
  <c r="F611" i="4"/>
  <c r="E611" i="4"/>
  <c r="R611" i="4" s="1"/>
  <c r="D611" i="4"/>
  <c r="Q611" i="4" s="1"/>
  <c r="V547" i="4"/>
  <c r="S530" i="4"/>
  <c r="A612" i="4"/>
  <c r="AAO19" i="1" l="1" a="1"/>
  <c r="AAO19" i="1" s="1"/>
  <c r="AAO20" i="1" a="1"/>
  <c r="AAO20" i="1" s="1"/>
  <c r="AAP19" i="1" a="1"/>
  <c r="AAP19" i="1" s="1"/>
  <c r="AAP20" i="1" a="1"/>
  <c r="AAP20" i="1" s="1"/>
  <c r="AAO127" i="1" a="1"/>
  <c r="AAO127" i="1" s="1"/>
  <c r="AAO129" i="1" s="1" a="1"/>
  <c r="AAO129" i="1" s="1"/>
  <c r="AAO131" i="1" s="1" a="1"/>
  <c r="AAO131" i="1" s="1"/>
  <c r="AAO133" i="1" s="1" a="1"/>
  <c r="AAO133" i="1" s="1"/>
  <c r="AAO135" i="1" s="1" a="1"/>
  <c r="AAO135" i="1" s="1"/>
  <c r="AAO137" i="1" s="1" a="1"/>
  <c r="AAO137" i="1" s="1"/>
  <c r="AAO139" i="1" s="1" a="1"/>
  <c r="AAO139" i="1" s="1"/>
  <c r="AAO141" i="1" s="1" a="1"/>
  <c r="AAO141" i="1" s="1"/>
  <c r="AAO143" i="1" s="1" a="1"/>
  <c r="AAO143" i="1" s="1"/>
  <c r="AAP128" i="1" a="1"/>
  <c r="AAP128" i="1" s="1"/>
  <c r="AAP130" i="1" s="1" a="1"/>
  <c r="AAP130" i="1" s="1"/>
  <c r="AAP132" i="1" s="1" a="1"/>
  <c r="AAP132" i="1" s="1"/>
  <c r="AAP134" i="1" s="1" a="1"/>
  <c r="AAP134" i="1" s="1"/>
  <c r="AAP136" i="1" s="1" a="1"/>
  <c r="AAP136" i="1" s="1"/>
  <c r="AAP138" i="1" s="1" a="1"/>
  <c r="AAP138" i="1" s="1"/>
  <c r="AAP140" i="1" s="1" a="1"/>
  <c r="AAP140" i="1" s="1"/>
  <c r="AAP142" i="1" s="1" a="1"/>
  <c r="AAP142" i="1" s="1"/>
  <c r="AAP144" i="1" s="1" a="1"/>
  <c r="AAP144" i="1" s="1"/>
  <c r="AAP21" i="1" a="1"/>
  <c r="AAP21" i="1" s="1"/>
  <c r="AAP35" i="1" a="1"/>
  <c r="AAP35" i="1" s="1"/>
  <c r="AAO22" i="1" a="1"/>
  <c r="AAO22" i="1" s="1"/>
  <c r="AAO35" i="1" a="1"/>
  <c r="AAO35" i="1" s="1"/>
  <c r="AAP47" i="1" a="1"/>
  <c r="AAP47" i="1" s="1"/>
  <c r="AAP48" i="1" s="1" a="1"/>
  <c r="AAP48" i="1" s="1"/>
  <c r="AAO47" i="1" a="1"/>
  <c r="AAO47" i="1" s="1"/>
  <c r="AAO48" i="1" s="1" a="1"/>
  <c r="AAO48" i="1" s="1"/>
  <c r="AAP22" i="1" a="1"/>
  <c r="AAP22" i="1" s="1"/>
  <c r="AAO21" i="1" a="1"/>
  <c r="AAO21" i="1" s="1"/>
  <c r="AAP38" i="1" a="1"/>
  <c r="AAP38" i="1" s="1"/>
  <c r="AAP29" i="1" a="1"/>
  <c r="AAP29" i="1" s="1"/>
  <c r="AAP44" i="1" a="1"/>
  <c r="AAP44" i="1" s="1"/>
  <c r="AAP25" i="1" a="1"/>
  <c r="AAP25" i="1" s="1"/>
  <c r="AAP45" i="1" a="1"/>
  <c r="AAP45" i="1" s="1"/>
  <c r="AAP30" i="1" a="1"/>
  <c r="AAP30" i="1" s="1"/>
  <c r="AAP36" i="1" a="1"/>
  <c r="AAP36" i="1" s="1"/>
  <c r="AAP32" i="1" a="1"/>
  <c r="AAP32" i="1" s="1"/>
  <c r="AAP46" i="1" a="1"/>
  <c r="AAP46" i="1" s="1"/>
  <c r="AAP39" i="1" a="1"/>
  <c r="AAP39" i="1" s="1"/>
  <c r="AAP28" i="1" a="1"/>
  <c r="AAP28" i="1" s="1"/>
  <c r="AAP23" i="1" a="1"/>
  <c r="AAP23" i="1" s="1"/>
  <c r="AAP33" i="1" a="1"/>
  <c r="AAP33" i="1" s="1"/>
  <c r="AAP24" i="1" a="1"/>
  <c r="AAP24" i="1" s="1"/>
  <c r="AAP27" i="1" a="1"/>
  <c r="AAP27" i="1" s="1"/>
  <c r="AAP43" i="1" a="1"/>
  <c r="AAP43" i="1" s="1"/>
  <c r="AAP34" i="1" a="1"/>
  <c r="AAP34" i="1" s="1"/>
  <c r="AAP40" i="1" a="1"/>
  <c r="AAP40" i="1" s="1"/>
  <c r="AAP37" i="1" a="1"/>
  <c r="AAP37" i="1" s="1"/>
  <c r="AAP26" i="1" a="1"/>
  <c r="AAP26" i="1" s="1"/>
  <c r="AAP31" i="1" a="1"/>
  <c r="AAP31" i="1" s="1"/>
  <c r="AAP42" i="1" a="1"/>
  <c r="AAP42" i="1" s="1"/>
  <c r="AAO27" i="1" a="1"/>
  <c r="AAO27" i="1" s="1"/>
  <c r="AAO38" i="1" a="1"/>
  <c r="AAO38" i="1" s="1"/>
  <c r="AAO31" i="1" a="1"/>
  <c r="AAO31" i="1" s="1"/>
  <c r="AAO40" i="1" a="1"/>
  <c r="AAO40" i="1" s="1"/>
  <c r="AAO37" i="1" a="1"/>
  <c r="AAO37" i="1" s="1"/>
  <c r="AAO26" i="1" a="1"/>
  <c r="AAO26" i="1" s="1"/>
  <c r="AAO44" i="1" a="1"/>
  <c r="AAO44" i="1" s="1"/>
  <c r="AAO34" i="1" a="1"/>
  <c r="AAO34" i="1" s="1"/>
  <c r="AAO43" i="1" a="1"/>
  <c r="AAO43" i="1" s="1"/>
  <c r="AAO25" i="1" a="1"/>
  <c r="AAO25" i="1" s="1"/>
  <c r="AAO33" i="1" a="1"/>
  <c r="AAO33" i="1" s="1"/>
  <c r="AAO42" i="1" a="1"/>
  <c r="AAO42" i="1" s="1"/>
  <c r="AAO45" i="1" a="1"/>
  <c r="AAO45" i="1" s="1"/>
  <c r="AAO28" i="1" a="1"/>
  <c r="AAO28" i="1" s="1"/>
  <c r="AAO30" i="1" a="1"/>
  <c r="AAO30" i="1" s="1"/>
  <c r="AAO36" i="1" a="1"/>
  <c r="AAO36" i="1" s="1"/>
  <c r="AAO46" i="1" a="1"/>
  <c r="AAO46" i="1" s="1"/>
  <c r="AAO29" i="1" a="1"/>
  <c r="AAO29" i="1" s="1"/>
  <c r="AAO39" i="1" a="1"/>
  <c r="AAO39" i="1" s="1"/>
  <c r="AAO23" i="1" a="1"/>
  <c r="AAO23" i="1" s="1"/>
  <c r="AAO24" i="1" a="1"/>
  <c r="AAO24" i="1" s="1"/>
  <c r="AAO32" i="1" a="1"/>
  <c r="AAO32"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126" i="1" l="1" a="1"/>
  <c r="BJ126" i="1" s="1"/>
  <c r="BJ64" i="1" a="1"/>
  <c r="BJ64" i="1" s="1"/>
  <c r="H611" i="4"/>
  <c r="U611" i="4" s="1"/>
  <c r="I612" i="4"/>
  <c r="G562" i="4"/>
  <c r="P549" i="4"/>
  <c r="C550" i="4"/>
  <c r="B550" i="4" s="1"/>
  <c r="F614" i="4"/>
  <c r="E614" i="4"/>
  <c r="R614" i="4" s="1"/>
  <c r="D614" i="4"/>
  <c r="Q614" i="4" s="1"/>
  <c r="V550" i="4"/>
  <c r="S533" i="4"/>
  <c r="A615" i="4"/>
  <c r="YR14" i="1"/>
  <c r="CM14" i="1"/>
  <c r="CM15" i="1" s="1" a="1"/>
  <c r="CM15" i="1" s="1"/>
  <c r="BJ101" i="1" l="1" a="1"/>
  <c r="BJ101" i="1" s="1"/>
  <c r="BJ102" i="1" a="1"/>
  <c r="BJ102" i="1" s="1"/>
  <c r="BJ103" i="1" a="1"/>
  <c r="BJ103" i="1" s="1"/>
  <c r="BJ104" i="1" a="1"/>
  <c r="BJ104" i="1" s="1"/>
  <c r="BJ105" i="1" a="1"/>
  <c r="BJ105" i="1" s="1"/>
  <c r="BJ106" i="1" a="1"/>
  <c r="BJ106" i="1" s="1"/>
  <c r="BJ107" i="1" a="1"/>
  <c r="BJ107" i="1" s="1"/>
  <c r="BJ108" i="1" a="1"/>
  <c r="BJ108" i="1" s="1"/>
  <c r="BJ109" i="1" a="1"/>
  <c r="BJ109" i="1" s="1"/>
  <c r="BJ110" i="1" a="1"/>
  <c r="BJ110" i="1" s="1"/>
  <c r="BJ111" i="1" a="1"/>
  <c r="BJ111" i="1" s="1"/>
  <c r="BJ112" i="1" a="1"/>
  <c r="BJ112" i="1" s="1"/>
  <c r="BJ113" i="1" a="1"/>
  <c r="BJ113" i="1" s="1"/>
  <c r="BJ114" i="1" a="1"/>
  <c r="BJ114" i="1" s="1"/>
  <c r="BJ115" i="1" a="1"/>
  <c r="BJ115" i="1" s="1"/>
  <c r="BJ90" i="1" a="1"/>
  <c r="BJ90" i="1" s="1"/>
  <c r="BJ91" i="1" a="1"/>
  <c r="BJ91" i="1" s="1"/>
  <c r="BJ92" i="1" a="1"/>
  <c r="BJ92" i="1" s="1"/>
  <c r="BJ93" i="1" a="1"/>
  <c r="BJ93" i="1" s="1"/>
  <c r="BJ94" i="1" a="1"/>
  <c r="BJ94" i="1" s="1"/>
  <c r="BJ95" i="1" a="1"/>
  <c r="BJ95" i="1" s="1"/>
  <c r="BJ96" i="1" a="1"/>
  <c r="BJ96" i="1" s="1"/>
  <c r="BJ97" i="1" a="1"/>
  <c r="BJ97" i="1" s="1"/>
  <c r="BJ98" i="1" a="1"/>
  <c r="BJ98" i="1" s="1"/>
  <c r="BJ99" i="1" a="1"/>
  <c r="BJ99" i="1" s="1"/>
  <c r="BJ100" i="1" a="1"/>
  <c r="BJ100" i="1" s="1"/>
  <c r="BJ76" i="1" a="1"/>
  <c r="BJ76" i="1" s="1"/>
  <c r="BJ77" i="1" a="1"/>
  <c r="BJ77" i="1" s="1"/>
  <c r="BJ78" i="1" a="1"/>
  <c r="BJ78" i="1" s="1"/>
  <c r="BJ79" i="1" a="1"/>
  <c r="BJ79" i="1" s="1"/>
  <c r="BJ80" i="1" a="1"/>
  <c r="BJ80" i="1" s="1"/>
  <c r="BJ81" i="1" a="1"/>
  <c r="BJ81" i="1" s="1"/>
  <c r="BJ82" i="1" a="1"/>
  <c r="BJ82" i="1" s="1"/>
  <c r="BJ83" i="1" a="1"/>
  <c r="BJ83" i="1" s="1"/>
  <c r="BJ84" i="1" a="1"/>
  <c r="BJ84" i="1" s="1"/>
  <c r="BJ85" i="1" a="1"/>
  <c r="BJ85" i="1" s="1"/>
  <c r="BJ86" i="1" a="1"/>
  <c r="BJ86" i="1" s="1"/>
  <c r="BJ87" i="1" a="1"/>
  <c r="BJ87" i="1" s="1"/>
  <c r="BJ88" i="1" a="1"/>
  <c r="BJ88" i="1" s="1"/>
  <c r="BJ89" i="1" a="1"/>
  <c r="BJ89" i="1" s="1"/>
  <c r="BJ125" i="1" a="1"/>
  <c r="BJ125" i="1" s="1"/>
  <c r="BJ146" i="1" s="1" a="1"/>
  <c r="BJ146" i="1" s="1"/>
  <c r="BJ145" i="1" a="1"/>
  <c r="BJ145" i="1" s="1"/>
  <c r="CM124" i="1" a="1"/>
  <c r="CM124" i="1" s="1"/>
  <c r="CM125" i="1" s="1" a="1"/>
  <c r="CM125" i="1" s="1"/>
  <c r="BJ147" i="1" a="1"/>
  <c r="BJ147" i="1" s="1"/>
  <c r="BJ128" i="1" a="1"/>
  <c r="BJ128" i="1" s="1"/>
  <c r="BJ130" i="1" s="1" a="1"/>
  <c r="BJ130" i="1" s="1"/>
  <c r="BJ132" i="1" s="1" a="1"/>
  <c r="BJ132" i="1" s="1"/>
  <c r="BJ134" i="1" s="1" a="1"/>
  <c r="BJ134" i="1" s="1"/>
  <c r="BJ136" i="1" s="1" a="1"/>
  <c r="BJ136" i="1" s="1"/>
  <c r="BJ138" i="1" s="1" a="1"/>
  <c r="BJ138" i="1" s="1"/>
  <c r="BJ140" i="1" s="1" a="1"/>
  <c r="BJ140" i="1" s="1"/>
  <c r="BJ142" i="1" s="1" a="1"/>
  <c r="BJ142" i="1" s="1"/>
  <c r="BJ144" i="1" s="1" a="1"/>
  <c r="BJ144" i="1" s="1"/>
  <c r="CM49" i="1" a="1"/>
  <c r="CM49" i="1" s="1"/>
  <c r="CM64" i="1" a="1"/>
  <c r="CM64" i="1" s="1"/>
  <c r="BJ65" i="1" a="1"/>
  <c r="BJ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G563" i="4"/>
  <c r="H612" i="4"/>
  <c r="U612" i="4" s="1"/>
  <c r="I613" i="4"/>
  <c r="P550" i="4"/>
  <c r="C551" i="4"/>
  <c r="B551" i="4" s="1"/>
  <c r="E615" i="4"/>
  <c r="R615" i="4" s="1"/>
  <c r="D615" i="4"/>
  <c r="Q615" i="4" s="1"/>
  <c r="F615" i="4"/>
  <c r="V551" i="4"/>
  <c r="S534" i="4"/>
  <c r="A616" i="4"/>
  <c r="YR17" i="1"/>
  <c r="YS14" i="1"/>
  <c r="YQ14" i="1"/>
  <c r="BD149" i="1"/>
  <c r="CU14" i="1"/>
  <c r="CU15" i="1" s="1" a="1"/>
  <c r="CU15" i="1" s="1"/>
  <c r="CM101" i="1" l="1" a="1"/>
  <c r="CM101" i="1" s="1"/>
  <c r="CM102" i="1" a="1"/>
  <c r="CM102" i="1" s="1"/>
  <c r="CM103" i="1" a="1"/>
  <c r="CM103" i="1" s="1"/>
  <c r="CM104" i="1" a="1"/>
  <c r="CM104" i="1" s="1"/>
  <c r="CM105" i="1" a="1"/>
  <c r="CM105" i="1" s="1"/>
  <c r="CM106" i="1" a="1"/>
  <c r="CM106" i="1" s="1"/>
  <c r="CM107" i="1" a="1"/>
  <c r="CM107" i="1" s="1"/>
  <c r="CM108" i="1" a="1"/>
  <c r="CM108" i="1" s="1"/>
  <c r="CM109" i="1" a="1"/>
  <c r="CM109" i="1" s="1"/>
  <c r="CM110" i="1" a="1"/>
  <c r="CM110" i="1" s="1"/>
  <c r="CM111" i="1" a="1"/>
  <c r="CM111" i="1" s="1"/>
  <c r="CM112" i="1" a="1"/>
  <c r="CM112" i="1" s="1"/>
  <c r="CM113" i="1" a="1"/>
  <c r="CM113" i="1" s="1"/>
  <c r="CM114" i="1" a="1"/>
  <c r="CM114" i="1" s="1"/>
  <c r="CM115" i="1" a="1"/>
  <c r="CM115" i="1" s="1"/>
  <c r="CM90" i="1" a="1"/>
  <c r="CM90" i="1" s="1"/>
  <c r="CM91" i="1" a="1"/>
  <c r="CM91" i="1" s="1"/>
  <c r="CM92" i="1" a="1"/>
  <c r="CM92" i="1" s="1"/>
  <c r="CM93" i="1" a="1"/>
  <c r="CM93" i="1" s="1"/>
  <c r="CM94" i="1" a="1"/>
  <c r="CM94" i="1" s="1"/>
  <c r="CM95" i="1" a="1"/>
  <c r="CM95" i="1" s="1"/>
  <c r="CM96" i="1" a="1"/>
  <c r="CM96" i="1" s="1"/>
  <c r="CM97" i="1" a="1"/>
  <c r="CM97" i="1" s="1"/>
  <c r="CM98" i="1" a="1"/>
  <c r="CM98" i="1" s="1"/>
  <c r="CM99" i="1" a="1"/>
  <c r="CM99" i="1" s="1"/>
  <c r="CM100" i="1" a="1"/>
  <c r="CM100" i="1" s="1"/>
  <c r="CM76" i="1" a="1"/>
  <c r="CM76" i="1" s="1"/>
  <c r="CM77" i="1" a="1"/>
  <c r="CM77" i="1" s="1"/>
  <c r="CM78" i="1" a="1"/>
  <c r="CM78" i="1" s="1"/>
  <c r="CM79" i="1" a="1"/>
  <c r="CM79" i="1" s="1"/>
  <c r="CM80" i="1" a="1"/>
  <c r="CM80" i="1" s="1"/>
  <c r="CM81" i="1" a="1"/>
  <c r="CM81" i="1" s="1"/>
  <c r="CM82" i="1" a="1"/>
  <c r="CM82" i="1" s="1"/>
  <c r="CM83" i="1" a="1"/>
  <c r="CM83" i="1" s="1"/>
  <c r="CM84" i="1" a="1"/>
  <c r="CM84" i="1" s="1"/>
  <c r="CM85" i="1" a="1"/>
  <c r="CM85" i="1" s="1"/>
  <c r="CM86" i="1" a="1"/>
  <c r="CM86" i="1" s="1"/>
  <c r="CM87" i="1" a="1"/>
  <c r="CM87" i="1" s="1"/>
  <c r="CM88" i="1" a="1"/>
  <c r="CM88" i="1" s="1"/>
  <c r="CM89" i="1" a="1"/>
  <c r="CM89" i="1" s="1"/>
  <c r="BJ127" i="1" a="1"/>
  <c r="BJ127" i="1" s="1"/>
  <c r="BJ129" i="1" s="1" a="1"/>
  <c r="BJ129" i="1" s="1"/>
  <c r="BJ131" i="1" s="1" a="1"/>
  <c r="BJ131" i="1" s="1"/>
  <c r="BJ133" i="1" s="1" a="1"/>
  <c r="BJ133" i="1" s="1"/>
  <c r="BJ135" i="1" s="1" a="1"/>
  <c r="BJ135" i="1" s="1"/>
  <c r="BJ137" i="1" s="1" a="1"/>
  <c r="BJ137" i="1" s="1"/>
  <c r="BJ139" i="1" s="1" a="1"/>
  <c r="BJ139" i="1" s="1"/>
  <c r="BJ141" i="1" s="1" a="1"/>
  <c r="BJ141" i="1" s="1"/>
  <c r="BJ143" i="1" s="1" a="1"/>
  <c r="BJ143" i="1" s="1"/>
  <c r="CM126" i="1" a="1"/>
  <c r="CM126" i="1" s="1"/>
  <c r="CM128" i="1" s="1" a="1"/>
  <c r="CM128" i="1" s="1"/>
  <c r="CM130" i="1" s="1" a="1"/>
  <c r="CM130" i="1" s="1"/>
  <c r="CM132" i="1" s="1" a="1"/>
  <c r="CM132" i="1" s="1"/>
  <c r="CM134" i="1" s="1" a="1"/>
  <c r="CM134" i="1" s="1"/>
  <c r="CM136" i="1" s="1" a="1"/>
  <c r="CM136" i="1" s="1"/>
  <c r="CM138" i="1" s="1" a="1"/>
  <c r="CM138" i="1" s="1"/>
  <c r="CM140" i="1" s="1" a="1"/>
  <c r="CM140" i="1" s="1"/>
  <c r="CM142" i="1" s="1" a="1"/>
  <c r="CM142" i="1" s="1"/>
  <c r="CM144" i="1" s="1" a="1"/>
  <c r="CM144" i="1" s="1"/>
  <c r="CM145" i="1" a="1"/>
  <c r="CM145" i="1" s="1"/>
  <c r="CU124" i="1" a="1"/>
  <c r="CU124" i="1" s="1"/>
  <c r="CU145" i="1" s="1" a="1"/>
  <c r="CU145" i="1" s="1"/>
  <c r="CM146" i="1" a="1"/>
  <c r="CM146" i="1" s="1"/>
  <c r="CM127" i="1" a="1"/>
  <c r="CM127" i="1" s="1"/>
  <c r="CM129" i="1" s="1" a="1"/>
  <c r="CM129" i="1" s="1"/>
  <c r="CM131" i="1" s="1" a="1"/>
  <c r="CM131" i="1" s="1"/>
  <c r="CM133" i="1" s="1" a="1"/>
  <c r="CM133" i="1" s="1"/>
  <c r="CM135" i="1" s="1" a="1"/>
  <c r="CM135" i="1" s="1"/>
  <c r="CM137" i="1" s="1" a="1"/>
  <c r="CM137" i="1" s="1"/>
  <c r="CM139" i="1" s="1" a="1"/>
  <c r="CM139" i="1" s="1"/>
  <c r="CM141" i="1" s="1" a="1"/>
  <c r="CM141" i="1" s="1"/>
  <c r="CM143" i="1" s="1" a="1"/>
  <c r="CM143" i="1" s="1"/>
  <c r="CU49" i="1" a="1"/>
  <c r="CU49" i="1" s="1"/>
  <c r="CM65" i="1" a="1"/>
  <c r="CM65"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54" i="1" a="1"/>
  <c r="CM54" i="1" s="1"/>
  <c r="CM55" i="1" s="1" a="1"/>
  <c r="CM55" i="1" s="1"/>
  <c r="CM52" i="1" a="1"/>
  <c r="CM52" i="1" s="1"/>
  <c r="CM53" i="1" s="1" a="1"/>
  <c r="CM53" i="1" s="1"/>
  <c r="CM50" i="1" a="1"/>
  <c r="CM50" i="1" s="1"/>
  <c r="CM51" i="1" s="1" a="1"/>
  <c r="CM51" i="1" s="1"/>
  <c r="CU64" i="1" a="1"/>
  <c r="CU64" i="1" s="1"/>
  <c r="YR18" i="1" a="1"/>
  <c r="YR18" i="1" s="1"/>
  <c r="YR41" i="1" s="1" a="1"/>
  <c r="YR41" i="1" s="1"/>
  <c r="H613" i="4"/>
  <c r="U613" i="4" s="1"/>
  <c r="I614" i="4"/>
  <c r="G564" i="4"/>
  <c r="P551" i="4"/>
  <c r="C552" i="4"/>
  <c r="B552" i="4" s="1"/>
  <c r="F616" i="4"/>
  <c r="E616" i="4"/>
  <c r="R616" i="4" s="1"/>
  <c r="D616" i="4"/>
  <c r="Q616" i="4" s="1"/>
  <c r="V552" i="4"/>
  <c r="S535" i="4"/>
  <c r="A617" i="4"/>
  <c r="YQ17" i="1"/>
  <c r="YS17" i="1"/>
  <c r="DK17" i="1"/>
  <c r="CU101" i="1" l="1" a="1"/>
  <c r="CU101" i="1" s="1"/>
  <c r="CU102" i="1" a="1"/>
  <c r="CU102" i="1" s="1"/>
  <c r="CU103" i="1" a="1"/>
  <c r="CU103" i="1" s="1"/>
  <c r="CU104" i="1" a="1"/>
  <c r="CU104" i="1" s="1"/>
  <c r="CU105" i="1" a="1"/>
  <c r="CU105" i="1" s="1"/>
  <c r="CU106" i="1" a="1"/>
  <c r="CU106" i="1" s="1"/>
  <c r="CU107" i="1" a="1"/>
  <c r="CU107" i="1" s="1"/>
  <c r="CU108" i="1" a="1"/>
  <c r="CU108" i="1" s="1"/>
  <c r="CU109" i="1" a="1"/>
  <c r="CU109" i="1" s="1"/>
  <c r="CU110" i="1" a="1"/>
  <c r="CU110" i="1" s="1"/>
  <c r="CU111" i="1" a="1"/>
  <c r="CU111" i="1" s="1"/>
  <c r="CU112" i="1" a="1"/>
  <c r="CU112" i="1" s="1"/>
  <c r="CU113" i="1" a="1"/>
  <c r="CU113" i="1" s="1"/>
  <c r="CU114" i="1" a="1"/>
  <c r="CU114" i="1" s="1"/>
  <c r="CU115" i="1" a="1"/>
  <c r="CU115" i="1" s="1"/>
  <c r="CU90" i="1" a="1"/>
  <c r="CU90" i="1" s="1"/>
  <c r="CU91" i="1" a="1"/>
  <c r="CU91" i="1" s="1"/>
  <c r="CU92" i="1" a="1"/>
  <c r="CU92" i="1" s="1"/>
  <c r="CU93" i="1" a="1"/>
  <c r="CU93" i="1" s="1"/>
  <c r="CU94" i="1" a="1"/>
  <c r="CU94" i="1" s="1"/>
  <c r="CU95" i="1" a="1"/>
  <c r="CU95" i="1" s="1"/>
  <c r="CU96" i="1" a="1"/>
  <c r="CU96" i="1" s="1"/>
  <c r="CU97" i="1" a="1"/>
  <c r="CU97" i="1" s="1"/>
  <c r="CU98" i="1" a="1"/>
  <c r="CU98" i="1" s="1"/>
  <c r="CU99" i="1" a="1"/>
  <c r="CU99" i="1" s="1"/>
  <c r="CU100" i="1" a="1"/>
  <c r="CU100" i="1" s="1"/>
  <c r="CU76" i="1" a="1"/>
  <c r="CU76" i="1" s="1"/>
  <c r="CU77" i="1" a="1"/>
  <c r="CU77" i="1" s="1"/>
  <c r="CU78" i="1" a="1"/>
  <c r="CU78" i="1" s="1"/>
  <c r="CU79" i="1" a="1"/>
  <c r="CU79" i="1" s="1"/>
  <c r="CU80" i="1" a="1"/>
  <c r="CU80" i="1" s="1"/>
  <c r="CU81" i="1" a="1"/>
  <c r="CU81" i="1" s="1"/>
  <c r="CU82" i="1" a="1"/>
  <c r="CU82" i="1" s="1"/>
  <c r="CU83" i="1" a="1"/>
  <c r="CU83" i="1" s="1"/>
  <c r="CU84" i="1" a="1"/>
  <c r="CU84" i="1" s="1"/>
  <c r="CU85" i="1" a="1"/>
  <c r="CU85" i="1" s="1"/>
  <c r="CU86" i="1" a="1"/>
  <c r="CU86" i="1" s="1"/>
  <c r="CU87" i="1" a="1"/>
  <c r="CU87" i="1" s="1"/>
  <c r="CU88" i="1" a="1"/>
  <c r="CU88" i="1" s="1"/>
  <c r="CU89" i="1" a="1"/>
  <c r="CU89" i="1" s="1"/>
  <c r="YR19" i="1" a="1"/>
  <c r="YR19" i="1" s="1"/>
  <c r="YR20" i="1" a="1"/>
  <c r="YR20" i="1" s="1"/>
  <c r="CM147" i="1" a="1"/>
  <c r="CM147" i="1" s="1"/>
  <c r="CU126" i="1" a="1"/>
  <c r="CU126" i="1" s="1"/>
  <c r="CU128" i="1" s="1" a="1"/>
  <c r="CU128" i="1" s="1"/>
  <c r="CU130" i="1" s="1" a="1"/>
  <c r="CU130" i="1" s="1"/>
  <c r="CU132" i="1" s="1" a="1"/>
  <c r="CU132" i="1" s="1"/>
  <c r="CU134" i="1" s="1" a="1"/>
  <c r="CU134" i="1" s="1"/>
  <c r="CU136" i="1" s="1" a="1"/>
  <c r="CU136" i="1" s="1"/>
  <c r="CU138" i="1" s="1" a="1"/>
  <c r="CU138" i="1" s="1"/>
  <c r="CU140" i="1" s="1" a="1"/>
  <c r="CU140" i="1" s="1"/>
  <c r="CU142" i="1" s="1" a="1"/>
  <c r="CU142" i="1" s="1"/>
  <c r="CU144" i="1" s="1" a="1"/>
  <c r="CU144" i="1" s="1"/>
  <c r="CU125" i="1" a="1"/>
  <c r="CU125" i="1" s="1"/>
  <c r="CU146" i="1" s="1" a="1"/>
  <c r="CU146" i="1" s="1"/>
  <c r="YR22" i="1" a="1"/>
  <c r="YR22" i="1" s="1"/>
  <c r="YR35" i="1" a="1"/>
  <c r="YR35" i="1" s="1"/>
  <c r="YR47" i="1" a="1"/>
  <c r="YR47" i="1" s="1"/>
  <c r="YR48" i="1" s="1" a="1"/>
  <c r="YR48" i="1" s="1"/>
  <c r="YR21" i="1" a="1"/>
  <c r="YR21" i="1" s="1"/>
  <c r="YR28" i="1" a="1"/>
  <c r="YR28" i="1" s="1"/>
  <c r="YR34" i="1" a="1"/>
  <c r="YR34" i="1" s="1"/>
  <c r="YR43" i="1" a="1"/>
  <c r="YR43" i="1" s="1"/>
  <c r="YR40" i="1" a="1"/>
  <c r="YR40" i="1" s="1"/>
  <c r="YR42" i="1" a="1"/>
  <c r="YR42" i="1" s="1"/>
  <c r="YR44" i="1" a="1"/>
  <c r="YR44" i="1" s="1"/>
  <c r="YR24" i="1" a="1"/>
  <c r="YR24" i="1" s="1"/>
  <c r="YR30" i="1" a="1"/>
  <c r="YR30" i="1" s="1"/>
  <c r="YR26" i="1" a="1"/>
  <c r="YR26" i="1" s="1"/>
  <c r="YR39" i="1" a="1"/>
  <c r="YR39" i="1" s="1"/>
  <c r="YR23" i="1" a="1"/>
  <c r="YR23" i="1" s="1"/>
  <c r="YR37" i="1" a="1"/>
  <c r="YR37" i="1" s="1"/>
  <c r="YR45" i="1" a="1"/>
  <c r="YR45" i="1" s="1"/>
  <c r="YR29" i="1" a="1"/>
  <c r="YR29" i="1" s="1"/>
  <c r="YR27" i="1" a="1"/>
  <c r="YR27" i="1" s="1"/>
  <c r="YR31" i="1" a="1"/>
  <c r="YR31" i="1" s="1"/>
  <c r="YR32" i="1" a="1"/>
  <c r="YR32" i="1" s="1"/>
  <c r="YR46" i="1" a="1"/>
  <c r="YR46" i="1" s="1"/>
  <c r="YR38" i="1" a="1"/>
  <c r="YR38" i="1" s="1"/>
  <c r="YR33" i="1" a="1"/>
  <c r="YR33" i="1" s="1"/>
  <c r="YR25" i="1" a="1"/>
  <c r="YR25" i="1" s="1"/>
  <c r="YR36" i="1" a="1"/>
  <c r="YR36" i="1" s="1"/>
  <c r="YQ18" i="1" a="1"/>
  <c r="YQ18" i="1" s="1"/>
  <c r="YQ41" i="1" s="1" a="1"/>
  <c r="YQ41" i="1" s="1"/>
  <c r="YS18" i="1" a="1"/>
  <c r="YS18" i="1" s="1"/>
  <c r="YS41" i="1" s="1" a="1"/>
  <c r="YS41" i="1" s="1"/>
  <c r="CU65" i="1" a="1"/>
  <c r="CU65"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52" i="1" a="1"/>
  <c r="CU52" i="1" s="1"/>
  <c r="CU53" i="1" s="1" a="1"/>
  <c r="CU53" i="1" s="1"/>
  <c r="CU50" i="1" a="1"/>
  <c r="CU50" i="1" s="1"/>
  <c r="CU51" i="1" s="1" a="1"/>
  <c r="CU51" i="1" s="1"/>
  <c r="CU54" i="1" a="1"/>
  <c r="CU54" i="1" s="1"/>
  <c r="CU55" i="1" s="1" a="1"/>
  <c r="CU55" i="1" s="1"/>
  <c r="G565" i="4"/>
  <c r="H614" i="4"/>
  <c r="U614" i="4" s="1"/>
  <c r="I615" i="4"/>
  <c r="P552" i="4"/>
  <c r="C553" i="4"/>
  <c r="B553" i="4" s="1"/>
  <c r="F617" i="4"/>
  <c r="E617" i="4"/>
  <c r="R617" i="4" s="1"/>
  <c r="D617" i="4"/>
  <c r="Q617" i="4" s="1"/>
  <c r="V553" i="4"/>
  <c r="S536" i="4"/>
  <c r="A618" i="4"/>
  <c r="YQ19" i="1" l="1" a="1"/>
  <c r="YQ19" i="1" s="1"/>
  <c r="YQ20" i="1" a="1"/>
  <c r="YQ20" i="1" s="1"/>
  <c r="YS19" i="1" a="1"/>
  <c r="YS19" i="1" s="1"/>
  <c r="YS20" i="1" a="1"/>
  <c r="YS20" i="1" s="1"/>
  <c r="CU147" i="1" a="1"/>
  <c r="CU147" i="1" s="1"/>
  <c r="CU127" i="1" a="1"/>
  <c r="CU127" i="1" s="1"/>
  <c r="CU129" i="1" s="1" a="1"/>
  <c r="CU129" i="1" s="1"/>
  <c r="CU131" i="1" s="1" a="1"/>
  <c r="CU131" i="1" s="1"/>
  <c r="CU133" i="1" s="1" a="1"/>
  <c r="CU133" i="1" s="1"/>
  <c r="CU135" i="1" s="1" a="1"/>
  <c r="CU135" i="1" s="1"/>
  <c r="CU137" i="1" s="1" a="1"/>
  <c r="CU137" i="1" s="1"/>
  <c r="CU139" i="1" s="1" a="1"/>
  <c r="CU139" i="1" s="1"/>
  <c r="CU141" i="1" s="1" a="1"/>
  <c r="CU141" i="1" s="1"/>
  <c r="CU143" i="1" s="1" a="1"/>
  <c r="CU143" i="1" s="1"/>
  <c r="YS35" i="1" a="1"/>
  <c r="YS35" i="1" s="1"/>
  <c r="YQ35" i="1" a="1"/>
  <c r="YQ35" i="1" s="1"/>
  <c r="YS47" i="1" a="1"/>
  <c r="YS47" i="1" s="1"/>
  <c r="YS48" i="1" s="1" a="1"/>
  <c r="YS48" i="1" s="1"/>
  <c r="YQ47" i="1" a="1"/>
  <c r="YQ47" i="1" s="1"/>
  <c r="YQ48" i="1" s="1" a="1"/>
  <c r="YQ48" i="1" s="1"/>
  <c r="YS21" i="1" a="1"/>
  <c r="YS21" i="1" s="1"/>
  <c r="YS22" i="1" a="1"/>
  <c r="YS22" i="1" s="1"/>
  <c r="YQ21" i="1" a="1"/>
  <c r="YQ21" i="1" s="1"/>
  <c r="YQ22" i="1" a="1"/>
  <c r="YQ22" i="1" s="1"/>
  <c r="YS46" i="1" a="1"/>
  <c r="YS46" i="1" s="1"/>
  <c r="YS44" i="1" a="1"/>
  <c r="YS44" i="1" s="1"/>
  <c r="YS32" i="1" a="1"/>
  <c r="YS32" i="1" s="1"/>
  <c r="YS26" i="1" a="1"/>
  <c r="YS26" i="1" s="1"/>
  <c r="YS36" i="1" a="1"/>
  <c r="YS36" i="1" s="1"/>
  <c r="YS33" i="1" a="1"/>
  <c r="YS33" i="1" s="1"/>
  <c r="YS38" i="1" a="1"/>
  <c r="YS38" i="1" s="1"/>
  <c r="YS39" i="1" a="1"/>
  <c r="YS39" i="1" s="1"/>
  <c r="YS25" i="1" a="1"/>
  <c r="YS25" i="1" s="1"/>
  <c r="YS43" i="1" a="1"/>
  <c r="YS43" i="1" s="1"/>
  <c r="YS34" i="1" a="1"/>
  <c r="YS34" i="1" s="1"/>
  <c r="YS42" i="1" a="1"/>
  <c r="YS42" i="1" s="1"/>
  <c r="YS23" i="1" a="1"/>
  <c r="YS23" i="1" s="1"/>
  <c r="YS30" i="1" a="1"/>
  <c r="YS30" i="1" s="1"/>
  <c r="YS28" i="1" a="1"/>
  <c r="YS28" i="1" s="1"/>
  <c r="YS45" i="1" a="1"/>
  <c r="YS45" i="1" s="1"/>
  <c r="YS29" i="1" a="1"/>
  <c r="YS29" i="1" s="1"/>
  <c r="YS24" i="1" a="1"/>
  <c r="YS24" i="1" s="1"/>
  <c r="YS37" i="1" a="1"/>
  <c r="YS37" i="1" s="1"/>
  <c r="YS27" i="1" a="1"/>
  <c r="YS27" i="1" s="1"/>
  <c r="YS40" i="1" a="1"/>
  <c r="YS40" i="1" s="1"/>
  <c r="YS31" i="1" a="1"/>
  <c r="YS31" i="1" s="1"/>
  <c r="YQ27" i="1" a="1"/>
  <c r="YQ27" i="1" s="1"/>
  <c r="YQ25" i="1" a="1"/>
  <c r="YQ25" i="1" s="1"/>
  <c r="YQ34" i="1" a="1"/>
  <c r="YQ34" i="1" s="1"/>
  <c r="YQ31" i="1" a="1"/>
  <c r="YQ31" i="1" s="1"/>
  <c r="YQ43" i="1" a="1"/>
  <c r="YQ43" i="1" s="1"/>
  <c r="YQ44" i="1" a="1"/>
  <c r="YQ44" i="1" s="1"/>
  <c r="YQ40" i="1" a="1"/>
  <c r="YQ40" i="1" s="1"/>
  <c r="YQ26" i="1" a="1"/>
  <c r="YQ26" i="1" s="1"/>
  <c r="YQ33" i="1" a="1"/>
  <c r="YQ33" i="1" s="1"/>
  <c r="YQ32" i="1" a="1"/>
  <c r="YQ32" i="1" s="1"/>
  <c r="YQ30" i="1" a="1"/>
  <c r="YQ30" i="1" s="1"/>
  <c r="YQ29" i="1" a="1"/>
  <c r="YQ29" i="1" s="1"/>
  <c r="YQ36" i="1" a="1"/>
  <c r="YQ36" i="1" s="1"/>
  <c r="YQ42" i="1" a="1"/>
  <c r="YQ42" i="1" s="1"/>
  <c r="YQ45" i="1" a="1"/>
  <c r="YQ45" i="1" s="1"/>
  <c r="YQ24" i="1" a="1"/>
  <c r="YQ24" i="1" s="1"/>
  <c r="YQ28" i="1" a="1"/>
  <c r="YQ28" i="1" s="1"/>
  <c r="YQ37" i="1" a="1"/>
  <c r="YQ37" i="1" s="1"/>
  <c r="YQ46" i="1" a="1"/>
  <c r="YQ46" i="1" s="1"/>
  <c r="YQ38" i="1" a="1"/>
  <c r="YQ38" i="1" s="1"/>
  <c r="YQ23" i="1" a="1"/>
  <c r="YQ23" i="1" s="1"/>
  <c r="YQ39" i="1" a="1"/>
  <c r="YQ39" i="1" s="1"/>
  <c r="H615" i="4"/>
  <c r="U615" i="4" s="1"/>
  <c r="I616" i="4"/>
  <c r="G566" i="4"/>
  <c r="P553" i="4"/>
  <c r="C554" i="4"/>
  <c r="B554" i="4" s="1"/>
  <c r="F618" i="4"/>
  <c r="E618" i="4"/>
  <c r="R618" i="4" s="1"/>
  <c r="D618" i="4"/>
  <c r="Q618" i="4" s="1"/>
  <c r="V554" i="4"/>
  <c r="S537" i="4"/>
  <c r="A619" i="4"/>
  <c r="AAT14" i="1"/>
  <c r="AAT15" i="1" s="1" a="1"/>
  <c r="AAT15" i="1" s="1"/>
  <c r="AAS14" i="1"/>
  <c r="AAS15" i="1" s="1" a="1"/>
  <c r="AAS15" i="1" s="1"/>
  <c r="AAR14" i="1"/>
  <c r="AAR17" i="1" s="1"/>
  <c r="AAT124" i="1" l="1" a="1"/>
  <c r="AAT124" i="1" s="1"/>
  <c r="AAT145" i="1" s="1" a="1"/>
  <c r="AAT145" i="1" s="1"/>
  <c r="AAS124" i="1" a="1"/>
  <c r="AAS124" i="1" s="1"/>
  <c r="AAS145" i="1" s="1" a="1"/>
  <c r="AAS145" i="1" s="1"/>
  <c r="AAS49" i="1" a="1"/>
  <c r="AAS49" i="1" s="1"/>
  <c r="AAT49" i="1" a="1"/>
  <c r="AAT49" i="1" s="1"/>
  <c r="AAR18" i="1" a="1"/>
  <c r="AAR18" i="1" s="1"/>
  <c r="AAR41" i="1" s="1" a="1"/>
  <c r="AAR41" i="1" s="1"/>
  <c r="AAT64" i="1" a="1"/>
  <c r="AAT64" i="1" s="1"/>
  <c r="AAS64" i="1" a="1"/>
  <c r="AAS64" i="1" s="1"/>
  <c r="G567" i="4"/>
  <c r="H616" i="4"/>
  <c r="U616" i="4" s="1"/>
  <c r="I617" i="4"/>
  <c r="P554" i="4"/>
  <c r="C555" i="4"/>
  <c r="B555" i="4" s="1"/>
  <c r="F619" i="4"/>
  <c r="E619" i="4"/>
  <c r="R619" i="4" s="1"/>
  <c r="D619" i="4"/>
  <c r="Q619" i="4" s="1"/>
  <c r="V555" i="4"/>
  <c r="S538" i="4"/>
  <c r="A620" i="4"/>
  <c r="AAT17" i="1"/>
  <c r="AAS17" i="1"/>
  <c r="AAS101" i="1" l="1" a="1"/>
  <c r="AAS101" i="1" s="1"/>
  <c r="AAS102" i="1" a="1"/>
  <c r="AAS102" i="1" s="1"/>
  <c r="AAS103" i="1" a="1"/>
  <c r="AAS103" i="1" s="1"/>
  <c r="AAS104" i="1" a="1"/>
  <c r="AAS104" i="1" s="1"/>
  <c r="AAS105" i="1" a="1"/>
  <c r="AAS105" i="1" s="1"/>
  <c r="AAS106" i="1" a="1"/>
  <c r="AAS106" i="1" s="1"/>
  <c r="AAS107" i="1" a="1"/>
  <c r="AAS107" i="1" s="1"/>
  <c r="AAS108" i="1" a="1"/>
  <c r="AAS108" i="1" s="1"/>
  <c r="AAS109" i="1" a="1"/>
  <c r="AAS109" i="1" s="1"/>
  <c r="AAS110" i="1" a="1"/>
  <c r="AAS110" i="1" s="1"/>
  <c r="AAS111" i="1" a="1"/>
  <c r="AAS111" i="1" s="1"/>
  <c r="AAS112" i="1" a="1"/>
  <c r="AAS112" i="1" s="1"/>
  <c r="AAS113" i="1" a="1"/>
  <c r="AAS113" i="1" s="1"/>
  <c r="AAS114" i="1" a="1"/>
  <c r="AAS114" i="1" s="1"/>
  <c r="AAS115" i="1" a="1"/>
  <c r="AAS115" i="1" s="1"/>
  <c r="AAT101" i="1" a="1"/>
  <c r="AAT101" i="1" s="1"/>
  <c r="AAT102" i="1" a="1"/>
  <c r="AAT102" i="1" s="1"/>
  <c r="AAT103" i="1" a="1"/>
  <c r="AAT103" i="1" s="1"/>
  <c r="AAT104" i="1" a="1"/>
  <c r="AAT104" i="1" s="1"/>
  <c r="AAT105" i="1" a="1"/>
  <c r="AAT105" i="1" s="1"/>
  <c r="AAT106" i="1" a="1"/>
  <c r="AAT106" i="1" s="1"/>
  <c r="AAT107" i="1" a="1"/>
  <c r="AAT107" i="1" s="1"/>
  <c r="AAT108" i="1" a="1"/>
  <c r="AAT108" i="1" s="1"/>
  <c r="AAT109" i="1" a="1"/>
  <c r="AAT109" i="1" s="1"/>
  <c r="AAT110" i="1" a="1"/>
  <c r="AAT110" i="1" s="1"/>
  <c r="AAT111" i="1" a="1"/>
  <c r="AAT111" i="1" s="1"/>
  <c r="AAT112" i="1" a="1"/>
  <c r="AAT112" i="1" s="1"/>
  <c r="AAT113" i="1" a="1"/>
  <c r="AAT113" i="1" s="1"/>
  <c r="AAT114" i="1" a="1"/>
  <c r="AAT114" i="1" s="1"/>
  <c r="AAT115" i="1" a="1"/>
  <c r="AAT115" i="1" s="1"/>
  <c r="AAT90" i="1" a="1"/>
  <c r="AAT90" i="1" s="1"/>
  <c r="AAT91" i="1" a="1"/>
  <c r="AAT91" i="1" s="1"/>
  <c r="AAT92" i="1" a="1"/>
  <c r="AAT92" i="1" s="1"/>
  <c r="AAT93" i="1" a="1"/>
  <c r="AAT93" i="1" s="1"/>
  <c r="AAT94" i="1" a="1"/>
  <c r="AAT94" i="1" s="1"/>
  <c r="AAT95" i="1" a="1"/>
  <c r="AAT95" i="1" s="1"/>
  <c r="AAT96" i="1" a="1"/>
  <c r="AAT96" i="1" s="1"/>
  <c r="AAT97" i="1" a="1"/>
  <c r="AAT97" i="1" s="1"/>
  <c r="AAT98" i="1" a="1"/>
  <c r="AAT98" i="1" s="1"/>
  <c r="AAT99" i="1" a="1"/>
  <c r="AAT99" i="1" s="1"/>
  <c r="AAT100" i="1" a="1"/>
  <c r="AAT100" i="1" s="1"/>
  <c r="AAS90" i="1" a="1"/>
  <c r="AAS90" i="1" s="1"/>
  <c r="AAS91" i="1" a="1"/>
  <c r="AAS91" i="1" s="1"/>
  <c r="AAS92" i="1" a="1"/>
  <c r="AAS92" i="1" s="1"/>
  <c r="AAS93" i="1" a="1"/>
  <c r="AAS93" i="1" s="1"/>
  <c r="AAS94" i="1" a="1"/>
  <c r="AAS94" i="1" s="1"/>
  <c r="AAS95" i="1" a="1"/>
  <c r="AAS95" i="1" s="1"/>
  <c r="AAS96" i="1" a="1"/>
  <c r="AAS96" i="1" s="1"/>
  <c r="AAS97" i="1" a="1"/>
  <c r="AAS97" i="1" s="1"/>
  <c r="AAS98" i="1" a="1"/>
  <c r="AAS98" i="1" s="1"/>
  <c r="AAS99" i="1" a="1"/>
  <c r="AAS99" i="1" s="1"/>
  <c r="AAS100" i="1" a="1"/>
  <c r="AAS100" i="1" s="1"/>
  <c r="AAT76" i="1" a="1"/>
  <c r="AAT76" i="1" s="1"/>
  <c r="AAT77" i="1" a="1"/>
  <c r="AAT77" i="1" s="1"/>
  <c r="AAT78" i="1" a="1"/>
  <c r="AAT78" i="1" s="1"/>
  <c r="AAT79" i="1" a="1"/>
  <c r="AAT79" i="1" s="1"/>
  <c r="AAT80" i="1" a="1"/>
  <c r="AAT80" i="1" s="1"/>
  <c r="AAT81" i="1" a="1"/>
  <c r="AAT81" i="1" s="1"/>
  <c r="AAT82" i="1" a="1"/>
  <c r="AAT82" i="1" s="1"/>
  <c r="AAT83" i="1" a="1"/>
  <c r="AAT83" i="1" s="1"/>
  <c r="AAT84" i="1" a="1"/>
  <c r="AAT84" i="1" s="1"/>
  <c r="AAT85" i="1" a="1"/>
  <c r="AAT85" i="1" s="1"/>
  <c r="AAT86" i="1" a="1"/>
  <c r="AAT86" i="1" s="1"/>
  <c r="AAT87" i="1" a="1"/>
  <c r="AAT87" i="1" s="1"/>
  <c r="AAT88" i="1" a="1"/>
  <c r="AAT88" i="1" s="1"/>
  <c r="AAT89" i="1" a="1"/>
  <c r="AAT89" i="1" s="1"/>
  <c r="AAS76" i="1" a="1"/>
  <c r="AAS76" i="1" s="1"/>
  <c r="AAS77" i="1" a="1"/>
  <c r="AAS77" i="1" s="1"/>
  <c r="AAS78" i="1" a="1"/>
  <c r="AAS78" i="1" s="1"/>
  <c r="AAS79" i="1" a="1"/>
  <c r="AAS79" i="1" s="1"/>
  <c r="AAS80" i="1" a="1"/>
  <c r="AAS80" i="1" s="1"/>
  <c r="AAS81" i="1" a="1"/>
  <c r="AAS81" i="1" s="1"/>
  <c r="AAS82" i="1" a="1"/>
  <c r="AAS82" i="1" s="1"/>
  <c r="AAS83" i="1" a="1"/>
  <c r="AAS83" i="1" s="1"/>
  <c r="AAS84" i="1" a="1"/>
  <c r="AAS84" i="1" s="1"/>
  <c r="AAS85" i="1" a="1"/>
  <c r="AAS85" i="1" s="1"/>
  <c r="AAS86" i="1" a="1"/>
  <c r="AAS86" i="1" s="1"/>
  <c r="AAS87" i="1" a="1"/>
  <c r="AAS87" i="1" s="1"/>
  <c r="AAS88" i="1" a="1"/>
  <c r="AAS88" i="1" s="1"/>
  <c r="AAS89" i="1" a="1"/>
  <c r="AAS89" i="1" s="1"/>
  <c r="AAR19" i="1" a="1"/>
  <c r="AAR19" i="1" s="1"/>
  <c r="AAR20" i="1" a="1"/>
  <c r="AAR20" i="1" s="1"/>
  <c r="AAT126" i="1" a="1"/>
  <c r="AAT126" i="1" s="1"/>
  <c r="AAT128" i="1" s="1" a="1"/>
  <c r="AAT128" i="1" s="1"/>
  <c r="AAT130" i="1" s="1" a="1"/>
  <c r="AAT130" i="1" s="1"/>
  <c r="AAT132" i="1" s="1" a="1"/>
  <c r="AAT132" i="1" s="1"/>
  <c r="AAT134" i="1" s="1" a="1"/>
  <c r="AAT134" i="1" s="1"/>
  <c r="AAT136" i="1" s="1" a="1"/>
  <c r="AAT136" i="1" s="1"/>
  <c r="AAT138" i="1" s="1" a="1"/>
  <c r="AAT138" i="1" s="1"/>
  <c r="AAT140" i="1" s="1" a="1"/>
  <c r="AAT140" i="1" s="1"/>
  <c r="AAT142" i="1" s="1" a="1"/>
  <c r="AAT142" i="1" s="1"/>
  <c r="AAT144" i="1" s="1" a="1"/>
  <c r="AAT144" i="1" s="1"/>
  <c r="AAS126" i="1" a="1"/>
  <c r="AAS126" i="1" s="1"/>
  <c r="AAS128" i="1" s="1" a="1"/>
  <c r="AAS128" i="1" s="1"/>
  <c r="AAS130" i="1" s="1" a="1"/>
  <c r="AAS130" i="1" s="1"/>
  <c r="AAS132" i="1" s="1" a="1"/>
  <c r="AAS132" i="1" s="1"/>
  <c r="AAS134" i="1" s="1" a="1"/>
  <c r="AAS134" i="1" s="1"/>
  <c r="AAS136" i="1" s="1" a="1"/>
  <c r="AAS136" i="1" s="1"/>
  <c r="AAS138" i="1" s="1" a="1"/>
  <c r="AAS138" i="1" s="1"/>
  <c r="AAS140" i="1" s="1" a="1"/>
  <c r="AAS140" i="1" s="1"/>
  <c r="AAS142" i="1" s="1" a="1"/>
  <c r="AAS142" i="1" s="1"/>
  <c r="AAS144" i="1" s="1" a="1"/>
  <c r="AAS144" i="1" s="1"/>
  <c r="AAR21" i="1" a="1"/>
  <c r="AAR21" i="1" s="1"/>
  <c r="AAR35" i="1" a="1"/>
  <c r="AAR35" i="1" s="1"/>
  <c r="AAR47" i="1" a="1"/>
  <c r="AAR47" i="1" s="1"/>
  <c r="AAR48" i="1" s="1" a="1"/>
  <c r="AAR48" i="1" s="1"/>
  <c r="AAR22" i="1" a="1"/>
  <c r="AAR22" i="1" s="1"/>
  <c r="AAT18" i="1" a="1"/>
  <c r="AAT18" i="1" s="1"/>
  <c r="AAT41" i="1" s="1" a="1"/>
  <c r="AAT41"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18" i="1" a="1"/>
  <c r="AAS18" i="1" s="1"/>
  <c r="AAS41" i="1" s="1" a="1"/>
  <c r="AAS41" i="1" s="1"/>
  <c r="AAS54" i="1" a="1"/>
  <c r="AAS54" i="1" s="1"/>
  <c r="AAS55" i="1" s="1" a="1"/>
  <c r="AAS55" i="1" s="1"/>
  <c r="AAS52" i="1" a="1"/>
  <c r="AAS52" i="1" s="1"/>
  <c r="AAS53" i="1" s="1" a="1"/>
  <c r="AAS53" i="1" s="1"/>
  <c r="AAS50" i="1" a="1"/>
  <c r="AAS50" i="1" s="1"/>
  <c r="AAS51" i="1" s="1" a="1"/>
  <c r="AAS51"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T52" i="1" a="1"/>
  <c r="AAT52" i="1" s="1"/>
  <c r="AAT53" i="1" s="1" a="1"/>
  <c r="AAT53" i="1" s="1"/>
  <c r="AAT50" i="1" a="1"/>
  <c r="AAT50" i="1" s="1"/>
  <c r="AAT51" i="1" s="1" a="1"/>
  <c r="AAT51" i="1" s="1"/>
  <c r="AAT54" i="1" a="1"/>
  <c r="AAT54" i="1" s="1"/>
  <c r="AAT55" i="1" s="1" a="1"/>
  <c r="AAT55" i="1" s="1"/>
  <c r="AAR40" i="1" a="1"/>
  <c r="AAR40" i="1" s="1"/>
  <c r="AAR29" i="1" a="1"/>
  <c r="AAR29" i="1" s="1"/>
  <c r="AAR30" i="1" a="1"/>
  <c r="AAR30" i="1" s="1"/>
  <c r="AAR32" i="1" a="1"/>
  <c r="AAR32" i="1" s="1"/>
  <c r="AAR46" i="1" a="1"/>
  <c r="AAR46" i="1" s="1"/>
  <c r="AAR25" i="1" a="1"/>
  <c r="AAR25" i="1" s="1"/>
  <c r="AAR34" i="1" a="1"/>
  <c r="AAR34" i="1" s="1"/>
  <c r="AAR43" i="1" a="1"/>
  <c r="AAR43" i="1" s="1"/>
  <c r="AAR36" i="1" a="1"/>
  <c r="AAR36" i="1" s="1"/>
  <c r="AAR45" i="1" a="1"/>
  <c r="AAR45" i="1" s="1"/>
  <c r="AAR26" i="1" a="1"/>
  <c r="AAR26" i="1" s="1"/>
  <c r="AAR44" i="1" a="1"/>
  <c r="AAR44" i="1" s="1"/>
  <c r="AAR28" i="1" a="1"/>
  <c r="AAR28" i="1" s="1"/>
  <c r="AAR27" i="1" a="1"/>
  <c r="AAR27" i="1" s="1"/>
  <c r="AAR42" i="1" a="1"/>
  <c r="AAR42" i="1" s="1"/>
  <c r="AAR37" i="1" a="1"/>
  <c r="AAR37" i="1" s="1"/>
  <c r="AAR39" i="1" a="1"/>
  <c r="AAR39" i="1" s="1"/>
  <c r="AAR33" i="1" a="1"/>
  <c r="AAR33" i="1" s="1"/>
  <c r="AAR24" i="1" a="1"/>
  <c r="AAR24" i="1" s="1"/>
  <c r="AAR38" i="1" a="1"/>
  <c r="AAR38" i="1" s="1"/>
  <c r="AAR23" i="1" a="1"/>
  <c r="AAR23" i="1" s="1"/>
  <c r="AAR31" i="1" a="1"/>
  <c r="AAR31" i="1" s="1"/>
  <c r="H617" i="4"/>
  <c r="U617" i="4" s="1"/>
  <c r="I618" i="4"/>
  <c r="G568" i="4"/>
  <c r="P555" i="4"/>
  <c r="C556" i="4"/>
  <c r="B556" i="4" s="1"/>
  <c r="F620" i="4"/>
  <c r="E620" i="4"/>
  <c r="R620" i="4" s="1"/>
  <c r="D620" i="4"/>
  <c r="Q620" i="4" s="1"/>
  <c r="V556" i="4"/>
  <c r="S539" i="4"/>
  <c r="A621" i="4"/>
  <c r="AAL14" i="1"/>
  <c r="AAL17" i="1" s="1"/>
  <c r="AAN14" i="1"/>
  <c r="AAN15" i="1" s="1" a="1"/>
  <c r="AAN15" i="1" s="1"/>
  <c r="AAM14" i="1"/>
  <c r="AAM15" i="1" s="1" a="1"/>
  <c r="AAM15" i="1" s="1"/>
  <c r="AAT19" i="1" l="1" a="1"/>
  <c r="AAT19" i="1" s="1"/>
  <c r="AAT20" i="1" a="1"/>
  <c r="AAT20" i="1" s="1"/>
  <c r="AAS19" i="1" a="1"/>
  <c r="AAS19" i="1" s="1"/>
  <c r="AAS20" i="1" a="1"/>
  <c r="AAS20" i="1" s="1"/>
  <c r="AAM124" i="1" a="1"/>
  <c r="AAM124" i="1" s="1"/>
  <c r="AAN124" i="1" a="1"/>
  <c r="AAN124" i="1" s="1"/>
  <c r="AAN126" i="1" s="1" a="1"/>
  <c r="AAN126" i="1" s="1"/>
  <c r="AAN128" i="1" s="1" a="1"/>
  <c r="AAN128" i="1" s="1"/>
  <c r="AAT147" i="1" a="1"/>
  <c r="AAT147" i="1" s="1"/>
  <c r="AAS147" i="1" a="1"/>
  <c r="AAS147" i="1" s="1"/>
  <c r="AAT22" i="1" a="1"/>
  <c r="AAT22" i="1" s="1"/>
  <c r="AAT35" i="1" a="1"/>
  <c r="AAT35" i="1" s="1"/>
  <c r="AAS22" i="1" a="1"/>
  <c r="AAS22" i="1" s="1"/>
  <c r="AAS35" i="1" a="1"/>
  <c r="AAS35" i="1" s="1"/>
  <c r="AAN49" i="1" a="1"/>
  <c r="AAN49" i="1" s="1"/>
  <c r="AAM49" i="1" a="1"/>
  <c r="AAM49" i="1" s="1"/>
  <c r="AAS47" i="1" a="1"/>
  <c r="AAS47" i="1" s="1"/>
  <c r="AAS48" i="1" s="1" a="1"/>
  <c r="AAS48" i="1" s="1"/>
  <c r="AAT47" i="1" a="1"/>
  <c r="AAT47" i="1" s="1"/>
  <c r="AAT48" i="1" s="1" a="1"/>
  <c r="AAT48" i="1" s="1"/>
  <c r="AAS21" i="1" a="1"/>
  <c r="AAS21" i="1" s="1"/>
  <c r="AAT21" i="1" a="1"/>
  <c r="AAT21" i="1" s="1"/>
  <c r="AAS33" i="1" a="1"/>
  <c r="AAS33" i="1" s="1"/>
  <c r="AAS37" i="1" a="1"/>
  <c r="AAS37" i="1" s="1"/>
  <c r="AAS32" i="1" a="1"/>
  <c r="AAS32" i="1" s="1"/>
  <c r="AAS38" i="1" a="1"/>
  <c r="AAS38" i="1" s="1"/>
  <c r="AAS29" i="1" a="1"/>
  <c r="AAS29" i="1" s="1"/>
  <c r="AAS44" i="1" a="1"/>
  <c r="AAS44" i="1" s="1"/>
  <c r="AAS36" i="1" a="1"/>
  <c r="AAS36" i="1" s="1"/>
  <c r="AAS39" i="1" a="1"/>
  <c r="AAS39" i="1" s="1"/>
  <c r="AAS23" i="1" a="1"/>
  <c r="AAS23" i="1" s="1"/>
  <c r="AAS25" i="1" a="1"/>
  <c r="AAS25" i="1" s="1"/>
  <c r="AAS43" i="1" a="1"/>
  <c r="AAS43" i="1" s="1"/>
  <c r="AAS40" i="1" a="1"/>
  <c r="AAS40" i="1" s="1"/>
  <c r="AAS42" i="1" a="1"/>
  <c r="AAS42" i="1" s="1"/>
  <c r="AAS27" i="1" a="1"/>
  <c r="AAS27" i="1" s="1"/>
  <c r="AAS34" i="1" a="1"/>
  <c r="AAS34" i="1" s="1"/>
  <c r="AAS46" i="1" a="1"/>
  <c r="AAS46" i="1" s="1"/>
  <c r="AAS28" i="1" a="1"/>
  <c r="AAS28" i="1" s="1"/>
  <c r="AAS45" i="1" a="1"/>
  <c r="AAS45" i="1" s="1"/>
  <c r="AAS26" i="1" a="1"/>
  <c r="AAS26" i="1" s="1"/>
  <c r="AAS24" i="1" a="1"/>
  <c r="AAS24" i="1" s="1"/>
  <c r="AAS30" i="1" a="1"/>
  <c r="AAS30" i="1" s="1"/>
  <c r="AAS31" i="1" a="1"/>
  <c r="AAS31" i="1" s="1"/>
  <c r="AAM64" i="1" a="1"/>
  <c r="AAM64" i="1" s="1"/>
  <c r="AAT23" i="1" a="1"/>
  <c r="AAT23" i="1" s="1"/>
  <c r="AAT44" i="1" a="1"/>
  <c r="AAT44" i="1" s="1"/>
  <c r="AAT27" i="1" a="1"/>
  <c r="AAT27" i="1" s="1"/>
  <c r="AAT29" i="1" a="1"/>
  <c r="AAT29" i="1" s="1"/>
  <c r="AAT32" i="1" a="1"/>
  <c r="AAT32" i="1" s="1"/>
  <c r="AAT37" i="1" a="1"/>
  <c r="AAT37" i="1" s="1"/>
  <c r="AAT25" i="1" a="1"/>
  <c r="AAT25" i="1" s="1"/>
  <c r="AAT24" i="1" a="1"/>
  <c r="AAT24" i="1" s="1"/>
  <c r="AAT30" i="1" a="1"/>
  <c r="AAT30" i="1" s="1"/>
  <c r="AAT36" i="1" a="1"/>
  <c r="AAT36" i="1" s="1"/>
  <c r="AAT42" i="1" a="1"/>
  <c r="AAT42" i="1" s="1"/>
  <c r="AAT38" i="1" a="1"/>
  <c r="AAT38" i="1" s="1"/>
  <c r="AAT28" i="1" a="1"/>
  <c r="AAT28" i="1" s="1"/>
  <c r="AAT39" i="1" a="1"/>
  <c r="AAT39" i="1" s="1"/>
  <c r="AAT33" i="1" a="1"/>
  <c r="AAT33" i="1" s="1"/>
  <c r="AAT43" i="1" a="1"/>
  <c r="AAT43" i="1" s="1"/>
  <c r="AAT34" i="1" a="1"/>
  <c r="AAT34" i="1" s="1"/>
  <c r="AAT26" i="1" a="1"/>
  <c r="AAT26" i="1" s="1"/>
  <c r="AAT40" i="1" a="1"/>
  <c r="AAT40" i="1" s="1"/>
  <c r="AAT46" i="1" a="1"/>
  <c r="AAT46" i="1" s="1"/>
  <c r="AAT45" i="1" a="1"/>
  <c r="AAT45" i="1" s="1"/>
  <c r="AAT31" i="1" a="1"/>
  <c r="AAT31" i="1" s="1"/>
  <c r="AAL18" i="1" a="1"/>
  <c r="AAL18" i="1" s="1"/>
  <c r="AAL41" i="1" s="1" a="1"/>
  <c r="AAL41" i="1" s="1"/>
  <c r="AAN64" i="1" a="1"/>
  <c r="AAN64" i="1" s="1"/>
  <c r="AAN17" i="1"/>
  <c r="G569" i="4"/>
  <c r="H618" i="4"/>
  <c r="U618" i="4" s="1"/>
  <c r="I619" i="4"/>
  <c r="P556" i="4"/>
  <c r="C557" i="4"/>
  <c r="B557" i="4" s="1"/>
  <c r="F621" i="4"/>
  <c r="E621" i="4"/>
  <c r="R621" i="4" s="1"/>
  <c r="D621" i="4"/>
  <c r="Q621" i="4" s="1"/>
  <c r="V557" i="4"/>
  <c r="S540" i="4"/>
  <c r="A622" i="4"/>
  <c r="AAM17" i="1"/>
  <c r="AAN101" i="1" l="1" a="1"/>
  <c r="AAN101" i="1" s="1"/>
  <c r="AAN102" i="1" a="1"/>
  <c r="AAN102" i="1" s="1"/>
  <c r="AAN103" i="1" a="1"/>
  <c r="AAN103" i="1" s="1"/>
  <c r="AAN104" i="1" a="1"/>
  <c r="AAN104" i="1" s="1"/>
  <c r="AAN105" i="1" a="1"/>
  <c r="AAN105" i="1" s="1"/>
  <c r="AAN106" i="1" a="1"/>
  <c r="AAN106" i="1" s="1"/>
  <c r="AAN107" i="1" a="1"/>
  <c r="AAN107" i="1" s="1"/>
  <c r="AAN108" i="1" a="1"/>
  <c r="AAN108" i="1" s="1"/>
  <c r="AAN109" i="1" a="1"/>
  <c r="AAN109" i="1" s="1"/>
  <c r="AAN110" i="1" a="1"/>
  <c r="AAN110" i="1" s="1"/>
  <c r="AAN111" i="1" a="1"/>
  <c r="AAN111" i="1" s="1"/>
  <c r="AAN112" i="1" a="1"/>
  <c r="AAN112" i="1" s="1"/>
  <c r="AAN113" i="1" a="1"/>
  <c r="AAN113" i="1" s="1"/>
  <c r="AAN114" i="1" a="1"/>
  <c r="AAN114" i="1" s="1"/>
  <c r="AAN115" i="1" a="1"/>
  <c r="AAN115" i="1" s="1"/>
  <c r="AAM101" i="1" a="1"/>
  <c r="AAM101" i="1" s="1"/>
  <c r="AAM102" i="1" a="1"/>
  <c r="AAM102" i="1" s="1"/>
  <c r="AAM103" i="1" a="1"/>
  <c r="AAM103" i="1" s="1"/>
  <c r="AAM104" i="1" a="1"/>
  <c r="AAM104" i="1" s="1"/>
  <c r="AAM105" i="1" a="1"/>
  <c r="AAM105" i="1" s="1"/>
  <c r="AAM106" i="1" a="1"/>
  <c r="AAM106" i="1" s="1"/>
  <c r="AAM107" i="1" a="1"/>
  <c r="AAM107" i="1" s="1"/>
  <c r="AAM108" i="1" a="1"/>
  <c r="AAM108" i="1" s="1"/>
  <c r="AAM109" i="1" a="1"/>
  <c r="AAM109" i="1" s="1"/>
  <c r="AAM110" i="1" a="1"/>
  <c r="AAM110" i="1" s="1"/>
  <c r="AAM111" i="1" a="1"/>
  <c r="AAM111" i="1" s="1"/>
  <c r="AAM112" i="1" a="1"/>
  <c r="AAM112" i="1" s="1"/>
  <c r="AAM113" i="1" a="1"/>
  <c r="AAM113" i="1" s="1"/>
  <c r="AAM114" i="1" a="1"/>
  <c r="AAM114" i="1" s="1"/>
  <c r="AAM115" i="1" a="1"/>
  <c r="AAM115" i="1" s="1"/>
  <c r="AAN90" i="1" a="1"/>
  <c r="AAN90" i="1" s="1"/>
  <c r="AAN91" i="1" a="1"/>
  <c r="AAN91" i="1" s="1"/>
  <c r="AAN92" i="1" a="1"/>
  <c r="AAN92" i="1" s="1"/>
  <c r="AAN93" i="1" a="1"/>
  <c r="AAN93" i="1" s="1"/>
  <c r="AAN94" i="1" a="1"/>
  <c r="AAN94" i="1" s="1"/>
  <c r="AAN95" i="1" a="1"/>
  <c r="AAN95" i="1" s="1"/>
  <c r="AAN96" i="1" a="1"/>
  <c r="AAN96" i="1" s="1"/>
  <c r="AAN97" i="1" a="1"/>
  <c r="AAN97" i="1" s="1"/>
  <c r="AAN98" i="1" a="1"/>
  <c r="AAN98" i="1" s="1"/>
  <c r="AAN99" i="1" a="1"/>
  <c r="AAN99" i="1" s="1"/>
  <c r="AAN100" i="1" a="1"/>
  <c r="AAN100" i="1" s="1"/>
  <c r="AAM90" i="1" a="1"/>
  <c r="AAM90" i="1" s="1"/>
  <c r="AAM91" i="1" a="1"/>
  <c r="AAM91" i="1" s="1"/>
  <c r="AAM92" i="1" a="1"/>
  <c r="AAM92" i="1" s="1"/>
  <c r="AAM93" i="1" a="1"/>
  <c r="AAM93" i="1" s="1"/>
  <c r="AAM94" i="1" a="1"/>
  <c r="AAM94" i="1" s="1"/>
  <c r="AAM95" i="1" a="1"/>
  <c r="AAM95" i="1" s="1"/>
  <c r="AAM96" i="1" a="1"/>
  <c r="AAM96" i="1" s="1"/>
  <c r="AAM97" i="1" a="1"/>
  <c r="AAM97" i="1" s="1"/>
  <c r="AAM98" i="1" a="1"/>
  <c r="AAM98" i="1" s="1"/>
  <c r="AAM99" i="1" a="1"/>
  <c r="AAM99" i="1" s="1"/>
  <c r="AAM100" i="1" a="1"/>
  <c r="AAM100" i="1" s="1"/>
  <c r="AAN76" i="1" a="1"/>
  <c r="AAN76" i="1" s="1"/>
  <c r="AAN77" i="1" a="1"/>
  <c r="AAN77" i="1" s="1"/>
  <c r="AAN78" i="1" a="1"/>
  <c r="AAN78" i="1" s="1"/>
  <c r="AAN79" i="1" a="1"/>
  <c r="AAN79" i="1" s="1"/>
  <c r="AAN80" i="1" a="1"/>
  <c r="AAN80" i="1" s="1"/>
  <c r="AAN81" i="1" a="1"/>
  <c r="AAN81" i="1" s="1"/>
  <c r="AAN82" i="1" a="1"/>
  <c r="AAN82" i="1" s="1"/>
  <c r="AAN83" i="1" a="1"/>
  <c r="AAN83" i="1" s="1"/>
  <c r="AAN84" i="1" a="1"/>
  <c r="AAN84" i="1" s="1"/>
  <c r="AAN85" i="1" a="1"/>
  <c r="AAN85" i="1" s="1"/>
  <c r="AAN86" i="1" a="1"/>
  <c r="AAN86" i="1" s="1"/>
  <c r="AAN87" i="1" a="1"/>
  <c r="AAN87" i="1" s="1"/>
  <c r="AAN88" i="1" a="1"/>
  <c r="AAN88" i="1" s="1"/>
  <c r="AAN89" i="1" a="1"/>
  <c r="AAN89" i="1" s="1"/>
  <c r="AAM76" i="1" a="1"/>
  <c r="AAM76" i="1" s="1"/>
  <c r="AAM77" i="1" a="1"/>
  <c r="AAM77" i="1" s="1"/>
  <c r="AAM78" i="1" a="1"/>
  <c r="AAM78" i="1" s="1"/>
  <c r="AAM79" i="1" a="1"/>
  <c r="AAM79" i="1" s="1"/>
  <c r="AAM80" i="1" a="1"/>
  <c r="AAM80" i="1" s="1"/>
  <c r="AAM81" i="1" a="1"/>
  <c r="AAM81" i="1" s="1"/>
  <c r="AAM82" i="1" a="1"/>
  <c r="AAM82" i="1" s="1"/>
  <c r="AAM83" i="1" a="1"/>
  <c r="AAM83" i="1" s="1"/>
  <c r="AAM84" i="1" a="1"/>
  <c r="AAM84" i="1" s="1"/>
  <c r="AAM85" i="1" a="1"/>
  <c r="AAM85" i="1" s="1"/>
  <c r="AAM86" i="1" a="1"/>
  <c r="AAM86" i="1" s="1"/>
  <c r="AAM87" i="1" a="1"/>
  <c r="AAM87" i="1" s="1"/>
  <c r="AAM88" i="1" a="1"/>
  <c r="AAM88" i="1" s="1"/>
  <c r="AAM89" i="1" a="1"/>
  <c r="AAM89" i="1" s="1"/>
  <c r="AAL19" i="1" a="1"/>
  <c r="AAL19" i="1" s="1"/>
  <c r="AAL20" i="1" a="1"/>
  <c r="AAL20" i="1" s="1"/>
  <c r="AAM126" i="1" a="1"/>
  <c r="AAM126" i="1" s="1"/>
  <c r="AAM128" i="1" s="1" a="1"/>
  <c r="AAM128" i="1" s="1"/>
  <c r="AAM145" i="1" a="1"/>
  <c r="AAM145" i="1" s="1"/>
  <c r="AAN145" i="1" a="1"/>
  <c r="AAN145" i="1" s="1"/>
  <c r="AAL22" i="1" a="1"/>
  <c r="AAL22" i="1" s="1"/>
  <c r="AAL35" i="1" a="1"/>
  <c r="AAL35" i="1" s="1"/>
  <c r="AAN130" i="1" a="1"/>
  <c r="AAN130" i="1" s="1"/>
  <c r="AAN132" i="1" s="1" a="1"/>
  <c r="AAN132" i="1" s="1"/>
  <c r="AAN134" i="1" s="1" a="1"/>
  <c r="AAN134" i="1" s="1"/>
  <c r="AAN136" i="1" s="1" a="1"/>
  <c r="AAN136" i="1" s="1"/>
  <c r="AAN138" i="1" s="1" a="1"/>
  <c r="AAN138" i="1" s="1"/>
  <c r="AAN140" i="1" s="1" a="1"/>
  <c r="AAN140" i="1" s="1"/>
  <c r="AAN142" i="1" s="1" a="1"/>
  <c r="AAN142" i="1" s="1"/>
  <c r="AAN144" i="1" s="1" a="1"/>
  <c r="AAN144" i="1" s="1"/>
  <c r="AAN147" i="1" a="1"/>
  <c r="AAN147" i="1" s="1"/>
  <c r="AAL47" i="1" a="1"/>
  <c r="AAL47" i="1" s="1"/>
  <c r="AAL48" i="1" s="1" a="1"/>
  <c r="AAL48" i="1" s="1"/>
  <c r="AAL21" i="1" a="1"/>
  <c r="AAL21"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M50" i="1" a="1"/>
  <c r="AAM50" i="1" s="1"/>
  <c r="AAM51" i="1" s="1" a="1"/>
  <c r="AAM51" i="1" s="1"/>
  <c r="AAM52" i="1" a="1"/>
  <c r="AAM52" i="1" s="1"/>
  <c r="AAM53" i="1" s="1" a="1"/>
  <c r="AAM53" i="1" s="1"/>
  <c r="AAM54" i="1" a="1"/>
  <c r="AAM54" i="1" s="1"/>
  <c r="AAM55" i="1" s="1" a="1"/>
  <c r="AAM55" i="1" s="1"/>
  <c r="AAN50" i="1" a="1"/>
  <c r="AAN50" i="1" s="1"/>
  <c r="AAN51" i="1" s="1" a="1"/>
  <c r="AAN51" i="1" s="1"/>
  <c r="AAN54" i="1" a="1"/>
  <c r="AAN54" i="1" s="1"/>
  <c r="AAN55" i="1" s="1" a="1"/>
  <c r="AAN55" i="1" s="1"/>
  <c r="AAN52" i="1" a="1"/>
  <c r="AAN52" i="1" s="1"/>
  <c r="AAN53" i="1" s="1" a="1"/>
  <c r="AAN53" i="1" s="1"/>
  <c r="AAL30" i="1" a="1"/>
  <c r="AAL30" i="1" s="1"/>
  <c r="AAL42" i="1" a="1"/>
  <c r="AAL42" i="1" s="1"/>
  <c r="AAL31" i="1" a="1"/>
  <c r="AAL31" i="1" s="1"/>
  <c r="AAL45" i="1" a="1"/>
  <c r="AAL45" i="1" s="1"/>
  <c r="AAL29" i="1" a="1"/>
  <c r="AAL29" i="1" s="1"/>
  <c r="AAL44" i="1" a="1"/>
  <c r="AAL44" i="1" s="1"/>
  <c r="AAL24" i="1" a="1"/>
  <c r="AAL24" i="1" s="1"/>
  <c r="AAL40" i="1" a="1"/>
  <c r="AAL40" i="1" s="1"/>
  <c r="AAL32" i="1" a="1"/>
  <c r="AAL32" i="1" s="1"/>
  <c r="AAL38" i="1" a="1"/>
  <c r="AAL38" i="1" s="1"/>
  <c r="AAL36" i="1" a="1"/>
  <c r="AAL36" i="1" s="1"/>
  <c r="AAL39" i="1" a="1"/>
  <c r="AAL39" i="1" s="1"/>
  <c r="AAL46" i="1" a="1"/>
  <c r="AAL46" i="1" s="1"/>
  <c r="AAL26" i="1" a="1"/>
  <c r="AAL26" i="1" s="1"/>
  <c r="AAL33" i="1" a="1"/>
  <c r="AAL33" i="1" s="1"/>
  <c r="AAL23" i="1" a="1"/>
  <c r="AAL23" i="1" s="1"/>
  <c r="AAL37" i="1" a="1"/>
  <c r="AAL37" i="1" s="1"/>
  <c r="AAL27" i="1" a="1"/>
  <c r="AAL27" i="1" s="1"/>
  <c r="AAL43" i="1" a="1"/>
  <c r="AAL43" i="1" s="1"/>
  <c r="AAL25" i="1" a="1"/>
  <c r="AAL25" i="1" s="1"/>
  <c r="AAL34" i="1" a="1"/>
  <c r="AAL34" i="1" s="1"/>
  <c r="AAL28" i="1" a="1"/>
  <c r="AAL28" i="1" s="1"/>
  <c r="AAN18" i="1" a="1"/>
  <c r="AAN18" i="1" s="1"/>
  <c r="AAN41" i="1" s="1" a="1"/>
  <c r="AAN41" i="1" s="1"/>
  <c r="AAM18" i="1" a="1"/>
  <c r="AAM18" i="1" s="1"/>
  <c r="AAM41" i="1" s="1" a="1"/>
  <c r="AAM41" i="1" s="1"/>
  <c r="H619" i="4"/>
  <c r="U619" i="4" s="1"/>
  <c r="I620" i="4"/>
  <c r="G570" i="4"/>
  <c r="P557" i="4"/>
  <c r="C558" i="4"/>
  <c r="B558" i="4" s="1"/>
  <c r="F622" i="4"/>
  <c r="E622" i="4"/>
  <c r="R622" i="4" s="1"/>
  <c r="D622" i="4"/>
  <c r="Q622" i="4" s="1"/>
  <c r="V558" i="4"/>
  <c r="S541" i="4"/>
  <c r="A623" i="4"/>
  <c r="DL14" i="1"/>
  <c r="DL15" i="1" s="1" a="1"/>
  <c r="DL15" i="1" s="1"/>
  <c r="DL49" i="1" s="1" a="1"/>
  <c r="DL49" i="1" s="1"/>
  <c r="AAM19" i="1" l="1" a="1"/>
  <c r="AAM19" i="1" s="1"/>
  <c r="AAM20" i="1" a="1"/>
  <c r="AAM20" i="1" s="1"/>
  <c r="AAN19" i="1" a="1"/>
  <c r="AAN19" i="1" s="1"/>
  <c r="AAN20" i="1" a="1"/>
  <c r="AAN20" i="1" s="1"/>
  <c r="AAM130" i="1" a="1"/>
  <c r="AAM130" i="1" s="1"/>
  <c r="AAM132" i="1" s="1" a="1"/>
  <c r="AAM132" i="1" s="1"/>
  <c r="AAM134" i="1" s="1" a="1"/>
  <c r="AAM134" i="1" s="1"/>
  <c r="AAM136" i="1" s="1" a="1"/>
  <c r="AAM136" i="1" s="1"/>
  <c r="AAM138" i="1" s="1" a="1"/>
  <c r="AAM138" i="1" s="1"/>
  <c r="AAM140" i="1" s="1" a="1"/>
  <c r="AAM140" i="1" s="1"/>
  <c r="AAM142" i="1" s="1" a="1"/>
  <c r="AAM142" i="1" s="1"/>
  <c r="AAM144" i="1" s="1" a="1"/>
  <c r="AAM144" i="1" s="1"/>
  <c r="AAM147" i="1" a="1"/>
  <c r="AAM147" i="1" s="1"/>
  <c r="AAN21" i="1" a="1"/>
  <c r="AAN21" i="1" s="1"/>
  <c r="AAN35" i="1" a="1"/>
  <c r="AAN35" i="1" s="1"/>
  <c r="AAM22" i="1" a="1"/>
  <c r="AAM22" i="1" s="1"/>
  <c r="AAM35" i="1" a="1"/>
  <c r="AAM35" i="1" s="1"/>
  <c r="AAM47" i="1" a="1"/>
  <c r="AAM47" i="1" s="1"/>
  <c r="AAM48" i="1" s="1" a="1"/>
  <c r="AAM48" i="1" s="1"/>
  <c r="AAN47" i="1" a="1"/>
  <c r="AAN47" i="1" s="1"/>
  <c r="AAN48" i="1" s="1" a="1"/>
  <c r="AAN48" i="1" s="1"/>
  <c r="AAN22" i="1" a="1"/>
  <c r="AAN22" i="1" s="1"/>
  <c r="AAM21" i="1" a="1"/>
  <c r="AAM21" i="1" s="1"/>
  <c r="AAM38" i="1" a="1"/>
  <c r="AAM38" i="1" s="1"/>
  <c r="AAM27" i="1" a="1"/>
  <c r="AAM27" i="1" s="1"/>
  <c r="AAM37" i="1" a="1"/>
  <c r="AAM37" i="1" s="1"/>
  <c r="AAM33" i="1" a="1"/>
  <c r="AAM33" i="1" s="1"/>
  <c r="AAM39" i="1" a="1"/>
  <c r="AAM39" i="1" s="1"/>
  <c r="AAM26" i="1" a="1"/>
  <c r="AAM26" i="1" s="1"/>
  <c r="AAM44" i="1" a="1"/>
  <c r="AAM44" i="1" s="1"/>
  <c r="AAM46" i="1" a="1"/>
  <c r="AAM46" i="1" s="1"/>
  <c r="AAM45" i="1" a="1"/>
  <c r="AAM45" i="1" s="1"/>
  <c r="AAM25" i="1" a="1"/>
  <c r="AAM25" i="1" s="1"/>
  <c r="AAM31" i="1" a="1"/>
  <c r="AAM31" i="1" s="1"/>
  <c r="AAM43" i="1" a="1"/>
  <c r="AAM43" i="1" s="1"/>
  <c r="AAM29" i="1" a="1"/>
  <c r="AAM29" i="1" s="1"/>
  <c r="AAM23" i="1" a="1"/>
  <c r="AAM23" i="1" s="1"/>
  <c r="AAM40" i="1" a="1"/>
  <c r="AAM40" i="1" s="1"/>
  <c r="AAM34" i="1" a="1"/>
  <c r="AAM34" i="1" s="1"/>
  <c r="AAM24" i="1" a="1"/>
  <c r="AAM24" i="1" s="1"/>
  <c r="AAM32" i="1" a="1"/>
  <c r="AAM32" i="1" s="1"/>
  <c r="AAM42" i="1" a="1"/>
  <c r="AAM42" i="1" s="1"/>
  <c r="AAM36" i="1" a="1"/>
  <c r="AAM36" i="1" s="1"/>
  <c r="AAM28" i="1" a="1"/>
  <c r="AAM28" i="1" s="1"/>
  <c r="AAM30" i="1" a="1"/>
  <c r="AAM30" i="1" s="1"/>
  <c r="DL50" i="1" a="1"/>
  <c r="DL50" i="1" s="1"/>
  <c r="DL51" i="1" s="1" a="1"/>
  <c r="DL51" i="1" s="1"/>
  <c r="DL54" i="1" a="1"/>
  <c r="DL54" i="1" s="1"/>
  <c r="DL55" i="1" s="1" a="1"/>
  <c r="DL55" i="1" s="1"/>
  <c r="DL52" i="1" a="1"/>
  <c r="DL52" i="1" s="1"/>
  <c r="DL53" i="1" s="1" a="1"/>
  <c r="DL53" i="1" s="1"/>
  <c r="AAN43" i="1" a="1"/>
  <c r="AAN43" i="1" s="1"/>
  <c r="AAN34" i="1" a="1"/>
  <c r="AAN34" i="1" s="1"/>
  <c r="AAN45" i="1" a="1"/>
  <c r="AAN45" i="1" s="1"/>
  <c r="AAN46" i="1" a="1"/>
  <c r="AAN46" i="1" s="1"/>
  <c r="AAN38" i="1" a="1"/>
  <c r="AAN38" i="1" s="1"/>
  <c r="AAN29" i="1" a="1"/>
  <c r="AAN29" i="1" s="1"/>
  <c r="AAN25" i="1" a="1"/>
  <c r="AAN25" i="1" s="1"/>
  <c r="AAN37" i="1" a="1"/>
  <c r="AAN37" i="1" s="1"/>
  <c r="AAN23" i="1" a="1"/>
  <c r="AAN23" i="1" s="1"/>
  <c r="AAN30" i="1" a="1"/>
  <c r="AAN30" i="1" s="1"/>
  <c r="AAN44" i="1" a="1"/>
  <c r="AAN44" i="1" s="1"/>
  <c r="AAN36" i="1" a="1"/>
  <c r="AAN36" i="1" s="1"/>
  <c r="AAN27" i="1" a="1"/>
  <c r="AAN27" i="1" s="1"/>
  <c r="AAN32" i="1" a="1"/>
  <c r="AAN32" i="1" s="1"/>
  <c r="AAN26" i="1" a="1"/>
  <c r="AAN26" i="1" s="1"/>
  <c r="AAN42" i="1" a="1"/>
  <c r="AAN42" i="1" s="1"/>
  <c r="AAN39" i="1" a="1"/>
  <c r="AAN39" i="1" s="1"/>
  <c r="AAN28" i="1" a="1"/>
  <c r="AAN28" i="1" s="1"/>
  <c r="AAN24" i="1" a="1"/>
  <c r="AAN24" i="1" s="1"/>
  <c r="AAN33" i="1" a="1"/>
  <c r="AAN33" i="1" s="1"/>
  <c r="AAN40" i="1" a="1"/>
  <c r="AAN40" i="1" s="1"/>
  <c r="AAN31" i="1" a="1"/>
  <c r="AAN31" i="1" s="1"/>
  <c r="G571" i="4"/>
  <c r="H620" i="4"/>
  <c r="U620" i="4" s="1"/>
  <c r="I621" i="4"/>
  <c r="P558" i="4"/>
  <c r="C559" i="4"/>
  <c r="B559" i="4" s="1"/>
  <c r="F623" i="4"/>
  <c r="E623" i="4"/>
  <c r="R623" i="4" s="1"/>
  <c r="D623" i="4"/>
  <c r="Q623" i="4" s="1"/>
  <c r="V559" i="4"/>
  <c r="S542" i="4"/>
  <c r="A624" i="4"/>
  <c r="DL17" i="1"/>
  <c r="H621" i="4" l="1"/>
  <c r="U621" i="4" s="1"/>
  <c r="I622" i="4"/>
  <c r="G572" i="4"/>
  <c r="P559" i="4"/>
  <c r="C560" i="4"/>
  <c r="B560" i="4" s="1"/>
  <c r="F624" i="4"/>
  <c r="E624" i="4"/>
  <c r="R624" i="4" s="1"/>
  <c r="D624" i="4"/>
  <c r="Q624" i="4" s="1"/>
  <c r="V560" i="4"/>
  <c r="S543" i="4"/>
  <c r="A625" i="4"/>
  <c r="BF14" i="1"/>
  <c r="BF15" i="1" s="1" a="1"/>
  <c r="BF15" i="1" s="1"/>
  <c r="BE14" i="1"/>
  <c r="BE15" i="1" s="1" a="1"/>
  <c r="BE15" i="1" s="1"/>
  <c r="BE126" i="1" l="1" a="1"/>
  <c r="BE126" i="1" s="1"/>
  <c r="BF126" i="1" a="1"/>
  <c r="BF126" i="1" s="1"/>
  <c r="BE64" i="1" a="1"/>
  <c r="BE64" i="1" s="1"/>
  <c r="BF64" i="1" a="1"/>
  <c r="BF64" i="1" s="1"/>
  <c r="G573" i="4"/>
  <c r="H622" i="4"/>
  <c r="U622" i="4" s="1"/>
  <c r="I623" i="4"/>
  <c r="P560" i="4"/>
  <c r="C561" i="4"/>
  <c r="B561" i="4" s="1"/>
  <c r="F625" i="4"/>
  <c r="E625" i="4"/>
  <c r="R625" i="4" s="1"/>
  <c r="D625" i="4"/>
  <c r="Q625" i="4" s="1"/>
  <c r="V561" i="4"/>
  <c r="S544" i="4"/>
  <c r="A626" i="4"/>
  <c r="BF101" i="1" l="1" a="1"/>
  <c r="BF101" i="1" s="1"/>
  <c r="BF102" i="1" a="1"/>
  <c r="BF102" i="1" s="1"/>
  <c r="BF103" i="1" a="1"/>
  <c r="BF103" i="1" s="1"/>
  <c r="BF104" i="1" a="1"/>
  <c r="BF104" i="1" s="1"/>
  <c r="BF105" i="1" a="1"/>
  <c r="BF105" i="1" s="1"/>
  <c r="BF106" i="1" a="1"/>
  <c r="BF106" i="1" s="1"/>
  <c r="BF107" i="1" a="1"/>
  <c r="BF107" i="1" s="1"/>
  <c r="BF108" i="1" a="1"/>
  <c r="BF108" i="1" s="1"/>
  <c r="BF109" i="1" a="1"/>
  <c r="BF109" i="1" s="1"/>
  <c r="BF110" i="1" a="1"/>
  <c r="BF110" i="1" s="1"/>
  <c r="BF111" i="1" a="1"/>
  <c r="BF111" i="1" s="1"/>
  <c r="BF112" i="1" a="1"/>
  <c r="BF112" i="1" s="1"/>
  <c r="BF113" i="1" a="1"/>
  <c r="BF113" i="1" s="1"/>
  <c r="BF114" i="1" a="1"/>
  <c r="BF114" i="1" s="1"/>
  <c r="BF115" i="1" a="1"/>
  <c r="BF115" i="1" s="1"/>
  <c r="BE101" i="1" a="1"/>
  <c r="BE101" i="1" s="1"/>
  <c r="BE102" i="1" a="1"/>
  <c r="BE102" i="1" s="1"/>
  <c r="BE103" i="1" a="1"/>
  <c r="BE103" i="1" s="1"/>
  <c r="BE104" i="1" a="1"/>
  <c r="BE104" i="1" s="1"/>
  <c r="BE105" i="1" a="1"/>
  <c r="BE105" i="1" s="1"/>
  <c r="BE106" i="1" a="1"/>
  <c r="BE106" i="1" s="1"/>
  <c r="BE107" i="1" a="1"/>
  <c r="BE107" i="1" s="1"/>
  <c r="BE108" i="1" a="1"/>
  <c r="BE108" i="1" s="1"/>
  <c r="BE109" i="1" a="1"/>
  <c r="BE109" i="1" s="1"/>
  <c r="BE110" i="1" a="1"/>
  <c r="BE110" i="1" s="1"/>
  <c r="BE111" i="1" a="1"/>
  <c r="BE111" i="1" s="1"/>
  <c r="BE112" i="1" a="1"/>
  <c r="BE112" i="1" s="1"/>
  <c r="BE113" i="1" a="1"/>
  <c r="BE113" i="1" s="1"/>
  <c r="BE114" i="1" a="1"/>
  <c r="BE114" i="1" s="1"/>
  <c r="BE115" i="1" a="1"/>
  <c r="BE115" i="1" s="1"/>
  <c r="BF90" i="1" a="1"/>
  <c r="BF90" i="1" s="1"/>
  <c r="BF91" i="1" a="1"/>
  <c r="BF91" i="1" s="1"/>
  <c r="BF92" i="1" a="1"/>
  <c r="BF92" i="1" s="1"/>
  <c r="BF93" i="1" a="1"/>
  <c r="BF93" i="1" s="1"/>
  <c r="BF94" i="1" a="1"/>
  <c r="BF94" i="1" s="1"/>
  <c r="BF95" i="1" a="1"/>
  <c r="BF95" i="1" s="1"/>
  <c r="BF96" i="1" a="1"/>
  <c r="BF96" i="1" s="1"/>
  <c r="BF97" i="1" a="1"/>
  <c r="BF97" i="1" s="1"/>
  <c r="BF98" i="1" a="1"/>
  <c r="BF98" i="1" s="1"/>
  <c r="BF99" i="1" a="1"/>
  <c r="BF99" i="1" s="1"/>
  <c r="BF100" i="1" a="1"/>
  <c r="BF100" i="1" s="1"/>
  <c r="BE90" i="1" a="1"/>
  <c r="BE90" i="1" s="1"/>
  <c r="BE91" i="1" a="1"/>
  <c r="BE91" i="1" s="1"/>
  <c r="BE92" i="1" a="1"/>
  <c r="BE92" i="1" s="1"/>
  <c r="BE93" i="1" a="1"/>
  <c r="BE93" i="1" s="1"/>
  <c r="BE94" i="1" a="1"/>
  <c r="BE94" i="1" s="1"/>
  <c r="BE95" i="1" a="1"/>
  <c r="BE95" i="1" s="1"/>
  <c r="BE96" i="1" a="1"/>
  <c r="BE96" i="1" s="1"/>
  <c r="BE97" i="1" a="1"/>
  <c r="BE97" i="1" s="1"/>
  <c r="BE98" i="1" a="1"/>
  <c r="BE98" i="1" s="1"/>
  <c r="BE99" i="1" a="1"/>
  <c r="BE99" i="1" s="1"/>
  <c r="BE100" i="1" a="1"/>
  <c r="BE100" i="1" s="1"/>
  <c r="BF76" i="1" a="1"/>
  <c r="BF76" i="1" s="1"/>
  <c r="BF77" i="1" a="1"/>
  <c r="BF77" i="1" s="1"/>
  <c r="BF78" i="1" a="1"/>
  <c r="BF78" i="1" s="1"/>
  <c r="BF79" i="1" a="1"/>
  <c r="BF79" i="1" s="1"/>
  <c r="BF80" i="1" a="1"/>
  <c r="BF80" i="1" s="1"/>
  <c r="BF81" i="1" a="1"/>
  <c r="BF81" i="1" s="1"/>
  <c r="BF82" i="1" a="1"/>
  <c r="BF82" i="1" s="1"/>
  <c r="BF83" i="1" a="1"/>
  <c r="BF83" i="1" s="1"/>
  <c r="BF84" i="1" a="1"/>
  <c r="BF84" i="1" s="1"/>
  <c r="BF85" i="1" a="1"/>
  <c r="BF85" i="1" s="1"/>
  <c r="BF86" i="1" a="1"/>
  <c r="BF86" i="1" s="1"/>
  <c r="BF87" i="1" a="1"/>
  <c r="BF87" i="1" s="1"/>
  <c r="BF88" i="1" a="1"/>
  <c r="BF88" i="1" s="1"/>
  <c r="BF89" i="1" a="1"/>
  <c r="BF89" i="1" s="1"/>
  <c r="BE76" i="1" a="1"/>
  <c r="BE76" i="1" s="1"/>
  <c r="BE77" i="1" a="1"/>
  <c r="BE77" i="1" s="1"/>
  <c r="BE78" i="1" a="1"/>
  <c r="BE78" i="1" s="1"/>
  <c r="BE79" i="1" a="1"/>
  <c r="BE79" i="1" s="1"/>
  <c r="BE80" i="1" a="1"/>
  <c r="BE80" i="1" s="1"/>
  <c r="BE81" i="1" a="1"/>
  <c r="BE81" i="1" s="1"/>
  <c r="BE82" i="1" a="1"/>
  <c r="BE82" i="1" s="1"/>
  <c r="BE83" i="1" a="1"/>
  <c r="BE83" i="1" s="1"/>
  <c r="BE84" i="1" a="1"/>
  <c r="BE84" i="1" s="1"/>
  <c r="BE85" i="1" a="1"/>
  <c r="BE85" i="1" s="1"/>
  <c r="BE86" i="1" a="1"/>
  <c r="BE86" i="1" s="1"/>
  <c r="BE87" i="1" a="1"/>
  <c r="BE87" i="1" s="1"/>
  <c r="BE88" i="1" a="1"/>
  <c r="BE88" i="1" s="1"/>
  <c r="BE89" i="1" a="1"/>
  <c r="BE89" i="1" s="1"/>
  <c r="BE145" i="1" a="1"/>
  <c r="BE145" i="1" s="1"/>
  <c r="BF125" i="1" a="1"/>
  <c r="BF125" i="1" s="1"/>
  <c r="BF127" i="1" s="1" a="1"/>
  <c r="BF127" i="1" s="1"/>
  <c r="BF129" i="1" s="1" a="1"/>
  <c r="BF129" i="1" s="1"/>
  <c r="BF131" i="1" s="1" a="1"/>
  <c r="BF131" i="1" s="1"/>
  <c r="BF133" i="1" s="1" a="1"/>
  <c r="BF133" i="1" s="1"/>
  <c r="BF135" i="1" s="1" a="1"/>
  <c r="BF135" i="1" s="1"/>
  <c r="BF137" i="1" s="1" a="1"/>
  <c r="BF137" i="1" s="1"/>
  <c r="BF139" i="1" s="1" a="1"/>
  <c r="BF139" i="1" s="1"/>
  <c r="BF141" i="1" s="1" a="1"/>
  <c r="BF141" i="1" s="1"/>
  <c r="BF143" i="1" s="1" a="1"/>
  <c r="BF143" i="1" s="1"/>
  <c r="BF145" i="1" a="1"/>
  <c r="BF145" i="1" s="1"/>
  <c r="BE125" i="1" a="1"/>
  <c r="BE125" i="1" s="1"/>
  <c r="BE146" i="1" s="1" a="1"/>
  <c r="BE146" i="1" s="1"/>
  <c r="BE128" i="1" a="1"/>
  <c r="BE128" i="1" s="1"/>
  <c r="BE130" i="1" s="1" a="1"/>
  <c r="BE130" i="1" s="1"/>
  <c r="BE132" i="1" s="1" a="1"/>
  <c r="BE132" i="1" s="1"/>
  <c r="BE134" i="1" s="1" a="1"/>
  <c r="BE134" i="1" s="1"/>
  <c r="BE136" i="1" s="1" a="1"/>
  <c r="BE136" i="1" s="1"/>
  <c r="BE138" i="1" s="1" a="1"/>
  <c r="BE138" i="1" s="1"/>
  <c r="BE140" i="1" s="1" a="1"/>
  <c r="BE140" i="1" s="1"/>
  <c r="BE142" i="1" s="1" a="1"/>
  <c r="BE142" i="1" s="1"/>
  <c r="BE144" i="1" s="1" a="1"/>
  <c r="BE144" i="1" s="1"/>
  <c r="BE147" i="1" a="1"/>
  <c r="BE147" i="1" s="1"/>
  <c r="BF128" i="1" a="1"/>
  <c r="BF128" i="1" s="1"/>
  <c r="BF130" i="1" s="1" a="1"/>
  <c r="BF130" i="1" s="1"/>
  <c r="BF132" i="1" s="1" a="1"/>
  <c r="BF132" i="1" s="1"/>
  <c r="BF134" i="1" s="1" a="1"/>
  <c r="BF134" i="1" s="1"/>
  <c r="BF136" i="1" s="1" a="1"/>
  <c r="BF136" i="1" s="1"/>
  <c r="BF138" i="1" s="1" a="1"/>
  <c r="BF138" i="1" s="1"/>
  <c r="BF140" i="1" s="1" a="1"/>
  <c r="BF140" i="1" s="1"/>
  <c r="BF142" i="1" s="1" a="1"/>
  <c r="BF142" i="1" s="1"/>
  <c r="BF144" i="1" s="1" a="1"/>
  <c r="BF144" i="1" s="1"/>
  <c r="BF147" i="1" a="1"/>
  <c r="BF147" i="1" s="1"/>
  <c r="BF65" i="1" a="1"/>
  <c r="BF65"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E65" i="1" a="1"/>
  <c r="BE65"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H623" i="4"/>
  <c r="U623" i="4" s="1"/>
  <c r="I624" i="4"/>
  <c r="G574" i="4"/>
  <c r="P561" i="4"/>
  <c r="C562" i="4"/>
  <c r="B562" i="4" s="1"/>
  <c r="D626" i="4"/>
  <c r="Q626" i="4" s="1"/>
  <c r="F626" i="4"/>
  <c r="E626" i="4"/>
  <c r="R626" i="4" s="1"/>
  <c r="V562" i="4"/>
  <c r="S545" i="4"/>
  <c r="A627" i="4"/>
  <c r="BD14" i="1"/>
  <c r="BD15" i="1" s="1" a="1"/>
  <c r="BD15" i="1" s="1"/>
  <c r="BF146" i="1" l="1" a="1"/>
  <c r="BF146" i="1" s="1"/>
  <c r="BE127" i="1" a="1"/>
  <c r="BE127" i="1" s="1"/>
  <c r="BE129" i="1" s="1" a="1"/>
  <c r="BE129" i="1" s="1"/>
  <c r="BE131" i="1" s="1" a="1"/>
  <c r="BE131" i="1" s="1"/>
  <c r="BE133" i="1" s="1" a="1"/>
  <c r="BE133" i="1" s="1"/>
  <c r="BE135" i="1" s="1" a="1"/>
  <c r="BE135" i="1" s="1"/>
  <c r="BE137" i="1" s="1" a="1"/>
  <c r="BE137" i="1" s="1"/>
  <c r="BE139" i="1" s="1" a="1"/>
  <c r="BE139" i="1" s="1"/>
  <c r="BE141" i="1" s="1" a="1"/>
  <c r="BE141" i="1" s="1"/>
  <c r="BE143" i="1" s="1" a="1"/>
  <c r="BE143" i="1" s="1"/>
  <c r="BD125" i="1" a="1"/>
  <c r="BD125" i="1" s="1"/>
  <c r="BD64" i="1" a="1"/>
  <c r="BD64" i="1" s="1"/>
  <c r="G575" i="4"/>
  <c r="H624" i="4"/>
  <c r="U624" i="4" s="1"/>
  <c r="I625" i="4"/>
  <c r="P562" i="4"/>
  <c r="C563" i="4"/>
  <c r="B563" i="4" s="1"/>
  <c r="F627" i="4"/>
  <c r="E627" i="4"/>
  <c r="R627" i="4" s="1"/>
  <c r="D627" i="4"/>
  <c r="Q627" i="4" s="1"/>
  <c r="V563" i="4"/>
  <c r="S546" i="4"/>
  <c r="A628" i="4"/>
  <c r="BD101" i="1" l="1" a="1"/>
  <c r="BD101" i="1" s="1"/>
  <c r="BD102" i="1" a="1"/>
  <c r="BD102" i="1" s="1"/>
  <c r="BD103" i="1" a="1"/>
  <c r="BD103" i="1" s="1"/>
  <c r="BD104" i="1" a="1"/>
  <c r="BD104" i="1" s="1"/>
  <c r="BD105" i="1" a="1"/>
  <c r="BD105" i="1" s="1"/>
  <c r="BD106" i="1" a="1"/>
  <c r="BD106" i="1" s="1"/>
  <c r="BD107" i="1" a="1"/>
  <c r="BD107" i="1" s="1"/>
  <c r="BD108" i="1" a="1"/>
  <c r="BD108" i="1" s="1"/>
  <c r="BD109" i="1" a="1"/>
  <c r="BD109" i="1" s="1"/>
  <c r="BD110" i="1" a="1"/>
  <c r="BD110" i="1" s="1"/>
  <c r="BD111" i="1" a="1"/>
  <c r="BD111" i="1" s="1"/>
  <c r="BD112" i="1" a="1"/>
  <c r="BD112" i="1" s="1"/>
  <c r="BD113" i="1" a="1"/>
  <c r="BD113" i="1" s="1"/>
  <c r="BD114" i="1" a="1"/>
  <c r="BD114" i="1" s="1"/>
  <c r="BD115" i="1" a="1"/>
  <c r="BD115" i="1" s="1"/>
  <c r="BD90" i="1" a="1"/>
  <c r="BD90" i="1" s="1"/>
  <c r="BD91" i="1" a="1"/>
  <c r="BD91" i="1" s="1"/>
  <c r="BD92" i="1" a="1"/>
  <c r="BD92" i="1" s="1"/>
  <c r="BD93" i="1" a="1"/>
  <c r="BD93" i="1" s="1"/>
  <c r="BD94" i="1" a="1"/>
  <c r="BD94" i="1" s="1"/>
  <c r="BD95" i="1" a="1"/>
  <c r="BD95" i="1" s="1"/>
  <c r="BD96" i="1" a="1"/>
  <c r="BD96" i="1" s="1"/>
  <c r="BD97" i="1" a="1"/>
  <c r="BD97" i="1" s="1"/>
  <c r="BD98" i="1" a="1"/>
  <c r="BD98" i="1" s="1"/>
  <c r="BD99" i="1" a="1"/>
  <c r="BD99" i="1" s="1"/>
  <c r="BD100" i="1" a="1"/>
  <c r="BD100" i="1" s="1"/>
  <c r="BD76" i="1" a="1"/>
  <c r="BD76" i="1" s="1"/>
  <c r="BD77" i="1" a="1"/>
  <c r="BD77" i="1" s="1"/>
  <c r="BD78" i="1" a="1"/>
  <c r="BD78" i="1" s="1"/>
  <c r="BD79" i="1" a="1"/>
  <c r="BD79" i="1" s="1"/>
  <c r="BD80" i="1" a="1"/>
  <c r="BD80" i="1" s="1"/>
  <c r="BD81" i="1" a="1"/>
  <c r="BD81" i="1" s="1"/>
  <c r="BD82" i="1" a="1"/>
  <c r="BD82" i="1" s="1"/>
  <c r="BD83" i="1" a="1"/>
  <c r="BD83" i="1" s="1"/>
  <c r="BD84" i="1" a="1"/>
  <c r="BD84" i="1" s="1"/>
  <c r="BD85" i="1" a="1"/>
  <c r="BD85" i="1" s="1"/>
  <c r="BD86" i="1" a="1"/>
  <c r="BD86" i="1" s="1"/>
  <c r="BD87" i="1" a="1"/>
  <c r="BD87" i="1" s="1"/>
  <c r="BD88" i="1" a="1"/>
  <c r="BD88" i="1" s="1"/>
  <c r="BD89" i="1" a="1"/>
  <c r="BD89" i="1" s="1"/>
  <c r="BD145" i="1" a="1"/>
  <c r="BD145" i="1" s="1"/>
  <c r="BD126" i="1" a="1"/>
  <c r="BD126" i="1" s="1"/>
  <c r="BD128" i="1" s="1" a="1"/>
  <c r="BD128" i="1" s="1"/>
  <c r="BD130" i="1" s="1" a="1"/>
  <c r="BD130" i="1" s="1"/>
  <c r="BD132" i="1" s="1" a="1"/>
  <c r="BD132" i="1" s="1"/>
  <c r="BD134" i="1" s="1" a="1"/>
  <c r="BD134" i="1" s="1"/>
  <c r="BD136" i="1" s="1" a="1"/>
  <c r="BD136" i="1" s="1"/>
  <c r="BD138" i="1" s="1" a="1"/>
  <c r="BD138" i="1" s="1"/>
  <c r="BD140" i="1" s="1" a="1"/>
  <c r="BD140" i="1" s="1"/>
  <c r="BD142" i="1" s="1" a="1"/>
  <c r="BD142" i="1" s="1"/>
  <c r="BD144" i="1" s="1" a="1"/>
  <c r="BD144" i="1" s="1"/>
  <c r="BD146" i="1" a="1"/>
  <c r="BD146" i="1" s="1"/>
  <c r="BD127" i="1" a="1"/>
  <c r="BD127" i="1" s="1"/>
  <c r="BD129" i="1" s="1" a="1"/>
  <c r="BD129" i="1" s="1"/>
  <c r="BD131" i="1" s="1" a="1"/>
  <c r="BD131" i="1" s="1"/>
  <c r="BD133" i="1" s="1" a="1"/>
  <c r="BD133" i="1" s="1"/>
  <c r="BD135" i="1" s="1" a="1"/>
  <c r="BD135" i="1" s="1"/>
  <c r="BD137" i="1" s="1" a="1"/>
  <c r="BD137" i="1" s="1"/>
  <c r="BD139" i="1" s="1" a="1"/>
  <c r="BD139" i="1" s="1"/>
  <c r="BD141" i="1" s="1" a="1"/>
  <c r="BD141" i="1" s="1"/>
  <c r="BD143" i="1" s="1" a="1"/>
  <c r="BD143" i="1" s="1"/>
  <c r="BD65" i="1" a="1"/>
  <c r="BD65"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H625" i="4"/>
  <c r="U625" i="4" s="1"/>
  <c r="I626" i="4"/>
  <c r="G576" i="4"/>
  <c r="P563" i="4"/>
  <c r="C564" i="4"/>
  <c r="B564" i="4" s="1"/>
  <c r="F628" i="4"/>
  <c r="E628" i="4"/>
  <c r="R628" i="4" s="1"/>
  <c r="D628" i="4"/>
  <c r="Q628" i="4" s="1"/>
  <c r="V564" i="4"/>
  <c r="S547" i="4"/>
  <c r="A629" i="4"/>
  <c r="BD147" i="1" l="1" a="1"/>
  <c r="BD147"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4" i="1" l="1"/>
  <c r="G70" i="1" l="1"/>
  <c r="FV30" i="1" l="1"/>
  <c r="FU30" i="1"/>
  <c r="FT30" i="1"/>
  <c r="FV31" i="1"/>
  <c r="FU31" i="1"/>
  <c r="FT31" i="1"/>
  <c r="FU24" i="1"/>
  <c r="FT24" i="1"/>
  <c r="FV24" i="1"/>
  <c r="FU23" i="1"/>
  <c r="FT23" i="1"/>
  <c r="FV23" i="1"/>
  <c r="ABL17" i="1"/>
  <c r="ACP17" i="1"/>
  <c r="FU17" i="1"/>
  <c r="FT17" i="1"/>
  <c r="FV17" i="1"/>
  <c r="ACP18" i="1" l="1" a="1"/>
  <c r="ACP18" i="1" s="1"/>
  <c r="ACP41" i="1" s="1" a="1"/>
  <c r="ACP41" i="1" s="1"/>
  <c r="ABL18" i="1" a="1"/>
  <c r="ABL18" i="1" s="1"/>
  <c r="ABL41" i="1" s="1" a="1"/>
  <c r="ABL41" i="1" s="1"/>
  <c r="ABL19" i="1" l="1" a="1"/>
  <c r="ABL19" i="1" s="1"/>
  <c r="ABL20" i="1" a="1"/>
  <c r="ABL20" i="1" s="1"/>
  <c r="ACP19" i="1" a="1"/>
  <c r="ACP19" i="1" s="1"/>
  <c r="ACP20" i="1" a="1"/>
  <c r="ACP20" i="1" s="1"/>
  <c r="ABL21" i="1" a="1"/>
  <c r="ABL21" i="1" s="1"/>
  <c r="ABL35" i="1" a="1"/>
  <c r="ABL35" i="1" s="1"/>
  <c r="ACP21" i="1" a="1"/>
  <c r="ACP21" i="1" s="1"/>
  <c r="ACP35" i="1" a="1"/>
  <c r="ACP35" i="1" s="1"/>
  <c r="ABL48" i="1" a="1"/>
  <c r="ABL48" i="1" s="1"/>
  <c r="ACP48" i="1" a="1"/>
  <c r="ACP48" i="1" s="1"/>
  <c r="ACP22" i="1" a="1"/>
  <c r="ACP22" i="1" s="1"/>
  <c r="ABL22" i="1" a="1"/>
  <c r="ABL22" i="1" s="1"/>
  <c r="ACP40" i="1" a="1"/>
  <c r="ACP40" i="1" s="1"/>
  <c r="ACP38" i="1" a="1"/>
  <c r="ACP38" i="1" s="1"/>
  <c r="ACP39" i="1" a="1"/>
  <c r="ACP39" i="1" s="1"/>
  <c r="ACP26" i="1" a="1"/>
  <c r="ACP26" i="1" s="1"/>
  <c r="ACP32" i="1" a="1"/>
  <c r="ACP32" i="1" s="1"/>
  <c r="ACP37" i="1" a="1"/>
  <c r="ACP37" i="1" s="1"/>
  <c r="ACP23" i="1" a="1"/>
  <c r="ACP23" i="1" s="1"/>
  <c r="ACP43" i="1" a="1"/>
  <c r="ACP43" i="1" s="1"/>
  <c r="ACP25" i="1" a="1"/>
  <c r="ACP25" i="1" s="1"/>
  <c r="ACP27" i="1" a="1"/>
  <c r="ACP27" i="1" s="1"/>
  <c r="ACP44" i="1" a="1"/>
  <c r="ACP44" i="1" s="1"/>
  <c r="ACP24" i="1" a="1"/>
  <c r="ACP24" i="1" s="1"/>
  <c r="ACP28" i="1" a="1"/>
  <c r="ACP28" i="1" s="1"/>
  <c r="ACP34" i="1" a="1"/>
  <c r="ACP34" i="1" s="1"/>
  <c r="ACP29" i="1" a="1"/>
  <c r="ACP29" i="1" s="1"/>
  <c r="ACP45" i="1" a="1"/>
  <c r="ACP45" i="1" s="1"/>
  <c r="ACP30" i="1" a="1"/>
  <c r="ACP30" i="1" s="1"/>
  <c r="ACP46" i="1" a="1"/>
  <c r="ACP46" i="1" s="1"/>
  <c r="ACP31" i="1" a="1"/>
  <c r="ACP31" i="1" s="1"/>
  <c r="ACP36" i="1" a="1"/>
  <c r="ACP36" i="1" s="1"/>
  <c r="ACP33" i="1" a="1"/>
  <c r="ACP33" i="1" s="1"/>
  <c r="ACP42" i="1" a="1"/>
  <c r="ACP42" i="1" s="1"/>
  <c r="ABL28" i="1" a="1"/>
  <c r="ABL28" i="1" s="1"/>
  <c r="ABL31" i="1" a="1"/>
  <c r="ABL31" i="1" s="1"/>
  <c r="ABL43" i="1" a="1"/>
  <c r="ABL43" i="1" s="1"/>
  <c r="ABL34" i="1" a="1"/>
  <c r="ABL34" i="1" s="1"/>
  <c r="ABL45" i="1" a="1"/>
  <c r="ABL45" i="1" s="1"/>
  <c r="ABL40" i="1" a="1"/>
  <c r="ABL40" i="1" s="1"/>
  <c r="ABL30" i="1" a="1"/>
  <c r="ABL30" i="1" s="1"/>
  <c r="ABL46" i="1" a="1"/>
  <c r="ABL46" i="1" s="1"/>
  <c r="ABL26" i="1" a="1"/>
  <c r="ABL26" i="1" s="1"/>
  <c r="ABL25" i="1" a="1"/>
  <c r="ABL25" i="1" s="1"/>
  <c r="ABL29" i="1" a="1"/>
  <c r="ABL29" i="1" s="1"/>
  <c r="ABL37" i="1" a="1"/>
  <c r="ABL37" i="1" s="1"/>
  <c r="ABL36" i="1" a="1"/>
  <c r="ABL36" i="1" s="1"/>
  <c r="ABL38" i="1" a="1"/>
  <c r="ABL38" i="1" s="1"/>
  <c r="ABL44" i="1" a="1"/>
  <c r="ABL44" i="1" s="1"/>
  <c r="ABL42" i="1" a="1"/>
  <c r="ABL42" i="1" s="1"/>
  <c r="ABL32" i="1" a="1"/>
  <c r="ABL32" i="1" s="1"/>
  <c r="ABL24" i="1" a="1"/>
  <c r="ABL24" i="1" s="1"/>
  <c r="ABL39" i="1" a="1"/>
  <c r="ABL39" i="1" s="1"/>
  <c r="ABL23" i="1" a="1"/>
  <c r="ABL23" i="1" s="1"/>
  <c r="ABL33" i="1" a="1"/>
  <c r="ABL33" i="1" s="1"/>
  <c r="ABL27" i="1" a="1"/>
  <c r="ABL27" i="1" s="1"/>
  <c r="G71" i="1" l="1"/>
  <c r="G65" i="1"/>
  <c r="FZ67" i="1" l="1"/>
  <c r="GA75" i="1"/>
  <c r="FZ66" i="1"/>
  <c r="FZ68" i="1"/>
  <c r="FZ69" i="1"/>
  <c r="GA65" i="1"/>
  <c r="FZ70" i="1"/>
  <c r="FZ71" i="1"/>
  <c r="FZ64" i="1"/>
  <c r="GA74" i="1"/>
  <c r="FZ72" i="1"/>
  <c r="GA73" i="1"/>
  <c r="FY64" i="1" l="1"/>
  <c r="FY65" i="1"/>
  <c r="FY66" i="1"/>
  <c r="FY67" i="1"/>
  <c r="FY68" i="1"/>
  <c r="FY69" i="1"/>
  <c r="FY70" i="1"/>
  <c r="FY71" i="1"/>
  <c r="FY72" i="1"/>
  <c r="FY73" i="1"/>
  <c r="FY74" i="1"/>
  <c r="FY75" i="1"/>
  <c r="GA72" i="1"/>
  <c r="FZ65" i="1"/>
  <c r="FZ73" i="1"/>
  <c r="GA71" i="1"/>
  <c r="GA68" i="1"/>
  <c r="GA70" i="1"/>
  <c r="GA66" i="1"/>
  <c r="FZ75" i="1"/>
  <c r="GA67" i="1"/>
  <c r="FZ74" i="1"/>
  <c r="GA64" i="1"/>
  <c r="GA69" i="1"/>
  <c r="GB64" i="1" l="1"/>
  <c r="GB65" i="1"/>
  <c r="GB66" i="1"/>
  <c r="GB67" i="1"/>
  <c r="GB68" i="1"/>
  <c r="GB69" i="1"/>
  <c r="GB70" i="1"/>
  <c r="GB71" i="1"/>
  <c r="GB72" i="1"/>
  <c r="GB73" i="1"/>
  <c r="GB74" i="1"/>
  <c r="GB75" i="1"/>
  <c r="AK58" i="1" l="1"/>
  <c r="FX65" i="1" l="1"/>
  <c r="FX66" i="1"/>
  <c r="FW67" i="1"/>
  <c r="FW68" i="1"/>
  <c r="FX69" i="1"/>
  <c r="FW70" i="1"/>
  <c r="FW71" i="1"/>
  <c r="FX72" i="1"/>
  <c r="FW73" i="1"/>
  <c r="FW74" i="1"/>
  <c r="FX75" i="1"/>
  <c r="U58" i="1"/>
  <c r="T58" i="1"/>
  <c r="FX64" i="1"/>
  <c r="FW64" i="1"/>
  <c r="FX67" i="1" l="1"/>
  <c r="FX71" i="1"/>
  <c r="FW72" i="1"/>
  <c r="FW65" i="1"/>
  <c r="FX74" i="1"/>
  <c r="FW75" i="1"/>
  <c r="FX70" i="1"/>
  <c r="FW69" i="1"/>
  <c r="FW66" i="1"/>
  <c r="FX68" i="1"/>
  <c r="FX73" i="1"/>
  <c r="KA64" i="1"/>
  <c r="KR64" i="1"/>
  <c r="KZ64" i="1"/>
  <c r="JZ64" i="1"/>
  <c r="LO64" i="1"/>
  <c r="JY64" i="1"/>
  <c r="KT64" i="1"/>
  <c r="KS64" i="1"/>
  <c r="MR64" i="1"/>
  <c r="KU64" i="1"/>
  <c r="MQ64" i="1"/>
  <c r="LM64" i="1"/>
  <c r="MP64" i="1"/>
  <c r="MF64" i="1"/>
  <c r="MO64" i="1"/>
  <c r="LN64" i="1"/>
  <c r="KL64" i="1"/>
  <c r="MN64" i="1"/>
  <c r="LT64" i="1"/>
  <c r="MI64" i="1"/>
  <c r="LL64" i="1"/>
  <c r="ME64" i="1"/>
  <c r="MM64" i="1"/>
  <c r="LS64" i="1"/>
  <c r="KQ64" i="1"/>
  <c r="ML64" i="1"/>
  <c r="LR64" i="1"/>
  <c r="KG64" i="1"/>
  <c r="MK64" i="1"/>
  <c r="LQ64" i="1"/>
  <c r="MG64" i="1"/>
  <c r="LU64" i="1"/>
  <c r="KY64" i="1"/>
  <c r="MJ64" i="1"/>
  <c r="LP64" i="1"/>
  <c r="KV64" i="1"/>
  <c r="MH64" i="1"/>
  <c r="KP64" i="1"/>
  <c r="KX64" i="1"/>
  <c r="KF64" i="1"/>
  <c r="LK64" i="1"/>
  <c r="MD64" i="1"/>
  <c r="LJ64" i="1"/>
  <c r="MC64" i="1"/>
  <c r="LI64" i="1"/>
  <c r="KO64" i="1"/>
  <c r="LA64" i="1"/>
  <c r="MB64" i="1"/>
  <c r="LH64" i="1"/>
  <c r="KN64" i="1"/>
  <c r="MA64" i="1"/>
  <c r="LG64" i="1"/>
  <c r="KM64" i="1"/>
  <c r="LZ64" i="1"/>
  <c r="LF64" i="1"/>
  <c r="KD64" i="1"/>
  <c r="LY64" i="1"/>
  <c r="LE64" i="1"/>
  <c r="KK64" i="1"/>
  <c r="LX64" i="1"/>
  <c r="LD64" i="1"/>
  <c r="KJ64" i="1"/>
  <c r="LW64" i="1"/>
  <c r="LC64" i="1"/>
  <c r="KI64" i="1"/>
  <c r="LV64" i="1"/>
  <c r="LB64" i="1"/>
  <c r="KH64" i="1"/>
  <c r="KE64" i="1"/>
  <c r="KW64" i="1"/>
  <c r="KC64" i="1"/>
  <c r="KB64" i="1"/>
  <c r="LY72" i="1"/>
  <c r="LE72" i="1"/>
  <c r="KK72" i="1"/>
  <c r="KH72" i="1"/>
  <c r="MP72" i="1"/>
  <c r="LX72" i="1"/>
  <c r="LD72" i="1"/>
  <c r="KJ72" i="1"/>
  <c r="LV72" i="1"/>
  <c r="LW72" i="1"/>
  <c r="LC72" i="1"/>
  <c r="KI72" i="1"/>
  <c r="LB72" i="1"/>
  <c r="LZ72" i="1"/>
  <c r="LU72" i="1"/>
  <c r="LA72" i="1"/>
  <c r="KG72" i="1"/>
  <c r="KZ72" i="1"/>
  <c r="KF72" i="1"/>
  <c r="KY72" i="1"/>
  <c r="KE72" i="1"/>
  <c r="KX72" i="1"/>
  <c r="KD72" i="1"/>
  <c r="LR72" i="1"/>
  <c r="KW72" i="1"/>
  <c r="KC72" i="1"/>
  <c r="MO72" i="1"/>
  <c r="KB72" i="1"/>
  <c r="KA72" i="1"/>
  <c r="JZ72" i="1"/>
  <c r="LF72" i="1"/>
  <c r="JY72" i="1"/>
  <c r="MR72" i="1"/>
  <c r="ML72" i="1"/>
  <c r="MQ72" i="1"/>
  <c r="MN72" i="1"/>
  <c r="LT72" i="1"/>
  <c r="MM72" i="1"/>
  <c r="LS72" i="1"/>
  <c r="KL72" i="1"/>
  <c r="MK72" i="1"/>
  <c r="LQ72" i="1"/>
  <c r="MJ72" i="1"/>
  <c r="LP72" i="1"/>
  <c r="KV72" i="1"/>
  <c r="MI72" i="1"/>
  <c r="LO72" i="1"/>
  <c r="KU72" i="1"/>
  <c r="MH72" i="1"/>
  <c r="LN72" i="1"/>
  <c r="KT72" i="1"/>
  <c r="MG72" i="1"/>
  <c r="LM72" i="1"/>
  <c r="KS72" i="1"/>
  <c r="MF72" i="1"/>
  <c r="LL72" i="1"/>
  <c r="KR72" i="1"/>
  <c r="ME72" i="1"/>
  <c r="LK72" i="1"/>
  <c r="KQ72" i="1"/>
  <c r="MD72" i="1"/>
  <c r="LJ72" i="1"/>
  <c r="KP72" i="1"/>
  <c r="MC72" i="1"/>
  <c r="LI72" i="1"/>
  <c r="KO72" i="1"/>
  <c r="MB72" i="1"/>
  <c r="LH72" i="1"/>
  <c r="KN72" i="1"/>
  <c r="MA72" i="1"/>
  <c r="LG72" i="1"/>
  <c r="KM72" i="1"/>
  <c r="KW70" i="1"/>
  <c r="KC70" i="1"/>
  <c r="KB70" i="1"/>
  <c r="ME70" i="1"/>
  <c r="KA70" i="1"/>
  <c r="MG70" i="1"/>
  <c r="JZ70" i="1"/>
  <c r="JY70" i="1"/>
  <c r="MF70" i="1"/>
  <c r="MR70" i="1"/>
  <c r="MH70" i="1"/>
  <c r="MQ70" i="1"/>
  <c r="LN70" i="1"/>
  <c r="LL70" i="1"/>
  <c r="MD70" i="1"/>
  <c r="MP70" i="1"/>
  <c r="KX70" i="1"/>
  <c r="MO70" i="1"/>
  <c r="LK70" i="1"/>
  <c r="MN70" i="1"/>
  <c r="LT70" i="1"/>
  <c r="KD70" i="1"/>
  <c r="MM70" i="1"/>
  <c r="LS70" i="1"/>
  <c r="ML70" i="1"/>
  <c r="LR70" i="1"/>
  <c r="KT70" i="1"/>
  <c r="LM70" i="1"/>
  <c r="MK70" i="1"/>
  <c r="LQ70" i="1"/>
  <c r="KS70" i="1"/>
  <c r="MJ70" i="1"/>
  <c r="LP70" i="1"/>
  <c r="KV70" i="1"/>
  <c r="MI70" i="1"/>
  <c r="LO70" i="1"/>
  <c r="KU70" i="1"/>
  <c r="KQ70" i="1"/>
  <c r="KP70" i="1"/>
  <c r="KR70" i="1"/>
  <c r="LJ70" i="1"/>
  <c r="MC70" i="1"/>
  <c r="LI70" i="1"/>
  <c r="KO70" i="1"/>
  <c r="MB70" i="1"/>
  <c r="LH70" i="1"/>
  <c r="KN70" i="1"/>
  <c r="MA70" i="1"/>
  <c r="LG70" i="1"/>
  <c r="KM70" i="1"/>
  <c r="LZ70" i="1"/>
  <c r="LF70" i="1"/>
  <c r="KL70" i="1"/>
  <c r="LY70" i="1"/>
  <c r="LE70" i="1"/>
  <c r="KK70" i="1"/>
  <c r="LX70" i="1"/>
  <c r="LD70" i="1"/>
  <c r="KJ70" i="1"/>
  <c r="LW70" i="1"/>
  <c r="LC70" i="1"/>
  <c r="KI70" i="1"/>
  <c r="LV70" i="1"/>
  <c r="LB70" i="1"/>
  <c r="KH70" i="1"/>
  <c r="LU70" i="1"/>
  <c r="LA70" i="1"/>
  <c r="KG70" i="1"/>
  <c r="KZ70" i="1"/>
  <c r="KF70" i="1"/>
  <c r="KY70" i="1"/>
  <c r="KE70" i="1"/>
  <c r="LU67" i="1"/>
  <c r="LA67" i="1"/>
  <c r="KG67" i="1"/>
  <c r="KD67" i="1"/>
  <c r="LP67" i="1"/>
  <c r="LN67" i="1"/>
  <c r="KZ67" i="1"/>
  <c r="KF67" i="1"/>
  <c r="KX67" i="1"/>
  <c r="ML67" i="1"/>
  <c r="KY67" i="1"/>
  <c r="KE67" i="1"/>
  <c r="KV67" i="1"/>
  <c r="KW67" i="1"/>
  <c r="KC67" i="1"/>
  <c r="LR67" i="1"/>
  <c r="MI67" i="1"/>
  <c r="KH67" i="1"/>
  <c r="KB67" i="1"/>
  <c r="KA67" i="1"/>
  <c r="MJ67" i="1"/>
  <c r="JZ67" i="1"/>
  <c r="JY67" i="1"/>
  <c r="MR67" i="1"/>
  <c r="MP67" i="1"/>
  <c r="MQ67" i="1"/>
  <c r="MK67" i="1"/>
  <c r="KT67" i="1"/>
  <c r="LQ67" i="1"/>
  <c r="KU67" i="1"/>
  <c r="MO67" i="1"/>
  <c r="MN67" i="1"/>
  <c r="LT67" i="1"/>
  <c r="LO67" i="1"/>
  <c r="LV67" i="1"/>
  <c r="MM67" i="1"/>
  <c r="LS67" i="1"/>
  <c r="MH67" i="1"/>
  <c r="MG67" i="1"/>
  <c r="LM67" i="1"/>
  <c r="KS67" i="1"/>
  <c r="MF67" i="1"/>
  <c r="LL67" i="1"/>
  <c r="KR67" i="1"/>
  <c r="ME67" i="1"/>
  <c r="LK67" i="1"/>
  <c r="KQ67" i="1"/>
  <c r="MD67" i="1"/>
  <c r="LJ67" i="1"/>
  <c r="KP67" i="1"/>
  <c r="LB67" i="1"/>
  <c r="MC67" i="1"/>
  <c r="LI67" i="1"/>
  <c r="KO67" i="1"/>
  <c r="MB67" i="1"/>
  <c r="LH67" i="1"/>
  <c r="KN67" i="1"/>
  <c r="MA67" i="1"/>
  <c r="LG67" i="1"/>
  <c r="KM67" i="1"/>
  <c r="LZ67" i="1"/>
  <c r="LF67" i="1"/>
  <c r="KL67" i="1"/>
  <c r="LY67" i="1"/>
  <c r="LE67" i="1"/>
  <c r="KK67" i="1"/>
  <c r="LX67" i="1"/>
  <c r="LD67" i="1"/>
  <c r="KJ67" i="1"/>
  <c r="LW67" i="1"/>
  <c r="LC67" i="1"/>
  <c r="KI67" i="1"/>
  <c r="JY73" i="1"/>
  <c r="MR73" i="1"/>
  <c r="MC73" i="1"/>
  <c r="MQ73" i="1"/>
  <c r="MP73" i="1"/>
  <c r="MO73" i="1"/>
  <c r="LJ73" i="1"/>
  <c r="KL73" i="1"/>
  <c r="JZ73" i="1"/>
  <c r="MN73" i="1"/>
  <c r="LT73" i="1"/>
  <c r="LZ73" i="1"/>
  <c r="MM73" i="1"/>
  <c r="LS73" i="1"/>
  <c r="ML73" i="1"/>
  <c r="LR73" i="1"/>
  <c r="MK73" i="1"/>
  <c r="LQ73" i="1"/>
  <c r="MJ73" i="1"/>
  <c r="LP73" i="1"/>
  <c r="KV73" i="1"/>
  <c r="MI73" i="1"/>
  <c r="LO73" i="1"/>
  <c r="KU73" i="1"/>
  <c r="KP73" i="1"/>
  <c r="LI73" i="1"/>
  <c r="MH73" i="1"/>
  <c r="LN73" i="1"/>
  <c r="KT73" i="1"/>
  <c r="MG73" i="1"/>
  <c r="LM73" i="1"/>
  <c r="KS73" i="1"/>
  <c r="MD73" i="1"/>
  <c r="LF73" i="1"/>
  <c r="MF73" i="1"/>
  <c r="LL73" i="1"/>
  <c r="KR73" i="1"/>
  <c r="ME73" i="1"/>
  <c r="LK73" i="1"/>
  <c r="KQ73" i="1"/>
  <c r="KO73" i="1"/>
  <c r="MB73" i="1"/>
  <c r="LH73" i="1"/>
  <c r="KN73" i="1"/>
  <c r="MA73" i="1"/>
  <c r="LG73" i="1"/>
  <c r="KM73" i="1"/>
  <c r="LY73" i="1"/>
  <c r="LE73" i="1"/>
  <c r="KK73" i="1"/>
  <c r="LX73" i="1"/>
  <c r="LD73" i="1"/>
  <c r="KJ73" i="1"/>
  <c r="LW73" i="1"/>
  <c r="LC73" i="1"/>
  <c r="KI73" i="1"/>
  <c r="LV73" i="1"/>
  <c r="LB73" i="1"/>
  <c r="KH73" i="1"/>
  <c r="LU73" i="1"/>
  <c r="LA73" i="1"/>
  <c r="KG73" i="1"/>
  <c r="KZ73" i="1"/>
  <c r="KF73" i="1"/>
  <c r="KY73" i="1"/>
  <c r="KE73" i="1"/>
  <c r="KX73" i="1"/>
  <c r="KD73" i="1"/>
  <c r="KW73" i="1"/>
  <c r="KC73" i="1"/>
  <c r="KB73" i="1"/>
  <c r="KA73" i="1"/>
  <c r="MG66" i="1"/>
  <c r="LM66" i="1"/>
  <c r="KS66" i="1"/>
  <c r="KA66" i="1"/>
  <c r="MF66" i="1"/>
  <c r="LL66" i="1"/>
  <c r="KR66" i="1"/>
  <c r="ME66" i="1"/>
  <c r="LK66" i="1"/>
  <c r="KQ66" i="1"/>
  <c r="MD66" i="1"/>
  <c r="KP66" i="1"/>
  <c r="LJ66" i="1"/>
  <c r="KC66" i="1"/>
  <c r="MC66" i="1"/>
  <c r="LI66" i="1"/>
  <c r="KO66" i="1"/>
  <c r="MB66" i="1"/>
  <c r="LH66" i="1"/>
  <c r="KN66" i="1"/>
  <c r="LV66" i="1"/>
  <c r="KW66" i="1"/>
  <c r="MA66" i="1"/>
  <c r="LG66" i="1"/>
  <c r="KM66" i="1"/>
  <c r="KB66" i="1"/>
  <c r="LZ66" i="1"/>
  <c r="LF66" i="1"/>
  <c r="KL66" i="1"/>
  <c r="LY66" i="1"/>
  <c r="LE66" i="1"/>
  <c r="KK66" i="1"/>
  <c r="KH66" i="1"/>
  <c r="KX66" i="1"/>
  <c r="LX66" i="1"/>
  <c r="LD66" i="1"/>
  <c r="KJ66" i="1"/>
  <c r="KD66" i="1"/>
  <c r="LW66" i="1"/>
  <c r="LC66" i="1"/>
  <c r="KI66" i="1"/>
  <c r="LB66" i="1"/>
  <c r="LU66" i="1"/>
  <c r="LA66" i="1"/>
  <c r="KG66" i="1"/>
  <c r="MH66" i="1"/>
  <c r="KZ66" i="1"/>
  <c r="KF66" i="1"/>
  <c r="JZ66" i="1"/>
  <c r="KY66" i="1"/>
  <c r="KE66" i="1"/>
  <c r="LN66" i="1"/>
  <c r="JY66" i="1"/>
  <c r="MR66" i="1"/>
  <c r="MQ66" i="1"/>
  <c r="MP66" i="1"/>
  <c r="MO66" i="1"/>
  <c r="MN66" i="1"/>
  <c r="LT66" i="1"/>
  <c r="KT66" i="1"/>
  <c r="MM66" i="1"/>
  <c r="LS66" i="1"/>
  <c r="ML66" i="1"/>
  <c r="LR66" i="1"/>
  <c r="MK66" i="1"/>
  <c r="LQ66" i="1"/>
  <c r="MJ66" i="1"/>
  <c r="LP66" i="1"/>
  <c r="KV66" i="1"/>
  <c r="MI66" i="1"/>
  <c r="LO66" i="1"/>
  <c r="KU66" i="1"/>
  <c r="JY65" i="1"/>
  <c r="MP65" i="1"/>
  <c r="LH65" i="1"/>
  <c r="MR65" i="1"/>
  <c r="LJ65" i="1"/>
  <c r="KO65" i="1"/>
  <c r="KL65" i="1"/>
  <c r="JZ65" i="1"/>
  <c r="MQ65" i="1"/>
  <c r="MD65" i="1"/>
  <c r="MB65" i="1"/>
  <c r="LZ65" i="1"/>
  <c r="MA65" i="1"/>
  <c r="MO65" i="1"/>
  <c r="LI65" i="1"/>
  <c r="MN65" i="1"/>
  <c r="LT65" i="1"/>
  <c r="MM65" i="1"/>
  <c r="LS65" i="1"/>
  <c r="LR65" i="1"/>
  <c r="LN65" i="1"/>
  <c r="LF65" i="1"/>
  <c r="ML65" i="1"/>
  <c r="MK65" i="1"/>
  <c r="LQ65" i="1"/>
  <c r="MJ65" i="1"/>
  <c r="LP65" i="1"/>
  <c r="KV65" i="1"/>
  <c r="KT65" i="1"/>
  <c r="LG65" i="1"/>
  <c r="MI65" i="1"/>
  <c r="LO65" i="1"/>
  <c r="KU65" i="1"/>
  <c r="MH65" i="1"/>
  <c r="KM65" i="1"/>
  <c r="MG65" i="1"/>
  <c r="LM65" i="1"/>
  <c r="KS65" i="1"/>
  <c r="MC65" i="1"/>
  <c r="MF65" i="1"/>
  <c r="LL65" i="1"/>
  <c r="KR65" i="1"/>
  <c r="KP65" i="1"/>
  <c r="KN65" i="1"/>
  <c r="ME65" i="1"/>
  <c r="LK65" i="1"/>
  <c r="KQ65" i="1"/>
  <c r="LY65" i="1"/>
  <c r="LE65" i="1"/>
  <c r="KK65" i="1"/>
  <c r="LX65" i="1"/>
  <c r="LD65" i="1"/>
  <c r="KJ65" i="1"/>
  <c r="LW65" i="1"/>
  <c r="LC65" i="1"/>
  <c r="KI65" i="1"/>
  <c r="LV65" i="1"/>
  <c r="LB65" i="1"/>
  <c r="KH65" i="1"/>
  <c r="LU65" i="1"/>
  <c r="LA65" i="1"/>
  <c r="KG65" i="1"/>
  <c r="KZ65" i="1"/>
  <c r="KF65" i="1"/>
  <c r="KY65" i="1"/>
  <c r="KE65" i="1"/>
  <c r="KX65" i="1"/>
  <c r="KD65" i="1"/>
  <c r="KW65" i="1"/>
  <c r="KC65" i="1"/>
  <c r="KB65" i="1"/>
  <c r="KA65" i="1"/>
  <c r="MC69" i="1"/>
  <c r="LI69" i="1"/>
  <c r="KO69" i="1"/>
  <c r="MR69" i="1"/>
  <c r="MB69" i="1"/>
  <c r="LH69" i="1"/>
  <c r="KN69" i="1"/>
  <c r="KL69" i="1"/>
  <c r="MA69" i="1"/>
  <c r="LG69" i="1"/>
  <c r="KM69" i="1"/>
  <c r="LZ69" i="1"/>
  <c r="JY69" i="1"/>
  <c r="LF69" i="1"/>
  <c r="LJ69" i="1"/>
  <c r="LY69" i="1"/>
  <c r="LE69" i="1"/>
  <c r="KK69" i="1"/>
  <c r="LX69" i="1"/>
  <c r="LD69" i="1"/>
  <c r="KJ69" i="1"/>
  <c r="LW69" i="1"/>
  <c r="LC69" i="1"/>
  <c r="KI69" i="1"/>
  <c r="LV69" i="1"/>
  <c r="LB69" i="1"/>
  <c r="KH69" i="1"/>
  <c r="LU69" i="1"/>
  <c r="LA69" i="1"/>
  <c r="KG69" i="1"/>
  <c r="KX69" i="1"/>
  <c r="JZ69" i="1"/>
  <c r="MD69" i="1"/>
  <c r="KZ69" i="1"/>
  <c r="KF69" i="1"/>
  <c r="KY69" i="1"/>
  <c r="KE69" i="1"/>
  <c r="KD69" i="1"/>
  <c r="KW69" i="1"/>
  <c r="KC69" i="1"/>
  <c r="KB69" i="1"/>
  <c r="KA69" i="1"/>
  <c r="MP69" i="1"/>
  <c r="KP69" i="1"/>
  <c r="MQ69" i="1"/>
  <c r="MO69" i="1"/>
  <c r="MN69" i="1"/>
  <c r="LT69" i="1"/>
  <c r="MM69" i="1"/>
  <c r="LS69" i="1"/>
  <c r="ML69" i="1"/>
  <c r="LR69" i="1"/>
  <c r="MK69" i="1"/>
  <c r="LQ69" i="1"/>
  <c r="MJ69" i="1"/>
  <c r="LP69" i="1"/>
  <c r="KV69" i="1"/>
  <c r="MI69" i="1"/>
  <c r="LO69" i="1"/>
  <c r="KU69" i="1"/>
  <c r="MH69" i="1"/>
  <c r="LN69" i="1"/>
  <c r="KT69" i="1"/>
  <c r="MG69" i="1"/>
  <c r="LM69" i="1"/>
  <c r="KS69" i="1"/>
  <c r="MF69" i="1"/>
  <c r="LL69" i="1"/>
  <c r="KR69" i="1"/>
  <c r="ME69" i="1"/>
  <c r="LK69" i="1"/>
  <c r="KQ69" i="1"/>
  <c r="LU75" i="1"/>
  <c r="LA75" i="1"/>
  <c r="KG75" i="1"/>
  <c r="LN75" i="1"/>
  <c r="KZ75" i="1"/>
  <c r="KF75" i="1"/>
  <c r="KT75" i="1"/>
  <c r="KH75" i="1"/>
  <c r="KY75" i="1"/>
  <c r="KE75" i="1"/>
  <c r="KX75" i="1"/>
  <c r="KD75" i="1"/>
  <c r="KW75" i="1"/>
  <c r="KC75" i="1"/>
  <c r="KB75" i="1"/>
  <c r="LR75" i="1"/>
  <c r="KA75" i="1"/>
  <c r="ML75" i="1"/>
  <c r="MH75" i="1"/>
  <c r="JZ75" i="1"/>
  <c r="LB75" i="1"/>
  <c r="JY75" i="1"/>
  <c r="MR75" i="1"/>
  <c r="MQ75" i="1"/>
  <c r="MP75" i="1"/>
  <c r="MO75" i="1"/>
  <c r="MN75" i="1"/>
  <c r="LT75" i="1"/>
  <c r="MM75" i="1"/>
  <c r="LS75" i="1"/>
  <c r="MK75" i="1"/>
  <c r="LQ75" i="1"/>
  <c r="MJ75" i="1"/>
  <c r="LP75" i="1"/>
  <c r="KV75" i="1"/>
  <c r="MI75" i="1"/>
  <c r="LO75" i="1"/>
  <c r="KU75" i="1"/>
  <c r="MG75" i="1"/>
  <c r="LM75" i="1"/>
  <c r="KS75" i="1"/>
  <c r="MF75" i="1"/>
  <c r="LL75" i="1"/>
  <c r="KR75" i="1"/>
  <c r="ME75" i="1"/>
  <c r="LK75" i="1"/>
  <c r="KQ75" i="1"/>
  <c r="MD75" i="1"/>
  <c r="LJ75" i="1"/>
  <c r="KP75" i="1"/>
  <c r="MC75" i="1"/>
  <c r="LI75" i="1"/>
  <c r="KO75" i="1"/>
  <c r="MB75" i="1"/>
  <c r="LH75" i="1"/>
  <c r="KN75" i="1"/>
  <c r="MA75" i="1"/>
  <c r="LG75" i="1"/>
  <c r="KM75" i="1"/>
  <c r="LZ75" i="1"/>
  <c r="LF75" i="1"/>
  <c r="KL75" i="1"/>
  <c r="LY75" i="1"/>
  <c r="LE75" i="1"/>
  <c r="KK75" i="1"/>
  <c r="LX75" i="1"/>
  <c r="LD75" i="1"/>
  <c r="KJ75" i="1"/>
  <c r="LW75" i="1"/>
  <c r="LC75" i="1"/>
  <c r="KI75" i="1"/>
  <c r="LV75" i="1"/>
  <c r="MG74" i="1"/>
  <c r="LM74" i="1"/>
  <c r="KS74" i="1"/>
  <c r="MF74" i="1"/>
  <c r="LL74" i="1"/>
  <c r="KR74" i="1"/>
  <c r="ME74" i="1"/>
  <c r="LK74" i="1"/>
  <c r="KQ74" i="1"/>
  <c r="MD74" i="1"/>
  <c r="LJ74" i="1"/>
  <c r="KP74" i="1"/>
  <c r="MC74" i="1"/>
  <c r="LI74" i="1"/>
  <c r="KO74" i="1"/>
  <c r="MB74" i="1"/>
  <c r="LH74" i="1"/>
  <c r="KN74" i="1"/>
  <c r="LN74" i="1"/>
  <c r="MA74" i="1"/>
  <c r="LG74" i="1"/>
  <c r="KM74" i="1"/>
  <c r="JZ74" i="1"/>
  <c r="LZ74" i="1"/>
  <c r="LF74" i="1"/>
  <c r="KL74" i="1"/>
  <c r="LY74" i="1"/>
  <c r="LE74" i="1"/>
  <c r="KK74" i="1"/>
  <c r="KX74" i="1"/>
  <c r="KT74" i="1"/>
  <c r="LX74" i="1"/>
  <c r="LD74" i="1"/>
  <c r="KJ74" i="1"/>
  <c r="KC74" i="1"/>
  <c r="MH74" i="1"/>
  <c r="LW74" i="1"/>
  <c r="LC74" i="1"/>
  <c r="KI74" i="1"/>
  <c r="LV74" i="1"/>
  <c r="LB74" i="1"/>
  <c r="KH74" i="1"/>
  <c r="KD74" i="1"/>
  <c r="LU74" i="1"/>
  <c r="LA74" i="1"/>
  <c r="KG74" i="1"/>
  <c r="KZ74" i="1"/>
  <c r="KF74" i="1"/>
  <c r="KY74" i="1"/>
  <c r="KE74" i="1"/>
  <c r="KW74" i="1"/>
  <c r="KB74" i="1"/>
  <c r="KA74" i="1"/>
  <c r="JY74" i="1"/>
  <c r="MR74" i="1"/>
  <c r="MQ74" i="1"/>
  <c r="MP74" i="1"/>
  <c r="MO74" i="1"/>
  <c r="MN74" i="1"/>
  <c r="LT74" i="1"/>
  <c r="MM74" i="1"/>
  <c r="LS74" i="1"/>
  <c r="ML74" i="1"/>
  <c r="LR74" i="1"/>
  <c r="MK74" i="1"/>
  <c r="LQ74" i="1"/>
  <c r="MJ74" i="1"/>
  <c r="LP74" i="1"/>
  <c r="KV74" i="1"/>
  <c r="MI74" i="1"/>
  <c r="LO74" i="1"/>
  <c r="KU74" i="1"/>
  <c r="MK71" i="1"/>
  <c r="LQ71" i="1"/>
  <c r="MJ71" i="1"/>
  <c r="LP71" i="1"/>
  <c r="KV71" i="1"/>
  <c r="KX71" i="1"/>
  <c r="MI71" i="1"/>
  <c r="LO71" i="1"/>
  <c r="KU71" i="1"/>
  <c r="MH71" i="1"/>
  <c r="LN71" i="1"/>
  <c r="KT71" i="1"/>
  <c r="LU71" i="1"/>
  <c r="KZ71" i="1"/>
  <c r="MG71" i="1"/>
  <c r="LM71" i="1"/>
  <c r="KS71" i="1"/>
  <c r="MF71" i="1"/>
  <c r="LL71" i="1"/>
  <c r="KR71" i="1"/>
  <c r="ME71" i="1"/>
  <c r="LK71" i="1"/>
  <c r="KQ71" i="1"/>
  <c r="LR71" i="1"/>
  <c r="MD71" i="1"/>
  <c r="LJ71" i="1"/>
  <c r="KP71" i="1"/>
  <c r="MC71" i="1"/>
  <c r="LI71" i="1"/>
  <c r="KO71" i="1"/>
  <c r="KH71" i="1"/>
  <c r="MB71" i="1"/>
  <c r="LH71" i="1"/>
  <c r="KN71" i="1"/>
  <c r="LB71" i="1"/>
  <c r="MA71" i="1"/>
  <c r="LG71" i="1"/>
  <c r="KM71" i="1"/>
  <c r="LZ71" i="1"/>
  <c r="LF71" i="1"/>
  <c r="KL71" i="1"/>
  <c r="KG71" i="1"/>
  <c r="LY71" i="1"/>
  <c r="LE71" i="1"/>
  <c r="KK71" i="1"/>
  <c r="LA71" i="1"/>
  <c r="KF71" i="1"/>
  <c r="LX71" i="1"/>
  <c r="LD71" i="1"/>
  <c r="KJ71" i="1"/>
  <c r="LW71" i="1"/>
  <c r="LC71" i="1"/>
  <c r="KI71" i="1"/>
  <c r="KD71" i="1"/>
  <c r="LV71" i="1"/>
  <c r="ML71" i="1"/>
  <c r="KY71" i="1"/>
  <c r="KE71" i="1"/>
  <c r="KW71" i="1"/>
  <c r="KC71" i="1"/>
  <c r="KB71" i="1"/>
  <c r="KA71" i="1"/>
  <c r="JZ71" i="1"/>
  <c r="JY71" i="1"/>
  <c r="MR71" i="1"/>
  <c r="MQ71" i="1"/>
  <c r="MP71" i="1"/>
  <c r="MO71" i="1"/>
  <c r="MN71" i="1"/>
  <c r="LT71" i="1"/>
  <c r="MM71" i="1"/>
  <c r="LS71" i="1"/>
  <c r="MO68" i="1"/>
  <c r="ML68" i="1"/>
  <c r="LZ68" i="1"/>
  <c r="LY68" i="1"/>
  <c r="MN68" i="1"/>
  <c r="LT68" i="1"/>
  <c r="LB68" i="1"/>
  <c r="MM68" i="1"/>
  <c r="LS68" i="1"/>
  <c r="LR68" i="1"/>
  <c r="LV68" i="1"/>
  <c r="MK68" i="1"/>
  <c r="LQ68" i="1"/>
  <c r="KJ68" i="1"/>
  <c r="MJ68" i="1"/>
  <c r="LP68" i="1"/>
  <c r="KV68" i="1"/>
  <c r="MI68" i="1"/>
  <c r="LO68" i="1"/>
  <c r="KU68" i="1"/>
  <c r="KK68" i="1"/>
  <c r="LW68" i="1"/>
  <c r="KH68" i="1"/>
  <c r="MH68" i="1"/>
  <c r="LN68" i="1"/>
  <c r="KT68" i="1"/>
  <c r="MG68" i="1"/>
  <c r="LM68" i="1"/>
  <c r="KS68" i="1"/>
  <c r="KP68" i="1"/>
  <c r="MF68" i="1"/>
  <c r="LL68" i="1"/>
  <c r="KR68" i="1"/>
  <c r="KL68" i="1"/>
  <c r="ME68" i="1"/>
  <c r="LK68" i="1"/>
  <c r="KQ68" i="1"/>
  <c r="MD68" i="1"/>
  <c r="LF68" i="1"/>
  <c r="LJ68" i="1"/>
  <c r="LX68" i="1"/>
  <c r="MC68" i="1"/>
  <c r="LI68" i="1"/>
  <c r="KO68" i="1"/>
  <c r="LE68" i="1"/>
  <c r="LD68" i="1"/>
  <c r="KI68" i="1"/>
  <c r="MB68" i="1"/>
  <c r="LH68" i="1"/>
  <c r="KN68" i="1"/>
  <c r="MA68" i="1"/>
  <c r="LG68" i="1"/>
  <c r="KM68" i="1"/>
  <c r="LC68" i="1"/>
  <c r="MP68" i="1"/>
  <c r="LU68" i="1"/>
  <c r="LA68" i="1"/>
  <c r="KG68" i="1"/>
  <c r="KZ68" i="1"/>
  <c r="KF68" i="1"/>
  <c r="KY68" i="1"/>
  <c r="KE68" i="1"/>
  <c r="KX68" i="1"/>
  <c r="KD68" i="1"/>
  <c r="KW68" i="1"/>
  <c r="KC68" i="1"/>
  <c r="KB68" i="1"/>
  <c r="KA68" i="1"/>
  <c r="JZ68" i="1"/>
  <c r="JY68" i="1"/>
  <c r="MR68" i="1"/>
  <c r="MQ68" i="1"/>
  <c r="VJ64" i="1"/>
  <c r="UD64" i="1"/>
  <c r="SX64" i="1"/>
  <c r="RR64" i="1"/>
  <c r="QL64" i="1"/>
  <c r="PF64" i="1"/>
  <c r="NZ64" i="1"/>
  <c r="MT64" i="1"/>
  <c r="VI64" i="1"/>
  <c r="UC64" i="1"/>
  <c r="SW64" i="1"/>
  <c r="RQ64" i="1"/>
  <c r="QK64" i="1"/>
  <c r="PE64" i="1"/>
  <c r="NY64" i="1"/>
  <c r="MS64" i="1"/>
  <c r="VH64" i="1"/>
  <c r="UB64" i="1"/>
  <c r="SV64" i="1"/>
  <c r="RP64" i="1"/>
  <c r="QJ64" i="1"/>
  <c r="PD64" i="1"/>
  <c r="NX64" i="1"/>
  <c r="VG64" i="1"/>
  <c r="UA64" i="1"/>
  <c r="SU64" i="1"/>
  <c r="RO64" i="1"/>
  <c r="QI64" i="1"/>
  <c r="PC64" i="1"/>
  <c r="NW64" i="1"/>
  <c r="VF64" i="1"/>
  <c r="TZ64" i="1"/>
  <c r="ST64" i="1"/>
  <c r="RN64" i="1"/>
  <c r="QH64" i="1"/>
  <c r="PB64" i="1"/>
  <c r="NV64" i="1"/>
  <c r="VE64" i="1"/>
  <c r="TY64" i="1"/>
  <c r="SS64" i="1"/>
  <c r="RM64" i="1"/>
  <c r="QG64" i="1"/>
  <c r="PA64" i="1"/>
  <c r="NU64" i="1"/>
  <c r="VD64" i="1"/>
  <c r="TX64" i="1"/>
  <c r="SR64" i="1"/>
  <c r="RL64" i="1"/>
  <c r="QF64" i="1"/>
  <c r="OZ64" i="1"/>
  <c r="NT64" i="1"/>
  <c r="VC64" i="1"/>
  <c r="TW64" i="1"/>
  <c r="SQ64" i="1"/>
  <c r="RK64" i="1"/>
  <c r="QE64" i="1"/>
  <c r="OY64" i="1"/>
  <c r="NS64" i="1"/>
  <c r="VB64" i="1"/>
  <c r="TV64" i="1"/>
  <c r="SP64" i="1"/>
  <c r="RJ64" i="1"/>
  <c r="QD64" i="1"/>
  <c r="OX64" i="1"/>
  <c r="NR64" i="1"/>
  <c r="VA64" i="1"/>
  <c r="TU64" i="1"/>
  <c r="SO64" i="1"/>
  <c r="RI64" i="1"/>
  <c r="QC64" i="1"/>
  <c r="OW64" i="1"/>
  <c r="NQ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R64" i="1"/>
  <c r="TL64" i="1"/>
  <c r="SF64" i="1"/>
  <c r="QZ64" i="1"/>
  <c r="PT64" i="1"/>
  <c r="ON64" i="1"/>
  <c r="NH64" i="1"/>
  <c r="UQ64" i="1"/>
  <c r="TK64" i="1"/>
  <c r="SE64" i="1"/>
  <c r="QY64" i="1"/>
  <c r="PS64" i="1"/>
  <c r="OM64" i="1"/>
  <c r="NG64" i="1"/>
  <c r="UP64" i="1"/>
  <c r="TJ64" i="1"/>
  <c r="SD64" i="1"/>
  <c r="QX64" i="1"/>
  <c r="PR64" i="1"/>
  <c r="OL64" i="1"/>
  <c r="NF64" i="1"/>
  <c r="UO64" i="1"/>
  <c r="TI64" i="1"/>
  <c r="SC64" i="1"/>
  <c r="QW64" i="1"/>
  <c r="PQ64" i="1"/>
  <c r="OK64" i="1"/>
  <c r="NE64" i="1"/>
  <c r="UN64" i="1"/>
  <c r="TH64" i="1"/>
  <c r="SB64" i="1"/>
  <c r="QV64" i="1"/>
  <c r="PP64" i="1"/>
  <c r="OJ64" i="1"/>
  <c r="ND64" i="1"/>
  <c r="UM64" i="1"/>
  <c r="TG64" i="1"/>
  <c r="SA64" i="1"/>
  <c r="QU64" i="1"/>
  <c r="PO64" i="1"/>
  <c r="OI64" i="1"/>
  <c r="NC64" i="1"/>
  <c r="UL64" i="1"/>
  <c r="TF64" i="1"/>
  <c r="RZ64" i="1"/>
  <c r="QT64" i="1"/>
  <c r="PN64" i="1"/>
  <c r="OH64" i="1"/>
  <c r="NB64" i="1"/>
  <c r="UK64" i="1"/>
  <c r="TE64" i="1"/>
  <c r="RY64" i="1"/>
  <c r="QS64" i="1"/>
  <c r="PM64" i="1"/>
  <c r="OG64" i="1"/>
  <c r="NA64" i="1"/>
  <c r="UJ64" i="1"/>
  <c r="TD64" i="1"/>
  <c r="RX64" i="1"/>
  <c r="QR64" i="1"/>
  <c r="PL64" i="1"/>
  <c r="OF64" i="1"/>
  <c r="MZ64" i="1"/>
  <c r="VO64" i="1"/>
  <c r="UI64" i="1"/>
  <c r="TC64" i="1"/>
  <c r="RW64" i="1"/>
  <c r="QQ64" i="1"/>
  <c r="PK64" i="1"/>
  <c r="OE64" i="1"/>
  <c r="MY64" i="1"/>
  <c r="VN64" i="1"/>
  <c r="UH64" i="1"/>
  <c r="TB64" i="1"/>
  <c r="RV64" i="1"/>
  <c r="QP64" i="1"/>
  <c r="PJ64" i="1"/>
  <c r="OD64" i="1"/>
  <c r="MX64" i="1"/>
  <c r="VM64" i="1"/>
  <c r="UG64" i="1"/>
  <c r="TA64" i="1"/>
  <c r="RU64" i="1"/>
  <c r="QO64" i="1"/>
  <c r="PI64" i="1"/>
  <c r="OC64" i="1"/>
  <c r="MW64" i="1"/>
  <c r="VL64" i="1"/>
  <c r="UF64" i="1"/>
  <c r="SZ64" i="1"/>
  <c r="RT64" i="1"/>
  <c r="QN64" i="1"/>
  <c r="PH64" i="1"/>
  <c r="OB64" i="1"/>
  <c r="MV64" i="1"/>
  <c r="VK64" i="1"/>
  <c r="UE64" i="1"/>
  <c r="SY64" i="1"/>
  <c r="RS64" i="1"/>
  <c r="QM64" i="1"/>
  <c r="PG64" i="1"/>
  <c r="OA64" i="1"/>
  <c r="MU64" i="1"/>
  <c r="VO75" i="1"/>
  <c r="UI75" i="1"/>
  <c r="TC75" i="1"/>
  <c r="RW75" i="1"/>
  <c r="QQ75" i="1"/>
  <c r="PK75" i="1"/>
  <c r="OE75" i="1"/>
  <c r="MY75" i="1"/>
  <c r="VN75" i="1"/>
  <c r="UH75" i="1"/>
  <c r="TB75" i="1"/>
  <c r="RV75" i="1"/>
  <c r="QP75" i="1"/>
  <c r="PJ75" i="1"/>
  <c r="OD75" i="1"/>
  <c r="MX75" i="1"/>
  <c r="VM75" i="1"/>
  <c r="UG75" i="1"/>
  <c r="TA75" i="1"/>
  <c r="RU75" i="1"/>
  <c r="QO75" i="1"/>
  <c r="PI75" i="1"/>
  <c r="OC75" i="1"/>
  <c r="MW75" i="1"/>
  <c r="VL75" i="1"/>
  <c r="UF75" i="1"/>
  <c r="SZ75" i="1"/>
  <c r="RT75" i="1"/>
  <c r="QN75" i="1"/>
  <c r="PH75" i="1"/>
  <c r="OB75" i="1"/>
  <c r="MV75" i="1"/>
  <c r="VK75" i="1"/>
  <c r="UE75" i="1"/>
  <c r="SY75" i="1"/>
  <c r="RS75" i="1"/>
  <c r="QM75" i="1"/>
  <c r="PG75" i="1"/>
  <c r="OA75" i="1"/>
  <c r="MU75" i="1"/>
  <c r="VJ75" i="1"/>
  <c r="UD75" i="1"/>
  <c r="SX75" i="1"/>
  <c r="RR75" i="1"/>
  <c r="QL75" i="1"/>
  <c r="PF75" i="1"/>
  <c r="NZ75" i="1"/>
  <c r="MT75" i="1"/>
  <c r="VI75" i="1"/>
  <c r="UC75" i="1"/>
  <c r="SW75" i="1"/>
  <c r="RQ75" i="1"/>
  <c r="QK75" i="1"/>
  <c r="PE75" i="1"/>
  <c r="NY75" i="1"/>
  <c r="MS75" i="1"/>
  <c r="VH75" i="1"/>
  <c r="UB75" i="1"/>
  <c r="SV75" i="1"/>
  <c r="RP75" i="1"/>
  <c r="QJ75" i="1"/>
  <c r="PD75" i="1"/>
  <c r="NX75" i="1"/>
  <c r="VG75" i="1"/>
  <c r="UA75" i="1"/>
  <c r="SU75" i="1"/>
  <c r="RO75" i="1"/>
  <c r="QI75" i="1"/>
  <c r="PC75" i="1"/>
  <c r="NW75" i="1"/>
  <c r="VF75" i="1"/>
  <c r="TZ75" i="1"/>
  <c r="ST75" i="1"/>
  <c r="RN75" i="1"/>
  <c r="QH75" i="1"/>
  <c r="PB75" i="1"/>
  <c r="NV75" i="1"/>
  <c r="VE75" i="1"/>
  <c r="TY75" i="1"/>
  <c r="SS75" i="1"/>
  <c r="RM75" i="1"/>
  <c r="QG75" i="1"/>
  <c r="PA75" i="1"/>
  <c r="NU75" i="1"/>
  <c r="VD75" i="1"/>
  <c r="TX75" i="1"/>
  <c r="SR75" i="1"/>
  <c r="RL75" i="1"/>
  <c r="QF75" i="1"/>
  <c r="OZ75" i="1"/>
  <c r="NT75" i="1"/>
  <c r="VC75" i="1"/>
  <c r="TW75" i="1"/>
  <c r="SQ75" i="1"/>
  <c r="RK75" i="1"/>
  <c r="QE75" i="1"/>
  <c r="OY75" i="1"/>
  <c r="NS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QS75" i="1"/>
  <c r="PM75" i="1"/>
  <c r="OG75" i="1"/>
  <c r="NA75" i="1"/>
  <c r="UJ75" i="1"/>
  <c r="TD75" i="1"/>
  <c r="RX75" i="1"/>
  <c r="QR75" i="1"/>
  <c r="PL75" i="1"/>
  <c r="OF75" i="1"/>
  <c r="MZ75"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MY73" i="1"/>
  <c r="UN73" i="1"/>
  <c r="TH73" i="1"/>
  <c r="SB73" i="1"/>
  <c r="QV73" i="1"/>
  <c r="PP73" i="1"/>
  <c r="OJ73" i="1"/>
  <c r="ND73" i="1"/>
  <c r="UM73" i="1"/>
  <c r="TG73" i="1"/>
  <c r="SA73" i="1"/>
  <c r="QU73" i="1"/>
  <c r="PO73" i="1"/>
  <c r="OI73" i="1"/>
  <c r="NC73" i="1"/>
  <c r="OE73" i="1"/>
  <c r="UL73" i="1"/>
  <c r="TF73" i="1"/>
  <c r="RZ73" i="1"/>
  <c r="QT73" i="1"/>
  <c r="PN73" i="1"/>
  <c r="OH73" i="1"/>
  <c r="NB73" i="1"/>
  <c r="UK73" i="1"/>
  <c r="TE73" i="1"/>
  <c r="RY73" i="1"/>
  <c r="QS73" i="1"/>
  <c r="PM73" i="1"/>
  <c r="OG73" i="1"/>
  <c r="NA73" i="1"/>
  <c r="PK73" i="1"/>
  <c r="UJ73" i="1"/>
  <c r="TD73" i="1"/>
  <c r="RX73" i="1"/>
  <c r="QR73" i="1"/>
  <c r="PL73" i="1"/>
  <c r="OF73" i="1"/>
  <c r="MZ73" i="1"/>
  <c r="RW73" i="1"/>
  <c r="VO73" i="1"/>
  <c r="UI73" i="1"/>
  <c r="TC73" i="1"/>
  <c r="VN73" i="1"/>
  <c r="UH73" i="1"/>
  <c r="TB73" i="1"/>
  <c r="RV73" i="1"/>
  <c r="QP73" i="1"/>
  <c r="PJ73" i="1"/>
  <c r="OD73" i="1"/>
  <c r="MX73" i="1"/>
  <c r="VM73" i="1"/>
  <c r="UG73" i="1"/>
  <c r="TA73" i="1"/>
  <c r="RU73" i="1"/>
  <c r="QO73" i="1"/>
  <c r="PI73" i="1"/>
  <c r="OC73" i="1"/>
  <c r="MW73" i="1"/>
  <c r="VL73" i="1"/>
  <c r="UF73" i="1"/>
  <c r="SZ73" i="1"/>
  <c r="RT73" i="1"/>
  <c r="QN73" i="1"/>
  <c r="PH73" i="1"/>
  <c r="OB73" i="1"/>
  <c r="MV73" i="1"/>
  <c r="VK73" i="1"/>
  <c r="UE73" i="1"/>
  <c r="SY73" i="1"/>
  <c r="RS73" i="1"/>
  <c r="QM73" i="1"/>
  <c r="PG73" i="1"/>
  <c r="OA73" i="1"/>
  <c r="MU73" i="1"/>
  <c r="VJ73" i="1"/>
  <c r="UD73" i="1"/>
  <c r="SX73" i="1"/>
  <c r="RR73" i="1"/>
  <c r="QL73" i="1"/>
  <c r="PF73" i="1"/>
  <c r="NZ73" i="1"/>
  <c r="MT73" i="1"/>
  <c r="VI73" i="1"/>
  <c r="UC73" i="1"/>
  <c r="SW73" i="1"/>
  <c r="RQ73" i="1"/>
  <c r="QK73" i="1"/>
  <c r="PE73" i="1"/>
  <c r="NY73" i="1"/>
  <c r="MS73" i="1"/>
  <c r="VH73" i="1"/>
  <c r="UB73" i="1"/>
  <c r="SV73" i="1"/>
  <c r="RP73" i="1"/>
  <c r="QJ73" i="1"/>
  <c r="PD73" i="1"/>
  <c r="NX73" i="1"/>
  <c r="VG73" i="1"/>
  <c r="UA73" i="1"/>
  <c r="SU73" i="1"/>
  <c r="RO73" i="1"/>
  <c r="QI73" i="1"/>
  <c r="PC73" i="1"/>
  <c r="NW73" i="1"/>
  <c r="VF73" i="1"/>
  <c r="TZ73" i="1"/>
  <c r="ST73" i="1"/>
  <c r="RN73" i="1"/>
  <c r="QH73" i="1"/>
  <c r="PB73" i="1"/>
  <c r="NV73" i="1"/>
  <c r="VE73" i="1"/>
  <c r="TY73" i="1"/>
  <c r="SS73" i="1"/>
  <c r="RM73" i="1"/>
  <c r="QG73" i="1"/>
  <c r="PA73" i="1"/>
  <c r="NU73" i="1"/>
  <c r="VD73" i="1"/>
  <c r="TX73" i="1"/>
  <c r="SR73" i="1"/>
  <c r="RL73" i="1"/>
  <c r="QF73" i="1"/>
  <c r="OZ73" i="1"/>
  <c r="NT73" i="1"/>
  <c r="VC73" i="1"/>
  <c r="TW73" i="1"/>
  <c r="SQ73" i="1"/>
  <c r="RK73" i="1"/>
  <c r="QE73" i="1"/>
  <c r="OY73" i="1"/>
  <c r="NS73" i="1"/>
  <c r="VB73" i="1"/>
  <c r="TV73" i="1"/>
  <c r="SP73" i="1"/>
  <c r="RJ73" i="1"/>
  <c r="QD73" i="1"/>
  <c r="OX73" i="1"/>
  <c r="NR73" i="1"/>
  <c r="VA73" i="1"/>
  <c r="TU73" i="1"/>
  <c r="SO73" i="1"/>
  <c r="RI73" i="1"/>
  <c r="QC73" i="1"/>
  <c r="OW73" i="1"/>
  <c r="NQ73" i="1"/>
  <c r="UZ73" i="1"/>
  <c r="TT73" i="1"/>
  <c r="SN73" i="1"/>
  <c r="RH73" i="1"/>
  <c r="QB73" i="1"/>
  <c r="OV73" i="1"/>
  <c r="NP73" i="1"/>
  <c r="UY73" i="1"/>
  <c r="TS73" i="1"/>
  <c r="SM73" i="1"/>
  <c r="RG73" i="1"/>
  <c r="QA73" i="1"/>
  <c r="OU73" i="1"/>
  <c r="NO73" i="1"/>
  <c r="UX73" i="1"/>
  <c r="TR73" i="1"/>
  <c r="SL73" i="1"/>
  <c r="RF73" i="1"/>
  <c r="QQ73" i="1"/>
  <c r="PZ73" i="1"/>
  <c r="OT73" i="1"/>
  <c r="NN73" i="1"/>
  <c r="VD72" i="1"/>
  <c r="TX72" i="1"/>
  <c r="SR72" i="1"/>
  <c r="RL72" i="1"/>
  <c r="QF72" i="1"/>
  <c r="OZ72" i="1"/>
  <c r="NT72" i="1"/>
  <c r="VC72" i="1"/>
  <c r="TW72" i="1"/>
  <c r="SQ72" i="1"/>
  <c r="RK72" i="1"/>
  <c r="QE72" i="1"/>
  <c r="OY72" i="1"/>
  <c r="NS72" i="1"/>
  <c r="NF72" i="1"/>
  <c r="VB72" i="1"/>
  <c r="TV72" i="1"/>
  <c r="SP72" i="1"/>
  <c r="RJ72" i="1"/>
  <c r="QD72" i="1"/>
  <c r="OX72" i="1"/>
  <c r="NR72" i="1"/>
  <c r="VA72" i="1"/>
  <c r="TU72" i="1"/>
  <c r="SO72" i="1"/>
  <c r="RI72" i="1"/>
  <c r="QC72" i="1"/>
  <c r="OW72" i="1"/>
  <c r="NQ72" i="1"/>
  <c r="SD72" i="1"/>
  <c r="UZ72" i="1"/>
  <c r="TT72" i="1"/>
  <c r="SN72" i="1"/>
  <c r="RH72" i="1"/>
  <c r="QB72" i="1"/>
  <c r="OV72" i="1"/>
  <c r="NP72" i="1"/>
  <c r="OL72" i="1"/>
  <c r="UY72" i="1"/>
  <c r="TS72" i="1"/>
  <c r="SM72" i="1"/>
  <c r="RG72" i="1"/>
  <c r="QA72" i="1"/>
  <c r="OU72" i="1"/>
  <c r="NO72" i="1"/>
  <c r="QX72" i="1"/>
  <c r="UX72" i="1"/>
  <c r="TR72" i="1"/>
  <c r="SL72" i="1"/>
  <c r="RF72" i="1"/>
  <c r="PZ72" i="1"/>
  <c r="OT72" i="1"/>
  <c r="NN72" i="1"/>
  <c r="TJ72" i="1"/>
  <c r="UW72" i="1"/>
  <c r="TQ72" i="1"/>
  <c r="SK72" i="1"/>
  <c r="RE72" i="1"/>
  <c r="PY72" i="1"/>
  <c r="OS72" i="1"/>
  <c r="NM72" i="1"/>
  <c r="PR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P72" i="1"/>
  <c r="UR72" i="1"/>
  <c r="TL72" i="1"/>
  <c r="SF72" i="1"/>
  <c r="QZ72" i="1"/>
  <c r="PT72" i="1"/>
  <c r="ON72" i="1"/>
  <c r="NH72" i="1"/>
  <c r="UQ72" i="1"/>
  <c r="TK72" i="1"/>
  <c r="SE72" i="1"/>
  <c r="QY72" i="1"/>
  <c r="PS72" i="1"/>
  <c r="OM72" i="1"/>
  <c r="NG72" i="1"/>
  <c r="UO72" i="1"/>
  <c r="TI72" i="1"/>
  <c r="UN72" i="1"/>
  <c r="TH72" i="1"/>
  <c r="UM72" i="1"/>
  <c r="TG72" i="1"/>
  <c r="UL72" i="1"/>
  <c r="TF72" i="1"/>
  <c r="UK72" i="1"/>
  <c r="TE72" i="1"/>
  <c r="UJ72" i="1"/>
  <c r="TD72" i="1"/>
  <c r="VO72" i="1"/>
  <c r="UI72" i="1"/>
  <c r="TC72" i="1"/>
  <c r="VN72" i="1"/>
  <c r="UH72" i="1"/>
  <c r="TB72" i="1"/>
  <c r="VM72" i="1"/>
  <c r="UG72" i="1"/>
  <c r="TA72" i="1"/>
  <c r="VL72" i="1"/>
  <c r="UF72" i="1"/>
  <c r="SZ72" i="1"/>
  <c r="VK72" i="1"/>
  <c r="UE72" i="1"/>
  <c r="SY72" i="1"/>
  <c r="VJ72" i="1"/>
  <c r="UD72" i="1"/>
  <c r="SX72" i="1"/>
  <c r="VI72" i="1"/>
  <c r="UC72" i="1"/>
  <c r="VH72" i="1"/>
  <c r="UB72" i="1"/>
  <c r="VG72" i="1"/>
  <c r="UA72" i="1"/>
  <c r="SU72" i="1"/>
  <c r="VF72" i="1"/>
  <c r="TZ72" i="1"/>
  <c r="ST72" i="1"/>
  <c r="RN72" i="1"/>
  <c r="QH72" i="1"/>
  <c r="PB72" i="1"/>
  <c r="NV72" i="1"/>
  <c r="RX72" i="1"/>
  <c r="PL72" i="1"/>
  <c r="MZ72" i="1"/>
  <c r="RW72" i="1"/>
  <c r="PK72" i="1"/>
  <c r="MY72" i="1"/>
  <c r="RV72" i="1"/>
  <c r="PJ72" i="1"/>
  <c r="MX72" i="1"/>
  <c r="RU72" i="1"/>
  <c r="PI72" i="1"/>
  <c r="MW72" i="1"/>
  <c r="RT72" i="1"/>
  <c r="PH72" i="1"/>
  <c r="MV72" i="1"/>
  <c r="RS72" i="1"/>
  <c r="PG72" i="1"/>
  <c r="MU72" i="1"/>
  <c r="RR72" i="1"/>
  <c r="PF72" i="1"/>
  <c r="MT72" i="1"/>
  <c r="MS72" i="1"/>
  <c r="NC72" i="1"/>
  <c r="RQ72" i="1"/>
  <c r="PE72" i="1"/>
  <c r="RP72" i="1"/>
  <c r="PD72" i="1"/>
  <c r="RO72" i="1"/>
  <c r="PC72" i="1"/>
  <c r="OK72" i="1"/>
  <c r="RM72" i="1"/>
  <c r="PA72" i="1"/>
  <c r="QW72" i="1"/>
  <c r="OJ72" i="1"/>
  <c r="QV72" i="1"/>
  <c r="QU72" i="1"/>
  <c r="OI72" i="1"/>
  <c r="QT72" i="1"/>
  <c r="OH72" i="1"/>
  <c r="QS72" i="1"/>
  <c r="OG72" i="1"/>
  <c r="QR72" i="1"/>
  <c r="OF72" i="1"/>
  <c r="QQ72" i="1"/>
  <c r="OE72" i="1"/>
  <c r="QP72" i="1"/>
  <c r="OD72" i="1"/>
  <c r="QO72" i="1"/>
  <c r="OC72" i="1"/>
  <c r="QN72" i="1"/>
  <c r="OB72" i="1"/>
  <c r="QM72" i="1"/>
  <c r="OA72" i="1"/>
  <c r="SA72" i="1"/>
  <c r="VE72" i="1"/>
  <c r="QL72" i="1"/>
  <c r="NZ72" i="1"/>
  <c r="TY72" i="1"/>
  <c r="QK72" i="1"/>
  <c r="NY72" i="1"/>
  <c r="SW72" i="1"/>
  <c r="QJ72" i="1"/>
  <c r="NX72" i="1"/>
  <c r="SV72" i="1"/>
  <c r="QI72" i="1"/>
  <c r="NW72" i="1"/>
  <c r="SS72" i="1"/>
  <c r="QG72" i="1"/>
  <c r="NU72" i="1"/>
  <c r="SC72" i="1"/>
  <c r="PQ72" i="1"/>
  <c r="NE72" i="1"/>
  <c r="SB72" i="1"/>
  <c r="PP72" i="1"/>
  <c r="ND72" i="1"/>
  <c r="RZ72" i="1"/>
  <c r="PN72" i="1"/>
  <c r="NB72" i="1"/>
  <c r="RY72" i="1"/>
  <c r="PM72" i="1"/>
  <c r="NA72" i="1"/>
  <c r="PO72" i="1"/>
  <c r="VK71" i="1"/>
  <c r="UE71" i="1"/>
  <c r="SY71" i="1"/>
  <c r="RS71" i="1"/>
  <c r="QM71" i="1"/>
  <c r="PG71" i="1"/>
  <c r="OA71" i="1"/>
  <c r="MU71" i="1"/>
  <c r="TQ71" i="1"/>
  <c r="RE71" i="1"/>
  <c r="VJ71" i="1"/>
  <c r="UD71" i="1"/>
  <c r="SX71" i="1"/>
  <c r="RR71" i="1"/>
  <c r="QL71" i="1"/>
  <c r="PF71" i="1"/>
  <c r="NZ71" i="1"/>
  <c r="MT71" i="1"/>
  <c r="OS71" i="1"/>
  <c r="VI71" i="1"/>
  <c r="UC71" i="1"/>
  <c r="SW71" i="1"/>
  <c r="RQ71" i="1"/>
  <c r="QK71" i="1"/>
  <c r="PE71" i="1"/>
  <c r="NY71" i="1"/>
  <c r="MS71" i="1"/>
  <c r="UW71" i="1"/>
  <c r="PY71" i="1"/>
  <c r="VH71" i="1"/>
  <c r="UB71" i="1"/>
  <c r="SV71" i="1"/>
  <c r="RP71" i="1"/>
  <c r="QJ71" i="1"/>
  <c r="PD71" i="1"/>
  <c r="NX71" i="1"/>
  <c r="VG71" i="1"/>
  <c r="UA71" i="1"/>
  <c r="SU71" i="1"/>
  <c r="RO71" i="1"/>
  <c r="QI71" i="1"/>
  <c r="PC71" i="1"/>
  <c r="NW71" i="1"/>
  <c r="NM71" i="1"/>
  <c r="VF71" i="1"/>
  <c r="TZ71" i="1"/>
  <c r="ST71" i="1"/>
  <c r="RN71" i="1"/>
  <c r="QH71" i="1"/>
  <c r="PB71" i="1"/>
  <c r="NV71" i="1"/>
  <c r="VE71" i="1"/>
  <c r="TY71" i="1"/>
  <c r="SS71" i="1"/>
  <c r="RM71" i="1"/>
  <c r="QG71" i="1"/>
  <c r="PA71" i="1"/>
  <c r="NU71" i="1"/>
  <c r="VD71" i="1"/>
  <c r="TX71" i="1"/>
  <c r="SR71" i="1"/>
  <c r="RL71" i="1"/>
  <c r="QF71" i="1"/>
  <c r="OZ71" i="1"/>
  <c r="NT71" i="1"/>
  <c r="VC71" i="1"/>
  <c r="TW71" i="1"/>
  <c r="SQ71" i="1"/>
  <c r="RK71" i="1"/>
  <c r="QE71" i="1"/>
  <c r="OY71" i="1"/>
  <c r="NS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X71" i="1"/>
  <c r="TR71" i="1"/>
  <c r="SL71" i="1"/>
  <c r="RF71" i="1"/>
  <c r="PZ71" i="1"/>
  <c r="OT71" i="1"/>
  <c r="NN71" i="1"/>
  <c r="SK71" i="1"/>
  <c r="VM71" i="1"/>
  <c r="UG71" i="1"/>
  <c r="TA71" i="1"/>
  <c r="RU71" i="1"/>
  <c r="QO71" i="1"/>
  <c r="PI71" i="1"/>
  <c r="OC71" i="1"/>
  <c r="MW71" i="1"/>
  <c r="TK71" i="1"/>
  <c r="QY71" i="1"/>
  <c r="OM71" i="1"/>
  <c r="TJ71" i="1"/>
  <c r="QX71" i="1"/>
  <c r="OL71" i="1"/>
  <c r="TI71" i="1"/>
  <c r="QW71" i="1"/>
  <c r="OK71" i="1"/>
  <c r="TH71" i="1"/>
  <c r="QV71" i="1"/>
  <c r="OJ71" i="1"/>
  <c r="TG71" i="1"/>
  <c r="QU71" i="1"/>
  <c r="OI71" i="1"/>
  <c r="TN71" i="1"/>
  <c r="TF71" i="1"/>
  <c r="QT71" i="1"/>
  <c r="OH71" i="1"/>
  <c r="TE71" i="1"/>
  <c r="QS71" i="1"/>
  <c r="OG71" i="1"/>
  <c r="RB71" i="1"/>
  <c r="TD71" i="1"/>
  <c r="QR71" i="1"/>
  <c r="OF71" i="1"/>
  <c r="PV71" i="1"/>
  <c r="VO71" i="1"/>
  <c r="TC71" i="1"/>
  <c r="QQ71" i="1"/>
  <c r="OE71" i="1"/>
  <c r="VN71" i="1"/>
  <c r="TB71" i="1"/>
  <c r="QP71" i="1"/>
  <c r="OD71" i="1"/>
  <c r="SJ71" i="1"/>
  <c r="NL71" i="1"/>
  <c r="UU71" i="1"/>
  <c r="NJ71" i="1"/>
  <c r="VL71" i="1"/>
  <c r="SZ71" i="1"/>
  <c r="QN71" i="1"/>
  <c r="OB71" i="1"/>
  <c r="UV71" i="1"/>
  <c r="PX71" i="1"/>
  <c r="SI71" i="1"/>
  <c r="PW71" i="1"/>
  <c r="NK71" i="1"/>
  <c r="OP71" i="1"/>
  <c r="UT71" i="1"/>
  <c r="SH71" i="1"/>
  <c r="US71" i="1"/>
  <c r="SG71" i="1"/>
  <c r="PU71" i="1"/>
  <c r="NI71" i="1"/>
  <c r="UR71" i="1"/>
  <c r="SF71" i="1"/>
  <c r="PT71" i="1"/>
  <c r="NH71" i="1"/>
  <c r="UQ71" i="1"/>
  <c r="SE71" i="1"/>
  <c r="PS71" i="1"/>
  <c r="NG71" i="1"/>
  <c r="UP71" i="1"/>
  <c r="SD71" i="1"/>
  <c r="PR71" i="1"/>
  <c r="NF71" i="1"/>
  <c r="UO71" i="1"/>
  <c r="SC71" i="1"/>
  <c r="PQ71" i="1"/>
  <c r="NE71" i="1"/>
  <c r="UN71" i="1"/>
  <c r="SB71" i="1"/>
  <c r="PP71" i="1"/>
  <c r="ND71" i="1"/>
  <c r="UM71" i="1"/>
  <c r="SA71" i="1"/>
  <c r="PO71" i="1"/>
  <c r="NC71" i="1"/>
  <c r="UL71" i="1"/>
  <c r="RZ71" i="1"/>
  <c r="PN71" i="1"/>
  <c r="NB71" i="1"/>
  <c r="UK71" i="1"/>
  <c r="RY71" i="1"/>
  <c r="PM71" i="1"/>
  <c r="NA71" i="1"/>
  <c r="UJ71" i="1"/>
  <c r="RX71" i="1"/>
  <c r="PL71" i="1"/>
  <c r="MZ71" i="1"/>
  <c r="UI71" i="1"/>
  <c r="RW71" i="1"/>
  <c r="PK71" i="1"/>
  <c r="MY71" i="1"/>
  <c r="UH71" i="1"/>
  <c r="RV71" i="1"/>
  <c r="PJ71" i="1"/>
  <c r="MX71" i="1"/>
  <c r="UF71" i="1"/>
  <c r="RT71" i="1"/>
  <c r="PH71" i="1"/>
  <c r="MV71" i="1"/>
  <c r="TP71" i="1"/>
  <c r="RD71" i="1"/>
  <c r="OR71" i="1"/>
  <c r="TO71" i="1"/>
  <c r="RC71" i="1"/>
  <c r="OQ71" i="1"/>
  <c r="TM71" i="1"/>
  <c r="RA71" i="1"/>
  <c r="OO71" i="1"/>
  <c r="TL71" i="1"/>
  <c r="QZ71" i="1"/>
  <c r="ON71" i="1"/>
  <c r="UL70" i="1"/>
  <c r="TF70" i="1"/>
  <c r="RZ70" i="1"/>
  <c r="QT70" i="1"/>
  <c r="PN70" i="1"/>
  <c r="OH70" i="1"/>
  <c r="NB70" i="1"/>
  <c r="TX70" i="1"/>
  <c r="UK70" i="1"/>
  <c r="TE70" i="1"/>
  <c r="RY70" i="1"/>
  <c r="QS70" i="1"/>
  <c r="PM70" i="1"/>
  <c r="OG70" i="1"/>
  <c r="NA70" i="1"/>
  <c r="UJ70" i="1"/>
  <c r="TD70" i="1"/>
  <c r="RX70" i="1"/>
  <c r="QR70" i="1"/>
  <c r="PL70" i="1"/>
  <c r="OF70" i="1"/>
  <c r="MZ70" i="1"/>
  <c r="VD70" i="1"/>
  <c r="OZ70" i="1"/>
  <c r="VO70" i="1"/>
  <c r="UI70" i="1"/>
  <c r="TC70" i="1"/>
  <c r="RW70" i="1"/>
  <c r="QQ70" i="1"/>
  <c r="PK70" i="1"/>
  <c r="OE70" i="1"/>
  <c r="MY70" i="1"/>
  <c r="VN70" i="1"/>
  <c r="UH70" i="1"/>
  <c r="TB70" i="1"/>
  <c r="RV70" i="1"/>
  <c r="QP70" i="1"/>
  <c r="PJ70" i="1"/>
  <c r="OD70" i="1"/>
  <c r="MX70" i="1"/>
  <c r="VM70" i="1"/>
  <c r="UG70" i="1"/>
  <c r="TA70" i="1"/>
  <c r="RU70" i="1"/>
  <c r="QO70" i="1"/>
  <c r="PI70" i="1"/>
  <c r="OC70" i="1"/>
  <c r="MW70" i="1"/>
  <c r="RL70" i="1"/>
  <c r="VL70" i="1"/>
  <c r="UF70" i="1"/>
  <c r="SZ70" i="1"/>
  <c r="RT70" i="1"/>
  <c r="QN70" i="1"/>
  <c r="PH70" i="1"/>
  <c r="OB70" i="1"/>
  <c r="MV70" i="1"/>
  <c r="VK70" i="1"/>
  <c r="UE70" i="1"/>
  <c r="SY70" i="1"/>
  <c r="RS70" i="1"/>
  <c r="QM70" i="1"/>
  <c r="PG70" i="1"/>
  <c r="OA70" i="1"/>
  <c r="MU70" i="1"/>
  <c r="SR70" i="1"/>
  <c r="VJ70" i="1"/>
  <c r="UD70" i="1"/>
  <c r="SX70" i="1"/>
  <c r="RR70" i="1"/>
  <c r="QL70" i="1"/>
  <c r="PF70" i="1"/>
  <c r="NZ70" i="1"/>
  <c r="MT70" i="1"/>
  <c r="VI70" i="1"/>
  <c r="UC70" i="1"/>
  <c r="SW70" i="1"/>
  <c r="RQ70" i="1"/>
  <c r="QK70" i="1"/>
  <c r="PE70" i="1"/>
  <c r="NY70" i="1"/>
  <c r="MS70" i="1"/>
  <c r="VH70" i="1"/>
  <c r="UB70" i="1"/>
  <c r="SV70" i="1"/>
  <c r="RP70" i="1"/>
  <c r="QJ70" i="1"/>
  <c r="PD70" i="1"/>
  <c r="NX70" i="1"/>
  <c r="VG70" i="1"/>
  <c r="UA70" i="1"/>
  <c r="SU70" i="1"/>
  <c r="RO70" i="1"/>
  <c r="QI70" i="1"/>
  <c r="PC70" i="1"/>
  <c r="NW70" i="1"/>
  <c r="VF70" i="1"/>
  <c r="TZ70" i="1"/>
  <c r="ST70" i="1"/>
  <c r="RN70" i="1"/>
  <c r="QH70" i="1"/>
  <c r="PB70" i="1"/>
  <c r="NV70" i="1"/>
  <c r="VE70" i="1"/>
  <c r="TY70" i="1"/>
  <c r="SS70" i="1"/>
  <c r="RM70" i="1"/>
  <c r="QG70" i="1"/>
  <c r="PA70" i="1"/>
  <c r="NU70" i="1"/>
  <c r="UN70" i="1"/>
  <c r="TH70" i="1"/>
  <c r="SB70" i="1"/>
  <c r="QV70" i="1"/>
  <c r="PP70" i="1"/>
  <c r="OJ70" i="1"/>
  <c r="ND70" i="1"/>
  <c r="UX70" i="1"/>
  <c r="SL70" i="1"/>
  <c r="QA70" i="1"/>
  <c r="NP70" i="1"/>
  <c r="SO70" i="1"/>
  <c r="UW70" i="1"/>
  <c r="SK70" i="1"/>
  <c r="PZ70" i="1"/>
  <c r="NO70" i="1"/>
  <c r="UV70" i="1"/>
  <c r="SJ70" i="1"/>
  <c r="PY70" i="1"/>
  <c r="NN70" i="1"/>
  <c r="QD70" i="1"/>
  <c r="UU70" i="1"/>
  <c r="SI70" i="1"/>
  <c r="PX70" i="1"/>
  <c r="NM70" i="1"/>
  <c r="UT70" i="1"/>
  <c r="SH70" i="1"/>
  <c r="PW70" i="1"/>
  <c r="NL70" i="1"/>
  <c r="US70" i="1"/>
  <c r="SG70" i="1"/>
  <c r="PV70" i="1"/>
  <c r="NK70" i="1"/>
  <c r="UR70" i="1"/>
  <c r="SF70" i="1"/>
  <c r="PU70" i="1"/>
  <c r="NJ70" i="1"/>
  <c r="RI70" i="1"/>
  <c r="OX70" i="1"/>
  <c r="UQ70" i="1"/>
  <c r="SE70" i="1"/>
  <c r="PT70" i="1"/>
  <c r="NI70" i="1"/>
  <c r="UP70" i="1"/>
  <c r="SD70" i="1"/>
  <c r="PS70" i="1"/>
  <c r="NH70" i="1"/>
  <c r="UO70" i="1"/>
  <c r="SC70" i="1"/>
  <c r="PR70" i="1"/>
  <c r="NG70" i="1"/>
  <c r="RK70" i="1"/>
  <c r="NE70" i="1"/>
  <c r="UM70" i="1"/>
  <c r="SA70" i="1"/>
  <c r="PQ70" i="1"/>
  <c r="NF70" i="1"/>
  <c r="TW70" i="1"/>
  <c r="PO70" i="1"/>
  <c r="TU70" i="1"/>
  <c r="NS70" i="1"/>
  <c r="TV70" i="1"/>
  <c r="RJ70" i="1"/>
  <c r="OY70" i="1"/>
  <c r="NC70" i="1"/>
  <c r="TT70" i="1"/>
  <c r="RH70" i="1"/>
  <c r="OW70" i="1"/>
  <c r="TS70" i="1"/>
  <c r="RG70" i="1"/>
  <c r="OV70" i="1"/>
  <c r="TR70" i="1"/>
  <c r="RF70" i="1"/>
  <c r="OU70" i="1"/>
  <c r="TQ70" i="1"/>
  <c r="RE70" i="1"/>
  <c r="OT70" i="1"/>
  <c r="TP70" i="1"/>
  <c r="RD70" i="1"/>
  <c r="OS70" i="1"/>
  <c r="TO70" i="1"/>
  <c r="RC70" i="1"/>
  <c r="OR70" i="1"/>
  <c r="TN70" i="1"/>
  <c r="RB70" i="1"/>
  <c r="OQ70" i="1"/>
  <c r="TM70" i="1"/>
  <c r="RA70" i="1"/>
  <c r="OP70" i="1"/>
  <c r="TL70" i="1"/>
  <c r="QZ70" i="1"/>
  <c r="OO70" i="1"/>
  <c r="TK70" i="1"/>
  <c r="QY70" i="1"/>
  <c r="ON70" i="1"/>
  <c r="TJ70" i="1"/>
  <c r="QX70" i="1"/>
  <c r="OM70" i="1"/>
  <c r="VA70" i="1"/>
  <c r="TI70" i="1"/>
  <c r="QW70" i="1"/>
  <c r="OL70" i="1"/>
  <c r="TG70" i="1"/>
  <c r="QU70" i="1"/>
  <c r="OK70" i="1"/>
  <c r="VC70" i="1"/>
  <c r="SQ70" i="1"/>
  <c r="QF70" i="1"/>
  <c r="OI70" i="1"/>
  <c r="VB70" i="1"/>
  <c r="SP70" i="1"/>
  <c r="QE70" i="1"/>
  <c r="NT70" i="1"/>
  <c r="UZ70" i="1"/>
  <c r="SN70" i="1"/>
  <c r="QC70" i="1"/>
  <c r="NR70" i="1"/>
  <c r="UY70" i="1"/>
  <c r="SM70" i="1"/>
  <c r="QB70" i="1"/>
  <c r="NQ70"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V68" i="1"/>
  <c r="TP68" i="1"/>
  <c r="SJ68" i="1"/>
  <c r="RD68" i="1"/>
  <c r="PX68" i="1"/>
  <c r="OR68" i="1"/>
  <c r="NL68" i="1"/>
  <c r="UU68" i="1"/>
  <c r="TO68" i="1"/>
  <c r="SI68" i="1"/>
  <c r="RC68" i="1"/>
  <c r="PW68" i="1"/>
  <c r="OQ68" i="1"/>
  <c r="NK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UM68" i="1"/>
  <c r="TG68" i="1"/>
  <c r="SA68" i="1"/>
  <c r="QU68" i="1"/>
  <c r="PO68" i="1"/>
  <c r="OI68" i="1"/>
  <c r="NC68" i="1"/>
  <c r="VB68" i="1"/>
  <c r="TV68" i="1"/>
  <c r="SP68" i="1"/>
  <c r="RJ68" i="1"/>
  <c r="QD68" i="1"/>
  <c r="OX68" i="1"/>
  <c r="NR68" i="1"/>
  <c r="TW68" i="1"/>
  <c r="RM68" i="1"/>
  <c r="PC68" i="1"/>
  <c r="MS68" i="1"/>
  <c r="TU68" i="1"/>
  <c r="RL68" i="1"/>
  <c r="PB68" i="1"/>
  <c r="TF68" i="1"/>
  <c r="RK68" i="1"/>
  <c r="PA68" i="1"/>
  <c r="VO68" i="1"/>
  <c r="TE68" i="1"/>
  <c r="RI68" i="1"/>
  <c r="OZ68" i="1"/>
  <c r="VN68" i="1"/>
  <c r="TD68" i="1"/>
  <c r="QT68" i="1"/>
  <c r="OY68" i="1"/>
  <c r="QK68" i="1"/>
  <c r="VM68" i="1"/>
  <c r="TC68" i="1"/>
  <c r="QS68" i="1"/>
  <c r="OW68" i="1"/>
  <c r="VL68" i="1"/>
  <c r="TB68" i="1"/>
  <c r="QR68" i="1"/>
  <c r="OH68" i="1"/>
  <c r="SU68" i="1"/>
  <c r="NZ68" i="1"/>
  <c r="OA68" i="1"/>
  <c r="VK68" i="1"/>
  <c r="TA68" i="1"/>
  <c r="QQ68" i="1"/>
  <c r="OG68" i="1"/>
  <c r="VJ68" i="1"/>
  <c r="SZ68" i="1"/>
  <c r="QP68" i="1"/>
  <c r="OF68" i="1"/>
  <c r="QJ68" i="1"/>
  <c r="VI68" i="1"/>
  <c r="SY68" i="1"/>
  <c r="QO68" i="1"/>
  <c r="OE68" i="1"/>
  <c r="VG68" i="1"/>
  <c r="QM68" i="1"/>
  <c r="OC68" i="1"/>
  <c r="NY68" i="1"/>
  <c r="VH68" i="1"/>
  <c r="SX68" i="1"/>
  <c r="QN68" i="1"/>
  <c r="OD68" i="1"/>
  <c r="SW68" i="1"/>
  <c r="TZ68" i="1"/>
  <c r="VD68" i="1"/>
  <c r="VF68" i="1"/>
  <c r="SV68" i="1"/>
  <c r="QL68" i="1"/>
  <c r="OB68" i="1"/>
  <c r="VE68" i="1"/>
  <c r="ST68" i="1"/>
  <c r="VC68" i="1"/>
  <c r="SS68" i="1"/>
  <c r="QI68" i="1"/>
  <c r="VA68" i="1"/>
  <c r="SR68" i="1"/>
  <c r="QH68" i="1"/>
  <c r="NX68" i="1"/>
  <c r="UL68" i="1"/>
  <c r="SQ68" i="1"/>
  <c r="QG68" i="1"/>
  <c r="NW68" i="1"/>
  <c r="RP68" i="1"/>
  <c r="UK68" i="1"/>
  <c r="SO68" i="1"/>
  <c r="QF68" i="1"/>
  <c r="NV68" i="1"/>
  <c r="MV68" i="1"/>
  <c r="UJ68" i="1"/>
  <c r="RZ68" i="1"/>
  <c r="QE68" i="1"/>
  <c r="NU68" i="1"/>
  <c r="PF68" i="1"/>
  <c r="UI68" i="1"/>
  <c r="RY68" i="1"/>
  <c r="QC68" i="1"/>
  <c r="NT68" i="1"/>
  <c r="UH68" i="1"/>
  <c r="RX68" i="1"/>
  <c r="PN68" i="1"/>
  <c r="NS68" i="1"/>
  <c r="UG68" i="1"/>
  <c r="RW68" i="1"/>
  <c r="PM68" i="1"/>
  <c r="NQ68" i="1"/>
  <c r="UF68" i="1"/>
  <c r="RV68" i="1"/>
  <c r="PL68" i="1"/>
  <c r="NB68" i="1"/>
  <c r="UE68" i="1"/>
  <c r="RU68" i="1"/>
  <c r="PK68" i="1"/>
  <c r="NA68" i="1"/>
  <c r="UD68" i="1"/>
  <c r="RT68" i="1"/>
  <c r="PJ68" i="1"/>
  <c r="MZ68" i="1"/>
  <c r="UC68" i="1"/>
  <c r="RS68" i="1"/>
  <c r="PI68" i="1"/>
  <c r="MY68" i="1"/>
  <c r="UB68" i="1"/>
  <c r="RR68" i="1"/>
  <c r="PH68" i="1"/>
  <c r="MX68" i="1"/>
  <c r="UA68" i="1"/>
  <c r="RQ68" i="1"/>
  <c r="PG68" i="1"/>
  <c r="MW68" i="1"/>
  <c r="TY68" i="1"/>
  <c r="RO68" i="1"/>
  <c r="PE68" i="1"/>
  <c r="MU68" i="1"/>
  <c r="TX68" i="1"/>
  <c r="RN68" i="1"/>
  <c r="PD68" i="1"/>
  <c r="MT68" i="1"/>
  <c r="VG67" i="1"/>
  <c r="UA67" i="1"/>
  <c r="SU67" i="1"/>
  <c r="RO67" i="1"/>
  <c r="QI67" i="1"/>
  <c r="PC67" i="1"/>
  <c r="NW67" i="1"/>
  <c r="VF67" i="1"/>
  <c r="TZ67" i="1"/>
  <c r="ST67" i="1"/>
  <c r="RN67" i="1"/>
  <c r="QH67" i="1"/>
  <c r="PB67" i="1"/>
  <c r="NV67" i="1"/>
  <c r="VE67" i="1"/>
  <c r="TY67" i="1"/>
  <c r="SS67" i="1"/>
  <c r="RM67" i="1"/>
  <c r="QG67" i="1"/>
  <c r="PA67" i="1"/>
  <c r="NU67" i="1"/>
  <c r="VD67" i="1"/>
  <c r="TX67" i="1"/>
  <c r="SR67" i="1"/>
  <c r="RL67" i="1"/>
  <c r="QF67" i="1"/>
  <c r="OZ67" i="1"/>
  <c r="NT67" i="1"/>
  <c r="VC67" i="1"/>
  <c r="TW67" i="1"/>
  <c r="SQ67" i="1"/>
  <c r="RK67" i="1"/>
  <c r="QE67" i="1"/>
  <c r="OY67" i="1"/>
  <c r="NS67" i="1"/>
  <c r="VB67" i="1"/>
  <c r="TV67" i="1"/>
  <c r="SP67" i="1"/>
  <c r="RJ67" i="1"/>
  <c r="QD67" i="1"/>
  <c r="OX67" i="1"/>
  <c r="NR67"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T67" i="1"/>
  <c r="TN67" i="1"/>
  <c r="SH67" i="1"/>
  <c r="RB67" i="1"/>
  <c r="PV67" i="1"/>
  <c r="OP67" i="1"/>
  <c r="NJ67" i="1"/>
  <c r="VI67" i="1"/>
  <c r="UC67" i="1"/>
  <c r="SW67" i="1"/>
  <c r="RQ67" i="1"/>
  <c r="QK67" i="1"/>
  <c r="PE67" i="1"/>
  <c r="NY67" i="1"/>
  <c r="MS67" i="1"/>
  <c r="TF67" i="1"/>
  <c r="QV67" i="1"/>
  <c r="OL67" i="1"/>
  <c r="PS67" i="1"/>
  <c r="VO67" i="1"/>
  <c r="TE67" i="1"/>
  <c r="QU67" i="1"/>
  <c r="OK67" i="1"/>
  <c r="UM67" i="1"/>
  <c r="OO67" i="1"/>
  <c r="VN67" i="1"/>
  <c r="TD67" i="1"/>
  <c r="QT67" i="1"/>
  <c r="OJ67" i="1"/>
  <c r="SC67" i="1"/>
  <c r="VM67" i="1"/>
  <c r="TC67" i="1"/>
  <c r="QS67" i="1"/>
  <c r="OI67" i="1"/>
  <c r="MT67" i="1"/>
  <c r="VL67" i="1"/>
  <c r="TB67" i="1"/>
  <c r="QR67" i="1"/>
  <c r="OH67" i="1"/>
  <c r="PT67" i="1"/>
  <c r="VK67" i="1"/>
  <c r="TA67" i="1"/>
  <c r="QQ67" i="1"/>
  <c r="OG67" i="1"/>
  <c r="VJ67" i="1"/>
  <c r="SZ67" i="1"/>
  <c r="QP67" i="1"/>
  <c r="OF67" i="1"/>
  <c r="SY67" i="1"/>
  <c r="NX67" i="1"/>
  <c r="OE67" i="1"/>
  <c r="SD67" i="1"/>
  <c r="VH67" i="1"/>
  <c r="QO67" i="1"/>
  <c r="UL67" i="1"/>
  <c r="US67" i="1"/>
  <c r="SX67" i="1"/>
  <c r="QN67" i="1"/>
  <c r="OD67" i="1"/>
  <c r="QY67" i="1"/>
  <c r="UR67" i="1"/>
  <c r="SV67" i="1"/>
  <c r="QM67" i="1"/>
  <c r="OC67" i="1"/>
  <c r="SF67" i="1"/>
  <c r="OA67" i="1"/>
  <c r="SE67" i="1"/>
  <c r="UQ67" i="1"/>
  <c r="SG67" i="1"/>
  <c r="QL67" i="1"/>
  <c r="OB67" i="1"/>
  <c r="UP67" i="1"/>
  <c r="QJ67" i="1"/>
  <c r="PU67" i="1"/>
  <c r="NI67" i="1"/>
  <c r="PR67" i="1"/>
  <c r="UN67" i="1"/>
  <c r="UO67" i="1"/>
  <c r="NZ67" i="1"/>
  <c r="NH67" i="1"/>
  <c r="SB67" i="1"/>
  <c r="TI67" i="1"/>
  <c r="UK67" i="1"/>
  <c r="SA67" i="1"/>
  <c r="PQ67" i="1"/>
  <c r="NG67" i="1"/>
  <c r="UJ67" i="1"/>
  <c r="RZ67" i="1"/>
  <c r="PP67" i="1"/>
  <c r="NF67" i="1"/>
  <c r="UI67" i="1"/>
  <c r="RY67" i="1"/>
  <c r="PO67" i="1"/>
  <c r="NE67" i="1"/>
  <c r="UH67" i="1"/>
  <c r="RX67" i="1"/>
  <c r="PN67" i="1"/>
  <c r="ND67" i="1"/>
  <c r="UG67" i="1"/>
  <c r="RW67" i="1"/>
  <c r="PM67" i="1"/>
  <c r="NC67" i="1"/>
  <c r="UF67" i="1"/>
  <c r="RV67" i="1"/>
  <c r="PL67" i="1"/>
  <c r="NB67" i="1"/>
  <c r="UE67" i="1"/>
  <c r="RU67" i="1"/>
  <c r="PK67" i="1"/>
  <c r="NA67" i="1"/>
  <c r="UD67" i="1"/>
  <c r="RT67" i="1"/>
  <c r="PJ67" i="1"/>
  <c r="MZ67" i="1"/>
  <c r="UB67" i="1"/>
  <c r="RS67" i="1"/>
  <c r="PI67" i="1"/>
  <c r="MY67" i="1"/>
  <c r="TM67" i="1"/>
  <c r="RR67" i="1"/>
  <c r="PH67" i="1"/>
  <c r="MX67" i="1"/>
  <c r="TL67" i="1"/>
  <c r="RP67" i="1"/>
  <c r="PG67" i="1"/>
  <c r="MW67" i="1"/>
  <c r="TK67" i="1"/>
  <c r="RA67" i="1"/>
  <c r="PF67" i="1"/>
  <c r="MV67" i="1"/>
  <c r="TJ67" i="1"/>
  <c r="QZ67" i="1"/>
  <c r="PD67" i="1"/>
  <c r="MU67" i="1"/>
  <c r="TH67" i="1"/>
  <c r="QX67" i="1"/>
  <c r="ON67" i="1"/>
  <c r="TG67" i="1"/>
  <c r="QW67" i="1"/>
  <c r="OM67" i="1"/>
  <c r="VN66" i="1"/>
  <c r="UH66" i="1"/>
  <c r="TB66" i="1"/>
  <c r="RV66" i="1"/>
  <c r="QP66" i="1"/>
  <c r="PJ66" i="1"/>
  <c r="OD66" i="1"/>
  <c r="MX66" i="1"/>
  <c r="VM66" i="1"/>
  <c r="UG66" i="1"/>
  <c r="TA66" i="1"/>
  <c r="RU66" i="1"/>
  <c r="QO66" i="1"/>
  <c r="PI66" i="1"/>
  <c r="OC66" i="1"/>
  <c r="MW66" i="1"/>
  <c r="VL66" i="1"/>
  <c r="UF66" i="1"/>
  <c r="SZ66" i="1"/>
  <c r="RT66" i="1"/>
  <c r="QN66" i="1"/>
  <c r="PH66" i="1"/>
  <c r="OB66" i="1"/>
  <c r="MV66" i="1"/>
  <c r="VK66" i="1"/>
  <c r="UE66" i="1"/>
  <c r="SY66" i="1"/>
  <c r="RS66" i="1"/>
  <c r="QM66" i="1"/>
  <c r="PG66" i="1"/>
  <c r="OA66" i="1"/>
  <c r="MU66" i="1"/>
  <c r="VJ66" i="1"/>
  <c r="UD66" i="1"/>
  <c r="SX66" i="1"/>
  <c r="RR66" i="1"/>
  <c r="QL66" i="1"/>
  <c r="PF66" i="1"/>
  <c r="NZ66" i="1"/>
  <c r="MT66" i="1"/>
  <c r="VI66" i="1"/>
  <c r="UC66" i="1"/>
  <c r="SW66" i="1"/>
  <c r="RQ66" i="1"/>
  <c r="QK66" i="1"/>
  <c r="PE66" i="1"/>
  <c r="NY66" i="1"/>
  <c r="MS66" i="1"/>
  <c r="VH66" i="1"/>
  <c r="UB66" i="1"/>
  <c r="SV66" i="1"/>
  <c r="RP66" i="1"/>
  <c r="QJ66" i="1"/>
  <c r="PD66" i="1"/>
  <c r="NX66" i="1"/>
  <c r="VG66" i="1"/>
  <c r="UA66" i="1"/>
  <c r="SU66" i="1"/>
  <c r="RO66" i="1"/>
  <c r="QI66" i="1"/>
  <c r="PC66" i="1"/>
  <c r="NW66" i="1"/>
  <c r="VF66" i="1"/>
  <c r="TZ66" i="1"/>
  <c r="ST66" i="1"/>
  <c r="RN66" i="1"/>
  <c r="QH66" i="1"/>
  <c r="PB66" i="1"/>
  <c r="NV66" i="1"/>
  <c r="VE66" i="1"/>
  <c r="TY66" i="1"/>
  <c r="SS66" i="1"/>
  <c r="RM66" i="1"/>
  <c r="QG66" i="1"/>
  <c r="PA66" i="1"/>
  <c r="NU66" i="1"/>
  <c r="VD66" i="1"/>
  <c r="TX66" i="1"/>
  <c r="SR66" i="1"/>
  <c r="RL66" i="1"/>
  <c r="QF66" i="1"/>
  <c r="OZ66" i="1"/>
  <c r="NT66" i="1"/>
  <c r="VC66" i="1"/>
  <c r="TW66" i="1"/>
  <c r="SQ66" i="1"/>
  <c r="RK66" i="1"/>
  <c r="QE66" i="1"/>
  <c r="OY66" i="1"/>
  <c r="NS66" i="1"/>
  <c r="VB66" i="1"/>
  <c r="TV66" i="1"/>
  <c r="SP66" i="1"/>
  <c r="RJ66" i="1"/>
  <c r="QD66" i="1"/>
  <c r="OX66" i="1"/>
  <c r="NR66" i="1"/>
  <c r="VA66" i="1"/>
  <c r="TU66" i="1"/>
  <c r="SO66" i="1"/>
  <c r="RI66" i="1"/>
  <c r="QC66" i="1"/>
  <c r="OW66" i="1"/>
  <c r="NQ66" i="1"/>
  <c r="UJ66" i="1"/>
  <c r="TD66" i="1"/>
  <c r="RX66" i="1"/>
  <c r="QR66" i="1"/>
  <c r="PL66" i="1"/>
  <c r="OF66" i="1"/>
  <c r="MZ66" i="1"/>
  <c r="UY66" i="1"/>
  <c r="TC66" i="1"/>
  <c r="QT66" i="1"/>
  <c r="OJ66" i="1"/>
  <c r="UL66" i="1"/>
  <c r="NF66" i="1"/>
  <c r="UX66" i="1"/>
  <c r="SN66" i="1"/>
  <c r="QS66" i="1"/>
  <c r="OI66" i="1"/>
  <c r="UW66" i="1"/>
  <c r="SM66" i="1"/>
  <c r="QQ66" i="1"/>
  <c r="OH66" i="1"/>
  <c r="SB66" i="1"/>
  <c r="UV66" i="1"/>
  <c r="SL66" i="1"/>
  <c r="QB66" i="1"/>
  <c r="OG66" i="1"/>
  <c r="SA66" i="1"/>
  <c r="UU66" i="1"/>
  <c r="SK66" i="1"/>
  <c r="QA66" i="1"/>
  <c r="OE66" i="1"/>
  <c r="UT66" i="1"/>
  <c r="SJ66" i="1"/>
  <c r="PZ66" i="1"/>
  <c r="NP66" i="1"/>
  <c r="US66" i="1"/>
  <c r="SI66" i="1"/>
  <c r="PY66" i="1"/>
  <c r="NO66" i="1"/>
  <c r="NN66" i="1"/>
  <c r="RZ66" i="1"/>
  <c r="NH66" i="1"/>
  <c r="UR66" i="1"/>
  <c r="SH66" i="1"/>
  <c r="PX66" i="1"/>
  <c r="UK66" i="1"/>
  <c r="UQ66" i="1"/>
  <c r="SG66" i="1"/>
  <c r="PW66" i="1"/>
  <c r="NM66" i="1"/>
  <c r="PQ66" i="1"/>
  <c r="UP66" i="1"/>
  <c r="SF66" i="1"/>
  <c r="PV66" i="1"/>
  <c r="NL66" i="1"/>
  <c r="SD66" i="1"/>
  <c r="NJ66" i="1"/>
  <c r="UO66" i="1"/>
  <c r="SE66" i="1"/>
  <c r="PU66" i="1"/>
  <c r="NK66" i="1"/>
  <c r="UN66" i="1"/>
  <c r="PT66" i="1"/>
  <c r="NI66" i="1"/>
  <c r="SC66" i="1"/>
  <c r="NG66" i="1"/>
  <c r="UM66" i="1"/>
  <c r="PS66" i="1"/>
  <c r="PR66" i="1"/>
  <c r="PP66" i="1"/>
  <c r="UI66" i="1"/>
  <c r="TT66" i="1"/>
  <c r="RY66" i="1"/>
  <c r="PO66" i="1"/>
  <c r="NE66" i="1"/>
  <c r="TS66" i="1"/>
  <c r="RW66" i="1"/>
  <c r="PN66" i="1"/>
  <c r="ND66" i="1"/>
  <c r="TR66" i="1"/>
  <c r="RH66" i="1"/>
  <c r="PM66" i="1"/>
  <c r="NC66" i="1"/>
  <c r="TQ66" i="1"/>
  <c r="RG66" i="1"/>
  <c r="PK66" i="1"/>
  <c r="NB66" i="1"/>
  <c r="TP66" i="1"/>
  <c r="RF66" i="1"/>
  <c r="OV66" i="1"/>
  <c r="NA66" i="1"/>
  <c r="TO66" i="1"/>
  <c r="RE66" i="1"/>
  <c r="OU66" i="1"/>
  <c r="MY66" i="1"/>
  <c r="TN66" i="1"/>
  <c r="RD66" i="1"/>
  <c r="OT66" i="1"/>
  <c r="TM66" i="1"/>
  <c r="RC66" i="1"/>
  <c r="OS66" i="1"/>
  <c r="TL66" i="1"/>
  <c r="RB66" i="1"/>
  <c r="OR66" i="1"/>
  <c r="TK66" i="1"/>
  <c r="RA66" i="1"/>
  <c r="OQ66" i="1"/>
  <c r="OM66" i="1"/>
  <c r="TJ66" i="1"/>
  <c r="QZ66" i="1"/>
  <c r="OP66" i="1"/>
  <c r="TG66" i="1"/>
  <c r="TI66" i="1"/>
  <c r="QY66" i="1"/>
  <c r="OO66" i="1"/>
  <c r="QW66" i="1"/>
  <c r="TH66" i="1"/>
  <c r="QX66" i="1"/>
  <c r="ON66" i="1"/>
  <c r="VO66" i="1"/>
  <c r="TF66" i="1"/>
  <c r="QV66" i="1"/>
  <c r="OL66" i="1"/>
  <c r="UZ66" i="1"/>
  <c r="TE66" i="1"/>
  <c r="QU66" i="1"/>
  <c r="OK66"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VO65" i="1"/>
  <c r="UI65" i="1"/>
  <c r="TC65" i="1"/>
  <c r="RW65" i="1"/>
  <c r="QQ65" i="1"/>
  <c r="PK65" i="1"/>
  <c r="OE65" i="1"/>
  <c r="MY65" i="1"/>
  <c r="VN65" i="1"/>
  <c r="UH65" i="1"/>
  <c r="TB65" i="1"/>
  <c r="RV65" i="1"/>
  <c r="QP65" i="1"/>
  <c r="PJ65" i="1"/>
  <c r="OD65" i="1"/>
  <c r="MX65" i="1"/>
  <c r="VM65" i="1"/>
  <c r="UG65" i="1"/>
  <c r="TA65" i="1"/>
  <c r="RU65" i="1"/>
  <c r="QO65" i="1"/>
  <c r="PI65" i="1"/>
  <c r="OC65" i="1"/>
  <c r="MW65" i="1"/>
  <c r="VL65" i="1"/>
  <c r="UF65" i="1"/>
  <c r="SZ65" i="1"/>
  <c r="RT65" i="1"/>
  <c r="QN65" i="1"/>
  <c r="PH65" i="1"/>
  <c r="OB65" i="1"/>
  <c r="MV65" i="1"/>
  <c r="VK65" i="1"/>
  <c r="UE65" i="1"/>
  <c r="SY65" i="1"/>
  <c r="RS65" i="1"/>
  <c r="QM65" i="1"/>
  <c r="PG65" i="1"/>
  <c r="OA65" i="1"/>
  <c r="MU65" i="1"/>
  <c r="VJ65" i="1"/>
  <c r="UD65" i="1"/>
  <c r="SX65" i="1"/>
  <c r="RR65" i="1"/>
  <c r="QL65" i="1"/>
  <c r="PF65" i="1"/>
  <c r="NZ65" i="1"/>
  <c r="MT65" i="1"/>
  <c r="VI65" i="1"/>
  <c r="UC65" i="1"/>
  <c r="SW65" i="1"/>
  <c r="RQ65" i="1"/>
  <c r="QK65" i="1"/>
  <c r="PE65" i="1"/>
  <c r="NY65" i="1"/>
  <c r="MS65" i="1"/>
  <c r="VH65" i="1"/>
  <c r="UB65" i="1"/>
  <c r="SV65" i="1"/>
  <c r="RP65" i="1"/>
  <c r="QJ65" i="1"/>
  <c r="PD65" i="1"/>
  <c r="NX65" i="1"/>
  <c r="UQ65" i="1"/>
  <c r="TK65" i="1"/>
  <c r="SE65" i="1"/>
  <c r="QY65" i="1"/>
  <c r="PS65" i="1"/>
  <c r="OM65" i="1"/>
  <c r="NG65" i="1"/>
  <c r="UW65" i="1"/>
  <c r="SM65" i="1"/>
  <c r="QC65" i="1"/>
  <c r="NS65" i="1"/>
  <c r="UV65" i="1"/>
  <c r="SL65" i="1"/>
  <c r="QB65" i="1"/>
  <c r="NR65" i="1"/>
  <c r="RK65" i="1"/>
  <c r="TT65" i="1"/>
  <c r="RI65" i="1"/>
  <c r="RH65" i="1"/>
  <c r="SP65" i="1"/>
  <c r="UU65" i="1"/>
  <c r="SK65" i="1"/>
  <c r="QA65" i="1"/>
  <c r="NQ65" i="1"/>
  <c r="OZ65" i="1"/>
  <c r="UT65" i="1"/>
  <c r="SJ65" i="1"/>
  <c r="PZ65" i="1"/>
  <c r="NP65" i="1"/>
  <c r="UZ65" i="1"/>
  <c r="NV65" i="1"/>
  <c r="US65" i="1"/>
  <c r="SI65" i="1"/>
  <c r="PY65" i="1"/>
  <c r="NO65" i="1"/>
  <c r="TU65" i="1"/>
  <c r="UR65" i="1"/>
  <c r="SH65" i="1"/>
  <c r="PX65" i="1"/>
  <c r="NN65" i="1"/>
  <c r="UP65" i="1"/>
  <c r="SG65" i="1"/>
  <c r="PW65" i="1"/>
  <c r="NM65" i="1"/>
  <c r="SF65" i="1"/>
  <c r="NL65" i="1"/>
  <c r="UA65" i="1"/>
  <c r="PV65" i="1"/>
  <c r="TZ65" i="1"/>
  <c r="SD65" i="1"/>
  <c r="PU65" i="1"/>
  <c r="NK65" i="1"/>
  <c r="PA65" i="1"/>
  <c r="OY65" i="1"/>
  <c r="TR65" i="1"/>
  <c r="QF65" i="1"/>
  <c r="TY65" i="1"/>
  <c r="RO65" i="1"/>
  <c r="PT65" i="1"/>
  <c r="NJ65" i="1"/>
  <c r="RM65" i="1"/>
  <c r="NH65" i="1"/>
  <c r="TV65" i="1"/>
  <c r="TX65" i="1"/>
  <c r="RN65" i="1"/>
  <c r="PR65" i="1"/>
  <c r="NI65" i="1"/>
  <c r="TW65" i="1"/>
  <c r="PC65" i="1"/>
  <c r="PB65" i="1"/>
  <c r="TS65" i="1"/>
  <c r="RL65" i="1"/>
  <c r="NF65" i="1"/>
  <c r="RJ65" i="1"/>
  <c r="TQ65" i="1"/>
  <c r="RG65" i="1"/>
  <c r="OW65" i="1"/>
  <c r="TP65" i="1"/>
  <c r="RF65" i="1"/>
  <c r="OV65" i="1"/>
  <c r="TO65" i="1"/>
  <c r="RE65" i="1"/>
  <c r="OU65" i="1"/>
  <c r="TN65" i="1"/>
  <c r="RD65" i="1"/>
  <c r="OT65" i="1"/>
  <c r="TM65" i="1"/>
  <c r="RC65" i="1"/>
  <c r="OS65" i="1"/>
  <c r="VG65" i="1"/>
  <c r="TL65" i="1"/>
  <c r="RB65" i="1"/>
  <c r="OR65" i="1"/>
  <c r="VF65" i="1"/>
  <c r="TJ65" i="1"/>
  <c r="RA65" i="1"/>
  <c r="OQ65" i="1"/>
  <c r="VE65" i="1"/>
  <c r="SU65" i="1"/>
  <c r="QZ65" i="1"/>
  <c r="OP65" i="1"/>
  <c r="VD65" i="1"/>
  <c r="ST65" i="1"/>
  <c r="QX65" i="1"/>
  <c r="OO65" i="1"/>
  <c r="VC65" i="1"/>
  <c r="SS65" i="1"/>
  <c r="QI65" i="1"/>
  <c r="ON65" i="1"/>
  <c r="VB65" i="1"/>
  <c r="SR65" i="1"/>
  <c r="QH65" i="1"/>
  <c r="OL65" i="1"/>
  <c r="VA65" i="1"/>
  <c r="SQ65" i="1"/>
  <c r="QG65" i="1"/>
  <c r="NW65" i="1"/>
  <c r="UY65" i="1"/>
  <c r="SO65" i="1"/>
  <c r="QE65" i="1"/>
  <c r="NU65" i="1"/>
  <c r="UX65" i="1"/>
  <c r="SN65" i="1"/>
  <c r="QD65" i="1"/>
  <c r="NT65" i="1"/>
  <c r="OX65"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QS74" i="1"/>
  <c r="PM74" i="1"/>
  <c r="OG74" i="1"/>
  <c r="NA74" i="1"/>
  <c r="UJ74" i="1"/>
  <c r="TD74" i="1"/>
  <c r="RX74" i="1"/>
  <c r="QR74" i="1"/>
  <c r="PL74" i="1"/>
  <c r="OF74" i="1"/>
  <c r="MZ74" i="1"/>
  <c r="VO74" i="1"/>
  <c r="UI74" i="1"/>
  <c r="TC74" i="1"/>
  <c r="RW74" i="1"/>
  <c r="QQ74" i="1"/>
  <c r="PK74" i="1"/>
  <c r="OE74" i="1"/>
  <c r="MY74" i="1"/>
  <c r="VN74" i="1"/>
  <c r="UH74" i="1"/>
  <c r="TB74" i="1"/>
  <c r="RV74" i="1"/>
  <c r="QP74" i="1"/>
  <c r="PJ74" i="1"/>
  <c r="OD74" i="1"/>
  <c r="MX74" i="1"/>
  <c r="VM74" i="1"/>
  <c r="UG74" i="1"/>
  <c r="TA74" i="1"/>
  <c r="RU74" i="1"/>
  <c r="QO74" i="1"/>
  <c r="PI74" i="1"/>
  <c r="OC74" i="1"/>
  <c r="MW74" i="1"/>
  <c r="VL74" i="1"/>
  <c r="UF74" i="1"/>
  <c r="SZ74" i="1"/>
  <c r="RT74" i="1"/>
  <c r="QN74" i="1"/>
  <c r="PH74" i="1"/>
  <c r="OB74" i="1"/>
  <c r="MV74" i="1"/>
  <c r="VK74" i="1"/>
  <c r="UE74" i="1"/>
  <c r="SY74" i="1"/>
  <c r="RS74" i="1"/>
  <c r="QM74" i="1"/>
  <c r="PG74" i="1"/>
  <c r="OA74" i="1"/>
  <c r="MU74" i="1"/>
  <c r="VJ74" i="1"/>
  <c r="UD74" i="1"/>
  <c r="SX74" i="1"/>
  <c r="RR74" i="1"/>
  <c r="QL74" i="1"/>
  <c r="PF74" i="1"/>
  <c r="NZ74" i="1"/>
  <c r="MT74" i="1"/>
  <c r="VI74" i="1"/>
  <c r="UC74" i="1"/>
  <c r="SW74" i="1"/>
  <c r="RQ74" i="1"/>
  <c r="QK74" i="1"/>
  <c r="PE74" i="1"/>
  <c r="NY74" i="1"/>
  <c r="MS74" i="1"/>
  <c r="VH74" i="1"/>
  <c r="UB74" i="1"/>
  <c r="SV74" i="1"/>
  <c r="RP74" i="1"/>
  <c r="QJ74" i="1"/>
  <c r="PD74" i="1"/>
  <c r="NX74" i="1"/>
  <c r="VG74" i="1"/>
  <c r="UA74" i="1"/>
  <c r="SU74" i="1"/>
  <c r="RO74" i="1"/>
  <c r="QI74" i="1"/>
  <c r="PC74" i="1"/>
  <c r="NW74" i="1"/>
  <c r="VF74" i="1"/>
  <c r="TZ74" i="1"/>
  <c r="ST74" i="1"/>
  <c r="RN74" i="1"/>
  <c r="QH74" i="1"/>
  <c r="PB74" i="1"/>
  <c r="NV74" i="1"/>
  <c r="VE74" i="1"/>
  <c r="TY74" i="1"/>
  <c r="SS74" i="1"/>
  <c r="RM74" i="1"/>
  <c r="QG74" i="1"/>
  <c r="PA74" i="1"/>
  <c r="NU74" i="1"/>
  <c r="VD74" i="1"/>
  <c r="TX74" i="1"/>
  <c r="SR74" i="1"/>
  <c r="RL74" i="1"/>
  <c r="QF74" i="1"/>
  <c r="OZ74" i="1"/>
  <c r="NT74" i="1"/>
  <c r="VC74" i="1"/>
  <c r="TW74" i="1"/>
  <c r="SQ74" i="1"/>
  <c r="RK74" i="1"/>
  <c r="QE74" i="1"/>
  <c r="OY74" i="1"/>
  <c r="NS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PT74" i="1"/>
  <c r="ON74" i="1"/>
  <c r="NH74" i="1"/>
  <c r="UQ74" i="1"/>
  <c r="TK74" i="1"/>
  <c r="SE74" i="1"/>
  <c r="PS74" i="1"/>
  <c r="QY74" i="1"/>
  <c r="OM74" i="1"/>
  <c r="NG74" i="1"/>
  <c r="US69" i="1"/>
  <c r="TM69" i="1"/>
  <c r="SG69" i="1"/>
  <c r="RA69" i="1"/>
  <c r="PU69" i="1"/>
  <c r="OO69" i="1"/>
  <c r="NI69" i="1"/>
  <c r="VK69" i="1"/>
  <c r="SY69" i="1"/>
  <c r="UR69" i="1"/>
  <c r="TL69" i="1"/>
  <c r="SF69" i="1"/>
  <c r="QZ69" i="1"/>
  <c r="PT69" i="1"/>
  <c r="ON69" i="1"/>
  <c r="NH69" i="1"/>
  <c r="UQ69" i="1"/>
  <c r="TK69" i="1"/>
  <c r="SE69" i="1"/>
  <c r="QY69" i="1"/>
  <c r="PS69" i="1"/>
  <c r="OM69" i="1"/>
  <c r="NG69" i="1"/>
  <c r="UE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PG69" i="1"/>
  <c r="UK69" i="1"/>
  <c r="TE69" i="1"/>
  <c r="RY69" i="1"/>
  <c r="QS69" i="1"/>
  <c r="PM69" i="1"/>
  <c r="OG69" i="1"/>
  <c r="NA69" i="1"/>
  <c r="UJ69" i="1"/>
  <c r="TD69" i="1"/>
  <c r="RX69" i="1"/>
  <c r="QR69" i="1"/>
  <c r="PL69" i="1"/>
  <c r="OF69" i="1"/>
  <c r="MZ69" i="1"/>
  <c r="VO69" i="1"/>
  <c r="UI69" i="1"/>
  <c r="TC69" i="1"/>
  <c r="RW69" i="1"/>
  <c r="QQ69" i="1"/>
  <c r="PK69" i="1"/>
  <c r="OE69" i="1"/>
  <c r="MY69" i="1"/>
  <c r="VN69" i="1"/>
  <c r="UH69" i="1"/>
  <c r="TB69" i="1"/>
  <c r="RV69" i="1"/>
  <c r="QP69" i="1"/>
  <c r="PJ69" i="1"/>
  <c r="OD69" i="1"/>
  <c r="MX69" i="1"/>
  <c r="VM69" i="1"/>
  <c r="UG69" i="1"/>
  <c r="TA69" i="1"/>
  <c r="RU69" i="1"/>
  <c r="QO69" i="1"/>
  <c r="PI69" i="1"/>
  <c r="OC69" i="1"/>
  <c r="MW69" i="1"/>
  <c r="VL69" i="1"/>
  <c r="UF69" i="1"/>
  <c r="SZ69" i="1"/>
  <c r="RT69" i="1"/>
  <c r="QN69" i="1"/>
  <c r="PH69" i="1"/>
  <c r="OB69" i="1"/>
  <c r="MV69" i="1"/>
  <c r="UU69" i="1"/>
  <c r="TO69" i="1"/>
  <c r="SI69" i="1"/>
  <c r="RC69" i="1"/>
  <c r="PW69" i="1"/>
  <c r="OQ69" i="1"/>
  <c r="NK69" i="1"/>
  <c r="UA69" i="1"/>
  <c r="RP69" i="1"/>
  <c r="PE69" i="1"/>
  <c r="MU69" i="1"/>
  <c r="TZ69" i="1"/>
  <c r="RO69" i="1"/>
  <c r="PD69" i="1"/>
  <c r="MT69" i="1"/>
  <c r="TY69" i="1"/>
  <c r="RN69" i="1"/>
  <c r="PC69" i="1"/>
  <c r="MS69" i="1"/>
  <c r="TX69" i="1"/>
  <c r="RM69" i="1"/>
  <c r="PB69" i="1"/>
  <c r="OP69" i="1"/>
  <c r="TW69" i="1"/>
  <c r="RL69" i="1"/>
  <c r="PA69" i="1"/>
  <c r="VJ69" i="1"/>
  <c r="SW69" i="1"/>
  <c r="TV69" i="1"/>
  <c r="RK69" i="1"/>
  <c r="OZ69" i="1"/>
  <c r="TU69" i="1"/>
  <c r="RJ69" i="1"/>
  <c r="OY69" i="1"/>
  <c r="VI69" i="1"/>
  <c r="TT69" i="1"/>
  <c r="RI69" i="1"/>
  <c r="OX69" i="1"/>
  <c r="UD69" i="1"/>
  <c r="TS69" i="1"/>
  <c r="RH69" i="1"/>
  <c r="OW69" i="1"/>
  <c r="RB69" i="1"/>
  <c r="TR69" i="1"/>
  <c r="RG69" i="1"/>
  <c r="OV69" i="1"/>
  <c r="RE69" i="1"/>
  <c r="PX69" i="1"/>
  <c r="TQ69" i="1"/>
  <c r="RF69" i="1"/>
  <c r="OU69" i="1"/>
  <c r="TP69" i="1"/>
  <c r="OT69" i="1"/>
  <c r="SX69" i="1"/>
  <c r="TN69" i="1"/>
  <c r="RD69" i="1"/>
  <c r="OS69" i="1"/>
  <c r="OR69" i="1"/>
  <c r="QM69" i="1"/>
  <c r="VH69" i="1"/>
  <c r="SV69" i="1"/>
  <c r="QL69" i="1"/>
  <c r="OA69" i="1"/>
  <c r="VG69" i="1"/>
  <c r="SU69" i="1"/>
  <c r="QK69" i="1"/>
  <c r="NZ69" i="1"/>
  <c r="NM69" i="1"/>
  <c r="VF69" i="1"/>
  <c r="ST69" i="1"/>
  <c r="QJ69" i="1"/>
  <c r="NY69" i="1"/>
  <c r="VE69" i="1"/>
  <c r="SS69" i="1"/>
  <c r="QI69" i="1"/>
  <c r="NX69" i="1"/>
  <c r="VD69" i="1"/>
  <c r="SR69" i="1"/>
  <c r="QH69" i="1"/>
  <c r="NW69" i="1"/>
  <c r="VC69" i="1"/>
  <c r="SQ69" i="1"/>
  <c r="QG69" i="1"/>
  <c r="NV69" i="1"/>
  <c r="RS69" i="1"/>
  <c r="VB69" i="1"/>
  <c r="SP69" i="1"/>
  <c r="QF69" i="1"/>
  <c r="NU69" i="1"/>
  <c r="VA69" i="1"/>
  <c r="SO69" i="1"/>
  <c r="QE69" i="1"/>
  <c r="NT69" i="1"/>
  <c r="UZ69" i="1"/>
  <c r="SN69" i="1"/>
  <c r="QD69" i="1"/>
  <c r="NS69" i="1"/>
  <c r="UY69" i="1"/>
  <c r="SM69" i="1"/>
  <c r="QC69" i="1"/>
  <c r="NR69" i="1"/>
  <c r="UX69" i="1"/>
  <c r="SL69" i="1"/>
  <c r="QB69" i="1"/>
  <c r="NQ69" i="1"/>
  <c r="UW69" i="1"/>
  <c r="SK69" i="1"/>
  <c r="QA69" i="1"/>
  <c r="NP69" i="1"/>
  <c r="UV69" i="1"/>
  <c r="SJ69" i="1"/>
  <c r="PZ69" i="1"/>
  <c r="NO69" i="1"/>
  <c r="UT69" i="1"/>
  <c r="SH69" i="1"/>
  <c r="PY69" i="1"/>
  <c r="NN69" i="1"/>
  <c r="UC69" i="1"/>
  <c r="RR69" i="1"/>
  <c r="PV69" i="1"/>
  <c r="NL69" i="1"/>
  <c r="UB69" i="1"/>
  <c r="RQ69" i="1"/>
  <c r="PF69" i="1"/>
  <c r="NJ69" i="1"/>
  <c r="JT64" i="1" a="1"/>
  <c r="JT64" i="1" s="1"/>
  <c r="JU64" i="1" a="1"/>
  <c r="JU64" i="1" s="1"/>
  <c r="JV64" i="1" s="1"/>
  <c r="JW64" i="1" s="1"/>
  <c r="JX64" i="1" s="1"/>
  <c r="JK64" i="1" a="1"/>
  <c r="JK64" i="1" s="1"/>
  <c r="JL64" i="1" s="1"/>
  <c r="JM64" i="1" s="1"/>
  <c r="JN64" i="1" s="1"/>
  <c r="JP64" i="1" a="1"/>
  <c r="JP64" i="1" s="1"/>
  <c r="JQ64" i="1" s="1"/>
  <c r="JR64" i="1" s="1"/>
  <c r="JS64" i="1" s="1"/>
  <c r="JJ64" i="1" a="1"/>
  <c r="JJ64" i="1" s="1"/>
  <c r="JO64" i="1" a="1"/>
  <c r="JO64" i="1" s="1"/>
  <c r="JU75" i="1" a="1"/>
  <c r="JU75" i="1" s="1"/>
  <c r="JV75" i="1" s="1"/>
  <c r="JW75" i="1" s="1"/>
  <c r="JX75" i="1" s="1"/>
  <c r="JT75" i="1" a="1"/>
  <c r="JT75" i="1" s="1"/>
  <c r="JP75" i="1" a="1"/>
  <c r="JP75" i="1" s="1"/>
  <c r="JQ75" i="1" s="1"/>
  <c r="JR75" i="1" s="1"/>
  <c r="JS75" i="1" s="1"/>
  <c r="JO75" i="1" a="1"/>
  <c r="JO75" i="1" s="1"/>
  <c r="JK75" i="1" a="1"/>
  <c r="JK75" i="1" s="1"/>
  <c r="JL75" i="1" s="1"/>
  <c r="JM75" i="1" s="1"/>
  <c r="JN75" i="1" s="1"/>
  <c r="JJ75" i="1" a="1"/>
  <c r="JJ75" i="1" s="1"/>
  <c r="JU72" i="1" a="1"/>
  <c r="JU72" i="1" s="1"/>
  <c r="JV72" i="1" s="1"/>
  <c r="JW72" i="1" s="1"/>
  <c r="JX72" i="1" s="1"/>
  <c r="JT72" i="1" a="1"/>
  <c r="JT72" i="1" s="1"/>
  <c r="JP72" i="1" a="1"/>
  <c r="JP72" i="1" s="1"/>
  <c r="JQ72" i="1" s="1"/>
  <c r="JR72" i="1" s="1"/>
  <c r="JS72" i="1" s="1"/>
  <c r="JO72" i="1" a="1"/>
  <c r="JO72" i="1" s="1"/>
  <c r="JK72" i="1" a="1"/>
  <c r="JK72" i="1" s="1"/>
  <c r="JL72" i="1" s="1"/>
  <c r="JM72" i="1" s="1"/>
  <c r="JN72" i="1" s="1"/>
  <c r="JJ72" i="1" a="1"/>
  <c r="JJ72" i="1" s="1"/>
  <c r="JU70" i="1" a="1"/>
  <c r="JU70" i="1" s="1"/>
  <c r="JV70" i="1" s="1"/>
  <c r="JW70" i="1" s="1"/>
  <c r="JX70" i="1" s="1"/>
  <c r="JT70" i="1" a="1"/>
  <c r="JT70" i="1" s="1"/>
  <c r="JP70" i="1" a="1"/>
  <c r="JP70" i="1" s="1"/>
  <c r="JQ70" i="1" s="1"/>
  <c r="JR70" i="1" s="1"/>
  <c r="JS70" i="1" s="1"/>
  <c r="JO70" i="1" a="1"/>
  <c r="JO70" i="1" s="1"/>
  <c r="JK70" i="1" a="1"/>
  <c r="JK70" i="1" s="1"/>
  <c r="JL70" i="1" s="1"/>
  <c r="JM70" i="1" s="1"/>
  <c r="JN70" i="1" s="1"/>
  <c r="JJ70" i="1" a="1"/>
  <c r="JJ70" i="1" s="1"/>
  <c r="JU67" i="1" a="1"/>
  <c r="JU67" i="1" s="1"/>
  <c r="JV67" i="1" s="1"/>
  <c r="JW67" i="1" s="1"/>
  <c r="JX67" i="1" s="1"/>
  <c r="JT67" i="1" a="1"/>
  <c r="JT67" i="1" s="1"/>
  <c r="JP67" i="1" a="1"/>
  <c r="JP67" i="1" s="1"/>
  <c r="JQ67" i="1" s="1"/>
  <c r="JR67" i="1" s="1"/>
  <c r="JS67" i="1" s="1"/>
  <c r="JO67" i="1" a="1"/>
  <c r="JO67" i="1" s="1"/>
  <c r="JK67" i="1" a="1"/>
  <c r="JK67" i="1" s="1"/>
  <c r="JL67" i="1" s="1"/>
  <c r="JM67" i="1" s="1"/>
  <c r="JN67" i="1" s="1"/>
  <c r="JJ67" i="1" a="1"/>
  <c r="JJ67" i="1" s="1"/>
  <c r="JO71" i="1" a="1"/>
  <c r="JO71" i="1" s="1"/>
  <c r="JK71" i="1" a="1"/>
  <c r="JK71" i="1" s="1"/>
  <c r="JL71" i="1" s="1"/>
  <c r="JM71" i="1" s="1"/>
  <c r="JN71" i="1" s="1"/>
  <c r="JJ71" i="1" a="1"/>
  <c r="JJ71" i="1" s="1"/>
  <c r="JU71" i="1" a="1"/>
  <c r="JU71" i="1" s="1"/>
  <c r="JV71" i="1" s="1"/>
  <c r="JW71" i="1" s="1"/>
  <c r="JX71" i="1" s="1"/>
  <c r="JT71" i="1" a="1"/>
  <c r="JT71" i="1" s="1"/>
  <c r="JP71" i="1" a="1"/>
  <c r="JP71" i="1" s="1"/>
  <c r="JQ71" i="1" s="1"/>
  <c r="JR71" i="1" s="1"/>
  <c r="JS71" i="1" s="1"/>
  <c r="JU73" i="1" a="1"/>
  <c r="JU73" i="1" s="1"/>
  <c r="JV73" i="1" s="1"/>
  <c r="JW73" i="1" s="1"/>
  <c r="JX73" i="1" s="1"/>
  <c r="JT73" i="1" a="1"/>
  <c r="JT73" i="1" s="1"/>
  <c r="JP73" i="1" a="1"/>
  <c r="JP73" i="1" s="1"/>
  <c r="JQ73" i="1" s="1"/>
  <c r="JR73" i="1" s="1"/>
  <c r="JS73" i="1" s="1"/>
  <c r="JO73" i="1" a="1"/>
  <c r="JO73" i="1" s="1"/>
  <c r="JK73" i="1" a="1"/>
  <c r="JK73" i="1" s="1"/>
  <c r="JL73" i="1" s="1"/>
  <c r="JM73" i="1" s="1"/>
  <c r="JN73" i="1" s="1"/>
  <c r="JJ73" i="1" a="1"/>
  <c r="JJ73" i="1" s="1"/>
  <c r="JU69" i="1" a="1"/>
  <c r="JU69" i="1" s="1"/>
  <c r="JV69" i="1" s="1"/>
  <c r="JW69" i="1" s="1"/>
  <c r="JX69" i="1" s="1"/>
  <c r="JT69" i="1" a="1"/>
  <c r="JT69" i="1" s="1"/>
  <c r="JP69" i="1" a="1"/>
  <c r="JP69" i="1" s="1"/>
  <c r="JQ69" i="1" s="1"/>
  <c r="JR69" i="1" s="1"/>
  <c r="JS69" i="1" s="1"/>
  <c r="JO69" i="1" a="1"/>
  <c r="JO69" i="1" s="1"/>
  <c r="JK69" i="1" a="1"/>
  <c r="JK69" i="1" s="1"/>
  <c r="JL69" i="1" s="1"/>
  <c r="JM69" i="1" s="1"/>
  <c r="JN69" i="1" s="1"/>
  <c r="JJ69" i="1" a="1"/>
  <c r="JJ69" i="1" s="1"/>
  <c r="JP74" i="1" a="1"/>
  <c r="JP74" i="1" s="1"/>
  <c r="JQ74" i="1" s="1"/>
  <c r="JR74" i="1" s="1"/>
  <c r="JS74" i="1" s="1"/>
  <c r="JO74" i="1" a="1"/>
  <c r="JO74" i="1" s="1"/>
  <c r="JK74" i="1" a="1"/>
  <c r="JK74" i="1" s="1"/>
  <c r="JL74" i="1" s="1"/>
  <c r="JM74" i="1" s="1"/>
  <c r="JN74" i="1" s="1"/>
  <c r="JJ74" i="1" a="1"/>
  <c r="JJ74" i="1" s="1"/>
  <c r="JU74" i="1" a="1"/>
  <c r="JU74" i="1" s="1"/>
  <c r="JV74" i="1" s="1"/>
  <c r="JW74" i="1" s="1"/>
  <c r="JX74" i="1" s="1"/>
  <c r="JT74" i="1" a="1"/>
  <c r="JT74" i="1" s="1"/>
  <c r="JO68" i="1" a="1"/>
  <c r="JO68" i="1" s="1"/>
  <c r="JK68" i="1" a="1"/>
  <c r="JK68" i="1" s="1"/>
  <c r="JL68" i="1" s="1"/>
  <c r="JM68" i="1" s="1"/>
  <c r="JN68" i="1" s="1"/>
  <c r="JJ68" i="1" a="1"/>
  <c r="JJ68" i="1" s="1"/>
  <c r="JU68" i="1" a="1"/>
  <c r="JU68" i="1" s="1"/>
  <c r="JV68" i="1" s="1"/>
  <c r="JW68" i="1" s="1"/>
  <c r="JX68" i="1" s="1"/>
  <c r="JT68" i="1" a="1"/>
  <c r="JT68" i="1" s="1"/>
  <c r="JP68" i="1" a="1"/>
  <c r="JP68" i="1" s="1"/>
  <c r="JQ68" i="1" s="1"/>
  <c r="JR68" i="1" s="1"/>
  <c r="JS68" i="1" s="1"/>
  <c r="JU66" i="1" a="1"/>
  <c r="JU66" i="1" s="1"/>
  <c r="JV66" i="1" s="1"/>
  <c r="JW66" i="1" s="1"/>
  <c r="JX66" i="1" s="1"/>
  <c r="JT66" i="1" a="1"/>
  <c r="JT66" i="1" s="1"/>
  <c r="JP66" i="1" a="1"/>
  <c r="JP66" i="1" s="1"/>
  <c r="JQ66" i="1" s="1"/>
  <c r="JR66" i="1" s="1"/>
  <c r="JS66" i="1" s="1"/>
  <c r="JO66" i="1" a="1"/>
  <c r="JO66" i="1" s="1"/>
  <c r="JK66" i="1" a="1"/>
  <c r="JK66" i="1" s="1"/>
  <c r="JL66" i="1" s="1"/>
  <c r="JM66" i="1" s="1"/>
  <c r="JN66" i="1" s="1"/>
  <c r="JJ66" i="1" a="1"/>
  <c r="JJ66" i="1" s="1"/>
  <c r="JK65" i="1" a="1"/>
  <c r="JK65" i="1" s="1"/>
  <c r="JL65" i="1" s="1"/>
  <c r="JM65" i="1" s="1"/>
  <c r="JN65" i="1" s="1"/>
  <c r="JJ65" i="1" a="1"/>
  <c r="JJ65" i="1" s="1"/>
  <c r="JU65" i="1" a="1"/>
  <c r="JU65" i="1" s="1"/>
  <c r="JV65" i="1" s="1"/>
  <c r="JW65" i="1" s="1"/>
  <c r="JX65" i="1" s="1"/>
  <c r="JT65" i="1" a="1"/>
  <c r="JT65" i="1" s="1"/>
  <c r="JP65" i="1" a="1"/>
  <c r="JP65" i="1" s="1"/>
  <c r="JQ65" i="1" s="1"/>
  <c r="JR65" i="1" s="1"/>
  <c r="JS65" i="1" s="1"/>
  <c r="JO65" i="1" a="1"/>
  <c r="JO65" i="1" s="1"/>
  <c r="WB75" i="1"/>
  <c r="WD73" i="1"/>
  <c r="WP72" i="1"/>
  <c r="WS65" i="1"/>
  <c r="WC70" i="1"/>
  <c r="WS69" i="1"/>
  <c r="WH66" i="1"/>
  <c r="WF68" i="1"/>
  <c r="WI74" i="1"/>
  <c r="WF67" i="1"/>
  <c r="DZ64" i="1"/>
  <c r="DY64" i="1"/>
  <c r="DX64" i="1"/>
  <c r="DW64" i="1"/>
  <c r="DV64" i="1"/>
  <c r="DU64" i="1"/>
  <c r="DT64" i="1"/>
  <c r="DS64" i="1"/>
  <c r="DR64" i="1"/>
  <c r="U64" i="1"/>
  <c r="T64" i="1"/>
  <c r="AI64" i="1" s="1"/>
  <c r="DR74" i="1"/>
  <c r="DU74" i="1"/>
  <c r="DT74" i="1"/>
  <c r="DZ74" i="1"/>
  <c r="DS74" i="1"/>
  <c r="DY74" i="1"/>
  <c r="DX74" i="1"/>
  <c r="DW74" i="1"/>
  <c r="DV74" i="1"/>
  <c r="DT73" i="1"/>
  <c r="DX73" i="1"/>
  <c r="DU73" i="1"/>
  <c r="DZ73" i="1"/>
  <c r="DY73" i="1"/>
  <c r="DW73" i="1"/>
  <c r="DS73" i="1"/>
  <c r="DR73" i="1"/>
  <c r="DV73" i="1"/>
  <c r="DY72" i="1"/>
  <c r="DZ72" i="1"/>
  <c r="DX72" i="1"/>
  <c r="DW72" i="1"/>
  <c r="DV72" i="1"/>
  <c r="DU72" i="1"/>
  <c r="DT72" i="1"/>
  <c r="DS72" i="1"/>
  <c r="DR72" i="1"/>
  <c r="DT71" i="1"/>
  <c r="DV71" i="1"/>
  <c r="DR71" i="1"/>
  <c r="DZ71" i="1"/>
  <c r="DY71" i="1"/>
  <c r="DX71" i="1"/>
  <c r="DU71" i="1"/>
  <c r="DS71" i="1"/>
  <c r="DW71" i="1"/>
  <c r="DR70" i="1"/>
  <c r="DX70" i="1"/>
  <c r="DS70" i="1"/>
  <c r="DY70" i="1"/>
  <c r="DZ70" i="1"/>
  <c r="DU70" i="1"/>
  <c r="DT70" i="1"/>
  <c r="DW70" i="1"/>
  <c r="DV70" i="1"/>
  <c r="DX75" i="1"/>
  <c r="DW75" i="1"/>
  <c r="DY75" i="1"/>
  <c r="DV75" i="1"/>
  <c r="DU75" i="1"/>
  <c r="DT75" i="1"/>
  <c r="DS75" i="1"/>
  <c r="DR75" i="1"/>
  <c r="DZ75" i="1"/>
  <c r="DZ69" i="1"/>
  <c r="DY69" i="1"/>
  <c r="DX69" i="1"/>
  <c r="DW69" i="1"/>
  <c r="DV69" i="1"/>
  <c r="DU69" i="1"/>
  <c r="DT69" i="1"/>
  <c r="DS69" i="1"/>
  <c r="DR69" i="1"/>
  <c r="DR68" i="1"/>
  <c r="DU68" i="1"/>
  <c r="DW68" i="1"/>
  <c r="DV68" i="1"/>
  <c r="DT68" i="1"/>
  <c r="DZ68" i="1"/>
  <c r="DY68" i="1"/>
  <c r="DX68" i="1"/>
  <c r="DS68" i="1"/>
  <c r="DW67" i="1"/>
  <c r="DU67" i="1"/>
  <c r="DZ67" i="1"/>
  <c r="DY67" i="1"/>
  <c r="DX67" i="1"/>
  <c r="DS67" i="1"/>
  <c r="DT67" i="1"/>
  <c r="DR67" i="1"/>
  <c r="DV67" i="1"/>
  <c r="DZ66" i="1"/>
  <c r="DY66" i="1"/>
  <c r="DX66" i="1"/>
  <c r="DW66" i="1"/>
  <c r="DV66" i="1"/>
  <c r="DU66" i="1"/>
  <c r="DT66" i="1"/>
  <c r="DS66" i="1"/>
  <c r="DR66" i="1"/>
  <c r="DR65" i="1"/>
  <c r="DV65" i="1"/>
  <c r="DW65" i="1"/>
  <c r="DT65" i="1"/>
  <c r="DX65" i="1"/>
  <c r="DZ65" i="1"/>
  <c r="DS65" i="1"/>
  <c r="DY65" i="1"/>
  <c r="DU65" i="1"/>
  <c r="U75" i="1"/>
  <c r="T75" i="1"/>
  <c r="DH75" i="1" s="1" a="1"/>
  <c r="DH75" i="1" s="1"/>
  <c r="U72" i="1"/>
  <c r="T72" i="1"/>
  <c r="DH72" i="1" s="1" a="1"/>
  <c r="DH72" i="1" s="1"/>
  <c r="U71" i="1"/>
  <c r="T71" i="1"/>
  <c r="DH71" i="1" s="1" a="1"/>
  <c r="DH71" i="1" s="1"/>
  <c r="U70" i="1"/>
  <c r="T70" i="1"/>
  <c r="DH70" i="1" s="1" a="1"/>
  <c r="DH70" i="1" s="1"/>
  <c r="U74" i="1"/>
  <c r="T74" i="1"/>
  <c r="DH74" i="1" s="1" a="1"/>
  <c r="DH74" i="1" s="1"/>
  <c r="U69" i="1"/>
  <c r="T69" i="1"/>
  <c r="DH69" i="1" s="1" a="1"/>
  <c r="DH69" i="1" s="1"/>
  <c r="U68" i="1"/>
  <c r="T68" i="1"/>
  <c r="U67" i="1"/>
  <c r="T67" i="1"/>
  <c r="U66" i="1"/>
  <c r="T66" i="1"/>
  <c r="U73" i="1"/>
  <c r="T73" i="1"/>
  <c r="DH73" i="1" s="1" a="1"/>
  <c r="DH73" i="1" s="1"/>
  <c r="U65" i="1"/>
  <c r="T65" i="1"/>
  <c r="WH65" i="1"/>
  <c r="WD65" i="1"/>
  <c r="WL65" i="1"/>
  <c r="WS64" i="1"/>
  <c r="WI64" i="1"/>
  <c r="FV64" i="1"/>
  <c r="FU64" i="1"/>
  <c r="FT64" i="1"/>
  <c r="WB64" i="1"/>
  <c r="WQ64" i="1"/>
  <c r="WK64" i="1"/>
  <c r="WJ64" i="1"/>
  <c r="WO73" i="1"/>
  <c r="WM72" i="1"/>
  <c r="WH72" i="1"/>
  <c r="WE72" i="1"/>
  <c r="FT72" i="1"/>
  <c r="WK72" i="1"/>
  <c r="WO72" i="1"/>
  <c r="WQ71" i="1"/>
  <c r="WL71" i="1"/>
  <c r="FU71" i="1"/>
  <c r="WM71" i="1"/>
  <c r="WJ72" i="1"/>
  <c r="WS72" i="1"/>
  <c r="WN71" i="1"/>
  <c r="WE71" i="1"/>
  <c r="WC71" i="1"/>
  <c r="WP71" i="1"/>
  <c r="FU72" i="1"/>
  <c r="WG71" i="1"/>
  <c r="WS71" i="1"/>
  <c r="WI71" i="1"/>
  <c r="FV71" i="1"/>
  <c r="FT71" i="1"/>
  <c r="WH71" i="1"/>
  <c r="WF71" i="1"/>
  <c r="WQ75" i="1"/>
  <c r="WN72" i="1"/>
  <c r="WB72" i="1"/>
  <c r="WD72" i="1"/>
  <c r="WF72" i="1"/>
  <c r="WG72" i="1"/>
  <c r="WL73" i="1"/>
  <c r="WK73" i="1"/>
  <c r="WF73" i="1"/>
  <c r="WG73" i="1"/>
  <c r="WH73" i="1"/>
  <c r="WM73" i="1"/>
  <c r="WC73" i="1"/>
  <c r="WH75" i="1"/>
  <c r="WN73" i="1"/>
  <c r="WP75" i="1"/>
  <c r="WB73" i="1"/>
  <c r="FV73" i="1"/>
  <c r="WE73" i="1"/>
  <c r="WO71" i="1"/>
  <c r="FT73" i="1"/>
  <c r="WL72" i="1"/>
  <c r="WN75" i="1"/>
  <c r="FU73" i="1"/>
  <c r="WI73" i="1"/>
  <c r="WJ71" i="1"/>
  <c r="WC72" i="1"/>
  <c r="WB71" i="1"/>
  <c r="WD74" i="1"/>
  <c r="WO75" i="1"/>
  <c r="WQ74" i="1"/>
  <c r="WP74" i="1"/>
  <c r="WF75" i="1"/>
  <c r="WC74" i="1"/>
  <c r="WK71" i="1"/>
  <c r="WD71" i="1"/>
  <c r="WK74" i="1"/>
  <c r="WG75" i="1"/>
  <c r="WM65" i="1"/>
  <c r="WH74" i="1"/>
  <c r="WS74" i="1"/>
  <c r="WI72" i="1"/>
  <c r="WJ74" i="1"/>
  <c r="WD64" i="1"/>
  <c r="WI75" i="1"/>
  <c r="WO65" i="1"/>
  <c r="FV72" i="1"/>
  <c r="FT74" i="1"/>
  <c r="FV74" i="1"/>
  <c r="WQ72" i="1"/>
  <c r="WC75" i="1"/>
  <c r="WJ75" i="1"/>
  <c r="WF65" i="1"/>
  <c r="WE74" i="1"/>
  <c r="FU74" i="1"/>
  <c r="WB74" i="1"/>
  <c r="WF74" i="1"/>
  <c r="WO74" i="1"/>
  <c r="WN74" i="1"/>
  <c r="WM74" i="1"/>
  <c r="WG74" i="1"/>
  <c r="WL74" i="1"/>
  <c r="WS73" i="1"/>
  <c r="WO64" i="1"/>
  <c r="WJ73" i="1"/>
  <c r="WC64" i="1"/>
  <c r="WM75" i="1"/>
  <c r="WP73" i="1"/>
  <c r="WQ73" i="1"/>
  <c r="WP64" i="1"/>
  <c r="WG64" i="1"/>
  <c r="WL64" i="1"/>
  <c r="WE64" i="1"/>
  <c r="WK75" i="1"/>
  <c r="AZ58" i="1"/>
  <c r="BA59" i="1" s="1"/>
  <c r="FU75" i="1"/>
  <c r="WH64" i="1"/>
  <c r="WL75" i="1"/>
  <c r="WD75" i="1"/>
  <c r="FT75" i="1"/>
  <c r="WN64" i="1"/>
  <c r="WF64" i="1"/>
  <c r="WE75" i="1"/>
  <c r="FV75" i="1"/>
  <c r="WM64" i="1"/>
  <c r="WS75" i="1"/>
  <c r="WN70" i="1"/>
  <c r="WP70" i="1"/>
  <c r="WI66" i="1"/>
  <c r="WM66" i="1"/>
  <c r="WK66" i="1"/>
  <c r="WF66" i="1"/>
  <c r="WL66" i="1"/>
  <c r="WC66" i="1"/>
  <c r="WP66" i="1"/>
  <c r="WE70" i="1"/>
  <c r="WH70" i="1"/>
  <c r="WC69" i="1"/>
  <c r="WB70" i="1"/>
  <c r="WL70" i="1"/>
  <c r="WI70" i="1"/>
  <c r="WO70" i="1"/>
  <c r="WD69" i="1"/>
  <c r="WJ69" i="1"/>
  <c r="WK69" i="1"/>
  <c r="WE69" i="1"/>
  <c r="WN69" i="1"/>
  <c r="WB69" i="1"/>
  <c r="WO69" i="1"/>
  <c r="WF69" i="1"/>
  <c r="WS70" i="1"/>
  <c r="FT70" i="1"/>
  <c r="FU70" i="1"/>
  <c r="FV70" i="1"/>
  <c r="FU65" i="1"/>
  <c r="FV68" i="1"/>
  <c r="WN65" i="1"/>
  <c r="WS68" i="1"/>
  <c r="FT68" i="1"/>
  <c r="WE65" i="1"/>
  <c r="FU68" i="1"/>
  <c r="WC65" i="1"/>
  <c r="WI65" i="1"/>
  <c r="WB65" i="1"/>
  <c r="WQ65" i="1"/>
  <c r="WG65" i="1"/>
  <c r="FV65" i="1"/>
  <c r="WC67" i="1"/>
  <c r="WP65" i="1"/>
  <c r="WK65" i="1"/>
  <c r="FT65" i="1"/>
  <c r="WL67" i="1"/>
  <c r="WJ65" i="1"/>
  <c r="WD67" i="1"/>
  <c r="WQ67" i="1"/>
  <c r="WP68" i="1"/>
  <c r="WI69" i="1"/>
  <c r="WG66" i="1"/>
  <c r="WD66" i="1"/>
  <c r="WL68" i="1"/>
  <c r="WH68" i="1"/>
  <c r="WI67" i="1"/>
  <c r="WE66" i="1"/>
  <c r="WI68" i="1"/>
  <c r="WP67" i="1"/>
  <c r="FU67" i="1"/>
  <c r="WK67" i="1"/>
  <c r="WM69" i="1"/>
  <c r="WQ66" i="1"/>
  <c r="WK68" i="1"/>
  <c r="FV66" i="1"/>
  <c r="WL69" i="1"/>
  <c r="WN68" i="1"/>
  <c r="WO66" i="1"/>
  <c r="WB66" i="1"/>
  <c r="WS66" i="1"/>
  <c r="WH67" i="1"/>
  <c r="FV67" i="1"/>
  <c r="WJ70" i="1"/>
  <c r="WD68" i="1"/>
  <c r="FT66" i="1"/>
  <c r="WB67" i="1"/>
  <c r="WJ68" i="1"/>
  <c r="WK70" i="1"/>
  <c r="WM68" i="1"/>
  <c r="FU66" i="1"/>
  <c r="WE67" i="1"/>
  <c r="WQ68" i="1"/>
  <c r="WD70" i="1"/>
  <c r="WC68" i="1"/>
  <c r="WN67" i="1"/>
  <c r="WS67" i="1"/>
  <c r="WO67" i="1"/>
  <c r="FT67" i="1"/>
  <c r="WN66" i="1"/>
  <c r="WG70" i="1"/>
  <c r="WB68" i="1"/>
  <c r="WM67" i="1"/>
  <c r="WG68" i="1"/>
  <c r="WJ67" i="1"/>
  <c r="WG67" i="1"/>
  <c r="WM70" i="1"/>
  <c r="WE68" i="1"/>
  <c r="WH69" i="1"/>
  <c r="WJ66" i="1"/>
  <c r="WQ69" i="1"/>
  <c r="WQ70" i="1"/>
  <c r="WO68" i="1"/>
  <c r="FT69" i="1"/>
  <c r="WF70" i="1"/>
  <c r="FU69" i="1"/>
  <c r="WG69" i="1"/>
  <c r="FV69" i="1"/>
  <c r="WP69" i="1"/>
  <c r="ET64" i="1" l="1"/>
  <c r="ES64" i="1"/>
  <c r="DH66" i="1" a="1"/>
  <c r="DH66" i="1" s="1"/>
  <c r="AI66" i="1"/>
  <c r="DH67" i="1" a="1"/>
  <c r="DH67" i="1" s="1"/>
  <c r="AI67" i="1"/>
  <c r="DH65" i="1" a="1"/>
  <c r="DH65" i="1" s="1"/>
  <c r="AI65" i="1"/>
  <c r="DH68" i="1" a="1"/>
  <c r="DH68" i="1" s="1"/>
  <c r="AI68" i="1"/>
  <c r="FA64" i="1" a="1"/>
  <c r="FA64" i="1" s="1"/>
  <c r="DH64" i="1" a="1"/>
  <c r="DH64" i="1" s="1"/>
  <c r="FA70" i="1" a="1"/>
  <c r="FA70" i="1" s="1"/>
  <c r="C69" i="1"/>
  <c r="C71" i="1"/>
  <c r="C75" i="1"/>
  <c r="C74" i="1"/>
  <c r="C72" i="1"/>
  <c r="C70" i="1"/>
  <c r="C65" i="1"/>
  <c r="C73" i="1"/>
  <c r="C66" i="1"/>
  <c r="C64" i="1"/>
  <c r="C68" i="1"/>
  <c r="C67" i="1"/>
  <c r="AJ64" i="1"/>
  <c r="DQ64" i="1"/>
  <c r="DQ68" i="1"/>
  <c r="DQ66" i="1"/>
  <c r="DQ69" i="1"/>
  <c r="DQ74" i="1"/>
  <c r="DQ70" i="1"/>
  <c r="DQ72" i="1"/>
  <c r="DQ75" i="1"/>
  <c r="DQ65" i="1"/>
  <c r="DQ67" i="1"/>
  <c r="DQ71" i="1"/>
  <c r="DQ73" i="1"/>
  <c r="ES67" i="1" l="1"/>
  <c r="ET67" i="1"/>
  <c r="ES66" i="1"/>
  <c r="ET66" i="1"/>
  <c r="ET65" i="1"/>
  <c r="ES65" i="1"/>
  <c r="FM64" i="1"/>
  <c r="FO64" i="1"/>
  <c r="XO49" i="1"/>
  <c r="XO18" i="1"/>
  <c r="CH17" i="1"/>
  <c r="CX17" i="1"/>
  <c r="CR17" i="1"/>
  <c r="ZN49" i="1" a="1"/>
  <c r="ZN49" i="1" s="1"/>
  <c r="CN17" i="1"/>
  <c r="CX49" i="1"/>
  <c r="CX52" i="1" s="1"/>
  <c r="CX53" i="1" s="1"/>
  <c r="CR49" i="1"/>
  <c r="CN49" i="1"/>
  <c r="CN52" i="1" s="1"/>
  <c r="CN53" i="1" s="1"/>
  <c r="CH49" i="1"/>
  <c r="XO19" i="1" l="1"/>
  <c r="BA19" i="1" s="1" a="1"/>
  <c r="BA19" i="1" s="1"/>
  <c r="XO41" i="1"/>
  <c r="BA41" i="1" s="1" a="1"/>
  <c r="BA41" i="1" s="1"/>
  <c r="BA18" i="1" a="1"/>
  <c r="BA18" i="1" s="1"/>
  <c r="XO35" i="1"/>
  <c r="BA35" i="1" s="1" a="1"/>
  <c r="BA35" i="1" s="1"/>
  <c r="ZN54" i="1" a="1"/>
  <c r="ZN54" i="1" s="1"/>
  <c r="ZN55" i="1" s="1" a="1"/>
  <c r="ZN55" i="1" s="1"/>
  <c r="ZN52" i="1" a="1"/>
  <c r="ZN52" i="1" s="1"/>
  <c r="ZN53" i="1" s="1" a="1"/>
  <c r="ZN53" i="1" s="1"/>
  <c r="ZN50" i="1" a="1"/>
  <c r="ZN50" i="1" s="1"/>
  <c r="ZN51" i="1" s="1" a="1"/>
  <c r="ZN51" i="1" s="1"/>
  <c r="ZN64" i="1" a="1"/>
  <c r="ZN64" i="1" s="1"/>
  <c r="XO23" i="1"/>
  <c r="BA23" i="1" s="1" a="1"/>
  <c r="BA23" i="1" s="1"/>
  <c r="XO47" i="1"/>
  <c r="BA47" i="1" s="1" a="1"/>
  <c r="BA47" i="1" s="1"/>
  <c r="CR18" i="1"/>
  <c r="XO21" i="1"/>
  <c r="BA21" i="1" s="1" a="1"/>
  <c r="BA21" i="1" s="1"/>
  <c r="XO22" i="1"/>
  <c r="BA22" i="1" s="1" a="1"/>
  <c r="BA22" i="1" s="1"/>
  <c r="XO20" i="1"/>
  <c r="BA20" i="1" s="1" a="1"/>
  <c r="BA20" i="1" s="1"/>
  <c r="XO40" i="1"/>
  <c r="BA40" i="1" s="1" a="1"/>
  <c r="BA40" i="1" s="1"/>
  <c r="XO29" i="1"/>
  <c r="XO39" i="1"/>
  <c r="BA39" i="1" s="1" a="1"/>
  <c r="BA39" i="1" s="1"/>
  <c r="XO33" i="1"/>
  <c r="BA33" i="1" s="1" a="1"/>
  <c r="BA33" i="1" s="1"/>
  <c r="XO24" i="1"/>
  <c r="BA24" i="1" s="1" a="1"/>
  <c r="BA24" i="1" s="1"/>
  <c r="XO45" i="1"/>
  <c r="BA45" i="1" s="1" a="1"/>
  <c r="BA45" i="1" s="1"/>
  <c r="XO25" i="1"/>
  <c r="BA25" i="1" s="1" a="1"/>
  <c r="BA25" i="1" s="1"/>
  <c r="XO27" i="1"/>
  <c r="BA27" i="1" s="1" a="1"/>
  <c r="BA27" i="1" s="1"/>
  <c r="CH18" i="1"/>
  <c r="CN18" i="1"/>
  <c r="XO42" i="1"/>
  <c r="BA42" i="1" s="1" a="1"/>
  <c r="BA42" i="1" s="1"/>
  <c r="CR54" i="1"/>
  <c r="CR55" i="1" s="1"/>
  <c r="CR50" i="1"/>
  <c r="CR51" i="1" s="1"/>
  <c r="CR52" i="1"/>
  <c r="CR53" i="1" s="1"/>
  <c r="XO26" i="1"/>
  <c r="BA26" i="1" s="1" a="1"/>
  <c r="BA26" i="1" s="1"/>
  <c r="XO43" i="1"/>
  <c r="BA43" i="1" s="1" a="1"/>
  <c r="BA43" i="1" s="1"/>
  <c r="XO30" i="1"/>
  <c r="BA30" i="1" s="1" a="1"/>
  <c r="BA30" i="1" s="1"/>
  <c r="XO28" i="1"/>
  <c r="XO32" i="1"/>
  <c r="BA32" i="1" s="1" a="1"/>
  <c r="BA32" i="1" s="1"/>
  <c r="XO31" i="1"/>
  <c r="BA31" i="1" s="1" a="1"/>
  <c r="BA31" i="1" s="1"/>
  <c r="XO34" i="1"/>
  <c r="BA34" i="1" s="1" a="1"/>
  <c r="BA34" i="1" s="1"/>
  <c r="XO37" i="1"/>
  <c r="BA37" i="1" s="1" a="1"/>
  <c r="BA37" i="1" s="1"/>
  <c r="XO50" i="1"/>
  <c r="XO51" i="1" s="1"/>
  <c r="XO54" i="1"/>
  <c r="XO55" i="1" s="1"/>
  <c r="XO36" i="1"/>
  <c r="BA36" i="1" s="1" a="1"/>
  <c r="BA36" i="1" s="1"/>
  <c r="XO44" i="1"/>
  <c r="BA44" i="1" s="1" a="1"/>
  <c r="BA44" i="1" s="1"/>
  <c r="XO46" i="1"/>
  <c r="BA46" i="1" s="1" a="1"/>
  <c r="BA46" i="1" s="1"/>
  <c r="XO52" i="1"/>
  <c r="XO53" i="1" s="1"/>
  <c r="CH54" i="1"/>
  <c r="CH55" i="1" s="1"/>
  <c r="CH50" i="1"/>
  <c r="CH51" i="1" s="1"/>
  <c r="CH52" i="1"/>
  <c r="CH53" i="1" s="1"/>
  <c r="CX50" i="1"/>
  <c r="CX51" i="1" s="1"/>
  <c r="CX54" i="1"/>
  <c r="CX55" i="1" s="1"/>
  <c r="CX18" i="1"/>
  <c r="CN54" i="1"/>
  <c r="CN55" i="1" s="1"/>
  <c r="CN50" i="1"/>
  <c r="CN51" i="1" s="1"/>
  <c r="ZN101" i="1" l="1" a="1"/>
  <c r="ZN101" i="1" s="1"/>
  <c r="ZN102" i="1" a="1"/>
  <c r="ZN102" i="1" s="1"/>
  <c r="ZN103" i="1" a="1"/>
  <c r="ZN103" i="1" s="1"/>
  <c r="ZN104" i="1" a="1"/>
  <c r="ZN104" i="1" s="1"/>
  <c r="ZN105" i="1" a="1"/>
  <c r="ZN105" i="1" s="1"/>
  <c r="ZN106" i="1" a="1"/>
  <c r="ZN106" i="1" s="1"/>
  <c r="ZN107" i="1" a="1"/>
  <c r="ZN107" i="1" s="1"/>
  <c r="ZN108" i="1" a="1"/>
  <c r="ZN108" i="1" s="1"/>
  <c r="ZN109" i="1" a="1"/>
  <c r="ZN109" i="1" s="1"/>
  <c r="ZN110" i="1" a="1"/>
  <c r="ZN110" i="1" s="1"/>
  <c r="ZN111" i="1" a="1"/>
  <c r="ZN111" i="1" s="1"/>
  <c r="ZN112" i="1" a="1"/>
  <c r="ZN112" i="1" s="1"/>
  <c r="ZN113" i="1" a="1"/>
  <c r="ZN113" i="1" s="1"/>
  <c r="ZN114" i="1" a="1"/>
  <c r="ZN114" i="1" s="1"/>
  <c r="ZN115" i="1" a="1"/>
  <c r="ZN115" i="1" s="1"/>
  <c r="ZN90" i="1" a="1"/>
  <c r="ZN90" i="1" s="1"/>
  <c r="ZN91" i="1" a="1"/>
  <c r="ZN91" i="1" s="1"/>
  <c r="ZN92" i="1" a="1"/>
  <c r="ZN92" i="1" s="1"/>
  <c r="ZN93" i="1" a="1"/>
  <c r="ZN93" i="1" s="1"/>
  <c r="ZN94" i="1" a="1"/>
  <c r="ZN94" i="1" s="1"/>
  <c r="ZN95" i="1" a="1"/>
  <c r="ZN95" i="1" s="1"/>
  <c r="ZN96" i="1" a="1"/>
  <c r="ZN96" i="1" s="1"/>
  <c r="ZN97" i="1" a="1"/>
  <c r="ZN97" i="1" s="1"/>
  <c r="ZN98" i="1" a="1"/>
  <c r="ZN98" i="1" s="1"/>
  <c r="ZN99" i="1" a="1"/>
  <c r="ZN99" i="1" s="1"/>
  <c r="ZN100" i="1" a="1"/>
  <c r="ZN100" i="1" s="1"/>
  <c r="ZN76" i="1" a="1"/>
  <c r="ZN76" i="1" s="1"/>
  <c r="ZN77" i="1" a="1"/>
  <c r="ZN77" i="1" s="1"/>
  <c r="ZN78" i="1" a="1"/>
  <c r="ZN78" i="1" s="1"/>
  <c r="ZN79" i="1" a="1"/>
  <c r="ZN79" i="1" s="1"/>
  <c r="ZN80" i="1" a="1"/>
  <c r="ZN80" i="1" s="1"/>
  <c r="ZN81" i="1" a="1"/>
  <c r="ZN81" i="1" s="1"/>
  <c r="ZN82" i="1" a="1"/>
  <c r="ZN82" i="1" s="1"/>
  <c r="ZN83" i="1" a="1"/>
  <c r="ZN83" i="1" s="1"/>
  <c r="ZN84" i="1" a="1"/>
  <c r="ZN84" i="1" s="1"/>
  <c r="ZN85" i="1" a="1"/>
  <c r="ZN85" i="1" s="1"/>
  <c r="ZN86" i="1" a="1"/>
  <c r="ZN86" i="1" s="1"/>
  <c r="ZN87" i="1" a="1"/>
  <c r="ZN87" i="1" s="1"/>
  <c r="ZN88" i="1" a="1"/>
  <c r="ZN88" i="1" s="1"/>
  <c r="ZN89" i="1" a="1"/>
  <c r="ZN89" i="1" s="1"/>
  <c r="BB19" i="1"/>
  <c r="CN19" i="1"/>
  <c r="CN41" i="1"/>
  <c r="CH19" i="1"/>
  <c r="CH41" i="1"/>
  <c r="CR19" i="1"/>
  <c r="CR41" i="1"/>
  <c r="CX19" i="1"/>
  <c r="CX41" i="1"/>
  <c r="CR25" i="1"/>
  <c r="CR35" i="1"/>
  <c r="CX20" i="1"/>
  <c r="CX35" i="1"/>
  <c r="CN26" i="1"/>
  <c r="CN35" i="1"/>
  <c r="CH43" i="1"/>
  <c r="CH35" i="1"/>
  <c r="XO48" i="1"/>
  <c r="BA48" i="1" s="1" a="1"/>
  <c r="BA48" i="1" s="1"/>
  <c r="ZN65" i="1" a="1"/>
  <c r="ZN65"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CN47" i="1"/>
  <c r="CN48" i="1" s="1"/>
  <c r="CH47" i="1"/>
  <c r="CH48" i="1" s="1"/>
  <c r="CR44" i="1"/>
  <c r="CR26" i="1"/>
  <c r="CR39" i="1"/>
  <c r="CR31" i="1"/>
  <c r="CR32" i="1"/>
  <c r="CR43" i="1"/>
  <c r="CR47" i="1"/>
  <c r="CR48" i="1" s="1"/>
  <c r="CR42" i="1"/>
  <c r="CR33" i="1"/>
  <c r="CR24" i="1"/>
  <c r="CR37" i="1"/>
  <c r="CX47" i="1"/>
  <c r="CX48" i="1" s="1"/>
  <c r="CR20" i="1"/>
  <c r="CR38" i="1"/>
  <c r="CR27" i="1"/>
  <c r="CR45" i="1"/>
  <c r="CR40" i="1"/>
  <c r="CR36" i="1"/>
  <c r="CR23" i="1"/>
  <c r="CR30" i="1"/>
  <c r="CR46" i="1"/>
  <c r="CR34" i="1"/>
  <c r="CR21" i="1"/>
  <c r="CR22" i="1"/>
  <c r="CX21" i="1"/>
  <c r="CH21" i="1"/>
  <c r="CN21" i="1"/>
  <c r="CX22" i="1"/>
  <c r="CN22" i="1"/>
  <c r="CH22" i="1"/>
  <c r="CN20" i="1"/>
  <c r="CH20" i="1"/>
  <c r="BB18" i="1"/>
  <c r="BQ22" i="1"/>
  <c r="CH26" i="1"/>
  <c r="CH45" i="1"/>
  <c r="CH27" i="1"/>
  <c r="CN44" i="1"/>
  <c r="CN37" i="1"/>
  <c r="CN32" i="1"/>
  <c r="CN24" i="1"/>
  <c r="CN34" i="1"/>
  <c r="CN46" i="1"/>
  <c r="CN36" i="1"/>
  <c r="CN45" i="1"/>
  <c r="CN30" i="1"/>
  <c r="CN38" i="1"/>
  <c r="CN31" i="1"/>
  <c r="CN27" i="1"/>
  <c r="CN40" i="1"/>
  <c r="CN33" i="1"/>
  <c r="CN39" i="1"/>
  <c r="CN25" i="1"/>
  <c r="CN43" i="1"/>
  <c r="CN23" i="1"/>
  <c r="CN42" i="1"/>
  <c r="CH34" i="1"/>
  <c r="CH24" i="1"/>
  <c r="CH32" i="1"/>
  <c r="CH31" i="1"/>
  <c r="CH25" i="1"/>
  <c r="CH46" i="1"/>
  <c r="CH40" i="1"/>
  <c r="CH30" i="1"/>
  <c r="CH39" i="1"/>
  <c r="CH36" i="1"/>
  <c r="CH44" i="1"/>
  <c r="CH37" i="1"/>
  <c r="CH33" i="1"/>
  <c r="CH42" i="1"/>
  <c r="CH38" i="1"/>
  <c r="CH23" i="1"/>
  <c r="CX26" i="1"/>
  <c r="CX39" i="1"/>
  <c r="CX36" i="1"/>
  <c r="CX33" i="1"/>
  <c r="CX30" i="1"/>
  <c r="CX34" i="1"/>
  <c r="CX38" i="1"/>
  <c r="CX37" i="1"/>
  <c r="CX25" i="1"/>
  <c r="CX44" i="1"/>
  <c r="CX45" i="1"/>
  <c r="CX40" i="1"/>
  <c r="CX42" i="1"/>
  <c r="CX32" i="1"/>
  <c r="CX31" i="1"/>
  <c r="CX24" i="1"/>
  <c r="CX23" i="1"/>
  <c r="CX46" i="1"/>
  <c r="CX27" i="1"/>
  <c r="CX43" i="1"/>
  <c r="BB26" i="1" l="1"/>
  <c r="BB23" i="1"/>
  <c r="BB21" i="1"/>
  <c r="BB25" i="1"/>
  <c r="BB20" i="1"/>
  <c r="BB24" i="1"/>
  <c r="BB22" i="1"/>
  <c r="BB27" i="1"/>
  <c r="DK64" i="1" l="1"/>
  <c r="CN64" i="1"/>
  <c r="CR64" i="1"/>
  <c r="CX64" i="1"/>
  <c r="CH64" i="1"/>
  <c r="GC64" i="1"/>
  <c r="GD64" i="1"/>
  <c r="GE64" i="1"/>
  <c r="FD64" i="1"/>
  <c r="GF64" i="1"/>
  <c r="GG64" i="1"/>
  <c r="CX111" i="1" l="1"/>
  <c r="CX114" i="1"/>
  <c r="CX107" i="1"/>
  <c r="CX109" i="1"/>
  <c r="CX112" i="1"/>
  <c r="CX104" i="1"/>
  <c r="CX108" i="1"/>
  <c r="CX113" i="1"/>
  <c r="CX101" i="1"/>
  <c r="CX115" i="1"/>
  <c r="CX102" i="1"/>
  <c r="CX103" i="1"/>
  <c r="CX105" i="1"/>
  <c r="CX106" i="1"/>
  <c r="CX110" i="1"/>
  <c r="CH112" i="1"/>
  <c r="CH104" i="1"/>
  <c r="CH101" i="1"/>
  <c r="CH102" i="1"/>
  <c r="CH111" i="1"/>
  <c r="CH110" i="1"/>
  <c r="CH114" i="1"/>
  <c r="CH113" i="1"/>
  <c r="CH107" i="1"/>
  <c r="CH109" i="1"/>
  <c r="CH115" i="1"/>
  <c r="CH106" i="1"/>
  <c r="CH105" i="1"/>
  <c r="CH103" i="1"/>
  <c r="CH108" i="1"/>
  <c r="CN106" i="1"/>
  <c r="CN113" i="1"/>
  <c r="CN102" i="1"/>
  <c r="CN105" i="1"/>
  <c r="CN108" i="1"/>
  <c r="CN111" i="1"/>
  <c r="CN101" i="1"/>
  <c r="CN109" i="1"/>
  <c r="CN114" i="1"/>
  <c r="CN110" i="1"/>
  <c r="CN115" i="1"/>
  <c r="CN104" i="1"/>
  <c r="CN107" i="1"/>
  <c r="CN103" i="1"/>
  <c r="CN112" i="1"/>
  <c r="CR103" i="1"/>
  <c r="CR112" i="1"/>
  <c r="CR111" i="1"/>
  <c r="CR113" i="1"/>
  <c r="CR106" i="1"/>
  <c r="CR101" i="1"/>
  <c r="CR110" i="1"/>
  <c r="CR108" i="1"/>
  <c r="CR109" i="1"/>
  <c r="CR105" i="1"/>
  <c r="CR102" i="1"/>
  <c r="CR114" i="1"/>
  <c r="CR115" i="1"/>
  <c r="CR104" i="1"/>
  <c r="CR107" i="1"/>
  <c r="CR94" i="1"/>
  <c r="CR93" i="1"/>
  <c r="CR99" i="1"/>
  <c r="CR98" i="1"/>
  <c r="CR96" i="1"/>
  <c r="CR100" i="1"/>
  <c r="CR92" i="1"/>
  <c r="CR90" i="1"/>
  <c r="CR91" i="1"/>
  <c r="CR95" i="1"/>
  <c r="CR97" i="1"/>
  <c r="CH96" i="1"/>
  <c r="CH90" i="1"/>
  <c r="CH98" i="1"/>
  <c r="CH92" i="1"/>
  <c r="CH93" i="1"/>
  <c r="CH100" i="1"/>
  <c r="CH94" i="1"/>
  <c r="CH99" i="1"/>
  <c r="CH91" i="1"/>
  <c r="CH95" i="1"/>
  <c r="CH97" i="1"/>
  <c r="CX96" i="1"/>
  <c r="CX91" i="1"/>
  <c r="CX93" i="1"/>
  <c r="CX90" i="1"/>
  <c r="CX100" i="1"/>
  <c r="CX98" i="1"/>
  <c r="CX95" i="1"/>
  <c r="CX92" i="1"/>
  <c r="CX94" i="1"/>
  <c r="CX99" i="1"/>
  <c r="CX97" i="1"/>
  <c r="CN98" i="1"/>
  <c r="CN96" i="1"/>
  <c r="CN95" i="1"/>
  <c r="CN93" i="1"/>
  <c r="CN90" i="1"/>
  <c r="CN92" i="1"/>
  <c r="CN97" i="1"/>
  <c r="CN94" i="1"/>
  <c r="CN100" i="1"/>
  <c r="CN91" i="1"/>
  <c r="CN99" i="1"/>
  <c r="CR85" i="1"/>
  <c r="CR79" i="1"/>
  <c r="CR89" i="1"/>
  <c r="CR78" i="1"/>
  <c r="CR80" i="1"/>
  <c r="CR82" i="1"/>
  <c r="CR86" i="1"/>
  <c r="CR84" i="1"/>
  <c r="CR87" i="1"/>
  <c r="CR77" i="1"/>
  <c r="CR81" i="1"/>
  <c r="CR76" i="1"/>
  <c r="CR83" i="1"/>
  <c r="CR88" i="1"/>
  <c r="CH81" i="1"/>
  <c r="CH77" i="1"/>
  <c r="CH88" i="1"/>
  <c r="CH82" i="1"/>
  <c r="CH89" i="1"/>
  <c r="CH85" i="1"/>
  <c r="CH80" i="1"/>
  <c r="CH79" i="1"/>
  <c r="CH84" i="1"/>
  <c r="CH86" i="1"/>
  <c r="CH83" i="1"/>
  <c r="CH78" i="1"/>
  <c r="CH87" i="1"/>
  <c r="CH76" i="1"/>
  <c r="CN87" i="1"/>
  <c r="CN88" i="1"/>
  <c r="CN89" i="1"/>
  <c r="CN79" i="1"/>
  <c r="CN82" i="1"/>
  <c r="CN84" i="1"/>
  <c r="CN78" i="1"/>
  <c r="CN85" i="1"/>
  <c r="CN80" i="1"/>
  <c r="CN83" i="1"/>
  <c r="CN81" i="1"/>
  <c r="CN86" i="1"/>
  <c r="CN77" i="1"/>
  <c r="CN76" i="1"/>
  <c r="CX76" i="1"/>
  <c r="CX83" i="1"/>
  <c r="CX89" i="1"/>
  <c r="CX77" i="1"/>
  <c r="CX85" i="1"/>
  <c r="CX80" i="1"/>
  <c r="CX82" i="1"/>
  <c r="CX87" i="1"/>
  <c r="CX79" i="1"/>
  <c r="CX84" i="1"/>
  <c r="CX78" i="1"/>
  <c r="CX86" i="1"/>
  <c r="CX88" i="1"/>
  <c r="CX81" i="1"/>
  <c r="VP64" i="1"/>
  <c r="AEM64" i="1"/>
  <c r="AEL64" i="1"/>
  <c r="AEG64" i="1"/>
  <c r="AEK64" i="1"/>
  <c r="ADA64" i="1"/>
  <c r="AEJ64" i="1"/>
  <c r="AEF64" i="1"/>
  <c r="AEH64" i="1"/>
  <c r="ADZ64" i="1"/>
  <c r="ACZ64" i="1"/>
  <c r="ADT64" i="1"/>
  <c r="AEE64" i="1"/>
  <c r="ADS64" i="1"/>
  <c r="ACY64" i="1"/>
  <c r="ADR64" i="1"/>
  <c r="AED64" i="1"/>
  <c r="ADQ64" i="1"/>
  <c r="ACX64" i="1"/>
  <c r="AET64" i="1"/>
  <c r="AEC64" i="1"/>
  <c r="AEW64" i="1"/>
  <c r="ADM64" i="1"/>
  <c r="ACW64" i="1"/>
  <c r="AEV64" i="1"/>
  <c r="ACU64" i="1"/>
  <c r="AEB64" i="1"/>
  <c r="AEU64" i="1"/>
  <c r="ADN64" i="1"/>
  <c r="ACV64" i="1"/>
  <c r="AES64" i="1"/>
  <c r="ADO64" i="1"/>
  <c r="AEA64" i="1"/>
  <c r="ADP64" i="1"/>
  <c r="ACT64" i="1"/>
  <c r="ADY64" i="1"/>
  <c r="ADL64" i="1"/>
  <c r="ACS64" i="1"/>
  <c r="ADK64" i="1"/>
  <c r="ADX64" i="1"/>
  <c r="ADJ64" i="1"/>
  <c r="ACR64" i="1"/>
  <c r="ADI64" i="1"/>
  <c r="ADW64" i="1"/>
  <c r="ADH64" i="1"/>
  <c r="ADV64" i="1"/>
  <c r="ADG64" i="1"/>
  <c r="ADU64" i="1"/>
  <c r="ADD64" i="1"/>
  <c r="AEI64" i="1"/>
  <c r="ADB64" i="1"/>
  <c r="ADC64" i="1"/>
  <c r="ADF64" i="1"/>
  <c r="AER64" i="1"/>
  <c r="ADE64" i="1"/>
  <c r="AEQ64" i="1"/>
  <c r="AEP64" i="1"/>
  <c r="AEO64" i="1"/>
  <c r="AEN64" i="1"/>
  <c r="VR64" i="1"/>
  <c r="ACF64" i="1"/>
  <c r="ACE64" i="1"/>
  <c r="ACD64" i="1"/>
  <c r="ACC64" i="1"/>
  <c r="ACB64" i="1"/>
  <c r="ACA64" i="1"/>
  <c r="ACN64" i="1"/>
  <c r="ABZ64" i="1"/>
  <c r="ABY64" i="1"/>
  <c r="ABX64" i="1"/>
  <c r="ABN64" i="1"/>
  <c r="ACM64" i="1"/>
  <c r="ACO64" i="1"/>
  <c r="ACL64" i="1"/>
  <c r="ABW64" i="1"/>
  <c r="ABV64" i="1"/>
  <c r="ABU64" i="1"/>
  <c r="ABT64" i="1"/>
  <c r="ABS64" i="1"/>
  <c r="ABR64" i="1"/>
  <c r="ABQ64" i="1"/>
  <c r="ABP64" i="1"/>
  <c r="ABO64" i="1"/>
  <c r="ACK64" i="1"/>
  <c r="ACJ64" i="1"/>
  <c r="ACI64" i="1"/>
  <c r="ACH64" i="1"/>
  <c r="ACG64" i="1"/>
  <c r="ABM64" i="1"/>
  <c r="ACP64" i="1"/>
  <c r="ZQ64" i="1"/>
  <c r="ABL64" i="1"/>
  <c r="ZO64" i="1"/>
  <c r="VU64" i="1"/>
  <c r="VY64" i="1"/>
  <c r="VW64" i="1"/>
  <c r="WA64" i="1"/>
  <c r="VV64" i="1"/>
  <c r="FE64" i="1"/>
  <c r="FP64" i="1"/>
  <c r="FS64" i="1"/>
  <c r="FN64" i="1"/>
  <c r="DO64" i="1"/>
  <c r="DN64" i="1"/>
  <c r="ZP64" i="1"/>
  <c r="VZ64" i="1"/>
  <c r="VQ64" i="1"/>
  <c r="DL64" i="1"/>
  <c r="ACQ64" i="1"/>
  <c r="VT64" i="1"/>
  <c r="VX64" i="1"/>
  <c r="VS64" i="1"/>
  <c r="DM64" i="1"/>
  <c r="FQ64" i="1"/>
  <c r="DP64" i="1"/>
  <c r="FR64" i="1"/>
  <c r="DM65" i="1"/>
  <c r="DL65" i="1"/>
  <c r="DP65" i="1"/>
  <c r="DO65" i="1"/>
  <c r="DN65" i="1"/>
  <c r="DP67" i="1"/>
  <c r="DK67" i="1"/>
  <c r="DL67" i="1"/>
  <c r="DM67" i="1"/>
  <c r="DN67" i="1"/>
  <c r="DO67" i="1"/>
  <c r="DK71" i="1"/>
  <c r="DM71" i="1"/>
  <c r="DO71" i="1"/>
  <c r="DP71" i="1"/>
  <c r="DN71" i="1"/>
  <c r="DL71" i="1"/>
  <c r="DN70" i="1"/>
  <c r="DO70" i="1"/>
  <c r="DK70" i="1"/>
  <c r="DL70" i="1"/>
  <c r="DM70" i="1"/>
  <c r="DP70" i="1"/>
  <c r="AJ72" i="1"/>
  <c r="AJ75" i="1"/>
  <c r="AJ67" i="1"/>
  <c r="FO67" i="1" s="1"/>
  <c r="AJ70" i="1"/>
  <c r="AJ68" i="1"/>
  <c r="DK65" i="1"/>
  <c r="DL73" i="1"/>
  <c r="DN73" i="1"/>
  <c r="DP73" i="1"/>
  <c r="DK73" i="1"/>
  <c r="DO73" i="1"/>
  <c r="DM73" i="1"/>
  <c r="DK66" i="1"/>
  <c r="DO66" i="1"/>
  <c r="DN66" i="1"/>
  <c r="DM66" i="1"/>
  <c r="DL66" i="1"/>
  <c r="DP66" i="1"/>
  <c r="DL69" i="1"/>
  <c r="DP69" i="1"/>
  <c r="DO69" i="1"/>
  <c r="DN69" i="1"/>
  <c r="DK69" i="1"/>
  <c r="DM69" i="1"/>
  <c r="AJ74" i="1"/>
  <c r="AJ69" i="1"/>
  <c r="DO72" i="1"/>
  <c r="DL72" i="1"/>
  <c r="DK72" i="1"/>
  <c r="DM72" i="1"/>
  <c r="DN72" i="1"/>
  <c r="DP72" i="1"/>
  <c r="FD67" i="1"/>
  <c r="GG67" i="1"/>
  <c r="GE67" i="1"/>
  <c r="GC67" i="1"/>
  <c r="GF67" i="1"/>
  <c r="CX67" i="1"/>
  <c r="CR67" i="1"/>
  <c r="CN67" i="1"/>
  <c r="CH67" i="1"/>
  <c r="GD67" i="1"/>
  <c r="AI73" i="1"/>
  <c r="CH73" i="1"/>
  <c r="GE73" i="1"/>
  <c r="GF73" i="1"/>
  <c r="GG73" i="1"/>
  <c r="GC73" i="1"/>
  <c r="FD73" i="1"/>
  <c r="CX73" i="1"/>
  <c r="CN73" i="1"/>
  <c r="CR73" i="1"/>
  <c r="GD73" i="1"/>
  <c r="DM75" i="1"/>
  <c r="DO75" i="1"/>
  <c r="DK75" i="1"/>
  <c r="DN75" i="1"/>
  <c r="DP75" i="1"/>
  <c r="DL75" i="1"/>
  <c r="GD75" i="1"/>
  <c r="CN75" i="1"/>
  <c r="GG75" i="1"/>
  <c r="AI75" i="1"/>
  <c r="CH75" i="1"/>
  <c r="FD75" i="1"/>
  <c r="CR75" i="1"/>
  <c r="GF75" i="1"/>
  <c r="CX75" i="1"/>
  <c r="GC75" i="1"/>
  <c r="GE75" i="1"/>
  <c r="CH74" i="1"/>
  <c r="CN74" i="1"/>
  <c r="GD74" i="1"/>
  <c r="GF74" i="1"/>
  <c r="AI74" i="1"/>
  <c r="GC74" i="1"/>
  <c r="GE74" i="1"/>
  <c r="FD74" i="1"/>
  <c r="CX74" i="1"/>
  <c r="GG74" i="1"/>
  <c r="CR74" i="1"/>
  <c r="AI71" i="1"/>
  <c r="FD71" i="1"/>
  <c r="GE71" i="1"/>
  <c r="CX71" i="1"/>
  <c r="GF71" i="1"/>
  <c r="GC71" i="1"/>
  <c r="CR71" i="1"/>
  <c r="CN71" i="1"/>
  <c r="GD71" i="1"/>
  <c r="GG71" i="1"/>
  <c r="CH71" i="1"/>
  <c r="AI70" i="1"/>
  <c r="GG70" i="1"/>
  <c r="GD70" i="1"/>
  <c r="CR70" i="1"/>
  <c r="GF70" i="1"/>
  <c r="CX70" i="1"/>
  <c r="GC70" i="1"/>
  <c r="GE70" i="1"/>
  <c r="FD70" i="1"/>
  <c r="CH70" i="1"/>
  <c r="CN70" i="1"/>
  <c r="GE69" i="1"/>
  <c r="CX69" i="1"/>
  <c r="CN69" i="1"/>
  <c r="CH69" i="1"/>
  <c r="GC69" i="1"/>
  <c r="GG69" i="1"/>
  <c r="CR69" i="1"/>
  <c r="GF69" i="1"/>
  <c r="AI69" i="1"/>
  <c r="GD69" i="1"/>
  <c r="FD69" i="1"/>
  <c r="CN68" i="1"/>
  <c r="CR68" i="1"/>
  <c r="GE68" i="1"/>
  <c r="GD68" i="1"/>
  <c r="GF68" i="1"/>
  <c r="GG68" i="1"/>
  <c r="GC68" i="1"/>
  <c r="FD68" i="1"/>
  <c r="CX68" i="1"/>
  <c r="CH68" i="1"/>
  <c r="GF66" i="1"/>
  <c r="GD66" i="1"/>
  <c r="CR66" i="1"/>
  <c r="CH66" i="1"/>
  <c r="CX66" i="1"/>
  <c r="GE66" i="1"/>
  <c r="CN66" i="1"/>
  <c r="GG66" i="1"/>
  <c r="FD66" i="1"/>
  <c r="GC66" i="1"/>
  <c r="GG65" i="1"/>
  <c r="CH65" i="1"/>
  <c r="GC65" i="1"/>
  <c r="CX65" i="1"/>
  <c r="GF65" i="1"/>
  <c r="GE65" i="1"/>
  <c r="CN65" i="1"/>
  <c r="CR65" i="1"/>
  <c r="FD65" i="1"/>
  <c r="GD65" i="1"/>
  <c r="GE72" i="1"/>
  <c r="GC72" i="1"/>
  <c r="GD72" i="1"/>
  <c r="FD72" i="1"/>
  <c r="GG72" i="1"/>
  <c r="CR72" i="1"/>
  <c r="CX72" i="1"/>
  <c r="CN72" i="1"/>
  <c r="CH72" i="1"/>
  <c r="AI72" i="1"/>
  <c r="GF72" i="1"/>
  <c r="DO74" i="1"/>
  <c r="DK74" i="1"/>
  <c r="DL74" i="1"/>
  <c r="DM74" i="1"/>
  <c r="DN74" i="1"/>
  <c r="DP74" i="1"/>
  <c r="AJ73" i="1"/>
  <c r="AJ66" i="1"/>
  <c r="FO66" i="1" s="1"/>
  <c r="AJ71" i="1"/>
  <c r="AJ65" i="1"/>
  <c r="FO65" i="1" s="1"/>
  <c r="DP68" i="1"/>
  <c r="DO68" i="1"/>
  <c r="DM68" i="1"/>
  <c r="DK68" i="1"/>
  <c r="DN68" i="1"/>
  <c r="DL68" i="1"/>
  <c r="FO72" i="1" l="1"/>
  <c r="FO73" i="1"/>
  <c r="FO69" i="1"/>
  <c r="FO74" i="1"/>
  <c r="FO68" i="1"/>
  <c r="FO75" i="1"/>
  <c r="FO71" i="1"/>
  <c r="ET74" i="1"/>
  <c r="ES74" i="1"/>
  <c r="ET73" i="1"/>
  <c r="ES73" i="1"/>
  <c r="ET72" i="1"/>
  <c r="ES72" i="1"/>
  <c r="ET70" i="1"/>
  <c r="ES70" i="1"/>
  <c r="ET75" i="1"/>
  <c r="ES75" i="1"/>
  <c r="ET71" i="1"/>
  <c r="ES71" i="1"/>
  <c r="ET68" i="1"/>
  <c r="ES68" i="1"/>
  <c r="ET69" i="1"/>
  <c r="ES69" i="1"/>
  <c r="FO70" i="1"/>
  <c r="YB66" i="1" a="1"/>
  <c r="YB66" i="1" s="1"/>
  <c r="YB73" i="1" a="1"/>
  <c r="YB73" i="1" s="1"/>
  <c r="YB74" i="1" a="1"/>
  <c r="YB74" i="1" s="1"/>
  <c r="YB69" i="1" a="1"/>
  <c r="YB69" i="1" s="1"/>
  <c r="YB70" i="1" a="1"/>
  <c r="YB70" i="1" s="1"/>
  <c r="YB72" i="1" a="1"/>
  <c r="YB72" i="1" s="1"/>
  <c r="YB67" i="1" a="1"/>
  <c r="YB67" i="1" s="1"/>
  <c r="YB65" i="1" a="1"/>
  <c r="YB65" i="1" s="1"/>
  <c r="YB71" i="1" a="1"/>
  <c r="YB71" i="1" s="1"/>
  <c r="YB75" i="1" a="1"/>
  <c r="YB75" i="1" s="1"/>
  <c r="YB68" i="1" a="1"/>
  <c r="YB68" i="1" s="1"/>
  <c r="AEW68" i="1"/>
  <c r="AEM68" i="1"/>
  <c r="ADQ68" i="1"/>
  <c r="ADJ68" i="1"/>
  <c r="AEH68" i="1"/>
  <c r="AEV68" i="1"/>
  <c r="ADI68" i="1"/>
  <c r="ADP68" i="1"/>
  <c r="ADH68" i="1"/>
  <c r="AEU68" i="1"/>
  <c r="ADG68" i="1"/>
  <c r="ADO68" i="1"/>
  <c r="ADF68" i="1"/>
  <c r="AEI68" i="1"/>
  <c r="AET68" i="1"/>
  <c r="ADE68" i="1"/>
  <c r="ADN68" i="1"/>
  <c r="ADD68" i="1"/>
  <c r="AES68" i="1"/>
  <c r="ADC68" i="1"/>
  <c r="ADM68" i="1"/>
  <c r="ADB68" i="1"/>
  <c r="AEA68" i="1"/>
  <c r="ACZ68" i="1"/>
  <c r="ACU68" i="1"/>
  <c r="ACY68" i="1"/>
  <c r="AEL68" i="1"/>
  <c r="ACX68" i="1"/>
  <c r="AEK68" i="1"/>
  <c r="ACT68" i="1"/>
  <c r="AEJ68" i="1"/>
  <c r="ACW68" i="1"/>
  <c r="ACV68" i="1"/>
  <c r="AEG68" i="1"/>
  <c r="AEF68" i="1"/>
  <c r="AEE68" i="1"/>
  <c r="AED68" i="1"/>
  <c r="AEC68" i="1"/>
  <c r="ADY68" i="1"/>
  <c r="AEB68" i="1"/>
  <c r="ACS68" i="1"/>
  <c r="ADZ68" i="1"/>
  <c r="ADX68" i="1"/>
  <c r="ADL68" i="1"/>
  <c r="ACR68" i="1"/>
  <c r="ADK68" i="1"/>
  <c r="ADW68" i="1"/>
  <c r="ADA68" i="1"/>
  <c r="ADV68" i="1"/>
  <c r="AEN68" i="1"/>
  <c r="ADU68" i="1"/>
  <c r="AER68" i="1"/>
  <c r="ADT68" i="1"/>
  <c r="AEQ68" i="1"/>
  <c r="ADS68" i="1"/>
  <c r="AEP68" i="1"/>
  <c r="ADR68" i="1"/>
  <c r="AEO68" i="1"/>
  <c r="AEH71" i="1"/>
  <c r="ACV71" i="1"/>
  <c r="ADB71" i="1"/>
  <c r="ACU71" i="1"/>
  <c r="AEG71" i="1"/>
  <c r="ACT71" i="1"/>
  <c r="ADA71" i="1"/>
  <c r="ACR71" i="1"/>
  <c r="AEF71" i="1"/>
  <c r="AEU71" i="1"/>
  <c r="ACZ71" i="1"/>
  <c r="AER71" i="1"/>
  <c r="AEP71" i="1"/>
  <c r="AEE71" i="1"/>
  <c r="AEW71" i="1"/>
  <c r="ADK71" i="1"/>
  <c r="ACY71" i="1"/>
  <c r="AEV71" i="1"/>
  <c r="AES71" i="1"/>
  <c r="ADM71" i="1"/>
  <c r="AED71" i="1"/>
  <c r="AEC71" i="1"/>
  <c r="AEB71" i="1"/>
  <c r="ADY71" i="1"/>
  <c r="AEA71" i="1"/>
  <c r="AEQ71" i="1"/>
  <c r="ADZ71" i="1"/>
  <c r="ADX71" i="1"/>
  <c r="ADJ71" i="1"/>
  <c r="ADW71" i="1"/>
  <c r="AEO71" i="1"/>
  <c r="ADV71" i="1"/>
  <c r="ADI71" i="1"/>
  <c r="ADU71" i="1"/>
  <c r="AEN71" i="1"/>
  <c r="ADT71" i="1"/>
  <c r="ADH71" i="1"/>
  <c r="ADS71" i="1"/>
  <c r="AEM71" i="1"/>
  <c r="ADR71" i="1"/>
  <c r="ADG71" i="1"/>
  <c r="ADQ71" i="1"/>
  <c r="AEL71" i="1"/>
  <c r="ACS71" i="1"/>
  <c r="ADF71" i="1"/>
  <c r="AET71" i="1"/>
  <c r="AEK71" i="1"/>
  <c r="ADP71" i="1"/>
  <c r="ADE71" i="1"/>
  <c r="ADO71" i="1"/>
  <c r="AEJ71" i="1"/>
  <c r="ADN71" i="1"/>
  <c r="ADD71" i="1"/>
  <c r="ADL71" i="1"/>
  <c r="AEI71" i="1"/>
  <c r="ACX71" i="1"/>
  <c r="ADC71" i="1"/>
  <c r="ACW71" i="1"/>
  <c r="AER66" i="1"/>
  <c r="AEB66" i="1"/>
  <c r="AEJ66" i="1"/>
  <c r="ADL66" i="1"/>
  <c r="AEA66" i="1"/>
  <c r="AEQ66" i="1"/>
  <c r="ADZ66" i="1"/>
  <c r="ADK66" i="1"/>
  <c r="ADY66" i="1"/>
  <c r="AEP66" i="1"/>
  <c r="ADX66" i="1"/>
  <c r="ADJ66" i="1"/>
  <c r="ADW66" i="1"/>
  <c r="AEO66" i="1"/>
  <c r="ADV66" i="1"/>
  <c r="ACX66" i="1"/>
  <c r="ADI66" i="1"/>
  <c r="ADU66" i="1"/>
  <c r="ACZ66" i="1"/>
  <c r="AEN66" i="1"/>
  <c r="AEW66" i="1"/>
  <c r="ADH66" i="1"/>
  <c r="ADT66" i="1"/>
  <c r="AEM66" i="1"/>
  <c r="ADS66" i="1"/>
  <c r="ACY66" i="1"/>
  <c r="ADG66" i="1"/>
  <c r="ADR66" i="1"/>
  <c r="AEL66" i="1"/>
  <c r="ADQ66" i="1"/>
  <c r="ADF66" i="1"/>
  <c r="ADP66" i="1"/>
  <c r="AEK66" i="1"/>
  <c r="ADN66" i="1"/>
  <c r="ADE66" i="1"/>
  <c r="ADD66" i="1"/>
  <c r="AEI66" i="1"/>
  <c r="ACW66" i="1"/>
  <c r="ADC66" i="1"/>
  <c r="ACV66" i="1"/>
  <c r="AEH66" i="1"/>
  <c r="ACU66" i="1"/>
  <c r="ADB66" i="1"/>
  <c r="ACR66" i="1"/>
  <c r="AEG66" i="1"/>
  <c r="ACT66" i="1"/>
  <c r="ADA66" i="1"/>
  <c r="ACS66" i="1"/>
  <c r="AEU66" i="1"/>
  <c r="ADO66" i="1"/>
  <c r="AEV66" i="1"/>
  <c r="AET66" i="1"/>
  <c r="AEF66" i="1"/>
  <c r="AEE66" i="1"/>
  <c r="AES66" i="1"/>
  <c r="AED66" i="1"/>
  <c r="ADM66" i="1"/>
  <c r="AEC66" i="1"/>
  <c r="AEG73" i="1"/>
  <c r="AEF73" i="1"/>
  <c r="AEE73" i="1"/>
  <c r="AED73" i="1"/>
  <c r="ADW73" i="1"/>
  <c r="AEC73" i="1"/>
  <c r="AET73" i="1"/>
  <c r="ADC73" i="1"/>
  <c r="ADV73" i="1"/>
  <c r="AEB73" i="1"/>
  <c r="ADE73" i="1"/>
  <c r="ADU73" i="1"/>
  <c r="AEA73" i="1"/>
  <c r="ADT73" i="1"/>
  <c r="ADX73" i="1"/>
  <c r="ADO73" i="1"/>
  <c r="ADS73" i="1"/>
  <c r="ADJ73" i="1"/>
  <c r="ADR73" i="1"/>
  <c r="ADI73" i="1"/>
  <c r="AEW73" i="1"/>
  <c r="ACY73" i="1"/>
  <c r="ADQ73" i="1"/>
  <c r="AEM73" i="1"/>
  <c r="AEV73" i="1"/>
  <c r="ADH73" i="1"/>
  <c r="ADD73" i="1"/>
  <c r="ADP73" i="1"/>
  <c r="ADG73" i="1"/>
  <c r="AEU73" i="1"/>
  <c r="ADF73" i="1"/>
  <c r="ADN73" i="1"/>
  <c r="AES73" i="1"/>
  <c r="ADB73" i="1"/>
  <c r="ADM73" i="1"/>
  <c r="ADA73" i="1"/>
  <c r="AER73" i="1"/>
  <c r="ACZ73" i="1"/>
  <c r="ADL73" i="1"/>
  <c r="ACX73" i="1"/>
  <c r="AEQ73" i="1"/>
  <c r="ACW73" i="1"/>
  <c r="ADK73" i="1"/>
  <c r="ACV73" i="1"/>
  <c r="ADZ73" i="1"/>
  <c r="ACU73" i="1"/>
  <c r="ACT73" i="1"/>
  <c r="ACR73" i="1"/>
  <c r="ADY73" i="1"/>
  <c r="AEN73" i="1"/>
  <c r="ACS73" i="1"/>
  <c r="AEL73" i="1"/>
  <c r="AEK73" i="1"/>
  <c r="AEP73" i="1"/>
  <c r="AEJ73" i="1"/>
  <c r="AEO73" i="1"/>
  <c r="AEI73" i="1"/>
  <c r="AEH73" i="1"/>
  <c r="ADS74" i="1"/>
  <c r="ADJ74" i="1"/>
  <c r="ADR74" i="1"/>
  <c r="ADI74" i="1"/>
  <c r="AEW74" i="1"/>
  <c r="ADH74" i="1"/>
  <c r="ADQ74" i="1"/>
  <c r="ADG74" i="1"/>
  <c r="AEC74" i="1"/>
  <c r="AEF74" i="1"/>
  <c r="ADF74" i="1"/>
  <c r="ACZ74" i="1"/>
  <c r="ADE74" i="1"/>
  <c r="AEE74" i="1"/>
  <c r="ADD74" i="1"/>
  <c r="ACY74" i="1"/>
  <c r="ADB74" i="1"/>
  <c r="AEH74" i="1"/>
  <c r="AEO74" i="1"/>
  <c r="ADA74" i="1"/>
  <c r="AEN74" i="1"/>
  <c r="ACX74" i="1"/>
  <c r="AED74" i="1"/>
  <c r="AEM74" i="1"/>
  <c r="AEL74" i="1"/>
  <c r="AEG74" i="1"/>
  <c r="AEK74" i="1"/>
  <c r="ACW74" i="1"/>
  <c r="AEJ74" i="1"/>
  <c r="AEI74" i="1"/>
  <c r="AEB74" i="1"/>
  <c r="ADP74" i="1"/>
  <c r="ACV74" i="1"/>
  <c r="ADO74" i="1"/>
  <c r="AEA74" i="1"/>
  <c r="ADN74" i="1"/>
  <c r="ACU74" i="1"/>
  <c r="ADM74" i="1"/>
  <c r="ADZ74" i="1"/>
  <c r="ADC74" i="1"/>
  <c r="ACT74" i="1"/>
  <c r="AEQ74" i="1"/>
  <c r="ADY74" i="1"/>
  <c r="AEV74" i="1"/>
  <c r="ACS74" i="1"/>
  <c r="AEU74" i="1"/>
  <c r="ADX74" i="1"/>
  <c r="AET74" i="1"/>
  <c r="ACR74" i="1"/>
  <c r="AES74" i="1"/>
  <c r="ADW74" i="1"/>
  <c r="AER74" i="1"/>
  <c r="ADV74" i="1"/>
  <c r="AEP74" i="1"/>
  <c r="ADU74" i="1"/>
  <c r="ADL74" i="1"/>
  <c r="ADT74" i="1"/>
  <c r="ADK74" i="1"/>
  <c r="ADA69" i="1"/>
  <c r="AEQ69" i="1"/>
  <c r="AEN69" i="1"/>
  <c r="AEO69" i="1"/>
  <c r="AEM69" i="1"/>
  <c r="AES69" i="1"/>
  <c r="AEL69" i="1"/>
  <c r="AER69" i="1"/>
  <c r="AEK69" i="1"/>
  <c r="AEJ69" i="1"/>
  <c r="ADC69" i="1"/>
  <c r="AEI69" i="1"/>
  <c r="AEH69" i="1"/>
  <c r="AEF69" i="1"/>
  <c r="ADR69" i="1"/>
  <c r="AEE69" i="1"/>
  <c r="ADQ69" i="1"/>
  <c r="ACY69" i="1"/>
  <c r="ADP69" i="1"/>
  <c r="AED69" i="1"/>
  <c r="ADO69" i="1"/>
  <c r="ACX69" i="1"/>
  <c r="ADN69" i="1"/>
  <c r="AEC69" i="1"/>
  <c r="ADM69" i="1"/>
  <c r="ACW69" i="1"/>
  <c r="AEW69" i="1"/>
  <c r="AEB69" i="1"/>
  <c r="ACV69" i="1"/>
  <c r="AEP69" i="1"/>
  <c r="AEA69" i="1"/>
  <c r="ADL69" i="1"/>
  <c r="ACU69" i="1"/>
  <c r="ADK69" i="1"/>
  <c r="ADZ69" i="1"/>
  <c r="ADJ69" i="1"/>
  <c r="ACT69" i="1"/>
  <c r="ADI69" i="1"/>
  <c r="ADY69" i="1"/>
  <c r="ADH69" i="1"/>
  <c r="ACS69" i="1"/>
  <c r="ADG69" i="1"/>
  <c r="ADX69" i="1"/>
  <c r="ADF69" i="1"/>
  <c r="ACR69" i="1"/>
  <c r="ADE69" i="1"/>
  <c r="ADW69" i="1"/>
  <c r="ADD69" i="1"/>
  <c r="ADV69" i="1"/>
  <c r="ADB69" i="1"/>
  <c r="ADU69" i="1"/>
  <c r="ACZ69" i="1"/>
  <c r="ADT69" i="1"/>
  <c r="AEV69" i="1"/>
  <c r="ADS69" i="1"/>
  <c r="AEU69" i="1"/>
  <c r="AEG69" i="1"/>
  <c r="AET69" i="1"/>
  <c r="AEA65" i="1"/>
  <c r="ACR65" i="1"/>
  <c r="ACU65" i="1"/>
  <c r="AEW65" i="1"/>
  <c r="AEO65" i="1"/>
  <c r="ADI65" i="1"/>
  <c r="ADU65" i="1"/>
  <c r="AEI65" i="1"/>
  <c r="AET65" i="1"/>
  <c r="ADD65" i="1"/>
  <c r="AES65" i="1"/>
  <c r="AER65" i="1"/>
  <c r="AEQ65" i="1"/>
  <c r="AEM65" i="1"/>
  <c r="AEP65" i="1"/>
  <c r="ADG65" i="1"/>
  <c r="AEN65" i="1"/>
  <c r="AEL65" i="1"/>
  <c r="ADZ65" i="1"/>
  <c r="ADF65" i="1"/>
  <c r="ADY65" i="1"/>
  <c r="ADT65" i="1"/>
  <c r="AEK65" i="1"/>
  <c r="ADX65" i="1"/>
  <c r="ADE65" i="1"/>
  <c r="ADW65" i="1"/>
  <c r="AEJ65" i="1"/>
  <c r="ADV65" i="1"/>
  <c r="ADC65" i="1"/>
  <c r="AEH65" i="1"/>
  <c r="AEV65" i="1"/>
  <c r="ADB65" i="1"/>
  <c r="AEU65" i="1"/>
  <c r="AEG65" i="1"/>
  <c r="ADR65" i="1"/>
  <c r="ADA65" i="1"/>
  <c r="ADQ65" i="1"/>
  <c r="AEF65" i="1"/>
  <c r="ADP65" i="1"/>
  <c r="ACZ65" i="1"/>
  <c r="ADO65" i="1"/>
  <c r="AEE65" i="1"/>
  <c r="ADN65" i="1"/>
  <c r="ACY65" i="1"/>
  <c r="ADM65" i="1"/>
  <c r="AED65" i="1"/>
  <c r="ADL65" i="1"/>
  <c r="ACX65" i="1"/>
  <c r="ADK65" i="1"/>
  <c r="AEC65" i="1"/>
  <c r="ADJ65" i="1"/>
  <c r="ACW65" i="1"/>
  <c r="ADH65" i="1"/>
  <c r="AEB65" i="1"/>
  <c r="ACT65" i="1"/>
  <c r="ACV65" i="1"/>
  <c r="ACS65" i="1"/>
  <c r="ADS65" i="1"/>
  <c r="AEH70" i="1"/>
  <c r="ADR70" i="1"/>
  <c r="ADB70" i="1"/>
  <c r="ADQ70" i="1"/>
  <c r="AEG70" i="1"/>
  <c r="ADP70" i="1"/>
  <c r="ACU70" i="1"/>
  <c r="ADA70" i="1"/>
  <c r="ADO70" i="1"/>
  <c r="AEF70" i="1"/>
  <c r="AER70" i="1"/>
  <c r="ACZ70" i="1"/>
  <c r="AEW70" i="1"/>
  <c r="AEE70" i="1"/>
  <c r="AEV70" i="1"/>
  <c r="ACY70" i="1"/>
  <c r="AEU70" i="1"/>
  <c r="ADZ70" i="1"/>
  <c r="AED70" i="1"/>
  <c r="AET70" i="1"/>
  <c r="ADI70" i="1"/>
  <c r="ACX70" i="1"/>
  <c r="AES70" i="1"/>
  <c r="AEC70" i="1"/>
  <c r="AEQ70" i="1"/>
  <c r="ADJ70" i="1"/>
  <c r="ACW70" i="1"/>
  <c r="ADN70" i="1"/>
  <c r="AEB70" i="1"/>
  <c r="ADM70" i="1"/>
  <c r="ACV70" i="1"/>
  <c r="ADL70" i="1"/>
  <c r="AEA70" i="1"/>
  <c r="ADK70" i="1"/>
  <c r="ACT70" i="1"/>
  <c r="ADH70" i="1"/>
  <c r="ADY70" i="1"/>
  <c r="ADF70" i="1"/>
  <c r="ACS70" i="1"/>
  <c r="ACR70" i="1"/>
  <c r="AEM70" i="1"/>
  <c r="ADG70" i="1"/>
  <c r="AEP70" i="1"/>
  <c r="AEO70" i="1"/>
  <c r="AEN70" i="1"/>
  <c r="AEL70" i="1"/>
  <c r="AEK70" i="1"/>
  <c r="ADX70" i="1"/>
  <c r="ADE70" i="1"/>
  <c r="ADW70" i="1"/>
  <c r="AEJ70" i="1"/>
  <c r="ADV70" i="1"/>
  <c r="ADD70" i="1"/>
  <c r="ADU70" i="1"/>
  <c r="AEI70" i="1"/>
  <c r="ADT70" i="1"/>
  <c r="ADC70" i="1"/>
  <c r="ADS70" i="1"/>
  <c r="AEQ72" i="1"/>
  <c r="AEJ72" i="1"/>
  <c r="AEG72" i="1"/>
  <c r="ADK72" i="1"/>
  <c r="AEH72" i="1"/>
  <c r="ADS72" i="1"/>
  <c r="AEP72" i="1"/>
  <c r="ADD72" i="1"/>
  <c r="ADJ72" i="1"/>
  <c r="ADC72" i="1"/>
  <c r="AEO72" i="1"/>
  <c r="ADB72" i="1"/>
  <c r="ADI72" i="1"/>
  <c r="ADA72" i="1"/>
  <c r="AEN72" i="1"/>
  <c r="ACZ72" i="1"/>
  <c r="ADH72" i="1"/>
  <c r="ACY72" i="1"/>
  <c r="AEM72" i="1"/>
  <c r="ACX72" i="1"/>
  <c r="ADG72" i="1"/>
  <c r="ACW72" i="1"/>
  <c r="AEL72" i="1"/>
  <c r="ACV72" i="1"/>
  <c r="ADF72" i="1"/>
  <c r="ACT72" i="1"/>
  <c r="AEK72" i="1"/>
  <c r="ACS72" i="1"/>
  <c r="ADE72" i="1"/>
  <c r="ACR72" i="1"/>
  <c r="ADT72" i="1"/>
  <c r="AEF72" i="1"/>
  <c r="AEE72" i="1"/>
  <c r="AED72" i="1"/>
  <c r="AEW72" i="1"/>
  <c r="AEC72" i="1"/>
  <c r="ADQ72" i="1"/>
  <c r="AEB72" i="1"/>
  <c r="AEV72" i="1"/>
  <c r="AEA72" i="1"/>
  <c r="ADP72" i="1"/>
  <c r="ADZ72" i="1"/>
  <c r="AEU72" i="1"/>
  <c r="ADY72" i="1"/>
  <c r="ADO72" i="1"/>
  <c r="ADX72" i="1"/>
  <c r="AET72" i="1"/>
  <c r="ADW72" i="1"/>
  <c r="ADN72" i="1"/>
  <c r="ADV72" i="1"/>
  <c r="AES72" i="1"/>
  <c r="ADU72" i="1"/>
  <c r="ADM72" i="1"/>
  <c r="ADR72" i="1"/>
  <c r="AER72" i="1"/>
  <c r="ACU72" i="1"/>
  <c r="ADL72" i="1"/>
  <c r="AEI72" i="1"/>
  <c r="AEI75" i="1"/>
  <c r="AEP75" i="1"/>
  <c r="ADC75" i="1"/>
  <c r="AEO75" i="1"/>
  <c r="AEH75" i="1"/>
  <c r="AEN75" i="1"/>
  <c r="ADB75" i="1"/>
  <c r="AEM75" i="1"/>
  <c r="AEG75" i="1"/>
  <c r="AEJ75" i="1"/>
  <c r="ADA75" i="1"/>
  <c r="ADV75" i="1"/>
  <c r="AEF75" i="1"/>
  <c r="ADU75" i="1"/>
  <c r="ACZ75" i="1"/>
  <c r="ADT75" i="1"/>
  <c r="AEE75" i="1"/>
  <c r="ADS75" i="1"/>
  <c r="ACY75" i="1"/>
  <c r="ADR75" i="1"/>
  <c r="ADN75" i="1"/>
  <c r="AED75" i="1"/>
  <c r="ADQ75" i="1"/>
  <c r="ACX75" i="1"/>
  <c r="ADG75" i="1"/>
  <c r="AEC75" i="1"/>
  <c r="AEU75" i="1"/>
  <c r="ACW75" i="1"/>
  <c r="ADP75" i="1"/>
  <c r="ADM75" i="1"/>
  <c r="AEB75" i="1"/>
  <c r="ADO75" i="1"/>
  <c r="ACV75" i="1"/>
  <c r="AEA75" i="1"/>
  <c r="ACU75" i="1"/>
  <c r="ADL75" i="1"/>
  <c r="ADZ75" i="1"/>
  <c r="ADK75" i="1"/>
  <c r="ACT75" i="1"/>
  <c r="ADJ75" i="1"/>
  <c r="ADY75" i="1"/>
  <c r="ADI75" i="1"/>
  <c r="ACS75" i="1"/>
  <c r="ADH75" i="1"/>
  <c r="ADX75" i="1"/>
  <c r="ADD75" i="1"/>
  <c r="ACR75" i="1"/>
  <c r="AEV75" i="1"/>
  <c r="ADW75" i="1"/>
  <c r="AET75" i="1"/>
  <c r="AEL75" i="1"/>
  <c r="AEW75" i="1"/>
  <c r="ADF75" i="1"/>
  <c r="AEK75" i="1"/>
  <c r="ADE75" i="1"/>
  <c r="AES75" i="1"/>
  <c r="AER75" i="1"/>
  <c r="AEQ75" i="1"/>
  <c r="AEV67" i="1"/>
  <c r="ADY67" i="1"/>
  <c r="ADI67" i="1"/>
  <c r="ADP67" i="1"/>
  <c r="ADX67" i="1"/>
  <c r="ACV67" i="1"/>
  <c r="AEU67" i="1"/>
  <c r="ADW67" i="1"/>
  <c r="ADH67" i="1"/>
  <c r="ADO67" i="1"/>
  <c r="ACY67" i="1"/>
  <c r="AET67" i="1"/>
  <c r="AEL67" i="1"/>
  <c r="ADN67" i="1"/>
  <c r="ACR67" i="1"/>
  <c r="AES67" i="1"/>
  <c r="ADV67" i="1"/>
  <c r="ACW67" i="1"/>
  <c r="ADM67" i="1"/>
  <c r="ADT67" i="1"/>
  <c r="AER67" i="1"/>
  <c r="ADF67" i="1"/>
  <c r="ACX67" i="1"/>
  <c r="ADL67" i="1"/>
  <c r="ADE67" i="1"/>
  <c r="AEN67" i="1"/>
  <c r="AEQ67" i="1"/>
  <c r="ADD67" i="1"/>
  <c r="ADK67" i="1"/>
  <c r="ADC67" i="1"/>
  <c r="AEP67" i="1"/>
  <c r="ADB67" i="1"/>
  <c r="ADJ67" i="1"/>
  <c r="ADA67" i="1"/>
  <c r="AEO67" i="1"/>
  <c r="ACZ67" i="1"/>
  <c r="AEM67" i="1"/>
  <c r="ACU67" i="1"/>
  <c r="ADG67" i="1"/>
  <c r="ACT67" i="1"/>
  <c r="ADU67" i="1"/>
  <c r="ACS67" i="1"/>
  <c r="AEJ67" i="1"/>
  <c r="AEK67" i="1"/>
  <c r="AEI67" i="1"/>
  <c r="AEH67" i="1"/>
  <c r="AEG67" i="1"/>
  <c r="AEF67" i="1"/>
  <c r="AEE67" i="1"/>
  <c r="AED67" i="1"/>
  <c r="ADS67" i="1"/>
  <c r="AEC67" i="1"/>
  <c r="ADR67" i="1"/>
  <c r="AEB67" i="1"/>
  <c r="AEW67" i="1"/>
  <c r="AEA67" i="1"/>
  <c r="ADQ67" i="1"/>
  <c r="ADZ67" i="1"/>
  <c r="VU69" i="1"/>
  <c r="ABP69" i="1"/>
  <c r="ABO69" i="1"/>
  <c r="ABN69" i="1"/>
  <c r="ACN69" i="1"/>
  <c r="ACH69" i="1"/>
  <c r="ACF69" i="1"/>
  <c r="ACE69" i="1"/>
  <c r="ACG69" i="1"/>
  <c r="ACC69" i="1"/>
  <c r="ACB69" i="1"/>
  <c r="ACA69" i="1"/>
  <c r="ABZ69" i="1"/>
  <c r="ACO69" i="1"/>
  <c r="ACM69" i="1"/>
  <c r="ACL69" i="1"/>
  <c r="ACK69" i="1"/>
  <c r="ACJ69" i="1"/>
  <c r="ACI69" i="1"/>
  <c r="ACD69" i="1"/>
  <c r="ABY69" i="1"/>
  <c r="ABX69" i="1"/>
  <c r="ABW69" i="1"/>
  <c r="ABV69" i="1"/>
  <c r="ABU69" i="1"/>
  <c r="ABT69" i="1"/>
  <c r="ABS69" i="1"/>
  <c r="ABR69" i="1"/>
  <c r="ABQ69" i="1"/>
  <c r="ACP70" i="1"/>
  <c r="ACC70" i="1"/>
  <c r="ACB70" i="1"/>
  <c r="ACA70" i="1"/>
  <c r="ABZ70" i="1"/>
  <c r="ABY70" i="1"/>
  <c r="ABX70" i="1"/>
  <c r="ABW70" i="1"/>
  <c r="ABV70" i="1"/>
  <c r="ABU70" i="1"/>
  <c r="ABT70" i="1"/>
  <c r="ABS70" i="1"/>
  <c r="ABR70" i="1"/>
  <c r="ABQ70" i="1"/>
  <c r="ABP70" i="1"/>
  <c r="ACG70" i="1"/>
  <c r="ACF70" i="1"/>
  <c r="ACE70" i="1"/>
  <c r="ACD70" i="1"/>
  <c r="ABO70" i="1"/>
  <c r="ABN70" i="1"/>
  <c r="ACO70" i="1"/>
  <c r="ACN70" i="1"/>
  <c r="ACM70" i="1"/>
  <c r="ACL70" i="1"/>
  <c r="ACK70" i="1"/>
  <c r="ACJ70" i="1"/>
  <c r="ACI70" i="1"/>
  <c r="ACH70" i="1"/>
  <c r="VV72" i="1"/>
  <c r="ABV72" i="1"/>
  <c r="ABU72" i="1"/>
  <c r="ABT72" i="1"/>
  <c r="ABS72" i="1"/>
  <c r="ABR72" i="1"/>
  <c r="ABQ72" i="1"/>
  <c r="ACC72" i="1"/>
  <c r="ABP72" i="1"/>
  <c r="ABO72" i="1"/>
  <c r="ACK72" i="1"/>
  <c r="ACJ72" i="1"/>
  <c r="ACD72" i="1"/>
  <c r="ACI72" i="1"/>
  <c r="ACH72" i="1"/>
  <c r="ACG72" i="1"/>
  <c r="ACF72" i="1"/>
  <c r="ACE72" i="1"/>
  <c r="ACB72" i="1"/>
  <c r="ACA72" i="1"/>
  <c r="ABZ72" i="1"/>
  <c r="ABY72" i="1"/>
  <c r="ABX72" i="1"/>
  <c r="ABN72" i="1"/>
  <c r="ACO72" i="1"/>
  <c r="ACN72" i="1"/>
  <c r="ACM72" i="1"/>
  <c r="ACL72" i="1"/>
  <c r="ABW72" i="1"/>
  <c r="FP67" i="1"/>
  <c r="VX75" i="1"/>
  <c r="ABU75" i="1"/>
  <c r="ABT75" i="1"/>
  <c r="ABS75" i="1"/>
  <c r="ABR75" i="1"/>
  <c r="ACI75" i="1"/>
  <c r="ACH75" i="1"/>
  <c r="ACG75" i="1"/>
  <c r="ACF75" i="1"/>
  <c r="ACE75" i="1"/>
  <c r="ACD75" i="1"/>
  <c r="ACC75" i="1"/>
  <c r="ACB75" i="1"/>
  <c r="ACA75" i="1"/>
  <c r="ABQ75" i="1"/>
  <c r="ABW75" i="1"/>
  <c r="ABV75" i="1"/>
  <c r="ABP75" i="1"/>
  <c r="ABO75" i="1"/>
  <c r="ABN75" i="1"/>
  <c r="ACO75" i="1"/>
  <c r="ACN75" i="1"/>
  <c r="ACM75" i="1"/>
  <c r="ACL75" i="1"/>
  <c r="ACK75" i="1"/>
  <c r="ACJ75" i="1"/>
  <c r="ABY75" i="1"/>
  <c r="ABX75" i="1"/>
  <c r="ABZ75" i="1"/>
  <c r="ABM66" i="1"/>
  <c r="ABU66" i="1"/>
  <c r="ABT66" i="1"/>
  <c r="ACB66" i="1"/>
  <c r="ABS66" i="1"/>
  <c r="ABR66" i="1"/>
  <c r="ABQ66" i="1"/>
  <c r="ABP66" i="1"/>
  <c r="ABO66" i="1"/>
  <c r="ACA66" i="1"/>
  <c r="ABN66" i="1"/>
  <c r="ACE66" i="1"/>
  <c r="ACD66" i="1"/>
  <c r="ACC66" i="1"/>
  <c r="ABZ66" i="1"/>
  <c r="ABY66" i="1"/>
  <c r="ABX66" i="1"/>
  <c r="ABW66" i="1"/>
  <c r="ACO66" i="1"/>
  <c r="ACN66" i="1"/>
  <c r="ACM66" i="1"/>
  <c r="ACL66" i="1"/>
  <c r="ACK66" i="1"/>
  <c r="ACJ66" i="1"/>
  <c r="ACI66" i="1"/>
  <c r="ACH66" i="1"/>
  <c r="ACG66" i="1"/>
  <c r="ACF66" i="1"/>
  <c r="ABV66" i="1"/>
  <c r="VV68" i="1"/>
  <c r="ABN68" i="1"/>
  <c r="ABY68" i="1"/>
  <c r="ABX68" i="1"/>
  <c r="ACF68" i="1"/>
  <c r="ABW68" i="1"/>
  <c r="ABV68" i="1"/>
  <c r="ACM68" i="1"/>
  <c r="ACL68" i="1"/>
  <c r="ACG68" i="1"/>
  <c r="ACK68" i="1"/>
  <c r="ACJ68" i="1"/>
  <c r="ACI68" i="1"/>
  <c r="ACH68" i="1"/>
  <c r="ACE68" i="1"/>
  <c r="ACO68" i="1"/>
  <c r="ACN68" i="1"/>
  <c r="ACD68" i="1"/>
  <c r="ACC68" i="1"/>
  <c r="ACB68" i="1"/>
  <c r="ACA68" i="1"/>
  <c r="ABZ68" i="1"/>
  <c r="ABU68" i="1"/>
  <c r="ABT68" i="1"/>
  <c r="ABS68" i="1"/>
  <c r="ABR68" i="1"/>
  <c r="ABQ68" i="1"/>
  <c r="ABP68" i="1"/>
  <c r="ABO68" i="1"/>
  <c r="VZ73" i="1"/>
  <c r="ABY73" i="1"/>
  <c r="ABN73" i="1"/>
  <c r="ABX73" i="1"/>
  <c r="ABW73" i="1"/>
  <c r="ABV73" i="1"/>
  <c r="ABU73" i="1"/>
  <c r="ABT73" i="1"/>
  <c r="ABS73" i="1"/>
  <c r="ACD73" i="1"/>
  <c r="ACC73" i="1"/>
  <c r="ACO73" i="1"/>
  <c r="ACG73" i="1"/>
  <c r="ACB73" i="1"/>
  <c r="ABR73" i="1"/>
  <c r="ABQ73" i="1"/>
  <c r="ABP73" i="1"/>
  <c r="ABO73" i="1"/>
  <c r="ACN73" i="1"/>
  <c r="ACM73" i="1"/>
  <c r="ACL73" i="1"/>
  <c r="ACK73" i="1"/>
  <c r="ACJ73" i="1"/>
  <c r="ACI73" i="1"/>
  <c r="ACH73" i="1"/>
  <c r="ACF73" i="1"/>
  <c r="ACE73" i="1"/>
  <c r="ACA73" i="1"/>
  <c r="ABZ73" i="1"/>
  <c r="VW74" i="1"/>
  <c r="ABQ74" i="1"/>
  <c r="ACO74" i="1"/>
  <c r="ABP74" i="1"/>
  <c r="ABO74" i="1"/>
  <c r="ABN74" i="1"/>
  <c r="ACE74" i="1"/>
  <c r="ACD74" i="1"/>
  <c r="ACN74" i="1"/>
  <c r="ACC74" i="1"/>
  <c r="ACB74" i="1"/>
  <c r="ACA74" i="1"/>
  <c r="ABZ74" i="1"/>
  <c r="ABY74" i="1"/>
  <c r="ABX74" i="1"/>
  <c r="ABW74" i="1"/>
  <c r="ACM74" i="1"/>
  <c r="ACL74" i="1"/>
  <c r="ACK74" i="1"/>
  <c r="ACJ74" i="1"/>
  <c r="ACI74" i="1"/>
  <c r="ACH74" i="1"/>
  <c r="ACG74" i="1"/>
  <c r="ACF74" i="1"/>
  <c r="ABV74" i="1"/>
  <c r="ABU74" i="1"/>
  <c r="ABT74" i="1"/>
  <c r="ABS74" i="1"/>
  <c r="ABR74" i="1"/>
  <c r="VS71" i="1"/>
  <c r="ABO71" i="1"/>
  <c r="ABN71" i="1"/>
  <c r="ACB71" i="1"/>
  <c r="ACA71" i="1"/>
  <c r="ABZ71" i="1"/>
  <c r="ACL71" i="1"/>
  <c r="ABY71" i="1"/>
  <c r="ABX71" i="1"/>
  <c r="ABW71" i="1"/>
  <c r="ABV71" i="1"/>
  <c r="ABU71" i="1"/>
  <c r="ABT71" i="1"/>
  <c r="ACE71" i="1"/>
  <c r="ACO71" i="1"/>
  <c r="ACN71" i="1"/>
  <c r="ACM71" i="1"/>
  <c r="ACG71" i="1"/>
  <c r="ACF71" i="1"/>
  <c r="ACD71" i="1"/>
  <c r="ACC71" i="1"/>
  <c r="ACK71" i="1"/>
  <c r="ACJ71" i="1"/>
  <c r="ACI71" i="1"/>
  <c r="ACH71" i="1"/>
  <c r="ABS71" i="1"/>
  <c r="ABR71" i="1"/>
  <c r="ABQ71" i="1"/>
  <c r="ABP71" i="1"/>
  <c r="VT65" i="1"/>
  <c r="ACG65" i="1"/>
  <c r="ACF65" i="1"/>
  <c r="ACE65" i="1"/>
  <c r="ACD65" i="1"/>
  <c r="ACL65" i="1"/>
  <c r="ACC65" i="1"/>
  <c r="ACB65" i="1"/>
  <c r="ABR65" i="1"/>
  <c r="ABQ65" i="1"/>
  <c r="ABP65" i="1"/>
  <c r="ABO65" i="1"/>
  <c r="ABN65" i="1"/>
  <c r="ACK65" i="1"/>
  <c r="ACJ65" i="1"/>
  <c r="ACO65" i="1"/>
  <c r="ACN65" i="1"/>
  <c r="ACM65" i="1"/>
  <c r="ACA65" i="1"/>
  <c r="ABZ65" i="1"/>
  <c r="ABY65" i="1"/>
  <c r="ABX65" i="1"/>
  <c r="ABW65" i="1"/>
  <c r="ABV65" i="1"/>
  <c r="ABU65" i="1"/>
  <c r="ABT65" i="1"/>
  <c r="ABS65" i="1"/>
  <c r="ACI65" i="1"/>
  <c r="ACH65" i="1"/>
  <c r="VR67" i="1"/>
  <c r="ABT67" i="1"/>
  <c r="ABS67" i="1"/>
  <c r="ABX67" i="1"/>
  <c r="ABR67" i="1"/>
  <c r="ACI67" i="1"/>
  <c r="ACH67" i="1"/>
  <c r="ACG67" i="1"/>
  <c r="ACF67" i="1"/>
  <c r="ABY67" i="1"/>
  <c r="ACE67" i="1"/>
  <c r="ACD67" i="1"/>
  <c r="ACC67" i="1"/>
  <c r="ACB67" i="1"/>
  <c r="ACA67" i="1"/>
  <c r="ACK67" i="1"/>
  <c r="ACJ67" i="1"/>
  <c r="ABZ67" i="1"/>
  <c r="ABW67" i="1"/>
  <c r="ABV67" i="1"/>
  <c r="ABQ67" i="1"/>
  <c r="ABP67" i="1"/>
  <c r="ABO67" i="1"/>
  <c r="ABN67" i="1"/>
  <c r="ACN67" i="1"/>
  <c r="ACO67" i="1"/>
  <c r="ACM67" i="1"/>
  <c r="ACL67" i="1"/>
  <c r="ABU67" i="1"/>
  <c r="FM66" i="1"/>
  <c r="ACP69" i="1"/>
  <c r="VX69" i="1"/>
  <c r="ABM69" i="1"/>
  <c r="ZO69" i="1"/>
  <c r="VT69" i="1"/>
  <c r="WA69" i="1"/>
  <c r="ACQ66" i="1"/>
  <c r="ACP71" i="1"/>
  <c r="VQ66" i="1"/>
  <c r="ACQ71" i="1"/>
  <c r="ZO66" i="1"/>
  <c r="ZQ66" i="1"/>
  <c r="ACP66" i="1"/>
  <c r="VR71" i="1"/>
  <c r="VT66" i="1"/>
  <c r="ZQ71" i="1"/>
  <c r="VR66" i="1"/>
  <c r="VP71" i="1"/>
  <c r="FE65" i="1"/>
  <c r="VV71" i="1"/>
  <c r="FM72" i="1"/>
  <c r="VP72" i="1"/>
  <c r="VY69" i="1"/>
  <c r="ZQ72" i="1"/>
  <c r="VP74" i="1"/>
  <c r="ZP69" i="1"/>
  <c r="VR69" i="1"/>
  <c r="ABL69" i="1"/>
  <c r="VS69" i="1"/>
  <c r="VS72" i="1"/>
  <c r="ZQ69" i="1"/>
  <c r="FS68" i="1"/>
  <c r="VW69" i="1"/>
  <c r="VZ69" i="1"/>
  <c r="VX72" i="1"/>
  <c r="ABL71" i="1"/>
  <c r="VP69" i="1"/>
  <c r="VZ67" i="1"/>
  <c r="VT75" i="1"/>
  <c r="VS75" i="1"/>
  <c r="ABM75" i="1"/>
  <c r="VZ68" i="1"/>
  <c r="ABM67" i="1"/>
  <c r="ZO75" i="1"/>
  <c r="VV75" i="1"/>
  <c r="VY67" i="1"/>
  <c r="FP71" i="1"/>
  <c r="VR75" i="1"/>
  <c r="FQ68" i="1"/>
  <c r="WA75" i="1"/>
  <c r="VS67" i="1"/>
  <c r="FE68" i="1"/>
  <c r="FP66" i="1"/>
  <c r="FN66" i="1"/>
  <c r="ZP75" i="1"/>
  <c r="VV67" i="1"/>
  <c r="VQ70" i="1"/>
  <c r="VS68" i="1"/>
  <c r="FP68" i="1"/>
  <c r="VR70" i="1"/>
  <c r="VT67" i="1"/>
  <c r="ACP72" i="1"/>
  <c r="ACP67" i="1"/>
  <c r="FN68" i="1"/>
  <c r="WA67" i="1"/>
  <c r="ACQ67" i="1"/>
  <c r="FR66" i="1"/>
  <c r="FE66" i="1"/>
  <c r="VZ72" i="1"/>
  <c r="ABL67" i="1"/>
  <c r="ZQ70" i="1"/>
  <c r="ZO67" i="1"/>
  <c r="VP67" i="1"/>
  <c r="ACQ75" i="1"/>
  <c r="VW75" i="1"/>
  <c r="ZO72" i="1"/>
  <c r="ABM72" i="1"/>
  <c r="ZO71" i="1"/>
  <c r="VV70" i="1"/>
  <c r="FM68" i="1"/>
  <c r="VP75" i="1"/>
  <c r="VY75" i="1"/>
  <c r="VW67" i="1"/>
  <c r="FN71" i="1"/>
  <c r="VU67" i="1"/>
  <c r="ZP72" i="1"/>
  <c r="ZP71" i="1"/>
  <c r="FM67" i="1"/>
  <c r="FQ66" i="1"/>
  <c r="ZP74" i="1"/>
  <c r="WA72" i="1"/>
  <c r="ABM71" i="1"/>
  <c r="FR74" i="1"/>
  <c r="FS67" i="1"/>
  <c r="ACP75" i="1"/>
  <c r="ZQ67" i="1"/>
  <c r="ACQ72" i="1"/>
  <c r="VU71" i="1"/>
  <c r="VQ75" i="1"/>
  <c r="VW72" i="1"/>
  <c r="VZ71" i="1"/>
  <c r="ABL75" i="1"/>
  <c r="FS66" i="1"/>
  <c r="WA66" i="1"/>
  <c r="VQ65" i="1"/>
  <c r="VX71" i="1"/>
  <c r="VR74" i="1"/>
  <c r="VR68" i="1"/>
  <c r="ACQ70" i="1"/>
  <c r="FN75" i="1"/>
  <c r="VY65" i="1"/>
  <c r="FP75" i="1"/>
  <c r="FM75" i="1"/>
  <c r="FE75" i="1"/>
  <c r="ABM73" i="1"/>
  <c r="VS73" i="1"/>
  <c r="ZO65" i="1"/>
  <c r="ZP73" i="1"/>
  <c r="VV73" i="1"/>
  <c r="VT70" i="1"/>
  <c r="FQ69" i="1"/>
  <c r="FM70" i="1"/>
  <c r="VZ70" i="1"/>
  <c r="FR65" i="1"/>
  <c r="VQ73" i="1"/>
  <c r="VS74" i="1"/>
  <c r="VR65" i="1"/>
  <c r="VQ71" i="1"/>
  <c r="VW68" i="1"/>
  <c r="VY70" i="1"/>
  <c r="FP70" i="1"/>
  <c r="FS72" i="1"/>
  <c r="VU73" i="1"/>
  <c r="VU65" i="1"/>
  <c r="FP69" i="1"/>
  <c r="FS75" i="1"/>
  <c r="VW65" i="1"/>
  <c r="FP65" i="1"/>
  <c r="ZP68" i="1"/>
  <c r="ZQ65" i="1"/>
  <c r="FS65" i="1"/>
  <c r="WA73" i="1"/>
  <c r="VX74" i="1"/>
  <c r="ABL65" i="1"/>
  <c r="VP68" i="1"/>
  <c r="VX70" i="1"/>
  <c r="ACP73" i="1"/>
  <c r="FE69" i="1"/>
  <c r="FM73" i="1"/>
  <c r="VW70" i="1"/>
  <c r="FR70" i="1"/>
  <c r="ABM65" i="1"/>
  <c r="ZO74" i="1"/>
  <c r="ZQ68" i="1"/>
  <c r="ZP66" i="1"/>
  <c r="VZ74" i="1"/>
  <c r="VZ65" i="1"/>
  <c r="VQ68" i="1"/>
  <c r="VP70" i="1"/>
  <c r="FP74" i="1"/>
  <c r="FQ70" i="1"/>
  <c r="VT74" i="1"/>
  <c r="FN73" i="1"/>
  <c r="FS69" i="1"/>
  <c r="ACP65" i="1"/>
  <c r="FS70" i="1"/>
  <c r="VU66" i="1"/>
  <c r="VZ66" i="1"/>
  <c r="VY66" i="1"/>
  <c r="VS65" i="1"/>
  <c r="ZP70" i="1"/>
  <c r="FQ74" i="1"/>
  <c r="FE72" i="1"/>
  <c r="VV65" i="1"/>
  <c r="FQ65" i="1"/>
  <c r="VY68" i="1"/>
  <c r="ZP65" i="1"/>
  <c r="VV74" i="1"/>
  <c r="FE73" i="1"/>
  <c r="FQ73" i="1"/>
  <c r="WA71" i="1"/>
  <c r="ABM68" i="1"/>
  <c r="ABM70" i="1"/>
  <c r="FQ72" i="1"/>
  <c r="FR73" i="1"/>
  <c r="VR73" i="1"/>
  <c r="VY74" i="1"/>
  <c r="ZO73" i="1"/>
  <c r="VT72" i="1"/>
  <c r="ACQ68" i="1"/>
  <c r="FM71" i="1"/>
  <c r="ACQ65" i="1"/>
  <c r="WA74" i="1"/>
  <c r="ABL72" i="1"/>
  <c r="FS73" i="1"/>
  <c r="VX68" i="1"/>
  <c r="VV69" i="1"/>
  <c r="ABL70" i="1"/>
  <c r="FS74" i="1"/>
  <c r="FQ75" i="1"/>
  <c r="FR69" i="1"/>
  <c r="FM69" i="1"/>
  <c r="FN70" i="1"/>
  <c r="ZQ73" i="1"/>
  <c r="VS66" i="1"/>
  <c r="FQ71" i="1"/>
  <c r="FE71" i="1"/>
  <c r="ABL73" i="1"/>
  <c r="ABL74" i="1"/>
  <c r="VY72" i="1"/>
  <c r="VQ67" i="1"/>
  <c r="VY71" i="1"/>
  <c r="VT68" i="1"/>
  <c r="ACQ69" i="1"/>
  <c r="FM74" i="1"/>
  <c r="FN67" i="1"/>
  <c r="FN72" i="1"/>
  <c r="VX65" i="1"/>
  <c r="FE70" i="1"/>
  <c r="VW66" i="1"/>
  <c r="VX73" i="1"/>
  <c r="VU75" i="1"/>
  <c r="ACP68" i="1"/>
  <c r="ZO70" i="1"/>
  <c r="FE74" i="1"/>
  <c r="FR67" i="1"/>
  <c r="FP72" i="1"/>
  <c r="VQ74" i="1"/>
  <c r="VY73" i="1"/>
  <c r="FN69" i="1"/>
  <c r="VW73" i="1"/>
  <c r="ABL66" i="1"/>
  <c r="VU74" i="1"/>
  <c r="VR72" i="1"/>
  <c r="ZP67" i="1"/>
  <c r="VW71" i="1"/>
  <c r="VU68" i="1"/>
  <c r="VS70" i="1"/>
  <c r="FQ67" i="1"/>
  <c r="FR72" i="1"/>
  <c r="VP65" i="1"/>
  <c r="ZQ74" i="1"/>
  <c r="WA65" i="1"/>
  <c r="VP73" i="1"/>
  <c r="FR75" i="1"/>
  <c r="WA68" i="1"/>
  <c r="FN65" i="1"/>
  <c r="VZ75" i="1"/>
  <c r="VU72" i="1"/>
  <c r="VT71" i="1"/>
  <c r="VQ69" i="1"/>
  <c r="WA70" i="1"/>
  <c r="FR68" i="1"/>
  <c r="FE67" i="1"/>
  <c r="VT73" i="1"/>
  <c r="FM65" i="1"/>
  <c r="ABL68" i="1"/>
  <c r="ABM74" i="1"/>
  <c r="ACQ73" i="1"/>
  <c r="FP73" i="1"/>
  <c r="VP66" i="1"/>
  <c r="FR71" i="1"/>
  <c r="ACQ74" i="1"/>
  <c r="ZQ75" i="1"/>
  <c r="VQ72" i="1"/>
  <c r="VX67" i="1"/>
  <c r="ZO68" i="1"/>
  <c r="VU70" i="1"/>
  <c r="FN74" i="1"/>
  <c r="ACP74" i="1"/>
  <c r="VX66" i="1"/>
  <c r="FS71" i="1"/>
  <c r="VV66" i="1"/>
  <c r="EU70" i="1" l="1"/>
  <c r="EV70" i="1" s="1"/>
  <c r="FG70" i="1"/>
  <c r="FI70" i="1"/>
  <c r="FH70" i="1"/>
  <c r="FK70" i="1"/>
  <c r="FJ70" i="1"/>
  <c r="FL70" i="1"/>
  <c r="EZ70" i="1" a="1"/>
  <c r="EZ70" i="1" s="1"/>
  <c r="G4" i="1" l="1"/>
  <c r="E4" i="1"/>
  <c r="F4" i="1"/>
  <c r="B3" i="1" l="1"/>
  <c r="EU18" i="1" l="1"/>
  <c r="EV18" i="1"/>
  <c r="FG18" i="1"/>
  <c r="FH18" i="1"/>
  <c r="FI18" i="1"/>
  <c r="FJ18" i="1"/>
  <c r="FK18" i="1"/>
  <c r="FL18" i="1"/>
  <c r="EU20" i="1"/>
  <c r="EV20" i="1"/>
  <c r="FG20" i="1"/>
  <c r="FH20" i="1"/>
  <c r="FI20" i="1"/>
  <c r="FJ20" i="1"/>
  <c r="FK20" i="1"/>
  <c r="FL20" i="1"/>
  <c r="EU21" i="1"/>
  <c r="EV21" i="1"/>
  <c r="FG21" i="1"/>
  <c r="FH21" i="1"/>
  <c r="FI21" i="1"/>
  <c r="FJ21" i="1"/>
  <c r="FK21" i="1"/>
  <c r="FL21" i="1"/>
  <c r="EU22" i="1"/>
  <c r="EV22" i="1"/>
  <c r="FG22" i="1"/>
  <c r="FH22" i="1"/>
  <c r="FI22" i="1"/>
  <c r="FJ22" i="1"/>
  <c r="FK22" i="1"/>
  <c r="FL22" i="1"/>
  <c r="EU23" i="1"/>
  <c r="EV23" i="1"/>
  <c r="FG23" i="1"/>
  <c r="FH23" i="1"/>
  <c r="FI23" i="1"/>
  <c r="FJ23" i="1"/>
  <c r="FK23" i="1"/>
  <c r="FL23" i="1"/>
  <c r="EU24" i="1"/>
  <c r="EV24" i="1"/>
  <c r="FG24" i="1"/>
  <c r="FH24" i="1"/>
  <c r="FI24" i="1"/>
  <c r="FJ24" i="1"/>
  <c r="FK24" i="1"/>
  <c r="FL24" i="1"/>
  <c r="EU25" i="1"/>
  <c r="EV25" i="1"/>
  <c r="FG25" i="1"/>
  <c r="FH25" i="1"/>
  <c r="FI25" i="1"/>
  <c r="FJ25" i="1"/>
  <c r="FK25" i="1"/>
  <c r="FL25" i="1"/>
  <c r="EU26" i="1"/>
  <c r="EV26" i="1"/>
  <c r="FG26" i="1"/>
  <c r="FH26" i="1"/>
  <c r="FI26" i="1"/>
  <c r="FJ26" i="1"/>
  <c r="FK26" i="1"/>
  <c r="FL26" i="1"/>
  <c r="EU27" i="1"/>
  <c r="EV27" i="1"/>
  <c r="FG27" i="1"/>
  <c r="FH27" i="1"/>
  <c r="FI27" i="1"/>
  <c r="FJ27" i="1"/>
  <c r="FK27" i="1"/>
  <c r="FL27" i="1"/>
  <c r="EU28" i="1"/>
  <c r="EV28" i="1"/>
  <c r="EZ28" i="1" a="1"/>
  <c r="EZ28" i="1" s="1"/>
  <c r="FA28" i="1" s="1" a="1"/>
  <c r="FA28" i="1" s="1"/>
  <c r="FG28" i="1"/>
  <c r="FH28" i="1"/>
  <c r="FI28" i="1"/>
  <c r="FJ28" i="1"/>
  <c r="FK28" i="1"/>
  <c r="FL28" i="1"/>
  <c r="EU29" i="1"/>
  <c r="EV29" i="1"/>
  <c r="EZ29" i="1" a="1"/>
  <c r="EZ29" i="1" s="1"/>
  <c r="FG29" i="1"/>
  <c r="FH29" i="1"/>
  <c r="FI29" i="1"/>
  <c r="FJ29" i="1"/>
  <c r="FK29" i="1"/>
  <c r="FL29" i="1"/>
  <c r="EU30" i="1"/>
  <c r="EV30" i="1"/>
  <c r="FG30" i="1"/>
  <c r="FH30" i="1"/>
  <c r="FI30" i="1"/>
  <c r="FJ30" i="1"/>
  <c r="FK30" i="1"/>
  <c r="FL30" i="1"/>
  <c r="EU31" i="1"/>
  <c r="EV31" i="1"/>
  <c r="FG31" i="1"/>
  <c r="FH31" i="1"/>
  <c r="FI31" i="1"/>
  <c r="FJ31" i="1"/>
  <c r="FK31" i="1"/>
  <c r="FL31" i="1"/>
  <c r="EU32" i="1"/>
  <c r="EV32" i="1"/>
  <c r="FG32" i="1"/>
  <c r="FH32" i="1"/>
  <c r="FI32" i="1"/>
  <c r="FJ32" i="1"/>
  <c r="FK32" i="1"/>
  <c r="FL32" i="1"/>
  <c r="EU33" i="1"/>
  <c r="EV33" i="1"/>
  <c r="FG33" i="1"/>
  <c r="FH33" i="1"/>
  <c r="FI33" i="1"/>
  <c r="FJ33" i="1"/>
  <c r="FK33" i="1"/>
  <c r="FL33" i="1"/>
  <c r="EU34" i="1"/>
  <c r="EV34" i="1"/>
  <c r="FG34" i="1"/>
  <c r="FH34" i="1"/>
  <c r="FI34" i="1"/>
  <c r="FJ34" i="1"/>
  <c r="FK34" i="1"/>
  <c r="FL34" i="1"/>
  <c r="EU35" i="1"/>
  <c r="EV35" i="1"/>
  <c r="FG35" i="1"/>
  <c r="FH35" i="1"/>
  <c r="FI35" i="1"/>
  <c r="FJ35" i="1"/>
  <c r="FK35" i="1"/>
  <c r="FL35" i="1"/>
  <c r="EU36" i="1"/>
  <c r="EV36" i="1"/>
  <c r="FG36" i="1"/>
  <c r="FH36" i="1"/>
  <c r="FI36" i="1"/>
  <c r="FJ36" i="1"/>
  <c r="FK36" i="1"/>
  <c r="FL36" i="1"/>
  <c r="EU37" i="1"/>
  <c r="EV37" i="1"/>
  <c r="FG37" i="1"/>
  <c r="FH37" i="1"/>
  <c r="FI37" i="1"/>
  <c r="FJ37" i="1"/>
  <c r="FK37" i="1"/>
  <c r="FL37" i="1"/>
  <c r="EU38" i="1"/>
  <c r="EV38" i="1"/>
  <c r="FG38" i="1"/>
  <c r="FH38" i="1"/>
  <c r="FI38" i="1"/>
  <c r="FJ38" i="1"/>
  <c r="FK38" i="1"/>
  <c r="FL38" i="1"/>
  <c r="EU39" i="1"/>
  <c r="EV39" i="1"/>
  <c r="FG39" i="1"/>
  <c r="FH39" i="1"/>
  <c r="FI39" i="1"/>
  <c r="FJ39" i="1"/>
  <c r="FK39" i="1"/>
  <c r="FL39" i="1"/>
  <c r="EU40" i="1"/>
  <c r="EV40" i="1"/>
  <c r="FG40" i="1"/>
  <c r="FH40" i="1"/>
  <c r="FI40" i="1"/>
  <c r="FJ40" i="1"/>
  <c r="FK40" i="1"/>
  <c r="FL40" i="1"/>
  <c r="EU42" i="1"/>
  <c r="EV42" i="1"/>
  <c r="FG42" i="1"/>
  <c r="FH42" i="1"/>
  <c r="FI42" i="1"/>
  <c r="FJ42" i="1"/>
  <c r="FK42" i="1"/>
  <c r="FL42" i="1"/>
  <c r="EU43" i="1"/>
  <c r="EV43" i="1"/>
  <c r="FG43" i="1"/>
  <c r="FH43" i="1"/>
  <c r="FI43" i="1"/>
  <c r="FJ43" i="1"/>
  <c r="FK43" i="1"/>
  <c r="FL43" i="1"/>
  <c r="EU44" i="1"/>
  <c r="EV44" i="1"/>
  <c r="FG44" i="1"/>
  <c r="FH44" i="1"/>
  <c r="FI44" i="1"/>
  <c r="FJ44" i="1"/>
  <c r="FK44" i="1"/>
  <c r="FL44" i="1"/>
  <c r="EU45" i="1"/>
  <c r="EV45" i="1"/>
  <c r="FG45" i="1"/>
  <c r="FH45" i="1"/>
  <c r="FI45" i="1"/>
  <c r="FJ45" i="1"/>
  <c r="FK45" i="1"/>
  <c r="FL45" i="1"/>
  <c r="EU46" i="1"/>
  <c r="EV46" i="1"/>
  <c r="FG46" i="1"/>
  <c r="FH46" i="1"/>
  <c r="FI46" i="1"/>
  <c r="FJ46" i="1"/>
  <c r="FK46" i="1"/>
  <c r="FL46" i="1"/>
  <c r="EU47" i="1"/>
  <c r="EV47" i="1"/>
  <c r="FG47" i="1"/>
  <c r="FH47" i="1"/>
  <c r="FI47" i="1"/>
  <c r="FJ47" i="1"/>
  <c r="FK47" i="1"/>
  <c r="FL47" i="1"/>
  <c r="EU48" i="1"/>
  <c r="EV48" i="1"/>
  <c r="FG48" i="1"/>
  <c r="FH48" i="1"/>
  <c r="FI48" i="1"/>
  <c r="FJ48" i="1"/>
  <c r="FK48" i="1"/>
  <c r="FL48" i="1"/>
  <c r="EU49" i="1"/>
  <c r="EV49" i="1"/>
  <c r="FG49" i="1"/>
  <c r="FH49" i="1"/>
  <c r="FI49" i="1"/>
  <c r="FJ49" i="1"/>
  <c r="FK49" i="1"/>
  <c r="FL49" i="1"/>
  <c r="EU50" i="1"/>
  <c r="EV50" i="1"/>
  <c r="FG50" i="1"/>
  <c r="FH50" i="1"/>
  <c r="FI50" i="1"/>
  <c r="FJ50" i="1"/>
  <c r="FK50" i="1"/>
  <c r="FL50" i="1"/>
  <c r="EU51" i="1"/>
  <c r="EV51" i="1"/>
  <c r="FG51" i="1"/>
  <c r="FH51" i="1"/>
  <c r="FI51" i="1"/>
  <c r="FJ51" i="1"/>
  <c r="FK51" i="1"/>
  <c r="FL51" i="1"/>
  <c r="EU52" i="1"/>
  <c r="EV52" i="1"/>
  <c r="FG52" i="1"/>
  <c r="FH52" i="1"/>
  <c r="FI52" i="1"/>
  <c r="FJ52" i="1"/>
  <c r="FK52" i="1"/>
  <c r="FL52" i="1"/>
  <c r="EU53" i="1"/>
  <c r="EV53" i="1"/>
  <c r="FG53" i="1"/>
  <c r="FH53" i="1"/>
  <c r="FI53" i="1"/>
  <c r="FJ53" i="1"/>
  <c r="FK53" i="1"/>
  <c r="FL53" i="1"/>
  <c r="EU54" i="1"/>
  <c r="EV54" i="1"/>
  <c r="FG54" i="1"/>
  <c r="FH54" i="1"/>
  <c r="FI54" i="1"/>
  <c r="FJ54" i="1"/>
  <c r="FK54" i="1"/>
  <c r="FL54" i="1"/>
  <c r="EU55" i="1"/>
  <c r="EV55" i="1"/>
  <c r="FG55" i="1"/>
  <c r="FH55" i="1"/>
  <c r="FI55" i="1"/>
  <c r="FJ55" i="1"/>
  <c r="FK55" i="1"/>
  <c r="FL55" i="1"/>
  <c r="EU64" i="1"/>
  <c r="EV64" i="1" s="1"/>
  <c r="EZ64" i="1" a="1"/>
  <c r="EZ64" i="1" s="1"/>
  <c r="BA64" i="1" s="1"/>
  <c r="FG64" i="1"/>
  <c r="FH64" i="1"/>
  <c r="FI64" i="1"/>
  <c r="FJ64" i="1"/>
  <c r="FK64" i="1"/>
  <c r="FL64" i="1"/>
  <c r="FA65" i="1" a="1"/>
  <c r="FA65" i="1" s="1"/>
  <c r="EU65" i="1"/>
  <c r="EV65" i="1" s="1"/>
  <c r="EZ65" i="1" a="1"/>
  <c r="EZ65" i="1" s="1"/>
  <c r="FG65" i="1"/>
  <c r="FH65" i="1"/>
  <c r="FI65" i="1"/>
  <c r="FJ65" i="1"/>
  <c r="FK65" i="1"/>
  <c r="FL65" i="1"/>
  <c r="FA66" i="1" a="1"/>
  <c r="FA66" i="1" s="1"/>
  <c r="EU66" i="1"/>
  <c r="EV66" i="1" s="1"/>
  <c r="EZ66" i="1" a="1"/>
  <c r="EZ66" i="1" s="1"/>
  <c r="FG66" i="1"/>
  <c r="FH66" i="1"/>
  <c r="FI66" i="1"/>
  <c r="FJ66" i="1"/>
  <c r="FK66" i="1"/>
  <c r="FL66" i="1"/>
  <c r="FA67" i="1" a="1"/>
  <c r="FA67" i="1" s="1"/>
  <c r="EU67" i="1"/>
  <c r="EV67" i="1" s="1"/>
  <c r="EZ67" i="1" a="1"/>
  <c r="EZ67" i="1" s="1"/>
  <c r="FG67" i="1"/>
  <c r="FH67" i="1"/>
  <c r="FI67" i="1"/>
  <c r="FJ67" i="1"/>
  <c r="FK67" i="1"/>
  <c r="FL67" i="1"/>
  <c r="FA68" i="1" a="1"/>
  <c r="FA68" i="1" s="1"/>
  <c r="EU68" i="1"/>
  <c r="EV68" i="1" s="1"/>
  <c r="EZ68" i="1" a="1"/>
  <c r="EZ68" i="1" s="1"/>
  <c r="FG68" i="1"/>
  <c r="FH68" i="1"/>
  <c r="FI68" i="1"/>
  <c r="FJ68" i="1"/>
  <c r="FK68" i="1"/>
  <c r="FL68" i="1"/>
  <c r="FA69" i="1" a="1"/>
  <c r="FA69" i="1" s="1"/>
  <c r="EU69" i="1"/>
  <c r="EV69" i="1" s="1"/>
  <c r="EZ69" i="1" a="1"/>
  <c r="EZ69" i="1" s="1"/>
  <c r="FG69" i="1"/>
  <c r="FH69" i="1"/>
  <c r="FI69" i="1"/>
  <c r="FJ69" i="1"/>
  <c r="FK69" i="1"/>
  <c r="FL69" i="1"/>
  <c r="FA71" i="1" a="1"/>
  <c r="FA71" i="1" s="1"/>
  <c r="EU71" i="1"/>
  <c r="EV71" i="1" s="1"/>
  <c r="EZ71" i="1" a="1"/>
  <c r="EZ71" i="1" s="1"/>
  <c r="FG71" i="1"/>
  <c r="FH71" i="1"/>
  <c r="FI71" i="1"/>
  <c r="FJ71" i="1"/>
  <c r="FK71" i="1"/>
  <c r="FL71" i="1"/>
  <c r="FA72" i="1" a="1"/>
  <c r="FA72" i="1" s="1"/>
  <c r="EU72" i="1"/>
  <c r="EV72" i="1" s="1"/>
  <c r="EZ72" i="1" a="1"/>
  <c r="EZ72" i="1" s="1"/>
  <c r="FG72" i="1"/>
  <c r="FH72" i="1"/>
  <c r="FI72" i="1"/>
  <c r="FJ72" i="1"/>
  <c r="FK72" i="1"/>
  <c r="FL72" i="1"/>
  <c r="FA73" i="1" a="1"/>
  <c r="FA73" i="1" s="1"/>
  <c r="EU73" i="1"/>
  <c r="EV73" i="1" s="1"/>
  <c r="EZ73" i="1" a="1"/>
  <c r="EZ73" i="1" s="1"/>
  <c r="FG73" i="1"/>
  <c r="FH73" i="1"/>
  <c r="FI73" i="1"/>
  <c r="FJ73" i="1"/>
  <c r="FK73" i="1"/>
  <c r="FL73" i="1"/>
  <c r="FA74" i="1" a="1"/>
  <c r="FA74" i="1" s="1"/>
  <c r="EU74" i="1"/>
  <c r="EV74" i="1" s="1"/>
  <c r="EZ74" i="1" a="1"/>
  <c r="EZ74" i="1" s="1"/>
  <c r="FG74" i="1"/>
  <c r="FH74" i="1"/>
  <c r="FI74" i="1"/>
  <c r="FJ74" i="1"/>
  <c r="FK74" i="1"/>
  <c r="FL74" i="1"/>
  <c r="FA75" i="1" a="1"/>
  <c r="FA75" i="1" s="1"/>
  <c r="EU75" i="1"/>
  <c r="EV75" i="1" s="1"/>
  <c r="EZ75" i="1" a="1"/>
  <c r="EZ75" i="1" s="1"/>
  <c r="FG75" i="1"/>
  <c r="FH75" i="1"/>
  <c r="FI75" i="1"/>
  <c r="FJ75" i="1"/>
  <c r="FK75" i="1"/>
  <c r="FL75" i="1"/>
  <c r="EU124" i="1"/>
  <c r="EV124" i="1" s="1"/>
  <c r="EZ124" i="1" a="1"/>
  <c r="EZ124" i="1" s="1"/>
  <c r="FG124" i="1"/>
  <c r="FH124" i="1"/>
  <c r="FI124" i="1"/>
  <c r="FJ124" i="1"/>
  <c r="FK124" i="1"/>
  <c r="FL124" i="1"/>
  <c r="FA125" i="1" a="1"/>
  <c r="FA125" i="1" s="1"/>
  <c r="EU125" i="1"/>
  <c r="EV125" i="1" s="1"/>
  <c r="EZ125" i="1" a="1"/>
  <c r="EZ125" i="1" s="1"/>
  <c r="FG125" i="1"/>
  <c r="FH125" i="1"/>
  <c r="FI125" i="1"/>
  <c r="FJ125" i="1"/>
  <c r="FK125" i="1"/>
  <c r="FL125" i="1"/>
  <c r="FA126" i="1" a="1"/>
  <c r="FA126" i="1" s="1"/>
  <c r="EU126" i="1"/>
  <c r="EV126" i="1" s="1"/>
  <c r="EZ126" i="1" a="1"/>
  <c r="EZ126" i="1" s="1"/>
  <c r="FG126" i="1"/>
  <c r="FH126" i="1"/>
  <c r="FI126" i="1"/>
  <c r="FJ126" i="1"/>
  <c r="FK126" i="1"/>
  <c r="FL126" i="1"/>
  <c r="FA127" i="1" a="1"/>
  <c r="FA127" i="1" s="1"/>
  <c r="EU127" i="1"/>
  <c r="EV127" i="1" s="1"/>
  <c r="EZ127" i="1" a="1"/>
  <c r="EZ127" i="1" s="1"/>
  <c r="FG127" i="1"/>
  <c r="FH127" i="1"/>
  <c r="FI127" i="1"/>
  <c r="FJ127" i="1"/>
  <c r="FK127" i="1"/>
  <c r="FL127" i="1"/>
  <c r="FA128" i="1" a="1"/>
  <c r="FA128" i="1" s="1"/>
  <c r="EU128" i="1"/>
  <c r="EV128" i="1" s="1"/>
  <c r="EZ128" i="1" a="1"/>
  <c r="EZ128" i="1" s="1"/>
  <c r="FG128" i="1"/>
  <c r="FH128" i="1"/>
  <c r="FI128" i="1"/>
  <c r="FJ128" i="1"/>
  <c r="FK128" i="1"/>
  <c r="FL128" i="1"/>
  <c r="FA129" i="1" a="1"/>
  <c r="FA129" i="1" s="1"/>
  <c r="EU129" i="1"/>
  <c r="EV129" i="1" s="1"/>
  <c r="EZ129" i="1" a="1"/>
  <c r="EZ129" i="1" s="1"/>
  <c r="FG129" i="1"/>
  <c r="FH129" i="1"/>
  <c r="FI129" i="1"/>
  <c r="FJ129" i="1"/>
  <c r="FK129" i="1"/>
  <c r="FL129" i="1"/>
  <c r="FA130" i="1" a="1"/>
  <c r="FA130" i="1" s="1"/>
  <c r="EU130" i="1"/>
  <c r="EV130" i="1" s="1"/>
  <c r="EZ130" i="1" a="1"/>
  <c r="EZ130" i="1" s="1"/>
  <c r="FG130" i="1"/>
  <c r="FH130" i="1"/>
  <c r="FI130" i="1"/>
  <c r="FJ130" i="1"/>
  <c r="FK130" i="1"/>
  <c r="FL130" i="1"/>
  <c r="FA131" i="1" a="1"/>
  <c r="FA131" i="1" s="1"/>
  <c r="EU131" i="1"/>
  <c r="EV131" i="1" s="1"/>
  <c r="EZ131" i="1" a="1"/>
  <c r="EZ131" i="1" s="1"/>
  <c r="FG131" i="1"/>
  <c r="FH131" i="1"/>
  <c r="FI131" i="1"/>
  <c r="FJ131" i="1"/>
  <c r="FK131" i="1"/>
  <c r="FL131" i="1"/>
  <c r="FA132" i="1" a="1"/>
  <c r="FA132" i="1" s="1"/>
  <c r="EU132" i="1"/>
  <c r="EV132" i="1" s="1"/>
  <c r="EZ132" i="1" a="1"/>
  <c r="EZ132" i="1" s="1"/>
  <c r="FG132" i="1"/>
  <c r="FH132" i="1"/>
  <c r="FI132" i="1"/>
  <c r="FJ132" i="1"/>
  <c r="FK132" i="1"/>
  <c r="FL132" i="1"/>
  <c r="FA133" i="1" a="1"/>
  <c r="FA133" i="1" s="1"/>
  <c r="EU133" i="1"/>
  <c r="EV133" i="1" s="1"/>
  <c r="EZ133" i="1" a="1"/>
  <c r="EZ133" i="1" s="1"/>
  <c r="FG133" i="1"/>
  <c r="FH133" i="1"/>
  <c r="FI133" i="1"/>
  <c r="FJ133" i="1"/>
  <c r="FK133" i="1"/>
  <c r="FL133" i="1"/>
  <c r="FA134" i="1" a="1"/>
  <c r="FA134" i="1" s="1"/>
  <c r="EU134" i="1"/>
  <c r="EV134" i="1" s="1"/>
  <c r="EZ134" i="1" a="1"/>
  <c r="EZ134" i="1" s="1"/>
  <c r="FG134" i="1"/>
  <c r="FH134" i="1"/>
  <c r="FI134" i="1"/>
  <c r="FJ134" i="1"/>
  <c r="FK134" i="1"/>
  <c r="FL134" i="1"/>
  <c r="FA135" i="1" a="1"/>
  <c r="FA135" i="1" s="1"/>
  <c r="EU135" i="1"/>
  <c r="EV135" i="1" s="1"/>
  <c r="EZ135" i="1" a="1"/>
  <c r="EZ135" i="1" s="1"/>
  <c r="FG135" i="1"/>
  <c r="FH135" i="1"/>
  <c r="FI135" i="1"/>
  <c r="FJ135" i="1"/>
  <c r="FK135" i="1"/>
  <c r="FL135" i="1"/>
  <c r="FA136" i="1" a="1"/>
  <c r="FA136" i="1" s="1"/>
  <c r="EU136" i="1"/>
  <c r="EV136" i="1" s="1"/>
  <c r="EZ136" i="1" a="1"/>
  <c r="EZ136" i="1" s="1"/>
  <c r="FG136" i="1"/>
  <c r="FH136" i="1"/>
  <c r="FI136" i="1"/>
  <c r="FJ136" i="1"/>
  <c r="FK136" i="1"/>
  <c r="FL136" i="1"/>
  <c r="FA137" i="1" a="1"/>
  <c r="FA137" i="1" s="1"/>
  <c r="EU137" i="1"/>
  <c r="EV137" i="1" s="1"/>
  <c r="EZ137" i="1" a="1"/>
  <c r="EZ137" i="1" s="1"/>
  <c r="FG137" i="1"/>
  <c r="FH137" i="1"/>
  <c r="FI137" i="1"/>
  <c r="FJ137" i="1"/>
  <c r="FK137" i="1"/>
  <c r="FL137" i="1"/>
  <c r="FA138" i="1" a="1"/>
  <c r="FA138" i="1" s="1"/>
  <c r="EU138" i="1"/>
  <c r="EV138" i="1" s="1"/>
  <c r="EZ138" i="1" a="1"/>
  <c r="EZ138" i="1" s="1"/>
  <c r="FG138" i="1"/>
  <c r="FH138" i="1"/>
  <c r="FI138" i="1"/>
  <c r="FJ138" i="1"/>
  <c r="FK138" i="1"/>
  <c r="FL138" i="1"/>
  <c r="FA139" i="1" a="1"/>
  <c r="FA139" i="1" s="1"/>
  <c r="EU139" i="1"/>
  <c r="EV139" i="1" s="1"/>
  <c r="EZ139" i="1" a="1"/>
  <c r="EZ139" i="1" s="1"/>
  <c r="FG139" i="1"/>
  <c r="FH139" i="1"/>
  <c r="FI139" i="1"/>
  <c r="FJ139" i="1"/>
  <c r="FK139" i="1"/>
  <c r="FL139" i="1"/>
  <c r="FA140" i="1" a="1"/>
  <c r="FA140" i="1" s="1"/>
  <c r="EU140" i="1"/>
  <c r="EV140" i="1" s="1"/>
  <c r="EZ140" i="1" a="1"/>
  <c r="EZ140" i="1" s="1"/>
  <c r="FG140" i="1"/>
  <c r="FH140" i="1"/>
  <c r="FI140" i="1"/>
  <c r="FJ140" i="1"/>
  <c r="FK140" i="1"/>
  <c r="FL140" i="1"/>
  <c r="FA141" i="1" a="1"/>
  <c r="FA141" i="1" s="1"/>
  <c r="EU141" i="1"/>
  <c r="EV141" i="1" s="1"/>
  <c r="EZ141" i="1" a="1"/>
  <c r="EZ141" i="1" s="1"/>
  <c r="FG141" i="1"/>
  <c r="FH141" i="1"/>
  <c r="FI141" i="1"/>
  <c r="FJ141" i="1"/>
  <c r="FK141" i="1"/>
  <c r="FL141" i="1"/>
  <c r="FA142" i="1" a="1"/>
  <c r="FA142" i="1" s="1"/>
  <c r="EU142" i="1"/>
  <c r="EV142" i="1" s="1"/>
  <c r="EZ142" i="1" a="1"/>
  <c r="EZ142" i="1" s="1"/>
  <c r="FG142" i="1"/>
  <c r="FH142" i="1"/>
  <c r="FI142" i="1"/>
  <c r="FJ142" i="1"/>
  <c r="FK142" i="1"/>
  <c r="FL142" i="1"/>
  <c r="FA143" i="1" a="1"/>
  <c r="FA143" i="1" s="1"/>
  <c r="EU143" i="1"/>
  <c r="EV143" i="1" s="1"/>
  <c r="EZ143" i="1" a="1"/>
  <c r="EZ143" i="1" s="1"/>
  <c r="FG143" i="1"/>
  <c r="FH143" i="1"/>
  <c r="FI143" i="1"/>
  <c r="FJ143" i="1"/>
  <c r="FK143" i="1"/>
  <c r="FL143" i="1"/>
  <c r="FA144" i="1" a="1"/>
  <c r="FA144" i="1" s="1"/>
  <c r="EU144" i="1"/>
  <c r="EV144" i="1" s="1"/>
  <c r="EZ144" i="1" a="1"/>
  <c r="EZ144" i="1" s="1"/>
  <c r="FG144" i="1"/>
  <c r="FH144" i="1"/>
  <c r="FI144" i="1"/>
  <c r="FJ144" i="1"/>
  <c r="FK144" i="1"/>
  <c r="FL144" i="1"/>
  <c r="FA145" i="1" a="1"/>
  <c r="FA145" i="1" s="1"/>
  <c r="EU145" i="1"/>
  <c r="EV145" i="1" s="1"/>
  <c r="EZ145" i="1" a="1"/>
  <c r="EZ145" i="1" s="1"/>
  <c r="FG145" i="1"/>
  <c r="FH145" i="1"/>
  <c r="FI145" i="1"/>
  <c r="FJ145" i="1"/>
  <c r="FK145" i="1"/>
  <c r="FL145" i="1"/>
  <c r="FA146" i="1" a="1"/>
  <c r="FA146" i="1" s="1"/>
  <c r="EU146" i="1"/>
  <c r="EV146" i="1" s="1"/>
  <c r="EZ146" i="1" a="1"/>
  <c r="EZ146" i="1" s="1"/>
  <c r="FG146" i="1"/>
  <c r="FH146" i="1"/>
  <c r="FI146" i="1"/>
  <c r="FJ146" i="1"/>
  <c r="FK146" i="1"/>
  <c r="FL146" i="1"/>
  <c r="FA147" i="1" a="1"/>
  <c r="FA147" i="1" s="1"/>
  <c r="EU147" i="1"/>
  <c r="EV147" i="1" s="1"/>
  <c r="EZ147" i="1" a="1"/>
  <c r="EZ147" i="1" s="1"/>
  <c r="FG147" i="1"/>
  <c r="FH147" i="1"/>
  <c r="FI147" i="1"/>
  <c r="FJ147" i="1"/>
  <c r="FK147" i="1"/>
  <c r="FL147" i="1"/>
  <c r="BA65" i="1" l="1"/>
  <c r="BA66" i="1" s="1"/>
  <c r="BA67" i="1" s="1"/>
  <c r="BA68" i="1" s="1"/>
  <c r="BA69" i="1" s="1"/>
  <c r="BA70" i="1" s="1"/>
  <c r="BA71" i="1" s="1"/>
  <c r="BA72" i="1" s="1"/>
  <c r="BA73" i="1" s="1"/>
  <c r="BA74" i="1" s="1"/>
  <c r="BA75" i="1" s="1"/>
  <c r="BA76" i="1" s="1"/>
  <c r="H29" i="1"/>
  <c r="BA29" i="1" s="1" a="1"/>
  <c r="BA29" i="1" s="1"/>
  <c r="FA29" i="1" a="1"/>
  <c r="FA29" i="1" s="1"/>
  <c r="H28" i="1"/>
  <c r="BA28" i="1" s="1" a="1"/>
  <c r="BA28" i="1" s="1"/>
  <c r="BB76" i="1" l="1"/>
  <c r="BA77" i="1"/>
  <c r="BA123" i="1"/>
  <c r="BA124" i="1" s="1"/>
  <c r="BA125" i="1" s="1"/>
  <c r="BA126" i="1" s="1"/>
  <c r="BA127" i="1" s="1"/>
  <c r="BA128" i="1" s="1"/>
  <c r="BA129" i="1" s="1"/>
  <c r="BA130" i="1" s="1"/>
  <c r="BA131" i="1" s="1"/>
  <c r="BA132" i="1" s="1"/>
  <c r="BA133" i="1" s="1"/>
  <c r="BA134" i="1" s="1"/>
  <c r="BA135" i="1" s="1"/>
  <c r="BA136" i="1" s="1"/>
  <c r="BA137" i="1" s="1"/>
  <c r="BA138" i="1" s="1"/>
  <c r="BA139" i="1" s="1"/>
  <c r="BA140" i="1" s="1"/>
  <c r="BA141" i="1" s="1"/>
  <c r="BA142" i="1" s="1"/>
  <c r="BA143" i="1" s="1"/>
  <c r="BA144" i="1" s="1"/>
  <c r="BA145" i="1" s="1"/>
  <c r="BA146" i="1" s="1"/>
  <c r="BA147" i="1" s="1"/>
  <c r="BB41" i="1"/>
  <c r="BB40" i="1"/>
  <c r="BB37" i="1"/>
  <c r="BB54" i="1"/>
  <c r="BB34" i="1"/>
  <c r="BB51" i="1"/>
  <c r="BB31" i="1"/>
  <c r="BB48" i="1"/>
  <c r="BB45" i="1"/>
  <c r="BB42" i="1"/>
  <c r="BB38" i="1"/>
  <c r="BB55" i="1"/>
  <c r="BB35" i="1"/>
  <c r="BB52" i="1"/>
  <c r="BB32" i="1"/>
  <c r="BB49" i="1"/>
  <c r="BB46" i="1"/>
  <c r="BB43" i="1"/>
  <c r="BB56" i="1"/>
  <c r="BB39" i="1"/>
  <c r="BB36" i="1"/>
  <c r="BB53" i="1"/>
  <c r="BB64" i="1"/>
  <c r="BB33" i="1"/>
  <c r="BB50" i="1"/>
  <c r="BB30" i="1"/>
  <c r="BB47" i="1"/>
  <c r="BB44" i="1"/>
  <c r="BB28" i="1"/>
  <c r="BB66" i="1"/>
  <c r="BB65" i="1"/>
  <c r="BB29" i="1"/>
  <c r="BA78" i="1" l="1"/>
  <c r="BB77" i="1"/>
  <c r="BB67" i="1"/>
  <c r="BA79" i="1" l="1"/>
  <c r="BB78" i="1"/>
  <c r="BB68" i="1"/>
  <c r="BA80" i="1" l="1"/>
  <c r="BB79" i="1"/>
  <c r="BB69" i="1"/>
  <c r="BB80" i="1" l="1"/>
  <c r="BA81" i="1"/>
  <c r="BB70" i="1"/>
  <c r="BB81" i="1" l="1"/>
  <c r="BA82" i="1"/>
  <c r="BB71" i="1"/>
  <c r="BA83" i="1" l="1"/>
  <c r="BB82" i="1"/>
  <c r="BB72" i="1"/>
  <c r="BA84" i="1" l="1"/>
  <c r="BB83" i="1"/>
  <c r="BB73" i="1"/>
  <c r="BA85" i="1" l="1"/>
  <c r="BB84" i="1"/>
  <c r="BB74" i="1"/>
  <c r="BA86" i="1" l="1"/>
  <c r="BB85" i="1"/>
  <c r="BB75" i="1"/>
  <c r="BA87" i="1" l="1"/>
  <c r="BB86" i="1"/>
  <c r="BB87" i="1" l="1"/>
  <c r="BA88" i="1"/>
  <c r="BA89" i="1" l="1"/>
  <c r="BB88" i="1"/>
  <c r="BA90" i="1" l="1"/>
  <c r="BB89" i="1"/>
  <c r="BB90" i="1" l="1"/>
  <c r="BA91" i="1"/>
  <c r="BB91" i="1" l="1"/>
  <c r="BA92" i="1"/>
  <c r="BA93" i="1" l="1"/>
  <c r="BB92" i="1"/>
  <c r="BB93" i="1" l="1"/>
  <c r="BA94" i="1"/>
  <c r="BA95" i="1" l="1"/>
  <c r="BB94" i="1"/>
  <c r="BA96" i="1" l="1"/>
  <c r="BB95" i="1"/>
  <c r="BA97" i="1" l="1"/>
  <c r="BB96" i="1"/>
  <c r="BA98" i="1" l="1"/>
  <c r="BB97" i="1"/>
  <c r="BB98" i="1" l="1"/>
  <c r="BA99" i="1"/>
  <c r="BB99" i="1" l="1"/>
  <c r="BA100" i="1"/>
  <c r="BA101" i="1" s="1"/>
  <c r="BB101" i="1" l="1"/>
  <c r="BA102" i="1"/>
  <c r="BB100" i="1"/>
  <c r="BA103" i="1" l="1"/>
  <c r="BB102" i="1"/>
  <c r="BB103" i="1" l="1"/>
  <c r="BA104" i="1"/>
  <c r="BB104" i="1" l="1"/>
  <c r="BA105" i="1"/>
  <c r="BA106" i="1" l="1"/>
  <c r="BB105" i="1"/>
  <c r="BB106" i="1" l="1"/>
  <c r="BA107" i="1"/>
  <c r="BA108" i="1" l="1"/>
  <c r="BB107" i="1"/>
  <c r="BB108" i="1" l="1"/>
  <c r="BA109" i="1"/>
  <c r="BA110" i="1" l="1"/>
  <c r="BB109" i="1"/>
  <c r="BA111" i="1" l="1"/>
  <c r="BB110" i="1"/>
  <c r="BB111" i="1" l="1"/>
  <c r="BA112" i="1"/>
  <c r="BA113" i="1" l="1"/>
  <c r="BB112" i="1"/>
  <c r="BB113" i="1" l="1"/>
  <c r="BA114" i="1"/>
  <c r="BA115" i="1" l="1"/>
  <c r="BB114" i="1"/>
  <c r="BB115" i="1" l="1"/>
  <c r="BB144" i="1"/>
  <c r="BB132" i="1"/>
  <c r="BB125" i="1"/>
  <c r="BB146" i="1"/>
  <c r="BB128" i="1"/>
  <c r="BB129" i="1"/>
  <c r="BB148" i="1"/>
  <c r="BB145" i="1"/>
  <c r="BB131" i="1"/>
  <c r="BB140" i="1"/>
  <c r="BB147" i="1"/>
  <c r="BB133" i="1"/>
  <c r="BB138" i="1"/>
  <c r="BB126" i="1"/>
  <c r="BB149" i="1"/>
  <c r="BB134" i="1"/>
  <c r="BB137" i="1"/>
  <c r="BB127" i="1"/>
  <c r="BB139" i="1"/>
  <c r="BB143" i="1"/>
  <c r="BB135" i="1"/>
  <c r="BB136" i="1"/>
  <c r="BB116" i="1"/>
  <c r="BB130" i="1"/>
  <c r="BB124" i="1"/>
  <c r="BB141" i="1"/>
  <c r="BB142"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C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D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E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L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M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O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Q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S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W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Y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Z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GB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D2" authorId="2" shapeId="0" xr:uid="{949A901F-EA7C-4F45-9FBF-1C013F17ED94}">
      <text>
        <r>
          <rPr>
            <b/>
            <sz val="9"/>
            <color indexed="81"/>
            <rFont val="Tahoma"/>
            <family val="2"/>
          </rPr>
          <t>John:</t>
        </r>
        <r>
          <rPr>
            <sz val="9"/>
            <color indexed="81"/>
            <rFont val="Tahoma"/>
            <family val="2"/>
          </rPr>
          <t xml:space="preserve">
Include pasture. Default is True</t>
        </r>
      </text>
    </comment>
    <comment ref="GE2" authorId="2" shapeId="0" xr:uid="{91D8C8B8-2052-4BB1-97EF-50BEB3AEC65E}">
      <text>
        <r>
          <rPr>
            <b/>
            <sz val="9"/>
            <color indexed="81"/>
            <rFont val="Tahoma"/>
            <family val="2"/>
          </rPr>
          <t>John:</t>
        </r>
        <r>
          <rPr>
            <sz val="9"/>
            <color indexed="81"/>
            <rFont val="Tahoma"/>
            <family val="2"/>
          </rPr>
          <t xml:space="preserve">
Include pasture. Default is True</t>
        </r>
      </text>
    </comment>
    <comment ref="GF2" authorId="2" shapeId="0" xr:uid="{EA8ABF95-C747-40D0-AC68-04CCBE765FAD}">
      <text>
        <r>
          <rPr>
            <b/>
            <sz val="9"/>
            <color indexed="81"/>
            <rFont val="Tahoma"/>
            <family val="2"/>
          </rPr>
          <t>John:</t>
        </r>
        <r>
          <rPr>
            <sz val="9"/>
            <color indexed="81"/>
            <rFont val="Tahoma"/>
            <family val="2"/>
          </rPr>
          <t xml:space="preserve">
Include pasture. Default is True</t>
        </r>
      </text>
    </comment>
    <comment ref="GH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I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J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K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L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M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N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O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T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U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V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W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Y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Z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HA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HB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HC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HD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HE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HF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G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IA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B2" authorId="0" shapeId="0" xr:uid="{4B8BA69C-AB48-40CB-B098-9A554A39AB8D}">
      <text>
        <r>
          <rPr>
            <b/>
            <sz val="9"/>
            <color indexed="81"/>
            <rFont val="Tahoma"/>
            <family val="2"/>
          </rPr>
          <t xml:space="preserve">John:
</t>
        </r>
        <r>
          <rPr>
            <sz val="9"/>
            <color indexed="81"/>
            <rFont val="Tahoma"/>
            <family val="2"/>
          </rPr>
          <t>Coefficients for pregnancy</t>
        </r>
      </text>
    </comment>
    <comment ref="IC2" authorId="0" shapeId="0" xr:uid="{D9ADA4D1-8341-40D2-A499-B9AFF430E146}">
      <text>
        <r>
          <rPr>
            <b/>
            <sz val="9"/>
            <color indexed="81"/>
            <rFont val="Tahoma"/>
            <family val="2"/>
          </rPr>
          <t xml:space="preserve">John:
</t>
        </r>
        <r>
          <rPr>
            <sz val="9"/>
            <color indexed="81"/>
            <rFont val="Tahoma"/>
            <family val="2"/>
          </rPr>
          <t>Coefficients for lactation</t>
        </r>
      </text>
    </comment>
    <comment ref="ID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IE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F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G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J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K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L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M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N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O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P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H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I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J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S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S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U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V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W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X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Y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Z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XE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F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G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H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I2" authorId="0" shapeId="0" xr:uid="{AE0D44F4-DAA7-4388-B9BC-AB31B3CDB260}">
      <text>
        <r>
          <rPr>
            <b/>
            <sz val="9"/>
            <color indexed="81"/>
            <rFont val="Tahoma"/>
            <family val="2"/>
          </rPr>
          <t xml:space="preserve">John:
</t>
        </r>
        <r>
          <rPr>
            <sz val="9"/>
            <color indexed="81"/>
            <rFont val="Tahoma"/>
            <family val="2"/>
          </rPr>
          <t>Coefficients for growth</t>
        </r>
      </text>
    </comment>
    <comment ref="XK2" authorId="0" shapeId="0" xr:uid="{00AF0F62-FD23-4587-8F96-1B74A72DC022}">
      <text>
        <r>
          <rPr>
            <b/>
            <sz val="9"/>
            <color indexed="81"/>
            <rFont val="Tahoma"/>
            <family val="2"/>
          </rPr>
          <t xml:space="preserve">John:
</t>
        </r>
        <r>
          <rPr>
            <sz val="9"/>
            <color indexed="81"/>
            <rFont val="Tahoma"/>
            <family val="2"/>
          </rPr>
          <t>Coefficients for mortality</t>
        </r>
      </text>
    </comment>
    <comment ref="XL2" authorId="0" shapeId="0" xr:uid="{B9DC0F4A-0788-4304-8549-E5D0A6BE09EE}">
      <text>
        <r>
          <rPr>
            <b/>
            <sz val="9"/>
            <color indexed="81"/>
            <rFont val="Tahoma"/>
            <family val="2"/>
          </rPr>
          <t xml:space="preserve">John:
</t>
        </r>
        <r>
          <rPr>
            <sz val="9"/>
            <color indexed="81"/>
            <rFont val="Tahoma"/>
            <family val="2"/>
          </rPr>
          <t>Coefficients for lactation</t>
        </r>
      </text>
    </comment>
    <comment ref="XM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O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W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YB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YC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YD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YE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YI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YJ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YK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YM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U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V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Y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Z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ZA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ZB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ZC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ZE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ZF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ZG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ZH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ZI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ZJ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K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L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O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R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U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X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Y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AJ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K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L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U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V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W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X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Z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BB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BD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BE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BG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BH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BI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BJ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L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X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H3" authorId="2" shapeId="0" xr:uid="{EDBAF20B-E6F1-46E4-90F2-F767570B3214}">
      <text>
        <r>
          <rPr>
            <b/>
            <sz val="9"/>
            <color indexed="81"/>
            <rFont val="Tahoma"/>
            <family val="2"/>
          </rPr>
          <t>John:</t>
        </r>
        <r>
          <rPr>
            <sz val="9"/>
            <color indexed="81"/>
            <rFont val="Tahoma"/>
            <family val="2"/>
          </rPr>
          <t xml:space="preserve">
Pasture type</t>
        </r>
      </text>
    </comment>
    <comment ref="ZE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C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D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E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F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G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H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I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J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K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L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M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N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O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P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Q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R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S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T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U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V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W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X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Y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Z4" authorId="0" shapeId="0" xr:uid="{A2DAE735-7374-4EA5-9E7B-D2C986AC4139}">
      <text>
        <r>
          <rPr>
            <b/>
            <sz val="9"/>
            <color indexed="81"/>
            <rFont val="Tahoma"/>
            <family val="2"/>
          </rPr>
          <t>John:
0</t>
        </r>
        <r>
          <rPr>
            <sz val="9"/>
            <color indexed="81"/>
            <rFont val="Tahoma"/>
            <family val="2"/>
          </rPr>
          <t>:1, : is yearlings of all genotypes</t>
        </r>
      </text>
    </comment>
    <comment ref="FA4" authorId="0" shapeId="0" xr:uid="{238F5B35-0757-4AEB-9958-2508BF4C33C1}">
      <text>
        <r>
          <rPr>
            <b/>
            <sz val="9"/>
            <color indexed="81"/>
            <rFont val="Tahoma"/>
            <family val="2"/>
          </rPr>
          <t>John:
0</t>
        </r>
        <r>
          <rPr>
            <sz val="9"/>
            <color indexed="81"/>
            <rFont val="Tahoma"/>
            <family val="2"/>
          </rPr>
          <t>:1, : is yearlings of all genotypes</t>
        </r>
      </text>
    </comment>
    <comment ref="FB4" authorId="0" shapeId="0" xr:uid="{ADC14BCD-2754-4D26-92C0-AB324B29AFEB}">
      <text>
        <r>
          <rPr>
            <b/>
            <sz val="9"/>
            <color indexed="81"/>
            <rFont val="Tahoma"/>
            <family val="2"/>
          </rPr>
          <t xml:space="preserve">John:
</t>
        </r>
        <r>
          <rPr>
            <sz val="9"/>
            <color indexed="81"/>
            <rFont val="Tahoma"/>
            <family val="2"/>
          </rPr>
          <t>1:2, : is maidens of all genotypes</t>
        </r>
      </text>
    </comment>
    <comment ref="FF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H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I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J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K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L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M4" authorId="2" shapeId="0" xr:uid="{1009D4DF-56FA-4849-A964-B6F2A9D0CC8E}">
      <text>
        <r>
          <rPr>
            <b/>
            <sz val="9"/>
            <color indexed="81"/>
            <rFont val="Tahoma"/>
            <family val="2"/>
          </rPr>
          <t>John:</t>
        </r>
        <r>
          <rPr>
            <sz val="9"/>
            <color indexed="81"/>
            <rFont val="Tahoma"/>
            <family val="2"/>
          </rPr>
          <t xml:space="preserve">
0:1 is the yearlings
</t>
        </r>
      </text>
    </comment>
    <comment ref="FN4" authorId="2" shapeId="0" xr:uid="{C201F09B-FDE6-471C-AAE8-29AF72EADD72}">
      <text>
        <r>
          <rPr>
            <b/>
            <sz val="9"/>
            <color indexed="81"/>
            <rFont val="Tahoma"/>
            <family val="2"/>
          </rPr>
          <t>John:</t>
        </r>
        <r>
          <rPr>
            <sz val="9"/>
            <color indexed="81"/>
            <rFont val="Tahoma"/>
            <family val="2"/>
          </rPr>
          <t xml:space="preserve">
1: is maidens and older
</t>
        </r>
      </text>
    </comment>
    <comment ref="FO4" authorId="2" shapeId="0" xr:uid="{FD1719A0-8CDF-47F4-8165-6A9FDAA90CEE}">
      <text>
        <r>
          <rPr>
            <b/>
            <sz val="9"/>
            <color indexed="81"/>
            <rFont val="Tahoma"/>
            <family val="2"/>
          </rPr>
          <t>John:</t>
        </r>
        <r>
          <rPr>
            <sz val="9"/>
            <color indexed="81"/>
            <rFont val="Tahoma"/>
            <family val="2"/>
          </rPr>
          <t xml:space="preserve">
0:1 is the yearlings
</t>
        </r>
      </text>
    </comment>
    <comment ref="FP4" authorId="2" shapeId="0" xr:uid="{CE326799-14A2-4FBE-839D-DFEE07CFA0A6}">
      <text>
        <r>
          <rPr>
            <b/>
            <sz val="9"/>
            <color indexed="81"/>
            <rFont val="Tahoma"/>
            <family val="2"/>
          </rPr>
          <t>John:</t>
        </r>
        <r>
          <rPr>
            <sz val="9"/>
            <color indexed="81"/>
            <rFont val="Tahoma"/>
            <family val="2"/>
          </rPr>
          <t xml:space="preserve">
1: is maidens and older
</t>
        </r>
      </text>
    </comment>
    <comment ref="FQ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R4" authorId="2" shapeId="0" xr:uid="{E7FBCDF3-95A2-464D-89EF-A5E1D73E4C62}">
      <text>
        <r>
          <rPr>
            <b/>
            <sz val="9"/>
            <color indexed="81"/>
            <rFont val="Tahoma"/>
            <family val="2"/>
          </rPr>
          <t>John:</t>
        </r>
        <r>
          <rPr>
            <sz val="9"/>
            <color indexed="81"/>
            <rFont val="Tahoma"/>
            <family val="2"/>
          </rPr>
          <t xml:space="preserve">
1: is maidens and older
</t>
        </r>
      </text>
    </comment>
    <comment ref="FT4" authorId="2" shapeId="0" xr:uid="{90C07E8A-2A5C-4510-B26D-109EE346383F}">
      <text>
        <r>
          <rPr>
            <b/>
            <sz val="9"/>
            <color indexed="81"/>
            <rFont val="Tahoma"/>
            <family val="2"/>
          </rPr>
          <t>John:</t>
        </r>
        <r>
          <rPr>
            <sz val="9"/>
            <color indexed="81"/>
            <rFont val="Tahoma"/>
            <family val="2"/>
          </rPr>
          <t xml:space="preserve">
Autumn lambing included</t>
        </r>
      </text>
    </comment>
    <comment ref="FU4" authorId="2" shapeId="0" xr:uid="{DDC4B732-0724-4618-967C-94830644C7C0}">
      <text>
        <r>
          <rPr>
            <b/>
            <sz val="9"/>
            <color indexed="81"/>
            <rFont val="Tahoma"/>
            <family val="2"/>
          </rPr>
          <t>John:</t>
        </r>
        <r>
          <rPr>
            <sz val="9"/>
            <color indexed="81"/>
            <rFont val="Tahoma"/>
            <family val="2"/>
          </rPr>
          <t xml:space="preserve">
Winter lambing included</t>
        </r>
      </text>
    </comment>
    <comment ref="FV4" authorId="2" shapeId="0" xr:uid="{E5BCC9AA-3746-43B7-A671-B947067682D5}">
      <text>
        <r>
          <rPr>
            <b/>
            <sz val="9"/>
            <color indexed="81"/>
            <rFont val="Tahoma"/>
            <family val="2"/>
          </rPr>
          <t>John:</t>
        </r>
        <r>
          <rPr>
            <sz val="9"/>
            <color indexed="81"/>
            <rFont val="Tahoma"/>
            <family val="2"/>
          </rPr>
          <t xml:space="preserve">
Spring lambing included</t>
        </r>
      </text>
    </comment>
    <comment ref="FW4" authorId="2" shapeId="0" xr:uid="{F6A63D6B-CC6D-44BF-9483-ED1A61E96B2D}">
      <text>
        <r>
          <rPr>
            <b/>
            <sz val="9"/>
            <color indexed="81"/>
            <rFont val="Tahoma"/>
            <family val="2"/>
          </rPr>
          <t>John:</t>
        </r>
        <r>
          <rPr>
            <sz val="9"/>
            <color indexed="81"/>
            <rFont val="Tahoma"/>
            <family val="2"/>
          </rPr>
          <t xml:space="preserve">
Ewe lambs for all genotypes</t>
        </r>
      </text>
    </comment>
    <comment ref="FX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GA4" authorId="2" shapeId="0" xr:uid="{592101BA-FD93-4C15-9426-49115E228649}">
      <text>
        <r>
          <rPr>
            <b/>
            <sz val="9"/>
            <color indexed="81"/>
            <rFont val="Tahoma"/>
            <family val="2"/>
          </rPr>
          <t>John:</t>
        </r>
        <r>
          <rPr>
            <sz val="9"/>
            <color indexed="81"/>
            <rFont val="Tahoma"/>
            <family val="2"/>
          </rPr>
          <t xml:space="preserve">
Export wether sale grid</t>
        </r>
      </text>
    </comment>
    <comment ref="GD4" authorId="2" shapeId="0" xr:uid="{A053ED31-947D-456B-9572-5543ED562B2B}">
      <text>
        <r>
          <rPr>
            <b/>
            <sz val="9"/>
            <color indexed="81"/>
            <rFont val="Tahoma"/>
            <family val="2"/>
          </rPr>
          <t>Michael:</t>
        </r>
        <r>
          <rPr>
            <sz val="9"/>
            <color indexed="81"/>
            <rFont val="Tahoma"/>
            <family val="2"/>
          </rPr>
          <t xml:space="preserve">
Annual or standard pasture
</t>
        </r>
      </text>
    </comment>
    <comment ref="GE4" authorId="2" shapeId="0" xr:uid="{7AB94EF9-E6F4-4460-81F3-81A1B5ED9D05}">
      <text>
        <r>
          <rPr>
            <b/>
            <sz val="9"/>
            <color indexed="81"/>
            <rFont val="Tahoma"/>
            <family val="2"/>
          </rPr>
          <t>Michael:</t>
        </r>
        <r>
          <rPr>
            <sz val="9"/>
            <color indexed="81"/>
            <rFont val="Tahoma"/>
            <family val="2"/>
          </rPr>
          <t xml:space="preserve">
Lucerne</t>
        </r>
      </text>
    </comment>
    <comment ref="GF4" authorId="2" shapeId="0" xr:uid="{2DA1400B-D929-494B-B6AF-C176F4C93BB3}">
      <text>
        <r>
          <rPr>
            <b/>
            <sz val="9"/>
            <color indexed="81"/>
            <rFont val="Tahoma"/>
            <family val="2"/>
          </rPr>
          <t>Michael:</t>
        </r>
        <r>
          <rPr>
            <sz val="9"/>
            <color indexed="81"/>
            <rFont val="Tahoma"/>
            <family val="2"/>
          </rPr>
          <t xml:space="preserve">
Tedera
</t>
        </r>
      </text>
    </comment>
    <comment ref="GG4" authorId="2" shapeId="0" xr:uid="{6003DA1B-F91E-4B9F-96CD-AB783984CAAA}">
      <text>
        <r>
          <rPr>
            <b/>
            <sz val="9"/>
            <color indexed="81"/>
            <rFont val="Tahoma"/>
            <family val="2"/>
          </rPr>
          <t>Michael:</t>
        </r>
        <r>
          <rPr>
            <sz val="9"/>
            <color indexed="81"/>
            <rFont val="Tahoma"/>
            <family val="2"/>
          </rPr>
          <t xml:space="preserve">
Understory</t>
        </r>
      </text>
    </comment>
    <comment ref="GV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W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G4" authorId="2" shapeId="0" xr:uid="{4273F959-F804-433B-B1B3-B76865996C94}">
      <text>
        <r>
          <rPr>
            <b/>
            <sz val="9"/>
            <color indexed="81"/>
            <rFont val="Tahoma"/>
            <family val="2"/>
          </rPr>
          <t>John:</t>
        </r>
        <r>
          <rPr>
            <sz val="9"/>
            <color indexed="81"/>
            <rFont val="Tahoma"/>
            <family val="2"/>
          </rPr>
          <t xml:space="preserve">
Random</t>
        </r>
      </text>
    </comment>
    <comment ref="HH4" authorId="2" shapeId="0" xr:uid="{1D2EE4A7-416D-496C-9CDB-7D89A0CB192B}">
      <text>
        <r>
          <rPr>
            <b/>
            <sz val="9"/>
            <color indexed="81"/>
            <rFont val="Tahoma"/>
            <family val="2"/>
          </rPr>
          <t>John:</t>
        </r>
        <r>
          <rPr>
            <sz val="9"/>
            <color indexed="81"/>
            <rFont val="Tahoma"/>
            <family val="2"/>
          </rPr>
          <t xml:space="preserve">
LWC (Liveweight change)</t>
        </r>
      </text>
    </comment>
    <comment ref="HI4" authorId="2" shapeId="0" xr:uid="{22B8C0B6-2B0E-41C9-8EF0-9B6AE6843C57}">
      <text>
        <r>
          <rPr>
            <b/>
            <sz val="9"/>
            <color indexed="81"/>
            <rFont val="Tahoma"/>
            <family val="2"/>
          </rPr>
          <t>John:</t>
        </r>
        <r>
          <rPr>
            <sz val="9"/>
            <color indexed="81"/>
            <rFont val="Tahoma"/>
            <family val="2"/>
          </rPr>
          <t xml:space="preserve">
intake</t>
        </r>
      </text>
    </comment>
    <comment ref="HJ4" authorId="2" shapeId="0" xr:uid="{8C3BFBED-845C-42B1-9F08-49F84CBBF2F6}">
      <text>
        <r>
          <rPr>
            <b/>
            <sz val="9"/>
            <color indexed="81"/>
            <rFont val="Tahoma"/>
            <family val="2"/>
          </rPr>
          <t>John:</t>
        </r>
        <r>
          <rPr>
            <sz val="9"/>
            <color indexed="81"/>
            <rFont val="Tahoma"/>
            <family val="2"/>
          </rPr>
          <t xml:space="preserve">
fat</t>
        </r>
      </text>
    </comment>
    <comment ref="HK4" authorId="2" shapeId="0" xr:uid="{659FD555-236E-44A1-B21D-71CBACE8BFB1}">
      <text>
        <r>
          <rPr>
            <b/>
            <sz val="9"/>
            <color indexed="81"/>
            <rFont val="Tahoma"/>
            <family val="2"/>
          </rPr>
          <t>John:</t>
        </r>
        <r>
          <rPr>
            <sz val="9"/>
            <color indexed="81"/>
            <rFont val="Tahoma"/>
            <family val="2"/>
          </rPr>
          <t xml:space="preserve">
muscle</t>
        </r>
      </text>
    </comment>
    <comment ref="HL4" authorId="2" shapeId="0" xr:uid="{A824DBB5-A5B6-4007-8788-6F51B002FB34}">
      <text>
        <r>
          <rPr>
            <b/>
            <sz val="9"/>
            <color indexed="81"/>
            <rFont val="Tahoma"/>
            <family val="2"/>
          </rPr>
          <t>John:</t>
        </r>
        <r>
          <rPr>
            <sz val="9"/>
            <color indexed="81"/>
            <rFont val="Tahoma"/>
            <family val="2"/>
          </rPr>
          <t xml:space="preserve">
viscera</t>
        </r>
      </text>
    </comment>
    <comment ref="HM4" authorId="2" shapeId="0" xr:uid="{34AB887F-E7B5-4C9E-AA39-DFEFAC2BCA20}">
      <text>
        <r>
          <rPr>
            <b/>
            <sz val="9"/>
            <color indexed="81"/>
            <rFont val="Tahoma"/>
            <family val="2"/>
          </rPr>
          <t>John:</t>
        </r>
        <r>
          <rPr>
            <sz val="9"/>
            <color indexed="81"/>
            <rFont val="Tahoma"/>
            <family val="2"/>
          </rPr>
          <t xml:space="preserve">
EVG (energy value of gain)</t>
        </r>
      </text>
    </comment>
    <comment ref="HN4" authorId="2" shapeId="0" xr:uid="{4B0EF03C-DEB1-486E-B3A0-5ECE0DB75C29}">
      <text>
        <r>
          <rPr>
            <b/>
            <sz val="9"/>
            <color indexed="81"/>
            <rFont val="Tahoma"/>
            <family val="2"/>
          </rPr>
          <t>John:</t>
        </r>
        <r>
          <rPr>
            <sz val="9"/>
            <color indexed="81"/>
            <rFont val="Tahoma"/>
            <family val="2"/>
          </rPr>
          <t xml:space="preserve">
WBEC (whole body energy change)</t>
        </r>
      </text>
    </comment>
    <comment ref="HO4" authorId="2" shapeId="0" xr:uid="{493EF8F5-59E7-4909-8E2F-DD830FB20B73}">
      <text>
        <r>
          <rPr>
            <b/>
            <sz val="9"/>
            <color indexed="81"/>
            <rFont val="Tahoma"/>
            <family val="2"/>
          </rPr>
          <t>John:</t>
        </r>
        <r>
          <rPr>
            <sz val="9"/>
            <color indexed="81"/>
            <rFont val="Tahoma"/>
            <family val="2"/>
          </rPr>
          <t xml:space="preserve">
foetus (energy for foetal growth)</t>
        </r>
      </text>
    </comment>
    <comment ref="HP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Q4" authorId="2" shapeId="0" xr:uid="{C99FD5EB-2B77-4C4A-A860-D0CCFD73973C}">
      <text>
        <r>
          <rPr>
            <b/>
            <sz val="9"/>
            <color indexed="81"/>
            <rFont val="Tahoma"/>
            <family val="2"/>
          </rPr>
          <t>John:</t>
        </r>
        <r>
          <rPr>
            <sz val="9"/>
            <color indexed="81"/>
            <rFont val="Tahoma"/>
            <family val="2"/>
          </rPr>
          <t xml:space="preserve">
Conception</t>
        </r>
      </text>
    </comment>
    <comment ref="HR4" authorId="2" shapeId="0" xr:uid="{60FE5092-9986-4CA8-AB94-B61AA86D9A52}">
      <text>
        <r>
          <rPr>
            <b/>
            <sz val="9"/>
            <color indexed="81"/>
            <rFont val="Tahoma"/>
            <family val="2"/>
          </rPr>
          <t>John:</t>
        </r>
        <r>
          <rPr>
            <sz val="9"/>
            <color indexed="81"/>
            <rFont val="Tahoma"/>
            <family val="2"/>
          </rPr>
          <t xml:space="preserve">
Litter Size</t>
        </r>
      </text>
    </comment>
    <comment ref="HS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T4" authorId="2" shapeId="0" xr:uid="{A076CB06-E960-4F5A-999E-8A5A7996D778}">
      <text>
        <r>
          <rPr>
            <b/>
            <sz val="9"/>
            <color indexed="81"/>
            <rFont val="Tahoma"/>
            <family val="2"/>
          </rPr>
          <t>John:</t>
        </r>
        <r>
          <rPr>
            <sz val="9"/>
            <color indexed="81"/>
            <rFont val="Tahoma"/>
            <family val="2"/>
          </rPr>
          <t xml:space="preserve">
Mortality</t>
        </r>
      </text>
    </comment>
    <comment ref="HU4" authorId="2" shapeId="0" xr:uid="{E7D0FDE4-E13D-4201-9837-E9EB9A7E02C1}">
      <text>
        <r>
          <rPr>
            <b/>
            <sz val="9"/>
            <color indexed="81"/>
            <rFont val="Tahoma"/>
            <family val="2"/>
          </rPr>
          <t>John:</t>
        </r>
        <r>
          <rPr>
            <sz val="9"/>
            <color indexed="81"/>
            <rFont val="Tahoma"/>
            <family val="2"/>
          </rPr>
          <t xml:space="preserve">
CFW</t>
        </r>
      </text>
    </comment>
    <comment ref="HV4" authorId="2" shapeId="0" xr:uid="{AADA70C9-D251-4DC7-8B67-E31CF01F1CBE}">
      <text>
        <r>
          <rPr>
            <b/>
            <sz val="9"/>
            <color indexed="81"/>
            <rFont val="Tahoma"/>
            <family val="2"/>
          </rPr>
          <t>John:</t>
        </r>
        <r>
          <rPr>
            <sz val="9"/>
            <color indexed="81"/>
            <rFont val="Tahoma"/>
            <family val="2"/>
          </rPr>
          <t xml:space="preserve">
FD</t>
        </r>
      </text>
    </comment>
    <comment ref="HW4" authorId="2" shapeId="0" xr:uid="{34A53DF5-7DB8-4267-8936-E0E8FF6CB8D6}">
      <text>
        <r>
          <rPr>
            <b/>
            <sz val="9"/>
            <color indexed="81"/>
            <rFont val="Tahoma"/>
            <family val="2"/>
          </rPr>
          <t>John:</t>
        </r>
        <r>
          <rPr>
            <sz val="9"/>
            <color indexed="81"/>
            <rFont val="Tahoma"/>
            <family val="2"/>
          </rPr>
          <t xml:space="preserve">
SS (staple strength)</t>
        </r>
      </text>
    </comment>
    <comment ref="HX4" authorId="2" shapeId="0" xr:uid="{E92C7F2D-6E24-4A50-8E80-5E1B69F8947B}">
      <text>
        <r>
          <rPr>
            <b/>
            <sz val="9"/>
            <color indexed="81"/>
            <rFont val="Tahoma"/>
            <family val="2"/>
          </rPr>
          <t>John:</t>
        </r>
        <r>
          <rPr>
            <sz val="9"/>
            <color indexed="81"/>
            <rFont val="Tahoma"/>
            <family val="2"/>
          </rPr>
          <t xml:space="preserve">
cfat (Fat depth at the c site)</t>
        </r>
      </text>
    </comment>
    <comment ref="HY4" authorId="2" shapeId="0" xr:uid="{28E81AF3-2CD7-4FDD-9269-1A7201B71F04}">
      <text>
        <r>
          <rPr>
            <b/>
            <sz val="9"/>
            <color indexed="81"/>
            <rFont val="Tahoma"/>
            <family val="2"/>
          </rPr>
          <t>John:</t>
        </r>
        <r>
          <rPr>
            <sz val="9"/>
            <color indexed="81"/>
            <rFont val="Tahoma"/>
            <family val="2"/>
          </rPr>
          <t xml:space="preserve">
SL (staple length)</t>
        </r>
      </text>
    </comment>
    <comment ref="HZ4" authorId="2" shapeId="0" xr:uid="{DA38F4FB-7F29-4B5D-8770-B5416B550A78}">
      <text>
        <r>
          <rPr>
            <b/>
            <sz val="9"/>
            <color indexed="81"/>
            <rFont val="Tahoma"/>
            <family val="2"/>
          </rPr>
          <t>John:</t>
        </r>
        <r>
          <rPr>
            <sz val="9"/>
            <color indexed="81"/>
            <rFont val="Tahoma"/>
            <family val="2"/>
          </rPr>
          <t xml:space="preserve">
RR (reproductive rate)</t>
        </r>
      </text>
    </comment>
    <comment ref="IB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IC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G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H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I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I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S4" authorId="2" shapeId="0" xr:uid="{5F8D7599-9B1B-4CCD-8F76-B4A1DF99C4FD}">
      <text>
        <r>
          <rPr>
            <b/>
            <sz val="9"/>
            <color indexed="81"/>
            <rFont val="Tahoma"/>
            <family val="2"/>
          </rPr>
          <t>John:</t>
        </r>
        <r>
          <rPr>
            <sz val="9"/>
            <color indexed="81"/>
            <rFont val="Tahoma"/>
            <family val="2"/>
          </rPr>
          <t xml:space="preserve">
aStd - weanage
</t>
        </r>
      </text>
    </comment>
    <comment ref="WV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W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XA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XB4" authorId="2" shapeId="0" xr:uid="{6EC45DBE-EEEB-4B36-946A-30B979DABBCD}">
      <text>
        <r>
          <rPr>
            <b/>
            <sz val="9"/>
            <color indexed="81"/>
            <rFont val="Tahoma"/>
            <family val="2"/>
          </rPr>
          <t>John:</t>
        </r>
        <r>
          <rPr>
            <sz val="9"/>
            <color indexed="81"/>
            <rFont val="Tahoma"/>
            <family val="2"/>
          </rPr>
          <t xml:space="preserve">
Intrinsic SS</t>
        </r>
      </text>
    </comment>
    <comment ref="XC4" authorId="2" shapeId="0" xr:uid="{8397B5A3-7D34-4CAA-84CD-404FD7FF5F46}">
      <text>
        <r>
          <rPr>
            <b/>
            <sz val="9"/>
            <color indexed="81"/>
            <rFont val="Tahoma"/>
            <family val="2"/>
          </rPr>
          <t>John:</t>
        </r>
        <r>
          <rPr>
            <sz val="9"/>
            <color indexed="81"/>
            <rFont val="Tahoma"/>
            <family val="2"/>
          </rPr>
          <t xml:space="preserve">
CFW scalar young animals</t>
        </r>
      </text>
    </comment>
    <comment ref="XD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XE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XF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G4" authorId="2" shapeId="0" xr:uid="{C4BB73B7-1F80-44F4-9693-D8CB59510508}">
      <text>
        <r>
          <rPr>
            <b/>
            <sz val="9"/>
            <color indexed="81"/>
            <rFont val="Tahoma"/>
            <family val="2"/>
          </rPr>
          <t>John:</t>
        </r>
        <r>
          <rPr>
            <sz val="9"/>
            <color indexed="81"/>
            <rFont val="Tahoma"/>
            <family val="2"/>
          </rPr>
          <t xml:space="preserve">
Lamb survival, intercept</t>
        </r>
      </text>
    </comment>
    <comment ref="XH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I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J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K4" authorId="2" shapeId="0" xr:uid="{8098B248-0693-45E1-97B3-FE338C581AEA}">
      <text>
        <r>
          <rPr>
            <b/>
            <sz val="9"/>
            <color indexed="81"/>
            <rFont val="Tahoma"/>
            <family val="2"/>
          </rPr>
          <t>John:</t>
        </r>
        <r>
          <rPr>
            <sz val="9"/>
            <color indexed="81"/>
            <rFont val="Tahoma"/>
            <family val="2"/>
          </rPr>
          <t xml:space="preserve">
Basal mortality rate</t>
        </r>
      </text>
    </comment>
    <comment ref="XL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M4" authorId="0" shapeId="0" xr:uid="{CC166D72-9C46-4F62-888C-96AAEAD3333C}">
      <text>
        <r>
          <rPr>
            <b/>
            <sz val="9"/>
            <color indexed="81"/>
            <rFont val="Tahoma"/>
            <family val="2"/>
          </rPr>
          <t>John Young:</t>
        </r>
        <r>
          <rPr>
            <sz val="9"/>
            <color indexed="81"/>
            <rFont val="Tahoma"/>
            <family val="2"/>
          </rPr>
          <t xml:space="preserve">
Brody growth rate constant</t>
        </r>
      </text>
    </comment>
    <comment ref="XP4" authorId="3" shapeId="0" xr:uid="{8FBF1331-5B91-454C-96A7-2F64A77E9C3D}">
      <text>
        <r>
          <rPr>
            <b/>
            <sz val="9"/>
            <color indexed="81"/>
            <rFont val="Tahoma"/>
            <charset val="1"/>
          </rPr>
          <t>Michael:</t>
        </r>
        <r>
          <rPr>
            <sz val="9"/>
            <color indexed="81"/>
            <rFont val="Tahoma"/>
            <charset val="1"/>
          </rPr>
          <t xml:space="preserve">
all crops</t>
        </r>
      </text>
    </comment>
    <comment ref="XQ4" authorId="3" shapeId="0" xr:uid="{5EB52CF4-BC73-48D7-B6C8-58CA27709B83}">
      <text>
        <r>
          <rPr>
            <b/>
            <sz val="9"/>
            <color indexed="81"/>
            <rFont val="Tahoma"/>
            <charset val="1"/>
          </rPr>
          <t>Michael:</t>
        </r>
        <r>
          <rPr>
            <sz val="9"/>
            <color indexed="81"/>
            <rFont val="Tahoma"/>
            <charset val="1"/>
          </rPr>
          <t xml:space="preserve">
barley</t>
        </r>
      </text>
    </comment>
    <comment ref="XR4" authorId="3" shapeId="0" xr:uid="{4561C117-9AFB-4AAB-B6F1-7BC15E7B0ED6}">
      <text>
        <r>
          <rPr>
            <b/>
            <sz val="9"/>
            <color indexed="81"/>
            <rFont val="Tahoma"/>
            <charset val="1"/>
          </rPr>
          <t>Michael:</t>
        </r>
        <r>
          <rPr>
            <sz val="9"/>
            <color indexed="81"/>
            <rFont val="Tahoma"/>
            <charset val="1"/>
          </rPr>
          <t xml:space="preserve">
hay</t>
        </r>
      </text>
    </comment>
    <comment ref="XS4" authorId="3" shapeId="0" xr:uid="{893DF768-7810-4761-9988-14B9E21CC482}">
      <text>
        <r>
          <rPr>
            <b/>
            <sz val="9"/>
            <color indexed="81"/>
            <rFont val="Tahoma"/>
            <charset val="1"/>
          </rPr>
          <t>Michael:</t>
        </r>
        <r>
          <rPr>
            <sz val="9"/>
            <color indexed="81"/>
            <rFont val="Tahoma"/>
            <charset val="1"/>
          </rPr>
          <t xml:space="preserve">
oats</t>
        </r>
      </text>
    </comment>
    <comment ref="XT4" authorId="3" shapeId="0" xr:uid="{508133DE-F3B8-484A-B446-1264DADA8C29}">
      <text>
        <r>
          <rPr>
            <b/>
            <sz val="9"/>
            <color indexed="81"/>
            <rFont val="Tahoma"/>
            <charset val="1"/>
          </rPr>
          <t>Michael:</t>
        </r>
        <r>
          <rPr>
            <sz val="9"/>
            <color indexed="81"/>
            <rFont val="Tahoma"/>
            <charset val="1"/>
          </rPr>
          <t xml:space="preserve">
wheat</t>
        </r>
      </text>
    </comment>
    <comment ref="XW4" authorId="2" shapeId="0" xr:uid="{AAD0758C-050A-42C9-8C0C-8B25B1A0974A}">
      <text>
        <r>
          <rPr>
            <b/>
            <sz val="9"/>
            <color indexed="81"/>
            <rFont val="Tahoma"/>
            <family val="2"/>
          </rPr>
          <t>John:</t>
        </r>
        <r>
          <rPr>
            <sz val="9"/>
            <color indexed="81"/>
            <rFont val="Tahoma"/>
            <family val="2"/>
          </rPr>
          <t xml:space="preserve">
Lupin fodder
</t>
        </r>
      </text>
    </comment>
    <comment ref="XX4" authorId="2" shapeId="0" xr:uid="{AED362E9-6A9D-441C-9BCB-27FDB5FD27D9}">
      <text>
        <r>
          <rPr>
            <b/>
            <sz val="9"/>
            <color indexed="81"/>
            <rFont val="Tahoma"/>
            <family val="2"/>
          </rPr>
          <t>John:</t>
        </r>
        <r>
          <rPr>
            <sz val="9"/>
            <color indexed="81"/>
            <rFont val="Tahoma"/>
            <family val="2"/>
          </rPr>
          <t xml:space="preserve">
Lupins
</t>
        </r>
      </text>
    </comment>
    <comment ref="YA4" authorId="3" shapeId="0" xr:uid="{7FA2953F-3B67-4952-ADFE-7287D481CD1D}">
      <text>
        <r>
          <rPr>
            <b/>
            <sz val="9"/>
            <color indexed="81"/>
            <rFont val="Tahoma"/>
            <family val="2"/>
          </rPr>
          <t>Michael:</t>
        </r>
        <r>
          <rPr>
            <sz val="9"/>
            <color indexed="81"/>
            <rFont val="Tahoma"/>
            <family val="2"/>
          </rPr>
          <t xml:space="preserve">
Lucerne on all soils</t>
        </r>
      </text>
    </comment>
    <comment ref="YB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YC4" authorId="2" shapeId="0" xr:uid="{B8368143-64EB-45B5-9B8B-14F1CF329ADB}">
      <text>
        <r>
          <rPr>
            <b/>
            <sz val="9"/>
            <color indexed="81"/>
            <rFont val="Tahoma"/>
            <family val="2"/>
          </rPr>
          <t>John:</t>
        </r>
        <r>
          <rPr>
            <sz val="9"/>
            <color indexed="81"/>
            <rFont val="Tahoma"/>
            <family val="2"/>
          </rPr>
          <t xml:space="preserve">
1: is 2-tooths and older
</t>
        </r>
      </text>
    </comment>
    <comment ref="YD4" authorId="2" shapeId="0" xr:uid="{A04C0D5A-E548-46ED-A791-312D47C9C389}">
      <text>
        <r>
          <rPr>
            <b/>
            <sz val="9"/>
            <color indexed="81"/>
            <rFont val="Tahoma"/>
            <family val="2"/>
          </rPr>
          <t>John:</t>
        </r>
        <r>
          <rPr>
            <sz val="9"/>
            <color indexed="81"/>
            <rFont val="Tahoma"/>
            <family val="2"/>
          </rPr>
          <t xml:space="preserve">
Constrain sale of all adults.</t>
        </r>
      </text>
    </comment>
    <comment ref="YE4" authorId="2" shapeId="0" xr:uid="{D4BB6960-E4A6-44DE-92DF-1F9E5B709661}">
      <text>
        <r>
          <rPr>
            <b/>
            <sz val="9"/>
            <color indexed="81"/>
            <rFont val="Tahoma"/>
            <family val="2"/>
          </rPr>
          <t>John:</t>
        </r>
        <r>
          <rPr>
            <sz val="9"/>
            <color indexed="81"/>
            <rFont val="Tahoma"/>
            <family val="2"/>
          </rPr>
          <t xml:space="preserve">
Constrain sale of all adults.</t>
        </r>
      </text>
    </comment>
    <comment ref="YF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YG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YH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I4" authorId="2" shapeId="0" xr:uid="{1926FA69-D3C1-4835-9478-B7C5EACC91D4}">
      <text>
        <r>
          <rPr>
            <b/>
            <sz val="9"/>
            <color indexed="81"/>
            <rFont val="Tahoma"/>
            <family val="2"/>
          </rPr>
          <t>John:</t>
        </r>
        <r>
          <rPr>
            <sz val="9"/>
            <color indexed="81"/>
            <rFont val="Tahoma"/>
            <family val="2"/>
          </rPr>
          <t xml:space="preserve">
Proportion of 5yo dams retained</t>
        </r>
      </text>
    </comment>
    <comment ref="YJ4" authorId="2" shapeId="0" xr:uid="{253A6EDC-7F5F-4764-83E5-4FB52730DA19}">
      <text>
        <r>
          <rPr>
            <b/>
            <sz val="9"/>
            <color indexed="81"/>
            <rFont val="Tahoma"/>
            <family val="2"/>
          </rPr>
          <t>John:</t>
        </r>
        <r>
          <rPr>
            <sz val="9"/>
            <color indexed="81"/>
            <rFont val="Tahoma"/>
            <family val="2"/>
          </rPr>
          <t xml:space="preserve">
Proportion of 5yo dams retained</t>
        </r>
      </text>
    </comment>
    <comment ref="YL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YM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YN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O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Y4" authorId="2" shapeId="0" xr:uid="{78697848-2229-413B-82D6-B6B2E9960A8A}">
      <text>
        <r>
          <rPr>
            <b/>
            <sz val="9"/>
            <color indexed="81"/>
            <rFont val="Tahoma"/>
            <family val="2"/>
          </rPr>
          <t>John:</t>
        </r>
        <r>
          <rPr>
            <sz val="9"/>
            <color indexed="81"/>
            <rFont val="Tahoma"/>
            <family val="2"/>
          </rPr>
          <t xml:space="preserve">
Export wether sale grid</t>
        </r>
      </text>
    </comment>
    <comment ref="YZ4" authorId="2" shapeId="0" xr:uid="{6A10197B-B74B-49D7-92E9-BFFF8F8FAA33}">
      <text>
        <r>
          <rPr>
            <b/>
            <sz val="9"/>
            <color indexed="81"/>
            <rFont val="Tahoma"/>
            <family val="2"/>
          </rPr>
          <t>John:</t>
        </r>
        <r>
          <rPr>
            <sz val="9"/>
            <color indexed="81"/>
            <rFont val="Tahoma"/>
            <family val="2"/>
          </rPr>
          <t xml:space="preserve">
Breeders grid</t>
        </r>
      </text>
    </comment>
    <comment ref="ZA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ZB4" authorId="2" shapeId="0" xr:uid="{EF3C08C7-38E2-43E9-9796-3FE4755666E9}">
      <text>
        <r>
          <rPr>
            <b/>
            <sz val="9"/>
            <color indexed="81"/>
            <rFont val="Tahoma"/>
            <family val="2"/>
          </rPr>
          <t>John:</t>
        </r>
        <r>
          <rPr>
            <sz val="9"/>
            <color indexed="81"/>
            <rFont val="Tahoma"/>
            <family val="2"/>
          </rPr>
          <t xml:space="preserve">
Breeders grid</t>
        </r>
      </text>
    </comment>
    <comment ref="ZC4" authorId="2" shapeId="0" xr:uid="{3F3DAEC0-CDEC-4106-9F5B-68F1D00AC2BB}">
      <text>
        <r>
          <rPr>
            <b/>
            <sz val="9"/>
            <color indexed="81"/>
            <rFont val="Tahoma"/>
            <family val="2"/>
          </rPr>
          <t>John:</t>
        </r>
        <r>
          <rPr>
            <sz val="9"/>
            <color indexed="81"/>
            <rFont val="Tahoma"/>
            <family val="2"/>
          </rPr>
          <t xml:space="preserve">
Breeders grid</t>
        </r>
      </text>
    </comment>
    <comment ref="ZE4" authorId="2" shapeId="0" xr:uid="{173ACA8E-5989-49CA-B024-5CE0C71659AC}">
      <text>
        <r>
          <rPr>
            <b/>
            <sz val="9"/>
            <color indexed="81"/>
            <rFont val="Tahoma"/>
            <family val="2"/>
          </rPr>
          <t>John:</t>
        </r>
        <r>
          <rPr>
            <sz val="9"/>
            <color indexed="81"/>
            <rFont val="Tahoma"/>
            <family val="2"/>
          </rPr>
          <t xml:space="preserve">
All feed periods</t>
        </r>
      </text>
    </comment>
    <comment ref="ZL4" authorId="0" shapeId="0" xr:uid="{1FFA69E7-0806-4E89-B418-84B5B76C2E09}">
      <text>
        <r>
          <rPr>
            <b/>
            <sz val="9"/>
            <color indexed="81"/>
            <rFont val="Tahoma"/>
            <family val="2"/>
          </rPr>
          <t>John:</t>
        </r>
        <r>
          <rPr>
            <sz val="9"/>
            <color indexed="81"/>
            <rFont val="Tahoma"/>
            <family val="2"/>
          </rPr>
          <t xml:space="preserve">
All periods and slices of r2</t>
        </r>
      </text>
    </comment>
    <comment ref="ZO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P4" authorId="2" shapeId="0" xr:uid="{5A6AAD67-6B24-4478-AA2B-B4D72B9626E1}">
      <text>
        <r>
          <rPr>
            <b/>
            <sz val="9"/>
            <color indexed="81"/>
            <rFont val="Tahoma"/>
            <family val="2"/>
          </rPr>
          <t>John:</t>
        </r>
        <r>
          <rPr>
            <sz val="9"/>
            <color indexed="81"/>
            <rFont val="Tahoma"/>
            <family val="2"/>
          </rPr>
          <t xml:space="preserve">
Winter lambing</t>
        </r>
      </text>
    </comment>
    <comment ref="ZQ4" authorId="2" shapeId="0" xr:uid="{49A803EA-9D60-4526-B14D-9DBCEAFCEE6A}">
      <text>
        <r>
          <rPr>
            <b/>
            <sz val="9"/>
            <color indexed="81"/>
            <rFont val="Tahoma"/>
            <family val="2"/>
          </rPr>
          <t>John:</t>
        </r>
        <r>
          <rPr>
            <sz val="9"/>
            <color indexed="81"/>
            <rFont val="Tahoma"/>
            <family val="2"/>
          </rPr>
          <t xml:space="preserve">
Spring lambing</t>
        </r>
      </text>
    </comment>
    <comment ref="ZR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S4" authorId="2" shapeId="0" xr:uid="{69593481-388C-4E67-8D2C-D43CF92BD944}">
      <text>
        <r>
          <rPr>
            <b/>
            <sz val="9"/>
            <color indexed="81"/>
            <rFont val="Tahoma"/>
            <family val="2"/>
          </rPr>
          <t>John:</t>
        </r>
        <r>
          <rPr>
            <sz val="9"/>
            <color indexed="81"/>
            <rFont val="Tahoma"/>
            <family val="2"/>
          </rPr>
          <t xml:space="preserve">
Winter lambing</t>
        </r>
      </text>
    </comment>
    <comment ref="ZT4" authorId="2" shapeId="0" xr:uid="{A735A91B-4647-4A4F-A23C-E23A6439D955}">
      <text>
        <r>
          <rPr>
            <b/>
            <sz val="9"/>
            <color indexed="81"/>
            <rFont val="Tahoma"/>
            <family val="2"/>
          </rPr>
          <t>John:</t>
        </r>
        <r>
          <rPr>
            <sz val="9"/>
            <color indexed="81"/>
            <rFont val="Tahoma"/>
            <family val="2"/>
          </rPr>
          <t xml:space="preserve">
Spring lambing</t>
        </r>
      </text>
    </comment>
    <comment ref="ZU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V4" authorId="2" shapeId="0" xr:uid="{D765FB91-7DCB-4F61-AD38-C7580F7FD37D}">
      <text>
        <r>
          <rPr>
            <b/>
            <sz val="9"/>
            <color indexed="81"/>
            <rFont val="Tahoma"/>
            <family val="2"/>
          </rPr>
          <t>John:</t>
        </r>
        <r>
          <rPr>
            <sz val="9"/>
            <color indexed="81"/>
            <rFont val="Tahoma"/>
            <family val="2"/>
          </rPr>
          <t xml:space="preserve">
Winter lambing</t>
        </r>
      </text>
    </comment>
    <comment ref="ZW4" authorId="2" shapeId="0" xr:uid="{047A5C04-4C85-4655-A439-A648AEF268C2}">
      <text>
        <r>
          <rPr>
            <b/>
            <sz val="9"/>
            <color indexed="81"/>
            <rFont val="Tahoma"/>
            <family val="2"/>
          </rPr>
          <t>John:</t>
        </r>
        <r>
          <rPr>
            <sz val="9"/>
            <color indexed="81"/>
            <rFont val="Tahoma"/>
            <family val="2"/>
          </rPr>
          <t xml:space="preserve">
Spring lambing</t>
        </r>
      </text>
    </comment>
    <comment ref="ZY4" authorId="0" shapeId="0" xr:uid="{32BC4568-7CF4-4651-A71D-218ADE249CDA}">
      <text>
        <r>
          <rPr>
            <b/>
            <sz val="9"/>
            <color indexed="81"/>
            <rFont val="Tahoma"/>
            <family val="2"/>
          </rPr>
          <t>Young:</t>
        </r>
        <r>
          <rPr>
            <sz val="9"/>
            <color indexed="81"/>
            <rFont val="Tahoma"/>
            <family val="2"/>
          </rPr>
          <t xml:space="preserve">
3:4 is weaning </t>
        </r>
      </text>
    </comment>
    <comment ref="ZZ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AAA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AAB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AAC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L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M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N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X4" authorId="2" shapeId="0" xr:uid="{2DDC5322-8BF9-4498-9233-65C764B64953}">
      <text>
        <r>
          <rPr>
            <b/>
            <sz val="9"/>
            <color indexed="81"/>
            <rFont val="Tahoma"/>
            <family val="2"/>
          </rPr>
          <t>John:</t>
        </r>
        <r>
          <rPr>
            <sz val="9"/>
            <color indexed="81"/>
            <rFont val="Tahoma"/>
            <family val="2"/>
          </rPr>
          <t xml:space="preserve">
0:1 is the yearlings
</t>
        </r>
      </text>
    </comment>
    <comment ref="AAY4" authorId="2" shapeId="0" xr:uid="{74EAD65F-F243-48E3-8419-C7E4D13D5892}">
      <text>
        <r>
          <rPr>
            <b/>
            <sz val="9"/>
            <color indexed="81"/>
            <rFont val="Tahoma"/>
            <family val="2"/>
          </rPr>
          <t>John:</t>
        </r>
        <r>
          <rPr>
            <sz val="9"/>
            <color indexed="81"/>
            <rFont val="Tahoma"/>
            <family val="2"/>
          </rPr>
          <t xml:space="preserve">
1: is maidens and older
</t>
        </r>
      </text>
    </comment>
    <comment ref="AAZ4" authorId="2" shapeId="0" xr:uid="{55536FF0-3F57-4961-A28A-551A41A518CF}">
      <text>
        <r>
          <rPr>
            <b/>
            <sz val="9"/>
            <color indexed="81"/>
            <rFont val="Tahoma"/>
            <family val="2"/>
          </rPr>
          <t>John:</t>
        </r>
        <r>
          <rPr>
            <sz val="9"/>
            <color indexed="81"/>
            <rFont val="Tahoma"/>
            <family val="2"/>
          </rPr>
          <t xml:space="preserve">
0:1 is the yearlings
</t>
        </r>
      </text>
    </comment>
    <comment ref="ABA4" authorId="2" shapeId="0" xr:uid="{008B50C3-CDB6-4964-BAD4-6B90C6254F49}">
      <text>
        <r>
          <rPr>
            <b/>
            <sz val="9"/>
            <color indexed="81"/>
            <rFont val="Tahoma"/>
            <family val="2"/>
          </rPr>
          <t>John:</t>
        </r>
        <r>
          <rPr>
            <sz val="9"/>
            <color indexed="81"/>
            <rFont val="Tahoma"/>
            <family val="2"/>
          </rPr>
          <t xml:space="preserve">
1: is maidens and older
</t>
        </r>
      </text>
    </comment>
    <comment ref="ABB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BC4" authorId="2" shapeId="0" xr:uid="{B855465B-8874-4BDE-917D-B86935D0240D}">
      <text>
        <r>
          <rPr>
            <b/>
            <sz val="9"/>
            <color indexed="81"/>
            <rFont val="Tahoma"/>
            <family val="2"/>
          </rPr>
          <t>John:</t>
        </r>
        <r>
          <rPr>
            <sz val="9"/>
            <color indexed="81"/>
            <rFont val="Tahoma"/>
            <family val="2"/>
          </rPr>
          <t xml:space="preserve">
1: is maidens and older
</t>
        </r>
      </text>
    </comment>
    <comment ref="ABE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BG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BH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BI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BJ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S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R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Q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Q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I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J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O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P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IA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S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M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N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X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L6" authorId="2" shapeId="0" xr:uid="{6AF776E3-18FC-47E8-8240-56809129759F}">
      <text>
        <r>
          <rPr>
            <b/>
            <sz val="9"/>
            <color indexed="81"/>
            <rFont val="Tahoma"/>
            <family val="2"/>
          </rPr>
          <t>John:</t>
        </r>
        <r>
          <rPr>
            <sz val="9"/>
            <color indexed="81"/>
            <rFont val="Tahoma"/>
            <family val="2"/>
          </rPr>
          <t xml:space="preserve">
Timing of the EBW
Weaning</t>
        </r>
      </text>
    </comment>
    <comment ref="ACD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V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N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EF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HA7" authorId="2" shapeId="0" xr:uid="{5917BE10-05BC-4AE1-B1A6-C61326460B2C}">
      <text>
        <r>
          <rPr>
            <b/>
            <sz val="9"/>
            <color indexed="81"/>
            <rFont val="Tahoma"/>
            <family val="2"/>
          </rPr>
          <t>John:</t>
        </r>
        <r>
          <rPr>
            <sz val="9"/>
            <color indexed="81"/>
            <rFont val="Tahoma"/>
            <family val="2"/>
          </rPr>
          <t xml:space="preserve">
All traits held low</t>
        </r>
      </text>
    </comment>
    <comment ref="IA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S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R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Q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ZM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ZN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HA8" authorId="2" shapeId="0" xr:uid="{7AEC927A-A466-46F6-9542-F2A0B83D2E71}">
      <text>
        <r>
          <rPr>
            <b/>
            <sz val="9"/>
            <color indexed="81"/>
            <rFont val="Tahoma"/>
            <family val="2"/>
          </rPr>
          <t>John:</t>
        </r>
        <r>
          <rPr>
            <sz val="9"/>
            <color indexed="81"/>
            <rFont val="Tahoma"/>
            <family val="2"/>
          </rPr>
          <t xml:space="preserve">
All traits held high</t>
        </r>
      </text>
    </comment>
    <comment ref="ZM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O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P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IB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IC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U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X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JA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JE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JF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G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IB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IC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U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X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JA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JE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JF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G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P11" authorId="2" shapeId="0" xr:uid="{51914E53-F5E0-465D-81AE-099385DD06FA}">
      <text>
        <r>
          <rPr>
            <b/>
            <sz val="9"/>
            <color indexed="81"/>
            <rFont val="Tahoma"/>
            <family val="2"/>
          </rPr>
          <t>John:</t>
        </r>
        <r>
          <rPr>
            <sz val="9"/>
            <color indexed="81"/>
            <rFont val="Tahoma"/>
            <family val="2"/>
          </rPr>
          <t xml:space="preserve">
Offset for scanning
</t>
        </r>
      </text>
    </comment>
    <comment ref="MS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YM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YN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O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L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P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C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P15" authorId="2" shapeId="0" xr:uid="{1EDCCE17-DBAB-4D54-83EE-862453848F61}">
      <text>
        <r>
          <rPr>
            <b/>
            <sz val="9"/>
            <color indexed="81"/>
            <rFont val="Tahoma"/>
            <family val="2"/>
          </rPr>
          <t>John:</t>
        </r>
        <r>
          <rPr>
            <sz val="9"/>
            <color indexed="81"/>
            <rFont val="Tahoma"/>
            <family val="2"/>
          </rPr>
          <t xml:space="preserve">
Allow sales in these slices</t>
        </r>
      </text>
    </comment>
    <comment ref="EQ15" authorId="2" shapeId="0" xr:uid="{38D6D022-390E-4BEA-86A0-30C1DDBBFC92}">
      <text>
        <r>
          <rPr>
            <b/>
            <sz val="9"/>
            <color indexed="81"/>
            <rFont val="Tahoma"/>
            <family val="2"/>
          </rPr>
          <t>John:</t>
        </r>
        <r>
          <rPr>
            <sz val="9"/>
            <color indexed="81"/>
            <rFont val="Tahoma"/>
            <family val="2"/>
          </rPr>
          <t xml:space="preserve">
Allow sales in these slices</t>
        </r>
      </text>
    </comment>
    <comment ref="F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W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X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YM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O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C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P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Q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R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W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X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Y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BL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P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3"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G44" authorId="2" shapeId="0" xr:uid="{E202FBDA-C691-4078-B173-78FE8512B3D2}">
      <text>
        <r>
          <rPr>
            <b/>
            <sz val="9"/>
            <color indexed="81"/>
            <rFont val="Tahoma"/>
            <family val="2"/>
          </rPr>
          <t>John:</t>
        </r>
        <r>
          <rPr>
            <sz val="9"/>
            <color indexed="81"/>
            <rFont val="Tahoma"/>
            <family val="2"/>
          </rPr>
          <t xml:space="preserve">
Store all in #1</t>
        </r>
      </text>
    </comment>
    <comment ref="HG45" authorId="2" shapeId="0" xr:uid="{FD624FDE-0567-472D-95DD-50CCED43AB54}">
      <text>
        <r>
          <rPr>
            <b/>
            <sz val="9"/>
            <color indexed="81"/>
            <rFont val="Tahoma"/>
            <family val="2"/>
          </rPr>
          <t>John:</t>
        </r>
        <r>
          <rPr>
            <sz val="9"/>
            <color indexed="81"/>
            <rFont val="Tahoma"/>
            <family val="2"/>
          </rPr>
          <t xml:space="preserve">
Overwrite all from #1</t>
        </r>
      </text>
    </comment>
    <comment ref="E46"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2"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4"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7"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7"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8"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8"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8"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8"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8"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8"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8"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8"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8"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8"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8"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8"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8"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8"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8"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8"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8"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8"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8"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8"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8"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8"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8"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9"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9"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0"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4"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4"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4"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4"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4"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4"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4"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4"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4"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4"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4"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4"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4"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4"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4"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4"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4"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P64"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Q64"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R64"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S64"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T64"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V64"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W64"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X64"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Y64"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A64"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F64"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O64"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Y64"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W64"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U64"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S64"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P64"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XX64" authorId="3" shapeId="0" xr:uid="{EA47C556-A0A3-4A31-B293-F1817818B71F}">
      <text>
        <r>
          <rPr>
            <b/>
            <sz val="9"/>
            <color indexed="81"/>
            <rFont val="Tahoma"/>
            <charset val="1"/>
          </rPr>
          <t>Michael:</t>
        </r>
        <r>
          <rPr>
            <sz val="9"/>
            <color indexed="81"/>
            <rFont val="Tahoma"/>
            <charset val="1"/>
          </rPr>
          <t xml:space="preserve">
no grazing fodder</t>
        </r>
      </text>
    </comment>
    <comment ref="CH70"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P70"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D81" authorId="3" shapeId="0" xr:uid="{D1E72F3C-6E4F-4B01-8328-CAA4999E2E8A}">
      <text>
        <r>
          <rPr>
            <b/>
            <sz val="9"/>
            <color indexed="81"/>
            <rFont val="Tahoma"/>
            <charset val="1"/>
          </rPr>
          <t>Michael:</t>
        </r>
        <r>
          <rPr>
            <sz val="9"/>
            <color indexed="81"/>
            <rFont val="Tahoma"/>
            <charset val="1"/>
          </rPr>
          <t xml:space="preserve">
Reads in a different version of pinp that has the high input pasture.</t>
        </r>
      </text>
    </comment>
    <comment ref="AY117"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17"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118"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118"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118"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118"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118"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118"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118"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118"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118"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118"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118"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118"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118"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118"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118"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118"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118"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18"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119"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19"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120"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124" authorId="2" shapeId="0" xr:uid="{A314D3EB-A144-4539-B341-02C8BADDC5DE}">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124" authorId="2" shapeId="0" xr:uid="{DF5EE2A8-730C-4D94-8EB2-F8997C0CFB1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124" authorId="2" shapeId="0" xr:uid="{6109FD67-0051-4193-9F85-CFDFA5FB72B0}">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124" authorId="2" shapeId="0" xr:uid="{5048AF94-ABAA-49E9-BEC6-EFA7269BA8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124" authorId="2" shapeId="0" xr:uid="{0140AC29-5864-44EB-94D2-559FBB08B94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124" authorId="2" shapeId="0" xr:uid="{BEBD09CD-265D-4970-92A1-479177D9F99E}">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124" authorId="2" shapeId="0" xr:uid="{51E9DAC3-F08C-4B19-9E96-1B721315D44E}">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124" authorId="2" shapeId="0" xr:uid="{F0A0ABF8-5D22-4BD2-8474-70A57FE2AD5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124"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124"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124"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P124"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Q124"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R124"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S124"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T124"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V124"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W124"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X124"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Y124"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A124"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F124"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O124"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Y124"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W124"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U124"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S124"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P124"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ZH124"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M124"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ZN124"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130"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P130"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ZI144"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846C6EEF-C59E-495C-93DE-1546C594A9D5}">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4" authorId="0" shapeId="0" xr:uid="{04F31B9C-38C3-4F97-9971-7A4B77D43672}">
      <text>
        <r>
          <rPr>
            <b/>
            <sz val="9"/>
            <color indexed="81"/>
            <rFont val="Tahoma"/>
            <family val="2"/>
          </rPr>
          <t>John:</t>
        </r>
        <r>
          <rPr>
            <sz val="9"/>
            <color indexed="81"/>
            <rFont val="Tahoma"/>
            <family val="2"/>
          </rPr>
          <t xml:space="preserve">
yfat BV from the data files</t>
        </r>
      </text>
    </comment>
    <comment ref="T1139" authorId="0" shapeId="0" xr:uid="{9427EFC4-5225-4087-B43B-AC974CAE1B60}">
      <text>
        <r>
          <rPr>
            <b/>
            <sz val="9"/>
            <color indexed="81"/>
            <rFont val="Tahoma"/>
            <family val="2"/>
          </rPr>
          <t>John:</t>
        </r>
        <r>
          <rPr>
            <sz val="9"/>
            <color indexed="81"/>
            <rFont val="Tahoma"/>
            <family val="2"/>
          </rPr>
          <t xml:space="preserve">
yfat BV from the data files</t>
        </r>
      </text>
    </comment>
    <comment ref="T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5"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1"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6"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5"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6"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0"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0"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0"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some of the fs_opt to N11 for animal classes and periods. See sgen for slices, seach for 'a_n_p'.
Default is FALSE, use TRUE for when wanting the limit the feed supply optimisation</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E2CA37A-5C4E-4D56-A722-A040B70DFCD8}">
      <text>
        <r>
          <rPr>
            <b/>
            <sz val="9"/>
            <color indexed="81"/>
            <rFont val="Tahoma"/>
            <family val="2"/>
          </rPr>
          <t xml:space="preserve">John:
</t>
        </r>
        <r>
          <rPr>
            <sz val="9"/>
            <color indexed="81"/>
            <rFont val="Tahoma"/>
            <family val="2"/>
          </rPr>
          <t>Area of each LMU.</t>
        </r>
      </text>
    </comment>
    <comment ref="I268" authorId="2" shapeId="0" xr:uid="{C7DABB2D-BF4B-4217-B20B-033EDA58AE35}">
      <text>
        <r>
          <rPr>
            <b/>
            <sz val="9"/>
            <color indexed="81"/>
            <rFont val="Tahoma"/>
            <family val="2"/>
          </rPr>
          <t>John:</t>
        </r>
        <r>
          <rPr>
            <sz val="9"/>
            <color indexed="81"/>
            <rFont val="Tahoma"/>
            <family val="2"/>
          </rPr>
          <t xml:space="preserve">
Include pasture. Default is True</t>
        </r>
      </text>
    </comment>
    <comment ref="K268" authorId="2" shapeId="0" xr:uid="{CAEDE830-9A68-40BC-91E5-160833059518}">
      <text>
        <r>
          <rPr>
            <b/>
            <sz val="9"/>
            <color indexed="81"/>
            <rFont val="Tahoma"/>
            <family val="2"/>
          </rPr>
          <t>Michael:</t>
        </r>
        <r>
          <rPr>
            <sz val="9"/>
            <color indexed="81"/>
            <rFont val="Tahoma"/>
            <family val="2"/>
          </rPr>
          <t xml:space="preserve">
Annual or standard pasture
</t>
        </r>
      </text>
    </comment>
    <comment ref="L268" authorId="2" shapeId="0" xr:uid="{437AB64A-0BA2-4425-835E-3EA19704BED9}">
      <text>
        <r>
          <rPr>
            <b/>
            <sz val="9"/>
            <color indexed="81"/>
            <rFont val="Tahoma"/>
            <family val="2"/>
          </rPr>
          <t>Michael:</t>
        </r>
        <r>
          <rPr>
            <sz val="9"/>
            <color indexed="81"/>
            <rFont val="Tahoma"/>
            <family val="2"/>
          </rPr>
          <t xml:space="preserve">
Lucerne</t>
        </r>
      </text>
    </comment>
    <comment ref="M268" authorId="2" shapeId="0" xr:uid="{41C3A596-8443-42B4-85A7-5AB2FC532306}">
      <text>
        <r>
          <rPr>
            <b/>
            <sz val="9"/>
            <color indexed="81"/>
            <rFont val="Tahoma"/>
            <family val="2"/>
          </rPr>
          <t>Michael:</t>
        </r>
        <r>
          <rPr>
            <sz val="9"/>
            <color indexed="81"/>
            <rFont val="Tahoma"/>
            <family val="2"/>
          </rPr>
          <t xml:space="preserve">
Tedera
</t>
        </r>
      </text>
    </comment>
    <comment ref="N268" authorId="2" shapeId="0" xr:uid="{1F8C4708-AD3B-4CCC-8628-9D862B102D30}">
      <text>
        <r>
          <rPr>
            <b/>
            <sz val="9"/>
            <color indexed="81"/>
            <rFont val="Tahoma"/>
            <family val="2"/>
          </rPr>
          <t>Michael:</t>
        </r>
        <r>
          <rPr>
            <sz val="9"/>
            <color indexed="81"/>
            <rFont val="Tahoma"/>
            <family val="2"/>
          </rPr>
          <t xml:space="preserve">
Understory</t>
        </r>
      </text>
    </comment>
    <comment ref="I269"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0"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1"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4"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4" authorId="2" shapeId="0" xr:uid="{D36A13F2-BEB4-4F26-B708-0752E087902E}">
      <text>
        <r>
          <rPr>
            <b/>
            <sz val="9"/>
            <color indexed="81"/>
            <rFont val="Tahoma"/>
            <family val="2"/>
          </rPr>
          <t>John:</t>
        </r>
        <r>
          <rPr>
            <sz val="9"/>
            <color indexed="81"/>
            <rFont val="Tahoma"/>
            <family val="2"/>
          </rPr>
          <t xml:space="preserve">
Pasture type</t>
        </r>
      </text>
    </comment>
    <comment ref="I275"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5" authorId="2" shapeId="0" xr:uid="{8A40BA22-E58C-4D71-A301-44B766594FA6}">
      <text>
        <r>
          <rPr>
            <b/>
            <sz val="9"/>
            <color indexed="81"/>
            <rFont val="Tahoma"/>
            <family val="2"/>
          </rPr>
          <t>John:</t>
        </r>
        <r>
          <rPr>
            <sz val="9"/>
            <color indexed="81"/>
            <rFont val="Tahoma"/>
            <family val="2"/>
          </rPr>
          <t xml:space="preserve">
Pasture type</t>
        </r>
      </text>
    </comment>
    <comment ref="K275" authorId="2" shapeId="0" xr:uid="{F975FF76-DCDF-4332-93A8-8F9A6B8293F3}">
      <text>
        <r>
          <rPr>
            <b/>
            <sz val="9"/>
            <color indexed="81"/>
            <rFont val="Tahoma"/>
            <family val="2"/>
          </rPr>
          <t>John:</t>
        </r>
        <r>
          <rPr>
            <sz val="9"/>
            <color indexed="81"/>
            <rFont val="Tahoma"/>
            <family val="2"/>
          </rPr>
          <t xml:space="preserve">
All seasons, Feed period 0
</t>
        </r>
      </text>
    </comment>
    <comment ref="L275" authorId="2" shapeId="0" xr:uid="{81AD870F-838A-4BD3-B14E-81305690955D}">
      <text>
        <r>
          <rPr>
            <b/>
            <sz val="9"/>
            <color indexed="81"/>
            <rFont val="Tahoma"/>
            <family val="2"/>
          </rPr>
          <t>John:</t>
        </r>
        <r>
          <rPr>
            <sz val="9"/>
            <color indexed="81"/>
            <rFont val="Tahoma"/>
            <family val="2"/>
          </rPr>
          <t xml:space="preserve">
All seasons, Feed period 1</t>
        </r>
      </text>
    </comment>
    <comment ref="M275" authorId="2" shapeId="0" xr:uid="{DCCBFEFC-6FF6-4F38-A80B-2ADA08C6F0ED}">
      <text>
        <r>
          <rPr>
            <b/>
            <sz val="9"/>
            <color indexed="81"/>
            <rFont val="Tahoma"/>
            <family val="2"/>
          </rPr>
          <t>John:</t>
        </r>
        <r>
          <rPr>
            <sz val="9"/>
            <color indexed="81"/>
            <rFont val="Tahoma"/>
            <family val="2"/>
          </rPr>
          <t xml:space="preserve">
All seasons, Feed period 2</t>
        </r>
      </text>
    </comment>
    <comment ref="N275" authorId="2" shapeId="0" xr:uid="{B324C20D-F4C9-4537-8311-813683893216}">
      <text>
        <r>
          <rPr>
            <b/>
            <sz val="9"/>
            <color indexed="81"/>
            <rFont val="Tahoma"/>
            <family val="2"/>
          </rPr>
          <t>John:</t>
        </r>
        <r>
          <rPr>
            <sz val="9"/>
            <color indexed="81"/>
            <rFont val="Tahoma"/>
            <family val="2"/>
          </rPr>
          <t xml:space="preserve">
All seasons, Feed period 3</t>
        </r>
      </text>
    </comment>
    <comment ref="O275" authorId="2" shapeId="0" xr:uid="{83570449-B2F8-46A7-B6A8-8BE6183D6768}">
      <text>
        <r>
          <rPr>
            <b/>
            <sz val="9"/>
            <color indexed="81"/>
            <rFont val="Tahoma"/>
            <family val="2"/>
          </rPr>
          <t>John:</t>
        </r>
        <r>
          <rPr>
            <sz val="9"/>
            <color indexed="81"/>
            <rFont val="Tahoma"/>
            <family val="2"/>
          </rPr>
          <t xml:space="preserve">
All seasons, Feed period 4</t>
        </r>
      </text>
    </comment>
    <comment ref="P275" authorId="2" shapeId="0" xr:uid="{7FB930C4-E564-4EBC-A5EC-727EDAA3C598}">
      <text>
        <r>
          <rPr>
            <b/>
            <sz val="9"/>
            <color indexed="81"/>
            <rFont val="Tahoma"/>
            <family val="2"/>
          </rPr>
          <t>John:</t>
        </r>
        <r>
          <rPr>
            <sz val="9"/>
            <color indexed="81"/>
            <rFont val="Tahoma"/>
            <family val="2"/>
          </rPr>
          <t xml:space="preserve">
All seasons, Feed period 5</t>
        </r>
      </text>
    </comment>
    <comment ref="Q275" authorId="2" shapeId="0" xr:uid="{B909F90C-4F23-4FC6-ABEE-4D7287083A5E}">
      <text>
        <r>
          <rPr>
            <b/>
            <sz val="9"/>
            <color indexed="81"/>
            <rFont val="Tahoma"/>
            <family val="2"/>
          </rPr>
          <t>John:</t>
        </r>
        <r>
          <rPr>
            <sz val="9"/>
            <color indexed="81"/>
            <rFont val="Tahoma"/>
            <family val="2"/>
          </rPr>
          <t xml:space="preserve">
All seasons, Feed period 6</t>
        </r>
      </text>
    </comment>
    <comment ref="I276"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6" authorId="2" shapeId="0" xr:uid="{E27DED83-D1C0-4EC7-9828-4876F302FD9E}">
      <text>
        <r>
          <rPr>
            <b/>
            <sz val="9"/>
            <color indexed="81"/>
            <rFont val="Tahoma"/>
            <family val="2"/>
          </rPr>
          <t>John:</t>
        </r>
        <r>
          <rPr>
            <sz val="9"/>
            <color indexed="81"/>
            <rFont val="Tahoma"/>
            <family val="2"/>
          </rPr>
          <t xml:space="preserve">
Pasture type</t>
        </r>
      </text>
    </comment>
    <comment ref="K276" authorId="2" shapeId="0" xr:uid="{7AA38021-C5BE-4F34-B261-D66DF7A5717A}">
      <text>
        <r>
          <rPr>
            <b/>
            <sz val="9"/>
            <color indexed="81"/>
            <rFont val="Tahoma"/>
            <family val="2"/>
          </rPr>
          <t>John:</t>
        </r>
        <r>
          <rPr>
            <sz val="9"/>
            <color indexed="81"/>
            <rFont val="Tahoma"/>
            <family val="2"/>
          </rPr>
          <t xml:space="preserve">
LMU 0</t>
        </r>
      </text>
    </comment>
    <comment ref="L276" authorId="2" shapeId="0" xr:uid="{40276BC8-9485-4D08-8675-79429F534511}">
      <text>
        <r>
          <rPr>
            <b/>
            <sz val="9"/>
            <color indexed="81"/>
            <rFont val="Tahoma"/>
            <family val="2"/>
          </rPr>
          <t>John:</t>
        </r>
        <r>
          <rPr>
            <sz val="9"/>
            <color indexed="81"/>
            <rFont val="Tahoma"/>
            <family val="2"/>
          </rPr>
          <t xml:space="preserve">
LMU 1</t>
        </r>
      </text>
    </comment>
    <comment ref="M276" authorId="2" shapeId="0" xr:uid="{92E1FB2F-C6C0-4DC8-A102-3A06A8F16934}">
      <text>
        <r>
          <rPr>
            <b/>
            <sz val="9"/>
            <color indexed="81"/>
            <rFont val="Tahoma"/>
            <family val="2"/>
          </rPr>
          <t>John:</t>
        </r>
        <r>
          <rPr>
            <sz val="9"/>
            <color indexed="81"/>
            <rFont val="Tahoma"/>
            <family val="2"/>
          </rPr>
          <t xml:space="preserve">
LMU 2</t>
        </r>
      </text>
    </comment>
    <comment ref="N276" authorId="2" shapeId="0" xr:uid="{2FA86CF4-9645-4C66-AD44-EB615543BAFA}">
      <text>
        <r>
          <rPr>
            <b/>
            <sz val="9"/>
            <color indexed="81"/>
            <rFont val="Tahoma"/>
            <family val="2"/>
          </rPr>
          <t>John:</t>
        </r>
        <r>
          <rPr>
            <sz val="9"/>
            <color indexed="81"/>
            <rFont val="Tahoma"/>
            <family val="2"/>
          </rPr>
          <t xml:space="preserve">
LMU 3</t>
        </r>
      </text>
    </comment>
    <comment ref="O276" authorId="2" shapeId="0" xr:uid="{DE60A10B-B6ED-4426-AA4D-FF169D0141EC}">
      <text>
        <r>
          <rPr>
            <b/>
            <sz val="9"/>
            <color indexed="81"/>
            <rFont val="Tahoma"/>
            <family val="2"/>
          </rPr>
          <t>John:</t>
        </r>
        <r>
          <rPr>
            <sz val="9"/>
            <color indexed="81"/>
            <rFont val="Tahoma"/>
            <family val="2"/>
          </rPr>
          <t xml:space="preserve">
LMU 4</t>
        </r>
      </text>
    </comment>
    <comment ref="P276" authorId="2" shapeId="0" xr:uid="{B1479B32-D229-4BE6-B7CB-5B4481EFEE12}">
      <text>
        <r>
          <rPr>
            <b/>
            <sz val="9"/>
            <color indexed="81"/>
            <rFont val="Tahoma"/>
            <family val="2"/>
          </rPr>
          <t>John:</t>
        </r>
        <r>
          <rPr>
            <sz val="9"/>
            <color indexed="81"/>
            <rFont val="Tahoma"/>
            <family val="2"/>
          </rPr>
          <t xml:space="preserve">
LMU 5</t>
        </r>
      </text>
    </comment>
    <comment ref="Q276" authorId="2" shapeId="0" xr:uid="{14C37071-D484-4E9A-8A5D-DF01F2CCB158}">
      <text>
        <r>
          <rPr>
            <b/>
            <sz val="9"/>
            <color indexed="81"/>
            <rFont val="Tahoma"/>
            <family val="2"/>
          </rPr>
          <t>John:</t>
        </r>
        <r>
          <rPr>
            <sz val="9"/>
            <color indexed="81"/>
            <rFont val="Tahoma"/>
            <family val="2"/>
          </rPr>
          <t xml:space="preserve">
LMU 6</t>
        </r>
      </text>
    </comment>
    <comment ref="I277"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7" authorId="2" shapeId="0" xr:uid="{216E1BD5-C4B3-4354-9FA9-B90BEFDF7958}">
      <text>
        <r>
          <rPr>
            <b/>
            <sz val="9"/>
            <color indexed="81"/>
            <rFont val="Tahoma"/>
            <family val="2"/>
          </rPr>
          <t>John:</t>
        </r>
        <r>
          <rPr>
            <sz val="9"/>
            <color indexed="81"/>
            <rFont val="Tahoma"/>
            <family val="2"/>
          </rPr>
          <t xml:space="preserve">
Pasture type</t>
        </r>
      </text>
    </comment>
    <comment ref="I278"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9" authorId="2" shapeId="0" xr:uid="{9BCA516F-10DD-4A7D-9496-D3F0AAE9FAB5}">
      <text>
        <r>
          <rPr>
            <b/>
            <sz val="9"/>
            <color indexed="81"/>
            <rFont val="Tahoma"/>
            <family val="2"/>
          </rPr>
          <t>John:</t>
        </r>
        <r>
          <rPr>
            <sz val="9"/>
            <color indexed="81"/>
            <rFont val="Tahoma"/>
            <family val="2"/>
          </rPr>
          <t xml:space="preserve">
Yields in all rot on all LMUS</t>
        </r>
      </text>
    </comment>
    <comment ref="I282"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3"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4"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6"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7"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<sst xmlns="http://schemas.openxmlformats.org/spreadsheetml/2006/main" count="27030" uniqueCount="3232">
  <si>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</si>
  <si>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</si>
  <si>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</si>
  <si>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</si>
  <si>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</si>
  <si>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</si>
  <si>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</si>
  <si>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</si>
  <si>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</si>
  <si>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</si>
  <si>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</si>
  <si>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</si>
  <si>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</si>
  <si>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</si>
  <si>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</si>
  <si>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</si>
  <si>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</si>
  <si>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</si>
  <si>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</si>
  <si>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</si>
  <si>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</si>
  <si>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</si>
  <si>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</si>
  <si>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</si>
  <si>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</si>
  <si>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</si>
  <si>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</si>
  <si>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</si>
  <si>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</si>
  <si>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</si>
  <si>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</si>
  <si>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</si>
  <si>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</si>
  <si>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</si>
  <si>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</si>
  <si>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</si>
  <si>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</si>
  <si>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</si>
  <si>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</si>
  <si>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</si>
  <si>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</si>
  <si>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</si>
  <si>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</si>
  <si>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</si>
  <si>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</si>
  <si>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</si>
  <si>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</si>
  <si>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</si>
  <si>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</si>
  <si>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</si>
  <si>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</si>
  <si>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</si>
  <si>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</si>
  <si>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</si>
  <si>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</si>
  <si>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</si>
  <si>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</si>
  <si>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</si>
  <si>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</si>
  <si>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</si>
  <si>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</si>
  <si>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</si>
  <si>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</si>
  <si>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</si>
  <si>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</si>
  <si>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</si>
  <si>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</si>
  <si>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</si>
  <si>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</si>
  <si>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</si>
  <si>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</si>
  <si>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</si>
  <si>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</si>
  <si>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</si>
  <si>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</si>
  <si>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</si>
  <si>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</si>
  <si>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</si>
  <si>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</si>
  <si>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</si>
  <si>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</si>
  <si>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</si>
  <si>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</si>
  <si>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</si>
  <si>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</si>
  <si>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</si>
  <si>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</si>
  <si>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</si>
  <si>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</si>
  <si>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</si>
  <si>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</si>
  <si>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</si>
  <si>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</si>
  <si>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</si>
  <si>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</si>
  <si>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</si>
  <si>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</si>
  <si>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</si>
  <si>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</si>
  <si>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</si>
  <si>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</si>
  <si>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</si>
  <si>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</si>
  <si>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</si>
  <si>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</si>
  <si>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</si>
  <si>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</si>
  <si>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</si>
  <si>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</si>
  <si>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</si>
  <si>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</si>
  <si>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</si>
  <si>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</si>
  <si>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</si>
  <si>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</si>
  <si>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</si>
  <si>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</si>
  <si>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</si>
  <si>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</si>
  <si>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</si>
  <si>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</si>
  <si>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</si>
  <si>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</si>
  <si>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</si>
  <si>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</si>
  <si>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</si>
  <si>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</si>
  <si>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</si>
  <si>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</si>
  <si>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</si>
  <si>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</si>
  <si>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</si>
  <si>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</si>
  <si>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</si>
  <si>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</si>
  <si>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</si>
  <si>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</si>
  <si>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</si>
  <si>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</si>
  <si>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</si>
  <si>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</si>
  <si>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</si>
  <si>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</si>
  <si>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</si>
  <si>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</si>
  <si>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</si>
  <si>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</si>
  <si>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</si>
  <si>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</si>
  <si>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</si>
  <si>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</si>
  <si>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</si>
  <si>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</si>
  <si>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</si>
  <si>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</si>
  <si>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</si>
  <si>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</si>
  <si>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</si>
  <si>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</si>
  <si>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</si>
  <si>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</si>
  <si>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</si>
  <si>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</si>
  <si>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</si>
  <si>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</si>
  <si>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</si>
  <si>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</si>
  <si>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</si>
  <si>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</si>
  <si>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</si>
  <si>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</si>
  <si>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</si>
  <si>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</si>
  <si>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</si>
  <si>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</si>
  <si>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</si>
  <si>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</si>
  <si>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</si>
  <si>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</si>
  <si>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</si>
  <si>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</si>
  <si>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</si>
  <si>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</si>
  <si>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</si>
  <si>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</si>
  <si>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</si>
  <si>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</si>
  <si>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</si>
  <si>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</si>
  <si>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</si>
  <si>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</si>
  <si>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</si>
  <si>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</si>
  <si>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</si>
  <si>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</si>
  <si>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</si>
  <si>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</si>
  <si>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</si>
  <si>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</si>
  <si>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</si>
  <si>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</si>
  <si>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</si>
  <si>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</si>
  <si>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</si>
  <si>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</si>
  <si>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</si>
  <si>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</si>
  <si>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</si>
  <si>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</si>
  <si>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</si>
  <si>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</si>
  <si>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</si>
  <si>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</si>
  <si>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</si>
  <si>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</si>
  <si>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</si>
  <si>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</si>
  <si>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</si>
  <si>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</si>
  <si>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</si>
  <si>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</si>
  <si>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</si>
  <si>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</si>
  <si>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</si>
  <si>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</si>
  <si>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</si>
  <si>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</si>
  <si>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</si>
  <si>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</si>
  <si>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</si>
  <si>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</si>
  <si>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</si>
  <si>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</si>
  <si>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</si>
  <si>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</si>
  <si>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</si>
  <si>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</si>
  <si>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</si>
  <si>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</si>
  <si>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</si>
  <si>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</si>
  <si>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</si>
  <si>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</si>
  <si>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</si>
  <si>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</si>
  <si>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</si>
  <si>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</si>
  <si>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</si>
  <si>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</si>
  <si>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</si>
  <si>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</si>
  <si>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</si>
  <si>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</si>
  <si>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</si>
  <si>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</si>
  <si>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</si>
  <si>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</si>
  <si>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</si>
  <si>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</si>
  <si>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</si>
  <si>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</si>
  <si>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</si>
  <si>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</si>
  <si>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</si>
  <si>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</si>
  <si>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</si>
  <si>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</si>
  <si>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</si>
  <si>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</si>
  <si>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</si>
  <si>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</si>
  <si>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</si>
  <si>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</si>
  <si>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</si>
  <si>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</si>
  <si>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</si>
  <si>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</si>
  <si>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</si>
  <si>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</si>
  <si>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</si>
  <si>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</si>
  <si>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</si>
  <si>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</si>
  <si>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</si>
  <si>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</si>
  <si>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</si>
  <si>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</si>
  <si>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</si>
  <si>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</si>
  <si>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</si>
  <si>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</si>
  <si>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</si>
  <si>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</si>
  <si>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</si>
  <si>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</si>
  <si>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</si>
  <si>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</si>
  <si>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</si>
  <si>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</si>
  <si>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</si>
  <si>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</si>
  <si>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</si>
  <si>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</si>
  <si>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</si>
  <si>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</si>
  <si>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</si>
  <si>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</si>
  <si>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</si>
  <si>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</si>
  <si>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</si>
  <si>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</si>
  <si>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</si>
  <si>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</si>
  <si>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</si>
  <si>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</si>
  <si>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</si>
  <si>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</si>
  <si>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</si>
  <si>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</si>
  <si>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</si>
  <si>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</si>
  <si>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</si>
  <si>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</si>
  <si>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</si>
  <si>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</si>
  <si>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</si>
  <si>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</si>
  <si>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</si>
  <si>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</si>
  <si>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</si>
  <si>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</si>
  <si>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</si>
  <si>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</si>
  <si>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</si>
  <si>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</si>
  <si>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</si>
  <si>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</si>
  <si>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</si>
  <si>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</si>
  <si>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</si>
  <si>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</si>
  <si>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</si>
  <si>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</si>
  <si>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</si>
  <si>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</si>
  <si>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</si>
  <si>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</si>
  <si>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</si>
  <si>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</si>
  <si>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</si>
  <si>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</si>
  <si>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</si>
  <si>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</si>
  <si>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</si>
  <si>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</si>
  <si>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</si>
  <si>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</si>
  <si>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</si>
  <si>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</si>
  <si>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</si>
  <si>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</si>
  <si>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</si>
  <si>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</si>
  <si>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</si>
  <si>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</si>
  <si>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</si>
  <si>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</si>
  <si>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</si>
  <si>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</si>
  <si>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</si>
  <si>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</si>
  <si>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</si>
  <si>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</si>
  <si>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</si>
  <si>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</si>
  <si>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</si>
  <si>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</si>
  <si>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</si>
  <si>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</si>
  <si>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</si>
  <si>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</si>
  <si>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</si>
  <si>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</si>
  <si>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</si>
  <si>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</si>
  <si>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</si>
  <si>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</si>
  <si>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</si>
  <si>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</si>
  <si>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</si>
  <si>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</si>
  <si>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</si>
  <si>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</si>
  <si>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</si>
  <si>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</si>
  <si>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</si>
  <si>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</si>
  <si>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</si>
  <si>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</si>
  <si>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</si>
  <si>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</si>
  <si>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</si>
  <si>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</si>
  <si>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</si>
  <si>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</si>
  <si>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</si>
  <si>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</si>
  <si>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</si>
  <si>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</si>
  <si>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</si>
  <si>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</si>
  <si>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</si>
  <si>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</si>
  <si>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</si>
  <si>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</si>
  <si>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</si>
  <si>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</si>
  <si>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</si>
  <si>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</si>
  <si>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</si>
  <si>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</si>
  <si>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</si>
  <si>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</si>
  <si>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</si>
  <si>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</si>
  <si>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</si>
  <si>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</si>
  <si>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</si>
  <si>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</si>
  <si>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</si>
  <si>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</si>
  <si>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</si>
  <si>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</si>
  <si>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</si>
  <si>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</si>
  <si>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</si>
  <si>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</si>
  <si>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</si>
  <si>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</si>
  <si>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</si>
  <si>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</si>
  <si>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</si>
  <si>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</si>
  <si>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</si>
  <si>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</si>
  <si>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</si>
  <si>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</si>
  <si>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</si>
  <si>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</si>
  <si>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</si>
  <si>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</si>
  <si>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</si>
  <si>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</si>
  <si>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</si>
  <si>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</si>
  <si>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</si>
  <si>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</si>
  <si>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</si>
  <si>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</si>
  <si>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</si>
  <si>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</si>
  <si>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</si>
  <si>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</si>
  <si>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</si>
  <si>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</si>
  <si>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</si>
  <si>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</si>
  <si>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</si>
  <si>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</si>
  <si>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</si>
  <si>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</si>
  <si>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</si>
  <si>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</si>
  <si>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</si>
  <si>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</si>
  <si>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</si>
  <si>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</si>
  <si>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</si>
  <si>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</si>
  <si>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</si>
  <si>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</si>
  <si>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</si>
  <si>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</si>
  <si>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</si>
  <si>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</si>
  <si>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</si>
  <si>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</si>
  <si>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</si>
  <si>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</si>
  <si>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</si>
  <si>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</si>
  <si>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</si>
  <si>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</si>
  <si>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</si>
  <si>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</si>
  <si>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</si>
  <si>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</si>
  <si>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</si>
  <si>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</si>
  <si>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</si>
  <si>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</si>
  <si>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</si>
  <si>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</si>
  <si>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</si>
  <si>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</si>
  <si>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</si>
  <si>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</si>
  <si>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</si>
  <si>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</si>
  <si>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</si>
  <si>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</si>
  <si>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</si>
  <si>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</si>
  <si>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</si>
  <si>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</si>
  <si>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</si>
  <si>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</si>
  <si>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</si>
  <si>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</si>
  <si>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</si>
  <si>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</si>
  <si>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</si>
  <si>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</si>
  <si>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</si>
  <si>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</si>
  <si>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</si>
  <si>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</si>
  <si>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</si>
  <si>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</si>
  <si>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</si>
  <si>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</si>
  <si>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</si>
  <si>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</si>
  <si>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</si>
  <si>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</si>
  <si>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</si>
  <si>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</si>
  <si>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</si>
  <si>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</si>
  <si>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</si>
  <si>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</si>
  <si>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</si>
  <si>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</si>
  <si>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</si>
  <si>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</si>
  <si>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</si>
  <si>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</si>
  <si>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</si>
  <si>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</si>
  <si>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</si>
  <si>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</si>
  <si>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</si>
  <si>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</si>
  <si>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</si>
  <si>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</si>
  <si>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</si>
  <si>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</si>
  <si>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</si>
  <si>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</si>
  <si>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</si>
  <si>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</si>
  <si>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</si>
  <si>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</si>
  <si>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</si>
  <si>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</si>
  <si>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</si>
  <si>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</si>
  <si>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</si>
  <si>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</si>
  <si>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</si>
  <si>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</si>
  <si>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</si>
  <si>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</si>
  <si>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</si>
  <si>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</si>
  <si>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</si>
  <si>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</si>
  <si>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</si>
  <si>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</si>
  <si>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</si>
  <si>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</si>
  <si>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</si>
  <si>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</si>
  <si>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</si>
  <si>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</si>
  <si>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</si>
  <si>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</si>
  <si>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</si>
  <si>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</si>
  <si>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</si>
  <si>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</si>
  <si>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</si>
  <si>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</si>
  <si>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</si>
  <si>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</si>
  <si>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</si>
  <si>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</si>
  <si>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</si>
  <si>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</si>
  <si>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</si>
  <si>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</si>
  <si>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</si>
  <si>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</si>
  <si>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</si>
  <si>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</si>
  <si>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</si>
  <si>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</si>
  <si>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</si>
  <si>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</si>
  <si>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</si>
  <si>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</si>
  <si>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</si>
  <si>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</si>
  <si>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</si>
  <si>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</si>
  <si>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</si>
  <si>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</si>
  <si>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</si>
  <si>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</si>
  <si>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</si>
  <si>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</si>
  <si>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</si>
  <si>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</si>
  <si>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</si>
  <si>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</si>
  <si>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</si>
  <si>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</si>
  <si>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</si>
  <si>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</si>
  <si>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</si>
  <si>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</si>
  <si>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</si>
  <si>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</si>
  <si>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</si>
  <si>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</si>
  <si>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</si>
  <si>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</si>
  <si>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</si>
  <si>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</si>
  <si>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</si>
  <si>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</si>
  <si>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</si>
  <si>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</si>
  <si>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</si>
  <si>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</si>
  <si>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</si>
  <si>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</si>
  <si>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</si>
  <si>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</si>
  <si>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</si>
  <si>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</si>
  <si>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</si>
  <si>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</si>
  <si>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</si>
  <si>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</si>
  <si>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</si>
  <si>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</si>
  <si>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</si>
  <si>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</si>
  <si>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</si>
  <si>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</si>
  <si>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</si>
  <si>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</si>
  <si>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</si>
  <si>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</si>
  <si>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</si>
  <si>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</si>
  <si>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</si>
  <si>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</si>
  <si>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</si>
  <si>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</si>
  <si>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</si>
  <si>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</si>
  <si>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</si>
  <si>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</si>
  <si>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</si>
  <si>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</si>
  <si>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</si>
  <si>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</si>
  <si>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</si>
  <si>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</si>
  <si>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</si>
  <si>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</si>
  <si>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</si>
  <si>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</si>
  <si>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</si>
  <si>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</si>
  <si>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</si>
  <si>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</si>
  <si>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</si>
  <si>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</si>
  <si>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</si>
  <si>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</si>
  <si>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</si>
  <si>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</si>
  <si>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</si>
  <si>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</si>
  <si>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</si>
  <si>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</si>
  <si>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</si>
  <si>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</si>
  <si>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</si>
  <si>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</si>
  <si>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</si>
  <si>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</si>
  <si>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</si>
  <si>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</si>
  <si>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</si>
  <si>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</si>
  <si>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</si>
  <si>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</si>
  <si>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</si>
  <si>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</si>
  <si>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</si>
  <si>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</si>
  <si>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</si>
  <si>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</si>
  <si>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</si>
  <si>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</si>
  <si>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</si>
  <si>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</si>
  <si>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</si>
  <si>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</si>
  <si>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</si>
  <si>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</si>
  <si>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</si>
  <si>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</si>
  <si>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</si>
  <si>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</si>
  <si>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</si>
  <si>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</si>
  <si>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</si>
  <si>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</si>
  <si>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</si>
  <si>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</si>
  <si>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</si>
  <si>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</si>
  <si>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</si>
  <si>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</si>
  <si>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</si>
  <si>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</si>
  <si>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</si>
  <si>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</si>
  <si>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</si>
  <si>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</si>
  <si>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</si>
  <si>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</si>
  <si>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</si>
  <si>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</si>
  <si>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</si>
  <si>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</si>
  <si>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</si>
  <si>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</si>
  <si>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</si>
  <si>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</si>
  <si>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</si>
  <si>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</si>
  <si>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</si>
  <si>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</si>
  <si>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</si>
  <si>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</si>
  <si>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</si>
  <si>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</si>
  <si>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</si>
  <si>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</si>
  <si>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</si>
  <si>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</si>
  <si>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</si>
  <si>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</si>
  <si>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</si>
  <si>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</si>
  <si>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</si>
  <si>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</si>
  <si>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</si>
  <si>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</si>
  <si>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</si>
  <si>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</si>
  <si>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</si>
  <si>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</si>
  <si>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</si>
  <si>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</si>
  <si>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</si>
  <si>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</si>
  <si>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</si>
  <si>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</si>
  <si>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</si>
  <si>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</si>
  <si>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</si>
  <si>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</si>
  <si>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</si>
  <si>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</si>
  <si>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</si>
  <si>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</si>
  <si>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</si>
  <si>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</si>
  <si>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</si>
  <si>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</si>
  <si>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</si>
  <si>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</si>
  <si>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</si>
  <si>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</si>
  <si>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</si>
  <si>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</si>
  <si>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</si>
  <si>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</si>
  <si>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</si>
  <si>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</si>
  <si>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</si>
  <si>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</si>
  <si>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</si>
  <si>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</si>
  <si>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</si>
  <si>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</si>
  <si>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</si>
  <si>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</si>
  <si>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</si>
  <si>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</si>
  <si>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</si>
  <si>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</si>
  <si>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</si>
  <si>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</si>
  <si>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</si>
  <si>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</si>
  <si>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</si>
  <si>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</si>
  <si>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</si>
  <si>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</si>
  <si>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</si>
  <si>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</si>
  <si>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</si>
  <si>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</si>
  <si>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</si>
  <si>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</si>
  <si>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</si>
  <si>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</si>
  <si>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</si>
  <si>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</si>
  <si>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</si>
  <si>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</si>
  <si>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</si>
  <si>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</si>
  <si>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</si>
  <si>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</si>
  <si>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</si>
  <si>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</si>
  <si>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</si>
  <si>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</si>
  <si>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</si>
  <si>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</si>
  <si>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</si>
  <si>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</si>
  <si>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</si>
  <si>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</si>
  <si>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</si>
  <si>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</si>
  <si>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</si>
  <si>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</si>
  <si>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</si>
  <si>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</si>
  <si>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</si>
  <si>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</si>
  <si>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</si>
  <si>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</si>
  <si>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</si>
  <si>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</si>
  <si>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</si>
  <si>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</si>
  <si>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</si>
  <si>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</si>
  <si>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</si>
  <si>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</si>
  <si>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</si>
  <si>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</si>
  <si>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</si>
  <si>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</si>
  <si>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</si>
  <si>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</si>
  <si>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</si>
  <si>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</si>
  <si>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</si>
  <si>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</si>
  <si>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</si>
  <si>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</si>
  <si>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</si>
  <si>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</si>
  <si>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</si>
  <si>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</si>
  <si>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</si>
  <si>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</si>
  <si>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</si>
  <si>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</si>
  <si>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</si>
  <si>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</si>
  <si>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</si>
  <si>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</si>
  <si>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</si>
  <si>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</si>
  <si>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</si>
  <si>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</si>
  <si>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</si>
  <si>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</si>
  <si>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</si>
  <si>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</si>
  <si>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</si>
  <si>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</si>
  <si>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</si>
  <si>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</si>
  <si>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</si>
  <si>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</si>
  <si>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</si>
  <si>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</si>
  <si>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</si>
  <si>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</si>
  <si>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</si>
  <si>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</si>
  <si>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</si>
  <si>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</si>
  <si>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</si>
  <si>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</si>
  <si>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</si>
  <si>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</si>
  <si>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</si>
  <si>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</si>
  <si>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</si>
  <si>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</si>
  <si>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</si>
  <si>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</si>
  <si>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</si>
  <si>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</si>
  <si>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</si>
  <si>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</si>
  <si>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</si>
  <si>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</si>
  <si>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</si>
  <si>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</si>
  <si>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</si>
  <si>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</si>
  <si>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</si>
  <si>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</si>
  <si>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</si>
  <si>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</si>
  <si>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</si>
  <si>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</si>
  <si>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</si>
  <si>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</si>
  <si>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</si>
  <si>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</si>
  <si>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</si>
  <si>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</si>
  <si>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</si>
  <si>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</si>
  <si>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</si>
  <si>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</si>
  <si>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</si>
  <si>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</si>
  <si>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</si>
  <si>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</si>
  <si>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</si>
  <si>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</si>
  <si>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</si>
  <si>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</si>
  <si>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</si>
  <si>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</si>
  <si>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</si>
  <si>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</si>
  <si>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</si>
  <si>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</si>
  <si>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</si>
  <si>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</si>
  <si>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</si>
  <si>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</si>
  <si>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</si>
  <si>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</si>
  <si>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</si>
  <si>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</si>
  <si>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</si>
  <si>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</si>
  <si>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</si>
  <si>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</si>
  <si>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</si>
  <si>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</si>
  <si>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</si>
  <si>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</si>
  <si>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</si>
  <si>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</si>
  <si>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</si>
  <si>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</si>
  <si>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</si>
  <si>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</si>
  <si>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</si>
  <si>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</si>
  <si>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</si>
  <si>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</si>
  <si>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</si>
  <si>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</si>
  <si>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</si>
  <si>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</si>
  <si>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</si>
  <si>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</si>
  <si>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</si>
  <si>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</si>
  <si>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</si>
  <si>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</si>
  <si>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</si>
  <si>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</si>
  <si>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</si>
  <si>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</si>
  <si>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</si>
  <si>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</si>
  <si>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</si>
  <si>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</si>
  <si>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</si>
  <si>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</si>
  <si>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</si>
  <si>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</si>
  <si>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</si>
  <si>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</si>
  <si>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</si>
  <si>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</si>
  <si>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</si>
  <si>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</si>
  <si>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</si>
  <si>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</si>
  <si>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</si>
  <si>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</si>
  <si>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</si>
  <si>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</si>
  <si>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</si>
  <si>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</si>
  <si>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</si>
  <si>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</si>
  <si>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</si>
  <si>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</si>
  <si>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</si>
  <si>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</si>
  <si>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</si>
  <si>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</si>
  <si>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</si>
  <si>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</si>
  <si>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</si>
  <si>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</si>
  <si>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</si>
  <si>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</si>
  <si>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</si>
  <si>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</si>
  <si>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</si>
  <si>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</si>
  <si>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</si>
  <si>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</si>
  <si>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</si>
  <si>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</si>
  <si>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</si>
  <si>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</si>
  <si>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</si>
  <si>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</si>
  <si>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</si>
  <si>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</si>
  <si>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</si>
  <si>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</si>
  <si>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</si>
  <si>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</si>
  <si>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</si>
  <si>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</si>
  <si>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</si>
  <si>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</si>
  <si>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</si>
  <si>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</si>
  <si>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</si>
  <si>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</si>
  <si>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</si>
  <si>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</si>
  <si>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</si>
  <si>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</si>
  <si>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</si>
  <si>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</si>
  <si>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</si>
  <si>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</si>
  <si>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</si>
  <si>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</si>
  <si>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</si>
  <si>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</si>
  <si>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</si>
  <si>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</si>
  <si>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</si>
  <si>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</si>
  <si>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</si>
  <si>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</si>
  <si>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</si>
  <si>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</si>
  <si>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</si>
  <si>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</si>
  <si>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</si>
  <si>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</si>
  <si>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</si>
  <si>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</si>
  <si>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</si>
  <si>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</si>
  <si>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</si>
  <si>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</si>
  <si>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</si>
  <si>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</si>
  <si>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</si>
  <si>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</si>
  <si>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</si>
  <si>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</si>
  <si>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</si>
  <si>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</si>
  <si>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</si>
  <si>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</si>
  <si>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</si>
  <si>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</si>
  <si>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</si>
  <si>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</si>
  <si>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</si>
  <si>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</si>
  <si>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</si>
  <si>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</si>
  <si>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</si>
  <si>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</si>
  <si>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</si>
  <si>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</si>
  <si>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</si>
  <si>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</si>
  <si>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</si>
  <si>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</si>
  <si>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</si>
  <si>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</si>
  <si>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</si>
  <si>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</si>
  <si>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</si>
  <si>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</si>
  <si>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</si>
  <si>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</si>
  <si>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</si>
  <si>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</si>
  <si>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</si>
  <si>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</si>
  <si>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</si>
  <si>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</si>
  <si>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</si>
  <si>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</si>
  <si>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</si>
  <si>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</si>
  <si>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</si>
  <si>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</si>
  <si>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</si>
  <si>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</si>
  <si>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</si>
  <si>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</si>
  <si>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</si>
  <si>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</si>
  <si>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</si>
  <si>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</si>
  <si>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</si>
  <si>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</si>
  <si>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</si>
  <si>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</si>
  <si>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</si>
  <si>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</si>
  <si>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</si>
  <si>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</si>
  <si>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</si>
  <si>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</si>
  <si>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</si>
  <si>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</si>
  <si>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</si>
  <si>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</si>
  <si>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</si>
  <si>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</si>
  <si>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</si>
  <si>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</si>
  <si>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</si>
  <si>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</si>
  <si>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</si>
  <si>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</si>
  <si>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</si>
  <si>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</si>
  <si>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</si>
  <si>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</si>
  <si>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</si>
  <si>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</si>
  <si>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</si>
  <si>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</si>
  <si>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</si>
  <si>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</si>
  <si>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</si>
  <si>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</si>
  <si>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</si>
  <si>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</si>
  <si>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</si>
  <si>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</si>
  <si>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</si>
  <si>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</si>
  <si>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</si>
  <si>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</si>
  <si>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</si>
  <si>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</si>
  <si>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</si>
  <si>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</si>
  <si>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</si>
  <si>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</si>
  <si>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</si>
  <si>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</si>
  <si>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</si>
  <si>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</si>
  <si>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</si>
  <si>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</si>
  <si>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</si>
  <si>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</si>
  <si>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</si>
  <si>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</si>
  <si>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</si>
  <si>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</si>
  <si>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</si>
  <si>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</si>
  <si>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</si>
  <si>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</si>
  <si>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</si>
  <si>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</si>
  <si>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</si>
  <si>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</si>
  <si>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</si>
  <si>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</si>
  <si>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</si>
  <si>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</si>
  <si>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</si>
  <si>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</si>
  <si>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</si>
  <si>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</si>
  <si>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</si>
  <si>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</si>
  <si>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</si>
  <si>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</si>
  <si>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</si>
  <si>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</si>
  <si>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</si>
  <si>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</si>
  <si>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</si>
  <si>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</si>
  <si>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</si>
  <si>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</si>
  <si>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</si>
  <si>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</si>
  <si>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</si>
  <si>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</si>
  <si>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</si>
  <si>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</si>
  <si>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</si>
  <si>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</si>
  <si>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</si>
  <si>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</si>
  <si>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</si>
  <si>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</si>
  <si>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</si>
  <si>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</si>
  <si>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</si>
  <si>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</si>
  <si>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</si>
  <si>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</si>
  <si>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</si>
  <si>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</si>
  <si>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</si>
  <si>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</si>
  <si>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</si>
  <si>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</si>
  <si>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</si>
  <si>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</si>
  <si>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</si>
  <si>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</si>
  <si>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</si>
  <si>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</si>
  <si>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</si>
  <si>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</si>
  <si>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</si>
  <si>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</si>
  <si>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</si>
  <si>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</si>
  <si>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</si>
  <si>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</si>
  <si>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</si>
  <si>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</si>
  <si>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</si>
  <si>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</si>
  <si>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</si>
  <si>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</si>
  <si>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</si>
  <si>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</si>
  <si>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</si>
  <si>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</si>
  <si>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</si>
  <si>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</si>
  <si>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</si>
  <si>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</si>
  <si>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</si>
  <si>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</si>
  <si>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</si>
  <si>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</si>
  <si>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</si>
  <si>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</si>
  <si>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</si>
  <si>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</si>
  <si>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</si>
  <si>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</si>
  <si>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</si>
  <si>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</si>
  <si>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</si>
  <si>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</si>
  <si>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</si>
  <si>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</si>
  <si>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</si>
  <si>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</si>
  <si>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</si>
  <si>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</si>
  <si>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</si>
  <si>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</si>
  <si>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</si>
  <si>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</si>
  <si>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</si>
  <si>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</si>
  <si>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</si>
  <si>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</si>
  <si>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</si>
  <si>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</si>
  <si>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</si>
  <si>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</si>
  <si>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</si>
  <si>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</si>
  <si>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</si>
  <si>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</si>
  <si>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</si>
  <si>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</si>
  <si>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</si>
  <si>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</si>
  <si>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</si>
  <si>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</si>
  <si>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</si>
  <si>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</si>
  <si>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</si>
  <si>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</si>
  <si>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</si>
  <si>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</si>
  <si>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</si>
  <si>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</si>
  <si>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</si>
  <si>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</si>
  <si>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</si>
  <si>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</si>
  <si>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</si>
  <si>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</si>
  <si>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</si>
  <si>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</si>
  <si>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</si>
  <si>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</si>
  <si>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</si>
  <si>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</si>
  <si>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</si>
  <si>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</si>
  <si>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</si>
  <si>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</si>
  <si>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</si>
  <si>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</si>
  <si>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</si>
  <si>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</si>
  <si>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</si>
  <si>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</si>
  <si>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</si>
  <si>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</si>
  <si>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</si>
  <si>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</si>
  <si>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</si>
  <si>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</si>
  <si>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</si>
  <si>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</si>
  <si>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</si>
  <si>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</si>
  <si>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</si>
  <si>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</si>
  <si>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</si>
  <si>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</si>
  <si>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</si>
  <si>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</si>
  <si>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</si>
  <si>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</si>
  <si>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</si>
  <si>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</si>
  <si>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</si>
  <si>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</si>
  <si>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</si>
  <si>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</si>
  <si>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</si>
  <si>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</si>
  <si>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</si>
  <si>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</si>
  <si>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</si>
  <si>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</si>
  <si>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</si>
  <si>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</si>
  <si>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</si>
  <si>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</si>
  <si>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</si>
  <si>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</si>
  <si>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</si>
  <si>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</si>
  <si>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</si>
  <si>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</si>
  <si>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</si>
  <si>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</si>
  <si>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</si>
  <si>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</si>
  <si>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</si>
  <si>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</si>
  <si>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</si>
  <si>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</si>
  <si>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</si>
  <si>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</si>
  <si>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</si>
  <si>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</si>
  <si>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</si>
  <si>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</si>
  <si>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</si>
  <si>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</si>
  <si>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</si>
  <si>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</si>
  <si>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</si>
  <si>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</si>
  <si>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</si>
  <si>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</si>
  <si>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</si>
  <si>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</si>
  <si>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</si>
  <si>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</si>
  <si>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</si>
  <si>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</si>
  <si>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</si>
  <si>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</si>
  <si>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</si>
  <si>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</si>
  <si>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</si>
  <si>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</si>
  <si>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</si>
  <si>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</si>
  <si>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</si>
  <si>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</si>
  <si>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</si>
  <si>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</si>
  <si>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</si>
  <si>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</si>
  <si>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</si>
  <si>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</si>
  <si>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</si>
  <si>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</si>
  <si>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</si>
  <si>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</si>
  <si>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</si>
  <si>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</si>
  <si>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</si>
  <si>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</si>
  <si>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</si>
  <si>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</si>
  <si>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</si>
  <si>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</si>
  <si>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</si>
  <si>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</si>
  <si>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</si>
  <si>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</si>
  <si>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</si>
  <si>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</si>
  <si>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</si>
  <si>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</si>
  <si>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</si>
  <si>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</si>
  <si>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</si>
  <si>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</si>
  <si>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</si>
  <si>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</si>
  <si>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</si>
  <si>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</si>
  <si>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</si>
  <si>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</si>
  <si>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</si>
  <si>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</si>
  <si>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</si>
  <si>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</si>
  <si>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</si>
  <si>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</si>
  <si>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</si>
  <si>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</si>
  <si>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</si>
  <si>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</si>
  <si>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</si>
  <si>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</si>
  <si>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</si>
  <si>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</si>
  <si>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</si>
  <si>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</si>
  <si>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</si>
  <si>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</si>
  <si>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</si>
  <si>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</si>
  <si>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</si>
  <si>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</si>
  <si>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</si>
  <si>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</si>
  <si>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</si>
  <si>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</si>
  <si>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</si>
  <si>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</si>
  <si>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</si>
  <si>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</si>
  <si>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</si>
  <si>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</si>
  <si>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</si>
  <si>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</si>
  <si>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</si>
  <si>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</si>
  <si>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</si>
  <si>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</si>
  <si>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</si>
  <si>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</si>
  <si>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</si>
  <si>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</si>
  <si>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</si>
  <si>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</si>
  <si>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</si>
  <si>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</si>
  <si>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</si>
  <si>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</si>
  <si>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</si>
  <si>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</si>
  <si>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</si>
  <si>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</si>
  <si>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</si>
  <si>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</si>
  <si>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</si>
  <si>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</si>
  <si>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</si>
  <si>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</si>
  <si>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</si>
  <si>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</si>
  <si>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</si>
  <si>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</si>
  <si>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</si>
  <si>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</si>
  <si>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</si>
  <si>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</si>
  <si>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</si>
  <si>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</si>
  <si>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</si>
  <si>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</si>
  <si>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</si>
  <si>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</si>
  <si>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</si>
  <si>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</si>
  <si>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</si>
  <si>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</si>
  <si>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</si>
  <si>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</si>
  <si>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</si>
  <si>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</si>
  <si>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</si>
  <si>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</si>
  <si>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</si>
  <si>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</si>
  <si>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</si>
  <si>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</si>
  <si>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</si>
  <si>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</si>
  <si>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</si>
  <si>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</si>
  <si>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</si>
  <si>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</si>
  <si>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</si>
  <si>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</si>
  <si>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</si>
  <si>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</si>
  <si>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</si>
  <si>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</si>
  <si>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</si>
  <si>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</si>
  <si>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</si>
  <si>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</si>
  <si>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</si>
  <si>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</si>
  <si>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</si>
  <si>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</si>
  <si>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</si>
  <si>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</si>
  <si>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</si>
  <si>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</si>
  <si>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</si>
  <si>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</si>
  <si>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</si>
  <si>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</si>
  <si>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</si>
  <si>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</si>
  <si>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</si>
  <si>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</si>
  <si>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</si>
  <si>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</si>
  <si>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</si>
  <si>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</si>
  <si>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</si>
  <si>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</si>
  <si>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</si>
  <si>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</si>
  <si>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</si>
  <si>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</si>
  <si>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</si>
  <si>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</si>
  <si>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</si>
  <si>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</si>
  <si>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</si>
  <si>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</si>
  <si>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</si>
  <si>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</si>
  <si>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</si>
  <si>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</si>
  <si>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</si>
  <si>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</si>
  <si>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</si>
  <si>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</si>
  <si>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</si>
  <si>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</si>
  <si>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</si>
  <si>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</si>
  <si>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</si>
  <si>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</si>
  <si>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</si>
  <si>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</si>
  <si>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</si>
  <si>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</si>
  <si>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</si>
  <si>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</si>
  <si>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</si>
  <si>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</si>
  <si>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</si>
  <si>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</si>
  <si>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</si>
  <si>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</si>
  <si>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</si>
  <si>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</si>
  <si>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</si>
  <si>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</si>
  <si>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</si>
  <si>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</si>
  <si>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</si>
  <si>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</si>
  <si>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</si>
  <si>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</si>
  <si>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</si>
  <si>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</si>
  <si>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</si>
  <si>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</si>
  <si>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</si>
  <si>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</si>
  <si>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</si>
  <si>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</si>
  <si>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</si>
  <si>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</si>
  <si>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</si>
  <si>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</si>
  <si>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</si>
  <si>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</si>
  <si>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</si>
  <si>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</si>
  <si>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</si>
  <si>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</si>
  <si>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</si>
  <si>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</si>
  <si>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</si>
  <si>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</si>
  <si>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</si>
  <si>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</si>
  <si>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</si>
  <si>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</si>
  <si>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</si>
  <si>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</si>
  <si>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</si>
  <si>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</si>
  <si>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</si>
  <si>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</si>
  <si>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</si>
  <si>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</si>
  <si>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</si>
  <si>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</si>
  <si>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</si>
  <si>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</si>
  <si>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</si>
  <si>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</si>
  <si>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</si>
  <si>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</si>
  <si>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</si>
  <si>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</si>
  <si>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</si>
  <si>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</si>
  <si>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</si>
  <si>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</si>
  <si>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</si>
  <si>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</si>
  <si>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</si>
  <si>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</si>
  <si>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</si>
  <si>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</si>
  <si>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</si>
  <si>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</si>
  <si>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</si>
  <si>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</si>
  <si>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</si>
  <si>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</si>
  <si>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</si>
  <si>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</si>
  <si>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</si>
  <si>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</si>
  <si>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</si>
  <si>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</si>
  <si>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</si>
  <si>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</si>
  <si>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</si>
  <si>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</si>
  <si>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</si>
  <si>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</si>
  <si>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</si>
  <si>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</si>
  <si>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</si>
  <si>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</si>
  <si>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</si>
  <si>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</si>
  <si>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</si>
  <si>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</si>
  <si>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</si>
  <si>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</si>
  <si>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</si>
  <si>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</si>
  <si>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</si>
  <si>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</si>
  <si>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</si>
  <si>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</si>
  <si>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</si>
  <si>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</si>
  <si>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</si>
  <si>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</si>
  <si>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</si>
  <si>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</si>
  <si>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</si>
  <si>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</si>
  <si>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</si>
  <si>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</si>
  <si>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</si>
  <si>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</si>
  <si>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</si>
  <si>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</si>
  <si>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</si>
  <si>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</si>
  <si>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</si>
  <si>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</si>
  <si>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</si>
  <si>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</si>
  <si>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</si>
  <si>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</si>
  <si>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</si>
  <si>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</si>
  <si>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</si>
  <si>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</si>
  <si>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</si>
  <si>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</si>
  <si>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</si>
  <si>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</si>
  <si>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</si>
  <si>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</si>
  <si>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</si>
  <si>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</si>
  <si>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</si>
  <si>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</si>
  <si>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</si>
  <si>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</si>
  <si>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</si>
  <si>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</si>
  <si>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</si>
  <si>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</si>
  <si>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</si>
  <si>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</si>
  <si>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</si>
  <si>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</si>
  <si>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</si>
  <si>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</si>
  <si>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</si>
  <si>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</si>
  <si>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</si>
  <si>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</si>
  <si>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</si>
  <si>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</si>
  <si>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</si>
  <si>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</si>
  <si>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</si>
  <si>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</si>
  <si>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</si>
  <si>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</si>
  <si>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</si>
  <si>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</si>
  <si>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</si>
  <si>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</si>
  <si>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</si>
  <si>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</si>
  <si>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</si>
  <si>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</si>
  <si>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</si>
  <si>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</si>
  <si>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</si>
  <si>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</si>
  <si>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</si>
  <si>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</si>
  <si>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</si>
  <si>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</si>
  <si>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</si>
  <si>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</si>
  <si>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</si>
  <si>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</si>
  <si>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</si>
  <si>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</si>
  <si>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</si>
  <si>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</si>
  <si>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</si>
  <si>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</si>
  <si>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</si>
  <si>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</si>
  <si>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</si>
  <si>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</si>
  <si>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</si>
  <si>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</si>
  <si>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</si>
  <si>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</si>
  <si>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</si>
  <si>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</si>
  <si>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</si>
  <si>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</si>
  <si>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</si>
  <si>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</si>
  <si>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</si>
  <si>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</si>
  <si>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</si>
  <si>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</si>
  <si>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</si>
  <si>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</si>
  <si>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</si>
  <si>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</si>
  <si>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</si>
  <si>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</si>
  <si>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</si>
  <si>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</si>
  <si>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</si>
  <si>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</si>
  <si>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</si>
  <si>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</si>
  <si>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</si>
  <si>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</si>
  <si>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</si>
  <si>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</si>
  <si>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</si>
  <si>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</si>
  <si>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</si>
  <si>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</si>
  <si>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</si>
  <si>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</si>
  <si>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</si>
  <si>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</si>
  <si>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</si>
  <si>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</si>
  <si>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</si>
  <si>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</si>
  <si>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</si>
  <si>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</si>
  <si>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</si>
  <si>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</si>
  <si>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</si>
  <si>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</si>
  <si>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</si>
  <si>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</si>
  <si>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</si>
  <si>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</si>
  <si>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</si>
  <si>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</si>
  <si>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</si>
  <si>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</si>
  <si>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</si>
  <si>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</si>
  <si>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</si>
  <si>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</si>
  <si>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</si>
  <si>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</si>
  <si>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</si>
  <si>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</si>
  <si>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</si>
  <si>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</si>
  <si>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</si>
  <si>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</si>
  <si>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</si>
  <si>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</si>
  <si>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</si>
  <si>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</si>
  <si>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</si>
  <si>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</si>
  <si>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</si>
  <si>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</si>
  <si>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</si>
  <si>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</si>
  <si>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</si>
  <si>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</si>
  <si>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</si>
  <si>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</si>
  <si>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</si>
  <si>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</si>
  <si>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</si>
  <si>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</si>
  <si>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</si>
  <si>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</si>
  <si>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</si>
  <si>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</si>
  <si>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</si>
  <si>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</si>
  <si>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</si>
  <si>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</si>
  <si>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</si>
  <si>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</si>
  <si>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</si>
  <si>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</si>
  <si>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</si>
  <si>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</si>
  <si>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</si>
  <si>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</si>
  <si>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</si>
  <si>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</si>
  <si>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</si>
  <si>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</si>
  <si>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</si>
  <si>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</si>
  <si>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</si>
  <si>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</si>
  <si>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</si>
  <si>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</si>
  <si>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</si>
  <si>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</si>
  <si>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</si>
  <si>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</si>
  <si>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</si>
  <si>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</si>
  <si>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</si>
  <si>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</si>
  <si>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</si>
  <si>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</si>
  <si>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</si>
  <si>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</si>
  <si>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</si>
  <si>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</si>
  <si>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</si>
  <si>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</si>
  <si>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</si>
  <si>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</si>
  <si>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</si>
  <si>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</si>
  <si>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</si>
  <si>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</si>
  <si>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</si>
  <si>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</si>
  <si>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</si>
  <si>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</si>
  <si>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</si>
  <si>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</si>
  <si>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</si>
  <si>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</si>
  <si>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</si>
  <si>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</si>
  <si>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</si>
  <si>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</si>
  <si>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</si>
  <si>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</si>
  <si>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</si>
  <si>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</si>
  <si>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</si>
  <si>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</si>
  <si>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</si>
  <si>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</si>
  <si>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</si>
  <si>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</si>
  <si>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</si>
  <si>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</si>
  <si>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</si>
  <si>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</si>
  <si>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</si>
  <si>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</si>
  <si>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</si>
  <si>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</si>
  <si>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</si>
  <si>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</si>
  <si>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</si>
  <si>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</si>
  <si>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</si>
  <si>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</si>
  <si>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</si>
  <si>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</si>
  <si>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</si>
  <si>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</si>
  <si>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</si>
  <si>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</si>
  <si>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</si>
  <si>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</si>
  <si>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</si>
  <si>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</si>
  <si>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</si>
  <si>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</si>
  <si>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</si>
  <si>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</si>
  <si>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</si>
  <si>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</si>
  <si>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</si>
  <si>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</si>
  <si>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</si>
  <si>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</si>
  <si>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</si>
  <si>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</si>
  <si>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</si>
  <si>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</si>
  <si>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</si>
  <si>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</si>
  <si>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</si>
  <si>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</si>
  <si>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</si>
  <si>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</si>
  <si>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</si>
  <si>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</si>
  <si>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</si>
  <si>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</si>
  <si>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</si>
  <si>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</si>
  <si>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</si>
  <si>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</si>
  <si>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</si>
  <si>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</si>
  <si>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</si>
  <si>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</si>
  <si>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</si>
  <si>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</si>
  <si>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</si>
  <si>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</si>
  <si>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</si>
  <si>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</si>
  <si>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</si>
  <si>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</si>
  <si>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</si>
  <si>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</si>
  <si>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</si>
  <si>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</si>
  <si>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</si>
  <si>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</si>
  <si>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</si>
  <si>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</si>
  <si>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</si>
  <si>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</si>
  <si>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</si>
  <si>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</si>
  <si>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</si>
  <si>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</si>
  <si>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</si>
  <si>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</si>
  <si>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</si>
  <si>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</si>
  <si>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</si>
  <si>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</si>
  <si>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</si>
  <si>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</si>
  <si>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</si>
  <si>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</si>
  <si>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</si>
  <si>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</si>
  <si>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</si>
  <si>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</si>
  <si>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</si>
  <si>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</si>
  <si>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</si>
  <si>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</si>
  <si>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</si>
  <si>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</si>
  <si>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</si>
  <si>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</si>
  <si>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</si>
  <si>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</si>
  <si>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</si>
  <si>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</si>
  <si>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</si>
  <si>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</si>
  <si>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</si>
  <si>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</si>
  <si>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</si>
  <si>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</si>
  <si>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</si>
  <si>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</si>
  <si>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</si>
  <si>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</si>
  <si>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</si>
  <si>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</si>
  <si>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</si>
  <si>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</si>
  <si>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</si>
  <si>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</si>
  <si>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</si>
  <si>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</si>
  <si>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</si>
  <si>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</si>
  <si>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</si>
  <si>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</si>
  <si>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</si>
  <si>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</si>
  <si>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</si>
  <si>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</si>
  <si>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</si>
  <si>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</si>
  <si>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</si>
  <si>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</si>
  <si>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</si>
  <si>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</si>
  <si>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</si>
  <si>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</si>
  <si>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</si>
  <si>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</si>
  <si>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</si>
  <si>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</si>
  <si>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</si>
  <si>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</si>
  <si>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</si>
  <si>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</si>
  <si>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</si>
  <si>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</si>
  <si>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</si>
  <si>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</si>
  <si>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</si>
  <si>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</si>
  <si>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</si>
  <si>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</si>
  <si>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</si>
  <si>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</si>
  <si>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</si>
  <si>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</si>
  <si>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</si>
  <si>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</si>
  <si>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</si>
  <si>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</si>
  <si>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</si>
  <si>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</si>
  <si>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</si>
  <si>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</si>
  <si>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</si>
  <si>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</si>
  <si>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</si>
  <si>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</si>
  <si>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</si>
  <si>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</si>
  <si>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</si>
  <si>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</si>
  <si>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</si>
  <si>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</si>
  <si>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</si>
  <si>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</si>
  <si>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</si>
  <si>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</si>
  <si>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</si>
  <si>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</si>
  <si>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</si>
  <si>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</si>
  <si>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</si>
  <si>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</si>
  <si>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</si>
  <si>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</si>
  <si>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</si>
  <si>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</si>
  <si>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</si>
  <si>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</si>
  <si>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</si>
  <si>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</si>
  <si>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</si>
  <si>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</si>
  <si>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</si>
  <si>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</si>
  <si>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</si>
  <si>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</si>
  <si>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</si>
  <si>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</si>
  <si>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</si>
  <si>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</si>
  <si>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</si>
  <si>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</si>
  <si>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</si>
  <si>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</si>
  <si>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</si>
  <si>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</si>
  <si>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</si>
  <si>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</si>
  <si>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</si>
  <si>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</si>
  <si>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</si>
  <si>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</si>
  <si>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</si>
  <si>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</si>
  <si>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</si>
  <si>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</si>
  <si>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</si>
  <si>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</si>
  <si>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</si>
  <si>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</si>
  <si>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</si>
  <si>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</si>
  <si>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</si>
  <si>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</si>
  <si>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</si>
  <si>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</si>
  <si>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</si>
  <si>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</si>
  <si>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</si>
  <si>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</si>
  <si>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</si>
  <si>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</si>
  <si>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</si>
  <si>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</si>
  <si>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</si>
  <si>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</si>
  <si>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</si>
  <si>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</si>
  <si>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</si>
  <si>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</si>
  <si>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</si>
  <si>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</si>
  <si>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</si>
  <si>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</si>
  <si>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</si>
  <si>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</si>
  <si>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</si>
  <si>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</si>
  <si>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</si>
  <si>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</si>
  <si>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</si>
  <si>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</si>
  <si>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</si>
  <si>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</si>
  <si>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</si>
  <si>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</si>
  <si>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</si>
  <si>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</si>
  <si>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</si>
  <si>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</si>
  <si>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</si>
  <si>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</si>
  <si>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</si>
  <si>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</si>
  <si>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</si>
  <si>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</si>
  <si>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</si>
  <si>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</si>
  <si>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</si>
  <si>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</si>
  <si>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</si>
  <si>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</si>
  <si>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</si>
  <si>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</si>
  <si>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</si>
  <si>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</si>
  <si>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</si>
  <si>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</si>
  <si>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</si>
  <si>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</si>
  <si>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</si>
  <si>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</si>
  <si>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</si>
  <si>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</si>
  <si>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</si>
  <si>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</si>
  <si>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</si>
  <si>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</si>
  <si>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</si>
  <si>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</si>
  <si>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</si>
  <si>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</si>
  <si>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</si>
  <si>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</si>
  <si>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</si>
  <si>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</si>
  <si>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</si>
  <si>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</si>
  <si>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</si>
  <si>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</si>
  <si>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</si>
  <si>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</si>
  <si>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</si>
  <si>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</si>
  <si>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</si>
  <si>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</si>
  <si>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</si>
  <si>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</si>
  <si>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</si>
  <si>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</si>
  <si>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</si>
  <si>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</si>
  <si>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</si>
  <si>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</si>
  <si>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</si>
  <si>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</si>
  <si>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</si>
  <si>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</si>
  <si>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</si>
  <si>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</si>
  <si>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</si>
  <si>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</si>
  <si>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</si>
  <si>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</si>
  <si>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</si>
  <si>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</si>
  <si>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</si>
  <si>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</si>
  <si>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</si>
  <si>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</si>
  <si>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</si>
  <si>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</si>
  <si>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</si>
  <si>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</si>
  <si>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</si>
  <si>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</si>
  <si>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</si>
  <si>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</si>
  <si>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</si>
  <si>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</si>
  <si>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</si>
  <si>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</si>
  <si>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</si>
  <si>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</si>
  <si>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</si>
  <si>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</si>
  <si>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</si>
  <si>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</si>
  <si>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</si>
  <si>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</si>
  <si>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</si>
  <si>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</si>
  <si>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</si>
  <si>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</si>
  <si>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</si>
  <si>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</si>
  <si>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</si>
  <si>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</si>
  <si>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</si>
  <si>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</si>
  <si>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</si>
  <si>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</si>
  <si>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</si>
  <si>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</si>
  <si>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</si>
  <si>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</si>
  <si>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</si>
  <si>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</si>
  <si>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</si>
  <si>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</si>
  <si>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</si>
  <si>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</si>
  <si>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</si>
  <si>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</si>
  <si>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</si>
  <si>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</si>
  <si>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</si>
  <si>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</si>
  <si>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</si>
  <si>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</si>
  <si>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</si>
  <si>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</si>
  <si>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</si>
  <si>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</si>
  <si>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</si>
  <si>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</si>
  <si>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</si>
  <si>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</si>
  <si>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</si>
  <si>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</si>
  <si>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</si>
  <si>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</si>
  <si>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</si>
  <si>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</si>
  <si>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</si>
  <si>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</si>
  <si>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</si>
  <si>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</si>
  <si>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</si>
  <si>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</si>
  <si>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</si>
  <si>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</si>
  <si>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</si>
  <si>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</si>
  <si>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</si>
  <si>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</si>
  <si>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</si>
  <si>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</si>
  <si>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</si>
  <si>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</si>
  <si>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</si>
  <si>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</si>
  <si>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</si>
  <si>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</si>
  <si>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</si>
  <si>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</si>
  <si>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</si>
  <si>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</si>
  <si>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</si>
  <si>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</si>
  <si>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</si>
  <si>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</si>
  <si>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</si>
  <si>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</si>
  <si>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</si>
  <si>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</si>
  <si>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</si>
  <si>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</si>
  <si>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</si>
  <si>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</si>
  <si>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</si>
  <si>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</si>
  <si>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</si>
  <si>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</si>
  <si>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</si>
  <si>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</si>
  <si>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</si>
  <si>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</si>
  <si>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</si>
  <si>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</si>
  <si>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</si>
  <si>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</si>
  <si>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</si>
  <si>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</si>
  <si>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</si>
  <si>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</si>
  <si>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</si>
  <si>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</si>
  <si>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</si>
  <si>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</si>
  <si>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</si>
  <si>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</si>
  <si>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</si>
  <si>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</si>
  <si>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</si>
  <si>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</si>
  <si>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</si>
  <si>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</si>
  <si>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</si>
  <si>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</si>
  <si>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</si>
  <si>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</si>
  <si>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</si>
  <si>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</si>
  <si>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</si>
  <si>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</si>
  <si>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</si>
  <si>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</si>
  <si>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</si>
  <si>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</si>
  <si>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</si>
  <si>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</si>
  <si>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</si>
  <si>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</si>
  <si>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</si>
  <si>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</si>
  <si>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</si>
  <si>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</si>
  <si>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</si>
  <si>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</si>
  <si>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</si>
  <si>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</si>
  <si>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</si>
  <si>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</si>
  <si>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</si>
  <si>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</si>
  <si>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</si>
  <si>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</si>
  <si>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</si>
  <si>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</si>
  <si>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</si>
  <si>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</si>
  <si>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</si>
  <si>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</si>
  <si>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</si>
  <si>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</si>
  <si>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</si>
  <si>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</si>
  <si>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</si>
  <si>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</si>
  <si>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</si>
  <si>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</si>
  <si>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</si>
  <si>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</si>
  <si>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</si>
  <si>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</si>
  <si>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</si>
  <si>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</si>
  <si>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</si>
  <si>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</si>
  <si>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</si>
  <si>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</si>
  <si>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</si>
  <si>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</si>
  <si>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</si>
  <si>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</si>
  <si>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</si>
  <si>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</si>
  <si>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</si>
  <si>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</si>
  <si>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</si>
  <si>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</si>
  <si>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</si>
  <si>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</si>
  <si>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</si>
  <si>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</si>
  <si>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</si>
  <si>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</si>
  <si>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</si>
  <si>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</si>
  <si>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</si>
  <si>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</si>
  <si>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</si>
  <si>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</si>
  <si>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</si>
  <si>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</si>
  <si>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</si>
  <si>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</si>
  <si>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</si>
  <si>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</si>
  <si>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</si>
  <si>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</si>
  <si>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</si>
  <si>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</si>
  <si>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</si>
  <si>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</si>
  <si>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</si>
  <si>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</si>
  <si>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</si>
  <si>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</si>
  <si>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</si>
  <si>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</si>
  <si>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</si>
  <si>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</si>
  <si>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</si>
  <si>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</si>
  <si>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</si>
  <si>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</si>
  <si>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</si>
  <si>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</si>
  <si>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</si>
  <si>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</si>
  <si>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</si>
  <si>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</si>
  <si>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</si>
  <si>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</si>
  <si>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</si>
  <si>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</si>
  <si>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</si>
  <si>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</si>
  <si>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</si>
  <si>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</si>
  <si>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</si>
  <si>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</si>
  <si>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</si>
  <si>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</si>
  <si>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</si>
  <si>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</si>
  <si>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</si>
  <si>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</si>
  <si>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</si>
  <si>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</si>
  <si>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</si>
  <si>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</si>
  <si>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</si>
  <si>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</si>
  <si>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</si>
  <si>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</si>
  <si>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</si>
  <si>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</si>
  <si>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</si>
  <si>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</si>
  <si>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</si>
  <si>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</si>
  <si>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</si>
  <si>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</si>
  <si>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</si>
  <si>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</si>
  <si>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</si>
  <si>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</si>
  <si>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</si>
  <si>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</si>
  <si>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</si>
  <si>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</si>
  <si>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</si>
  <si>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</si>
  <si>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</si>
  <si>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</si>
  <si>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</si>
  <si>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</si>
  <si>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</si>
  <si>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</si>
  <si>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</si>
  <si>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</si>
  <si>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</si>
  <si>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</si>
  <si>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</si>
  <si>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</si>
  <si>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</si>
  <si>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</si>
  <si>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</si>
  <si>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</si>
  <si>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</si>
  <si>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</si>
  <si>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</si>
  <si>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</si>
  <si>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</si>
  <si>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</si>
  <si>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</si>
  <si>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</si>
  <si>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</si>
  <si>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</si>
  <si>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</si>
  <si>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</si>
  <si>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</si>
  <si>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</si>
  <si>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</si>
  <si>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</si>
  <si>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</si>
  <si>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</si>
  <si>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</si>
  <si>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</si>
  <si>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</si>
  <si>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</si>
  <si>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</si>
  <si>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</si>
  <si>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</si>
  <si>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</si>
  <si>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</si>
  <si>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</si>
  <si>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</si>
  <si>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</si>
  <si>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</si>
  <si>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</si>
  <si>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</si>
  <si>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</si>
  <si>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</si>
  <si>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</si>
  <si>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</si>
  <si>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</si>
  <si>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</si>
  <si>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</si>
  <si>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</si>
  <si>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</si>
  <si>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</si>
  <si>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</si>
  <si>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</si>
  <si>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</si>
  <si>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</si>
  <si>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</si>
  <si>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</si>
  <si>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</si>
  <si>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</si>
  <si>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</si>
  <si>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</si>
  <si>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</si>
  <si>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</si>
  <si>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</si>
  <si>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</si>
  <si>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</si>
  <si>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</si>
  <si>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</si>
  <si>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</si>
  <si>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</si>
  <si>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</si>
  <si>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</si>
  <si>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</si>
  <si>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</si>
  <si>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</si>
  <si>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</si>
  <si>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</si>
  <si>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</si>
  <si>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</si>
  <si>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</si>
  <si>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</si>
  <si>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</si>
  <si>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</si>
  <si>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</si>
  <si>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</si>
  <si>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</si>
  <si>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</si>
  <si>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</si>
  <si>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</si>
  <si>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</si>
  <si>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</si>
  <si>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</si>
  <si>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</si>
  <si>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</si>
  <si>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</si>
  <si>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</si>
  <si>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</si>
  <si>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</si>
  <si>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</si>
  <si>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</si>
  <si>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</si>
  <si>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</si>
  <si>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</si>
  <si>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</si>
  <si>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</si>
  <si>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</si>
  <si>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</si>
  <si>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</si>
  <si>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</si>
  <si>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</si>
  <si>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</si>
  <si>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</si>
  <si>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</si>
  <si>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</si>
  <si>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</si>
  <si>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</si>
  <si>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</si>
  <si>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</si>
  <si>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</si>
  <si>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</si>
  <si>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</si>
  <si>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</si>
  <si>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</si>
  <si>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</si>
  <si>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</si>
  <si>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</si>
  <si>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</si>
  <si>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</si>
  <si>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</si>
  <si>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</si>
  <si>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</si>
  <si>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</si>
  <si>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</si>
  <si>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</si>
  <si>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</si>
  <si>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</si>
  <si>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</si>
  <si>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</si>
  <si>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</si>
  <si>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</si>
  <si>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</si>
  <si>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</si>
  <si>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</si>
  <si>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</si>
  <si>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</si>
  <si>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</si>
  <si>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</si>
  <si>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</si>
  <si>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</si>
  <si>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</si>
  <si>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</si>
  <si>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</si>
  <si>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</si>
  <si>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</si>
  <si>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</si>
  <si>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</si>
  <si>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</si>
  <si>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</si>
  <si>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</si>
  <si>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</si>
  <si>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</si>
  <si>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</si>
  <si>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</si>
  <si>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</si>
  <si>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</si>
  <si>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</si>
  <si>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</si>
  <si>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</si>
  <si>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</si>
  <si>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</si>
  <si>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</si>
  <si>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</si>
  <si>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</si>
  <si>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</si>
  <si>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</si>
  <si>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</si>
  <si>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</si>
  <si>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</si>
  <si>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</si>
  <si>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</si>
  <si>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</si>
  <si>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</si>
  <si>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</si>
  <si>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</si>
  <si>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</si>
  <si>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</si>
  <si>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</si>
  <si>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</si>
  <si>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</si>
  <si>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</si>
  <si>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</si>
  <si>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</si>
  <si>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</si>
  <si>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</si>
  <si>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</si>
  <si>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</si>
  <si>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</si>
  <si>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</si>
  <si>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</si>
  <si>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</si>
  <si>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</si>
  <si>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</si>
  <si>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</si>
  <si>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</si>
  <si>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</si>
  <si>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</si>
  <si>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</si>
  <si>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</si>
  <si>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</si>
  <si>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</si>
  <si>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</si>
  <si>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</si>
  <si>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</si>
  <si>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</si>
  <si>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</si>
  <si>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</si>
  <si>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</si>
  <si>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</si>
  <si>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</si>
  <si>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</si>
  <si>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</si>
  <si>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</si>
  <si>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</si>
  <si>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</si>
  <si>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</si>
  <si>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</si>
  <si>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</si>
  <si>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</si>
  <si>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</si>
  <si>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</si>
  <si>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</si>
  <si>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</si>
  <si>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</si>
  <si>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</si>
  <si>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</si>
  <si>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</si>
  <si>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</si>
  <si>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</si>
  <si>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</si>
  <si>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</si>
  <si>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</si>
  <si>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</si>
  <si>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</si>
  <si>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</si>
  <si>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</si>
  <si>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</si>
  <si>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</si>
  <si>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</si>
  <si>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</si>
  <si>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</si>
  <si>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</si>
  <si>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</si>
  <si>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</si>
  <si>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</si>
  <si>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</si>
  <si>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</si>
  <si>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</si>
  <si>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</si>
  <si>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</si>
  <si>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</si>
  <si>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</si>
  <si>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</si>
  <si>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</si>
  <si>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</si>
  <si>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</si>
  <si>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</si>
  <si>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</si>
  <si>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</si>
  <si>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</si>
  <si>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</si>
  <si>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</si>
  <si>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</si>
  <si>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</si>
  <si>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</si>
  <si>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</si>
  <si>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</si>
  <si>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</si>
  <si>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</si>
  <si>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</si>
  <si>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</si>
  <si>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</si>
  <si>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</si>
  <si>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</si>
  <si>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</si>
  <si>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</si>
  <si>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</si>
  <si>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</si>
  <si>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</si>
  <si>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</si>
  <si>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</si>
  <si>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</si>
  <si>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</si>
  <si>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</si>
  <si>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</si>
  <si>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</si>
  <si>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</si>
  <si>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</si>
  <si>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</si>
  <si>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</si>
  <si>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</si>
  <si>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</si>
  <si>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</si>
  <si>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</si>
  <si>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</si>
  <si>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</si>
  <si>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</si>
  <si>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</si>
  <si>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</si>
  <si>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</si>
  <si>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</si>
  <si>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</si>
  <si>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</si>
  <si>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</si>
  <si>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</si>
  <si>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</si>
  <si>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</si>
  <si>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</si>
  <si>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</si>
  <si>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</si>
  <si>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</si>
  <si>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</si>
  <si>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</si>
  <si>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</si>
  <si>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</si>
  <si>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</si>
  <si>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</si>
  <si>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</si>
  <si>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</si>
  <si>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</si>
  <si>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</si>
  <si>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</si>
  <si>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</si>
  <si>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</si>
  <si>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</si>
  <si>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</si>
  <si>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</si>
  <si>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</si>
  <si>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</si>
  <si>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</si>
  <si>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</si>
  <si>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</si>
  <si>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</si>
  <si>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</si>
  <si>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</si>
  <si>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</si>
  <si>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</si>
  <si>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</si>
  <si>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</si>
  <si>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</si>
  <si>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</si>
  <si>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</si>
  <si>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</si>
  <si>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</si>
  <si>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</si>
  <si>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</si>
  <si>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</si>
  <si>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</si>
  <si>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</si>
  <si>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</si>
  <si>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</si>
  <si>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</si>
  <si>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</si>
  <si>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</si>
  <si>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</si>
  <si>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</si>
  <si>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</si>
  <si>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</si>
  <si>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</si>
  <si>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</si>
  <si>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</si>
  <si>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</si>
  <si>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</si>
  <si>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</si>
  <si>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</si>
  <si>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</si>
  <si>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</si>
  <si>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</si>
  <si>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</si>
  <si>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</si>
  <si>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</si>
  <si>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</si>
  <si>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</si>
  <si>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</si>
  <si>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</si>
  <si>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</si>
  <si>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</si>
  <si>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</si>
  <si>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</si>
  <si>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</si>
  <si>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</si>
  <si>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</si>
  <si>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</si>
  <si>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</si>
  <si>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</si>
  <si>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</si>
  <si>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</si>
  <si>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</si>
  <si>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</si>
  <si>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</si>
  <si>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</si>
  <si>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</si>
  <si>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</si>
  <si>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</si>
  <si>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</si>
  <si>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</si>
  <si>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</si>
  <si>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</si>
  <si>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</si>
  <si>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</si>
  <si>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</si>
  <si>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</si>
  <si>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</si>
  <si>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</si>
  <si>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</si>
  <si>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</si>
  <si>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</si>
  <si>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</si>
  <si>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</si>
  <si>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</si>
  <si>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</si>
  <si>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</si>
  <si>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</si>
  <si>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</si>
  <si>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</si>
  <si>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</si>
  <si>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</si>
  <si>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</si>
  <si>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</si>
  <si>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</si>
  <si>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</si>
  <si>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</si>
  <si>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</si>
  <si>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</si>
  <si>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</si>
  <si>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</si>
  <si>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</si>
  <si>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</si>
  <si>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</si>
  <si>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</si>
  <si>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</si>
  <si>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</si>
  <si>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</si>
  <si>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</si>
  <si>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</si>
  <si>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</si>
  <si>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</si>
  <si>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</si>
  <si>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</si>
  <si>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</si>
  <si>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</si>
  <si>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</si>
  <si>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</si>
  <si>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</si>
  <si>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</si>
  <si>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</si>
  <si>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</si>
  <si>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</si>
  <si>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</si>
  <si>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</si>
  <si>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</si>
  <si>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</si>
  <si>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</si>
  <si>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</si>
  <si>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</si>
  <si>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</si>
  <si>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</si>
  <si>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</si>
  <si>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</si>
  <si>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</si>
  <si>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</si>
  <si>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</si>
  <si>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</si>
  <si>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</si>
  <si>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</si>
  <si>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</si>
  <si>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</si>
  <si>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</si>
  <si>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</si>
  <si>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</si>
  <si>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</si>
  <si>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</si>
  <si>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</si>
  <si>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</si>
  <si>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</si>
  <si>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</si>
  <si>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</si>
  <si>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</si>
  <si>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</si>
  <si>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</si>
  <si>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</si>
  <si>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</si>
  <si>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</si>
  <si>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</si>
  <si>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</si>
  <si>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</si>
  <si>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</si>
  <si>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</si>
  <si>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</si>
  <si>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</si>
  <si>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</si>
  <si>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</si>
  <si>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</si>
  <si>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</si>
  <si>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</si>
  <si>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</si>
  <si>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</si>
  <si>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</si>
  <si>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</si>
  <si>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</si>
  <si>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</si>
  <si>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</si>
  <si>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</si>
  <si>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</si>
  <si>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</si>
  <si>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</si>
  <si>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</si>
  <si>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</si>
  <si>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</si>
  <si>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</si>
  <si>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</si>
  <si>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</si>
  <si>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</si>
  <si>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</si>
  <si>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</si>
  <si>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</si>
  <si>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</si>
  <si>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</si>
  <si>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</si>
  <si>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</si>
  <si>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</si>
  <si>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</si>
  <si>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</si>
  <si>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</si>
  <si>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</si>
  <si>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</si>
  <si>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</si>
  <si>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</si>
  <si>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</si>
  <si>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</si>
  <si>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</si>
  <si>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</si>
  <si>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</si>
  <si>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</si>
  <si>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</si>
  <si>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</si>
  <si>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</si>
  <si>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</si>
  <si>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</si>
  <si>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</si>
  <si>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</si>
  <si>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</si>
  <si>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</si>
  <si>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</si>
  <si>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</si>
  <si>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</si>
  <si>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</si>
  <si>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</si>
  <si>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</si>
  <si>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</si>
  <si>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</si>
  <si>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</si>
  <si>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</si>
  <si>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</si>
  <si>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</si>
  <si>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</si>
  <si>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</si>
  <si>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</si>
  <si>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</si>
  <si>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</si>
  <si>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</si>
  <si>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</si>
  <si>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</si>
  <si>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</si>
  <si>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</si>
  <si>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</si>
  <si>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</si>
  <si>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</si>
  <si>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</si>
  <si>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</si>
  <si>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</si>
  <si>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</si>
  <si>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</si>
  <si>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</si>
  <si>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</si>
  <si>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</si>
  <si>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</si>
  <si>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</si>
  <si>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</si>
  <si>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</si>
  <si>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Removed experiments except for QT, DT, Template and fs_opt template. Remove sav[partial_n11] because dev branch doesn't include GEPEP changes yet</t>
  </si>
  <si>
    <t>HybridFeedSt</t>
  </si>
  <si>
    <t>Added Hybrid feed stds to Detailed Test and removed eqn compare from  New Feed Std because it was causing a back calculation error in Hybrid Feed Stds</t>
  </si>
  <si>
    <t>DSE type (for SR &amp; GM/dse)</t>
  </si>
  <si>
    <t>0=1.5 for a ewe then scaled for SRW &amp; repro. 1 = DSE from MJ of MEI</t>
  </si>
  <si>
    <t>DSE_type</t>
  </si>
  <si>
    <t>0 = 1.5 for a ewe then scaled for SRW &amp; repro. 1 = DSE from MJ of MEI</t>
  </si>
  <si>
    <t>Add dse_type input to the region inputs. Connect input to sav['dse_type']</t>
  </si>
  <si>
    <t>GHG</t>
  </si>
  <si>
    <t>Pas</t>
  </si>
  <si>
    <t>Utilisation</t>
  </si>
  <si>
    <t>cropgraze_propn_area_grazed_kl</t>
  </si>
  <si>
    <t>bnd_crop_grazing_intensity</t>
  </si>
  <si>
    <t>0:2,:</t>
  </si>
  <si>
    <t>9:12,:</t>
  </si>
  <si>
    <t>15:17,:</t>
  </si>
  <si>
    <t>7:9</t>
  </si>
  <si>
    <t>High input</t>
  </si>
  <si>
    <t>Moderate input</t>
  </si>
  <si>
    <t>Lucerne25</t>
  </si>
  <si>
    <t>Lucerne50</t>
  </si>
  <si>
    <t>GSW1</t>
  </si>
  <si>
    <t>bnd_pas_area_percent_t</t>
  </si>
  <si>
    <t>Composite</t>
  </si>
  <si>
    <t>merino</t>
  </si>
  <si>
    <t>bnd_min_sale_ffcfw_g3</t>
  </si>
  <si>
    <t>bnd_max_sale_ffcfw_g3</t>
  </si>
  <si>
    <t>Store</t>
  </si>
  <si>
    <t>Light</t>
  </si>
  <si>
    <t>Heavy</t>
  </si>
  <si>
    <t>wool</t>
  </si>
  <si>
    <t>EL</t>
  </si>
  <si>
    <t>Scan0</t>
  </si>
  <si>
    <t>Nutrition</t>
  </si>
  <si>
    <t>Nutrition Low</t>
  </si>
  <si>
    <t>dry DMD +2.5%</t>
  </si>
  <si>
    <t>Grn DMD +2.5%</t>
  </si>
  <si>
    <t>All DMD +2.5%</t>
  </si>
  <si>
    <t>grn_dmd</t>
  </si>
  <si>
    <t>dry_dmd_eogs</t>
  </si>
  <si>
    <t>dry_dmd_brk</t>
  </si>
  <si>
    <t>DigRednSenesce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</si>
</sst>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
      <sz val="9"/>
      <color indexed="81"/>
      <name val="Tahoma"/>
      <charset val="1"/>
    </font>
    <font>
      <b/>
      <sz val="9"/>
      <color indexed="81"/>
      <name val="Tahoma"/>
      <charset val="1"/>
    </font>
    <font>
      <sz val="11"/>
      <color theme="1"/>
      <name val="Aptos"/>
      <family val="2"/>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8">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3" fillId="6" borderId="3" xfId="7" applyFont="1" applyAlignment="1" applyProtection="1">
      <alignment horizontal="center"/>
      <protection locked="0"/>
    </xf>
    <xf numFmtId="0" fontId="96" fillId="0" borderId="0" xfId="0" applyFont="1"/>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Y149"/>
  <sheetViews>
    <sheetView zoomScale="80" zoomScaleNormal="80" workbookViewId="0">
      <pane xSplit="8" ySplit="15" topLeftCell="FE17" activePane="bottomRight" state="frozen"/>
      <selection activeCell="C1447" sqref="C1447"/>
      <selection pane="topRight" activeCell="C1447" sqref="C1447"/>
      <selection pane="bottomLeft" activeCell="C1447" sqref="C1447"/>
      <selection pane="bottomRight" activeCell="GN17" sqref="GN17"/>
    </sheetView>
  </sheetViews>
  <sheetFormatPr defaultRowHeight="14.5" outlineLevelRow="2" outlineLevelCol="2"/>
  <cols>
    <col min="1" max="1" width="8.1796875" customWidth="1"/>
    <col min="2" max="2" width="8" customWidth="1"/>
    <col min="3" max="3" width="9.26953125" customWidth="1"/>
    <col min="5" max="5" width="10.54296875" customWidth="1"/>
    <col min="6" max="7" width="12.26953125" bestFit="1" customWidth="1"/>
    <col min="8" max="8" width="7.54296875" customWidth="1" collapsed="1"/>
    <col min="9" max="9" width="3.81640625" hidden="1" customWidth="1" outlineLevel="1"/>
    <col min="10" max="10" width="3.81640625" hidden="1" customWidth="1" outlineLevel="2"/>
    <col min="11" max="11" width="3.81640625" hidden="1" customWidth="1" outlineLevel="2" collapsed="1"/>
    <col min="12" max="13" width="3.81640625" hidden="1" customWidth="1" outlineLevel="1"/>
    <col min="14" max="14" width="4.54296875" hidden="1" customWidth="1" outlineLevel="1"/>
    <col min="15" max="15" width="5.1796875" hidden="1" customWidth="1" outlineLevel="1"/>
    <col min="16" max="19" width="3.81640625" hidden="1" customWidth="1" outlineLevel="1"/>
    <col min="20" max="22" width="3.81640625" hidden="1" customWidth="1" outlineLevel="2"/>
    <col min="23" max="25" width="4.7265625" hidden="1" customWidth="1" outlineLevel="2"/>
    <col min="26" max="28" width="3.81640625" hidden="1" customWidth="1" outlineLevel="2"/>
    <col min="29" max="29" width="4.7265625" hidden="1" customWidth="1" outlineLevel="1"/>
    <col min="30" max="30" width="4.1796875" hidden="1" customWidth="1" outlineLevel="1"/>
    <col min="31" max="31" width="4.7265625" hidden="1" customWidth="1" outlineLevel="1"/>
    <col min="32" max="32" width="4.36328125" hidden="1" customWidth="1" outlineLevel="1"/>
    <col min="33" max="34" width="5.1796875" hidden="1" customWidth="1" outlineLevel="1"/>
    <col min="35" max="35" width="5.453125" hidden="1" customWidth="1" outlineLevel="1"/>
    <col min="36" max="36" width="3.81640625" hidden="1" customWidth="1" outlineLevel="1"/>
    <col min="37" max="43" width="3.81640625" hidden="1" customWidth="1" outlineLevel="2"/>
    <col min="44" max="45" width="4.54296875" hidden="1" customWidth="1" outlineLevel="1"/>
    <col min="46" max="46" width="4.54296875" hidden="1" customWidth="1" outlineLevel="1" collapsed="1"/>
    <col min="47" max="47" width="4.54296875" hidden="1" customWidth="1" outlineLevel="2"/>
    <col min="48" max="48" width="5.1796875" hidden="1" customWidth="1" outlineLevel="2"/>
    <col min="49" max="50" width="4.54296875" hidden="1" customWidth="1" outlineLevel="2"/>
    <col min="51" max="51" width="5.453125" hidden="1" customWidth="1" outlineLevel="1"/>
    <col min="52" max="52" width="6" customWidth="1"/>
    <col min="53" max="53" width="129.6328125" style="3" bestFit="1" customWidth="1" collapsed="1"/>
    <col min="54" max="55" width="4.7265625" customWidth="1"/>
    <col min="56" max="64" width="6.26953125" customWidth="1" outlineLevel="1"/>
    <col min="65" max="65" width="4.7265625" customWidth="1"/>
    <col min="66" max="83" width="6.26953125" customWidth="1" outlineLevel="1"/>
    <col min="84" max="84" width="4.7265625" customWidth="1"/>
    <col min="85" max="106" width="6.26953125" customWidth="1" outlineLevel="1"/>
    <col min="107" max="107" width="4.7265625" customWidth="1"/>
    <col min="108" max="111" width="6.26953125" customWidth="1" outlineLevel="1"/>
    <col min="112" max="112" width="15.453125" customWidth="1" outlineLevel="1"/>
    <col min="113" max="167" width="6.26953125" customWidth="1" outlineLevel="1"/>
    <col min="168" max="168" width="7.1796875" customWidth="1" outlineLevel="1"/>
    <col min="169" max="205" width="6.26953125" customWidth="1" outlineLevel="1"/>
    <col min="206" max="206" width="4.7265625" customWidth="1"/>
    <col min="207" max="208" width="6.26953125" customWidth="1" outlineLevel="1"/>
    <col min="209" max="209" width="12.1796875" customWidth="1" outlineLevel="1"/>
    <col min="210" max="243" width="6.26953125" customWidth="1" outlineLevel="1"/>
    <col min="244" max="244" width="8" customWidth="1" outlineLevel="1"/>
    <col min="245" max="250" width="6.26953125" customWidth="1" outlineLevel="1"/>
    <col min="251" max="251" width="4.7265625" customWidth="1"/>
    <col min="252" max="268" width="6.26953125" customWidth="1"/>
    <col min="269" max="269" width="6.26953125" customWidth="1" collapsed="1"/>
    <col min="270" max="284" width="6.26953125" hidden="1" customWidth="1" outlineLevel="1"/>
    <col min="285" max="285" width="6.26953125" customWidth="1" collapsed="1"/>
    <col min="286" max="356" width="6.26953125" hidden="1" customWidth="1" outlineLevel="1"/>
    <col min="357" max="357" width="6.26953125" customWidth="1" collapsed="1"/>
    <col min="358" max="588" width="6.26953125" hidden="1" customWidth="1" outlineLevel="1"/>
    <col min="589" max="615" width="6.26953125" hidden="1" customWidth="1" outlineLevel="2"/>
    <col min="616" max="617" width="6.26953125" hidden="1" customWidth="1" outlineLevel="1"/>
    <col min="618" max="618" width="4.7265625" customWidth="1"/>
    <col min="619" max="637" width="6.26953125" customWidth="1" outlineLevel="1"/>
    <col min="638" max="638" width="4.7265625" customWidth="1"/>
    <col min="639" max="665" width="6.26953125" customWidth="1" outlineLevel="1"/>
    <col min="666" max="666" width="4.7265625" customWidth="1"/>
    <col min="667" max="679" width="6.26953125" customWidth="1" outlineLevel="1"/>
    <col min="680" max="680" width="4.7265625" customWidth="1"/>
    <col min="681" max="681" width="6.26953125" customWidth="1" outlineLevel="1"/>
    <col min="682" max="682" width="4.7265625" customWidth="1"/>
    <col min="683" max="683" width="6.81640625" customWidth="1" outlineLevel="1"/>
    <col min="684" max="688" width="6.26953125" customWidth="1" outlineLevel="1"/>
    <col min="689" max="690" width="18" customWidth="1" outlineLevel="1"/>
    <col min="691" max="722" width="6.26953125" customWidth="1" outlineLevel="1"/>
    <col min="723" max="723" width="6.81640625" customWidth="1" outlineLevel="1"/>
    <col min="724" max="725" width="6.26953125" customWidth="1" outlineLevel="1"/>
    <col min="726" max="733" width="6.81640625" customWidth="1" outlineLevel="1"/>
    <col min="734" max="734" width="6.26953125" customWidth="1" outlineLevel="1"/>
    <col min="735" max="738" width="6.81640625" customWidth="1" outlineLevel="1"/>
    <col min="739" max="739" width="4.7265625" customWidth="1" collapsed="1"/>
    <col min="740" max="829" width="6.26953125" hidden="1" customWidth="1" outlineLevel="1"/>
    <col min="830" max="830" width="6.26953125" customWidth="1"/>
    <col min="831" max="831" width="2.81640625" customWidth="1"/>
  </cols>
  <sheetData>
    <row r="1" spans="1:831" s="1" customFormat="1" ht="2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10</v>
      </c>
      <c r="FC1" s="4" t="s">
        <v>10</v>
      </c>
      <c r="FD1" s="4" t="s">
        <v>9</v>
      </c>
      <c r="FE1" s="4" t="s">
        <v>9</v>
      </c>
      <c r="FF1" s="4" t="s">
        <v>0</v>
      </c>
      <c r="FG1" s="4" t="s">
        <v>9</v>
      </c>
      <c r="FH1" s="4" t="s">
        <v>9</v>
      </c>
      <c r="FI1" s="4" t="s">
        <v>9</v>
      </c>
      <c r="FJ1" s="4" t="s">
        <v>9</v>
      </c>
      <c r="FK1" s="4" t="s">
        <v>9</v>
      </c>
      <c r="FL1" s="4" t="s">
        <v>9</v>
      </c>
      <c r="FM1" s="4" t="s">
        <v>10</v>
      </c>
      <c r="FN1" s="4" t="s">
        <v>10</v>
      </c>
      <c r="FO1" s="4" t="s">
        <v>10</v>
      </c>
      <c r="FP1" s="4" t="s">
        <v>10</v>
      </c>
      <c r="FQ1" s="4" t="s">
        <v>10</v>
      </c>
      <c r="FR1" s="4" t="s">
        <v>10</v>
      </c>
      <c r="FS1" s="4" t="s">
        <v>10</v>
      </c>
      <c r="FT1" s="4" t="s">
        <v>10</v>
      </c>
      <c r="FU1" s="4" t="s">
        <v>10</v>
      </c>
      <c r="FV1" s="4" t="s">
        <v>10</v>
      </c>
      <c r="FW1" s="4" t="s">
        <v>10</v>
      </c>
      <c r="FX1" s="4" t="s">
        <v>10</v>
      </c>
      <c r="FY1" s="4" t="s">
        <v>0</v>
      </c>
      <c r="FZ1" s="4" t="s">
        <v>0</v>
      </c>
      <c r="GA1" s="4" t="s">
        <v>0</v>
      </c>
      <c r="GB1" s="4" t="s">
        <v>0</v>
      </c>
      <c r="GC1" s="4" t="s">
        <v>10</v>
      </c>
      <c r="GD1" s="4" t="s">
        <v>10</v>
      </c>
      <c r="GE1" s="4" t="s">
        <v>10</v>
      </c>
      <c r="GF1" s="4" t="s">
        <v>10</v>
      </c>
      <c r="GG1" s="4" t="s">
        <v>10</v>
      </c>
      <c r="GH1" s="4" t="s">
        <v>0</v>
      </c>
      <c r="GI1" s="4" t="s">
        <v>0</v>
      </c>
      <c r="GJ1" s="4" t="s">
        <v>0</v>
      </c>
      <c r="GK1" s="4" t="s">
        <v>0</v>
      </c>
      <c r="GL1" s="4" t="s">
        <v>0</v>
      </c>
      <c r="GM1" s="4" t="s">
        <v>0</v>
      </c>
      <c r="GN1" s="4" t="s">
        <v>0</v>
      </c>
      <c r="GO1" s="4" t="s">
        <v>0</v>
      </c>
      <c r="GP1" s="4" t="s">
        <v>9</v>
      </c>
      <c r="GQ1" s="4" t="s">
        <v>9</v>
      </c>
      <c r="GR1" s="4" t="s">
        <v>9</v>
      </c>
      <c r="GS1" s="4" t="s">
        <v>9</v>
      </c>
      <c r="GT1" s="4" t="s">
        <v>10</v>
      </c>
      <c r="GU1" s="4" t="s">
        <v>10</v>
      </c>
      <c r="GV1" s="4" t="s">
        <v>10</v>
      </c>
      <c r="GW1" s="4" t="s">
        <v>10</v>
      </c>
      <c r="GX1" s="6" t="s">
        <v>16</v>
      </c>
      <c r="GY1" s="4" t="s">
        <v>10</v>
      </c>
      <c r="GZ1" s="4" t="s">
        <v>10</v>
      </c>
      <c r="HA1" s="4" t="s">
        <v>10</v>
      </c>
      <c r="HB1" s="4" t="s">
        <v>10</v>
      </c>
      <c r="HC1" s="4" t="s">
        <v>10</v>
      </c>
      <c r="HD1" s="4" t="s">
        <v>0</v>
      </c>
      <c r="HE1" s="4" t="s">
        <v>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10</v>
      </c>
      <c r="HV1" s="4" t="s">
        <v>10</v>
      </c>
      <c r="HW1" s="4" t="s">
        <v>10</v>
      </c>
      <c r="HX1" s="4" t="s">
        <v>10</v>
      </c>
      <c r="HY1" s="4" t="s">
        <v>10</v>
      </c>
      <c r="HZ1" s="4" t="s">
        <v>10</v>
      </c>
      <c r="IA1" s="4" t="s">
        <v>9</v>
      </c>
      <c r="IB1" s="4" t="s">
        <v>10</v>
      </c>
      <c r="IC1" s="4" t="s">
        <v>0</v>
      </c>
      <c r="ID1" s="4" t="s">
        <v>9</v>
      </c>
      <c r="IE1" s="4" t="s">
        <v>9</v>
      </c>
      <c r="IF1" s="4" t="s">
        <v>9</v>
      </c>
      <c r="IG1" s="4" t="s">
        <v>9</v>
      </c>
      <c r="IH1" s="4" t="s">
        <v>9</v>
      </c>
      <c r="II1" s="4" t="s">
        <v>9</v>
      </c>
      <c r="IJ1" s="4" t="s">
        <v>9</v>
      </c>
      <c r="IK1" s="4" t="s">
        <v>0</v>
      </c>
      <c r="IL1" s="4" t="s">
        <v>9</v>
      </c>
      <c r="IM1" s="4" t="s">
        <v>9</v>
      </c>
      <c r="IN1" s="4" t="s">
        <v>9</v>
      </c>
      <c r="IO1" s="4" t="s">
        <v>9</v>
      </c>
      <c r="IP1" s="4" t="s">
        <v>9</v>
      </c>
      <c r="IQ1" s="6" t="s">
        <v>16</v>
      </c>
      <c r="IR1" s="4" t="s">
        <v>10</v>
      </c>
      <c r="IS1" s="4" t="s">
        <v>10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9</v>
      </c>
      <c r="WN1" s="4" t="s">
        <v>9</v>
      </c>
      <c r="WO1" s="4" t="s">
        <v>9</v>
      </c>
      <c r="WP1" s="4" t="s">
        <v>9</v>
      </c>
      <c r="WQ1" s="4" t="s">
        <v>9</v>
      </c>
      <c r="WR1" s="4" t="s">
        <v>9</v>
      </c>
      <c r="WS1" s="4" t="s">
        <v>10</v>
      </c>
      <c r="WT1" s="6" t="s">
        <v>16</v>
      </c>
      <c r="WU1" s="4" t="s">
        <v>9</v>
      </c>
      <c r="WV1" s="4" t="s">
        <v>9</v>
      </c>
      <c r="WW1" s="4" t="s">
        <v>9</v>
      </c>
      <c r="WX1" s="4" t="s">
        <v>10</v>
      </c>
      <c r="WY1" s="4" t="s">
        <v>10</v>
      </c>
      <c r="WZ1" s="4" t="s">
        <v>10</v>
      </c>
      <c r="XA1" s="4" t="s">
        <v>10</v>
      </c>
      <c r="XB1" s="4" t="s">
        <v>10</v>
      </c>
      <c r="XC1" s="4" t="s">
        <v>10</v>
      </c>
      <c r="XD1" s="4" t="s">
        <v>10</v>
      </c>
      <c r="XE1" s="4" t="s">
        <v>10</v>
      </c>
      <c r="XF1" s="4" t="s">
        <v>10</v>
      </c>
      <c r="XG1" s="4" t="s">
        <v>10</v>
      </c>
      <c r="XH1" s="4" t="s">
        <v>10</v>
      </c>
      <c r="XI1" s="4" t="s">
        <v>10</v>
      </c>
      <c r="XJ1" s="4" t="s">
        <v>10</v>
      </c>
      <c r="XK1" s="4" t="s">
        <v>10</v>
      </c>
      <c r="XL1" s="4" t="s">
        <v>10</v>
      </c>
      <c r="XM1" s="4" t="s">
        <v>10</v>
      </c>
      <c r="XN1" s="6" t="s">
        <v>16</v>
      </c>
      <c r="XO1" s="4" t="s">
        <v>10</v>
      </c>
      <c r="XP1" s="4" t="s">
        <v>10</v>
      </c>
      <c r="XQ1" s="4" t="s">
        <v>10</v>
      </c>
      <c r="XR1" s="4" t="s">
        <v>10</v>
      </c>
      <c r="XS1" s="4" t="s">
        <v>10</v>
      </c>
      <c r="XT1" s="4" t="s">
        <v>10</v>
      </c>
      <c r="XU1" s="4" t="s">
        <v>10</v>
      </c>
      <c r="XV1" s="4" t="s">
        <v>10</v>
      </c>
      <c r="XW1" s="4" t="s">
        <v>10</v>
      </c>
      <c r="XX1" s="4" t="s">
        <v>10</v>
      </c>
      <c r="XY1" s="4" t="s">
        <v>10</v>
      </c>
      <c r="XZ1" s="4" t="s">
        <v>10</v>
      </c>
      <c r="YA1" s="4" t="s">
        <v>10</v>
      </c>
      <c r="YB1" s="4" t="s">
        <v>9</v>
      </c>
      <c r="YC1" s="4" t="s">
        <v>10</v>
      </c>
      <c r="YD1" s="4" t="s">
        <v>10</v>
      </c>
      <c r="YE1" s="4" t="s">
        <v>10</v>
      </c>
      <c r="YF1" s="4" t="s">
        <v>10</v>
      </c>
      <c r="YG1" s="4" t="s">
        <v>10</v>
      </c>
      <c r="YH1" s="4" t="s">
        <v>10</v>
      </c>
      <c r="YI1" s="4" t="s">
        <v>10</v>
      </c>
      <c r="YJ1" s="4" t="s">
        <v>10</v>
      </c>
      <c r="YK1" s="4" t="s">
        <v>10</v>
      </c>
      <c r="YL1" s="4" t="s">
        <v>10</v>
      </c>
      <c r="YM1" s="4" t="s">
        <v>10</v>
      </c>
      <c r="YN1" s="4" t="s">
        <v>10</v>
      </c>
      <c r="YO1" s="4" t="s">
        <v>10</v>
      </c>
      <c r="YP1" s="6" t="s">
        <v>16</v>
      </c>
      <c r="YQ1" s="4" t="s">
        <v>10</v>
      </c>
      <c r="YR1" s="4" t="s">
        <v>10</v>
      </c>
      <c r="YS1" s="4" t="s">
        <v>10</v>
      </c>
      <c r="YT1" s="4" t="s">
        <v>10</v>
      </c>
      <c r="YU1" s="4" t="s">
        <v>0</v>
      </c>
      <c r="YV1" s="4" t="s">
        <v>0</v>
      </c>
      <c r="YW1" s="4" t="s">
        <v>0</v>
      </c>
      <c r="YX1" s="4" t="s">
        <v>0</v>
      </c>
      <c r="YY1" s="4" t="s">
        <v>10</v>
      </c>
      <c r="YZ1" s="4" t="s">
        <v>10</v>
      </c>
      <c r="ZA1" s="4" t="s">
        <v>10</v>
      </c>
      <c r="ZB1" s="4" t="s">
        <v>10</v>
      </c>
      <c r="ZC1" s="4" t="s">
        <v>10</v>
      </c>
      <c r="ZD1" s="6" t="s">
        <v>16</v>
      </c>
      <c r="ZE1" s="4" t="s">
        <v>0</v>
      </c>
      <c r="ZF1" s="6" t="s">
        <v>16</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10</v>
      </c>
      <c r="AAM1" s="4" t="s">
        <v>10</v>
      </c>
      <c r="AAN1" s="4" t="s">
        <v>10</v>
      </c>
      <c r="AAO1" s="4" t="s">
        <v>10</v>
      </c>
      <c r="AAP1" s="4" t="s">
        <v>10</v>
      </c>
      <c r="AAQ1" s="4" t="s">
        <v>10</v>
      </c>
      <c r="AAR1" s="4" t="s">
        <v>10</v>
      </c>
      <c r="AAS1" s="4" t="s">
        <v>10</v>
      </c>
      <c r="AAT1" s="4" t="s">
        <v>10</v>
      </c>
      <c r="AAU1" s="4" t="s">
        <v>10</v>
      </c>
      <c r="AAV1" s="4" t="s">
        <v>0</v>
      </c>
      <c r="AAW1" s="4" t="s">
        <v>0</v>
      </c>
      <c r="AAX1" s="4" t="s">
        <v>10</v>
      </c>
      <c r="AAY1" s="4" t="s">
        <v>10</v>
      </c>
      <c r="AAZ1" s="4" t="s">
        <v>10</v>
      </c>
      <c r="ABA1" s="4" t="s">
        <v>10</v>
      </c>
      <c r="ABB1" s="4" t="s">
        <v>10</v>
      </c>
      <c r="ABC1" s="4" t="s">
        <v>10</v>
      </c>
      <c r="ABD1" s="4" t="s">
        <v>10</v>
      </c>
      <c r="ABE1" s="4" t="s">
        <v>10</v>
      </c>
      <c r="ABF1" s="4" t="s">
        <v>10</v>
      </c>
      <c r="ABG1" s="4" t="s">
        <v>10</v>
      </c>
      <c r="ABH1" s="4" t="s">
        <v>10</v>
      </c>
      <c r="ABI1" s="4" t="s">
        <v>10</v>
      </c>
      <c r="ABJ1" s="4" t="s">
        <v>10</v>
      </c>
      <c r="ABK1" s="109" t="s">
        <v>16</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18" t="s">
        <v>10</v>
      </c>
      <c r="AEQ1" s="18" t="s">
        <v>10</v>
      </c>
      <c r="AER1" s="18" t="s">
        <v>10</v>
      </c>
      <c r="AES1" s="18" t="s">
        <v>10</v>
      </c>
      <c r="AET1" s="18" t="s">
        <v>10</v>
      </c>
      <c r="AEU1" s="18" t="s">
        <v>10</v>
      </c>
      <c r="AEV1" s="18" t="s">
        <v>10</v>
      </c>
      <c r="AEW1" s="18" t="s">
        <v>10</v>
      </c>
      <c r="AEX1" s="4" t="s">
        <v>9</v>
      </c>
      <c r="AEY1" s="6" t="s">
        <v>16</v>
      </c>
    </row>
    <row r="2" spans="1:831" s="2" customFormat="1" ht="81" customHeight="1">
      <c r="A2" s="83"/>
      <c r="B2" s="83"/>
      <c r="C2" s="84" t="s">
        <v>60</v>
      </c>
      <c r="D2" s="84" t="s">
        <v>60</v>
      </c>
      <c r="E2" s="83"/>
      <c r="F2" s="83"/>
      <c r="G2" s="83"/>
      <c r="H2" s="24" t="s">
        <v>1598</v>
      </c>
      <c r="I2" s="193" t="s">
        <v>1308</v>
      </c>
      <c r="J2" s="193" t="s">
        <v>1309</v>
      </c>
      <c r="K2" s="193" t="s">
        <v>3063</v>
      </c>
      <c r="L2" s="486" t="s">
        <v>1351</v>
      </c>
      <c r="M2" s="193" t="s">
        <v>2815</v>
      </c>
      <c r="N2" s="193" t="s">
        <v>532</v>
      </c>
      <c r="O2" s="193" t="s">
        <v>2668</v>
      </c>
      <c r="P2" s="193" t="s">
        <v>1553</v>
      </c>
      <c r="Q2" s="193" t="s">
        <v>2378</v>
      </c>
      <c r="R2" s="193" t="s">
        <v>2379</v>
      </c>
      <c r="S2" s="193" t="s">
        <v>2377</v>
      </c>
      <c r="T2" s="193" t="s">
        <v>2670</v>
      </c>
      <c r="U2" s="193" t="s">
        <v>2403</v>
      </c>
      <c r="V2" s="194" t="s">
        <v>784</v>
      </c>
      <c r="W2" s="194" t="s">
        <v>2945</v>
      </c>
      <c r="X2" s="194" t="s">
        <v>2946</v>
      </c>
      <c r="Y2" s="194" t="s">
        <v>2947</v>
      </c>
      <c r="Z2" s="194" t="s">
        <v>3165</v>
      </c>
      <c r="AA2" s="194" t="s">
        <v>3166</v>
      </c>
      <c r="AB2" s="194" t="s">
        <v>2697</v>
      </c>
      <c r="AC2" s="194" t="s">
        <v>2697</v>
      </c>
      <c r="AD2" s="194" t="s">
        <v>1517</v>
      </c>
      <c r="AE2" s="194" t="s">
        <v>2691</v>
      </c>
      <c r="AF2" s="194" t="s">
        <v>2692</v>
      </c>
      <c r="AG2" s="194" t="s">
        <v>2694</v>
      </c>
      <c r="AH2" s="194" t="s">
        <v>2693</v>
      </c>
      <c r="AI2" s="194" t="s">
        <v>1635</v>
      </c>
      <c r="AJ2" s="194" t="s">
        <v>904</v>
      </c>
      <c r="AK2" s="193" t="s">
        <v>1310</v>
      </c>
      <c r="AL2" s="24" t="s">
        <v>1482</v>
      </c>
      <c r="AM2" s="193" t="s">
        <v>1311</v>
      </c>
      <c r="AN2" s="193" t="s">
        <v>1842</v>
      </c>
      <c r="AO2" s="193" t="s">
        <v>2033</v>
      </c>
      <c r="AP2" s="193" t="s">
        <v>1843</v>
      </c>
      <c r="AQ2" s="24" t="s">
        <v>1724</v>
      </c>
      <c r="AR2" s="194" t="s">
        <v>1023</v>
      </c>
      <c r="AS2" s="194" t="s">
        <v>1305</v>
      </c>
      <c r="AT2" s="194" t="s">
        <v>1024</v>
      </c>
      <c r="AU2" s="194" t="s">
        <v>1548</v>
      </c>
      <c r="AV2" s="194" t="s">
        <v>1545</v>
      </c>
      <c r="AW2" s="194" t="s">
        <v>1546</v>
      </c>
      <c r="AX2" s="194" t="s">
        <v>1547</v>
      </c>
      <c r="AY2" s="24" t="s">
        <v>2720</v>
      </c>
      <c r="AZ2" s="24" t="s">
        <v>1744</v>
      </c>
      <c r="BA2" s="199" t="s">
        <v>2</v>
      </c>
      <c r="BB2" s="27"/>
      <c r="BC2" s="550" t="s">
        <v>1108</v>
      </c>
      <c r="BD2" s="551" t="s">
        <v>619</v>
      </c>
      <c r="BE2" s="551" t="s">
        <v>22</v>
      </c>
      <c r="BF2" s="551" t="s">
        <v>1752</v>
      </c>
      <c r="BG2" s="551" t="s">
        <v>1978</v>
      </c>
      <c r="BH2" s="551" t="s">
        <v>1636</v>
      </c>
      <c r="BI2" s="551" t="s">
        <v>1637</v>
      </c>
      <c r="BJ2" s="551" t="s">
        <v>452</v>
      </c>
      <c r="BK2" s="551" t="s">
        <v>184</v>
      </c>
      <c r="BL2" s="551" t="s">
        <v>1096</v>
      </c>
      <c r="BM2" s="550" t="s">
        <v>1109</v>
      </c>
      <c r="BN2" s="551" t="s">
        <v>21</v>
      </c>
      <c r="BO2" s="551" t="s">
        <v>1106</v>
      </c>
      <c r="BP2" s="551" t="s">
        <v>2061</v>
      </c>
      <c r="BQ2" s="551" t="s">
        <v>2063</v>
      </c>
      <c r="BR2" s="551" t="s">
        <v>2081</v>
      </c>
      <c r="BS2" s="551" t="s">
        <v>2065</v>
      </c>
      <c r="BT2" s="551" t="s">
        <v>1099</v>
      </c>
      <c r="BU2" s="551" t="s">
        <v>1099</v>
      </c>
      <c r="BV2" s="551" t="s">
        <v>2066</v>
      </c>
      <c r="BW2" s="551" t="s">
        <v>2066</v>
      </c>
      <c r="BX2" s="551" t="s">
        <v>2067</v>
      </c>
      <c r="BY2" s="551" t="s">
        <v>2068</v>
      </c>
      <c r="BZ2" s="551" t="s">
        <v>656</v>
      </c>
      <c r="CA2" s="551" t="s">
        <v>758</v>
      </c>
      <c r="CB2" s="551" t="s">
        <v>1868</v>
      </c>
      <c r="CC2" s="551" t="s">
        <v>1869</v>
      </c>
      <c r="CD2" s="551" t="s">
        <v>2606</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2635</v>
      </c>
      <c r="DB2" s="551" t="s">
        <v>3081</v>
      </c>
      <c r="DC2" s="550" t="s">
        <v>2212</v>
      </c>
      <c r="DD2" s="551" t="s">
        <v>772</v>
      </c>
      <c r="DE2" s="551" t="s">
        <v>773</v>
      </c>
      <c r="DF2" s="551" t="s">
        <v>1005</v>
      </c>
      <c r="DG2" s="551" t="s">
        <v>496</v>
      </c>
      <c r="DH2" s="551" t="s">
        <v>988</v>
      </c>
      <c r="DI2" s="551" t="s">
        <v>221</v>
      </c>
      <c r="DJ2" s="551" t="s">
        <v>222</v>
      </c>
      <c r="DK2" s="551" t="s">
        <v>28</v>
      </c>
      <c r="DL2" s="551" t="s">
        <v>24</v>
      </c>
      <c r="DM2" s="551" t="s">
        <v>25</v>
      </c>
      <c r="DN2" s="551" t="s">
        <v>2001</v>
      </c>
      <c r="DO2" s="551" t="s">
        <v>2003</v>
      </c>
      <c r="DP2" s="551" t="s">
        <v>2003</v>
      </c>
      <c r="DQ2" s="551" t="s">
        <v>15</v>
      </c>
      <c r="DR2" s="551" t="s">
        <v>2021</v>
      </c>
      <c r="DS2" s="551" t="s">
        <v>2021</v>
      </c>
      <c r="DT2" s="551" t="s">
        <v>2021</v>
      </c>
      <c r="DU2" s="551" t="s">
        <v>2021</v>
      </c>
      <c r="DV2" s="551" t="s">
        <v>337</v>
      </c>
      <c r="DW2" s="551" t="s">
        <v>781</v>
      </c>
      <c r="DX2" s="551" t="s">
        <v>982</v>
      </c>
      <c r="DY2" s="551" t="s">
        <v>273</v>
      </c>
      <c r="DZ2" s="551" t="s">
        <v>274</v>
      </c>
      <c r="EA2" s="551" t="s">
        <v>3215</v>
      </c>
      <c r="EB2" s="551" t="s">
        <v>3216</v>
      </c>
      <c r="EC2" s="551" t="s">
        <v>2058</v>
      </c>
      <c r="ED2" s="551" t="s">
        <v>2058</v>
      </c>
      <c r="EE2" s="551" t="s">
        <v>2058</v>
      </c>
      <c r="EF2" s="551" t="s">
        <v>2058</v>
      </c>
      <c r="EG2" s="551" t="s">
        <v>2058</v>
      </c>
      <c r="EH2" s="551" t="s">
        <v>2058</v>
      </c>
      <c r="EI2" s="551" t="s">
        <v>2058</v>
      </c>
      <c r="EJ2" s="551" t="s">
        <v>2058</v>
      </c>
      <c r="EK2" s="551" t="s">
        <v>2058</v>
      </c>
      <c r="EL2" s="551" t="s">
        <v>2058</v>
      </c>
      <c r="EM2" s="551" t="s">
        <v>2058</v>
      </c>
      <c r="EN2" s="551" t="s">
        <v>2058</v>
      </c>
      <c r="EO2" s="551" t="s">
        <v>2058</v>
      </c>
      <c r="EP2" s="551" t="s">
        <v>2058</v>
      </c>
      <c r="EQ2" s="551" t="s">
        <v>2058</v>
      </c>
      <c r="ER2" s="551" t="s">
        <v>2058</v>
      </c>
      <c r="ES2" s="551" t="s">
        <v>2058</v>
      </c>
      <c r="ET2" s="551" t="s">
        <v>2058</v>
      </c>
      <c r="EU2" s="551" t="s">
        <v>2058</v>
      </c>
      <c r="EV2" s="551" t="s">
        <v>2058</v>
      </c>
      <c r="EW2" s="551" t="s">
        <v>2058</v>
      </c>
      <c r="EX2" s="551" t="s">
        <v>2058</v>
      </c>
      <c r="EY2" s="551" t="s">
        <v>2058</v>
      </c>
      <c r="EZ2" s="551" t="s">
        <v>295</v>
      </c>
      <c r="FA2" s="551" t="s">
        <v>883</v>
      </c>
      <c r="FB2" s="551" t="s">
        <v>295</v>
      </c>
      <c r="FC2" s="551" t="s">
        <v>3146</v>
      </c>
      <c r="FD2" s="551" t="s">
        <v>361</v>
      </c>
      <c r="FE2" s="551" t="s">
        <v>361</v>
      </c>
      <c r="FF2" s="551" t="s">
        <v>1409</v>
      </c>
      <c r="FG2" s="551" t="s">
        <v>389</v>
      </c>
      <c r="FH2" s="551" t="s">
        <v>389</v>
      </c>
      <c r="FI2" s="551" t="s">
        <v>389</v>
      </c>
      <c r="FJ2" s="551" t="s">
        <v>389</v>
      </c>
      <c r="FK2" s="551" t="s">
        <v>389</v>
      </c>
      <c r="FL2" s="551" t="s">
        <v>1365</v>
      </c>
      <c r="FM2" s="551" t="s">
        <v>674</v>
      </c>
      <c r="FN2" s="551" t="s">
        <v>674</v>
      </c>
      <c r="FO2" s="551" t="s">
        <v>775</v>
      </c>
      <c r="FP2" s="551" t="s">
        <v>775</v>
      </c>
      <c r="FQ2" s="551" t="s">
        <v>884</v>
      </c>
      <c r="FR2" s="551" t="s">
        <v>884</v>
      </c>
      <c r="FS2" s="551" t="s">
        <v>346</v>
      </c>
      <c r="FT2" s="551" t="s">
        <v>14</v>
      </c>
      <c r="FU2" s="551" t="s">
        <v>14</v>
      </c>
      <c r="FV2" s="551" t="s">
        <v>14</v>
      </c>
      <c r="FW2" s="551" t="s">
        <v>17</v>
      </c>
      <c r="FX2" s="551" t="s">
        <v>17</v>
      </c>
      <c r="FY2" s="551" t="s">
        <v>787</v>
      </c>
      <c r="FZ2" s="551" t="s">
        <v>1555</v>
      </c>
      <c r="GA2" s="551" t="s">
        <v>1555</v>
      </c>
      <c r="GB2" s="551" t="s">
        <v>1344</v>
      </c>
      <c r="GC2" s="551" t="s">
        <v>2087</v>
      </c>
      <c r="GD2" s="551" t="s">
        <v>1198</v>
      </c>
      <c r="GE2" s="551" t="s">
        <v>1198</v>
      </c>
      <c r="GF2" s="551" t="s">
        <v>1198</v>
      </c>
      <c r="GG2" s="551" t="s">
        <v>1198</v>
      </c>
      <c r="GH2" s="551" t="s">
        <v>1443</v>
      </c>
      <c r="GI2" s="551" t="s">
        <v>1443</v>
      </c>
      <c r="GJ2" s="551" t="s">
        <v>1443</v>
      </c>
      <c r="GK2" s="551" t="s">
        <v>1443</v>
      </c>
      <c r="GL2" s="551" t="s">
        <v>1443</v>
      </c>
      <c r="GM2" s="551" t="s">
        <v>1443</v>
      </c>
      <c r="GN2" s="551" t="s">
        <v>1443</v>
      </c>
      <c r="GO2" s="551" t="s">
        <v>744</v>
      </c>
      <c r="GP2" s="551" t="s">
        <v>3228</v>
      </c>
      <c r="GQ2" s="551" t="s">
        <v>3229</v>
      </c>
      <c r="GR2" s="551" t="s">
        <v>3230</v>
      </c>
      <c r="GS2" s="551" t="s">
        <v>3231</v>
      </c>
      <c r="GT2" s="551" t="s">
        <v>2625</v>
      </c>
      <c r="GU2" s="551" t="s">
        <v>2055</v>
      </c>
      <c r="GV2" s="551" t="s">
        <v>273</v>
      </c>
      <c r="GW2" s="551" t="s">
        <v>274</v>
      </c>
      <c r="GX2" s="550" t="s">
        <v>1506</v>
      </c>
      <c r="GY2" s="551" t="s">
        <v>2123</v>
      </c>
      <c r="GZ2" s="551" t="s">
        <v>1781</v>
      </c>
      <c r="HA2" s="551" t="s">
        <v>223</v>
      </c>
      <c r="HB2" s="551" t="s">
        <v>1998</v>
      </c>
      <c r="HC2" s="551" t="s">
        <v>2051</v>
      </c>
      <c r="HD2" s="551" t="s">
        <v>2015</v>
      </c>
      <c r="HE2" s="551" t="s">
        <v>1916</v>
      </c>
      <c r="HF2" s="551" t="s">
        <v>1950</v>
      </c>
      <c r="HG2" s="551" t="s">
        <v>1783</v>
      </c>
      <c r="HH2" s="551" t="s">
        <v>1783</v>
      </c>
      <c r="HI2" s="551" t="s">
        <v>1783</v>
      </c>
      <c r="HJ2" s="551" t="s">
        <v>1783</v>
      </c>
      <c r="HK2" s="551" t="s">
        <v>1783</v>
      </c>
      <c r="HL2" s="551" t="s">
        <v>1783</v>
      </c>
      <c r="HM2" s="551" t="s">
        <v>1783</v>
      </c>
      <c r="HN2" s="551" t="s">
        <v>1783</v>
      </c>
      <c r="HO2" s="551" t="s">
        <v>1783</v>
      </c>
      <c r="HP2" s="551" t="s">
        <v>1783</v>
      </c>
      <c r="HQ2" s="551" t="s">
        <v>1783</v>
      </c>
      <c r="HR2" s="551" t="s">
        <v>1783</v>
      </c>
      <c r="HS2" s="551" t="s">
        <v>1783</v>
      </c>
      <c r="HT2" s="551" t="s">
        <v>1783</v>
      </c>
      <c r="HU2" s="551" t="s">
        <v>1783</v>
      </c>
      <c r="HV2" s="551" t="s">
        <v>1783</v>
      </c>
      <c r="HW2" s="551" t="s">
        <v>1783</v>
      </c>
      <c r="HX2" s="551" t="s">
        <v>1783</v>
      </c>
      <c r="HY2" s="551" t="s">
        <v>1783</v>
      </c>
      <c r="HZ2" s="551" t="s">
        <v>1783</v>
      </c>
      <c r="IA2" s="551" t="s">
        <v>2008</v>
      </c>
      <c r="IB2" s="551" t="s">
        <v>2035</v>
      </c>
      <c r="IC2" s="551" t="s">
        <v>2005</v>
      </c>
      <c r="ID2" s="551" t="s">
        <v>2893</v>
      </c>
      <c r="IE2" s="551" t="s">
        <v>2927</v>
      </c>
      <c r="IF2" s="551" t="s">
        <v>2890</v>
      </c>
      <c r="IG2" s="551" t="s">
        <v>2891</v>
      </c>
      <c r="IH2" s="551" t="s">
        <v>2891</v>
      </c>
      <c r="II2" s="551" t="s">
        <v>2891</v>
      </c>
      <c r="IJ2" s="551" t="s">
        <v>1996</v>
      </c>
      <c r="IK2" s="551" t="s">
        <v>2011</v>
      </c>
      <c r="IL2" s="551" t="s">
        <v>2012</v>
      </c>
      <c r="IM2" s="551" t="s">
        <v>1997</v>
      </c>
      <c r="IN2" s="551" t="s">
        <v>2894</v>
      </c>
      <c r="IO2" s="551" t="s">
        <v>2030</v>
      </c>
      <c r="IP2" s="551" t="s">
        <v>2013</v>
      </c>
      <c r="IQ2" s="550" t="s">
        <v>1110</v>
      </c>
      <c r="IR2" s="551" t="s">
        <v>1193</v>
      </c>
      <c r="IS2" s="551" t="s">
        <v>1193</v>
      </c>
      <c r="IT2" s="551" t="s">
        <v>1193</v>
      </c>
      <c r="IU2" s="551" t="s">
        <v>1194</v>
      </c>
      <c r="IV2" s="551" t="s">
        <v>1194</v>
      </c>
      <c r="IW2" s="551" t="s">
        <v>1194</v>
      </c>
      <c r="IX2" s="551" t="s">
        <v>1195</v>
      </c>
      <c r="IY2" s="551" t="s">
        <v>1195</v>
      </c>
      <c r="IZ2" s="551" t="s">
        <v>1195</v>
      </c>
      <c r="JA2" s="551" t="s">
        <v>1196</v>
      </c>
      <c r="JB2" s="551" t="s">
        <v>1196</v>
      </c>
      <c r="JC2" s="551" t="s">
        <v>1196</v>
      </c>
      <c r="JD2" s="551" t="s">
        <v>2129</v>
      </c>
      <c r="JE2" s="551" t="s">
        <v>2133</v>
      </c>
      <c r="JF2" s="551" t="s">
        <v>2134</v>
      </c>
      <c r="JG2" s="551" t="s">
        <v>2135</v>
      </c>
      <c r="JH2" s="551" t="s">
        <v>497</v>
      </c>
      <c r="JI2" s="551" t="s">
        <v>2082</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496</v>
      </c>
      <c r="WN2" s="551" t="s">
        <v>496</v>
      </c>
      <c r="WO2" s="551" t="s">
        <v>496</v>
      </c>
      <c r="WP2" s="551" t="s">
        <v>496</v>
      </c>
      <c r="WQ2" s="551" t="s">
        <v>496</v>
      </c>
      <c r="WR2" s="551" t="s">
        <v>496</v>
      </c>
      <c r="WS2" s="551" t="s">
        <v>813</v>
      </c>
      <c r="WT2" s="550" t="s">
        <v>1111</v>
      </c>
      <c r="WU2" s="551" t="s">
        <v>197</v>
      </c>
      <c r="WV2" s="551" t="s">
        <v>1999</v>
      </c>
      <c r="WW2" s="551" t="s">
        <v>1999</v>
      </c>
      <c r="WX2" s="551" t="s">
        <v>24</v>
      </c>
      <c r="WY2" s="551" t="s">
        <v>25</v>
      </c>
      <c r="WZ2" s="551" t="s">
        <v>26</v>
      </c>
      <c r="XA2" s="551" t="s">
        <v>2000</v>
      </c>
      <c r="XB2" s="551" t="s">
        <v>2000</v>
      </c>
      <c r="XC2" s="551" t="s">
        <v>2000</v>
      </c>
      <c r="XD2" s="551" t="s">
        <v>2000</v>
      </c>
      <c r="XE2" s="551" t="s">
        <v>1999</v>
      </c>
      <c r="XF2" s="551" t="s">
        <v>1999</v>
      </c>
      <c r="XG2" s="551" t="s">
        <v>2001</v>
      </c>
      <c r="XH2" s="551" t="s">
        <v>2002</v>
      </c>
      <c r="XI2" s="551" t="s">
        <v>2003</v>
      </c>
      <c r="XJ2" s="551" t="s">
        <v>2003</v>
      </c>
      <c r="XK2" s="551" t="s">
        <v>2004</v>
      </c>
      <c r="XL2" s="551" t="s">
        <v>2005</v>
      </c>
      <c r="XM2" s="551" t="s">
        <v>2423</v>
      </c>
      <c r="XN2" s="550" t="s">
        <v>1125</v>
      </c>
      <c r="XO2" s="551" t="s">
        <v>1135</v>
      </c>
      <c r="XP2" s="551" t="s">
        <v>3201</v>
      </c>
      <c r="XQ2" s="551" t="s">
        <v>3201</v>
      </c>
      <c r="XR2" s="551" t="s">
        <v>3201</v>
      </c>
      <c r="XS2" s="551" t="s">
        <v>3201</v>
      </c>
      <c r="XT2" s="551" t="s">
        <v>3201</v>
      </c>
      <c r="XU2" s="551" t="s">
        <v>3202</v>
      </c>
      <c r="XV2" s="551" t="s">
        <v>2087</v>
      </c>
      <c r="XW2" s="551" t="s">
        <v>2085</v>
      </c>
      <c r="XX2" s="551" t="s">
        <v>1735</v>
      </c>
      <c r="XY2" s="551" t="s">
        <v>1735</v>
      </c>
      <c r="XZ2" s="551" t="s">
        <v>3212</v>
      </c>
      <c r="YA2" s="551" t="s">
        <v>2096</v>
      </c>
      <c r="YB2" s="551" t="s">
        <v>874</v>
      </c>
      <c r="YC2" s="551" t="s">
        <v>674</v>
      </c>
      <c r="YD2" s="551" t="s">
        <v>2235</v>
      </c>
      <c r="YE2" s="551" t="s">
        <v>2237</v>
      </c>
      <c r="YF2" s="551" t="s">
        <v>2058</v>
      </c>
      <c r="YG2" s="551" t="s">
        <v>2058</v>
      </c>
      <c r="YH2" s="551" t="s">
        <v>2058</v>
      </c>
      <c r="YI2" s="551" t="s">
        <v>2848</v>
      </c>
      <c r="YJ2" s="551" t="s">
        <v>2848</v>
      </c>
      <c r="YK2" s="551" t="s">
        <v>777</v>
      </c>
      <c r="YL2" s="551" t="s">
        <v>2021</v>
      </c>
      <c r="YM2" s="551" t="s">
        <v>1199</v>
      </c>
      <c r="YN2" s="551" t="s">
        <v>1199</v>
      </c>
      <c r="YO2" s="551" t="s">
        <v>1199</v>
      </c>
      <c r="YP2" s="550" t="s">
        <v>1113</v>
      </c>
      <c r="YQ2" s="551" t="s">
        <v>69</v>
      </c>
      <c r="YR2" s="551" t="s">
        <v>108</v>
      </c>
      <c r="YS2" s="551" t="s">
        <v>70</v>
      </c>
      <c r="YT2" s="551" t="s">
        <v>350</v>
      </c>
      <c r="YU2" s="551" t="s">
        <v>2074</v>
      </c>
      <c r="YV2" s="551" t="s">
        <v>2075</v>
      </c>
      <c r="YW2" s="551" t="s">
        <v>2074</v>
      </c>
      <c r="YX2" s="551" t="s">
        <v>2075</v>
      </c>
      <c r="YY2" s="551" t="s">
        <v>1555</v>
      </c>
      <c r="YZ2" s="551" t="s">
        <v>1555</v>
      </c>
      <c r="ZA2" s="551" t="s">
        <v>614</v>
      </c>
      <c r="ZB2" s="551" t="s">
        <v>2594</v>
      </c>
      <c r="ZC2" s="551" t="s">
        <v>2595</v>
      </c>
      <c r="ZD2" s="550" t="s">
        <v>1114</v>
      </c>
      <c r="ZE2" s="551" t="s">
        <v>1144</v>
      </c>
      <c r="ZF2" s="550" t="s">
        <v>1568</v>
      </c>
      <c r="ZG2" s="551" t="s">
        <v>3087</v>
      </c>
      <c r="ZH2" s="551" t="s">
        <v>772</v>
      </c>
      <c r="ZI2" s="551" t="s">
        <v>990</v>
      </c>
      <c r="ZJ2" s="551" t="s">
        <v>773</v>
      </c>
      <c r="ZK2" s="551" t="s">
        <v>1005</v>
      </c>
      <c r="ZL2" s="551" t="s">
        <v>496</v>
      </c>
      <c r="ZM2" s="551" t="s">
        <v>988</v>
      </c>
      <c r="ZN2" s="551" t="s">
        <v>989</v>
      </c>
      <c r="ZO2" s="551" t="s">
        <v>1231</v>
      </c>
      <c r="ZP2" s="551" t="s">
        <v>1231</v>
      </c>
      <c r="ZQ2" s="551" t="s">
        <v>1231</v>
      </c>
      <c r="ZR2" s="551" t="s">
        <v>1231</v>
      </c>
      <c r="ZS2" s="551" t="s">
        <v>1231</v>
      </c>
      <c r="ZT2" s="551" t="s">
        <v>1231</v>
      </c>
      <c r="ZU2" s="551" t="s">
        <v>1231</v>
      </c>
      <c r="ZV2" s="551" t="s">
        <v>1231</v>
      </c>
      <c r="ZW2" s="551" t="s">
        <v>1231</v>
      </c>
      <c r="ZX2" s="551" t="s">
        <v>1232</v>
      </c>
      <c r="ZY2" s="551" t="s">
        <v>224</v>
      </c>
      <c r="ZZ2" s="551" t="s">
        <v>224</v>
      </c>
      <c r="AAA2" s="551" t="s">
        <v>224</v>
      </c>
      <c r="AAB2" s="551" t="s">
        <v>224</v>
      </c>
      <c r="AAC2" s="551" t="s">
        <v>224</v>
      </c>
      <c r="AAD2" s="104" t="s">
        <v>226</v>
      </c>
      <c r="AAE2" s="104" t="s">
        <v>226</v>
      </c>
      <c r="AAF2" s="104" t="s">
        <v>227</v>
      </c>
      <c r="AAG2" s="104" t="s">
        <v>224</v>
      </c>
      <c r="AAH2" s="104" t="s">
        <v>321</v>
      </c>
      <c r="AAI2" s="104" t="s">
        <v>322</v>
      </c>
      <c r="AAJ2" s="551" t="s">
        <v>221</v>
      </c>
      <c r="AAK2" s="551" t="s">
        <v>222</v>
      </c>
      <c r="AAL2" s="551" t="s">
        <v>29</v>
      </c>
      <c r="AAM2" s="551" t="s">
        <v>29</v>
      </c>
      <c r="AAN2" s="551" t="s">
        <v>29</v>
      </c>
      <c r="AAO2" s="551" t="s">
        <v>29</v>
      </c>
      <c r="AAP2" s="551" t="s">
        <v>29</v>
      </c>
      <c r="AAQ2" s="551" t="s">
        <v>29</v>
      </c>
      <c r="AAR2" s="551" t="s">
        <v>31</v>
      </c>
      <c r="AAS2" s="551" t="s">
        <v>31</v>
      </c>
      <c r="AAT2" s="551" t="s">
        <v>31</v>
      </c>
      <c r="AAU2" s="551" t="s">
        <v>1103</v>
      </c>
      <c r="AAV2" s="551" t="s">
        <v>353</v>
      </c>
      <c r="AAW2" s="551" t="s">
        <v>354</v>
      </c>
      <c r="AAX2" s="551" t="s">
        <v>674</v>
      </c>
      <c r="AAY2" s="551" t="s">
        <v>674</v>
      </c>
      <c r="AAZ2" s="551" t="s">
        <v>775</v>
      </c>
      <c r="ABA2" s="551" t="s">
        <v>775</v>
      </c>
      <c r="ABB2" s="551" t="s">
        <v>884</v>
      </c>
      <c r="ABC2" s="551" t="s">
        <v>884</v>
      </c>
      <c r="ABD2" s="551" t="s">
        <v>346</v>
      </c>
      <c r="ABE2" s="551" t="s">
        <v>295</v>
      </c>
      <c r="ABF2" s="551" t="s">
        <v>3146</v>
      </c>
      <c r="ABG2" s="551" t="s">
        <v>2848</v>
      </c>
      <c r="ABH2" s="551" t="s">
        <v>337</v>
      </c>
      <c r="ABI2" s="551" t="s">
        <v>781</v>
      </c>
      <c r="ABJ2" s="551" t="s">
        <v>2058</v>
      </c>
      <c r="ABK2" s="550" t="s">
        <v>1753</v>
      </c>
      <c r="ABL2" s="551" t="s">
        <v>1800</v>
      </c>
      <c r="ABM2" s="551" t="s">
        <v>1800</v>
      </c>
      <c r="ABN2" s="551" t="s">
        <v>1800</v>
      </c>
      <c r="ABO2" s="551" t="s">
        <v>1800</v>
      </c>
      <c r="ABP2" s="551" t="s">
        <v>1800</v>
      </c>
      <c r="ABQ2" s="551" t="s">
        <v>1800</v>
      </c>
      <c r="ABR2" s="551" t="s">
        <v>1800</v>
      </c>
      <c r="ABS2" s="551" t="s">
        <v>1800</v>
      </c>
      <c r="ABT2" s="551" t="s">
        <v>1800</v>
      </c>
      <c r="ABU2" s="551" t="s">
        <v>1800</v>
      </c>
      <c r="ABV2" s="551" t="s">
        <v>1800</v>
      </c>
      <c r="ABW2" s="551" t="s">
        <v>1800</v>
      </c>
      <c r="ABX2" s="551" t="s">
        <v>1800</v>
      </c>
      <c r="ABY2" s="551" t="s">
        <v>1800</v>
      </c>
      <c r="ABZ2" s="551" t="s">
        <v>1800</v>
      </c>
      <c r="ACA2" s="551" t="s">
        <v>1800</v>
      </c>
      <c r="ACB2" s="551" t="s">
        <v>1800</v>
      </c>
      <c r="ACC2" s="551" t="s">
        <v>1800</v>
      </c>
      <c r="ACD2" s="551" t="s">
        <v>1800</v>
      </c>
      <c r="ACE2" s="551" t="s">
        <v>1800</v>
      </c>
      <c r="ACF2" s="551" t="s">
        <v>1800</v>
      </c>
      <c r="ACG2" s="551" t="s">
        <v>1800</v>
      </c>
      <c r="ACH2" s="551" t="s">
        <v>1800</v>
      </c>
      <c r="ACI2" s="551" t="s">
        <v>1800</v>
      </c>
      <c r="ACJ2" s="551" t="s">
        <v>1800</v>
      </c>
      <c r="ACK2" s="551" t="s">
        <v>1800</v>
      </c>
      <c r="ACL2" s="551" t="s">
        <v>1800</v>
      </c>
      <c r="ACM2" s="551" t="s">
        <v>1800</v>
      </c>
      <c r="ACN2" s="551" t="s">
        <v>1800</v>
      </c>
      <c r="ACO2" s="551" t="s">
        <v>1800</v>
      </c>
      <c r="ACP2" s="551" t="s">
        <v>1800</v>
      </c>
      <c r="ACQ2" s="551" t="s">
        <v>1800</v>
      </c>
      <c r="ACR2" s="551" t="s">
        <v>1800</v>
      </c>
      <c r="ACS2" s="551" t="s">
        <v>1800</v>
      </c>
      <c r="ACT2" s="551" t="s">
        <v>1800</v>
      </c>
      <c r="ACU2" s="551" t="s">
        <v>1800</v>
      </c>
      <c r="ACV2" s="551" t="s">
        <v>1800</v>
      </c>
      <c r="ACW2" s="551" t="s">
        <v>1800</v>
      </c>
      <c r="ACX2" s="551" t="s">
        <v>1800</v>
      </c>
      <c r="ACY2" s="551" t="s">
        <v>1800</v>
      </c>
      <c r="ACZ2" s="551" t="s">
        <v>1800</v>
      </c>
      <c r="ADA2" s="551" t="s">
        <v>1800</v>
      </c>
      <c r="ADB2" s="551" t="s">
        <v>1800</v>
      </c>
      <c r="ADC2" s="551" t="s">
        <v>1800</v>
      </c>
      <c r="ADD2" s="551" t="s">
        <v>1800</v>
      </c>
      <c r="ADE2" s="551" t="s">
        <v>1800</v>
      </c>
      <c r="ADF2" s="551" t="s">
        <v>1800</v>
      </c>
      <c r="ADG2" s="551" t="s">
        <v>1800</v>
      </c>
      <c r="ADH2" s="551" t="s">
        <v>1800</v>
      </c>
      <c r="ADI2" s="551" t="s">
        <v>1800</v>
      </c>
      <c r="ADJ2" s="551" t="s">
        <v>1800</v>
      </c>
      <c r="ADK2" s="551" t="s">
        <v>1800</v>
      </c>
      <c r="ADL2" s="551" t="s">
        <v>1800</v>
      </c>
      <c r="ADM2" s="551" t="s">
        <v>1800</v>
      </c>
      <c r="ADN2" s="551" t="s">
        <v>1800</v>
      </c>
      <c r="ADO2" s="551" t="s">
        <v>1800</v>
      </c>
      <c r="ADP2" s="551" t="s">
        <v>1800</v>
      </c>
      <c r="ADQ2" s="551" t="s">
        <v>1800</v>
      </c>
      <c r="ADR2" s="551" t="s">
        <v>1800</v>
      </c>
      <c r="ADS2" s="551" t="s">
        <v>1800</v>
      </c>
      <c r="ADT2" s="551" t="s">
        <v>1800</v>
      </c>
      <c r="ADU2" s="551" t="s">
        <v>1800</v>
      </c>
      <c r="ADV2" s="551" t="s">
        <v>1800</v>
      </c>
      <c r="ADW2" s="551" t="s">
        <v>1800</v>
      </c>
      <c r="ADX2" s="551" t="s">
        <v>1800</v>
      </c>
      <c r="ADY2" s="551" t="s">
        <v>1800</v>
      </c>
      <c r="ADZ2" s="551" t="s">
        <v>1800</v>
      </c>
      <c r="AEA2" s="551" t="s">
        <v>1800</v>
      </c>
      <c r="AEB2" s="551" t="s">
        <v>1800</v>
      </c>
      <c r="AEC2" s="551" t="s">
        <v>1800</v>
      </c>
      <c r="AED2" s="551" t="s">
        <v>1800</v>
      </c>
      <c r="AEE2" s="551" t="s">
        <v>1800</v>
      </c>
      <c r="AEF2" s="551" t="s">
        <v>1800</v>
      </c>
      <c r="AEG2" s="551" t="s">
        <v>1800</v>
      </c>
      <c r="AEH2" s="551" t="s">
        <v>1800</v>
      </c>
      <c r="AEI2" s="551" t="s">
        <v>1800</v>
      </c>
      <c r="AEJ2" s="551" t="s">
        <v>1800</v>
      </c>
      <c r="AEK2" s="551" t="s">
        <v>1800</v>
      </c>
      <c r="AEL2" s="551" t="s">
        <v>1800</v>
      </c>
      <c r="AEM2" s="551" t="s">
        <v>1800</v>
      </c>
      <c r="AEN2" s="551" t="s">
        <v>1800</v>
      </c>
      <c r="AEO2" s="551" t="s">
        <v>1800</v>
      </c>
      <c r="AEP2" s="551" t="s">
        <v>1800</v>
      </c>
      <c r="AEQ2" s="551" t="s">
        <v>1800</v>
      </c>
      <c r="AER2" s="551" t="s">
        <v>1800</v>
      </c>
      <c r="AES2" s="551" t="s">
        <v>1800</v>
      </c>
      <c r="AET2" s="551" t="s">
        <v>1800</v>
      </c>
      <c r="AEU2" s="551" t="s">
        <v>1800</v>
      </c>
      <c r="AEV2" s="551" t="s">
        <v>1800</v>
      </c>
      <c r="AEW2" s="551" t="s">
        <v>1800</v>
      </c>
      <c r="AEX2" s="551" t="s">
        <v>461</v>
      </c>
      <c r="AEY2" s="483">
        <v>0</v>
      </c>
    </row>
    <row r="3" spans="1:831" s="2" customFormat="1" ht="33" customHeight="1">
      <c r="A3" s="63">
        <v>1</v>
      </c>
      <c r="B3" s="62">
        <f ca="1">COUNTIFS($C$4:$C$149,$A$3,$E$4:$E$149,TRUE)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86"/>
      <c r="EB3" s="86"/>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86"/>
      <c r="FE3" s="86"/>
      <c r="FF3" s="86"/>
      <c r="FG3" s="86"/>
      <c r="FH3" s="86"/>
      <c r="FI3" s="86"/>
      <c r="FJ3" s="86"/>
      <c r="FK3" s="86"/>
      <c r="FL3" s="86"/>
      <c r="FM3" s="24"/>
      <c r="FN3" s="24"/>
      <c r="FO3" s="24"/>
      <c r="FP3" s="24"/>
      <c r="FQ3" s="24"/>
      <c r="FR3" s="24"/>
      <c r="FS3" s="24"/>
      <c r="FT3" s="24"/>
      <c r="FU3" s="24"/>
      <c r="FV3" s="24"/>
      <c r="FW3" s="24"/>
      <c r="FX3" s="24"/>
      <c r="FY3" s="24"/>
      <c r="FZ3" s="86"/>
      <c r="GA3" s="86"/>
      <c r="GB3" s="86"/>
      <c r="GC3" s="86"/>
      <c r="GD3" s="24"/>
      <c r="GE3" s="24"/>
      <c r="GF3" s="24"/>
      <c r="GG3" s="24"/>
      <c r="GH3" s="86" t="s">
        <v>253</v>
      </c>
      <c r="GI3" s="86" t="s">
        <v>253</v>
      </c>
      <c r="GJ3" s="86" t="s">
        <v>253</v>
      </c>
      <c r="GK3" s="86" t="s">
        <v>253</v>
      </c>
      <c r="GL3" s="86" t="s">
        <v>253</v>
      </c>
      <c r="GM3" s="86" t="s">
        <v>253</v>
      </c>
      <c r="GN3" s="86" t="s">
        <v>253</v>
      </c>
      <c r="GO3" s="86" t="s">
        <v>253</v>
      </c>
      <c r="GP3" s="86" t="s">
        <v>253</v>
      </c>
      <c r="GQ3" s="86" t="s">
        <v>253</v>
      </c>
      <c r="GR3" s="86" t="s">
        <v>253</v>
      </c>
      <c r="GS3" s="86" t="s">
        <v>253</v>
      </c>
      <c r="GT3" s="86"/>
      <c r="GU3" s="86"/>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24"/>
      <c r="HW3" s="24"/>
      <c r="HX3" s="24"/>
      <c r="HY3" s="24"/>
      <c r="HZ3" s="24"/>
      <c r="IA3" s="24"/>
      <c r="IB3" s="86"/>
      <c r="IC3" s="86"/>
      <c r="ID3" s="86"/>
      <c r="IE3" s="86"/>
      <c r="IF3" s="86"/>
      <c r="IG3" s="86"/>
      <c r="IH3" s="86"/>
      <c r="II3" s="86"/>
      <c r="IJ3" s="86"/>
      <c r="IK3" s="24"/>
      <c r="IL3" s="24"/>
      <c r="IM3" s="24"/>
      <c r="IN3" s="24"/>
      <c r="IO3" s="24"/>
      <c r="IP3" s="24"/>
      <c r="IQ3" s="24"/>
      <c r="IR3" s="24"/>
      <c r="IS3" s="24"/>
      <c r="IT3" s="24"/>
      <c r="IU3" s="24"/>
      <c r="IV3" s="24"/>
      <c r="IW3" s="24"/>
      <c r="IX3" s="24"/>
      <c r="IY3" s="24"/>
      <c r="IZ3" s="24"/>
      <c r="JA3" s="24"/>
      <c r="JB3" s="24"/>
      <c r="JC3" s="24"/>
      <c r="JD3" s="24"/>
      <c r="JE3" s="24"/>
      <c r="JF3" s="24"/>
      <c r="JG3" s="24"/>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86"/>
      <c r="WO3" s="86"/>
      <c r="WP3" s="86"/>
      <c r="WQ3" s="86"/>
      <c r="WR3" s="86"/>
      <c r="WS3" s="86"/>
      <c r="WT3" s="24"/>
      <c r="WU3" s="86"/>
      <c r="WV3" s="86"/>
      <c r="WW3" s="86"/>
      <c r="WX3" s="86"/>
      <c r="WY3" s="86"/>
      <c r="WZ3" s="86"/>
      <c r="XA3" s="86"/>
      <c r="XB3" s="86"/>
      <c r="XC3" s="86"/>
      <c r="XD3" s="86"/>
      <c r="XE3" s="86"/>
      <c r="XF3" s="86"/>
      <c r="XG3" s="86"/>
      <c r="XH3" s="86"/>
      <c r="XI3" s="86"/>
      <c r="XJ3" s="86"/>
      <c r="XK3" s="86"/>
      <c r="XL3" s="86"/>
      <c r="XM3" s="86"/>
      <c r="XN3" s="24"/>
      <c r="XO3" s="86"/>
      <c r="XP3" s="86"/>
      <c r="XQ3" s="86"/>
      <c r="XR3" s="86"/>
      <c r="XS3" s="86"/>
      <c r="XT3" s="86"/>
      <c r="XU3" s="86"/>
      <c r="XV3" s="86"/>
      <c r="XW3" s="86"/>
      <c r="XX3" s="86"/>
      <c r="XY3" s="86"/>
      <c r="XZ3" s="86"/>
      <c r="YA3" s="86"/>
      <c r="YB3" s="86"/>
      <c r="YC3" s="24"/>
      <c r="YD3" s="24"/>
      <c r="YE3" s="24"/>
      <c r="YF3" s="24"/>
      <c r="YG3" s="24"/>
      <c r="YH3" s="24"/>
      <c r="YI3" s="86"/>
      <c r="YJ3" s="86"/>
      <c r="YK3" s="24"/>
      <c r="YL3" s="24"/>
      <c r="YM3" s="24"/>
      <c r="YN3" s="24"/>
      <c r="YO3" s="24"/>
      <c r="YP3" s="24"/>
      <c r="YQ3" s="24"/>
      <c r="YR3" s="24"/>
      <c r="YS3" s="24"/>
      <c r="YT3" s="24"/>
      <c r="YU3" s="86"/>
      <c r="YV3" s="86"/>
      <c r="YW3" s="86"/>
      <c r="YX3" s="86"/>
      <c r="YY3" s="86"/>
      <c r="YZ3" s="86"/>
      <c r="ZA3" s="86"/>
      <c r="ZB3" s="86"/>
      <c r="ZC3" s="86"/>
      <c r="ZD3" s="24"/>
      <c r="ZE3" s="86" t="s">
        <v>253</v>
      </c>
      <c r="ZF3" s="24"/>
      <c r="ZG3" s="24"/>
      <c r="ZH3" s="24"/>
      <c r="ZI3" s="24"/>
      <c r="ZJ3" s="24"/>
      <c r="ZK3" s="24"/>
      <c r="ZL3" s="86"/>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24"/>
      <c r="AAM3" s="24"/>
      <c r="AAN3" s="24"/>
      <c r="AAO3" s="24"/>
      <c r="AAP3" s="24"/>
      <c r="AAQ3" s="24"/>
      <c r="AAR3" s="24"/>
      <c r="AAS3" s="24"/>
      <c r="AAT3" s="24"/>
      <c r="AAU3" s="24"/>
      <c r="AAV3" s="86"/>
      <c r="AAW3" s="86"/>
      <c r="AAX3" s="24"/>
      <c r="AAY3" s="24"/>
      <c r="AAZ3" s="24"/>
      <c r="ABA3" s="24"/>
      <c r="ABB3" s="24"/>
      <c r="ABC3" s="24"/>
      <c r="ABD3" s="24"/>
      <c r="ABE3" s="24"/>
      <c r="ABF3" s="24"/>
      <c r="ABG3" s="24"/>
      <c r="ABH3" s="24"/>
      <c r="ABI3" s="24"/>
      <c r="ABJ3" s="24"/>
      <c r="ABK3" s="24"/>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86"/>
      <c r="AEP3" s="86"/>
      <c r="AEQ3" s="86"/>
      <c r="AER3" s="86"/>
      <c r="AES3" s="86"/>
      <c r="AET3" s="86"/>
      <c r="AEU3" s="86"/>
      <c r="AEV3" s="86"/>
      <c r="AEW3" s="86"/>
      <c r="AEX3" s="86"/>
      <c r="AEY3" s="483">
        <v>0</v>
      </c>
    </row>
    <row r="4" spans="1:831" s="2" customFormat="1" ht="39" customHeight="1">
      <c r="A4" s="585" t="str">
        <f>"Trial Number
("&amp;COUNT(A$13:A$149)-1&amp;")"</f>
        <v>Trial Number
(135)</v>
      </c>
      <c r="B4" s="585" t="s">
        <v>63</v>
      </c>
      <c r="C4" s="585" t="s">
        <v>59</v>
      </c>
      <c r="D4" s="585" t="s">
        <v>1241</v>
      </c>
      <c r="E4" s="585" t="str">
        <f>"Run Trials
("&amp;COUNTIFS(E$13:E$149,TRUE)&amp;")
("&amp;TEXT(COUNTIFS(E$13:E$149,TRUE)/(COUNTA($A$13:$A$149)-1),"0.0%)")</f>
        <v>Run Trials
(67)
(49.6%)</v>
      </c>
      <c r="F4" s="586" t="str">
        <f>"Full output
("&amp;TEXT(COUNTIFS($E$13:$E$149,TRUE,F$13:F$149,TRUE)/COUNTIFS($E$13:$E$149,TRUE),"0%)")</f>
        <v>Full output
(4%)</v>
      </c>
      <c r="G4" s="585" t="str">
        <f>"Report
("&amp;TEXT(COUNTIFS(G$13:G$149,TRUE)/(COUNTA(G$13:G$149)-1),"0.0%)")&amp;"
("&amp;TEXT(COUNTIFS(G$13:G$149,TRUE,$E$13:$E$149,TRUE)/COUNTIFS($E$13:$E$149,TRUE),"0%)")</f>
        <v>Report
(56.8%)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IF(COUNTIFS(BB$13:BB$149,"Dup")&gt;0,"Dup","")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1863</v>
      </c>
      <c r="CK4" s="591" t="s">
        <v>786</v>
      </c>
      <c r="CL4" s="591" t="s">
        <v>366</v>
      </c>
      <c r="CM4" s="591" t="s">
        <v>101</v>
      </c>
      <c r="CN4" s="591" t="s">
        <v>718</v>
      </c>
      <c r="CO4" s="591" t="s">
        <v>1742</v>
      </c>
      <c r="CP4" s="591" t="s">
        <v>1863</v>
      </c>
      <c r="CQ4" s="591" t="s">
        <v>368</v>
      </c>
      <c r="CR4" s="591" t="s">
        <v>718</v>
      </c>
      <c r="CS4" s="591" t="s">
        <v>1742</v>
      </c>
      <c r="CT4" s="591" t="s">
        <v>367</v>
      </c>
      <c r="CU4" s="591" t="s">
        <v>343</v>
      </c>
      <c r="CV4" s="591" t="s">
        <v>1863</v>
      </c>
      <c r="CW4" s="591" t="s">
        <v>366</v>
      </c>
      <c r="CX4" s="591" t="s">
        <v>718</v>
      </c>
      <c r="CY4" s="591" t="s">
        <v>1742</v>
      </c>
      <c r="CZ4" s="591" t="s">
        <v>1863</v>
      </c>
      <c r="DA4" s="591" t="s">
        <v>675</v>
      </c>
      <c r="DB4" s="591" t="s">
        <v>675</v>
      </c>
      <c r="DC4" s="590"/>
      <c r="DD4" s="591"/>
      <c r="DE4" s="591"/>
      <c r="DF4" s="591"/>
      <c r="DG4" s="591" t="s">
        <v>1006</v>
      </c>
      <c r="DH4" s="591"/>
      <c r="DI4" s="591"/>
      <c r="DJ4" s="591"/>
      <c r="DK4" s="591" t="s">
        <v>6</v>
      </c>
      <c r="DL4" s="591" t="s">
        <v>1100</v>
      </c>
      <c r="DM4" s="591" t="s">
        <v>1100</v>
      </c>
      <c r="DN4" s="591" t="s">
        <v>2103</v>
      </c>
      <c r="DO4" s="591" t="s">
        <v>1874</v>
      </c>
      <c r="DP4" s="591" t="s">
        <v>1875</v>
      </c>
      <c r="DQ4" s="591" t="s">
        <v>8</v>
      </c>
      <c r="DR4" s="591" t="s">
        <v>927</v>
      </c>
      <c r="DS4" s="591" t="s">
        <v>928</v>
      </c>
      <c r="DT4" s="591" t="s">
        <v>929</v>
      </c>
      <c r="DU4" s="591" t="s">
        <v>926</v>
      </c>
      <c r="DV4" s="591" t="s">
        <v>338</v>
      </c>
      <c r="DW4" s="591" t="s">
        <v>782</v>
      </c>
      <c r="DX4" s="591" t="s">
        <v>6</v>
      </c>
      <c r="DY4" s="591" t="s">
        <v>6</v>
      </c>
      <c r="DZ4" s="591" t="s">
        <v>6</v>
      </c>
      <c r="EA4" s="591" t="s">
        <v>6</v>
      </c>
      <c r="EB4" s="591" t="s">
        <v>6</v>
      </c>
      <c r="EC4" s="591" t="s">
        <v>2944</v>
      </c>
      <c r="ED4" s="591" t="s">
        <v>3022</v>
      </c>
      <c r="EE4" s="591" t="s">
        <v>3023</v>
      </c>
      <c r="EF4" s="591" t="s">
        <v>3024</v>
      </c>
      <c r="EG4" s="591" t="s">
        <v>3025</v>
      </c>
      <c r="EH4" s="591" t="s">
        <v>3026</v>
      </c>
      <c r="EI4" s="591" t="s">
        <v>3027</v>
      </c>
      <c r="EJ4" s="591" t="s">
        <v>2986</v>
      </c>
      <c r="EK4" s="591" t="s">
        <v>2987</v>
      </c>
      <c r="EL4" s="591" t="s">
        <v>2988</v>
      </c>
      <c r="EM4" s="591" t="s">
        <v>2989</v>
      </c>
      <c r="EN4" s="591" t="s">
        <v>2990</v>
      </c>
      <c r="EO4" s="591" t="s">
        <v>2991</v>
      </c>
      <c r="EP4" s="591" t="s">
        <v>3018</v>
      </c>
      <c r="EQ4" s="591" t="s">
        <v>3019</v>
      </c>
      <c r="ER4" s="591" t="s">
        <v>2983</v>
      </c>
      <c r="ES4" s="591" t="s">
        <v>3022</v>
      </c>
      <c r="ET4" s="591" t="s">
        <v>2986</v>
      </c>
      <c r="EU4" s="591" t="s">
        <v>2765</v>
      </c>
      <c r="EV4" s="591" t="s">
        <v>3033</v>
      </c>
      <c r="EW4" s="591" t="s">
        <v>2979</v>
      </c>
      <c r="EX4" s="591" t="s">
        <v>2980</v>
      </c>
      <c r="EY4" s="591" t="s">
        <v>2981</v>
      </c>
      <c r="EZ4" s="591" t="s">
        <v>786</v>
      </c>
      <c r="FA4" s="591" t="s">
        <v>786</v>
      </c>
      <c r="FB4" s="591" t="s">
        <v>368</v>
      </c>
      <c r="FC4" s="591"/>
      <c r="FD4" s="591"/>
      <c r="FE4" s="591"/>
      <c r="FF4" s="591" t="s">
        <v>786</v>
      </c>
      <c r="FG4" s="591" t="s">
        <v>786</v>
      </c>
      <c r="FH4" s="591" t="s">
        <v>368</v>
      </c>
      <c r="FI4" s="591" t="s">
        <v>366</v>
      </c>
      <c r="FJ4" s="591" t="s">
        <v>571</v>
      </c>
      <c r="FK4" s="591" t="s">
        <v>390</v>
      </c>
      <c r="FL4" s="591" t="s">
        <v>2790</v>
      </c>
      <c r="FM4" s="591" t="s">
        <v>6</v>
      </c>
      <c r="FN4" s="591" t="s">
        <v>675</v>
      </c>
      <c r="FO4" s="591" t="s">
        <v>6</v>
      </c>
      <c r="FP4" s="591" t="s">
        <v>675</v>
      </c>
      <c r="FQ4" s="591" t="s">
        <v>6</v>
      </c>
      <c r="FR4" s="591" t="s">
        <v>675</v>
      </c>
      <c r="FS4" s="591"/>
      <c r="FT4" s="591" t="s">
        <v>6</v>
      </c>
      <c r="FU4" s="591" t="s">
        <v>7</v>
      </c>
      <c r="FV4" s="591" t="s">
        <v>8</v>
      </c>
      <c r="FW4" s="591" t="s">
        <v>786</v>
      </c>
      <c r="FX4" s="591" t="s">
        <v>546</v>
      </c>
      <c r="FY4" s="591"/>
      <c r="FZ4" s="591" t="s">
        <v>1100</v>
      </c>
      <c r="GA4" s="591" t="s">
        <v>174</v>
      </c>
      <c r="GB4" s="591" t="s">
        <v>1100</v>
      </c>
      <c r="GC4" s="591" t="s">
        <v>1100</v>
      </c>
      <c r="GD4" s="591" t="s">
        <v>6</v>
      </c>
      <c r="GE4" s="591" t="s">
        <v>7</v>
      </c>
      <c r="GF4" s="591" t="s">
        <v>8</v>
      </c>
      <c r="GG4" s="591" t="s">
        <v>159</v>
      </c>
      <c r="GH4" s="591" t="s">
        <v>1360</v>
      </c>
      <c r="GI4" s="591" t="s">
        <v>1444</v>
      </c>
      <c r="GJ4" s="591" t="s">
        <v>1445</v>
      </c>
      <c r="GK4" s="591" t="s">
        <v>1446</v>
      </c>
      <c r="GL4" s="591" t="s">
        <v>1447</v>
      </c>
      <c r="GM4" s="591" t="s">
        <v>1448</v>
      </c>
      <c r="GN4" s="591" t="s">
        <v>1449</v>
      </c>
      <c r="GO4" s="591"/>
      <c r="GP4" s="591"/>
      <c r="GQ4" s="591"/>
      <c r="GR4" s="591"/>
      <c r="GS4" s="591"/>
      <c r="GT4" s="591"/>
      <c r="GU4" s="591" t="s">
        <v>1006</v>
      </c>
      <c r="GV4" s="591" t="s">
        <v>6</v>
      </c>
      <c r="GW4" s="591" t="s">
        <v>6</v>
      </c>
      <c r="GX4" s="590"/>
      <c r="GY4" s="591"/>
      <c r="GZ4" s="591"/>
      <c r="HA4" s="591"/>
      <c r="HB4" s="591"/>
      <c r="HC4" s="591"/>
      <c r="HD4" s="591"/>
      <c r="HE4" s="591"/>
      <c r="HF4" s="591"/>
      <c r="HG4" s="591" t="s">
        <v>6</v>
      </c>
      <c r="HH4" s="591" t="s">
        <v>7</v>
      </c>
      <c r="HI4" s="591" t="s">
        <v>8</v>
      </c>
      <c r="HJ4" s="591" t="s">
        <v>159</v>
      </c>
      <c r="HK4" s="591" t="s">
        <v>174</v>
      </c>
      <c r="HL4" s="591" t="s">
        <v>232</v>
      </c>
      <c r="HM4" s="591" t="s">
        <v>234</v>
      </c>
      <c r="HN4" s="591" t="s">
        <v>268</v>
      </c>
      <c r="HO4" s="591" t="s">
        <v>1786</v>
      </c>
      <c r="HP4" s="591" t="s">
        <v>1787</v>
      </c>
      <c r="HQ4" s="591" t="s">
        <v>1788</v>
      </c>
      <c r="HR4" s="591" t="s">
        <v>1789</v>
      </c>
      <c r="HS4" s="591" t="s">
        <v>1736</v>
      </c>
      <c r="HT4" s="591" t="s">
        <v>1785</v>
      </c>
      <c r="HU4" s="591" t="s">
        <v>1790</v>
      </c>
      <c r="HV4" s="591" t="s">
        <v>1919</v>
      </c>
      <c r="HW4" s="591" t="s">
        <v>1737</v>
      </c>
      <c r="HX4" s="591" t="s">
        <v>2913</v>
      </c>
      <c r="HY4" s="591" t="s">
        <v>2914</v>
      </c>
      <c r="HZ4" s="591" t="s">
        <v>2915</v>
      </c>
      <c r="IA4" s="591"/>
      <c r="IB4" s="591" t="s">
        <v>2036</v>
      </c>
      <c r="IC4" s="591" t="s">
        <v>786</v>
      </c>
      <c r="ID4" s="591"/>
      <c r="IE4" s="591"/>
      <c r="IF4" s="591"/>
      <c r="IG4" s="591" t="s">
        <v>7</v>
      </c>
      <c r="IH4" s="591" t="s">
        <v>8</v>
      </c>
      <c r="II4" s="591" t="s">
        <v>159</v>
      </c>
      <c r="IJ4" s="590"/>
      <c r="IK4" s="591"/>
      <c r="IL4" s="591"/>
      <c r="IM4" s="591"/>
      <c r="IN4" s="591"/>
      <c r="IO4" s="591"/>
      <c r="IP4" s="591"/>
      <c r="IQ4" s="590"/>
      <c r="IR4" s="591" t="s">
        <v>6</v>
      </c>
      <c r="IS4" s="591" t="s">
        <v>7</v>
      </c>
      <c r="IT4" s="591" t="s">
        <v>8</v>
      </c>
      <c r="IU4" s="591" t="s">
        <v>6</v>
      </c>
      <c r="IV4" s="591" t="s">
        <v>7</v>
      </c>
      <c r="IW4" s="591" t="s">
        <v>8</v>
      </c>
      <c r="IX4" s="591" t="s">
        <v>6</v>
      </c>
      <c r="IY4" s="591" t="s">
        <v>7</v>
      </c>
      <c r="IZ4" s="591" t="s">
        <v>8</v>
      </c>
      <c r="JA4" s="591" t="s">
        <v>6</v>
      </c>
      <c r="JB4" s="591" t="s">
        <v>7</v>
      </c>
      <c r="JC4" s="591" t="s">
        <v>8</v>
      </c>
      <c r="JD4" s="591" t="s">
        <v>6</v>
      </c>
      <c r="JE4" s="591" t="s">
        <v>6</v>
      </c>
      <c r="JF4" s="591" t="s">
        <v>6</v>
      </c>
      <c r="JG4" s="591" t="s">
        <v>6</v>
      </c>
      <c r="JH4" s="592" t="s">
        <v>286</v>
      </c>
      <c r="JI4" s="591" t="s">
        <v>1095</v>
      </c>
      <c r="JJ4" s="627" t="str" cm="1">
        <f t="array" ref="JJ4">INDEX(DataAutumn!i.PJFeedIndices,1,JJ$6)</f>
        <v>19:20, 85:124</v>
      </c>
      <c r="JK4" s="627" t="str" cm="1">
        <f t="array" ref="JK4">INDEX(DataAutumn!i.PJFeedIndices,1,JK$6)</f>
        <v>19:20, 137:176</v>
      </c>
      <c r="JL4" s="627" t="str" cm="1">
        <f t="array" ref="JL4">INDEX(DataAutumn!i.PJFeedIndices,1,JL$6)</f>
        <v>19:20, 189:228</v>
      </c>
      <c r="JM4" s="627" t="str" cm="1">
        <f t="array" ref="JM4">INDEX(DataAutumn!i.PJFeedIndices,1,JM$6)</f>
        <v>19:20, 241:280</v>
      </c>
      <c r="JN4" s="627" t="str" cm="1">
        <f t="array" ref="JN4">INDEX(DataAutumn!i.PJFeedIndices,1,JN$6)</f>
        <v>19:20, 293:332</v>
      </c>
      <c r="JO4" s="628" t="str" cm="1">
        <f t="array" ref="JO4">INDEX(DataWinter!i.PJFeedIndices,1,JO$6)</f>
        <v>43:44, 90:129</v>
      </c>
      <c r="JP4" s="628" t="str" cm="1">
        <f t="array" ref="JP4">INDEX(DataWinter!i.PJFeedIndices,1,JP$6)</f>
        <v>43:44, 142:181</v>
      </c>
      <c r="JQ4" s="628" t="str" cm="1">
        <f t="array" ref="JQ4">INDEX(DataWinter!i.PJFeedIndices,1,JQ$6)</f>
        <v>43:44, 194:233</v>
      </c>
      <c r="JR4" s="628" t="str" cm="1">
        <f t="array" ref="JR4">INDEX(DataWinter!i.PJFeedIndices,1,JR$6)</f>
        <v>43:44, 246:285</v>
      </c>
      <c r="JS4" s="628" t="str" cm="1">
        <f t="array" ref="JS4">INDEX(DataWinter!i.PJFeedIndices,1,JS$6)</f>
        <v>43:44, 298:337</v>
      </c>
      <c r="JT4" s="629" t="str" cm="1">
        <f t="array" ref="JT4">INDEX(DataSpring!i.PJFeedIndices,1,JT$6)</f>
        <v>67:68, 95:134</v>
      </c>
      <c r="JU4" s="629" t="str" cm="1">
        <f t="array" ref="JU4">INDEX(DataSpring!i.PJFeedIndices,1,JU$6)</f>
        <v>67:68, 147:186</v>
      </c>
      <c r="JV4" s="629" t="str" cm="1">
        <f t="array" ref="JV4">INDEX(DataSpring!i.PJFeedIndices,1,JV$6)</f>
        <v>67:68, 199:238</v>
      </c>
      <c r="JW4" s="629" t="str" cm="1">
        <f t="array" ref="JW4">INDEX(DataSpring!i.PJFeedIndices,1,JW$6)</f>
        <v>67:68, 251:290</v>
      </c>
      <c r="JX4" s="629" t="str" cm="1">
        <f t="array" ref="JX4">INDEX(DataSpring!i.PJFeedIndices,1,JX$6)</f>
        <v>67:68, 303:342</v>
      </c>
      <c r="JY4" s="632" t="str" cm="1">
        <f t="array" ref="JY4">INDEX(DataAutumn!i.FS_StrategyIndices,1,JY$6)</f>
        <v>19:20, 33:50</v>
      </c>
      <c r="JZ4" s="632" t="str" cm="1">
        <f t="array" ref="JZ4">INDEX(DataAutumn!i.FS_StrategyIndices,1,JZ$6)</f>
        <v>19:20, 50:55</v>
      </c>
      <c r="KA4" s="632" t="str" cm="1">
        <f t="array" ref="KA4">INDEX(DataAutumn!i.FS_StrategyIndices,1,KA$6)</f>
        <v>19:20, 55:72</v>
      </c>
      <c r="KB4" s="632" t="str" cm="1">
        <f t="array" ref="KB4">INDEX(DataAutumn!i.FS_StrategyIndices,1,KB$6)</f>
        <v>19:20, 85:102</v>
      </c>
      <c r="KC4" s="632" t="str" cm="1">
        <f t="array" ref="KC4">INDEX(DataAutumn!i.FS_StrategyIndices,1,KC$6)</f>
        <v>19:20, 33:52</v>
      </c>
      <c r="KD4" s="632" t="str" cm="1">
        <f t="array" ref="KD4">INDEX(DataAutumn!i.FS_StrategyIndices,1,KD$6)</f>
        <v>19:20, 52:57</v>
      </c>
      <c r="KE4" s="632" t="str" cm="1">
        <f t="array" ref="KE4">INDEX(DataAutumn!i.FS_StrategyIndices,1,KE$6)</f>
        <v>19:20, 57:74</v>
      </c>
      <c r="KF4" s="632" t="str" cm="1">
        <f t="array" ref="KF4">INDEX(DataAutumn!i.FS_StrategyIndices,1,KF$6)</f>
        <v>19:20, 87:102</v>
      </c>
      <c r="KG4" s="632" t="str" cm="1">
        <f t="array" ref="KG4">INDEX(DataAutumn!i.FS_StrategyIndices,1,KG$6)</f>
        <v>19:20, 33:55</v>
      </c>
      <c r="KH4" s="632" t="str" cm="1">
        <f t="array" ref="KH4">INDEX(DataAutumn!i.FS_StrategyIndices,1,KH$6)</f>
        <v>19:20, 55:60</v>
      </c>
      <c r="KI4" s="632" t="str" cm="1">
        <f t="array" ref="KI4">INDEX(DataAutumn!i.FS_StrategyIndices,1,KI$6)</f>
        <v>19:20, 60:77</v>
      </c>
      <c r="KJ4" s="632" t="str" cm="1">
        <f t="array" ref="KJ4">INDEX(DataAutumn!i.FS_StrategyIndices,1,KJ$6)</f>
        <v>19:20, 90:102</v>
      </c>
      <c r="KK4" s="632" t="str" cm="1">
        <f t="array" ref="KK4">INDEX(DataAutumn!i.FS_StrategyIndices,1,KK$6)</f>
        <v>19:20, 33:57</v>
      </c>
      <c r="KL4" s="632" t="str" cm="1">
        <f t="array" ref="KL4">INDEX(DataAutumn!i.FS_StrategyIndices,1,KL$6)</f>
        <v>19:20, 57:62</v>
      </c>
      <c r="KM4" s="632" t="str" cm="1">
        <f t="array" ref="KM4">INDEX(DataAutumn!i.FS_StrategyIndices,1,KM$6)</f>
        <v>19:20, 62:79</v>
      </c>
      <c r="KN4" s="632" t="str" cm="1">
        <f t="array" ref="KN4">INDEX(DataAutumn!i.FS_StrategyIndices,1,KN$6)</f>
        <v>19:20, 92:102</v>
      </c>
      <c r="KO4" s="632" t="str" cm="1">
        <f t="array" ref="KO4">INDEX(DataAutumn!i.FS_StrategyIndices,1,KO$6)</f>
        <v>19:20, 33:59</v>
      </c>
      <c r="KP4" s="632" t="str" cm="1">
        <f t="array" ref="KP4">INDEX(DataAutumn!i.FS_StrategyIndices,1,KP$6)</f>
        <v>19:20, 59:64</v>
      </c>
      <c r="KQ4" s="632" t="str" cm="1">
        <f t="array" ref="KQ4">INDEX(DataAutumn!i.FS_StrategyIndices,1,KQ$6)</f>
        <v>19:20, 64:81</v>
      </c>
      <c r="KR4" s="632" t="str" cm="1">
        <f t="array" ref="KR4">INDEX(DataAutumn!i.FS_StrategyIndices,1,KR$6)</f>
        <v>19:20, 94:102</v>
      </c>
      <c r="KS4" s="632" t="str" cm="1">
        <f t="array" ref="KS4">INDEX(DataAutumn!i.FS_StrategyIndices,1,KS$6)</f>
        <v>19:20, 33:50</v>
      </c>
      <c r="KT4" s="632" t="str" cm="1">
        <f t="array" ref="KT4">INDEX(DataAutumn!i.FS_StrategyIndices,1,KT$6)</f>
        <v>19:20, 50:55</v>
      </c>
      <c r="KU4" s="632" t="str" cm="1">
        <f t="array" ref="KU4">INDEX(DataAutumn!i.FS_StrategyIndices,1,KU$6)</f>
        <v>19:20, 55:72</v>
      </c>
      <c r="KV4" s="632" t="str" cm="1">
        <f t="array" ref="KV4">INDEX(DataAutumn!i.FS_StrategyIndices,1,KV$6)</f>
        <v>19:20, 85:102</v>
      </c>
      <c r="KW4" s="633" t="str" cm="1">
        <f t="array" ref="KW4">INDEX(DataWinter!i.FS_StrategyIndices,1,KW$6)</f>
        <v>43:44, 38:55</v>
      </c>
      <c r="KX4" s="633" t="str" cm="1">
        <f t="array" ref="KX4">INDEX(DataWinter!i.FS_StrategyIndices,1,KX$6)</f>
        <v>43:44, 55:60</v>
      </c>
      <c r="KY4" s="633" t="str" cm="1">
        <f t="array" ref="KY4">INDEX(DataWinter!i.FS_StrategyIndices,1,KY$6)</f>
        <v>43:44, 60:77</v>
      </c>
      <c r="KZ4" s="633" t="str" cm="1">
        <f t="array" ref="KZ4">INDEX(DataWinter!i.FS_StrategyIndices,1,KZ$6)</f>
        <v>43:44, 90:107</v>
      </c>
      <c r="LA4" s="633" t="str" cm="1">
        <f t="array" ref="LA4">INDEX(DataWinter!i.FS_StrategyIndices,1,LA$6)</f>
        <v>43:44, 38:57</v>
      </c>
      <c r="LB4" s="633" t="str" cm="1">
        <f t="array" ref="LB4">INDEX(DataWinter!i.FS_StrategyIndices,1,LB$6)</f>
        <v>43:44, 57:62</v>
      </c>
      <c r="LC4" s="633" t="str" cm="1">
        <f t="array" ref="LC4">INDEX(DataWinter!i.FS_StrategyIndices,1,LC$6)</f>
        <v>43:44, 62:79</v>
      </c>
      <c r="LD4" s="633" t="str" cm="1">
        <f t="array" ref="LD4">INDEX(DataWinter!i.FS_StrategyIndices,1,LD$6)</f>
        <v>43:44, 92:107</v>
      </c>
      <c r="LE4" s="633" t="str" cm="1">
        <f t="array" ref="LE4">INDEX(DataWinter!i.FS_StrategyIndices,1,LE$6)</f>
        <v>43:44, 38:60</v>
      </c>
      <c r="LF4" s="633" t="str" cm="1">
        <f t="array" ref="LF4">INDEX(DataWinter!i.FS_StrategyIndices,1,LF$6)</f>
        <v>43:44, 60:65</v>
      </c>
      <c r="LG4" s="633" t="str" cm="1">
        <f t="array" ref="LG4">INDEX(DataWinter!i.FS_StrategyIndices,1,LG$6)</f>
        <v>43:44, 65:82</v>
      </c>
      <c r="LH4" s="633" t="str" cm="1">
        <f t="array" ref="LH4">INDEX(DataWinter!i.FS_StrategyIndices,1,LH$6)</f>
        <v>43:44, 95:107</v>
      </c>
      <c r="LI4" s="633" t="str" cm="1">
        <f t="array" ref="LI4">INDEX(DataWinter!i.FS_StrategyIndices,1,LI$6)</f>
        <v>43:44, 38:62</v>
      </c>
      <c r="LJ4" s="633" t="str" cm="1">
        <f t="array" ref="LJ4">INDEX(DataWinter!i.FS_StrategyIndices,1,LJ$6)</f>
        <v>43:44, 62:67</v>
      </c>
      <c r="LK4" s="633" t="str" cm="1">
        <f t="array" ref="LK4">INDEX(DataWinter!i.FS_StrategyIndices,1,LK$6)</f>
        <v>43:44, 67:84</v>
      </c>
      <c r="LL4" s="633" t="str" cm="1">
        <f t="array" ref="LL4">INDEX(DataWinter!i.FS_StrategyIndices,1,LL$6)</f>
        <v>43:44, 97:107</v>
      </c>
      <c r="LM4" s="633" t="str" cm="1">
        <f t="array" ref="LM4">INDEX(DataWinter!i.FS_StrategyIndices,1,LM$6)</f>
        <v>43:44, 38:64</v>
      </c>
      <c r="LN4" s="633" t="str" cm="1">
        <f t="array" ref="LN4">INDEX(DataWinter!i.FS_StrategyIndices,1,LN$6)</f>
        <v>43:44, 64:69</v>
      </c>
      <c r="LO4" s="633" t="str" cm="1">
        <f t="array" ref="LO4">INDEX(DataWinter!i.FS_StrategyIndices,1,LO$6)</f>
        <v>43:44, 69:86</v>
      </c>
      <c r="LP4" s="633" t="str" cm="1">
        <f t="array" ref="LP4">INDEX(DataWinter!i.FS_StrategyIndices,1,LP$6)</f>
        <v>43:44, 99:107</v>
      </c>
      <c r="LQ4" s="633" t="str" cm="1">
        <f t="array" ref="LQ4">INDEX(DataWinter!i.FS_StrategyIndices,1,LQ$6)</f>
        <v>43:44, 38:55</v>
      </c>
      <c r="LR4" s="633" t="str" cm="1">
        <f t="array" ref="LR4">INDEX(DataWinter!i.FS_StrategyIndices,1,LR$6)</f>
        <v>43:44, 55:60</v>
      </c>
      <c r="LS4" s="633" t="str" cm="1">
        <f t="array" ref="LS4">INDEX(DataWinter!i.FS_StrategyIndices,1,LS$6)</f>
        <v>43:44, 60:77</v>
      </c>
      <c r="LT4" s="633" t="str" cm="1">
        <f t="array" ref="LT4">INDEX(DataWinter!i.FS_StrategyIndices,1,LT$6)</f>
        <v>43:44, 90:107</v>
      </c>
      <c r="LU4" s="634" t="str" cm="1">
        <f t="array" ref="LU4">INDEX(DataSpring!i.FS_StrategyIndices,1,LU$6)</f>
        <v>67:68, 43:60</v>
      </c>
      <c r="LV4" s="634" t="str" cm="1">
        <f t="array" ref="LV4">INDEX(DataSpring!i.FS_StrategyIndices,1,LV$6)</f>
        <v>67:68, 60:65</v>
      </c>
      <c r="LW4" s="634" t="str" cm="1">
        <f t="array" ref="LW4">INDEX(DataSpring!i.FS_StrategyIndices,1,LW$6)</f>
        <v>67:68, 65:82</v>
      </c>
      <c r="LX4" s="634" t="str" cm="1">
        <f t="array" ref="LX4">INDEX(DataSpring!i.FS_StrategyIndices,1,LX$6)</f>
        <v>67:68, 95:112</v>
      </c>
      <c r="LY4" s="634" t="str" cm="1">
        <f t="array" ref="LY4">INDEX(DataSpring!i.FS_StrategyIndices,1,LY$6)</f>
        <v>67:68, 43:62</v>
      </c>
      <c r="LZ4" s="634" t="str" cm="1">
        <f t="array" ref="LZ4">INDEX(DataSpring!i.FS_StrategyIndices,1,LZ$6)</f>
        <v>67:68, 62:67</v>
      </c>
      <c r="MA4" s="634" t="str" cm="1">
        <f t="array" ref="MA4">INDEX(DataSpring!i.FS_StrategyIndices,1,MA$6)</f>
        <v>67:68, 67:84</v>
      </c>
      <c r="MB4" s="634" t="str" cm="1">
        <f t="array" ref="MB4">INDEX(DataSpring!i.FS_StrategyIndices,1,MB$6)</f>
        <v>67:68, 97:112</v>
      </c>
      <c r="MC4" s="634" t="str" cm="1">
        <f t="array" ref="MC4">INDEX(DataSpring!i.FS_StrategyIndices,1,MC$6)</f>
        <v>67:68, 43:65</v>
      </c>
      <c r="MD4" s="634" t="str" cm="1">
        <f t="array" ref="MD4">INDEX(DataSpring!i.FS_StrategyIndices,1,MD$6)</f>
        <v>67:68, 65:70</v>
      </c>
      <c r="ME4" s="634" t="str" cm="1">
        <f t="array" ref="ME4">INDEX(DataSpring!i.FS_StrategyIndices,1,ME$6)</f>
        <v>67:68, 70:87</v>
      </c>
      <c r="MF4" s="634" t="str" cm="1">
        <f t="array" ref="MF4">INDEX(DataSpring!i.FS_StrategyIndices,1,MF$6)</f>
        <v>67:68, 100:112</v>
      </c>
      <c r="MG4" s="634" t="str" cm="1">
        <f t="array" ref="MG4">INDEX(DataSpring!i.FS_StrategyIndices,1,MG$6)</f>
        <v>67:68, 43:67</v>
      </c>
      <c r="MH4" s="634" t="str" cm="1">
        <f t="array" ref="MH4">INDEX(DataSpring!i.FS_StrategyIndices,1,MH$6)</f>
        <v>67:68, 67:72</v>
      </c>
      <c r="MI4" s="634" t="str" cm="1">
        <f t="array" ref="MI4">INDEX(DataSpring!i.FS_StrategyIndices,1,MI$6)</f>
        <v>67:68, 72:89</v>
      </c>
      <c r="MJ4" s="634" t="str" cm="1">
        <f t="array" ref="MJ4">INDEX(DataSpring!i.FS_StrategyIndices,1,MJ$6)</f>
        <v>67:68, 102:112</v>
      </c>
      <c r="MK4" s="634" t="str" cm="1">
        <f t="array" ref="MK4">INDEX(DataSpring!i.FS_StrategyIndices,1,MK$6)</f>
        <v>67:68, 43:69</v>
      </c>
      <c r="ML4" s="634" t="str" cm="1">
        <f t="array" ref="ML4">INDEX(DataSpring!i.FS_StrategyIndices,1,ML$6)</f>
        <v>67:68, 69:74</v>
      </c>
      <c r="MM4" s="634" t="str" cm="1">
        <f t="array" ref="MM4">INDEX(DataSpring!i.FS_StrategyIndices,1,MM$6)</f>
        <v>67:68, 74:91</v>
      </c>
      <c r="MN4" s="634" t="str" cm="1">
        <f t="array" ref="MN4">INDEX(DataSpring!i.FS_StrategyIndices,1,MN$6)</f>
        <v>67:68, 104:112</v>
      </c>
      <c r="MO4" s="634" t="str" cm="1">
        <f t="array" ref="MO4">INDEX(DataSpring!i.FS_StrategyIndices,1,MO$6)</f>
        <v>67:68, 43:60</v>
      </c>
      <c r="MP4" s="634" t="str" cm="1">
        <f t="array" ref="MP4">INDEX(DataSpring!i.FS_StrategyIndices,1,MP$6)</f>
        <v>67:68, 60:65</v>
      </c>
      <c r="MQ4" s="634" t="str" cm="1">
        <f t="array" ref="MQ4">INDEX(DataSpring!i.FS_StrategyIndices,1,MQ$6)</f>
        <v>67:68, 65:82</v>
      </c>
      <c r="MR4" s="634" t="str" cm="1">
        <f t="array" ref="MR4">INDEX(DataSpring!i.FS_StrategyIndices,1,MR$6)</f>
        <v>67:68, 95:112</v>
      </c>
      <c r="MS4" s="633" t="str">
        <f>INDEX(CHOOSE(MS$10,DataAutumn!i.LTWFeedIndices_BBB,DataWinter!i.LTWFeedIndices_BBB,DataSpring!i.LTWFeedIndices_BBB),1,MS$6)</f>
        <v>0:1, 55:63</v>
      </c>
      <c r="MT4" s="633" t="str">
        <f>INDEX(CHOOSE(MT$10,DataAutumn!i.LTWFeedIndices_BBB,DataWinter!i.LTWFeedIndices_BBB,DataSpring!i.LTWFeedIndices_BBB),1,MT$6)</f>
        <v>0:1, 63:72</v>
      </c>
      <c r="MU4" s="633" t="str">
        <f>INDEX(CHOOSE(MU$10,DataAutumn!i.LTWFeedIndices_BBB,DataWinter!i.LTWFeedIndices_BBB,DataSpring!i.LTWFeedIndices_BBB),1,MU$6)</f>
        <v>2:3, 63:72</v>
      </c>
      <c r="MV4" s="633" t="str">
        <f>INDEX(CHOOSE(MV$10,DataAutumn!i.LTWFeedIndices_BBB,DataWinter!i.LTWFeedIndices_BBB,DataSpring!i.LTWFeedIndices_BBB),1,MV$6)</f>
        <v>3:4, 63:72</v>
      </c>
      <c r="MW4" s="633" t="str">
        <f>INDEX(CHOOSE(MW$10,DataAutumn!i.LTWFeedIndices_BBB,DataWinter!i.LTWFeedIndices_BBB,DataSpring!i.LTWFeedIndices_BBB),1,MW$6)</f>
        <v>4:5, 63:72</v>
      </c>
      <c r="MX4" s="633" t="str">
        <f>INDEX(CHOOSE(MX$10,DataAutumn!i.LTWFeedIndices_BBB,DataWinter!i.LTWFeedIndices_BBB,DataSpring!i.LTWFeedIndices_BBB),1,MX$6)</f>
        <v>5:6, 63:72</v>
      </c>
      <c r="MY4" s="633" t="str">
        <f>INDEX(CHOOSE(MY$10,DataAutumn!i.LTWFeedIndices_BBB,DataWinter!i.LTWFeedIndices_BBB,DataSpring!i.LTWFeedIndices_BBB),1,MY$6)</f>
        <v>6:7, 63:72</v>
      </c>
      <c r="MZ4" s="633" t="str">
        <f>INDEX(CHOOSE(MZ$10,DataAutumn!i.LTWFeedIndices_BBB,DataWinter!i.LTWFeedIndices_BBB,DataSpring!i.LTWFeedIndices_BBB),1,MZ$6)</f>
        <v>0:1, 57:65</v>
      </c>
      <c r="NA4" s="633" t="str">
        <f>INDEX(CHOOSE(NA$10,DataAutumn!i.LTWFeedIndices_BBB,DataWinter!i.LTWFeedIndices_BBB,DataSpring!i.LTWFeedIndices_BBB),1,NA$6)</f>
        <v>0:1, 65:74</v>
      </c>
      <c r="NB4" s="633" t="str">
        <f>INDEX(CHOOSE(NB$10,DataAutumn!i.LTWFeedIndices_BBB,DataWinter!i.LTWFeedIndices_BBB,DataSpring!i.LTWFeedIndices_BBB),1,NB$6)</f>
        <v>2:3, 65:74</v>
      </c>
      <c r="NC4" s="633" t="str">
        <f>INDEX(CHOOSE(NC$10,DataAutumn!i.LTWFeedIndices_BBB,DataWinter!i.LTWFeedIndices_BBB,DataSpring!i.LTWFeedIndices_BBB),1,NC$6)</f>
        <v>3:4, 65:74</v>
      </c>
      <c r="ND4" s="633" t="str">
        <f>INDEX(CHOOSE(ND$10,DataAutumn!i.LTWFeedIndices_BBB,DataWinter!i.LTWFeedIndices_BBB,DataSpring!i.LTWFeedIndices_BBB),1,ND$6)</f>
        <v>4:5, 65:74</v>
      </c>
      <c r="NE4" s="633" t="str">
        <f>INDEX(CHOOSE(NE$10,DataAutumn!i.LTWFeedIndices_BBB,DataWinter!i.LTWFeedIndices_BBB,DataSpring!i.LTWFeedIndices_BBB),1,NE$6)</f>
        <v>5:6, 65:74</v>
      </c>
      <c r="NF4" s="633" t="str">
        <f>INDEX(CHOOSE(NF$10,DataAutumn!i.LTWFeedIndices_BBB,DataWinter!i.LTWFeedIndices_BBB,DataSpring!i.LTWFeedIndices_BBB),1,NF$6)</f>
        <v>6:7, 65:74</v>
      </c>
      <c r="NG4" s="633" t="str">
        <f>INDEX(CHOOSE(NG$10,DataAutumn!i.LTWFeedIndices_BBB,DataWinter!i.LTWFeedIndices_BBB,DataSpring!i.LTWFeedIndices_BBB),1,NG$6)</f>
        <v>0:1, 60:68</v>
      </c>
      <c r="NH4" s="633" t="str">
        <f>INDEX(CHOOSE(NH$10,DataAutumn!i.LTWFeedIndices_BBB,DataWinter!i.LTWFeedIndices_BBB,DataSpring!i.LTWFeedIndices_BBB),1,NH$6)</f>
        <v>0:1, 68:77</v>
      </c>
      <c r="NI4" s="633" t="str">
        <f>INDEX(CHOOSE(NI$10,DataAutumn!i.LTWFeedIndices_BBB,DataWinter!i.LTWFeedIndices_BBB,DataSpring!i.LTWFeedIndices_BBB),1,NI$6)</f>
        <v>2:3, 68:77</v>
      </c>
      <c r="NJ4" s="633" t="str">
        <f>INDEX(CHOOSE(NJ$10,DataAutumn!i.LTWFeedIndices_BBB,DataWinter!i.LTWFeedIndices_BBB,DataSpring!i.LTWFeedIndices_BBB),1,NJ$6)</f>
        <v>3:4, 68:77</v>
      </c>
      <c r="NK4" s="633" t="str">
        <f>INDEX(CHOOSE(NK$10,DataAutumn!i.LTWFeedIndices_BBB,DataWinter!i.LTWFeedIndices_BBB,DataSpring!i.LTWFeedIndices_BBB),1,NK$6)</f>
        <v>4:5, 68:77</v>
      </c>
      <c r="NL4" s="633" t="str">
        <f>INDEX(CHOOSE(NL$10,DataAutumn!i.LTWFeedIndices_BBB,DataWinter!i.LTWFeedIndices_BBB,DataSpring!i.LTWFeedIndices_BBB),1,NL$6)</f>
        <v>5:6, 68:77</v>
      </c>
      <c r="NM4" s="633" t="str">
        <f>INDEX(CHOOSE(NM$10,DataAutumn!i.LTWFeedIndices_BBB,DataWinter!i.LTWFeedIndices_BBB,DataSpring!i.LTWFeedIndices_BBB),1,NM$6)</f>
        <v>6:7, 68:77</v>
      </c>
      <c r="NN4" s="633" t="str">
        <f>INDEX(CHOOSE(NN$10,DataAutumn!i.LTWFeedIndices_BBB,DataWinter!i.LTWFeedIndices_BBB,DataSpring!i.LTWFeedIndices_BBB),1,NN$6)</f>
        <v>0:1, 62:70</v>
      </c>
      <c r="NO4" s="633" t="str">
        <f>INDEX(CHOOSE(NO$10,DataAutumn!i.LTWFeedIndices_BBB,DataWinter!i.LTWFeedIndices_BBB,DataSpring!i.LTWFeedIndices_BBB),1,NO$6)</f>
        <v>0:1, 70:79</v>
      </c>
      <c r="NP4" s="633" t="str">
        <f>INDEX(CHOOSE(NP$10,DataAutumn!i.LTWFeedIndices_BBB,DataWinter!i.LTWFeedIndices_BBB,DataSpring!i.LTWFeedIndices_BBB),1,NP$6)</f>
        <v>2:3, 70:79</v>
      </c>
      <c r="NQ4" s="633" t="str">
        <f>INDEX(CHOOSE(NQ$10,DataAutumn!i.LTWFeedIndices_BBB,DataWinter!i.LTWFeedIndices_BBB,DataSpring!i.LTWFeedIndices_BBB),1,NQ$6)</f>
        <v>3:4, 70:79</v>
      </c>
      <c r="NR4" s="633" t="str">
        <f>INDEX(CHOOSE(NR$10,DataAutumn!i.LTWFeedIndices_BBB,DataWinter!i.LTWFeedIndices_BBB,DataSpring!i.LTWFeedIndices_BBB),1,NR$6)</f>
        <v>4:5, 70:79</v>
      </c>
      <c r="NS4" s="633" t="str">
        <f>INDEX(CHOOSE(NS$10,DataAutumn!i.LTWFeedIndices_BBB,DataWinter!i.LTWFeedIndices_BBB,DataSpring!i.LTWFeedIndices_BBB),1,NS$6)</f>
        <v>5:6, 70:79</v>
      </c>
      <c r="NT4" s="633" t="str">
        <f>INDEX(CHOOSE(NT$10,DataAutumn!i.LTWFeedIndices_BBB,DataWinter!i.LTWFeedIndices_BBB,DataSpring!i.LTWFeedIndices_BBB),1,NT$6)</f>
        <v>6:7, 70:79</v>
      </c>
      <c r="NU4" s="633" t="str">
        <f>INDEX(CHOOSE(NU$10,DataAutumn!i.LTWFeedIndices_BBB,DataWinter!i.LTWFeedIndices_BBB,DataSpring!i.LTWFeedIndices_BBB),1,NU$6)</f>
        <v>0:1, 64:72</v>
      </c>
      <c r="NV4" s="633" t="str">
        <f>INDEX(CHOOSE(NV$10,DataAutumn!i.LTWFeedIndices_BBB,DataWinter!i.LTWFeedIndices_BBB,DataSpring!i.LTWFeedIndices_BBB),1,NV$6)</f>
        <v>0:1, 72:81</v>
      </c>
      <c r="NW4" s="633" t="str">
        <f>INDEX(CHOOSE(NW$10,DataAutumn!i.LTWFeedIndices_BBB,DataWinter!i.LTWFeedIndices_BBB,DataSpring!i.LTWFeedIndices_BBB),1,NW$6)</f>
        <v>2:3, 72:81</v>
      </c>
      <c r="NX4" s="633" t="str">
        <f>INDEX(CHOOSE(NX$10,DataAutumn!i.LTWFeedIndices_BBB,DataWinter!i.LTWFeedIndices_BBB,DataSpring!i.LTWFeedIndices_BBB),1,NX$6)</f>
        <v>3:4, 72:81</v>
      </c>
      <c r="NY4" s="633" t="str">
        <f>INDEX(CHOOSE(NY$10,DataAutumn!i.LTWFeedIndices_BBB,DataWinter!i.LTWFeedIndices_BBB,DataSpring!i.LTWFeedIndices_BBB),1,NY$6)</f>
        <v>4:5, 72:81</v>
      </c>
      <c r="NZ4" s="633" t="str">
        <f>INDEX(CHOOSE(NZ$10,DataAutumn!i.LTWFeedIndices_BBB,DataWinter!i.LTWFeedIndices_BBB,DataSpring!i.LTWFeedIndices_BBB),1,NZ$6)</f>
        <v>5:6, 72:81</v>
      </c>
      <c r="OA4" s="633" t="str">
        <f>INDEX(CHOOSE(OA$10,DataAutumn!i.LTWFeedIndices_BBB,DataWinter!i.LTWFeedIndices_BBB,DataSpring!i.LTWFeedIndices_BBB),1,OA$6)</f>
        <v>6:7, 72:81</v>
      </c>
      <c r="OB4" s="633" t="str">
        <f>INDEX(CHOOSE(OB$10,DataAutumn!i.LTWFeedIndices_BBB,DataWinter!i.LTWFeedIndices_BBB,DataSpring!i.LTWFeedIndices_BBB),1,OB$6)</f>
        <v>0:1, 55:63</v>
      </c>
      <c r="OC4" s="633" t="str">
        <f>INDEX(CHOOSE(OC$10,DataAutumn!i.LTWFeedIndices_BBB,DataWinter!i.LTWFeedIndices_BBB,DataSpring!i.LTWFeedIndices_BBB),1,OC$6)</f>
        <v>0:1, 63:72</v>
      </c>
      <c r="OD4" s="633" t="str">
        <f>INDEX(CHOOSE(OD$10,DataAutumn!i.LTWFeedIndices_BBB,DataWinter!i.LTWFeedIndices_BBB,DataSpring!i.LTWFeedIndices_BBB),1,OD$6)</f>
        <v>2:3, 63:72</v>
      </c>
      <c r="OE4" s="633" t="str">
        <f>INDEX(CHOOSE(OE$10,DataAutumn!i.LTWFeedIndices_BBB,DataWinter!i.LTWFeedIndices_BBB,DataSpring!i.LTWFeedIndices_BBB),1,OE$6)</f>
        <v>3:4, 63:72</v>
      </c>
      <c r="OF4" s="633" t="str">
        <f>INDEX(CHOOSE(OF$10,DataAutumn!i.LTWFeedIndices_BBB,DataWinter!i.LTWFeedIndices_BBB,DataSpring!i.LTWFeedIndices_BBB),1,OF$6)</f>
        <v>4:5, 63:72</v>
      </c>
      <c r="OG4" s="633" t="str">
        <f>INDEX(CHOOSE(OG$10,DataAutumn!i.LTWFeedIndices_BBB,DataWinter!i.LTWFeedIndices_BBB,DataSpring!i.LTWFeedIndices_BBB),1,OG$6)</f>
        <v>5:6, 63:72</v>
      </c>
      <c r="OH4" s="633" t="str">
        <f>INDEX(CHOOSE(OH$10,DataAutumn!i.LTWFeedIndices_BBB,DataWinter!i.LTWFeedIndices_BBB,DataSpring!i.LTWFeedIndices_BBB),1,OH$6)</f>
        <v>6:7, 63:72</v>
      </c>
      <c r="OI4" s="633" t="str">
        <f>INDEX(CHOOSE(OI$10,DataAutumn!i.LTWFeedIndices_BBB,DataWinter!i.LTWFeedIndices_BBB,DataSpring!i.LTWFeedIndices_BBB),1,OI$6)</f>
        <v>0:1, 102:115</v>
      </c>
      <c r="OJ4" s="633" t="str">
        <f>INDEX(CHOOSE(OJ$10,DataAutumn!i.LTWFeedIndices_BBB,DataWinter!i.LTWFeedIndices_BBB,DataSpring!i.LTWFeedIndices_BBB),1,OJ$6)</f>
        <v>0:1, 115:124</v>
      </c>
      <c r="OK4" s="633" t="str">
        <f>INDEX(CHOOSE(OK$10,DataAutumn!i.LTWFeedIndices_BBB,DataWinter!i.LTWFeedIndices_BBB,DataSpring!i.LTWFeedIndices_BBB),1,OK$6)</f>
        <v>2:3, 115:124</v>
      </c>
      <c r="OL4" s="633" t="str">
        <f>INDEX(CHOOSE(OL$10,DataAutumn!i.LTWFeedIndices_BBB,DataWinter!i.LTWFeedIndices_BBB,DataSpring!i.LTWFeedIndices_BBB),1,OL$6)</f>
        <v>3:4, 115:124</v>
      </c>
      <c r="OM4" s="633" t="str">
        <f>INDEX(CHOOSE(OM$10,DataAutumn!i.LTWFeedIndices_BBB,DataWinter!i.LTWFeedIndices_BBB,DataSpring!i.LTWFeedIndices_BBB),1,OM$6)</f>
        <v>4:5, 115:124</v>
      </c>
      <c r="ON4" s="633" t="str">
        <f>INDEX(CHOOSE(ON$10,DataAutumn!i.LTWFeedIndices_BBB,DataWinter!i.LTWFeedIndices_BBB,DataSpring!i.LTWFeedIndices_BBB),1,ON$6)</f>
        <v>5:6, 115:124</v>
      </c>
      <c r="OO4" s="633" t="str">
        <f>INDEX(CHOOSE(OO$10,DataAutumn!i.LTWFeedIndices_BBB,DataWinter!i.LTWFeedIndices_BBB,DataSpring!i.LTWFeedIndices_BBB),1,OO$6)</f>
        <v>6:7, 115:124</v>
      </c>
      <c r="OP4" s="633" t="str">
        <f>INDEX(CHOOSE(OP$10,DataAutumn!i.LTWFeedIndices_BBB,DataWinter!i.LTWFeedIndices_BBB,DataSpring!i.LTWFeedIndices_BBB),1,OP$6)</f>
        <v>0:1, 154:167</v>
      </c>
      <c r="OQ4" s="633" t="str">
        <f>INDEX(CHOOSE(OQ$10,DataAutumn!i.LTWFeedIndices_BBB,DataWinter!i.LTWFeedIndices_BBB,DataSpring!i.LTWFeedIndices_BBB),1,OQ$6)</f>
        <v>0:1, 167:176</v>
      </c>
      <c r="OR4" s="633" t="str">
        <f>INDEX(CHOOSE(OR$10,DataAutumn!i.LTWFeedIndices_BBB,DataWinter!i.LTWFeedIndices_BBB,DataSpring!i.LTWFeedIndices_BBB),1,OR$6)</f>
        <v>2:3, 167:176</v>
      </c>
      <c r="OS4" s="633" t="str">
        <f>INDEX(CHOOSE(OS$10,DataAutumn!i.LTWFeedIndices_BBB,DataWinter!i.LTWFeedIndices_BBB,DataSpring!i.LTWFeedIndices_BBB),1,OS$6)</f>
        <v>3:4, 167:176</v>
      </c>
      <c r="OT4" s="633" t="str">
        <f>INDEX(CHOOSE(OT$10,DataAutumn!i.LTWFeedIndices_BBB,DataWinter!i.LTWFeedIndices_BBB,DataSpring!i.LTWFeedIndices_BBB),1,OT$6)</f>
        <v>4:5, 167:176</v>
      </c>
      <c r="OU4" s="633" t="str">
        <f>INDEX(CHOOSE(OU$10,DataAutumn!i.LTWFeedIndices_BBB,DataWinter!i.LTWFeedIndices_BBB,DataSpring!i.LTWFeedIndices_BBB),1,OU$6)</f>
        <v>5:6, 167:176</v>
      </c>
      <c r="OV4" s="633" t="str">
        <f>INDEX(CHOOSE(OV$10,DataAutumn!i.LTWFeedIndices_BBB,DataWinter!i.LTWFeedIndices_BBB,DataSpring!i.LTWFeedIndices_BBB),1,OV$6)</f>
        <v>6:7, 167:176</v>
      </c>
      <c r="OW4" s="633" t="str">
        <f>INDEX(CHOOSE(OW$10,DataAutumn!i.LTWFeedIndices_BBB,DataWinter!i.LTWFeedIndices_BBB,DataSpring!i.LTWFeedIndices_BBB),1,OW$6)</f>
        <v>0:1, 206:219</v>
      </c>
      <c r="OX4" s="633" t="str">
        <f>INDEX(CHOOSE(OX$10,DataAutumn!i.LTWFeedIndices_BBB,DataWinter!i.LTWFeedIndices_BBB,DataSpring!i.LTWFeedIndices_BBB),1,OX$6)</f>
        <v>0:1, 219:228</v>
      </c>
      <c r="OY4" s="633" t="str">
        <f>INDEX(CHOOSE(OY$10,DataAutumn!i.LTWFeedIndices_BBB,DataWinter!i.LTWFeedIndices_BBB,DataSpring!i.LTWFeedIndices_BBB),1,OY$6)</f>
        <v>2:3, 219:228</v>
      </c>
      <c r="OZ4" s="633" t="str">
        <f>INDEX(CHOOSE(OZ$10,DataAutumn!i.LTWFeedIndices_BBB,DataWinter!i.LTWFeedIndices_BBB,DataSpring!i.LTWFeedIndices_BBB),1,OZ$6)</f>
        <v>3:4, 219:228</v>
      </c>
      <c r="PA4" s="633" t="str">
        <f>INDEX(CHOOSE(PA$10,DataAutumn!i.LTWFeedIndices_BBB,DataWinter!i.LTWFeedIndices_BBB,DataSpring!i.LTWFeedIndices_BBB),1,PA$6)</f>
        <v>4:5, 219:228</v>
      </c>
      <c r="PB4" s="633" t="str">
        <f>INDEX(CHOOSE(PB$10,DataAutumn!i.LTWFeedIndices_BBB,DataWinter!i.LTWFeedIndices_BBB,DataSpring!i.LTWFeedIndices_BBB),1,PB$6)</f>
        <v>5:6, 219:228</v>
      </c>
      <c r="PC4" s="633" t="str">
        <f>INDEX(CHOOSE(PC$10,DataAutumn!i.LTWFeedIndices_BBB,DataWinter!i.LTWFeedIndices_BBB,DataSpring!i.LTWFeedIndices_BBB),1,PC$6)</f>
        <v>6:7, 219:228</v>
      </c>
      <c r="PD4" s="633" t="str">
        <f>INDEX(CHOOSE(PD$10,DataAutumn!i.LTWFeedIndices_BBB,DataWinter!i.LTWFeedIndices_BBB,DataSpring!i.LTWFeedIndices_BBB),1,PD$6)</f>
        <v>0:1, 258:271</v>
      </c>
      <c r="PE4" s="633" t="str">
        <f>INDEX(CHOOSE(PE$10,DataAutumn!i.LTWFeedIndices_BBB,DataWinter!i.LTWFeedIndices_BBB,DataSpring!i.LTWFeedIndices_BBB),1,PE$6)</f>
        <v>0:1, 271:280</v>
      </c>
      <c r="PF4" s="633" t="str">
        <f>INDEX(CHOOSE(PF$10,DataAutumn!i.LTWFeedIndices_BBB,DataWinter!i.LTWFeedIndices_BBB,DataSpring!i.LTWFeedIndices_BBB),1,PF$6)</f>
        <v>2:3, 271:280</v>
      </c>
      <c r="PG4" s="633" t="str">
        <f>INDEX(CHOOSE(PG$10,DataAutumn!i.LTWFeedIndices_BBB,DataWinter!i.LTWFeedIndices_BBB,DataSpring!i.LTWFeedIndices_BBB),1,PG$6)</f>
        <v>3:4, 271:280</v>
      </c>
      <c r="PH4" s="633" t="str">
        <f>INDEX(CHOOSE(PH$10,DataAutumn!i.LTWFeedIndices_BBB,DataWinter!i.LTWFeedIndices_BBB,DataSpring!i.LTWFeedIndices_BBB),1,PH$6)</f>
        <v>4:5, 271:280</v>
      </c>
      <c r="PI4" s="633" t="str">
        <f>INDEX(CHOOSE(PI$10,DataAutumn!i.LTWFeedIndices_BBB,DataWinter!i.LTWFeedIndices_BBB,DataSpring!i.LTWFeedIndices_BBB),1,PI$6)</f>
        <v>5:6, 271:280</v>
      </c>
      <c r="PJ4" s="633" t="str">
        <f>INDEX(CHOOSE(PJ$10,DataAutumn!i.LTWFeedIndices_BBB,DataWinter!i.LTWFeedIndices_BBB,DataSpring!i.LTWFeedIndices_BBB),1,PJ$6)</f>
        <v>6:7, 271:280</v>
      </c>
      <c r="PK4" s="633" t="str">
        <f>INDEX(CHOOSE(PK$10,DataAutumn!i.LTWFeedIndices_BBB,DataWinter!i.LTWFeedIndices_BBB,DataSpring!i.LTWFeedIndices_BBB),1,PK$6)</f>
        <v>0:1, 310:323</v>
      </c>
      <c r="PL4" s="633" t="str">
        <f>INDEX(CHOOSE(PL$10,DataAutumn!i.LTWFeedIndices_BBB,DataWinter!i.LTWFeedIndices_BBB,DataSpring!i.LTWFeedIndices_BBB),1,PL$6)</f>
        <v>0:1, 323:332</v>
      </c>
      <c r="PM4" s="633" t="str">
        <f>INDEX(CHOOSE(PM$10,DataAutumn!i.LTWFeedIndices_BBB,DataWinter!i.LTWFeedIndices_BBB,DataSpring!i.LTWFeedIndices_BBB),1,PM$6)</f>
        <v>2:3, 323:332</v>
      </c>
      <c r="PN4" s="633" t="str">
        <f>INDEX(CHOOSE(PN$10,DataAutumn!i.LTWFeedIndices_BBB,DataWinter!i.LTWFeedIndices_BBB,DataSpring!i.LTWFeedIndices_BBB),1,PN$6)</f>
        <v>3:4, 323:332</v>
      </c>
      <c r="PO4" s="633" t="str">
        <f>INDEX(CHOOSE(PO$10,DataAutumn!i.LTWFeedIndices_BBB,DataWinter!i.LTWFeedIndices_BBB,DataSpring!i.LTWFeedIndices_BBB),1,PO$6)</f>
        <v>4:5, 323:332</v>
      </c>
      <c r="PP4" s="633" t="str">
        <f>INDEX(CHOOSE(PP$10,DataAutumn!i.LTWFeedIndices_BBB,DataWinter!i.LTWFeedIndices_BBB,DataSpring!i.LTWFeedIndices_BBB),1,PP$6)</f>
        <v>5:6, 323:332</v>
      </c>
      <c r="PQ4" s="633" t="str">
        <f>INDEX(CHOOSE(PQ$10,DataAutumn!i.LTWFeedIndices_BBB,DataWinter!i.LTWFeedIndices_BBB,DataSpring!i.LTWFeedIndices_BBB),1,PQ$6)</f>
        <v>6:7, 323:332</v>
      </c>
      <c r="PR4" s="633" t="str">
        <f>INDEX(CHOOSE(PR$10,DataAutumn!i.LTWFeedIndices_BBB,DataWinter!i.LTWFeedIndices_BBB,DataSpring!i.LTWFeedIndices_BBB),1,PR$6)</f>
        <v>0:1, 60:68</v>
      </c>
      <c r="PS4" s="633" t="str">
        <f>INDEX(CHOOSE(PS$10,DataAutumn!i.LTWFeedIndices_BBB,DataWinter!i.LTWFeedIndices_BBB,DataSpring!i.LTWFeedIndices_BBB),1,PS$6)</f>
        <v>0:1, 68:77</v>
      </c>
      <c r="PT4" s="633" t="str">
        <f>INDEX(CHOOSE(PT$10,DataAutumn!i.LTWFeedIndices_BBB,DataWinter!i.LTWFeedIndices_BBB,DataSpring!i.LTWFeedIndices_BBB),1,PT$6)</f>
        <v>26:27, 68:77</v>
      </c>
      <c r="PU4" s="633" t="str">
        <f>INDEX(CHOOSE(PU$10,DataAutumn!i.LTWFeedIndices_BBB,DataWinter!i.LTWFeedIndices_BBB,DataSpring!i.LTWFeedIndices_BBB),1,PU$6)</f>
        <v>27:28, 68:77</v>
      </c>
      <c r="PV4" s="633" t="str">
        <f>INDEX(CHOOSE(PV$10,DataAutumn!i.LTWFeedIndices_BBB,DataWinter!i.LTWFeedIndices_BBB,DataSpring!i.LTWFeedIndices_BBB),1,PV$6)</f>
        <v>28:29, 68:77</v>
      </c>
      <c r="PW4" s="633" t="str">
        <f>INDEX(CHOOSE(PW$10,DataAutumn!i.LTWFeedIndices_BBB,DataWinter!i.LTWFeedIndices_BBB,DataSpring!i.LTWFeedIndices_BBB),1,PW$6)</f>
        <v>29:30, 68:77</v>
      </c>
      <c r="PX4" s="633" t="str">
        <f>INDEX(CHOOSE(PX$10,DataAutumn!i.LTWFeedIndices_BBB,DataWinter!i.LTWFeedIndices_BBB,DataSpring!i.LTWFeedIndices_BBB),1,PX$6)</f>
        <v>30:31, 68:77</v>
      </c>
      <c r="PY4" s="633" t="str">
        <f>INDEX(CHOOSE(PY$10,DataAutumn!i.LTWFeedIndices_BBB,DataWinter!i.LTWFeedIndices_BBB,DataSpring!i.LTWFeedIndices_BBB),1,PY$6)</f>
        <v>0:1, 62:70</v>
      </c>
      <c r="PZ4" s="633" t="str">
        <f>INDEX(CHOOSE(PZ$10,DataAutumn!i.LTWFeedIndices_BBB,DataWinter!i.LTWFeedIndices_BBB,DataSpring!i.LTWFeedIndices_BBB),1,PZ$6)</f>
        <v>0:1, 70:79</v>
      </c>
      <c r="QA4" s="633" t="str">
        <f>INDEX(CHOOSE(QA$10,DataAutumn!i.LTWFeedIndices_BBB,DataWinter!i.LTWFeedIndices_BBB,DataSpring!i.LTWFeedIndices_BBB),1,QA$6)</f>
        <v>26:27, 70:79</v>
      </c>
      <c r="QB4" s="633" t="str">
        <f>INDEX(CHOOSE(QB$10,DataAutumn!i.LTWFeedIndices_BBB,DataWinter!i.LTWFeedIndices_BBB,DataSpring!i.LTWFeedIndices_BBB),1,QB$6)</f>
        <v>27:28, 70:79</v>
      </c>
      <c r="QC4" s="633" t="str">
        <f>INDEX(CHOOSE(QC$10,DataAutumn!i.LTWFeedIndices_BBB,DataWinter!i.LTWFeedIndices_BBB,DataSpring!i.LTWFeedIndices_BBB),1,QC$6)</f>
        <v>28:29, 70:79</v>
      </c>
      <c r="QD4" s="633" t="str">
        <f>INDEX(CHOOSE(QD$10,DataAutumn!i.LTWFeedIndices_BBB,DataWinter!i.LTWFeedIndices_BBB,DataSpring!i.LTWFeedIndices_BBB),1,QD$6)</f>
        <v>29:30, 70:79</v>
      </c>
      <c r="QE4" s="633" t="str">
        <f>INDEX(CHOOSE(QE$10,DataAutumn!i.LTWFeedIndices_BBB,DataWinter!i.LTWFeedIndices_BBB,DataSpring!i.LTWFeedIndices_BBB),1,QE$6)</f>
        <v>30:31, 70:79</v>
      </c>
      <c r="QF4" s="633" t="str">
        <f>INDEX(CHOOSE(QF$10,DataAutumn!i.LTWFeedIndices_BBB,DataWinter!i.LTWFeedIndices_BBB,DataSpring!i.LTWFeedIndices_BBB),1,QF$6)</f>
        <v>0:1, 65:73</v>
      </c>
      <c r="QG4" s="633" t="str">
        <f>INDEX(CHOOSE(QG$10,DataAutumn!i.LTWFeedIndices_BBB,DataWinter!i.LTWFeedIndices_BBB,DataSpring!i.LTWFeedIndices_BBB),1,QG$6)</f>
        <v>0:1, 73:82</v>
      </c>
      <c r="QH4" s="633" t="str">
        <f>INDEX(CHOOSE(QH$10,DataAutumn!i.LTWFeedIndices_BBB,DataWinter!i.LTWFeedIndices_BBB,DataSpring!i.LTWFeedIndices_BBB),1,QH$6)</f>
        <v>26:27, 73:82</v>
      </c>
      <c r="QI4" s="633" t="str">
        <f>INDEX(CHOOSE(QI$10,DataAutumn!i.LTWFeedIndices_BBB,DataWinter!i.LTWFeedIndices_BBB,DataSpring!i.LTWFeedIndices_BBB),1,QI$6)</f>
        <v>27:28, 73:82</v>
      </c>
      <c r="QJ4" s="633" t="str">
        <f>INDEX(CHOOSE(QJ$10,DataAutumn!i.LTWFeedIndices_BBB,DataWinter!i.LTWFeedIndices_BBB,DataSpring!i.LTWFeedIndices_BBB),1,QJ$6)</f>
        <v>28:29, 73:82</v>
      </c>
      <c r="QK4" s="633" t="str">
        <f>INDEX(CHOOSE(QK$10,DataAutumn!i.LTWFeedIndices_BBB,DataWinter!i.LTWFeedIndices_BBB,DataSpring!i.LTWFeedIndices_BBB),1,QK$6)</f>
        <v>29:30, 73:82</v>
      </c>
      <c r="QL4" s="633" t="str">
        <f>INDEX(CHOOSE(QL$10,DataAutumn!i.LTWFeedIndices_BBB,DataWinter!i.LTWFeedIndices_BBB,DataSpring!i.LTWFeedIndices_BBB),1,QL$6)</f>
        <v>30:31, 73:82</v>
      </c>
      <c r="QM4" s="633" t="str">
        <f>INDEX(CHOOSE(QM$10,DataAutumn!i.LTWFeedIndices_BBB,DataWinter!i.LTWFeedIndices_BBB,DataSpring!i.LTWFeedIndices_BBB),1,QM$6)</f>
        <v>0:1, 67:75</v>
      </c>
      <c r="QN4" s="633" t="str">
        <f>INDEX(CHOOSE(QN$10,DataAutumn!i.LTWFeedIndices_BBB,DataWinter!i.LTWFeedIndices_BBB,DataSpring!i.LTWFeedIndices_BBB),1,QN$6)</f>
        <v>0:1, 75:84</v>
      </c>
      <c r="QO4" s="633" t="str">
        <f>INDEX(CHOOSE(QO$10,DataAutumn!i.LTWFeedIndices_BBB,DataWinter!i.LTWFeedIndices_BBB,DataSpring!i.LTWFeedIndices_BBB),1,QO$6)</f>
        <v>26:27, 75:84</v>
      </c>
      <c r="QP4" s="633" t="str">
        <f>INDEX(CHOOSE(QP$10,DataAutumn!i.LTWFeedIndices_BBB,DataWinter!i.LTWFeedIndices_BBB,DataSpring!i.LTWFeedIndices_BBB),1,QP$6)</f>
        <v>27:28, 75:84</v>
      </c>
      <c r="QQ4" s="633" t="str">
        <f>INDEX(CHOOSE(QQ$10,DataAutumn!i.LTWFeedIndices_BBB,DataWinter!i.LTWFeedIndices_BBB,DataSpring!i.LTWFeedIndices_BBB),1,QQ$6)</f>
        <v>28:29, 75:84</v>
      </c>
      <c r="QR4" s="633" t="str">
        <f>INDEX(CHOOSE(QR$10,DataAutumn!i.LTWFeedIndices_BBB,DataWinter!i.LTWFeedIndices_BBB,DataSpring!i.LTWFeedIndices_BBB),1,QR$6)</f>
        <v>29:30, 75:84</v>
      </c>
      <c r="QS4" s="633" t="str">
        <f>INDEX(CHOOSE(QS$10,DataAutumn!i.LTWFeedIndices_BBB,DataWinter!i.LTWFeedIndices_BBB,DataSpring!i.LTWFeedIndices_BBB),1,QS$6)</f>
        <v>30:31, 75:84</v>
      </c>
      <c r="QT4" s="633" t="str">
        <f>INDEX(CHOOSE(QT$10,DataAutumn!i.LTWFeedIndices_BBB,DataWinter!i.LTWFeedIndices_BBB,DataSpring!i.LTWFeedIndices_BBB),1,QT$6)</f>
        <v>0:1, 69:77</v>
      </c>
      <c r="QU4" s="633" t="str">
        <f>INDEX(CHOOSE(QU$10,DataAutumn!i.LTWFeedIndices_BBB,DataWinter!i.LTWFeedIndices_BBB,DataSpring!i.LTWFeedIndices_BBB),1,QU$6)</f>
        <v>0:1, 77:86</v>
      </c>
      <c r="QV4" s="633" t="str">
        <f>INDEX(CHOOSE(QV$10,DataAutumn!i.LTWFeedIndices_BBB,DataWinter!i.LTWFeedIndices_BBB,DataSpring!i.LTWFeedIndices_BBB),1,QV$6)</f>
        <v>26:27, 77:86</v>
      </c>
      <c r="QW4" s="633" t="str">
        <f>INDEX(CHOOSE(QW$10,DataAutumn!i.LTWFeedIndices_BBB,DataWinter!i.LTWFeedIndices_BBB,DataSpring!i.LTWFeedIndices_BBB),1,QW$6)</f>
        <v>27:28, 77:86</v>
      </c>
      <c r="QX4" s="633" t="str">
        <f>INDEX(CHOOSE(QX$10,DataAutumn!i.LTWFeedIndices_BBB,DataWinter!i.LTWFeedIndices_BBB,DataSpring!i.LTWFeedIndices_BBB),1,QX$6)</f>
        <v>28:29, 77:86</v>
      </c>
      <c r="QY4" s="633" t="str">
        <f>INDEX(CHOOSE(QY$10,DataAutumn!i.LTWFeedIndices_BBB,DataWinter!i.LTWFeedIndices_BBB,DataSpring!i.LTWFeedIndices_BBB),1,QY$6)</f>
        <v>29:30, 77:86</v>
      </c>
      <c r="QZ4" s="633" t="str">
        <f>INDEX(CHOOSE(QZ$10,DataAutumn!i.LTWFeedIndices_BBB,DataWinter!i.LTWFeedIndices_BBB,DataSpring!i.LTWFeedIndices_BBB),1,QZ$6)</f>
        <v>30:31, 77:86</v>
      </c>
      <c r="RA4" s="633" t="str">
        <f>INDEX(CHOOSE(RA$10,DataAutumn!i.LTWFeedIndices_BBB,DataWinter!i.LTWFeedIndices_BBB,DataSpring!i.LTWFeedIndices_BBB),1,RA$6)</f>
        <v>0:1, 60:68</v>
      </c>
      <c r="RB4" s="633" t="str">
        <f>INDEX(CHOOSE(RB$10,DataAutumn!i.LTWFeedIndices_BBB,DataWinter!i.LTWFeedIndices_BBB,DataSpring!i.LTWFeedIndices_BBB),1,RB$6)</f>
        <v>0:1, 68:77</v>
      </c>
      <c r="RC4" s="633" t="str">
        <f>INDEX(CHOOSE(RC$10,DataAutumn!i.LTWFeedIndices_BBB,DataWinter!i.LTWFeedIndices_BBB,DataSpring!i.LTWFeedIndices_BBB),1,RC$6)</f>
        <v>26:27, 68:77</v>
      </c>
      <c r="RD4" s="633" t="str">
        <f>INDEX(CHOOSE(RD$10,DataAutumn!i.LTWFeedIndices_BBB,DataWinter!i.LTWFeedIndices_BBB,DataSpring!i.LTWFeedIndices_BBB),1,RD$6)</f>
        <v>27:28, 68:77</v>
      </c>
      <c r="RE4" s="633" t="str">
        <f>INDEX(CHOOSE(RE$10,DataAutumn!i.LTWFeedIndices_BBB,DataWinter!i.LTWFeedIndices_BBB,DataSpring!i.LTWFeedIndices_BBB),1,RE$6)</f>
        <v>28:29, 68:77</v>
      </c>
      <c r="RF4" s="633" t="str">
        <f>INDEX(CHOOSE(RF$10,DataAutumn!i.LTWFeedIndices_BBB,DataWinter!i.LTWFeedIndices_BBB,DataSpring!i.LTWFeedIndices_BBB),1,RF$6)</f>
        <v>29:30, 68:77</v>
      </c>
      <c r="RG4" s="633" t="str">
        <f>INDEX(CHOOSE(RG$10,DataAutumn!i.LTWFeedIndices_BBB,DataWinter!i.LTWFeedIndices_BBB,DataSpring!i.LTWFeedIndices_BBB),1,RG$6)</f>
        <v>30:31, 68:77</v>
      </c>
      <c r="RH4" s="633" t="str">
        <f>INDEX(CHOOSE(RH$10,DataAutumn!i.LTWFeedIndices_BBB,DataWinter!i.LTWFeedIndices_BBB,DataSpring!i.LTWFeedIndices_BBB),1,RH$6)</f>
        <v>0:1, 107:120</v>
      </c>
      <c r="RI4" s="633" t="str">
        <f>INDEX(CHOOSE(RI$10,DataAutumn!i.LTWFeedIndices_BBB,DataWinter!i.LTWFeedIndices_BBB,DataSpring!i.LTWFeedIndices_BBB),1,RI$6)</f>
        <v>0:1, 120:129</v>
      </c>
      <c r="RJ4" s="633" t="str">
        <f>INDEX(CHOOSE(RJ$10,DataAutumn!i.LTWFeedIndices_BBB,DataWinter!i.LTWFeedIndices_BBB,DataSpring!i.LTWFeedIndices_BBB),1,RJ$6)</f>
        <v>26:27, 120:129</v>
      </c>
      <c r="RK4" s="633" t="str">
        <f>INDEX(CHOOSE(RK$10,DataAutumn!i.LTWFeedIndices_BBB,DataWinter!i.LTWFeedIndices_BBB,DataSpring!i.LTWFeedIndices_BBB),1,RK$6)</f>
        <v>27:28, 120:129</v>
      </c>
      <c r="RL4" s="633" t="str">
        <f>INDEX(CHOOSE(RL$10,DataAutumn!i.LTWFeedIndices_BBB,DataWinter!i.LTWFeedIndices_BBB,DataSpring!i.LTWFeedIndices_BBB),1,RL$6)</f>
        <v>28:29, 120:129</v>
      </c>
      <c r="RM4" s="633" t="str">
        <f>INDEX(CHOOSE(RM$10,DataAutumn!i.LTWFeedIndices_BBB,DataWinter!i.LTWFeedIndices_BBB,DataSpring!i.LTWFeedIndices_BBB),1,RM$6)</f>
        <v>29:30, 120:129</v>
      </c>
      <c r="RN4" s="633" t="str">
        <f>INDEX(CHOOSE(RN$10,DataAutumn!i.LTWFeedIndices_BBB,DataWinter!i.LTWFeedIndices_BBB,DataSpring!i.LTWFeedIndices_BBB),1,RN$6)</f>
        <v>30:31, 120:129</v>
      </c>
      <c r="RO4" s="633" t="str">
        <f>INDEX(CHOOSE(RO$10,DataAutumn!i.LTWFeedIndices_BBB,DataWinter!i.LTWFeedIndices_BBB,DataSpring!i.LTWFeedIndices_BBB),1,RO$6)</f>
        <v>0:1, 159:172</v>
      </c>
      <c r="RP4" s="633" t="str">
        <f>INDEX(CHOOSE(RP$10,DataAutumn!i.LTWFeedIndices_BBB,DataWinter!i.LTWFeedIndices_BBB,DataSpring!i.LTWFeedIndices_BBB),1,RP$6)</f>
        <v>0:1, 172:181</v>
      </c>
      <c r="RQ4" s="633" t="str">
        <f>INDEX(CHOOSE(RQ$10,DataAutumn!i.LTWFeedIndices_BBB,DataWinter!i.LTWFeedIndices_BBB,DataSpring!i.LTWFeedIndices_BBB),1,RQ$6)</f>
        <v>26:27, 172:181</v>
      </c>
      <c r="RR4" s="633" t="str">
        <f>INDEX(CHOOSE(RR$10,DataAutumn!i.LTWFeedIndices_BBB,DataWinter!i.LTWFeedIndices_BBB,DataSpring!i.LTWFeedIndices_BBB),1,RR$6)</f>
        <v>27:28, 172:181</v>
      </c>
      <c r="RS4" s="633" t="str">
        <f>INDEX(CHOOSE(RS$10,DataAutumn!i.LTWFeedIndices_BBB,DataWinter!i.LTWFeedIndices_BBB,DataSpring!i.LTWFeedIndices_BBB),1,RS$6)</f>
        <v>28:29, 172:181</v>
      </c>
      <c r="RT4" s="633" t="str">
        <f>INDEX(CHOOSE(RT$10,DataAutumn!i.LTWFeedIndices_BBB,DataWinter!i.LTWFeedIndices_BBB,DataSpring!i.LTWFeedIndices_BBB),1,RT$6)</f>
        <v>29:30, 172:181</v>
      </c>
      <c r="RU4" s="633" t="str">
        <f>INDEX(CHOOSE(RU$10,DataAutumn!i.LTWFeedIndices_BBB,DataWinter!i.LTWFeedIndices_BBB,DataSpring!i.LTWFeedIndices_BBB),1,RU$6)</f>
        <v>30:31, 172:181</v>
      </c>
      <c r="RV4" s="633" t="str">
        <f>INDEX(CHOOSE(RV$10,DataAutumn!i.LTWFeedIndices_BBB,DataWinter!i.LTWFeedIndices_BBB,DataSpring!i.LTWFeedIndices_BBB),1,RV$6)</f>
        <v>0:1, 211:224</v>
      </c>
      <c r="RW4" s="633" t="str">
        <f>INDEX(CHOOSE(RW$10,DataAutumn!i.LTWFeedIndices_BBB,DataWinter!i.LTWFeedIndices_BBB,DataSpring!i.LTWFeedIndices_BBB),1,RW$6)</f>
        <v>0:1, 224:233</v>
      </c>
      <c r="RX4" s="633" t="str">
        <f>INDEX(CHOOSE(RX$10,DataAutumn!i.LTWFeedIndices_BBB,DataWinter!i.LTWFeedIndices_BBB,DataSpring!i.LTWFeedIndices_BBB),1,RX$6)</f>
        <v>26:27, 224:233</v>
      </c>
      <c r="RY4" s="633" t="str">
        <f>INDEX(CHOOSE(RY$10,DataAutumn!i.LTWFeedIndices_BBB,DataWinter!i.LTWFeedIndices_BBB,DataSpring!i.LTWFeedIndices_BBB),1,RY$6)</f>
        <v>27:28, 224:233</v>
      </c>
      <c r="RZ4" s="633" t="str">
        <f>INDEX(CHOOSE(RZ$10,DataAutumn!i.LTWFeedIndices_BBB,DataWinter!i.LTWFeedIndices_BBB,DataSpring!i.LTWFeedIndices_BBB),1,RZ$6)</f>
        <v>28:29, 224:233</v>
      </c>
      <c r="SA4" s="633" t="str">
        <f>INDEX(CHOOSE(SA$10,DataAutumn!i.LTWFeedIndices_BBB,DataWinter!i.LTWFeedIndices_BBB,DataSpring!i.LTWFeedIndices_BBB),1,SA$6)</f>
        <v>29:30, 224:233</v>
      </c>
      <c r="SB4" s="633" t="str">
        <f>INDEX(CHOOSE(SB$10,DataAutumn!i.LTWFeedIndices_BBB,DataWinter!i.LTWFeedIndices_BBB,DataSpring!i.LTWFeedIndices_BBB),1,SB$6)</f>
        <v>30:31, 224:233</v>
      </c>
      <c r="SC4" s="633" t="str">
        <f>INDEX(CHOOSE(SC$10,DataAutumn!i.LTWFeedIndices_BBB,DataWinter!i.LTWFeedIndices_BBB,DataSpring!i.LTWFeedIndices_BBB),1,SC$6)</f>
        <v>0:1, 263:276</v>
      </c>
      <c r="SD4" s="633" t="str">
        <f>INDEX(CHOOSE(SD$10,DataAutumn!i.LTWFeedIndices_BBB,DataWinter!i.LTWFeedIndices_BBB,DataSpring!i.LTWFeedIndices_BBB),1,SD$6)</f>
        <v>0:1, 276:285</v>
      </c>
      <c r="SE4" s="633" t="str">
        <f>INDEX(CHOOSE(SE$10,DataAutumn!i.LTWFeedIndices_BBB,DataWinter!i.LTWFeedIndices_BBB,DataSpring!i.LTWFeedIndices_BBB),1,SE$6)</f>
        <v>26:27, 276:285</v>
      </c>
      <c r="SF4" s="633" t="str">
        <f>INDEX(CHOOSE(SF$10,DataAutumn!i.LTWFeedIndices_BBB,DataWinter!i.LTWFeedIndices_BBB,DataSpring!i.LTWFeedIndices_BBB),1,SF$6)</f>
        <v>27:28, 276:285</v>
      </c>
      <c r="SG4" s="633" t="str">
        <f>INDEX(CHOOSE(SG$10,DataAutumn!i.LTWFeedIndices_BBB,DataWinter!i.LTWFeedIndices_BBB,DataSpring!i.LTWFeedIndices_BBB),1,SG$6)</f>
        <v>28:29, 276:285</v>
      </c>
      <c r="SH4" s="633" t="str">
        <f>INDEX(CHOOSE(SH$10,DataAutumn!i.LTWFeedIndices_BBB,DataWinter!i.LTWFeedIndices_BBB,DataSpring!i.LTWFeedIndices_BBB),1,SH$6)</f>
        <v>29:30, 276:285</v>
      </c>
      <c r="SI4" s="633" t="str">
        <f>INDEX(CHOOSE(SI$10,DataAutumn!i.LTWFeedIndices_BBB,DataWinter!i.LTWFeedIndices_BBB,DataSpring!i.LTWFeedIndices_BBB),1,SI$6)</f>
        <v>30:31, 276:285</v>
      </c>
      <c r="SJ4" s="633" t="str">
        <f>INDEX(CHOOSE(SJ$10,DataAutumn!i.LTWFeedIndices_BBB,DataWinter!i.LTWFeedIndices_BBB,DataSpring!i.LTWFeedIndices_BBB),1,SJ$6)</f>
        <v>0:1, 315:328</v>
      </c>
      <c r="SK4" s="633" t="str">
        <f>INDEX(CHOOSE(SK$10,DataAutumn!i.LTWFeedIndices_BBB,DataWinter!i.LTWFeedIndices_BBB,DataSpring!i.LTWFeedIndices_BBB),1,SK$6)</f>
        <v>0:1, 328:337</v>
      </c>
      <c r="SL4" s="633" t="str">
        <f>INDEX(CHOOSE(SL$10,DataAutumn!i.LTWFeedIndices_BBB,DataWinter!i.LTWFeedIndices_BBB,DataSpring!i.LTWFeedIndices_BBB),1,SL$6)</f>
        <v>26:27, 328:337</v>
      </c>
      <c r="SM4" s="633" t="str">
        <f>INDEX(CHOOSE(SM$10,DataAutumn!i.LTWFeedIndices_BBB,DataWinter!i.LTWFeedIndices_BBB,DataSpring!i.LTWFeedIndices_BBB),1,SM$6)</f>
        <v>27:28, 328:337</v>
      </c>
      <c r="SN4" s="633" t="str">
        <f>INDEX(CHOOSE(SN$10,DataAutumn!i.LTWFeedIndices_BBB,DataWinter!i.LTWFeedIndices_BBB,DataSpring!i.LTWFeedIndices_BBB),1,SN$6)</f>
        <v>28:29, 328:337</v>
      </c>
      <c r="SO4" s="633" t="str">
        <f>INDEX(CHOOSE(SO$10,DataAutumn!i.LTWFeedIndices_BBB,DataWinter!i.LTWFeedIndices_BBB,DataSpring!i.LTWFeedIndices_BBB),1,SO$6)</f>
        <v>29:30, 328:337</v>
      </c>
      <c r="SP4" s="633" t="str">
        <f>INDEX(CHOOSE(SP$10,DataAutumn!i.LTWFeedIndices_BBB,DataWinter!i.LTWFeedIndices_BBB,DataSpring!i.LTWFeedIndices_BBB),1,SP$6)</f>
        <v>30:31, 328:337</v>
      </c>
      <c r="SQ4" s="633" t="str">
        <f>INDEX(CHOOSE(SQ$10,DataAutumn!i.LTWFeedIndices_BBB,DataWinter!i.LTWFeedIndices_BBB,DataSpring!i.LTWFeedIndices_BBB),1,SQ$6)</f>
        <v>0:1, 65:73</v>
      </c>
      <c r="SR4" s="633" t="str">
        <f>INDEX(CHOOSE(SR$10,DataAutumn!i.LTWFeedIndices_BBB,DataWinter!i.LTWFeedIndices_BBB,DataSpring!i.LTWFeedIndices_BBB),1,SR$6)</f>
        <v>0:1, 73:82</v>
      </c>
      <c r="SS4" s="633" t="str">
        <f>INDEX(CHOOSE(SS$10,DataAutumn!i.LTWFeedIndices_BBB,DataWinter!i.LTWFeedIndices_BBB,DataSpring!i.LTWFeedIndices_BBB),1,SS$6)</f>
        <v>50:51, 73:82</v>
      </c>
      <c r="ST4" s="633" t="str">
        <f>INDEX(CHOOSE(ST$10,DataAutumn!i.LTWFeedIndices_BBB,DataWinter!i.LTWFeedIndices_BBB,DataSpring!i.LTWFeedIndices_BBB),1,ST$6)</f>
        <v>51:52, 73:82</v>
      </c>
      <c r="SU4" s="633" t="str">
        <f>INDEX(CHOOSE(SU$10,DataAutumn!i.LTWFeedIndices_BBB,DataWinter!i.LTWFeedIndices_BBB,DataSpring!i.LTWFeedIndices_BBB),1,SU$6)</f>
        <v>52:53, 73:82</v>
      </c>
      <c r="SV4" s="633" t="str">
        <f>INDEX(CHOOSE(SV$10,DataAutumn!i.LTWFeedIndices_BBB,DataWinter!i.LTWFeedIndices_BBB,DataSpring!i.LTWFeedIndices_BBB),1,SV$6)</f>
        <v>53:54, 73:82</v>
      </c>
      <c r="SW4" s="633" t="str">
        <f>INDEX(CHOOSE(SW$10,DataAutumn!i.LTWFeedIndices_BBB,DataWinter!i.LTWFeedIndices_BBB,DataSpring!i.LTWFeedIndices_BBB),1,SW$6)</f>
        <v>54:55, 73:82</v>
      </c>
      <c r="SX4" s="633" t="str">
        <f>INDEX(CHOOSE(SX$10,DataAutumn!i.LTWFeedIndices_BBB,DataWinter!i.LTWFeedIndices_BBB,DataSpring!i.LTWFeedIndices_BBB),1,SX$6)</f>
        <v>0:1, 67:75</v>
      </c>
      <c r="SY4" s="633" t="str">
        <f>INDEX(CHOOSE(SY$10,DataAutumn!i.LTWFeedIndices_BBB,DataWinter!i.LTWFeedIndices_BBB,DataSpring!i.LTWFeedIndices_BBB),1,SY$6)</f>
        <v>0:1, 75:84</v>
      </c>
      <c r="SZ4" s="633" t="str">
        <f>INDEX(CHOOSE(SZ$10,DataAutumn!i.LTWFeedIndices_BBB,DataWinter!i.LTWFeedIndices_BBB,DataSpring!i.LTWFeedIndices_BBB),1,SZ$6)</f>
        <v>50:51, 75:84</v>
      </c>
      <c r="TA4" s="633" t="str">
        <f>INDEX(CHOOSE(TA$10,DataAutumn!i.LTWFeedIndices_BBB,DataWinter!i.LTWFeedIndices_BBB,DataSpring!i.LTWFeedIndices_BBB),1,TA$6)</f>
        <v>51:52, 75:84</v>
      </c>
      <c r="TB4" s="633" t="str">
        <f>INDEX(CHOOSE(TB$10,DataAutumn!i.LTWFeedIndices_BBB,DataWinter!i.LTWFeedIndices_BBB,DataSpring!i.LTWFeedIndices_BBB),1,TB$6)</f>
        <v>52:53, 75:84</v>
      </c>
      <c r="TC4" s="633" t="str">
        <f>INDEX(CHOOSE(TC$10,DataAutumn!i.LTWFeedIndices_BBB,DataWinter!i.LTWFeedIndices_BBB,DataSpring!i.LTWFeedIndices_BBB),1,TC$6)</f>
        <v>53:54, 75:84</v>
      </c>
      <c r="TD4" s="633" t="str">
        <f>INDEX(CHOOSE(TD$10,DataAutumn!i.LTWFeedIndices_BBB,DataWinter!i.LTWFeedIndices_BBB,DataSpring!i.LTWFeedIndices_BBB),1,TD$6)</f>
        <v>54:55, 75:84</v>
      </c>
      <c r="TE4" s="633" t="str">
        <f>INDEX(CHOOSE(TE$10,DataAutumn!i.LTWFeedIndices_BBB,DataWinter!i.LTWFeedIndices_BBB,DataSpring!i.LTWFeedIndices_BBB),1,TE$6)</f>
        <v>0:1, 70:78</v>
      </c>
      <c r="TF4" s="633" t="str">
        <f>INDEX(CHOOSE(TF$10,DataAutumn!i.LTWFeedIndices_BBB,DataWinter!i.LTWFeedIndices_BBB,DataSpring!i.LTWFeedIndices_BBB),1,TF$6)</f>
        <v>0:1, 78:87</v>
      </c>
      <c r="TG4" s="633" t="str">
        <f>INDEX(CHOOSE(TG$10,DataAutumn!i.LTWFeedIndices_BBB,DataWinter!i.LTWFeedIndices_BBB,DataSpring!i.LTWFeedIndices_BBB),1,TG$6)</f>
        <v>50:51, 78:87</v>
      </c>
      <c r="TH4" s="633" t="str">
        <f>INDEX(CHOOSE(TH$10,DataAutumn!i.LTWFeedIndices_BBB,DataWinter!i.LTWFeedIndices_BBB,DataSpring!i.LTWFeedIndices_BBB),1,TH$6)</f>
        <v>51:52, 78:87</v>
      </c>
      <c r="TI4" s="633" t="str">
        <f>INDEX(CHOOSE(TI$10,DataAutumn!i.LTWFeedIndices_BBB,DataWinter!i.LTWFeedIndices_BBB,DataSpring!i.LTWFeedIndices_BBB),1,TI$6)</f>
        <v>52:53, 78:87</v>
      </c>
      <c r="TJ4" s="633" t="str">
        <f>INDEX(CHOOSE(TJ$10,DataAutumn!i.LTWFeedIndices_BBB,DataWinter!i.LTWFeedIndices_BBB,DataSpring!i.LTWFeedIndices_BBB),1,TJ$6)</f>
        <v>53:54, 78:87</v>
      </c>
      <c r="TK4" s="633" t="str">
        <f>INDEX(CHOOSE(TK$10,DataAutumn!i.LTWFeedIndices_BBB,DataWinter!i.LTWFeedIndices_BBB,DataSpring!i.LTWFeedIndices_BBB),1,TK$6)</f>
        <v>54:55, 78:87</v>
      </c>
      <c r="TL4" s="633" t="str">
        <f>INDEX(CHOOSE(TL$10,DataAutumn!i.LTWFeedIndices_BBB,DataWinter!i.LTWFeedIndices_BBB,DataSpring!i.LTWFeedIndices_BBB),1,TL$6)</f>
        <v>0:1, 72:80</v>
      </c>
      <c r="TM4" s="633" t="str">
        <f>INDEX(CHOOSE(TM$10,DataAutumn!i.LTWFeedIndices_BBB,DataWinter!i.LTWFeedIndices_BBB,DataSpring!i.LTWFeedIndices_BBB),1,TM$6)</f>
        <v>0:1, 80:89</v>
      </c>
      <c r="TN4" s="633" t="str">
        <f>INDEX(CHOOSE(TN$10,DataAutumn!i.LTWFeedIndices_BBB,DataWinter!i.LTWFeedIndices_BBB,DataSpring!i.LTWFeedIndices_BBB),1,TN$6)</f>
        <v>50:51, 80:89</v>
      </c>
      <c r="TO4" s="633" t="str">
        <f>INDEX(CHOOSE(TO$10,DataAutumn!i.LTWFeedIndices_BBB,DataWinter!i.LTWFeedIndices_BBB,DataSpring!i.LTWFeedIndices_BBB),1,TO$6)</f>
        <v>51:52, 80:89</v>
      </c>
      <c r="TP4" s="633" t="str">
        <f>INDEX(CHOOSE(TP$10,DataAutumn!i.LTWFeedIndices_BBB,DataWinter!i.LTWFeedIndices_BBB,DataSpring!i.LTWFeedIndices_BBB),1,TP$6)</f>
        <v>52:53, 80:89</v>
      </c>
      <c r="TQ4" s="633" t="str">
        <f>INDEX(CHOOSE(TQ$10,DataAutumn!i.LTWFeedIndices_BBB,DataWinter!i.LTWFeedIndices_BBB,DataSpring!i.LTWFeedIndices_BBB),1,TQ$6)</f>
        <v>53:54, 80:89</v>
      </c>
      <c r="TR4" s="633" t="str">
        <f>INDEX(CHOOSE(TR$10,DataAutumn!i.LTWFeedIndices_BBB,DataWinter!i.LTWFeedIndices_BBB,DataSpring!i.LTWFeedIndices_BBB),1,TR$6)</f>
        <v>54:55, 80:89</v>
      </c>
      <c r="TS4" s="633" t="str">
        <f>INDEX(CHOOSE(TS$10,DataAutumn!i.LTWFeedIndices_BBB,DataWinter!i.LTWFeedIndices_BBB,DataSpring!i.LTWFeedIndices_BBB),1,TS$6)</f>
        <v>0:1, 74:82</v>
      </c>
      <c r="TT4" s="633" t="str">
        <f>INDEX(CHOOSE(TT$10,DataAutumn!i.LTWFeedIndices_BBB,DataWinter!i.LTWFeedIndices_BBB,DataSpring!i.LTWFeedIndices_BBB),1,TT$6)</f>
        <v>0:1, 82:91</v>
      </c>
      <c r="TU4" s="633" t="str">
        <f>INDEX(CHOOSE(TU$10,DataAutumn!i.LTWFeedIndices_BBB,DataWinter!i.LTWFeedIndices_BBB,DataSpring!i.LTWFeedIndices_BBB),1,TU$6)</f>
        <v>50:51, 82:91</v>
      </c>
      <c r="TV4" s="633" t="str">
        <f>INDEX(CHOOSE(TV$10,DataAutumn!i.LTWFeedIndices_BBB,DataWinter!i.LTWFeedIndices_BBB,DataSpring!i.LTWFeedIndices_BBB),1,TV$6)</f>
        <v>51:52, 82:91</v>
      </c>
      <c r="TW4" s="633" t="str">
        <f>INDEX(CHOOSE(TW$10,DataAutumn!i.LTWFeedIndices_BBB,DataWinter!i.LTWFeedIndices_BBB,DataSpring!i.LTWFeedIndices_BBB),1,TW$6)</f>
        <v>52:53, 82:91</v>
      </c>
      <c r="TX4" s="633" t="str">
        <f>INDEX(CHOOSE(TX$10,DataAutumn!i.LTWFeedIndices_BBB,DataWinter!i.LTWFeedIndices_BBB,DataSpring!i.LTWFeedIndices_BBB),1,TX$6)</f>
        <v>53:54, 82:91</v>
      </c>
      <c r="TY4" s="633" t="str">
        <f>INDEX(CHOOSE(TY$10,DataAutumn!i.LTWFeedIndices_BBB,DataWinter!i.LTWFeedIndices_BBB,DataSpring!i.LTWFeedIndices_BBB),1,TY$6)</f>
        <v>54:55, 82:91</v>
      </c>
      <c r="TZ4" s="633" t="str">
        <f>INDEX(CHOOSE(TZ$10,DataAutumn!i.LTWFeedIndices_BBB,DataWinter!i.LTWFeedIndices_BBB,DataSpring!i.LTWFeedIndices_BBB),1,TZ$6)</f>
        <v>0:1, 65:73</v>
      </c>
      <c r="UA4" s="633" t="str">
        <f>INDEX(CHOOSE(UA$10,DataAutumn!i.LTWFeedIndices_BBB,DataWinter!i.LTWFeedIndices_BBB,DataSpring!i.LTWFeedIndices_BBB),1,UA$6)</f>
        <v>0:1, 73:82</v>
      </c>
      <c r="UB4" s="633" t="str">
        <f>INDEX(CHOOSE(UB$10,DataAutumn!i.LTWFeedIndices_BBB,DataWinter!i.LTWFeedIndices_BBB,DataSpring!i.LTWFeedIndices_BBB),1,UB$6)</f>
        <v>50:51, 73:82</v>
      </c>
      <c r="UC4" s="633" t="str">
        <f>INDEX(CHOOSE(UC$10,DataAutumn!i.LTWFeedIndices_BBB,DataWinter!i.LTWFeedIndices_BBB,DataSpring!i.LTWFeedIndices_BBB),1,UC$6)</f>
        <v>51:52, 73:82</v>
      </c>
      <c r="UD4" s="633" t="str">
        <f>INDEX(CHOOSE(UD$10,DataAutumn!i.LTWFeedIndices_BBB,DataWinter!i.LTWFeedIndices_BBB,DataSpring!i.LTWFeedIndices_BBB),1,UD$6)</f>
        <v>52:53, 73:82</v>
      </c>
      <c r="UE4" s="633" t="str">
        <f>INDEX(CHOOSE(UE$10,DataAutumn!i.LTWFeedIndices_BBB,DataWinter!i.LTWFeedIndices_BBB,DataSpring!i.LTWFeedIndices_BBB),1,UE$6)</f>
        <v>53:54, 73:82</v>
      </c>
      <c r="UF4" s="633" t="str">
        <f>INDEX(CHOOSE(UF$10,DataAutumn!i.LTWFeedIndices_BBB,DataWinter!i.LTWFeedIndices_BBB,DataSpring!i.LTWFeedIndices_BBB),1,UF$6)</f>
        <v>54:55, 73:82</v>
      </c>
      <c r="UG4" s="633" t="str">
        <f>INDEX(CHOOSE(UG$10,DataAutumn!i.LTWFeedIndices_BBB,DataWinter!i.LTWFeedIndices_BBB,DataSpring!i.LTWFeedIndices_BBB),1,UG$6)</f>
        <v>0:1, 112:125</v>
      </c>
      <c r="UH4" s="633" t="str">
        <f>INDEX(CHOOSE(UH$10,DataAutumn!i.LTWFeedIndices_BBB,DataWinter!i.LTWFeedIndices_BBB,DataSpring!i.LTWFeedIndices_BBB),1,UH$6)</f>
        <v>0:1, 125:134</v>
      </c>
      <c r="UI4" s="633" t="str">
        <f>INDEX(CHOOSE(UI$10,DataAutumn!i.LTWFeedIndices_BBB,DataWinter!i.LTWFeedIndices_BBB,DataSpring!i.LTWFeedIndices_BBB),1,UI$6)</f>
        <v>50:51, 125:134</v>
      </c>
      <c r="UJ4" s="633" t="str">
        <f>INDEX(CHOOSE(UJ$10,DataAutumn!i.LTWFeedIndices_BBB,DataWinter!i.LTWFeedIndices_BBB,DataSpring!i.LTWFeedIndices_BBB),1,UJ$6)</f>
        <v>51:52, 125:134</v>
      </c>
      <c r="UK4" s="633" t="str">
        <f>INDEX(CHOOSE(UK$10,DataAutumn!i.LTWFeedIndices_BBB,DataWinter!i.LTWFeedIndices_BBB,DataSpring!i.LTWFeedIndices_BBB),1,UK$6)</f>
        <v>52:53, 125:134</v>
      </c>
      <c r="UL4" s="633" t="str">
        <f>INDEX(CHOOSE(UL$10,DataAutumn!i.LTWFeedIndices_BBB,DataWinter!i.LTWFeedIndices_BBB,DataSpring!i.LTWFeedIndices_BBB),1,UL$6)</f>
        <v>53:54, 125:134</v>
      </c>
      <c r="UM4" s="633" t="str">
        <f>INDEX(CHOOSE(UM$10,DataAutumn!i.LTWFeedIndices_BBB,DataWinter!i.LTWFeedIndices_BBB,DataSpring!i.LTWFeedIndices_BBB),1,UM$6)</f>
        <v>54:55, 125:134</v>
      </c>
      <c r="UN4" s="633" t="str">
        <f>INDEX(CHOOSE(UN$10,DataAutumn!i.LTWFeedIndices_BBB,DataWinter!i.LTWFeedIndices_BBB,DataSpring!i.LTWFeedIndices_BBB),1,UN$6)</f>
        <v>0:1, 164:177</v>
      </c>
      <c r="UO4" s="633" t="str">
        <f>INDEX(CHOOSE(UO$10,DataAutumn!i.LTWFeedIndices_BBB,DataWinter!i.LTWFeedIndices_BBB,DataSpring!i.LTWFeedIndices_BBB),1,UO$6)</f>
        <v>0:1, 177:186</v>
      </c>
      <c r="UP4" s="633" t="str">
        <f>INDEX(CHOOSE(UP$10,DataAutumn!i.LTWFeedIndices_BBB,DataWinter!i.LTWFeedIndices_BBB,DataSpring!i.LTWFeedIndices_BBB),1,UP$6)</f>
        <v>50:51, 177:186</v>
      </c>
      <c r="UQ4" s="633" t="str">
        <f>INDEX(CHOOSE(UQ$10,DataAutumn!i.LTWFeedIndices_BBB,DataWinter!i.LTWFeedIndices_BBB,DataSpring!i.LTWFeedIndices_BBB),1,UQ$6)</f>
        <v>51:52, 177:186</v>
      </c>
      <c r="UR4" s="633" t="str">
        <f>INDEX(CHOOSE(UR$10,DataAutumn!i.LTWFeedIndices_BBB,DataWinter!i.LTWFeedIndices_BBB,DataSpring!i.LTWFeedIndices_BBB),1,UR$6)</f>
        <v>52:53, 177:186</v>
      </c>
      <c r="US4" s="633" t="str">
        <f>INDEX(CHOOSE(US$10,DataAutumn!i.LTWFeedIndices_BBB,DataWinter!i.LTWFeedIndices_BBB,DataSpring!i.LTWFeedIndices_BBB),1,US$6)</f>
        <v>53:54, 177:186</v>
      </c>
      <c r="UT4" s="633" t="str">
        <f>INDEX(CHOOSE(UT$10,DataAutumn!i.LTWFeedIndices_BBB,DataWinter!i.LTWFeedIndices_BBB,DataSpring!i.LTWFeedIndices_BBB),1,UT$6)</f>
        <v>54:55, 177:186</v>
      </c>
      <c r="UU4" s="633" t="str">
        <f>INDEX(CHOOSE(UU$10,DataAutumn!i.LTWFeedIndices_BBB,DataWinter!i.LTWFeedIndices_BBB,DataSpring!i.LTWFeedIndices_BBB),1,UU$6)</f>
        <v>0:1, 216:229</v>
      </c>
      <c r="UV4" s="633" t="str">
        <f>INDEX(CHOOSE(UV$10,DataAutumn!i.LTWFeedIndices_BBB,DataWinter!i.LTWFeedIndices_BBB,DataSpring!i.LTWFeedIndices_BBB),1,UV$6)</f>
        <v>0:1, 229:238</v>
      </c>
      <c r="UW4" s="633" t="str">
        <f>INDEX(CHOOSE(UW$10,DataAutumn!i.LTWFeedIndices_BBB,DataWinter!i.LTWFeedIndices_BBB,DataSpring!i.LTWFeedIndices_BBB),1,UW$6)</f>
        <v>50:51, 229:238</v>
      </c>
      <c r="UX4" s="633" t="str">
        <f>INDEX(CHOOSE(UX$10,DataAutumn!i.LTWFeedIndices_BBB,DataWinter!i.LTWFeedIndices_BBB,DataSpring!i.LTWFeedIndices_BBB),1,UX$6)</f>
        <v>51:52, 229:238</v>
      </c>
      <c r="UY4" s="633" t="str">
        <f>INDEX(CHOOSE(UY$10,DataAutumn!i.LTWFeedIndices_BBB,DataWinter!i.LTWFeedIndices_BBB,DataSpring!i.LTWFeedIndices_BBB),1,UY$6)</f>
        <v>52:53, 229:238</v>
      </c>
      <c r="UZ4" s="633" t="str">
        <f>INDEX(CHOOSE(UZ$10,DataAutumn!i.LTWFeedIndices_BBB,DataWinter!i.LTWFeedIndices_BBB,DataSpring!i.LTWFeedIndices_BBB),1,UZ$6)</f>
        <v>53:54, 229:238</v>
      </c>
      <c r="VA4" s="633" t="str">
        <f>INDEX(CHOOSE(VA$10,DataAutumn!i.LTWFeedIndices_BBB,DataWinter!i.LTWFeedIndices_BBB,DataSpring!i.LTWFeedIndices_BBB),1,VA$6)</f>
        <v>54:55, 229:238</v>
      </c>
      <c r="VB4" s="633" t="str">
        <f>INDEX(CHOOSE(VB$10,DataAutumn!i.LTWFeedIndices_BBB,DataWinter!i.LTWFeedIndices_BBB,DataSpring!i.LTWFeedIndices_BBB),1,VB$6)</f>
        <v>0:1, 268:281</v>
      </c>
      <c r="VC4" s="633" t="str">
        <f>INDEX(CHOOSE(VC$10,DataAutumn!i.LTWFeedIndices_BBB,DataWinter!i.LTWFeedIndices_BBB,DataSpring!i.LTWFeedIndices_BBB),1,VC$6)</f>
        <v>0:1, 281:290</v>
      </c>
      <c r="VD4" s="633" t="str">
        <f>INDEX(CHOOSE(VD$10,DataAutumn!i.LTWFeedIndices_BBB,DataWinter!i.LTWFeedIndices_BBB,DataSpring!i.LTWFeedIndices_BBB),1,VD$6)</f>
        <v>50:51, 281:290</v>
      </c>
      <c r="VE4" s="633" t="str">
        <f>INDEX(CHOOSE(VE$10,DataAutumn!i.LTWFeedIndices_BBB,DataWinter!i.LTWFeedIndices_BBB,DataSpring!i.LTWFeedIndices_BBB),1,VE$6)</f>
        <v>51:52, 281:290</v>
      </c>
      <c r="VF4" s="633" t="str">
        <f>INDEX(CHOOSE(VF$10,DataAutumn!i.LTWFeedIndices_BBB,DataWinter!i.LTWFeedIndices_BBB,DataSpring!i.LTWFeedIndices_BBB),1,VF$6)</f>
        <v>52:53, 281:290</v>
      </c>
      <c r="VG4" s="633" t="str">
        <f>INDEX(CHOOSE(VG$10,DataAutumn!i.LTWFeedIndices_BBB,DataWinter!i.LTWFeedIndices_BBB,DataSpring!i.LTWFeedIndices_BBB),1,VG$6)</f>
        <v>53:54, 281:290</v>
      </c>
      <c r="VH4" s="633" t="str">
        <f>INDEX(CHOOSE(VH$10,DataAutumn!i.LTWFeedIndices_BBB,DataWinter!i.LTWFeedIndices_BBB,DataSpring!i.LTWFeedIndices_BBB),1,VH$6)</f>
        <v>54:55, 281:290</v>
      </c>
      <c r="VI4" s="633" t="str">
        <f>INDEX(CHOOSE(VI$10,DataAutumn!i.LTWFeedIndices_BBB,DataWinter!i.LTWFeedIndices_BBB,DataSpring!i.LTWFeedIndices_BBB),1,VI$6)</f>
        <v>0:1, 320:333</v>
      </c>
      <c r="VJ4" s="633" t="str">
        <f>INDEX(CHOOSE(VJ$10,DataAutumn!i.LTWFeedIndices_BBB,DataWinter!i.LTWFeedIndices_BBB,DataSpring!i.LTWFeedIndices_BBB),1,VJ$6)</f>
        <v>0:1, 333:342</v>
      </c>
      <c r="VK4" s="633" t="str">
        <f>INDEX(CHOOSE(VK$10,DataAutumn!i.LTWFeedIndices_BBB,DataWinter!i.LTWFeedIndices_BBB,DataSpring!i.LTWFeedIndices_BBB),1,VK$6)</f>
        <v>50:51, 333:342</v>
      </c>
      <c r="VL4" s="633" t="str">
        <f>INDEX(CHOOSE(VL$10,DataAutumn!i.LTWFeedIndices_BBB,DataWinter!i.LTWFeedIndices_BBB,DataSpring!i.LTWFeedIndices_BBB),1,VL$6)</f>
        <v>51:52, 333:342</v>
      </c>
      <c r="VM4" s="633" t="str">
        <f>INDEX(CHOOSE(VM$10,DataAutumn!i.LTWFeedIndices_BBB,DataWinter!i.LTWFeedIndices_BBB,DataSpring!i.LTWFeedIndices_BBB),1,VM$6)</f>
        <v>52:53, 333:342</v>
      </c>
      <c r="VN4" s="633" t="str">
        <f>INDEX(CHOOSE(VN$10,DataAutumn!i.LTWFeedIndices_BBB,DataWinter!i.LTWFeedIndices_BBB,DataSpring!i.LTWFeedIndices_BBB),1,VN$6)</f>
        <v>53:54, 333:342</v>
      </c>
      <c r="VO4" s="633" t="str">
        <f>INDEX(CHOOSE(VO$10,DataAutumn!i.LTWFeedIndices_BBB,DataWinter!i.LTWFeedIndices_BBB,DataSpring!i.LTWFeedIndices_BBB),1,VO$6)</f>
        <v>54:55, 333:342</v>
      </c>
      <c r="VP4" s="593" t="str">
        <f>INDEX(CHOOSE(VP$10,DataAutumn!i.FS_StrategyIndices,DataWinter!i.FS_StrategyIndices,DataSpring!i.FS_StrategyIndices),VP$11,VP$6)</f>
        <v>19:20, 33:50</v>
      </c>
      <c r="VQ4" s="593" t="str">
        <f ca="1">INDEX(CHOOSE(VQ$10,DataAutumn!i.FS_StrategyIndices,DataWinter!i.FS_StrategyIndices,DataSpring!i.FS_StrategyIndices),VQ$11,VQ$6)</f>
        <v>1:2, 55:72</v>
      </c>
      <c r="VR4" s="593" t="str">
        <f ca="1">INDEX(CHOOSE(VR$10,DataAutumn!i.FS_StrategyIndices,DataWinter!i.FS_StrategyIndices,DataSpring!i.FS_StrategyIndices),VR$11,VR$6)</f>
        <v>3:4, 55:72</v>
      </c>
      <c r="VS4" s="593" t="str">
        <f ca="1">INDEX(CHOOSE(VS$10,DataAutumn!i.FS_StrategyIndices,DataWinter!i.FS_StrategyIndices,DataSpring!i.FS_StrategyIndices),VS$11,VS$6)</f>
        <v>1:2, 70:72</v>
      </c>
      <c r="VT4" s="593" t="str">
        <f ca="1">INDEX(CHOOSE(VT$10,DataAutumn!i.FS_StrategyIndices,DataWinter!i.FS_StrategyIndices,DataSpring!i.FS_StrategyIndices),VT$11,VT$6)</f>
        <v>3:4, 70:72</v>
      </c>
      <c r="VU4" s="593" t="str">
        <f ca="1">INDEX(CHOOSE(VU$10,DataAutumn!i.FS_StrategyIndices,DataWinter!i.FS_StrategyIndices,DataSpring!i.FS_StrategyIndices),VU$11,VU$6)</f>
        <v>19:20, 85:102</v>
      </c>
      <c r="VV4" s="593" t="str">
        <f ca="1">INDEX(CHOOSE(VV$10,DataAutumn!i.FS_StrategyIndices,DataWinter!i.FS_StrategyIndices,DataSpring!i.FS_StrategyIndices),VV$11,VV$6)</f>
        <v>19:20, 33:52</v>
      </c>
      <c r="VW4" s="593" t="str">
        <f ca="1">INDEX(CHOOSE(VW$10,DataAutumn!i.FS_StrategyIndices,DataWinter!i.FS_StrategyIndices,DataSpring!i.FS_StrategyIndices),VW$11,VW$6)</f>
        <v>1:2, 57:74</v>
      </c>
      <c r="VX4" s="593" t="str">
        <f ca="1">INDEX(CHOOSE(VX$10,DataAutumn!i.FS_StrategyIndices,DataWinter!i.FS_StrategyIndices,DataSpring!i.FS_StrategyIndices),VX$11,VX$6)</f>
        <v>3:4, 57:74</v>
      </c>
      <c r="VY4" s="593" t="str">
        <f ca="1">INDEX(CHOOSE(VY$10,DataAutumn!i.FS_StrategyIndices,DataWinter!i.FS_StrategyIndices,DataSpring!i.FS_StrategyIndices),VY$11,VY$6)</f>
        <v>1:2, 72:74</v>
      </c>
      <c r="VZ4" s="593" t="str">
        <f ca="1">INDEX(CHOOSE(VZ$10,DataAutumn!i.FS_StrategyIndices,DataWinter!i.FS_StrategyIndices,DataSpring!i.FS_StrategyIndices),VZ$11,VZ$6)</f>
        <v>3:4, 72:74</v>
      </c>
      <c r="WA4" s="593" t="str">
        <f ca="1">INDEX(CHOOSE(WA$10,DataAutumn!i.FS_StrategyIndices,DataWinter!i.FS_StrategyIndices,DataSpring!i.FS_StrategyIndices),WA$11,WA$6)</f>
        <v>19:20, 87:102</v>
      </c>
      <c r="WB4" s="593" t="str">
        <f ca="1">INDEX(CHOOSE(WB$10,DataAutumn!i.FS_StrategyIndices,DataWinter!i.FS_StrategyIndices,DataSpring!i.FS_StrategyIndices),WB$11,WB$6)</f>
        <v>1:2, 115:122</v>
      </c>
      <c r="WC4" s="593" t="str">
        <f ca="1">INDEX(CHOOSE(WC$10,DataAutumn!i.FS_StrategyIndices,DataWinter!i.FS_StrategyIndices,DataSpring!i.FS_StrategyIndices),WC$11,WC$6)</f>
        <v>3:4, 115:122</v>
      </c>
      <c r="WD4" s="593" t="str">
        <f ca="1">INDEX(CHOOSE(WD$10,DataAutumn!i.FS_StrategyIndices,DataWinter!i.FS_StrategyIndices,DataSpring!i.FS_StrategyIndices),WD$11,WD$6)</f>
        <v>1:2, 122:124</v>
      </c>
      <c r="WE4" s="593" t="str">
        <f ca="1">INDEX(CHOOSE(WE$10,DataAutumn!i.FS_StrategyIndices,DataWinter!i.FS_StrategyIndices,DataSpring!i.FS_StrategyIndices),WE$11,WE$6)</f>
        <v>3:4, 122:124</v>
      </c>
      <c r="WF4" s="593" t="str">
        <f ca="1">INDEX(CHOOSE(WF$10,DataAutumn!i.FS_StrategyIndices,DataWinter!i.FS_StrategyIndices,DataSpring!i.FS_StrategyIndices),WF$11,WF$6)</f>
        <v>19:20, 137:154</v>
      </c>
      <c r="WG4" s="593" t="str">
        <f ca="1">INDEX(CHOOSE(WG$10,DataAutumn!i.FS_StrategyIndices,DataWinter!i.FS_StrategyIndices,DataSpring!i.FS_StrategyIndices),WG$11,WG$6)</f>
        <v>1:2, 115:122</v>
      </c>
      <c r="WH4" s="593" t="str">
        <f ca="1">INDEX(CHOOSE(WH$10,DataAutumn!i.FS_StrategyIndices,DataWinter!i.FS_StrategyIndices,DataSpring!i.FS_StrategyIndices),WH$11,WH$6)</f>
        <v>3:4, 115:122</v>
      </c>
      <c r="WI4" s="593" t="str">
        <f ca="1">INDEX(CHOOSE(WI$10,DataAutumn!i.FS_StrategyIndices,DataWinter!i.FS_StrategyIndices,DataSpring!i.FS_StrategyIndices),WI$11,WI$6)</f>
        <v>1:2, 122:124</v>
      </c>
      <c r="WJ4" s="593" t="str">
        <f ca="1">INDEX(CHOOSE(WJ$10,DataAutumn!i.FS_StrategyIndices,DataWinter!i.FS_StrategyIndices,DataSpring!i.FS_StrategyIndices),WJ$11,WJ$6)</f>
        <v>3:4, 122:124</v>
      </c>
      <c r="WK4" s="593" t="str">
        <f ca="1">INDEX(CHOOSE(WK$10,DataAutumn!i.FS_StrategyIndices,DataWinter!i.FS_StrategyIndices,DataSpring!i.FS_StrategyIndices),WK$11,WK$6)</f>
        <v>19:20, 137:154</v>
      </c>
      <c r="WL4" s="593" t="str">
        <f ca="1">INDEX(CHOOSE(WL$10,DataAutumn!i.FS_StrategyIndices,DataWinter!i.FS_StrategyIndices,DataSpring!i.FS_StrategyIndices),WL$11,WL$6)</f>
        <v>1:2, 167:174</v>
      </c>
      <c r="WM4" s="593" t="str">
        <f ca="1">INDEX(CHOOSE(WM$10,DataAutumn!i.FS_StrategyIndices,DataWinter!i.FS_StrategyIndices,DataSpring!i.FS_StrategyIndices),WM$11,WM$6)</f>
        <v>3:4, 167:174</v>
      </c>
      <c r="WN4" s="593" t="str">
        <f ca="1">INDEX(CHOOSE(WN$10,DataAutumn!i.FS_StrategyIndices,DataWinter!i.FS_StrategyIndices,DataSpring!i.FS_StrategyIndices),WN$11,WN$6)</f>
        <v>1:2, 174:176</v>
      </c>
      <c r="WO4" s="593" t="str">
        <f ca="1">INDEX(CHOOSE(WO$10,DataAutumn!i.FS_StrategyIndices,DataWinter!i.FS_StrategyIndices,DataSpring!i.FS_StrategyIndices),WO$11,WO$6)</f>
        <v>3:4, 174:176</v>
      </c>
      <c r="WP4" s="593" t="str">
        <f ca="1">INDEX(CHOOSE(WP$10,DataAutumn!i.FS_StrategyIndices,DataWinter!i.FS_StrategyIndices,DataSpring!i.FS_StrategyIndices),WP$11,WP$6)</f>
        <v>19:20, 189:206</v>
      </c>
      <c r="WQ4" s="593" t="str">
        <f ca="1">INDEX(CHOOSE(WQ$10,DataAutumn!i.FS_StrategyIndices,DataWinter!i.FS_StrategyIndices,DataSpring!i.FS_StrategyIndices),WQ$11,WQ$6)</f>
        <v>1:2, 219:226</v>
      </c>
      <c r="WR4" s="593" t="str">
        <f ca="1">INDEX(CHOOSE(WR$10,DataAutumn!i.FS_StrategyIndices,DataWinter!i.FS_StrategyIndices,DataSpring!i.FS_StrategyIndices),WR$11,WR$6)</f>
        <v>3:4, 219:226</v>
      </c>
      <c r="WS4" s="591" t="s">
        <v>814</v>
      </c>
      <c r="WT4" s="590"/>
      <c r="WU4" s="591"/>
      <c r="WV4" s="591" t="s">
        <v>1565</v>
      </c>
      <c r="WW4" s="591" t="s">
        <v>1649</v>
      </c>
      <c r="WX4" s="591" t="s">
        <v>1100</v>
      </c>
      <c r="WY4" s="591" t="s">
        <v>1100</v>
      </c>
      <c r="WZ4" s="591" t="s">
        <v>1100</v>
      </c>
      <c r="XA4" s="591" t="s">
        <v>343</v>
      </c>
      <c r="XB4" s="591" t="s">
        <v>1872</v>
      </c>
      <c r="XC4" s="591" t="s">
        <v>2419</v>
      </c>
      <c r="XD4" s="591" t="s">
        <v>2420</v>
      </c>
      <c r="XE4" s="591" t="s">
        <v>1877</v>
      </c>
      <c r="XF4" s="591" t="s">
        <v>2318</v>
      </c>
      <c r="XG4" s="591" t="s">
        <v>1873</v>
      </c>
      <c r="XH4" s="591" t="s">
        <v>368</v>
      </c>
      <c r="XI4" s="591" t="s">
        <v>1874</v>
      </c>
      <c r="XJ4" s="591" t="s">
        <v>1875</v>
      </c>
      <c r="XK4" s="591" t="s">
        <v>368</v>
      </c>
      <c r="XL4" s="591" t="s">
        <v>786</v>
      </c>
      <c r="XM4" s="591" t="s">
        <v>368</v>
      </c>
      <c r="XN4" s="590"/>
      <c r="XO4" s="591"/>
      <c r="XP4" s="591" t="s">
        <v>1006</v>
      </c>
      <c r="XQ4" s="591" t="s">
        <v>3203</v>
      </c>
      <c r="XR4" s="591" t="s">
        <v>101</v>
      </c>
      <c r="XS4" s="591" t="s">
        <v>3204</v>
      </c>
      <c r="XT4" s="591" t="s">
        <v>3205</v>
      </c>
      <c r="XU4" s="591"/>
      <c r="XV4" s="591" t="s">
        <v>1100</v>
      </c>
      <c r="XW4" s="591" t="s">
        <v>268</v>
      </c>
      <c r="XX4" s="591" t="s">
        <v>1100</v>
      </c>
      <c r="XY4" s="591" t="s">
        <v>268</v>
      </c>
      <c r="XZ4" s="591" t="s">
        <v>7</v>
      </c>
      <c r="YA4" s="591" t="s">
        <v>2097</v>
      </c>
      <c r="YB4" s="656" t="s">
        <v>873</v>
      </c>
      <c r="YC4" s="591" t="s">
        <v>675</v>
      </c>
      <c r="YD4" s="591" t="s">
        <v>546</v>
      </c>
      <c r="YE4" s="591" t="s">
        <v>546</v>
      </c>
      <c r="YF4" s="591" t="str">
        <f>$EW4</f>
        <v>:,0:2,11:13,:</v>
      </c>
      <c r="YG4" s="591" t="str">
        <f>$EX4</f>
        <v>:,0:2,14:16,:</v>
      </c>
      <c r="YH4" s="591" t="str">
        <f>$EY4</f>
        <v>:,0:2,17:19,:</v>
      </c>
      <c r="YI4" s="591" t="s">
        <v>101</v>
      </c>
      <c r="YJ4" s="591" t="s">
        <v>2073</v>
      </c>
      <c r="YK4" s="591"/>
      <c r="YL4" s="591" t="s">
        <v>842</v>
      </c>
      <c r="YM4" s="591" t="s">
        <v>1201</v>
      </c>
      <c r="YN4" s="591" t="s">
        <v>2150</v>
      </c>
      <c r="YO4" s="591" t="s">
        <v>1202</v>
      </c>
      <c r="YP4" s="590"/>
      <c r="YQ4" s="591"/>
      <c r="YR4" s="591"/>
      <c r="YS4" s="591"/>
      <c r="YT4" s="591"/>
      <c r="YU4" s="591" t="s">
        <v>6</v>
      </c>
      <c r="YV4" s="591" t="s">
        <v>6</v>
      </c>
      <c r="YW4" s="591" t="s">
        <v>7</v>
      </c>
      <c r="YX4" s="591" t="s">
        <v>7</v>
      </c>
      <c r="YY4" s="591" t="s">
        <v>174</v>
      </c>
      <c r="YZ4" s="591" t="s">
        <v>232</v>
      </c>
      <c r="ZA4" s="591" t="s">
        <v>2593</v>
      </c>
      <c r="ZB4" s="591" t="s">
        <v>232</v>
      </c>
      <c r="ZC4" s="591" t="s">
        <v>232</v>
      </c>
      <c r="ZD4" s="590"/>
      <c r="ZE4" s="591"/>
      <c r="ZF4" s="590"/>
      <c r="ZG4" s="591"/>
      <c r="ZH4" s="591"/>
      <c r="ZI4" s="591"/>
      <c r="ZJ4" s="591"/>
      <c r="ZK4" s="591"/>
      <c r="ZL4" s="591" t="s">
        <v>1006</v>
      </c>
      <c r="ZM4" s="591"/>
      <c r="ZN4" s="591"/>
      <c r="ZO4" s="591" t="s">
        <v>1391</v>
      </c>
      <c r="ZP4" s="591" t="s">
        <v>1392</v>
      </c>
      <c r="ZQ4" s="591" t="s">
        <v>1393</v>
      </c>
      <c r="ZR4" s="591" t="s">
        <v>1234</v>
      </c>
      <c r="ZS4" s="591" t="s">
        <v>1235</v>
      </c>
      <c r="ZT4" s="591" t="s">
        <v>1236</v>
      </c>
      <c r="ZU4" s="591" t="s">
        <v>3037</v>
      </c>
      <c r="ZV4" s="591" t="s">
        <v>3038</v>
      </c>
      <c r="ZW4" s="591" t="s">
        <v>3039</v>
      </c>
      <c r="ZX4" s="591"/>
      <c r="ZY4" s="591" t="s">
        <v>159</v>
      </c>
      <c r="ZZ4" s="591" t="s">
        <v>174</v>
      </c>
      <c r="AAA4" s="591" t="s">
        <v>232</v>
      </c>
      <c r="AAB4" s="591" t="s">
        <v>234</v>
      </c>
      <c r="AAC4" s="591" t="s">
        <v>268</v>
      </c>
      <c r="AAD4" s="591" t="s">
        <v>159</v>
      </c>
      <c r="AAE4" s="591" t="s">
        <v>1100</v>
      </c>
      <c r="AAF4" s="591" t="s">
        <v>1100</v>
      </c>
      <c r="AAG4" s="591" t="s">
        <v>1100</v>
      </c>
      <c r="AAH4" s="591"/>
      <c r="AAI4" s="591"/>
      <c r="AAJ4" s="591"/>
      <c r="AAK4" s="591"/>
      <c r="AAL4" s="591" t="s">
        <v>6</v>
      </c>
      <c r="AAM4" s="591" t="s">
        <v>7</v>
      </c>
      <c r="AAN4" s="591" t="s">
        <v>8</v>
      </c>
      <c r="AAO4" s="591" t="s">
        <v>159</v>
      </c>
      <c r="AAP4" s="591" t="s">
        <v>174</v>
      </c>
      <c r="AAQ4" s="591" t="s">
        <v>268</v>
      </c>
      <c r="AAR4" s="591" t="s">
        <v>6</v>
      </c>
      <c r="AAS4" s="591" t="s">
        <v>7</v>
      </c>
      <c r="AAT4" s="591" t="s">
        <v>8</v>
      </c>
      <c r="AAU4" s="591"/>
      <c r="AAV4" s="591"/>
      <c r="AAW4" s="591"/>
      <c r="AAX4" s="591" t="s">
        <v>6</v>
      </c>
      <c r="AAY4" s="591" t="s">
        <v>675</v>
      </c>
      <c r="AAZ4" s="591" t="s">
        <v>6</v>
      </c>
      <c r="ABA4" s="591" t="s">
        <v>675</v>
      </c>
      <c r="ABB4" s="591" t="s">
        <v>6</v>
      </c>
      <c r="ABC4" s="591" t="s">
        <v>675</v>
      </c>
      <c r="ABD4" s="591"/>
      <c r="ABE4" s="591" t="s">
        <v>1006</v>
      </c>
      <c r="ABF4" s="591"/>
      <c r="ABG4" s="591" t="s">
        <v>2073</v>
      </c>
      <c r="ABH4" s="591" t="s">
        <v>338</v>
      </c>
      <c r="ABI4" s="591" t="s">
        <v>782</v>
      </c>
      <c r="ABJ4" s="591" t="s">
        <v>665</v>
      </c>
      <c r="ABK4" s="590"/>
      <c r="ABL4" s="594" t="str">
        <f t="shared" ref="ABL4:ACQ4" si="0">INDEX(i.slices_ebw,ABL$6,ABL$10+(ABL$12-1)*3)</f>
        <v>33:34</v>
      </c>
      <c r="ABM4" s="594" t="str">
        <f t="shared" si="0"/>
        <v>38:39</v>
      </c>
      <c r="ABN4" s="594" t="str">
        <f t="shared" si="0"/>
        <v>43:44</v>
      </c>
      <c r="ABO4" s="594" t="str">
        <f t="shared" si="0"/>
        <v>33:34</v>
      </c>
      <c r="ABP4" s="594" t="str">
        <f t="shared" si="0"/>
        <v>38:39</v>
      </c>
      <c r="ABQ4" s="594" t="str">
        <f t="shared" si="0"/>
        <v>43:44</v>
      </c>
      <c r="ABR4" s="594" t="str">
        <f t="shared" si="0"/>
        <v>33:34</v>
      </c>
      <c r="ABS4" s="594" t="str">
        <f t="shared" si="0"/>
        <v>38:39</v>
      </c>
      <c r="ABT4" s="594" t="str">
        <f t="shared" si="0"/>
        <v>43:44</v>
      </c>
      <c r="ABU4" s="594" t="str">
        <f t="shared" si="0"/>
        <v>33:34</v>
      </c>
      <c r="ABV4" s="594" t="str">
        <f t="shared" si="0"/>
        <v>38:39</v>
      </c>
      <c r="ABW4" s="594" t="str">
        <f t="shared" si="0"/>
        <v>43:44</v>
      </c>
      <c r="ABX4" s="594" t="str">
        <f t="shared" si="0"/>
        <v>33:34</v>
      </c>
      <c r="ABY4" s="594" t="str">
        <f t="shared" si="0"/>
        <v>38:39</v>
      </c>
      <c r="ABZ4" s="594" t="str">
        <f t="shared" si="0"/>
        <v>43:44</v>
      </c>
      <c r="ACA4" s="594" t="str">
        <f t="shared" si="0"/>
        <v>33:34</v>
      </c>
      <c r="ACB4" s="594" t="str">
        <f t="shared" si="0"/>
        <v>38:39</v>
      </c>
      <c r="ACC4" s="594" t="str">
        <f t="shared" si="0"/>
        <v>43:44</v>
      </c>
      <c r="ACD4" s="594" t="str">
        <f t="shared" si="0"/>
        <v>50:51</v>
      </c>
      <c r="ACE4" s="594" t="str">
        <f t="shared" si="0"/>
        <v>55:56</v>
      </c>
      <c r="ACF4" s="594" t="str">
        <f t="shared" si="0"/>
        <v>60:61</v>
      </c>
      <c r="ACG4" s="594" t="str">
        <f t="shared" si="0"/>
        <v>52:53</v>
      </c>
      <c r="ACH4" s="594" t="str">
        <f t="shared" si="0"/>
        <v>57:58</v>
      </c>
      <c r="ACI4" s="594" t="str">
        <f t="shared" si="0"/>
        <v>62:63</v>
      </c>
      <c r="ACJ4" s="594" t="str">
        <f t="shared" si="0"/>
        <v>55:56</v>
      </c>
      <c r="ACK4" s="594" t="str">
        <f t="shared" si="0"/>
        <v>60:61</v>
      </c>
      <c r="ACL4" s="594" t="str">
        <f t="shared" si="0"/>
        <v>65:66</v>
      </c>
      <c r="ACM4" s="594" t="str">
        <f t="shared" si="0"/>
        <v>57:58</v>
      </c>
      <c r="ACN4" s="594" t="str">
        <f t="shared" si="0"/>
        <v>62:63</v>
      </c>
      <c r="ACO4" s="594" t="str">
        <f t="shared" si="0"/>
        <v>67:68</v>
      </c>
      <c r="ACP4" s="594" t="str">
        <f t="shared" si="0"/>
        <v>59:60</v>
      </c>
      <c r="ACQ4" s="594" t="str">
        <f t="shared" si="0"/>
        <v>64:65</v>
      </c>
      <c r="ACR4" s="594" t="str">
        <f t="shared" ref="ACR4:ADW4" si="1">INDEX(i.slices_ebw,ACR$6,ACR$10+(ACR$12-1)*3)</f>
        <v>69:70</v>
      </c>
      <c r="ACS4" s="594" t="str">
        <f t="shared" si="1"/>
        <v>50:51</v>
      </c>
      <c r="ACT4" s="594" t="str">
        <f t="shared" si="1"/>
        <v>55:56</v>
      </c>
      <c r="ACU4" s="594" t="str">
        <f t="shared" si="1"/>
        <v>60:61</v>
      </c>
      <c r="ACV4" s="594" t="str">
        <f t="shared" si="1"/>
        <v>55:56</v>
      </c>
      <c r="ACW4" s="594" t="str">
        <f t="shared" si="1"/>
        <v>60:61</v>
      </c>
      <c r="ACX4" s="594" t="str">
        <f t="shared" si="1"/>
        <v>65:66</v>
      </c>
      <c r="ACY4" s="594" t="str">
        <f t="shared" si="1"/>
        <v>57:58</v>
      </c>
      <c r="ACZ4" s="594" t="str">
        <f t="shared" si="1"/>
        <v>62:63</v>
      </c>
      <c r="ADA4" s="594" t="str">
        <f t="shared" si="1"/>
        <v>67:68</v>
      </c>
      <c r="ADB4" s="594" t="str">
        <f t="shared" si="1"/>
        <v>60:61</v>
      </c>
      <c r="ADC4" s="594" t="str">
        <f t="shared" si="1"/>
        <v>65:66</v>
      </c>
      <c r="ADD4" s="594" t="str">
        <f t="shared" si="1"/>
        <v>70:71</v>
      </c>
      <c r="ADE4" s="594" t="str">
        <f t="shared" si="1"/>
        <v>62:63</v>
      </c>
      <c r="ADF4" s="594" t="str">
        <f t="shared" si="1"/>
        <v>67:68</v>
      </c>
      <c r="ADG4" s="594" t="str">
        <f t="shared" si="1"/>
        <v>72:73</v>
      </c>
      <c r="ADH4" s="594" t="str">
        <f t="shared" si="1"/>
        <v>64:65</v>
      </c>
      <c r="ADI4" s="594" t="str">
        <f t="shared" si="1"/>
        <v>69:70</v>
      </c>
      <c r="ADJ4" s="594" t="str">
        <f t="shared" si="1"/>
        <v>74:75</v>
      </c>
      <c r="ADK4" s="594" t="str">
        <f t="shared" si="1"/>
        <v>55:56</v>
      </c>
      <c r="ADL4" s="594" t="str">
        <f t="shared" si="1"/>
        <v>60:61</v>
      </c>
      <c r="ADM4" s="594" t="str">
        <f t="shared" si="1"/>
        <v>65:66</v>
      </c>
      <c r="ADN4" s="594" t="str">
        <f t="shared" si="1"/>
        <v>72:73</v>
      </c>
      <c r="ADO4" s="594" t="str">
        <f t="shared" si="1"/>
        <v>77:78</v>
      </c>
      <c r="ADP4" s="594" t="str">
        <f t="shared" si="1"/>
        <v>82:83</v>
      </c>
      <c r="ADQ4" s="594" t="str">
        <f t="shared" si="1"/>
        <v>74:75</v>
      </c>
      <c r="ADR4" s="594" t="str">
        <f t="shared" si="1"/>
        <v>79:80</v>
      </c>
      <c r="ADS4" s="594" t="str">
        <f t="shared" si="1"/>
        <v>84:85</v>
      </c>
      <c r="ADT4" s="594" t="str">
        <f t="shared" si="1"/>
        <v>77:78</v>
      </c>
      <c r="ADU4" s="594" t="str">
        <f t="shared" si="1"/>
        <v>82:83</v>
      </c>
      <c r="ADV4" s="594" t="str">
        <f t="shared" si="1"/>
        <v>87:88</v>
      </c>
      <c r="ADW4" s="594" t="str">
        <f t="shared" si="1"/>
        <v>79:80</v>
      </c>
      <c r="ADX4" s="594" t="str">
        <f t="shared" ref="ADX4:AEW4" si="2">INDEX(i.slices_ebw,ADX$6,ADX$10+(ADX$12-1)*3)</f>
        <v>84:85</v>
      </c>
      <c r="ADY4" s="594" t="str">
        <f t="shared" si="2"/>
        <v>89:90</v>
      </c>
      <c r="ADZ4" s="594" t="str">
        <f t="shared" si="2"/>
        <v>81:82</v>
      </c>
      <c r="AEA4" s="594" t="str">
        <f t="shared" si="2"/>
        <v>86:87</v>
      </c>
      <c r="AEB4" s="594" t="str">
        <f t="shared" si="2"/>
        <v>91:92</v>
      </c>
      <c r="AEC4" s="594" t="str">
        <f t="shared" si="2"/>
        <v>72:73</v>
      </c>
      <c r="AED4" s="594" t="str">
        <f t="shared" si="2"/>
        <v>77:78</v>
      </c>
      <c r="AEE4" s="594" t="str">
        <f t="shared" si="2"/>
        <v>82:83</v>
      </c>
      <c r="AEF4" s="594" t="str">
        <f t="shared" si="2"/>
        <v>102:103</v>
      </c>
      <c r="AEG4" s="594" t="str">
        <f t="shared" si="2"/>
        <v>107:108</v>
      </c>
      <c r="AEH4" s="594" t="str">
        <f t="shared" si="2"/>
        <v>112:113</v>
      </c>
      <c r="AEI4" s="594" t="str">
        <f t="shared" si="2"/>
        <v>102:103</v>
      </c>
      <c r="AEJ4" s="594" t="str">
        <f t="shared" si="2"/>
        <v>107:108</v>
      </c>
      <c r="AEK4" s="594" t="str">
        <f t="shared" si="2"/>
        <v>112:113</v>
      </c>
      <c r="AEL4" s="594" t="str">
        <f t="shared" si="2"/>
        <v>102:103</v>
      </c>
      <c r="AEM4" s="594" t="str">
        <f t="shared" si="2"/>
        <v>107:108</v>
      </c>
      <c r="AEN4" s="594" t="str">
        <f t="shared" si="2"/>
        <v>112:113</v>
      </c>
      <c r="AEO4" s="594" t="str">
        <f t="shared" si="2"/>
        <v>102:103</v>
      </c>
      <c r="AEP4" s="594" t="str">
        <f t="shared" si="2"/>
        <v>107:108</v>
      </c>
      <c r="AEQ4" s="594" t="str">
        <f t="shared" si="2"/>
        <v>112:113</v>
      </c>
      <c r="AER4" s="594" t="str">
        <f t="shared" si="2"/>
        <v>102:103</v>
      </c>
      <c r="AES4" s="594" t="str">
        <f t="shared" si="2"/>
        <v>107:108</v>
      </c>
      <c r="AET4" s="594" t="str">
        <f t="shared" si="2"/>
        <v>112:113</v>
      </c>
      <c r="AEU4" s="594" t="str">
        <f t="shared" si="2"/>
        <v>102:103</v>
      </c>
      <c r="AEV4" s="594" t="str">
        <f t="shared" si="2"/>
        <v>107:108</v>
      </c>
      <c r="AEW4" s="594" t="str">
        <f t="shared" si="2"/>
        <v>112:113</v>
      </c>
      <c r="AEX4" s="591"/>
      <c r="AEY4" s="595">
        <v>0</v>
      </c>
    </row>
    <row r="5" spans="1:831"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2316</v>
      </c>
      <c r="DL5" s="647"/>
      <c r="DM5" s="647"/>
      <c r="DN5" s="647"/>
      <c r="DO5" s="647"/>
      <c r="DP5" s="647"/>
      <c r="DQ5" s="647" t="s">
        <v>2315</v>
      </c>
      <c r="DR5" s="647"/>
      <c r="DS5" s="647"/>
      <c r="DT5" s="647"/>
      <c r="DU5" s="647"/>
      <c r="DV5" s="647"/>
      <c r="DW5" s="647"/>
      <c r="DX5" s="647"/>
      <c r="DY5" s="647"/>
      <c r="DZ5" s="647"/>
      <c r="EA5" s="647"/>
      <c r="EB5" s="647"/>
      <c r="EC5" s="646" t="s">
        <v>3145</v>
      </c>
      <c r="ED5" s="647" t="s">
        <v>3144</v>
      </c>
      <c r="EE5" s="647"/>
      <c r="EF5" s="647"/>
      <c r="EG5" s="647"/>
      <c r="EH5" s="647"/>
      <c r="EI5" s="647"/>
      <c r="EJ5" s="647" t="s">
        <v>3143</v>
      </c>
      <c r="EK5" s="647"/>
      <c r="EL5" s="647"/>
      <c r="EM5" s="647"/>
      <c r="EN5" s="647"/>
      <c r="EO5" s="647"/>
      <c r="EP5" s="647" t="s">
        <v>2950</v>
      </c>
      <c r="EQ5" s="647"/>
      <c r="ER5" s="647"/>
      <c r="ES5" s="647" t="s">
        <v>3045</v>
      </c>
      <c r="ET5" s="647"/>
      <c r="EU5" s="647"/>
      <c r="EV5" s="647"/>
      <c r="EW5" s="647" t="s">
        <v>2951</v>
      </c>
      <c r="EX5" s="647"/>
      <c r="EY5" s="647"/>
      <c r="EZ5" s="647" t="s">
        <v>3127</v>
      </c>
      <c r="FA5" s="647"/>
      <c r="FB5" s="647"/>
      <c r="FC5" s="646"/>
      <c r="FD5" s="646" t="s">
        <v>1794</v>
      </c>
      <c r="FE5" s="646" t="s">
        <v>1795</v>
      </c>
      <c r="FF5" s="646" t="s">
        <v>3139</v>
      </c>
      <c r="FG5" s="646" t="s">
        <v>3127</v>
      </c>
      <c r="FH5" s="647" t="s">
        <v>1795</v>
      </c>
      <c r="FI5" s="647"/>
      <c r="FJ5" s="647"/>
      <c r="FK5" s="647"/>
      <c r="FL5" s="647"/>
      <c r="FM5" s="647"/>
      <c r="FN5" s="647"/>
      <c r="FO5" s="647"/>
      <c r="FP5" s="647"/>
      <c r="FQ5" s="647"/>
      <c r="FR5" s="647"/>
      <c r="FS5" s="647"/>
      <c r="FT5" s="647" t="s">
        <v>532</v>
      </c>
      <c r="FU5" s="647"/>
      <c r="FV5" s="647"/>
      <c r="FW5" s="647" t="s">
        <v>1003</v>
      </c>
      <c r="FX5" s="647"/>
      <c r="FY5" s="646" t="s">
        <v>1495</v>
      </c>
      <c r="FZ5" s="647" t="s">
        <v>1496</v>
      </c>
      <c r="GA5" s="647"/>
      <c r="GB5" s="646" t="s">
        <v>1497</v>
      </c>
      <c r="GC5" s="647" t="s">
        <v>1964</v>
      </c>
      <c r="GD5" s="647"/>
      <c r="GE5" s="647"/>
      <c r="GF5" s="647"/>
      <c r="GG5" s="647"/>
      <c r="GH5" s="647" t="s">
        <v>1797</v>
      </c>
      <c r="GI5" s="647"/>
      <c r="GJ5" s="647"/>
      <c r="GK5" s="647"/>
      <c r="GL5" s="647"/>
      <c r="GM5" s="647"/>
      <c r="GN5" s="647"/>
      <c r="GO5" s="647"/>
      <c r="GP5" s="647"/>
      <c r="GQ5" s="647"/>
      <c r="GR5" s="647"/>
      <c r="GS5" s="647"/>
      <c r="GT5" s="646"/>
      <c r="GU5" s="647" t="s">
        <v>2602</v>
      </c>
      <c r="GV5" s="647"/>
      <c r="GW5" s="647"/>
      <c r="GX5" s="645"/>
      <c r="GY5" s="646"/>
      <c r="GZ5" s="646"/>
      <c r="HA5" s="646"/>
      <c r="HB5" s="646" t="s">
        <v>2257</v>
      </c>
      <c r="HC5" s="646"/>
      <c r="HD5" s="646"/>
      <c r="HE5" s="646"/>
      <c r="HF5" s="646"/>
      <c r="HG5" s="646"/>
      <c r="HH5" s="646"/>
      <c r="HI5" s="646"/>
      <c r="HJ5" s="646"/>
      <c r="HK5" s="646"/>
      <c r="HL5" s="646"/>
      <c r="HM5" s="646"/>
      <c r="HN5" s="646"/>
      <c r="HO5" s="646"/>
      <c r="HP5" s="646"/>
      <c r="HQ5" s="646"/>
      <c r="HR5" s="646"/>
      <c r="HS5" s="646"/>
      <c r="HT5" s="646"/>
      <c r="HU5" s="646"/>
      <c r="HV5" s="646"/>
      <c r="HW5" s="646"/>
      <c r="HX5" s="646"/>
      <c r="HY5" s="646"/>
      <c r="HZ5" s="646"/>
      <c r="IA5" s="650" t="s">
        <v>2257</v>
      </c>
      <c r="IB5" s="646"/>
      <c r="IC5" s="646"/>
      <c r="ID5" s="647" t="s">
        <v>2936</v>
      </c>
      <c r="IE5" s="647"/>
      <c r="IF5" s="647"/>
      <c r="IG5" s="647"/>
      <c r="IH5" s="647"/>
      <c r="II5" s="647"/>
      <c r="IJ5" s="647"/>
      <c r="IK5" s="647"/>
      <c r="IL5" s="647"/>
      <c r="IM5" s="647"/>
      <c r="IN5" s="647"/>
      <c r="IO5" s="647"/>
      <c r="IP5" s="647"/>
      <c r="IQ5" s="645"/>
      <c r="IR5" s="646"/>
      <c r="IS5" s="646"/>
      <c r="IT5" s="646"/>
      <c r="IU5" s="646"/>
      <c r="IV5" s="646"/>
      <c r="IW5" s="646"/>
      <c r="IX5" s="646"/>
      <c r="IY5" s="646"/>
      <c r="IZ5" s="646"/>
      <c r="JA5" s="646"/>
      <c r="JB5" s="646"/>
      <c r="JC5" s="646"/>
      <c r="JD5" s="646"/>
      <c r="JE5" s="646"/>
      <c r="JF5" s="646"/>
      <c r="JG5" s="646"/>
      <c r="JH5" s="646"/>
      <c r="JI5" s="649"/>
      <c r="JJ5" s="647" t="s">
        <v>2740</v>
      </c>
      <c r="JK5" s="647"/>
      <c r="JL5" s="647"/>
      <c r="JM5" s="647"/>
      <c r="JN5" s="647"/>
      <c r="JO5" s="647"/>
      <c r="JP5" s="647"/>
      <c r="JQ5" s="647"/>
      <c r="JR5" s="647"/>
      <c r="JS5" s="647"/>
      <c r="JT5" s="647"/>
      <c r="JU5" s="647"/>
      <c r="JV5" s="647"/>
      <c r="JW5" s="647"/>
      <c r="JX5" s="647"/>
      <c r="JY5" s="651" t="s">
        <v>2695</v>
      </c>
      <c r="JZ5" s="651"/>
      <c r="KA5" s="651"/>
      <c r="KB5" s="651"/>
      <c r="KC5" s="651"/>
      <c r="KD5" s="651"/>
      <c r="KE5" s="651"/>
      <c r="KF5" s="651"/>
      <c r="KG5" s="651"/>
      <c r="KH5" s="651"/>
      <c r="KI5" s="651"/>
      <c r="KJ5" s="651"/>
      <c r="KK5" s="651"/>
      <c r="KL5" s="651"/>
      <c r="KM5" s="651"/>
      <c r="KN5" s="651"/>
      <c r="KO5" s="651"/>
      <c r="KP5" s="651"/>
      <c r="KQ5" s="651"/>
      <c r="KR5" s="651"/>
      <c r="KS5" s="651"/>
      <c r="KT5" s="651"/>
      <c r="KU5" s="651"/>
      <c r="KV5" s="651"/>
      <c r="KW5" s="651" t="s">
        <v>2695</v>
      </c>
      <c r="KX5" s="651"/>
      <c r="KY5" s="651"/>
      <c r="KZ5" s="651"/>
      <c r="LA5" s="651"/>
      <c r="LB5" s="651"/>
      <c r="LC5" s="651"/>
      <c r="LD5" s="651"/>
      <c r="LE5" s="651"/>
      <c r="LF5" s="651"/>
      <c r="LG5" s="651"/>
      <c r="LH5" s="651"/>
      <c r="LI5" s="651"/>
      <c r="LJ5" s="651"/>
      <c r="LK5" s="651"/>
      <c r="LL5" s="651"/>
      <c r="LM5" s="651"/>
      <c r="LN5" s="651"/>
      <c r="LO5" s="651"/>
      <c r="LP5" s="651"/>
      <c r="LQ5" s="651"/>
      <c r="LR5" s="651"/>
      <c r="LS5" s="651"/>
      <c r="LT5" s="651"/>
      <c r="LU5" s="651" t="s">
        <v>2695</v>
      </c>
      <c r="LV5" s="651"/>
      <c r="LW5" s="651"/>
      <c r="LX5" s="651"/>
      <c r="LY5" s="651"/>
      <c r="LZ5" s="651"/>
      <c r="MA5" s="651"/>
      <c r="MB5" s="651"/>
      <c r="MC5" s="651"/>
      <c r="MD5" s="651"/>
      <c r="ME5" s="651"/>
      <c r="MF5" s="651"/>
      <c r="MG5" s="651"/>
      <c r="MH5" s="651"/>
      <c r="MI5" s="651"/>
      <c r="MJ5" s="651"/>
      <c r="MK5" s="651"/>
      <c r="ML5" s="651"/>
      <c r="MM5" s="651"/>
      <c r="MN5" s="651"/>
      <c r="MO5" s="651"/>
      <c r="MP5" s="651"/>
      <c r="MQ5" s="651"/>
      <c r="MR5" s="651"/>
      <c r="MS5" s="652" t="s">
        <v>2741</v>
      </c>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c r="PM5" s="652"/>
      <c r="PN5" s="652"/>
      <c r="PO5" s="652"/>
      <c r="PP5" s="652"/>
      <c r="PQ5" s="652"/>
      <c r="PR5" s="652" t="s">
        <v>2742</v>
      </c>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c r="SL5" s="652"/>
      <c r="SM5" s="652"/>
      <c r="SN5" s="652"/>
      <c r="SO5" s="652"/>
      <c r="SP5" s="652"/>
      <c r="SQ5" s="652" t="s">
        <v>2742</v>
      </c>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2"/>
      <c r="VK5" s="652"/>
      <c r="VL5" s="652"/>
      <c r="VM5" s="652"/>
      <c r="VN5" s="652"/>
      <c r="VO5" s="652"/>
      <c r="VP5" s="651" t="s">
        <v>1042</v>
      </c>
      <c r="VQ5" s="651"/>
      <c r="VR5" s="651"/>
      <c r="VS5" s="651"/>
      <c r="VT5" s="651"/>
      <c r="VU5" s="653" t="s">
        <v>1042</v>
      </c>
      <c r="VV5" s="651" t="s">
        <v>1042</v>
      </c>
      <c r="VW5" s="651"/>
      <c r="VX5" s="651"/>
      <c r="VY5" s="651"/>
      <c r="VZ5" s="651"/>
      <c r="WA5" s="653" t="s">
        <v>1042</v>
      </c>
      <c r="WB5" s="651" t="s">
        <v>1042</v>
      </c>
      <c r="WC5" s="651"/>
      <c r="WD5" s="651"/>
      <c r="WE5" s="651"/>
      <c r="WF5" s="653" t="s">
        <v>1042</v>
      </c>
      <c r="WG5" s="651" t="s">
        <v>1042</v>
      </c>
      <c r="WH5" s="651"/>
      <c r="WI5" s="651"/>
      <c r="WJ5" s="651"/>
      <c r="WK5" s="651" t="s">
        <v>1042</v>
      </c>
      <c r="WL5" s="651"/>
      <c r="WM5" s="651"/>
      <c r="WN5" s="651"/>
      <c r="WO5" s="651"/>
      <c r="WP5" s="651"/>
      <c r="WQ5" s="651"/>
      <c r="WR5" s="654"/>
      <c r="WS5" s="646" t="s">
        <v>1487</v>
      </c>
      <c r="WT5" s="645"/>
      <c r="WU5" s="646"/>
      <c r="WV5" s="646" t="s">
        <v>1793</v>
      </c>
      <c r="WW5" s="646"/>
      <c r="WX5" s="647" t="s">
        <v>2376</v>
      </c>
      <c r="WY5" s="647"/>
      <c r="WZ5" s="647"/>
      <c r="XA5" s="647"/>
      <c r="XB5" s="647"/>
      <c r="XC5" s="647"/>
      <c r="XD5" s="647"/>
      <c r="XE5" s="647"/>
      <c r="XF5" s="647"/>
      <c r="XG5" s="647"/>
      <c r="XH5" s="647"/>
      <c r="XI5" s="647"/>
      <c r="XJ5" s="647"/>
      <c r="XK5" s="647"/>
      <c r="XL5" s="647"/>
      <c r="XM5" s="647"/>
      <c r="XN5" s="645"/>
      <c r="XO5" s="646" t="s">
        <v>1796</v>
      </c>
      <c r="XP5" s="646"/>
      <c r="XQ5" s="646"/>
      <c r="XR5" s="646"/>
      <c r="XS5" s="646"/>
      <c r="XT5" s="646"/>
      <c r="XU5" s="646"/>
      <c r="XV5" s="647" t="s">
        <v>2816</v>
      </c>
      <c r="XW5" s="591" t="s">
        <v>3206</v>
      </c>
      <c r="XX5" s="591" t="s">
        <v>3206</v>
      </c>
      <c r="XY5" s="646"/>
      <c r="XZ5" s="646"/>
      <c r="YA5" s="646"/>
      <c r="YB5" s="646" t="s">
        <v>2711</v>
      </c>
      <c r="YC5" s="646"/>
      <c r="YD5" s="647" t="s">
        <v>2257</v>
      </c>
      <c r="YE5" s="647"/>
      <c r="YF5" s="647" t="s">
        <v>2968</v>
      </c>
      <c r="YG5" s="647"/>
      <c r="YH5" s="647"/>
      <c r="YI5" s="647"/>
      <c r="YJ5" s="647"/>
      <c r="YK5" s="646"/>
      <c r="YL5" s="646"/>
      <c r="YM5" s="646"/>
      <c r="YN5" s="646"/>
      <c r="YO5" s="646"/>
      <c r="YP5" s="645"/>
      <c r="YQ5" s="646"/>
      <c r="YR5" s="646"/>
      <c r="YS5" s="646"/>
      <c r="YT5" s="646"/>
      <c r="YU5" s="646"/>
      <c r="YV5" s="646"/>
      <c r="YW5" s="646"/>
      <c r="YX5" s="646"/>
      <c r="YY5" s="646"/>
      <c r="YZ5" s="646"/>
      <c r="ZA5" s="646"/>
      <c r="ZB5" s="646"/>
      <c r="ZC5" s="646"/>
      <c r="ZD5" s="645"/>
      <c r="ZE5" s="646" t="s">
        <v>1492</v>
      </c>
      <c r="ZF5" s="645"/>
      <c r="ZG5" s="646"/>
      <c r="ZH5" s="646"/>
      <c r="ZI5" s="646"/>
      <c r="ZJ5" s="646"/>
      <c r="ZK5" s="646"/>
      <c r="ZL5" s="649"/>
      <c r="ZM5" s="648"/>
      <c r="ZN5" s="648"/>
      <c r="ZO5" s="647" t="s">
        <v>1484</v>
      </c>
      <c r="ZP5" s="647"/>
      <c r="ZQ5" s="647"/>
      <c r="ZR5" s="647" t="s">
        <v>3042</v>
      </c>
      <c r="ZS5" s="647"/>
      <c r="ZT5" s="647"/>
      <c r="ZU5" s="647" t="s">
        <v>1485</v>
      </c>
      <c r="ZV5" s="647"/>
      <c r="ZW5" s="647"/>
      <c r="ZX5" s="646"/>
      <c r="ZY5" s="646"/>
      <c r="ZZ5" s="646"/>
      <c r="AAA5" s="646"/>
      <c r="AAB5" s="646"/>
      <c r="AAC5" s="646"/>
      <c r="AAD5" s="646"/>
      <c r="AAE5" s="646"/>
      <c r="AAF5" s="646"/>
      <c r="AAG5" s="646"/>
      <c r="AAH5" s="646"/>
      <c r="AAI5" s="646"/>
      <c r="AAJ5" s="646"/>
      <c r="AAK5" s="646"/>
      <c r="AAL5" s="646"/>
      <c r="AAM5" s="646"/>
      <c r="AAN5" s="646"/>
      <c r="AAO5" s="646"/>
      <c r="AAP5" s="646"/>
      <c r="AAQ5" s="646"/>
      <c r="AAR5" s="646"/>
      <c r="AAS5" s="646"/>
      <c r="AAT5" s="646"/>
      <c r="AAU5" s="646"/>
      <c r="AAV5" s="646"/>
      <c r="AAW5" s="646"/>
      <c r="AAX5" s="647" t="s">
        <v>3085</v>
      </c>
      <c r="AAY5" s="647"/>
      <c r="AAZ5" s="647"/>
      <c r="ABA5" s="647"/>
      <c r="ABB5" s="646"/>
      <c r="ABC5" s="646"/>
      <c r="ABD5" s="646"/>
      <c r="ABE5" s="647" t="s">
        <v>3086</v>
      </c>
      <c r="ABF5" s="647"/>
      <c r="ABG5" s="647"/>
      <c r="ABH5" s="647"/>
      <c r="ABI5" s="647"/>
      <c r="ABJ5" s="647"/>
      <c r="ABK5" s="645"/>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46"/>
      <c r="AEL5" s="646"/>
      <c r="AEM5" s="646"/>
      <c r="AEN5" s="646"/>
      <c r="AEO5" s="646"/>
      <c r="AEP5" s="646"/>
      <c r="AEQ5" s="646"/>
      <c r="AER5" s="646"/>
      <c r="AES5" s="646"/>
      <c r="AET5" s="646"/>
      <c r="AEU5" s="646"/>
      <c r="AEV5" s="646"/>
      <c r="AEW5" s="646"/>
      <c r="AEX5" s="646"/>
      <c r="AEY5" s="655">
        <v>0</v>
      </c>
    </row>
    <row r="6" spans="1:831">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22">
        <v>19</v>
      </c>
      <c r="EB6" s="22">
        <v>20</v>
      </c>
      <c r="EC6" s="517"/>
      <c r="ED6" s="517"/>
      <c r="EE6" s="517"/>
      <c r="EF6" s="517"/>
      <c r="EG6" s="517"/>
      <c r="EH6" s="517"/>
      <c r="EI6" s="517"/>
      <c r="EJ6" s="517"/>
      <c r="EK6" s="517"/>
      <c r="EL6" s="517"/>
      <c r="EM6" s="517"/>
      <c r="EN6" s="517"/>
      <c r="EO6" s="517"/>
      <c r="EP6" s="517">
        <v>1</v>
      </c>
      <c r="EQ6" s="517">
        <v>1</v>
      </c>
      <c r="ER6" s="517">
        <v>2</v>
      </c>
      <c r="ES6" s="517">
        <v>3</v>
      </c>
      <c r="ET6" s="517">
        <v>3</v>
      </c>
      <c r="EU6" s="22">
        <v>2</v>
      </c>
      <c r="EV6" s="22">
        <v>2</v>
      </c>
      <c r="EW6" s="517">
        <v>4</v>
      </c>
      <c r="EX6" s="517">
        <v>5</v>
      </c>
      <c r="EY6" s="517">
        <v>6</v>
      </c>
      <c r="EZ6" s="517"/>
      <c r="FA6" s="517"/>
      <c r="FB6" s="517"/>
      <c r="FC6" s="517"/>
      <c r="FD6" s="22">
        <v>1</v>
      </c>
      <c r="FE6" s="22">
        <v>9</v>
      </c>
      <c r="FF6" s="22"/>
      <c r="FG6" s="22"/>
      <c r="FH6" s="22">
        <v>1</v>
      </c>
      <c r="FI6" s="22">
        <v>1</v>
      </c>
      <c r="FJ6" s="22">
        <v>1</v>
      </c>
      <c r="FK6" s="22">
        <v>1</v>
      </c>
      <c r="FL6" s="22">
        <v>1</v>
      </c>
      <c r="FM6" s="22">
        <v>1</v>
      </c>
      <c r="FN6" s="22">
        <v>4</v>
      </c>
      <c r="FO6" s="22">
        <v>3</v>
      </c>
      <c r="FP6" s="22">
        <v>5</v>
      </c>
      <c r="FQ6" s="22">
        <v>14</v>
      </c>
      <c r="FR6" s="22">
        <v>18</v>
      </c>
      <c r="FS6" s="22">
        <v>6</v>
      </c>
      <c r="FT6" s="517"/>
      <c r="FU6" s="517"/>
      <c r="FV6" s="517"/>
      <c r="FW6" s="22">
        <v>3</v>
      </c>
      <c r="FX6" s="22">
        <v>3</v>
      </c>
      <c r="FY6" s="22">
        <v>1</v>
      </c>
      <c r="FZ6" s="22">
        <v>1</v>
      </c>
      <c r="GA6" s="22">
        <v>2</v>
      </c>
      <c r="GB6" s="22">
        <v>1</v>
      </c>
      <c r="GC6" s="22">
        <v>9</v>
      </c>
      <c r="GD6" s="22">
        <v>5</v>
      </c>
      <c r="GE6" s="22">
        <v>6</v>
      </c>
      <c r="GF6" s="22">
        <v>7</v>
      </c>
      <c r="GG6" s="22">
        <v>8</v>
      </c>
      <c r="GH6" s="22">
        <v>1</v>
      </c>
      <c r="GI6" s="22">
        <v>2</v>
      </c>
      <c r="GJ6" s="22">
        <v>3</v>
      </c>
      <c r="GK6" s="22">
        <v>4</v>
      </c>
      <c r="GL6" s="22">
        <v>5</v>
      </c>
      <c r="GM6" s="22">
        <v>6</v>
      </c>
      <c r="GN6" s="22">
        <v>7</v>
      </c>
      <c r="GO6" s="22">
        <v>8</v>
      </c>
      <c r="GP6" s="22">
        <v>8</v>
      </c>
      <c r="GQ6" s="22">
        <v>8</v>
      </c>
      <c r="GR6" s="22">
        <v>8</v>
      </c>
      <c r="GS6" s="22">
        <v>8</v>
      </c>
      <c r="GT6" s="22"/>
      <c r="GU6" s="22">
        <v>1</v>
      </c>
      <c r="GV6" s="22">
        <v>3</v>
      </c>
      <c r="GW6" s="22">
        <v>4</v>
      </c>
      <c r="GX6" s="8"/>
      <c r="GY6" s="517"/>
      <c r="GZ6" s="517"/>
      <c r="HA6" s="517"/>
      <c r="HB6" s="22">
        <v>1</v>
      </c>
      <c r="HC6" s="517"/>
      <c r="HD6" s="517"/>
      <c r="HE6" s="517"/>
      <c r="HF6" s="517"/>
      <c r="HG6" s="22">
        <v>0</v>
      </c>
      <c r="HH6" s="22">
        <v>1</v>
      </c>
      <c r="HI6" s="22">
        <v>2</v>
      </c>
      <c r="HJ6" s="22">
        <v>6</v>
      </c>
      <c r="HK6" s="22">
        <v>6</v>
      </c>
      <c r="HL6" s="22">
        <v>6</v>
      </c>
      <c r="HM6" s="22">
        <v>6</v>
      </c>
      <c r="HN6" s="22">
        <v>7</v>
      </c>
      <c r="HO6" s="22">
        <v>1</v>
      </c>
      <c r="HP6" s="22">
        <v>1</v>
      </c>
      <c r="HQ6" s="22">
        <v>10</v>
      </c>
      <c r="HR6" s="22">
        <v>11</v>
      </c>
      <c r="HS6" s="22">
        <v>12</v>
      </c>
      <c r="HT6" s="22">
        <v>13</v>
      </c>
      <c r="HU6" s="22">
        <v>14</v>
      </c>
      <c r="HV6" s="22">
        <v>15</v>
      </c>
      <c r="HW6" s="22">
        <v>16</v>
      </c>
      <c r="HX6" s="22">
        <v>17</v>
      </c>
      <c r="HY6" s="22">
        <v>18</v>
      </c>
      <c r="HZ6" s="22">
        <v>19</v>
      </c>
      <c r="IA6" s="22">
        <v>1</v>
      </c>
      <c r="IB6" s="22"/>
      <c r="IC6" s="22"/>
      <c r="ID6" s="22">
        <v>19</v>
      </c>
      <c r="IE6" s="22">
        <v>10</v>
      </c>
      <c r="IF6" s="22">
        <v>11</v>
      </c>
      <c r="IG6" s="22">
        <v>12</v>
      </c>
      <c r="IH6" s="22">
        <v>13</v>
      </c>
      <c r="II6" s="22">
        <v>13</v>
      </c>
      <c r="IJ6" s="22"/>
      <c r="IK6" s="22">
        <v>14</v>
      </c>
      <c r="IL6" s="22">
        <v>15</v>
      </c>
      <c r="IM6" s="22">
        <v>16</v>
      </c>
      <c r="IN6" s="22">
        <v>18</v>
      </c>
      <c r="IO6" s="22">
        <v>17</v>
      </c>
      <c r="IP6" s="22">
        <v>6</v>
      </c>
      <c r="IQ6" s="8"/>
      <c r="IR6" s="517"/>
      <c r="IS6" s="517"/>
      <c r="IT6" s="517"/>
      <c r="IU6" s="22">
        <f>$IK6</f>
        <v>14</v>
      </c>
      <c r="IV6" s="517"/>
      <c r="IW6" s="517"/>
      <c r="IX6" s="22">
        <f>$IL6</f>
        <v>15</v>
      </c>
      <c r="IY6" s="517"/>
      <c r="IZ6" s="517"/>
      <c r="JA6" s="22">
        <f>$IK6</f>
        <v>14</v>
      </c>
      <c r="JB6" s="517"/>
      <c r="JC6" s="517"/>
      <c r="JD6" s="517"/>
      <c r="JE6" s="22">
        <f>$IK6</f>
        <v>14</v>
      </c>
      <c r="JF6" s="22">
        <f>$IL6</f>
        <v>15</v>
      </c>
      <c r="JG6" s="22">
        <f>$IK6</f>
        <v>14</v>
      </c>
      <c r="JH6" s="517"/>
      <c r="JI6" s="519"/>
      <c r="JJ6" s="625">
        <v>45</v>
      </c>
      <c r="JK6" s="625">
        <f>JJ6+7</f>
        <v>52</v>
      </c>
      <c r="JL6" s="625">
        <f t="shared" ref="JL6:JX6" si="3">JK6+7</f>
        <v>59</v>
      </c>
      <c r="JM6" s="625">
        <f t="shared" si="3"/>
        <v>66</v>
      </c>
      <c r="JN6" s="625">
        <f t="shared" si="3"/>
        <v>73</v>
      </c>
      <c r="JO6" s="635">
        <v>45</v>
      </c>
      <c r="JP6" s="635">
        <f t="shared" si="3"/>
        <v>52</v>
      </c>
      <c r="JQ6" s="635">
        <f t="shared" si="3"/>
        <v>59</v>
      </c>
      <c r="JR6" s="635">
        <f t="shared" si="3"/>
        <v>66</v>
      </c>
      <c r="JS6" s="635">
        <f t="shared" si="3"/>
        <v>73</v>
      </c>
      <c r="JT6" s="626">
        <v>45</v>
      </c>
      <c r="JU6" s="626">
        <f t="shared" si="3"/>
        <v>52</v>
      </c>
      <c r="JV6" s="626">
        <f t="shared" si="3"/>
        <v>59</v>
      </c>
      <c r="JW6" s="626">
        <f t="shared" si="3"/>
        <v>66</v>
      </c>
      <c r="JX6" s="626">
        <f t="shared" si="3"/>
        <v>73</v>
      </c>
      <c r="JY6" s="625">
        <v>1</v>
      </c>
      <c r="JZ6" s="625">
        <v>2</v>
      </c>
      <c r="KA6" s="625">
        <v>3</v>
      </c>
      <c r="KB6" s="625">
        <v>6</v>
      </c>
      <c r="KC6" s="625">
        <f>JY6+6</f>
        <v>7</v>
      </c>
      <c r="KD6" s="625">
        <f t="shared" ref="KD6:KV6" si="4">JZ6+6</f>
        <v>8</v>
      </c>
      <c r="KE6" s="625">
        <f t="shared" si="4"/>
        <v>9</v>
      </c>
      <c r="KF6" s="625">
        <f t="shared" si="4"/>
        <v>12</v>
      </c>
      <c r="KG6" s="625">
        <f t="shared" si="4"/>
        <v>13</v>
      </c>
      <c r="KH6" s="625">
        <f t="shared" si="4"/>
        <v>14</v>
      </c>
      <c r="KI6" s="625">
        <f t="shared" si="4"/>
        <v>15</v>
      </c>
      <c r="KJ6" s="625">
        <f t="shared" si="4"/>
        <v>18</v>
      </c>
      <c r="KK6" s="625">
        <f t="shared" si="4"/>
        <v>19</v>
      </c>
      <c r="KL6" s="625">
        <f t="shared" si="4"/>
        <v>20</v>
      </c>
      <c r="KM6" s="625">
        <f t="shared" si="4"/>
        <v>21</v>
      </c>
      <c r="KN6" s="625">
        <f t="shared" si="4"/>
        <v>24</v>
      </c>
      <c r="KO6" s="625">
        <f t="shared" si="4"/>
        <v>25</v>
      </c>
      <c r="KP6" s="625">
        <f t="shared" si="4"/>
        <v>26</v>
      </c>
      <c r="KQ6" s="625">
        <f t="shared" si="4"/>
        <v>27</v>
      </c>
      <c r="KR6" s="625">
        <f t="shared" si="4"/>
        <v>30</v>
      </c>
      <c r="KS6" s="625">
        <f t="shared" si="4"/>
        <v>31</v>
      </c>
      <c r="KT6" s="625">
        <f t="shared" si="4"/>
        <v>32</v>
      </c>
      <c r="KU6" s="625">
        <f t="shared" si="4"/>
        <v>33</v>
      </c>
      <c r="KV6" s="625">
        <f t="shared" si="4"/>
        <v>36</v>
      </c>
      <c r="KW6" s="635">
        <v>1</v>
      </c>
      <c r="KX6" s="635">
        <v>2</v>
      </c>
      <c r="KY6" s="635">
        <v>3</v>
      </c>
      <c r="KZ6" s="635">
        <v>6</v>
      </c>
      <c r="LA6" s="635">
        <v>7</v>
      </c>
      <c r="LB6" s="635">
        <v>8</v>
      </c>
      <c r="LC6" s="635">
        <v>9</v>
      </c>
      <c r="LD6" s="635">
        <v>12</v>
      </c>
      <c r="LE6" s="635">
        <v>13</v>
      </c>
      <c r="LF6" s="635">
        <v>14</v>
      </c>
      <c r="LG6" s="635">
        <v>15</v>
      </c>
      <c r="LH6" s="635">
        <v>18</v>
      </c>
      <c r="LI6" s="635">
        <v>19</v>
      </c>
      <c r="LJ6" s="635">
        <v>20</v>
      </c>
      <c r="LK6" s="635">
        <v>21</v>
      </c>
      <c r="LL6" s="635">
        <v>24</v>
      </c>
      <c r="LM6" s="635">
        <v>25</v>
      </c>
      <c r="LN6" s="635">
        <v>26</v>
      </c>
      <c r="LO6" s="635">
        <v>27</v>
      </c>
      <c r="LP6" s="635">
        <v>30</v>
      </c>
      <c r="LQ6" s="635">
        <v>31</v>
      </c>
      <c r="LR6" s="635">
        <v>32</v>
      </c>
      <c r="LS6" s="635">
        <v>33</v>
      </c>
      <c r="LT6" s="635">
        <v>36</v>
      </c>
      <c r="LU6" s="626">
        <v>1</v>
      </c>
      <c r="LV6" s="626">
        <v>2</v>
      </c>
      <c r="LW6" s="626">
        <v>3</v>
      </c>
      <c r="LX6" s="626">
        <v>6</v>
      </c>
      <c r="LY6" s="626">
        <f>LU6+6</f>
        <v>7</v>
      </c>
      <c r="LZ6" s="626">
        <f t="shared" ref="LZ6" si="5">LV6+6</f>
        <v>8</v>
      </c>
      <c r="MA6" s="626">
        <f t="shared" ref="MA6" si="6">LW6+6</f>
        <v>9</v>
      </c>
      <c r="MB6" s="626">
        <f t="shared" ref="MB6" si="7">LX6+6</f>
        <v>12</v>
      </c>
      <c r="MC6" s="626">
        <f t="shared" ref="MC6" si="8">LY6+6</f>
        <v>13</v>
      </c>
      <c r="MD6" s="626">
        <f t="shared" ref="MD6" si="9">LZ6+6</f>
        <v>14</v>
      </c>
      <c r="ME6" s="626">
        <f t="shared" ref="ME6" si="10">MA6+6</f>
        <v>15</v>
      </c>
      <c r="MF6" s="626">
        <f t="shared" ref="MF6" si="11">MB6+6</f>
        <v>18</v>
      </c>
      <c r="MG6" s="626">
        <f t="shared" ref="MG6" si="12">MC6+6</f>
        <v>19</v>
      </c>
      <c r="MH6" s="626">
        <f t="shared" ref="MH6" si="13">MD6+6</f>
        <v>20</v>
      </c>
      <c r="MI6" s="626">
        <f t="shared" ref="MI6" si="14">ME6+6</f>
        <v>21</v>
      </c>
      <c r="MJ6" s="626">
        <f t="shared" ref="MJ6" si="15">MF6+6</f>
        <v>24</v>
      </c>
      <c r="MK6" s="626">
        <f t="shared" ref="MK6" si="16">MG6+6</f>
        <v>25</v>
      </c>
      <c r="ML6" s="626">
        <f t="shared" ref="ML6" si="17">MH6+6</f>
        <v>26</v>
      </c>
      <c r="MM6" s="626">
        <f t="shared" ref="MM6" si="18">MI6+6</f>
        <v>27</v>
      </c>
      <c r="MN6" s="626">
        <f t="shared" ref="MN6" si="19">MJ6+6</f>
        <v>30</v>
      </c>
      <c r="MO6" s="626">
        <f t="shared" ref="MO6" si="20">MK6+6</f>
        <v>31</v>
      </c>
      <c r="MP6" s="626">
        <f t="shared" ref="MP6" si="21">ML6+6</f>
        <v>32</v>
      </c>
      <c r="MQ6" s="626">
        <f t="shared" ref="MQ6" si="22">MM6+6</f>
        <v>33</v>
      </c>
      <c r="MR6" s="626">
        <f t="shared" ref="MR6" si="23">MN6+6</f>
        <v>36</v>
      </c>
      <c r="MS6" s="625">
        <v>1</v>
      </c>
      <c r="MT6" s="625">
        <f>MS6+1</f>
        <v>2</v>
      </c>
      <c r="MU6" s="625">
        <f t="shared" ref="MU6:PF6" si="24">MT6+1</f>
        <v>3</v>
      </c>
      <c r="MV6" s="625">
        <f t="shared" si="24"/>
        <v>4</v>
      </c>
      <c r="MW6" s="625">
        <f t="shared" si="24"/>
        <v>5</v>
      </c>
      <c r="MX6" s="625">
        <f t="shared" si="24"/>
        <v>6</v>
      </c>
      <c r="MY6" s="625">
        <f t="shared" si="24"/>
        <v>7</v>
      </c>
      <c r="MZ6" s="625">
        <f t="shared" si="24"/>
        <v>8</v>
      </c>
      <c r="NA6" s="625">
        <f t="shared" si="24"/>
        <v>9</v>
      </c>
      <c r="NB6" s="625">
        <f t="shared" si="24"/>
        <v>10</v>
      </c>
      <c r="NC6" s="625">
        <f t="shared" si="24"/>
        <v>11</v>
      </c>
      <c r="ND6" s="625">
        <f t="shared" si="24"/>
        <v>12</v>
      </c>
      <c r="NE6" s="625">
        <f t="shared" si="24"/>
        <v>13</v>
      </c>
      <c r="NF6" s="625">
        <f t="shared" si="24"/>
        <v>14</v>
      </c>
      <c r="NG6" s="625">
        <f t="shared" si="24"/>
        <v>15</v>
      </c>
      <c r="NH6" s="625">
        <f t="shared" si="24"/>
        <v>16</v>
      </c>
      <c r="NI6" s="625">
        <f t="shared" si="24"/>
        <v>17</v>
      </c>
      <c r="NJ6" s="625">
        <f t="shared" si="24"/>
        <v>18</v>
      </c>
      <c r="NK6" s="625">
        <f t="shared" si="24"/>
        <v>19</v>
      </c>
      <c r="NL6" s="625">
        <f t="shared" si="24"/>
        <v>20</v>
      </c>
      <c r="NM6" s="625">
        <f t="shared" si="24"/>
        <v>21</v>
      </c>
      <c r="NN6" s="625">
        <f t="shared" si="24"/>
        <v>22</v>
      </c>
      <c r="NO6" s="625">
        <f t="shared" si="24"/>
        <v>23</v>
      </c>
      <c r="NP6" s="625">
        <f t="shared" si="24"/>
        <v>24</v>
      </c>
      <c r="NQ6" s="625">
        <f t="shared" si="24"/>
        <v>25</v>
      </c>
      <c r="NR6" s="625">
        <f t="shared" si="24"/>
        <v>26</v>
      </c>
      <c r="NS6" s="625">
        <f t="shared" si="24"/>
        <v>27</v>
      </c>
      <c r="NT6" s="625">
        <f t="shared" si="24"/>
        <v>28</v>
      </c>
      <c r="NU6" s="625">
        <f t="shared" si="24"/>
        <v>29</v>
      </c>
      <c r="NV6" s="625">
        <f t="shared" si="24"/>
        <v>30</v>
      </c>
      <c r="NW6" s="625">
        <f t="shared" si="24"/>
        <v>31</v>
      </c>
      <c r="NX6" s="625">
        <f t="shared" si="24"/>
        <v>32</v>
      </c>
      <c r="NY6" s="625">
        <f t="shared" si="24"/>
        <v>33</v>
      </c>
      <c r="NZ6" s="625">
        <f t="shared" si="24"/>
        <v>34</v>
      </c>
      <c r="OA6" s="625">
        <f t="shared" si="24"/>
        <v>35</v>
      </c>
      <c r="OB6" s="625">
        <f t="shared" si="24"/>
        <v>36</v>
      </c>
      <c r="OC6" s="625">
        <f t="shared" si="24"/>
        <v>37</v>
      </c>
      <c r="OD6" s="625">
        <f t="shared" si="24"/>
        <v>38</v>
      </c>
      <c r="OE6" s="625">
        <f t="shared" si="24"/>
        <v>39</v>
      </c>
      <c r="OF6" s="625">
        <f t="shared" si="24"/>
        <v>40</v>
      </c>
      <c r="OG6" s="625">
        <f t="shared" si="24"/>
        <v>41</v>
      </c>
      <c r="OH6" s="625">
        <f t="shared" si="24"/>
        <v>42</v>
      </c>
      <c r="OI6" s="625">
        <f t="shared" si="24"/>
        <v>43</v>
      </c>
      <c r="OJ6" s="625">
        <f t="shared" si="24"/>
        <v>44</v>
      </c>
      <c r="OK6" s="625">
        <f t="shared" si="24"/>
        <v>45</v>
      </c>
      <c r="OL6" s="625">
        <f t="shared" si="24"/>
        <v>46</v>
      </c>
      <c r="OM6" s="625">
        <f t="shared" si="24"/>
        <v>47</v>
      </c>
      <c r="ON6" s="625">
        <f t="shared" si="24"/>
        <v>48</v>
      </c>
      <c r="OO6" s="625">
        <f t="shared" si="24"/>
        <v>49</v>
      </c>
      <c r="OP6" s="625">
        <f t="shared" si="24"/>
        <v>50</v>
      </c>
      <c r="OQ6" s="625">
        <f t="shared" si="24"/>
        <v>51</v>
      </c>
      <c r="OR6" s="625">
        <f t="shared" si="24"/>
        <v>52</v>
      </c>
      <c r="OS6" s="625">
        <f t="shared" si="24"/>
        <v>53</v>
      </c>
      <c r="OT6" s="625">
        <f t="shared" si="24"/>
        <v>54</v>
      </c>
      <c r="OU6" s="625">
        <f t="shared" si="24"/>
        <v>55</v>
      </c>
      <c r="OV6" s="625">
        <f t="shared" si="24"/>
        <v>56</v>
      </c>
      <c r="OW6" s="625">
        <f t="shared" si="24"/>
        <v>57</v>
      </c>
      <c r="OX6" s="625">
        <f t="shared" si="24"/>
        <v>58</v>
      </c>
      <c r="OY6" s="625">
        <f t="shared" si="24"/>
        <v>59</v>
      </c>
      <c r="OZ6" s="625">
        <f t="shared" si="24"/>
        <v>60</v>
      </c>
      <c r="PA6" s="625">
        <f t="shared" si="24"/>
        <v>61</v>
      </c>
      <c r="PB6" s="625">
        <f t="shared" si="24"/>
        <v>62</v>
      </c>
      <c r="PC6" s="625">
        <f t="shared" si="24"/>
        <v>63</v>
      </c>
      <c r="PD6" s="625">
        <f t="shared" si="24"/>
        <v>64</v>
      </c>
      <c r="PE6" s="625">
        <f t="shared" si="24"/>
        <v>65</v>
      </c>
      <c r="PF6" s="625">
        <f t="shared" si="24"/>
        <v>66</v>
      </c>
      <c r="PG6" s="625">
        <f t="shared" ref="PG6:RR6" si="25">PF6+1</f>
        <v>67</v>
      </c>
      <c r="PH6" s="625">
        <f t="shared" si="25"/>
        <v>68</v>
      </c>
      <c r="PI6" s="625">
        <f t="shared" si="25"/>
        <v>69</v>
      </c>
      <c r="PJ6" s="625">
        <f t="shared" si="25"/>
        <v>70</v>
      </c>
      <c r="PK6" s="625">
        <f t="shared" si="25"/>
        <v>71</v>
      </c>
      <c r="PL6" s="625">
        <f t="shared" si="25"/>
        <v>72</v>
      </c>
      <c r="PM6" s="625">
        <f t="shared" si="25"/>
        <v>73</v>
      </c>
      <c r="PN6" s="625">
        <f t="shared" si="25"/>
        <v>74</v>
      </c>
      <c r="PO6" s="625">
        <f t="shared" si="25"/>
        <v>75</v>
      </c>
      <c r="PP6" s="625">
        <f t="shared" si="25"/>
        <v>76</v>
      </c>
      <c r="PQ6" s="625">
        <f t="shared" si="25"/>
        <v>77</v>
      </c>
      <c r="PR6" s="635">
        <v>1</v>
      </c>
      <c r="PS6" s="635">
        <f t="shared" si="25"/>
        <v>2</v>
      </c>
      <c r="PT6" s="635">
        <f t="shared" si="25"/>
        <v>3</v>
      </c>
      <c r="PU6" s="635">
        <f t="shared" si="25"/>
        <v>4</v>
      </c>
      <c r="PV6" s="635">
        <f t="shared" si="25"/>
        <v>5</v>
      </c>
      <c r="PW6" s="635">
        <f t="shared" si="25"/>
        <v>6</v>
      </c>
      <c r="PX6" s="635">
        <f t="shared" si="25"/>
        <v>7</v>
      </c>
      <c r="PY6" s="635">
        <f t="shared" si="25"/>
        <v>8</v>
      </c>
      <c r="PZ6" s="635">
        <f t="shared" si="25"/>
        <v>9</v>
      </c>
      <c r="QA6" s="635">
        <f t="shared" si="25"/>
        <v>10</v>
      </c>
      <c r="QB6" s="635">
        <f t="shared" si="25"/>
        <v>11</v>
      </c>
      <c r="QC6" s="635">
        <f t="shared" si="25"/>
        <v>12</v>
      </c>
      <c r="QD6" s="635">
        <f t="shared" si="25"/>
        <v>13</v>
      </c>
      <c r="QE6" s="635">
        <f t="shared" si="25"/>
        <v>14</v>
      </c>
      <c r="QF6" s="635">
        <f t="shared" si="25"/>
        <v>15</v>
      </c>
      <c r="QG6" s="635">
        <f t="shared" si="25"/>
        <v>16</v>
      </c>
      <c r="QH6" s="635">
        <f t="shared" si="25"/>
        <v>17</v>
      </c>
      <c r="QI6" s="635">
        <f t="shared" si="25"/>
        <v>18</v>
      </c>
      <c r="QJ6" s="635">
        <f t="shared" si="25"/>
        <v>19</v>
      </c>
      <c r="QK6" s="635">
        <f t="shared" si="25"/>
        <v>20</v>
      </c>
      <c r="QL6" s="635">
        <f t="shared" si="25"/>
        <v>21</v>
      </c>
      <c r="QM6" s="635">
        <f t="shared" si="25"/>
        <v>22</v>
      </c>
      <c r="QN6" s="635">
        <f t="shared" si="25"/>
        <v>23</v>
      </c>
      <c r="QO6" s="635">
        <f t="shared" si="25"/>
        <v>24</v>
      </c>
      <c r="QP6" s="635">
        <f t="shared" si="25"/>
        <v>25</v>
      </c>
      <c r="QQ6" s="635">
        <f t="shared" si="25"/>
        <v>26</v>
      </c>
      <c r="QR6" s="635">
        <f t="shared" si="25"/>
        <v>27</v>
      </c>
      <c r="QS6" s="635">
        <f t="shared" si="25"/>
        <v>28</v>
      </c>
      <c r="QT6" s="635">
        <f t="shared" si="25"/>
        <v>29</v>
      </c>
      <c r="QU6" s="635">
        <f t="shared" si="25"/>
        <v>30</v>
      </c>
      <c r="QV6" s="635">
        <f t="shared" si="25"/>
        <v>31</v>
      </c>
      <c r="QW6" s="635">
        <f t="shared" si="25"/>
        <v>32</v>
      </c>
      <c r="QX6" s="635">
        <f t="shared" si="25"/>
        <v>33</v>
      </c>
      <c r="QY6" s="635">
        <f t="shared" si="25"/>
        <v>34</v>
      </c>
      <c r="QZ6" s="635">
        <f t="shared" si="25"/>
        <v>35</v>
      </c>
      <c r="RA6" s="635">
        <f t="shared" si="25"/>
        <v>36</v>
      </c>
      <c r="RB6" s="635">
        <f t="shared" si="25"/>
        <v>37</v>
      </c>
      <c r="RC6" s="635">
        <f t="shared" si="25"/>
        <v>38</v>
      </c>
      <c r="RD6" s="635">
        <f t="shared" si="25"/>
        <v>39</v>
      </c>
      <c r="RE6" s="635">
        <f t="shared" si="25"/>
        <v>40</v>
      </c>
      <c r="RF6" s="635">
        <f t="shared" si="25"/>
        <v>41</v>
      </c>
      <c r="RG6" s="635">
        <f t="shared" si="25"/>
        <v>42</v>
      </c>
      <c r="RH6" s="635">
        <f t="shared" si="25"/>
        <v>43</v>
      </c>
      <c r="RI6" s="635">
        <f t="shared" si="25"/>
        <v>44</v>
      </c>
      <c r="RJ6" s="635">
        <f t="shared" si="25"/>
        <v>45</v>
      </c>
      <c r="RK6" s="635">
        <f t="shared" si="25"/>
        <v>46</v>
      </c>
      <c r="RL6" s="635">
        <f t="shared" si="25"/>
        <v>47</v>
      </c>
      <c r="RM6" s="635">
        <f t="shared" si="25"/>
        <v>48</v>
      </c>
      <c r="RN6" s="635">
        <f t="shared" si="25"/>
        <v>49</v>
      </c>
      <c r="RO6" s="635">
        <f t="shared" si="25"/>
        <v>50</v>
      </c>
      <c r="RP6" s="635">
        <f t="shared" si="25"/>
        <v>51</v>
      </c>
      <c r="RQ6" s="635">
        <f t="shared" si="25"/>
        <v>52</v>
      </c>
      <c r="RR6" s="635">
        <f t="shared" si="25"/>
        <v>53</v>
      </c>
      <c r="RS6" s="635">
        <f t="shared" ref="RS6:UD6" si="26">RR6+1</f>
        <v>54</v>
      </c>
      <c r="RT6" s="635">
        <f t="shared" si="26"/>
        <v>55</v>
      </c>
      <c r="RU6" s="635">
        <f t="shared" si="26"/>
        <v>56</v>
      </c>
      <c r="RV6" s="635">
        <f t="shared" si="26"/>
        <v>57</v>
      </c>
      <c r="RW6" s="635">
        <f t="shared" si="26"/>
        <v>58</v>
      </c>
      <c r="RX6" s="635">
        <f t="shared" si="26"/>
        <v>59</v>
      </c>
      <c r="RY6" s="635">
        <f t="shared" si="26"/>
        <v>60</v>
      </c>
      <c r="RZ6" s="635">
        <f t="shared" si="26"/>
        <v>61</v>
      </c>
      <c r="SA6" s="635">
        <f t="shared" si="26"/>
        <v>62</v>
      </c>
      <c r="SB6" s="635">
        <f t="shared" si="26"/>
        <v>63</v>
      </c>
      <c r="SC6" s="635">
        <f t="shared" si="26"/>
        <v>64</v>
      </c>
      <c r="SD6" s="635">
        <f t="shared" si="26"/>
        <v>65</v>
      </c>
      <c r="SE6" s="635">
        <f t="shared" si="26"/>
        <v>66</v>
      </c>
      <c r="SF6" s="635">
        <f t="shared" si="26"/>
        <v>67</v>
      </c>
      <c r="SG6" s="635">
        <f t="shared" si="26"/>
        <v>68</v>
      </c>
      <c r="SH6" s="635">
        <f t="shared" si="26"/>
        <v>69</v>
      </c>
      <c r="SI6" s="635">
        <f t="shared" si="26"/>
        <v>70</v>
      </c>
      <c r="SJ6" s="635">
        <f t="shared" si="26"/>
        <v>71</v>
      </c>
      <c r="SK6" s="635">
        <f t="shared" si="26"/>
        <v>72</v>
      </c>
      <c r="SL6" s="635">
        <f t="shared" si="26"/>
        <v>73</v>
      </c>
      <c r="SM6" s="635">
        <f t="shared" si="26"/>
        <v>74</v>
      </c>
      <c r="SN6" s="635">
        <f t="shared" si="26"/>
        <v>75</v>
      </c>
      <c r="SO6" s="635">
        <f t="shared" si="26"/>
        <v>76</v>
      </c>
      <c r="SP6" s="635">
        <f t="shared" si="26"/>
        <v>77</v>
      </c>
      <c r="SQ6" s="626">
        <v>1</v>
      </c>
      <c r="SR6" s="626">
        <f t="shared" si="26"/>
        <v>2</v>
      </c>
      <c r="SS6" s="626">
        <f t="shared" si="26"/>
        <v>3</v>
      </c>
      <c r="ST6" s="626">
        <f t="shared" si="26"/>
        <v>4</v>
      </c>
      <c r="SU6" s="626">
        <f t="shared" si="26"/>
        <v>5</v>
      </c>
      <c r="SV6" s="626">
        <f t="shared" si="26"/>
        <v>6</v>
      </c>
      <c r="SW6" s="626">
        <f t="shared" si="26"/>
        <v>7</v>
      </c>
      <c r="SX6" s="626">
        <f t="shared" si="26"/>
        <v>8</v>
      </c>
      <c r="SY6" s="626">
        <f t="shared" si="26"/>
        <v>9</v>
      </c>
      <c r="SZ6" s="626">
        <f t="shared" si="26"/>
        <v>10</v>
      </c>
      <c r="TA6" s="626">
        <f t="shared" si="26"/>
        <v>11</v>
      </c>
      <c r="TB6" s="626">
        <f t="shared" si="26"/>
        <v>12</v>
      </c>
      <c r="TC6" s="626">
        <f t="shared" si="26"/>
        <v>13</v>
      </c>
      <c r="TD6" s="626">
        <f t="shared" si="26"/>
        <v>14</v>
      </c>
      <c r="TE6" s="626">
        <f t="shared" si="26"/>
        <v>15</v>
      </c>
      <c r="TF6" s="626">
        <f t="shared" si="26"/>
        <v>16</v>
      </c>
      <c r="TG6" s="626">
        <f t="shared" si="26"/>
        <v>17</v>
      </c>
      <c r="TH6" s="626">
        <f t="shared" si="26"/>
        <v>18</v>
      </c>
      <c r="TI6" s="626">
        <f t="shared" si="26"/>
        <v>19</v>
      </c>
      <c r="TJ6" s="626">
        <f t="shared" si="26"/>
        <v>20</v>
      </c>
      <c r="TK6" s="626">
        <f t="shared" si="26"/>
        <v>21</v>
      </c>
      <c r="TL6" s="626">
        <f t="shared" si="26"/>
        <v>22</v>
      </c>
      <c r="TM6" s="626">
        <f t="shared" si="26"/>
        <v>23</v>
      </c>
      <c r="TN6" s="626">
        <f t="shared" si="26"/>
        <v>24</v>
      </c>
      <c r="TO6" s="626">
        <f t="shared" si="26"/>
        <v>25</v>
      </c>
      <c r="TP6" s="626">
        <f t="shared" si="26"/>
        <v>26</v>
      </c>
      <c r="TQ6" s="626">
        <f t="shared" si="26"/>
        <v>27</v>
      </c>
      <c r="TR6" s="626">
        <f t="shared" si="26"/>
        <v>28</v>
      </c>
      <c r="TS6" s="626">
        <f t="shared" si="26"/>
        <v>29</v>
      </c>
      <c r="TT6" s="626">
        <f t="shared" si="26"/>
        <v>30</v>
      </c>
      <c r="TU6" s="626">
        <f t="shared" si="26"/>
        <v>31</v>
      </c>
      <c r="TV6" s="626">
        <f t="shared" si="26"/>
        <v>32</v>
      </c>
      <c r="TW6" s="626">
        <f t="shared" si="26"/>
        <v>33</v>
      </c>
      <c r="TX6" s="626">
        <f t="shared" si="26"/>
        <v>34</v>
      </c>
      <c r="TY6" s="626">
        <f t="shared" si="26"/>
        <v>35</v>
      </c>
      <c r="TZ6" s="626">
        <f t="shared" si="26"/>
        <v>36</v>
      </c>
      <c r="UA6" s="626">
        <f t="shared" si="26"/>
        <v>37</v>
      </c>
      <c r="UB6" s="626">
        <f t="shared" si="26"/>
        <v>38</v>
      </c>
      <c r="UC6" s="626">
        <f t="shared" si="26"/>
        <v>39</v>
      </c>
      <c r="UD6" s="626">
        <f t="shared" si="26"/>
        <v>40</v>
      </c>
      <c r="UE6" s="626">
        <f t="shared" ref="UE6:VO6" si="27">UD6+1</f>
        <v>41</v>
      </c>
      <c r="UF6" s="626">
        <f t="shared" si="27"/>
        <v>42</v>
      </c>
      <c r="UG6" s="626">
        <f t="shared" si="27"/>
        <v>43</v>
      </c>
      <c r="UH6" s="626">
        <f t="shared" si="27"/>
        <v>44</v>
      </c>
      <c r="UI6" s="626">
        <f t="shared" si="27"/>
        <v>45</v>
      </c>
      <c r="UJ6" s="626">
        <f t="shared" si="27"/>
        <v>46</v>
      </c>
      <c r="UK6" s="626">
        <f t="shared" si="27"/>
        <v>47</v>
      </c>
      <c r="UL6" s="626">
        <f t="shared" si="27"/>
        <v>48</v>
      </c>
      <c r="UM6" s="626">
        <f t="shared" si="27"/>
        <v>49</v>
      </c>
      <c r="UN6" s="626">
        <f t="shared" si="27"/>
        <v>50</v>
      </c>
      <c r="UO6" s="626">
        <f t="shared" si="27"/>
        <v>51</v>
      </c>
      <c r="UP6" s="626">
        <f t="shared" si="27"/>
        <v>52</v>
      </c>
      <c r="UQ6" s="626">
        <f t="shared" si="27"/>
        <v>53</v>
      </c>
      <c r="UR6" s="626">
        <f t="shared" si="27"/>
        <v>54</v>
      </c>
      <c r="US6" s="626">
        <f t="shared" si="27"/>
        <v>55</v>
      </c>
      <c r="UT6" s="626">
        <f t="shared" si="27"/>
        <v>56</v>
      </c>
      <c r="UU6" s="626">
        <f t="shared" si="27"/>
        <v>57</v>
      </c>
      <c r="UV6" s="626">
        <f t="shared" si="27"/>
        <v>58</v>
      </c>
      <c r="UW6" s="626">
        <f t="shared" si="27"/>
        <v>59</v>
      </c>
      <c r="UX6" s="626">
        <f t="shared" si="27"/>
        <v>60</v>
      </c>
      <c r="UY6" s="626">
        <f t="shared" si="27"/>
        <v>61</v>
      </c>
      <c r="UZ6" s="626">
        <f t="shared" si="27"/>
        <v>62</v>
      </c>
      <c r="VA6" s="626">
        <f t="shared" si="27"/>
        <v>63</v>
      </c>
      <c r="VB6" s="626">
        <f t="shared" si="27"/>
        <v>64</v>
      </c>
      <c r="VC6" s="626">
        <f t="shared" si="27"/>
        <v>65</v>
      </c>
      <c r="VD6" s="626">
        <f t="shared" si="27"/>
        <v>66</v>
      </c>
      <c r="VE6" s="626">
        <f t="shared" si="27"/>
        <v>67</v>
      </c>
      <c r="VF6" s="626">
        <f t="shared" si="27"/>
        <v>68</v>
      </c>
      <c r="VG6" s="626">
        <f t="shared" si="27"/>
        <v>69</v>
      </c>
      <c r="VH6" s="626">
        <f t="shared" si="27"/>
        <v>70</v>
      </c>
      <c r="VI6" s="626">
        <f t="shared" si="27"/>
        <v>71</v>
      </c>
      <c r="VJ6" s="626">
        <f t="shared" si="27"/>
        <v>72</v>
      </c>
      <c r="VK6" s="626">
        <f t="shared" si="27"/>
        <v>73</v>
      </c>
      <c r="VL6" s="626">
        <f t="shared" si="27"/>
        <v>74</v>
      </c>
      <c r="VM6" s="626">
        <f t="shared" si="27"/>
        <v>75</v>
      </c>
      <c r="VN6" s="626">
        <f t="shared" si="27"/>
        <v>76</v>
      </c>
      <c r="VO6" s="626">
        <f t="shared" si="27"/>
        <v>77</v>
      </c>
      <c r="VP6" s="22">
        <v>1</v>
      </c>
      <c r="VQ6" s="22">
        <v>3</v>
      </c>
      <c r="VR6" s="232">
        <f>VQ6</f>
        <v>3</v>
      </c>
      <c r="VS6" s="22">
        <v>4</v>
      </c>
      <c r="VT6" s="232">
        <f>VS6</f>
        <v>4</v>
      </c>
      <c r="VU6" s="22">
        <v>6</v>
      </c>
      <c r="VV6" s="520">
        <f ca="1">OFFSET(VV6,0,-6)+6</f>
        <v>7</v>
      </c>
      <c r="VW6" s="520">
        <f t="shared" ref="VW6:WA6" ca="1" si="28">OFFSET(VW6,0,-6)+6</f>
        <v>9</v>
      </c>
      <c r="VX6" s="520">
        <f t="shared" ca="1" si="28"/>
        <v>9</v>
      </c>
      <c r="VY6" s="520">
        <f t="shared" ca="1" si="28"/>
        <v>10</v>
      </c>
      <c r="VZ6" s="520">
        <f t="shared" ca="1" si="28"/>
        <v>10</v>
      </c>
      <c r="WA6" s="520">
        <f t="shared" ca="1" si="28"/>
        <v>12</v>
      </c>
      <c r="WB6" s="22">
        <v>38</v>
      </c>
      <c r="WC6" s="232">
        <f>WB6</f>
        <v>38</v>
      </c>
      <c r="WD6" s="22">
        <v>39</v>
      </c>
      <c r="WE6" s="232">
        <f>WD6</f>
        <v>39</v>
      </c>
      <c r="WF6" s="22">
        <v>41</v>
      </c>
      <c r="WG6" s="22">
        <v>38</v>
      </c>
      <c r="WH6" s="232">
        <f>WG6</f>
        <v>38</v>
      </c>
      <c r="WI6" s="22">
        <v>39</v>
      </c>
      <c r="WJ6" s="232">
        <f>WI6</f>
        <v>39</v>
      </c>
      <c r="WK6" s="22">
        <v>41</v>
      </c>
      <c r="WL6" s="520">
        <f ca="1">OFFSET(WL6,0,-5)+5</f>
        <v>43</v>
      </c>
      <c r="WM6" s="520">
        <f t="shared" ref="WM6:WR6" ca="1" si="29">OFFSET(WM6,0,-5)+5</f>
        <v>43</v>
      </c>
      <c r="WN6" s="520">
        <f t="shared" ca="1" si="29"/>
        <v>44</v>
      </c>
      <c r="WO6" s="520">
        <f t="shared" ca="1" si="29"/>
        <v>44</v>
      </c>
      <c r="WP6" s="520">
        <f t="shared" ca="1" si="29"/>
        <v>46</v>
      </c>
      <c r="WQ6" s="520">
        <f t="shared" ca="1" si="29"/>
        <v>48</v>
      </c>
      <c r="WR6" s="520">
        <f t="shared" ca="1" si="29"/>
        <v>48</v>
      </c>
      <c r="WS6" s="22">
        <v>1</v>
      </c>
      <c r="WT6" s="8"/>
      <c r="WU6" s="517"/>
      <c r="WV6" s="22">
        <v>1</v>
      </c>
      <c r="WW6" s="22">
        <v>1</v>
      </c>
      <c r="WX6" s="22">
        <v>17</v>
      </c>
      <c r="WY6" s="22">
        <v>1</v>
      </c>
      <c r="WZ6" s="22">
        <v>3</v>
      </c>
      <c r="XA6" s="22">
        <v>6</v>
      </c>
      <c r="XB6" s="22">
        <v>5</v>
      </c>
      <c r="XC6" s="22">
        <v>2</v>
      </c>
      <c r="XD6" s="22">
        <v>4</v>
      </c>
      <c r="XE6" s="22">
        <v>7</v>
      </c>
      <c r="XF6" s="22">
        <v>8</v>
      </c>
      <c r="XG6" s="22">
        <v>9</v>
      </c>
      <c r="XH6" s="22">
        <v>12</v>
      </c>
      <c r="XI6" s="22">
        <v>13</v>
      </c>
      <c r="XJ6" s="517"/>
      <c r="XK6" s="22">
        <v>14</v>
      </c>
      <c r="XL6" s="22">
        <v>15</v>
      </c>
      <c r="XM6" s="22">
        <v>16</v>
      </c>
      <c r="XN6" s="8"/>
      <c r="XO6" s="22">
        <v>1</v>
      </c>
      <c r="XP6" s="22"/>
      <c r="XQ6" s="22"/>
      <c r="XR6" s="22"/>
      <c r="XS6" s="22"/>
      <c r="XT6" s="22"/>
      <c r="XU6" s="22"/>
      <c r="XV6" s="87">
        <f>d.Region</f>
        <v>2</v>
      </c>
      <c r="XW6" s="22"/>
      <c r="XX6" s="22"/>
      <c r="XY6" s="22"/>
      <c r="XZ6" s="22"/>
      <c r="YA6" s="22"/>
      <c r="YB6" s="517"/>
      <c r="YC6" s="517"/>
      <c r="YD6" s="517">
        <v>1</v>
      </c>
      <c r="YE6" s="517">
        <v>1</v>
      </c>
      <c r="YF6" s="22">
        <v>1</v>
      </c>
      <c r="YG6" s="22">
        <v>3</v>
      </c>
      <c r="YH6" s="22">
        <v>5</v>
      </c>
      <c r="YI6" s="22">
        <v>2</v>
      </c>
      <c r="YJ6" s="22">
        <v>4</v>
      </c>
      <c r="YK6" s="517"/>
      <c r="YL6" s="517"/>
      <c r="YM6" s="517"/>
      <c r="YN6" s="517"/>
      <c r="YO6" s="517"/>
      <c r="YP6" s="517"/>
      <c r="YQ6" s="22">
        <v>1</v>
      </c>
      <c r="YR6" s="22">
        <v>2</v>
      </c>
      <c r="YS6" s="22">
        <v>3</v>
      </c>
      <c r="YT6" s="22">
        <v>4</v>
      </c>
      <c r="YU6" s="22"/>
      <c r="YV6" s="22"/>
      <c r="YW6" s="22"/>
      <c r="YX6" s="22"/>
      <c r="YY6" s="22"/>
      <c r="YZ6" s="22"/>
      <c r="ZA6" s="22"/>
      <c r="ZB6" s="22"/>
      <c r="ZC6" s="22"/>
      <c r="ZD6" s="517"/>
      <c r="ZE6" s="22" t="s">
        <v>1107</v>
      </c>
      <c r="ZF6" s="8"/>
      <c r="ZG6" s="517">
        <f>$AAX6</f>
        <v>12</v>
      </c>
      <c r="ZH6" s="517"/>
      <c r="ZI6" s="517"/>
      <c r="ZJ6" s="517"/>
      <c r="ZK6" s="517"/>
      <c r="ZL6" s="519"/>
      <c r="ZM6" s="22">
        <v>21</v>
      </c>
      <c r="ZN6" s="87">
        <f>$ZM6</f>
        <v>21</v>
      </c>
      <c r="ZO6" s="22">
        <v>1</v>
      </c>
      <c r="ZP6" s="22">
        <v>2</v>
      </c>
      <c r="ZQ6" s="22">
        <v>3</v>
      </c>
      <c r="ZR6" s="22">
        <v>1</v>
      </c>
      <c r="ZS6" s="22">
        <v>2</v>
      </c>
      <c r="ZT6" s="22">
        <v>3</v>
      </c>
      <c r="ZU6" s="22">
        <v>1</v>
      </c>
      <c r="ZV6" s="22">
        <v>2</v>
      </c>
      <c r="ZW6" s="22">
        <v>3</v>
      </c>
      <c r="ZX6" s="517"/>
      <c r="ZY6" s="22">
        <v>6</v>
      </c>
      <c r="ZZ6" s="22"/>
      <c r="AAA6" s="22"/>
      <c r="AAB6" s="22"/>
      <c r="AAC6" s="22"/>
      <c r="AAD6" s="22">
        <v>6</v>
      </c>
      <c r="AAE6" s="22"/>
      <c r="AAF6" s="22"/>
      <c r="AAG6" s="22"/>
      <c r="AAH6" s="22"/>
      <c r="AAI6" s="22"/>
      <c r="AAJ6" s="517"/>
      <c r="AAK6" s="517"/>
      <c r="AAL6" s="517"/>
      <c r="AAM6" s="517"/>
      <c r="AAN6" s="517"/>
      <c r="AAO6" s="517"/>
      <c r="AAP6" s="517"/>
      <c r="AAQ6" s="517"/>
      <c r="AAR6" s="517"/>
      <c r="AAS6" s="517"/>
      <c r="AAT6" s="517"/>
      <c r="AAU6" s="517"/>
      <c r="AAV6" s="517"/>
      <c r="AAW6" s="517"/>
      <c r="AAX6" s="22">
        <v>12</v>
      </c>
      <c r="AAY6" s="517">
        <f t="shared" ref="AAY6:ABJ6" si="30">$AAX6</f>
        <v>12</v>
      </c>
      <c r="AAZ6" s="517">
        <f t="shared" si="30"/>
        <v>12</v>
      </c>
      <c r="ABA6" s="517">
        <f t="shared" si="30"/>
        <v>12</v>
      </c>
      <c r="ABB6" s="517">
        <f t="shared" si="30"/>
        <v>12</v>
      </c>
      <c r="ABC6" s="517">
        <f t="shared" si="30"/>
        <v>12</v>
      </c>
      <c r="ABD6" s="517">
        <f t="shared" si="30"/>
        <v>12</v>
      </c>
      <c r="ABE6" s="517">
        <f t="shared" si="30"/>
        <v>12</v>
      </c>
      <c r="ABF6" s="517"/>
      <c r="ABG6" s="517">
        <f t="shared" si="30"/>
        <v>12</v>
      </c>
      <c r="ABH6" s="517">
        <f t="shared" si="30"/>
        <v>12</v>
      </c>
      <c r="ABI6" s="517">
        <f t="shared" si="30"/>
        <v>12</v>
      </c>
      <c r="ABJ6" s="517">
        <f t="shared" si="30"/>
        <v>12</v>
      </c>
      <c r="ABK6" s="517"/>
      <c r="ABL6" s="22">
        <v>1</v>
      </c>
      <c r="ABM6" s="22">
        <v>1</v>
      </c>
      <c r="ABN6" s="22">
        <v>1</v>
      </c>
      <c r="ABO6" s="22">
        <v>1</v>
      </c>
      <c r="ABP6" s="22">
        <v>1</v>
      </c>
      <c r="ABQ6" s="22">
        <v>1</v>
      </c>
      <c r="ABR6" s="22">
        <v>1</v>
      </c>
      <c r="ABS6" s="22">
        <v>1</v>
      </c>
      <c r="ABT6" s="22">
        <v>1</v>
      </c>
      <c r="ABU6" s="22">
        <v>1</v>
      </c>
      <c r="ABV6" s="22">
        <v>1</v>
      </c>
      <c r="ABW6" s="22">
        <v>1</v>
      </c>
      <c r="ABX6" s="22">
        <v>1</v>
      </c>
      <c r="ABY6" s="22">
        <v>1</v>
      </c>
      <c r="ABZ6" s="22">
        <v>1</v>
      </c>
      <c r="ACA6" s="22">
        <v>1</v>
      </c>
      <c r="ACB6" s="22">
        <v>1</v>
      </c>
      <c r="ACC6" s="22">
        <v>1</v>
      </c>
      <c r="ACD6" s="22">
        <v>2</v>
      </c>
      <c r="ACE6" s="22">
        <v>2</v>
      </c>
      <c r="ACF6" s="22">
        <v>2</v>
      </c>
      <c r="ACG6" s="22">
        <v>2</v>
      </c>
      <c r="ACH6" s="22">
        <v>2</v>
      </c>
      <c r="ACI6" s="22">
        <v>2</v>
      </c>
      <c r="ACJ6" s="22">
        <v>2</v>
      </c>
      <c r="ACK6" s="22">
        <v>2</v>
      </c>
      <c r="ACL6" s="22">
        <v>2</v>
      </c>
      <c r="ACM6" s="22">
        <v>2</v>
      </c>
      <c r="ACN6" s="22">
        <v>2</v>
      </c>
      <c r="ACO6" s="22">
        <v>2</v>
      </c>
      <c r="ACP6" s="22">
        <v>2</v>
      </c>
      <c r="ACQ6" s="22">
        <v>2</v>
      </c>
      <c r="ACR6" s="22">
        <v>2</v>
      </c>
      <c r="ACS6" s="22">
        <v>2</v>
      </c>
      <c r="ACT6" s="22">
        <v>2</v>
      </c>
      <c r="ACU6" s="22">
        <v>2</v>
      </c>
      <c r="ACV6" s="22">
        <v>3</v>
      </c>
      <c r="ACW6" s="22">
        <v>3</v>
      </c>
      <c r="ACX6" s="22">
        <v>3</v>
      </c>
      <c r="ACY6" s="22">
        <v>3</v>
      </c>
      <c r="ACZ6" s="22">
        <v>3</v>
      </c>
      <c r="ADA6" s="22">
        <v>3</v>
      </c>
      <c r="ADB6" s="22">
        <v>3</v>
      </c>
      <c r="ADC6" s="22">
        <v>3</v>
      </c>
      <c r="ADD6" s="22">
        <v>3</v>
      </c>
      <c r="ADE6" s="22">
        <v>3</v>
      </c>
      <c r="ADF6" s="22">
        <v>3</v>
      </c>
      <c r="ADG6" s="22">
        <v>3</v>
      </c>
      <c r="ADH6" s="22">
        <v>3</v>
      </c>
      <c r="ADI6" s="22">
        <v>3</v>
      </c>
      <c r="ADJ6" s="22">
        <v>3</v>
      </c>
      <c r="ADK6" s="22">
        <v>3</v>
      </c>
      <c r="ADL6" s="22">
        <v>3</v>
      </c>
      <c r="ADM6" s="22">
        <v>3</v>
      </c>
      <c r="ADN6" s="22">
        <v>6</v>
      </c>
      <c r="ADO6" s="22">
        <v>6</v>
      </c>
      <c r="ADP6" s="22">
        <v>6</v>
      </c>
      <c r="ADQ6" s="22">
        <v>6</v>
      </c>
      <c r="ADR6" s="22">
        <v>6</v>
      </c>
      <c r="ADS6" s="22">
        <v>6</v>
      </c>
      <c r="ADT6" s="22">
        <v>6</v>
      </c>
      <c r="ADU6" s="22">
        <v>6</v>
      </c>
      <c r="ADV6" s="22">
        <v>6</v>
      </c>
      <c r="ADW6" s="22">
        <v>6</v>
      </c>
      <c r="ADX6" s="22">
        <v>6</v>
      </c>
      <c r="ADY6" s="22">
        <v>6</v>
      </c>
      <c r="ADZ6" s="22">
        <v>6</v>
      </c>
      <c r="AEA6" s="22">
        <v>6</v>
      </c>
      <c r="AEB6" s="22">
        <v>6</v>
      </c>
      <c r="AEC6" s="22">
        <v>6</v>
      </c>
      <c r="AED6" s="22">
        <v>6</v>
      </c>
      <c r="AEE6" s="22">
        <v>6</v>
      </c>
      <c r="AEF6" s="22">
        <v>8</v>
      </c>
      <c r="AEG6" s="22">
        <v>8</v>
      </c>
      <c r="AEH6" s="22">
        <v>8</v>
      </c>
      <c r="AEI6" s="22">
        <v>8</v>
      </c>
      <c r="AEJ6" s="22">
        <v>8</v>
      </c>
      <c r="AEK6" s="22">
        <v>8</v>
      </c>
      <c r="AEL6" s="22">
        <v>8</v>
      </c>
      <c r="AEM6" s="22">
        <v>8</v>
      </c>
      <c r="AEN6" s="22">
        <v>8</v>
      </c>
      <c r="AEO6" s="22">
        <v>8</v>
      </c>
      <c r="AEP6" s="22">
        <v>8</v>
      </c>
      <c r="AEQ6" s="22">
        <v>8</v>
      </c>
      <c r="AER6" s="22">
        <v>8</v>
      </c>
      <c r="AES6" s="22">
        <v>8</v>
      </c>
      <c r="AET6" s="22">
        <v>8</v>
      </c>
      <c r="AEU6" s="22">
        <v>8</v>
      </c>
      <c r="AEV6" s="22">
        <v>8</v>
      </c>
      <c r="AEW6" s="22">
        <v>8</v>
      </c>
      <c r="AEX6" s="517"/>
      <c r="AEY6" s="483">
        <v>0</v>
      </c>
    </row>
    <row r="7" spans="1:831">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N7" s="517"/>
      <c r="EO7" s="517"/>
      <c r="EU7" s="517"/>
      <c r="EV7" s="517"/>
      <c r="EZ7" s="517"/>
      <c r="FA7" s="517"/>
      <c r="FB7" s="517"/>
      <c r="FC7" s="517"/>
      <c r="FD7" s="517"/>
      <c r="FE7" s="517"/>
      <c r="FF7" s="22"/>
      <c r="FG7" s="22"/>
      <c r="FH7" s="22">
        <v>10</v>
      </c>
      <c r="FI7" s="22">
        <v>11</v>
      </c>
      <c r="FJ7" s="22">
        <v>12</v>
      </c>
      <c r="FK7" s="22">
        <v>13</v>
      </c>
      <c r="FL7" s="22"/>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517"/>
      <c r="GS7" s="517"/>
      <c r="GT7" s="517"/>
      <c r="GU7" s="517"/>
      <c r="GV7" s="517"/>
      <c r="GW7" s="517"/>
      <c r="GX7" s="8"/>
      <c r="GY7" s="517"/>
      <c r="GZ7" s="517"/>
      <c r="HA7" s="517" t="s">
        <v>1848</v>
      </c>
      <c r="HB7" s="22">
        <v>1</v>
      </c>
      <c r="HC7" s="517"/>
      <c r="HD7" s="517"/>
      <c r="HE7" s="517"/>
      <c r="HF7" s="517"/>
      <c r="HG7" s="22">
        <v>1</v>
      </c>
      <c r="HH7" s="22">
        <v>1</v>
      </c>
      <c r="HI7" s="22">
        <v>1</v>
      </c>
      <c r="HJ7" s="22">
        <v>1</v>
      </c>
      <c r="HK7" s="22">
        <v>1</v>
      </c>
      <c r="HL7" s="22">
        <v>1</v>
      </c>
      <c r="HM7" s="22">
        <v>1</v>
      </c>
      <c r="HN7" s="22">
        <v>1</v>
      </c>
      <c r="HO7" s="22">
        <v>1</v>
      </c>
      <c r="HP7" s="22">
        <v>1</v>
      </c>
      <c r="HQ7" s="22">
        <v>1</v>
      </c>
      <c r="HR7" s="22">
        <v>1</v>
      </c>
      <c r="HS7" s="22">
        <v>1</v>
      </c>
      <c r="HT7" s="22">
        <v>1</v>
      </c>
      <c r="HU7" s="22">
        <v>1</v>
      </c>
      <c r="HV7" s="22">
        <v>1</v>
      </c>
      <c r="HW7" s="22">
        <v>1</v>
      </c>
      <c r="HX7" s="22">
        <v>1</v>
      </c>
      <c r="HY7" s="22">
        <v>1</v>
      </c>
      <c r="HZ7" s="22">
        <v>1</v>
      </c>
      <c r="IA7" s="22">
        <v>6</v>
      </c>
      <c r="IB7" s="22"/>
      <c r="IC7" s="22"/>
      <c r="ID7" s="22">
        <v>21</v>
      </c>
      <c r="IE7" s="22">
        <v>10</v>
      </c>
      <c r="IF7" s="22">
        <v>11</v>
      </c>
      <c r="IG7" s="22">
        <v>12</v>
      </c>
      <c r="IH7" s="22">
        <v>13</v>
      </c>
      <c r="II7" s="22">
        <v>13</v>
      </c>
      <c r="IJ7" s="22"/>
      <c r="IK7" s="22">
        <v>16</v>
      </c>
      <c r="IL7" s="22">
        <v>17</v>
      </c>
      <c r="IM7" s="22">
        <v>18</v>
      </c>
      <c r="IN7" s="22">
        <v>20</v>
      </c>
      <c r="IO7" s="22">
        <v>19</v>
      </c>
      <c r="IP7" s="22">
        <v>6</v>
      </c>
      <c r="IQ7" s="8"/>
      <c r="IR7" s="517"/>
      <c r="IS7" s="517"/>
      <c r="IT7" s="517"/>
      <c r="IU7" s="517"/>
      <c r="IV7" s="517"/>
      <c r="IW7" s="517"/>
      <c r="IX7" s="517"/>
      <c r="IY7" s="517"/>
      <c r="IZ7" s="517"/>
      <c r="JA7" s="517"/>
      <c r="JB7" s="517"/>
      <c r="JC7" s="517"/>
      <c r="JD7" s="517"/>
      <c r="JE7" s="517"/>
      <c r="JF7" s="517"/>
      <c r="JG7" s="517"/>
      <c r="JH7" s="517"/>
      <c r="JI7" s="519"/>
      <c r="JJ7" s="517"/>
      <c r="JK7" s="517"/>
      <c r="JL7" s="517"/>
      <c r="JM7" s="517"/>
      <c r="JN7" s="517"/>
      <c r="JO7" s="517"/>
      <c r="JP7" s="517"/>
      <c r="JQ7" s="517"/>
      <c r="JR7" s="517"/>
      <c r="JS7" s="517"/>
      <c r="JT7" s="517"/>
      <c r="JU7" s="517"/>
      <c r="JV7" s="517"/>
      <c r="JW7" s="517"/>
      <c r="JX7" s="517"/>
      <c r="JY7" s="87">
        <f>MIN(4,1+MOD(JY$6-1,6))</f>
        <v>1</v>
      </c>
      <c r="JZ7" s="87">
        <f t="shared" ref="JZ7:LT7" si="31">MIN(4,1+MOD(JZ$6-1,6))</f>
        <v>2</v>
      </c>
      <c r="KA7" s="87">
        <f t="shared" si="31"/>
        <v>3</v>
      </c>
      <c r="KB7" s="87">
        <f t="shared" si="31"/>
        <v>4</v>
      </c>
      <c r="KC7" s="87">
        <f t="shared" si="31"/>
        <v>1</v>
      </c>
      <c r="KD7" s="87">
        <f t="shared" si="31"/>
        <v>2</v>
      </c>
      <c r="KE7" s="87">
        <f t="shared" si="31"/>
        <v>3</v>
      </c>
      <c r="KF7" s="87">
        <f t="shared" si="31"/>
        <v>4</v>
      </c>
      <c r="KG7" s="87">
        <f t="shared" si="31"/>
        <v>1</v>
      </c>
      <c r="KH7" s="87">
        <f t="shared" si="31"/>
        <v>2</v>
      </c>
      <c r="KI7" s="87">
        <f t="shared" si="31"/>
        <v>3</v>
      </c>
      <c r="KJ7" s="87">
        <f t="shared" si="31"/>
        <v>4</v>
      </c>
      <c r="KK7" s="87">
        <f t="shared" si="31"/>
        <v>1</v>
      </c>
      <c r="KL7" s="87">
        <f t="shared" si="31"/>
        <v>2</v>
      </c>
      <c r="KM7" s="87">
        <f t="shared" si="31"/>
        <v>3</v>
      </c>
      <c r="KN7" s="87">
        <f t="shared" si="31"/>
        <v>4</v>
      </c>
      <c r="KO7" s="87">
        <f t="shared" si="31"/>
        <v>1</v>
      </c>
      <c r="KP7" s="87">
        <f t="shared" si="31"/>
        <v>2</v>
      </c>
      <c r="KQ7" s="87">
        <f t="shared" si="31"/>
        <v>3</v>
      </c>
      <c r="KR7" s="87">
        <f t="shared" si="31"/>
        <v>4</v>
      </c>
      <c r="KS7" s="87">
        <f t="shared" si="31"/>
        <v>1</v>
      </c>
      <c r="KT7" s="87">
        <f t="shared" si="31"/>
        <v>2</v>
      </c>
      <c r="KU7" s="87">
        <f t="shared" si="31"/>
        <v>3</v>
      </c>
      <c r="KV7" s="87">
        <f t="shared" si="31"/>
        <v>4</v>
      </c>
      <c r="KW7" s="87">
        <f t="shared" si="31"/>
        <v>1</v>
      </c>
      <c r="KX7" s="87">
        <f t="shared" si="31"/>
        <v>2</v>
      </c>
      <c r="KY7" s="87">
        <f t="shared" si="31"/>
        <v>3</v>
      </c>
      <c r="KZ7" s="87">
        <f t="shared" si="31"/>
        <v>4</v>
      </c>
      <c r="LA7" s="87">
        <f t="shared" si="31"/>
        <v>1</v>
      </c>
      <c r="LB7" s="87">
        <f t="shared" si="31"/>
        <v>2</v>
      </c>
      <c r="LC7" s="87">
        <f t="shared" si="31"/>
        <v>3</v>
      </c>
      <c r="LD7" s="87">
        <f t="shared" si="31"/>
        <v>4</v>
      </c>
      <c r="LE7" s="87">
        <f t="shared" si="31"/>
        <v>1</v>
      </c>
      <c r="LF7" s="87">
        <f t="shared" si="31"/>
        <v>2</v>
      </c>
      <c r="LG7" s="87">
        <f t="shared" si="31"/>
        <v>3</v>
      </c>
      <c r="LH7" s="87">
        <f t="shared" si="31"/>
        <v>4</v>
      </c>
      <c r="LI7" s="87">
        <f t="shared" si="31"/>
        <v>1</v>
      </c>
      <c r="LJ7" s="87">
        <f t="shared" si="31"/>
        <v>2</v>
      </c>
      <c r="LK7" s="87">
        <f t="shared" si="31"/>
        <v>3</v>
      </c>
      <c r="LL7" s="87">
        <f t="shared" si="31"/>
        <v>4</v>
      </c>
      <c r="LM7" s="87">
        <f t="shared" si="31"/>
        <v>1</v>
      </c>
      <c r="LN7" s="87">
        <f t="shared" si="31"/>
        <v>2</v>
      </c>
      <c r="LO7" s="87">
        <f t="shared" si="31"/>
        <v>3</v>
      </c>
      <c r="LP7" s="87">
        <f t="shared" si="31"/>
        <v>4</v>
      </c>
      <c r="LQ7" s="87">
        <f t="shared" si="31"/>
        <v>1</v>
      </c>
      <c r="LR7" s="87">
        <f t="shared" si="31"/>
        <v>2</v>
      </c>
      <c r="LS7" s="87">
        <f t="shared" si="31"/>
        <v>3</v>
      </c>
      <c r="LT7" s="87">
        <f t="shared" si="31"/>
        <v>4</v>
      </c>
      <c r="LU7" s="87">
        <f t="shared" ref="LU7:MR7" si="32">MIN(4,1+MOD(LU$6-1,6))</f>
        <v>1</v>
      </c>
      <c r="LV7" s="87">
        <f t="shared" si="32"/>
        <v>2</v>
      </c>
      <c r="LW7" s="87">
        <f t="shared" si="32"/>
        <v>3</v>
      </c>
      <c r="LX7" s="87">
        <f t="shared" si="32"/>
        <v>4</v>
      </c>
      <c r="LY7" s="87">
        <f t="shared" si="32"/>
        <v>1</v>
      </c>
      <c r="LZ7" s="87">
        <f t="shared" si="32"/>
        <v>2</v>
      </c>
      <c r="MA7" s="87">
        <f t="shared" si="32"/>
        <v>3</v>
      </c>
      <c r="MB7" s="87">
        <f t="shared" si="32"/>
        <v>4</v>
      </c>
      <c r="MC7" s="87">
        <f t="shared" si="32"/>
        <v>1</v>
      </c>
      <c r="MD7" s="87">
        <f t="shared" si="32"/>
        <v>2</v>
      </c>
      <c r="ME7" s="87">
        <f t="shared" si="32"/>
        <v>3</v>
      </c>
      <c r="MF7" s="87">
        <f t="shared" si="32"/>
        <v>4</v>
      </c>
      <c r="MG7" s="87">
        <f t="shared" si="32"/>
        <v>1</v>
      </c>
      <c r="MH7" s="87">
        <f t="shared" si="32"/>
        <v>2</v>
      </c>
      <c r="MI7" s="87">
        <f t="shared" si="32"/>
        <v>3</v>
      </c>
      <c r="MJ7" s="87">
        <f t="shared" si="32"/>
        <v>4</v>
      </c>
      <c r="MK7" s="87">
        <f t="shared" si="32"/>
        <v>1</v>
      </c>
      <c r="ML7" s="87">
        <f t="shared" si="32"/>
        <v>2</v>
      </c>
      <c r="MM7" s="87">
        <f t="shared" si="32"/>
        <v>3</v>
      </c>
      <c r="MN7" s="87">
        <f t="shared" si="32"/>
        <v>4</v>
      </c>
      <c r="MO7" s="87">
        <f t="shared" si="32"/>
        <v>1</v>
      </c>
      <c r="MP7" s="87">
        <f t="shared" si="32"/>
        <v>2</v>
      </c>
      <c r="MQ7" s="87">
        <f t="shared" si="32"/>
        <v>3</v>
      </c>
      <c r="MR7" s="87">
        <f t="shared" si="32"/>
        <v>4</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1</v>
      </c>
      <c r="OD7" s="22">
        <v>1</v>
      </c>
      <c r="OE7" s="22">
        <v>1</v>
      </c>
      <c r="OF7" s="22">
        <v>1</v>
      </c>
      <c r="OG7" s="22">
        <v>1</v>
      </c>
      <c r="OH7" s="22">
        <v>1</v>
      </c>
      <c r="OI7" s="22">
        <v>2</v>
      </c>
      <c r="OJ7" s="22">
        <v>2</v>
      </c>
      <c r="OK7" s="22">
        <v>2</v>
      </c>
      <c r="OL7" s="22">
        <v>2</v>
      </c>
      <c r="OM7" s="22">
        <v>2</v>
      </c>
      <c r="ON7" s="22">
        <v>2</v>
      </c>
      <c r="OO7" s="22">
        <v>2</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3</v>
      </c>
      <c r="PM7" s="22">
        <v>3</v>
      </c>
      <c r="PN7" s="22">
        <v>3</v>
      </c>
      <c r="PO7" s="22">
        <v>3</v>
      </c>
      <c r="PP7" s="22">
        <v>3</v>
      </c>
      <c r="PQ7" s="22">
        <v>3</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1</v>
      </c>
      <c r="RC7" s="22">
        <v>1</v>
      </c>
      <c r="RD7" s="22">
        <v>1</v>
      </c>
      <c r="RE7" s="22">
        <v>1</v>
      </c>
      <c r="RF7" s="22">
        <v>1</v>
      </c>
      <c r="RG7" s="22">
        <v>1</v>
      </c>
      <c r="RH7" s="22">
        <v>2</v>
      </c>
      <c r="RI7" s="22">
        <v>2</v>
      </c>
      <c r="RJ7" s="22">
        <v>2</v>
      </c>
      <c r="RK7" s="22">
        <v>2</v>
      </c>
      <c r="RL7" s="22">
        <v>2</v>
      </c>
      <c r="RM7" s="22">
        <v>2</v>
      </c>
      <c r="RN7" s="22">
        <v>2</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3</v>
      </c>
      <c r="SL7" s="22">
        <v>3</v>
      </c>
      <c r="SM7" s="22">
        <v>3</v>
      </c>
      <c r="SN7" s="22">
        <v>3</v>
      </c>
      <c r="SO7" s="22">
        <v>3</v>
      </c>
      <c r="SP7" s="22">
        <v>3</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1</v>
      </c>
      <c r="UB7" s="22">
        <v>1</v>
      </c>
      <c r="UC7" s="22">
        <v>1</v>
      </c>
      <c r="UD7" s="22">
        <v>1</v>
      </c>
      <c r="UE7" s="22">
        <v>1</v>
      </c>
      <c r="UF7" s="22">
        <v>1</v>
      </c>
      <c r="UG7" s="22">
        <v>2</v>
      </c>
      <c r="UH7" s="22">
        <v>2</v>
      </c>
      <c r="UI7" s="22">
        <v>2</v>
      </c>
      <c r="UJ7" s="22">
        <v>2</v>
      </c>
      <c r="UK7" s="22">
        <v>2</v>
      </c>
      <c r="UL7" s="22">
        <v>2</v>
      </c>
      <c r="UM7" s="22">
        <v>2</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3</v>
      </c>
      <c r="VK7" s="22">
        <v>3</v>
      </c>
      <c r="VL7" s="22">
        <v>3</v>
      </c>
      <c r="VM7" s="22">
        <v>3</v>
      </c>
      <c r="VN7" s="22">
        <v>3</v>
      </c>
      <c r="VO7" s="22">
        <v>3</v>
      </c>
      <c r="VP7" s="22">
        <v>1</v>
      </c>
      <c r="VQ7" s="22">
        <v>2</v>
      </c>
      <c r="VR7" s="22">
        <v>2</v>
      </c>
      <c r="VS7" s="22">
        <v>3</v>
      </c>
      <c r="VT7" s="22">
        <v>3</v>
      </c>
      <c r="VU7" s="22">
        <v>1</v>
      </c>
      <c r="VV7" s="523">
        <f ca="1">OFFSET(VV7,0,-6)</f>
        <v>1</v>
      </c>
      <c r="VW7" s="523">
        <f t="shared" ref="VW7:WA7" ca="1" si="33">OFFSET(VW7,0,-6)</f>
        <v>2</v>
      </c>
      <c r="VX7" s="523">
        <f t="shared" ca="1" si="33"/>
        <v>2</v>
      </c>
      <c r="VY7" s="523">
        <f t="shared" ca="1" si="33"/>
        <v>3</v>
      </c>
      <c r="VZ7" s="523">
        <f t="shared" ca="1" si="33"/>
        <v>3</v>
      </c>
      <c r="WA7" s="523">
        <f t="shared" ca="1" si="33"/>
        <v>1</v>
      </c>
      <c r="WB7" s="22">
        <v>2</v>
      </c>
      <c r="WC7" s="22">
        <v>2</v>
      </c>
      <c r="WD7" s="22">
        <v>3</v>
      </c>
      <c r="WE7" s="22">
        <v>3</v>
      </c>
      <c r="WF7" s="22">
        <v>1</v>
      </c>
      <c r="WG7" s="22">
        <v>2</v>
      </c>
      <c r="WH7" s="22">
        <v>2</v>
      </c>
      <c r="WI7" s="22">
        <v>3</v>
      </c>
      <c r="WJ7" s="22">
        <v>3</v>
      </c>
      <c r="WK7" s="22">
        <v>1</v>
      </c>
      <c r="WL7" s="524">
        <f ca="1">OFFSET(WL7,0,-5)</f>
        <v>2</v>
      </c>
      <c r="WM7" s="524">
        <f t="shared" ref="WM7:WR7" ca="1" si="34">OFFSET(WM7,0,-5)</f>
        <v>2</v>
      </c>
      <c r="WN7" s="524">
        <f t="shared" ca="1" si="34"/>
        <v>3</v>
      </c>
      <c r="WO7" s="524">
        <f t="shared" ca="1" si="34"/>
        <v>3</v>
      </c>
      <c r="WP7" s="524">
        <f t="shared" ca="1" si="34"/>
        <v>1</v>
      </c>
      <c r="WQ7" s="524">
        <f t="shared" ca="1" si="34"/>
        <v>2</v>
      </c>
      <c r="WR7" s="524">
        <f t="shared" ca="1" si="34"/>
        <v>2</v>
      </c>
      <c r="WS7" s="517"/>
      <c r="WT7" s="8"/>
      <c r="WU7" s="517"/>
      <c r="WV7" s="517"/>
      <c r="WW7" s="517"/>
      <c r="WX7" s="517"/>
      <c r="WY7" s="517"/>
      <c r="WZ7" s="517"/>
      <c r="XA7" s="517"/>
      <c r="XB7" s="517"/>
      <c r="XC7" s="517"/>
      <c r="XD7" s="517"/>
      <c r="XE7" s="517"/>
      <c r="XF7" s="517"/>
      <c r="XG7" s="517"/>
      <c r="XH7" s="517"/>
      <c r="XI7" s="517"/>
      <c r="XJ7" s="517"/>
      <c r="XK7" s="517"/>
      <c r="XL7" s="517"/>
      <c r="XM7" s="517"/>
      <c r="XN7" s="8"/>
      <c r="XO7" s="517"/>
      <c r="XP7" s="517"/>
      <c r="XQ7" s="517"/>
      <c r="XR7" s="517"/>
      <c r="XS7" s="517"/>
      <c r="XT7" s="517"/>
      <c r="XU7" s="517"/>
      <c r="XV7" s="517"/>
      <c r="XW7" s="517"/>
      <c r="XX7" s="517"/>
      <c r="XY7" s="517"/>
      <c r="XZ7" s="517"/>
      <c r="YA7" s="517"/>
      <c r="YB7" s="517"/>
      <c r="YC7" s="517"/>
      <c r="YD7" s="517">
        <v>12</v>
      </c>
      <c r="YE7" s="517">
        <v>13</v>
      </c>
      <c r="YI7" s="517"/>
      <c r="YJ7" s="517"/>
      <c r="YK7" s="517"/>
      <c r="YL7" s="517"/>
      <c r="YM7" s="517"/>
      <c r="YN7" s="517"/>
      <c r="YO7" s="517"/>
      <c r="YP7" s="8"/>
      <c r="YQ7" s="517"/>
      <c r="YR7" s="517"/>
      <c r="YS7" s="517"/>
      <c r="YT7" s="517"/>
      <c r="YU7" s="517"/>
      <c r="YV7" s="517"/>
      <c r="YW7" s="517"/>
      <c r="YX7" s="517"/>
      <c r="YY7" s="517"/>
      <c r="YZ7" s="517"/>
      <c r="ZA7" s="517"/>
      <c r="ZB7" s="517"/>
      <c r="ZC7" s="517"/>
      <c r="ZD7" s="8"/>
      <c r="ZE7" s="517"/>
      <c r="ZF7" s="8"/>
      <c r="ZG7" s="517"/>
      <c r="ZH7" s="517"/>
      <c r="ZI7" s="517"/>
      <c r="ZJ7" s="517"/>
      <c r="ZK7" s="517"/>
      <c r="ZL7" s="519"/>
      <c r="ZM7" s="22">
        <f>20-2</f>
        <v>18</v>
      </c>
      <c r="ZN7" s="87">
        <f>$ZM7</f>
        <v>18</v>
      </c>
      <c r="ZO7" s="517"/>
      <c r="ZP7" s="517"/>
      <c r="ZQ7" s="517"/>
      <c r="ZR7" s="517"/>
      <c r="ZS7" s="517"/>
      <c r="ZT7" s="517"/>
      <c r="ZU7" s="517"/>
      <c r="ZV7" s="517"/>
      <c r="ZW7" s="517"/>
      <c r="ZX7" s="517"/>
      <c r="ZY7" s="517"/>
      <c r="ZZ7" s="517"/>
      <c r="AAA7" s="517"/>
      <c r="AAB7" s="517"/>
      <c r="AAC7" s="517"/>
      <c r="AAD7" s="517"/>
      <c r="AAE7" s="517"/>
      <c r="AAF7" s="517"/>
      <c r="AAG7" s="517"/>
      <c r="AAH7" s="517"/>
      <c r="AAI7" s="517"/>
      <c r="AAJ7" s="517"/>
      <c r="AAK7" s="517"/>
      <c r="AAL7" s="517"/>
      <c r="AAM7" s="517"/>
      <c r="AAN7" s="517"/>
      <c r="AAO7" s="517"/>
      <c r="AAP7" s="517"/>
      <c r="AAQ7" s="517"/>
      <c r="AAR7" s="517"/>
      <c r="AAS7" s="517"/>
      <c r="AAT7" s="517"/>
      <c r="AAU7" s="517"/>
      <c r="AAV7" s="517"/>
      <c r="AAW7" s="517"/>
      <c r="AAY7" s="517"/>
      <c r="AAZ7" s="517"/>
      <c r="ABA7" s="517"/>
      <c r="ABB7" s="517"/>
      <c r="ABC7" s="517"/>
      <c r="ABD7" s="517"/>
      <c r="ABE7" s="517"/>
      <c r="ABF7" s="517"/>
      <c r="ABG7" s="517"/>
      <c r="ABH7" s="517"/>
      <c r="ABI7" s="517"/>
      <c r="ABJ7" s="517"/>
      <c r="ABK7" s="8"/>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517"/>
      <c r="AEP7" s="517"/>
      <c r="AEQ7" s="517"/>
      <c r="AER7" s="517"/>
      <c r="AES7" s="517"/>
      <c r="AET7" s="517"/>
      <c r="AEU7" s="517"/>
      <c r="AEV7" s="517"/>
      <c r="AEW7" s="517"/>
      <c r="AEX7" s="517"/>
      <c r="AEY7" s="483">
        <v>0</v>
      </c>
    </row>
    <row r="8" spans="1:831"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517"/>
      <c r="GS8" s="517"/>
      <c r="GT8" s="517"/>
      <c r="GU8" s="517"/>
      <c r="GV8" s="517"/>
      <c r="GW8" s="517"/>
      <c r="GX8" s="8"/>
      <c r="GY8" s="517"/>
      <c r="GZ8" s="517"/>
      <c r="HA8" s="517" t="s">
        <v>1849</v>
      </c>
      <c r="HB8" s="517"/>
      <c r="HC8" s="517"/>
      <c r="HD8" s="517"/>
      <c r="HE8" s="517"/>
      <c r="HF8" s="517"/>
      <c r="HG8" s="22">
        <v>2</v>
      </c>
      <c r="HH8" s="22">
        <v>2</v>
      </c>
      <c r="HI8" s="22">
        <v>2</v>
      </c>
      <c r="HJ8" s="22">
        <v>2</v>
      </c>
      <c r="HK8" s="22">
        <v>2</v>
      </c>
      <c r="HL8" s="22">
        <v>2</v>
      </c>
      <c r="HM8" s="22">
        <v>2</v>
      </c>
      <c r="HN8" s="22">
        <v>2</v>
      </c>
      <c r="HO8" s="22">
        <v>2</v>
      </c>
      <c r="HP8" s="22">
        <v>2</v>
      </c>
      <c r="HQ8" s="22">
        <v>2</v>
      </c>
      <c r="HR8" s="22">
        <v>2</v>
      </c>
      <c r="HS8" s="22">
        <v>2</v>
      </c>
      <c r="HT8" s="22">
        <v>2</v>
      </c>
      <c r="HU8" s="22">
        <v>2</v>
      </c>
      <c r="HV8" s="22">
        <v>2</v>
      </c>
      <c r="HW8" s="22">
        <v>2</v>
      </c>
      <c r="HX8" s="22">
        <v>2</v>
      </c>
      <c r="HY8" s="22">
        <v>2</v>
      </c>
      <c r="HZ8" s="22">
        <v>2</v>
      </c>
      <c r="IA8" s="517"/>
      <c r="IB8" s="517"/>
      <c r="IC8" s="517"/>
      <c r="ID8" s="517"/>
      <c r="IE8" s="517"/>
      <c r="IF8" s="517"/>
      <c r="IG8" s="517"/>
      <c r="IH8" s="517"/>
      <c r="II8" s="517"/>
      <c r="IJ8" s="517"/>
      <c r="IK8" s="517"/>
      <c r="IL8" s="517"/>
      <c r="IM8" s="517"/>
      <c r="IN8" s="517"/>
      <c r="IO8" s="517"/>
      <c r="IP8" s="517"/>
      <c r="IQ8" s="8"/>
      <c r="IR8" s="517"/>
      <c r="IS8" s="517"/>
      <c r="IT8" s="517"/>
      <c r="IU8" s="517"/>
      <c r="IV8" s="517"/>
      <c r="IW8" s="517"/>
      <c r="IX8" s="517"/>
      <c r="IY8" s="517"/>
      <c r="IZ8" s="517"/>
      <c r="JA8" s="517"/>
      <c r="JB8" s="517"/>
      <c r="JC8" s="517"/>
      <c r="JD8" s="517"/>
      <c r="JE8" s="517"/>
      <c r="JF8" s="517"/>
      <c r="JG8" s="517"/>
      <c r="JH8" s="517"/>
      <c r="JI8" s="519"/>
      <c r="JJ8" s="525"/>
      <c r="JK8" s="525"/>
      <c r="JL8" s="525"/>
      <c r="JM8" s="525"/>
      <c r="JN8" s="525"/>
      <c r="JO8" s="525"/>
      <c r="JP8" s="525"/>
      <c r="JQ8" s="525"/>
      <c r="JR8" s="525"/>
      <c r="JS8" s="525"/>
      <c r="JT8" s="525"/>
      <c r="JU8" s="525"/>
      <c r="JV8" s="525"/>
      <c r="JW8" s="525"/>
      <c r="JX8" s="525"/>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22"/>
      <c r="MN8" s="22"/>
      <c r="MO8" s="22"/>
      <c r="MP8" s="22"/>
      <c r="MQ8" s="22"/>
      <c r="MR8" s="22"/>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525"/>
      <c r="VK8" s="525"/>
      <c r="VL8" s="525"/>
      <c r="VM8" s="525"/>
      <c r="VN8" s="525"/>
      <c r="VO8" s="525"/>
      <c r="VP8" s="22">
        <f>d.Region</f>
        <v>2</v>
      </c>
      <c r="VQ8" s="232">
        <f ca="1">OFFSET(VQ8,0,-1)</f>
        <v>2</v>
      </c>
      <c r="VR8" s="232">
        <f t="shared" ref="VR8:WF8" ca="1" si="35">OFFSET(VR8,0,-1)</f>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ca="1" si="35"/>
        <v>2</v>
      </c>
      <c r="WB8" s="232">
        <f t="shared" ca="1" si="35"/>
        <v>2</v>
      </c>
      <c r="WC8" s="232">
        <f t="shared" ca="1" si="35"/>
        <v>2</v>
      </c>
      <c r="WD8" s="232">
        <f t="shared" ca="1" si="35"/>
        <v>2</v>
      </c>
      <c r="WE8" s="232">
        <f t="shared" ca="1" si="35"/>
        <v>2</v>
      </c>
      <c r="WF8" s="232">
        <f t="shared" ca="1" si="35"/>
        <v>2</v>
      </c>
      <c r="WG8" s="232">
        <f t="shared" ref="WG8:WR8" ca="1" si="36">OFFSET(WG8,0,-1)</f>
        <v>2</v>
      </c>
      <c r="WH8" s="232">
        <f t="shared" ca="1" si="36"/>
        <v>2</v>
      </c>
      <c r="WI8" s="232">
        <f t="shared" ca="1" si="36"/>
        <v>2</v>
      </c>
      <c r="WJ8" s="232">
        <f t="shared" ca="1" si="36"/>
        <v>2</v>
      </c>
      <c r="WK8" s="232">
        <f t="shared" ca="1" si="36"/>
        <v>2</v>
      </c>
      <c r="WL8" s="232">
        <f t="shared" ca="1" si="36"/>
        <v>2</v>
      </c>
      <c r="WM8" s="232">
        <f t="shared" ca="1" si="36"/>
        <v>2</v>
      </c>
      <c r="WN8" s="232">
        <f t="shared" ca="1" si="36"/>
        <v>2</v>
      </c>
      <c r="WO8" s="232">
        <f t="shared" ca="1" si="36"/>
        <v>2</v>
      </c>
      <c r="WP8" s="232">
        <f t="shared" ca="1" si="36"/>
        <v>2</v>
      </c>
      <c r="WQ8" s="232">
        <f t="shared" ca="1" si="36"/>
        <v>2</v>
      </c>
      <c r="WR8" s="232">
        <f t="shared" ca="1" si="36"/>
        <v>2</v>
      </c>
      <c r="WS8" s="517"/>
      <c r="WT8" s="8"/>
      <c r="WU8" s="517"/>
      <c r="WV8" s="517"/>
      <c r="WW8" s="517"/>
      <c r="WX8" s="517"/>
      <c r="WY8" s="517"/>
      <c r="WZ8" s="517"/>
      <c r="XA8" s="517"/>
      <c r="XB8" s="517"/>
      <c r="XC8" s="517"/>
      <c r="XD8" s="517"/>
      <c r="XE8" s="517"/>
      <c r="XF8" s="517"/>
      <c r="XG8" s="517"/>
      <c r="XH8" s="517"/>
      <c r="XI8" s="517"/>
      <c r="XJ8" s="517"/>
      <c r="XK8" s="517"/>
      <c r="XL8" s="517"/>
      <c r="XM8" s="517"/>
      <c r="XN8" s="8"/>
      <c r="XO8" s="517"/>
      <c r="XP8" s="517"/>
      <c r="XQ8" s="517"/>
      <c r="XR8" s="517"/>
      <c r="XS8" s="517"/>
      <c r="XT8" s="517"/>
      <c r="XU8" s="517"/>
      <c r="XV8" s="517"/>
      <c r="XW8" s="517"/>
      <c r="XX8" s="517"/>
      <c r="XY8" s="517"/>
      <c r="XZ8" s="517"/>
      <c r="YA8" s="517"/>
      <c r="YB8" s="517"/>
      <c r="YC8" s="517"/>
      <c r="YD8" s="517"/>
      <c r="YE8" s="517"/>
      <c r="YF8" s="517"/>
      <c r="YG8" s="517"/>
      <c r="YH8" s="517"/>
      <c r="YI8" s="517"/>
      <c r="YJ8" s="517"/>
      <c r="YK8" s="517"/>
      <c r="YL8" s="517"/>
      <c r="YM8" s="517"/>
      <c r="YN8" s="517"/>
      <c r="YO8" s="517"/>
      <c r="YP8" s="8"/>
      <c r="YQ8" s="517"/>
      <c r="YR8" s="517"/>
      <c r="YS8" s="517"/>
      <c r="YT8" s="517"/>
      <c r="YU8" s="517"/>
      <c r="YV8" s="517"/>
      <c r="YW8" s="517"/>
      <c r="YX8" s="517"/>
      <c r="YY8" s="517"/>
      <c r="YZ8" s="517"/>
      <c r="ZA8" s="517"/>
      <c r="ZB8" s="517"/>
      <c r="ZC8" s="517"/>
      <c r="ZD8" s="8"/>
      <c r="ZE8" s="517"/>
      <c r="ZF8" s="8"/>
      <c r="ZG8" s="517"/>
      <c r="ZH8" s="517"/>
      <c r="ZI8" s="517"/>
      <c r="ZJ8" s="517"/>
      <c r="ZK8" s="517"/>
      <c r="ZL8" s="519"/>
      <c r="ZM8" s="22">
        <f>9-2</f>
        <v>7</v>
      </c>
      <c r="ZN8" s="518"/>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517"/>
      <c r="AAX8" s="517"/>
      <c r="AAY8" s="517"/>
      <c r="AAZ8" s="517"/>
      <c r="ABA8" s="517"/>
      <c r="ABB8" s="517"/>
      <c r="ABC8" s="517"/>
      <c r="ABD8" s="517"/>
      <c r="ABE8" s="517"/>
      <c r="ABF8" s="517"/>
      <c r="ABG8" s="517"/>
      <c r="ABH8" s="517"/>
      <c r="ABI8" s="517"/>
      <c r="ABJ8" s="517"/>
      <c r="ABK8" s="8"/>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517"/>
      <c r="AEP8" s="517"/>
      <c r="AEQ8" s="517"/>
      <c r="AER8" s="517"/>
      <c r="AES8" s="517"/>
      <c r="AET8" s="517"/>
      <c r="AEU8" s="517"/>
      <c r="AEV8" s="517"/>
      <c r="AEW8" s="517"/>
      <c r="AEX8" s="517"/>
      <c r="AEY8" s="483">
        <v>0</v>
      </c>
    </row>
    <row r="9" spans="1:831"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517"/>
      <c r="GS9" s="517"/>
      <c r="GT9" s="517"/>
      <c r="GU9" s="517"/>
      <c r="GV9" s="517"/>
      <c r="GW9" s="517"/>
      <c r="GX9" s="8"/>
      <c r="GY9" s="517"/>
      <c r="GZ9" s="517"/>
      <c r="HA9" s="517"/>
      <c r="HB9" s="517"/>
      <c r="HC9" s="517"/>
      <c r="HD9" s="517"/>
      <c r="HE9" s="517"/>
      <c r="HF9" s="517"/>
      <c r="HG9" s="517"/>
      <c r="HH9" s="517"/>
      <c r="HI9" s="517"/>
      <c r="HJ9" s="517"/>
      <c r="HK9" s="517"/>
      <c r="HL9" s="517"/>
      <c r="HM9" s="517"/>
      <c r="HN9" s="517"/>
      <c r="HO9" s="22">
        <v>1</v>
      </c>
      <c r="HP9" s="22">
        <v>2</v>
      </c>
      <c r="HQ9" s="517"/>
      <c r="HR9" s="517"/>
      <c r="HS9" s="517"/>
      <c r="HT9" s="517"/>
      <c r="HU9" s="517"/>
      <c r="HV9" s="517"/>
      <c r="HW9" s="517"/>
      <c r="HX9" s="517"/>
      <c r="HY9" s="517"/>
      <c r="HZ9" s="517"/>
      <c r="IA9" s="517"/>
      <c r="IB9" s="22">
        <v>1</v>
      </c>
      <c r="IC9" s="22">
        <v>2</v>
      </c>
      <c r="ID9" s="517"/>
      <c r="IE9" s="517"/>
      <c r="IF9" s="517"/>
      <c r="IG9" s="517"/>
      <c r="IH9" s="517"/>
      <c r="II9" s="517"/>
      <c r="IJ9" s="517"/>
      <c r="IK9" s="517"/>
      <c r="IL9" s="517"/>
      <c r="IM9" s="517"/>
      <c r="IN9" s="517"/>
      <c r="IO9" s="517"/>
      <c r="IP9" s="517"/>
      <c r="IQ9" s="8"/>
      <c r="IR9" s="517"/>
      <c r="IS9" s="517"/>
      <c r="IT9" s="517"/>
      <c r="IU9" s="22">
        <v>2</v>
      </c>
      <c r="IV9" s="517"/>
      <c r="IW9" s="517"/>
      <c r="IX9" s="22">
        <v>2</v>
      </c>
      <c r="IY9" s="517"/>
      <c r="IZ9" s="517"/>
      <c r="JA9" s="22">
        <v>2</v>
      </c>
      <c r="JB9" s="517"/>
      <c r="JC9" s="517"/>
      <c r="JD9" s="517"/>
      <c r="JE9" s="22">
        <v>2</v>
      </c>
      <c r="JF9" s="22">
        <v>2</v>
      </c>
      <c r="JG9" s="22">
        <v>2</v>
      </c>
      <c r="JH9" s="517"/>
      <c r="JI9" s="519"/>
      <c r="JJ9" s="517"/>
      <c r="JK9" s="517"/>
      <c r="JL9" s="517"/>
      <c r="JM9" s="517"/>
      <c r="JN9" s="517"/>
      <c r="JO9" s="517"/>
      <c r="JP9" s="517"/>
      <c r="JQ9" s="517"/>
      <c r="JR9" s="517"/>
      <c r="JS9" s="517"/>
      <c r="JT9" s="517"/>
      <c r="JU9" s="517"/>
      <c r="JV9" s="517"/>
      <c r="JW9" s="517"/>
      <c r="JX9" s="517"/>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22"/>
      <c r="WN9" s="522"/>
      <c r="WO9" s="522"/>
      <c r="WP9" s="522"/>
      <c r="WQ9" s="522"/>
      <c r="WR9" s="522"/>
      <c r="WS9" s="517"/>
      <c r="WT9" s="8"/>
      <c r="WU9" s="517"/>
      <c r="WV9" s="517"/>
      <c r="WW9" s="517"/>
      <c r="WX9" s="517"/>
      <c r="WY9" s="517"/>
      <c r="WZ9" s="517"/>
      <c r="XA9" s="517"/>
      <c r="XB9" s="517"/>
      <c r="XC9" s="517"/>
      <c r="XD9" s="517"/>
      <c r="XE9" s="517"/>
      <c r="XF9" s="517"/>
      <c r="XG9" s="517"/>
      <c r="XH9" s="517"/>
      <c r="XI9" s="517"/>
      <c r="XJ9" s="517"/>
      <c r="XK9" s="517"/>
      <c r="XL9" s="517"/>
      <c r="XM9" s="517"/>
      <c r="XN9" s="8"/>
      <c r="XO9" s="517"/>
      <c r="XP9" s="517"/>
      <c r="XQ9" s="517"/>
      <c r="XR9" s="517"/>
      <c r="XS9" s="517"/>
      <c r="XT9" s="517"/>
      <c r="XU9" s="517"/>
      <c r="XV9" s="517"/>
      <c r="XW9" s="517"/>
      <c r="XX9" s="517"/>
      <c r="XY9" s="517"/>
      <c r="XZ9" s="517"/>
      <c r="YA9" s="517"/>
      <c r="YB9" s="517"/>
      <c r="YC9" s="517"/>
      <c r="YD9" s="517"/>
      <c r="YE9" s="517"/>
      <c r="YF9" s="517"/>
      <c r="YG9" s="517"/>
      <c r="YH9" s="517"/>
      <c r="YI9" s="517"/>
      <c r="YJ9" s="517"/>
      <c r="YK9" s="517"/>
      <c r="YL9" s="517"/>
      <c r="YM9" s="517"/>
      <c r="YN9" s="517"/>
      <c r="YO9" s="517"/>
      <c r="YP9" s="8"/>
      <c r="YQ9" s="517"/>
      <c r="YR9" s="517"/>
      <c r="YS9" s="517"/>
      <c r="YT9" s="517"/>
      <c r="YU9" s="517"/>
      <c r="YV9" s="517"/>
      <c r="YW9" s="517"/>
      <c r="YX9" s="517"/>
      <c r="YY9" s="517"/>
      <c r="YZ9" s="517"/>
      <c r="ZA9" s="517"/>
      <c r="ZB9" s="517"/>
      <c r="ZC9" s="517"/>
      <c r="ZD9" s="8"/>
      <c r="ZE9" s="517"/>
      <c r="ZF9" s="8"/>
      <c r="ZG9" s="517"/>
      <c r="ZH9" s="517"/>
      <c r="ZI9" s="517"/>
      <c r="ZJ9" s="517"/>
      <c r="ZK9" s="517"/>
      <c r="ZL9" s="519"/>
      <c r="ZM9" s="518"/>
      <c r="ZN9" s="518"/>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517"/>
      <c r="AAX9" s="517"/>
      <c r="AAY9" s="517"/>
      <c r="AAZ9" s="517"/>
      <c r="ABA9" s="517"/>
      <c r="ABB9" s="517"/>
      <c r="ABC9" s="517"/>
      <c r="ABD9" s="517"/>
      <c r="ABE9" s="517"/>
      <c r="ABF9" s="517"/>
      <c r="ABG9" s="517"/>
      <c r="ABH9" s="517"/>
      <c r="ABI9" s="517"/>
      <c r="ABJ9" s="517"/>
      <c r="ABK9" s="8"/>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517"/>
      <c r="AEP9" s="517"/>
      <c r="AEQ9" s="517"/>
      <c r="AER9" s="517"/>
      <c r="AES9" s="517"/>
      <c r="AET9" s="517"/>
      <c r="AEU9" s="517"/>
      <c r="AEV9" s="517"/>
      <c r="AEW9" s="517"/>
      <c r="AEX9" s="517"/>
      <c r="AEY9" s="483">
        <v>0</v>
      </c>
    </row>
    <row r="10" spans="1:831"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517"/>
      <c r="FS10" s="517"/>
      <c r="FT10" s="22">
        <v>1</v>
      </c>
      <c r="FU10" s="22">
        <v>2</v>
      </c>
      <c r="FV10" s="22">
        <v>3</v>
      </c>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517"/>
      <c r="GS10" s="517"/>
      <c r="GT10" s="517"/>
      <c r="GU10" s="517"/>
      <c r="GV10" s="517"/>
      <c r="GW10" s="517"/>
      <c r="GX10" s="8"/>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517"/>
      <c r="HW10" s="517"/>
      <c r="HX10" s="517"/>
      <c r="HY10" s="517"/>
      <c r="HZ10" s="517"/>
      <c r="IA10" s="517"/>
      <c r="IB10" s="22">
        <v>0</v>
      </c>
      <c r="IC10" s="22">
        <v>0</v>
      </c>
      <c r="ID10" s="517"/>
      <c r="IE10" s="517"/>
      <c r="IF10" s="517"/>
      <c r="IG10" s="517"/>
      <c r="IH10" s="517"/>
      <c r="II10" s="517"/>
      <c r="IJ10" s="517"/>
      <c r="IK10" s="517"/>
      <c r="IL10" s="517"/>
      <c r="IM10" s="517"/>
      <c r="IN10" s="517"/>
      <c r="IO10" s="517"/>
      <c r="IP10" s="517"/>
      <c r="IQ10" s="8"/>
      <c r="IR10" s="517"/>
      <c r="IS10" s="517"/>
      <c r="IT10" s="517"/>
      <c r="IU10" s="22">
        <v>0</v>
      </c>
      <c r="IV10" s="517"/>
      <c r="IW10" s="517"/>
      <c r="IX10" s="22">
        <v>0</v>
      </c>
      <c r="IY10" s="517"/>
      <c r="IZ10" s="517"/>
      <c r="JA10" s="22">
        <v>0</v>
      </c>
      <c r="JB10" s="517"/>
      <c r="JC10" s="517"/>
      <c r="JD10" s="517"/>
      <c r="JE10" s="22">
        <v>0</v>
      </c>
      <c r="JF10" s="22">
        <v>0</v>
      </c>
      <c r="JG10" s="22">
        <v>0</v>
      </c>
      <c r="JH10" s="517"/>
      <c r="JI10" s="519"/>
      <c r="JJ10" s="22">
        <v>1</v>
      </c>
      <c r="JK10" s="22">
        <v>1</v>
      </c>
      <c r="JL10" s="22">
        <v>1</v>
      </c>
      <c r="JM10" s="22">
        <v>1</v>
      </c>
      <c r="JN10" s="22">
        <v>1</v>
      </c>
      <c r="JO10" s="22">
        <v>2</v>
      </c>
      <c r="JP10" s="22">
        <v>2</v>
      </c>
      <c r="JQ10" s="22">
        <v>2</v>
      </c>
      <c r="JR10" s="22">
        <v>2</v>
      </c>
      <c r="JS10" s="22">
        <v>2</v>
      </c>
      <c r="JT10" s="22">
        <v>3</v>
      </c>
      <c r="JU10" s="22">
        <v>3</v>
      </c>
      <c r="JV10" s="22">
        <v>3</v>
      </c>
      <c r="JW10" s="22">
        <v>3</v>
      </c>
      <c r="JX10" s="22">
        <v>3</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1</v>
      </c>
      <c r="KR10" s="22">
        <v>1</v>
      </c>
      <c r="KS10" s="22">
        <v>1</v>
      </c>
      <c r="KT10" s="22">
        <v>1</v>
      </c>
      <c r="KU10" s="22">
        <v>1</v>
      </c>
      <c r="KV10" s="22">
        <v>1</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2</v>
      </c>
      <c r="LP10" s="22">
        <v>2</v>
      </c>
      <c r="LQ10" s="22">
        <v>2</v>
      </c>
      <c r="LR10" s="22">
        <v>2</v>
      </c>
      <c r="LS10" s="22">
        <v>2</v>
      </c>
      <c r="LT10" s="22">
        <v>2</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3</v>
      </c>
      <c r="MN10" s="22">
        <v>3</v>
      </c>
      <c r="MO10" s="22">
        <v>3</v>
      </c>
      <c r="MP10" s="22">
        <v>3</v>
      </c>
      <c r="MQ10" s="22">
        <v>3</v>
      </c>
      <c r="MR10" s="22">
        <v>3</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1</v>
      </c>
      <c r="PM10" s="22">
        <v>1</v>
      </c>
      <c r="PN10" s="22">
        <v>1</v>
      </c>
      <c r="PO10" s="22">
        <v>1</v>
      </c>
      <c r="PP10" s="22">
        <v>1</v>
      </c>
      <c r="PQ10" s="22">
        <v>1</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2</v>
      </c>
      <c r="SL10" s="22">
        <v>2</v>
      </c>
      <c r="SM10" s="22">
        <v>2</v>
      </c>
      <c r="SN10" s="22">
        <v>2</v>
      </c>
      <c r="SO10" s="22">
        <v>2</v>
      </c>
      <c r="SP10" s="22">
        <v>2</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22">
        <v>3</v>
      </c>
      <c r="VK10" s="22">
        <v>3</v>
      </c>
      <c r="VL10" s="22">
        <v>3</v>
      </c>
      <c r="VM10" s="22">
        <v>3</v>
      </c>
      <c r="VN10" s="22">
        <v>3</v>
      </c>
      <c r="VO10" s="22">
        <v>3</v>
      </c>
      <c r="VP10" s="87">
        <f>IF(d.Region=1,2,1)</f>
        <v>1</v>
      </c>
      <c r="VQ10" s="232">
        <f t="shared" ref="VQ10:WF10" ca="1" si="37">OFFSET(VQ10,0,-1)</f>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ca="1" si="37"/>
        <v>1</v>
      </c>
      <c r="WB10" s="232">
        <f t="shared" ca="1" si="37"/>
        <v>1</v>
      </c>
      <c r="WC10" s="232">
        <f t="shared" ca="1" si="37"/>
        <v>1</v>
      </c>
      <c r="WD10" s="232">
        <f t="shared" ca="1" si="37"/>
        <v>1</v>
      </c>
      <c r="WE10" s="232">
        <f t="shared" ca="1" si="37"/>
        <v>1</v>
      </c>
      <c r="WF10" s="232">
        <f t="shared" ca="1" si="37"/>
        <v>1</v>
      </c>
      <c r="WG10" s="232">
        <f t="shared" ref="WG10:WR10" ca="1" si="38">OFFSET(WG10,0,-1)</f>
        <v>1</v>
      </c>
      <c r="WH10" s="232">
        <f t="shared" ca="1" si="38"/>
        <v>1</v>
      </c>
      <c r="WI10" s="232">
        <f t="shared" ca="1" si="38"/>
        <v>1</v>
      </c>
      <c r="WJ10" s="232">
        <f t="shared" ca="1" si="38"/>
        <v>1</v>
      </c>
      <c r="WK10" s="232">
        <f t="shared" ca="1" si="38"/>
        <v>1</v>
      </c>
      <c r="WL10" s="232">
        <f t="shared" ca="1" si="38"/>
        <v>1</v>
      </c>
      <c r="WM10" s="232">
        <f t="shared" ca="1" si="38"/>
        <v>1</v>
      </c>
      <c r="WN10" s="232">
        <f t="shared" ca="1" si="38"/>
        <v>1</v>
      </c>
      <c r="WO10" s="232">
        <f t="shared" ca="1" si="38"/>
        <v>1</v>
      </c>
      <c r="WP10" s="232">
        <f t="shared" ca="1" si="38"/>
        <v>1</v>
      </c>
      <c r="WQ10" s="232">
        <f t="shared" ca="1" si="38"/>
        <v>1</v>
      </c>
      <c r="WR10" s="232">
        <f t="shared" ca="1" si="38"/>
        <v>1</v>
      </c>
      <c r="WS10" s="517"/>
      <c r="WT10" s="8"/>
      <c r="WU10" s="517"/>
      <c r="WV10" s="517"/>
      <c r="WW10" s="517"/>
      <c r="WX10" s="517"/>
      <c r="WY10" s="517"/>
      <c r="WZ10" s="517"/>
      <c r="XA10" s="517"/>
      <c r="XB10" s="517"/>
      <c r="XC10" s="517"/>
      <c r="XD10" s="517"/>
      <c r="XE10" s="517"/>
      <c r="XF10" s="517"/>
      <c r="XG10" s="517"/>
      <c r="XH10" s="517"/>
      <c r="XI10" s="517"/>
      <c r="XJ10" s="517"/>
      <c r="XK10" s="517"/>
      <c r="XL10" s="517"/>
      <c r="XM10" s="517"/>
      <c r="XN10" s="8"/>
      <c r="XO10" s="517"/>
      <c r="XP10" s="517"/>
      <c r="XQ10" s="517"/>
      <c r="XR10" s="517"/>
      <c r="XS10" s="517"/>
      <c r="XT10" s="517"/>
      <c r="XU10" s="517"/>
      <c r="XV10" s="517"/>
      <c r="XW10" s="517"/>
      <c r="XX10" s="517"/>
      <c r="XY10" s="517"/>
      <c r="XZ10" s="517"/>
      <c r="YA10" s="517"/>
      <c r="YB10" s="517"/>
      <c r="YC10" s="517"/>
      <c r="YD10" s="517"/>
      <c r="YE10" s="517"/>
      <c r="YF10" s="517"/>
      <c r="YG10" s="517"/>
      <c r="YH10" s="517"/>
      <c r="YI10" s="517"/>
      <c r="YJ10" s="517"/>
      <c r="YK10" s="517"/>
      <c r="YL10" s="517"/>
      <c r="YM10" s="517"/>
      <c r="YN10" s="517"/>
      <c r="YO10" s="517"/>
      <c r="YP10" s="8"/>
      <c r="YQ10" s="517"/>
      <c r="YR10" s="517"/>
      <c r="YS10" s="517"/>
      <c r="YT10" s="517"/>
      <c r="YU10" s="517"/>
      <c r="YV10" s="517"/>
      <c r="YW10" s="517"/>
      <c r="YX10" s="517"/>
      <c r="YY10" s="517"/>
      <c r="YZ10" s="517"/>
      <c r="ZA10" s="517"/>
      <c r="ZB10" s="517"/>
      <c r="ZC10" s="517"/>
      <c r="ZD10" s="8"/>
      <c r="ZE10" s="517"/>
      <c r="ZF10" s="8"/>
      <c r="ZG10" s="517"/>
      <c r="ZH10" s="517"/>
      <c r="ZI10" s="517"/>
      <c r="ZJ10" s="517"/>
      <c r="ZK10" s="517"/>
      <c r="ZL10" s="519"/>
      <c r="ZM10" s="518"/>
      <c r="ZN10" s="518"/>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517"/>
      <c r="AAX10" s="517"/>
      <c r="AAY10" s="517"/>
      <c r="AAZ10" s="517"/>
      <c r="ABA10" s="517"/>
      <c r="ABB10" s="517"/>
      <c r="ABC10" s="517"/>
      <c r="ABD10" s="517"/>
      <c r="ABE10" s="517"/>
      <c r="ABF10" s="517"/>
      <c r="ABG10" s="517"/>
      <c r="ABH10" s="517"/>
      <c r="ABI10" s="517"/>
      <c r="ABJ10" s="517"/>
      <c r="ABK10" s="8"/>
      <c r="ABL10" s="22">
        <v>1</v>
      </c>
      <c r="ABM10" s="22">
        <v>2</v>
      </c>
      <c r="ABN10" s="22">
        <v>3</v>
      </c>
      <c r="ABO10" s="459">
        <f t="shared" ref="ABO10:ACO10" si="39">ABL10</f>
        <v>1</v>
      </c>
      <c r="ABP10" s="459">
        <f t="shared" si="39"/>
        <v>2</v>
      </c>
      <c r="ABQ10" s="459">
        <f t="shared" si="39"/>
        <v>3</v>
      </c>
      <c r="ABR10" s="459">
        <f t="shared" si="39"/>
        <v>1</v>
      </c>
      <c r="ABS10" s="459">
        <f t="shared" si="39"/>
        <v>2</v>
      </c>
      <c r="ABT10" s="459">
        <f t="shared" si="39"/>
        <v>3</v>
      </c>
      <c r="ABU10" s="459">
        <f t="shared" si="39"/>
        <v>1</v>
      </c>
      <c r="ABV10" s="459">
        <f t="shared" si="39"/>
        <v>2</v>
      </c>
      <c r="ABW10" s="459">
        <f t="shared" si="39"/>
        <v>3</v>
      </c>
      <c r="ABX10" s="459">
        <f t="shared" si="39"/>
        <v>1</v>
      </c>
      <c r="ABY10" s="459">
        <f t="shared" si="39"/>
        <v>2</v>
      </c>
      <c r="ABZ10" s="459">
        <f t="shared" si="39"/>
        <v>3</v>
      </c>
      <c r="ACA10" s="459">
        <f t="shared" si="39"/>
        <v>1</v>
      </c>
      <c r="ACB10" s="459">
        <f t="shared" si="39"/>
        <v>2</v>
      </c>
      <c r="ACC10" s="459">
        <f t="shared" si="39"/>
        <v>3</v>
      </c>
      <c r="ACD10" s="459">
        <f t="shared" si="39"/>
        <v>1</v>
      </c>
      <c r="ACE10" s="459">
        <f t="shared" si="39"/>
        <v>2</v>
      </c>
      <c r="ACF10" s="459">
        <f t="shared" si="39"/>
        <v>3</v>
      </c>
      <c r="ACG10" s="459">
        <f t="shared" si="39"/>
        <v>1</v>
      </c>
      <c r="ACH10" s="459">
        <f t="shared" si="39"/>
        <v>2</v>
      </c>
      <c r="ACI10" s="459">
        <f t="shared" si="39"/>
        <v>3</v>
      </c>
      <c r="ACJ10" s="459">
        <f t="shared" si="39"/>
        <v>1</v>
      </c>
      <c r="ACK10" s="459">
        <f t="shared" si="39"/>
        <v>2</v>
      </c>
      <c r="ACL10" s="459">
        <f t="shared" si="39"/>
        <v>3</v>
      </c>
      <c r="ACM10" s="459">
        <f t="shared" si="39"/>
        <v>1</v>
      </c>
      <c r="ACN10" s="459">
        <f t="shared" si="39"/>
        <v>2</v>
      </c>
      <c r="ACO10" s="459">
        <f t="shared" si="39"/>
        <v>3</v>
      </c>
      <c r="ACP10" s="459">
        <f>ACM10</f>
        <v>1</v>
      </c>
      <c r="ACQ10" s="459">
        <f t="shared" ref="ACQ10:AEW10" si="40">ACN10</f>
        <v>2</v>
      </c>
      <c r="ACR10" s="459">
        <f t="shared" si="40"/>
        <v>3</v>
      </c>
      <c r="ACS10" s="459">
        <f t="shared" si="40"/>
        <v>1</v>
      </c>
      <c r="ACT10" s="459">
        <f t="shared" si="40"/>
        <v>2</v>
      </c>
      <c r="ACU10" s="459">
        <f t="shared" si="40"/>
        <v>3</v>
      </c>
      <c r="ACV10" s="459">
        <f t="shared" si="40"/>
        <v>1</v>
      </c>
      <c r="ACW10" s="459">
        <f t="shared" si="40"/>
        <v>2</v>
      </c>
      <c r="ACX10" s="459">
        <f t="shared" si="40"/>
        <v>3</v>
      </c>
      <c r="ACY10" s="459">
        <f t="shared" si="40"/>
        <v>1</v>
      </c>
      <c r="ACZ10" s="459">
        <f t="shared" si="40"/>
        <v>2</v>
      </c>
      <c r="ADA10" s="459">
        <f t="shared" si="40"/>
        <v>3</v>
      </c>
      <c r="ADB10" s="459">
        <f t="shared" si="40"/>
        <v>1</v>
      </c>
      <c r="ADC10" s="459">
        <f t="shared" si="40"/>
        <v>2</v>
      </c>
      <c r="ADD10" s="459">
        <f t="shared" si="40"/>
        <v>3</v>
      </c>
      <c r="ADE10" s="459">
        <f t="shared" si="40"/>
        <v>1</v>
      </c>
      <c r="ADF10" s="459">
        <f t="shared" si="40"/>
        <v>2</v>
      </c>
      <c r="ADG10" s="459">
        <f t="shared" si="40"/>
        <v>3</v>
      </c>
      <c r="ADH10" s="459">
        <f t="shared" si="40"/>
        <v>1</v>
      </c>
      <c r="ADI10" s="459">
        <f t="shared" si="40"/>
        <v>2</v>
      </c>
      <c r="ADJ10" s="459">
        <f t="shared" si="40"/>
        <v>3</v>
      </c>
      <c r="ADK10" s="459">
        <f t="shared" si="40"/>
        <v>1</v>
      </c>
      <c r="ADL10" s="459">
        <f t="shared" si="40"/>
        <v>2</v>
      </c>
      <c r="ADM10" s="459">
        <f t="shared" si="40"/>
        <v>3</v>
      </c>
      <c r="ADN10" s="459">
        <f t="shared" si="40"/>
        <v>1</v>
      </c>
      <c r="ADO10" s="459">
        <f t="shared" si="40"/>
        <v>2</v>
      </c>
      <c r="ADP10" s="459">
        <f t="shared" si="40"/>
        <v>3</v>
      </c>
      <c r="ADQ10" s="459">
        <f t="shared" si="40"/>
        <v>1</v>
      </c>
      <c r="ADR10" s="459">
        <f t="shared" si="40"/>
        <v>2</v>
      </c>
      <c r="ADS10" s="459">
        <f t="shared" si="40"/>
        <v>3</v>
      </c>
      <c r="ADT10" s="459">
        <f t="shared" si="40"/>
        <v>1</v>
      </c>
      <c r="ADU10" s="459">
        <f t="shared" si="40"/>
        <v>2</v>
      </c>
      <c r="ADV10" s="459">
        <f t="shared" si="40"/>
        <v>3</v>
      </c>
      <c r="ADW10" s="459">
        <f t="shared" si="40"/>
        <v>1</v>
      </c>
      <c r="ADX10" s="459">
        <f t="shared" si="40"/>
        <v>2</v>
      </c>
      <c r="ADY10" s="459">
        <f t="shared" si="40"/>
        <v>3</v>
      </c>
      <c r="ADZ10" s="459">
        <f t="shared" si="40"/>
        <v>1</v>
      </c>
      <c r="AEA10" s="459">
        <f t="shared" si="40"/>
        <v>2</v>
      </c>
      <c r="AEB10" s="459">
        <f t="shared" si="40"/>
        <v>3</v>
      </c>
      <c r="AEC10" s="459">
        <f t="shared" si="40"/>
        <v>1</v>
      </c>
      <c r="AED10" s="459">
        <f t="shared" si="40"/>
        <v>2</v>
      </c>
      <c r="AEE10" s="459">
        <f t="shared" si="40"/>
        <v>3</v>
      </c>
      <c r="AEF10" s="459">
        <f t="shared" si="40"/>
        <v>1</v>
      </c>
      <c r="AEG10" s="459">
        <f t="shared" si="40"/>
        <v>2</v>
      </c>
      <c r="AEH10" s="459">
        <f t="shared" si="40"/>
        <v>3</v>
      </c>
      <c r="AEI10" s="459">
        <f t="shared" si="40"/>
        <v>1</v>
      </c>
      <c r="AEJ10" s="459">
        <f t="shared" si="40"/>
        <v>2</v>
      </c>
      <c r="AEK10" s="459">
        <f t="shared" si="40"/>
        <v>3</v>
      </c>
      <c r="AEL10" s="459">
        <f t="shared" si="40"/>
        <v>1</v>
      </c>
      <c r="AEM10" s="459">
        <f t="shared" si="40"/>
        <v>2</v>
      </c>
      <c r="AEN10" s="459">
        <f t="shared" si="40"/>
        <v>3</v>
      </c>
      <c r="AEO10" s="459">
        <f t="shared" si="40"/>
        <v>1</v>
      </c>
      <c r="AEP10" s="459">
        <f t="shared" si="40"/>
        <v>2</v>
      </c>
      <c r="AEQ10" s="459">
        <f t="shared" si="40"/>
        <v>3</v>
      </c>
      <c r="AER10" s="459">
        <f t="shared" si="40"/>
        <v>1</v>
      </c>
      <c r="AES10" s="459">
        <f t="shared" si="40"/>
        <v>2</v>
      </c>
      <c r="AET10" s="459">
        <f t="shared" si="40"/>
        <v>3</v>
      </c>
      <c r="AEU10" s="459">
        <f t="shared" si="40"/>
        <v>1</v>
      </c>
      <c r="AEV10" s="459">
        <f t="shared" si="40"/>
        <v>2</v>
      </c>
      <c r="AEW10" s="459">
        <f t="shared" si="40"/>
        <v>3</v>
      </c>
      <c r="AEX10" s="517"/>
      <c r="AEY10" s="483">
        <v>0</v>
      </c>
    </row>
    <row r="11" spans="1:831"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517"/>
      <c r="FS11" s="517"/>
      <c r="FT11" s="22"/>
      <c r="FU11" s="22"/>
      <c r="FV11" s="22"/>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517"/>
      <c r="GS11" s="517"/>
      <c r="GT11" s="517"/>
      <c r="GU11" s="517"/>
      <c r="GV11" s="517"/>
      <c r="GW11" s="517"/>
      <c r="GX11" s="8"/>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517"/>
      <c r="IL11" s="517"/>
      <c r="IM11" s="517"/>
      <c r="IN11" s="517"/>
      <c r="IO11" s="517"/>
      <c r="IP11" s="517"/>
      <c r="IQ11" s="8"/>
      <c r="IR11" s="517"/>
      <c r="IS11" s="517"/>
      <c r="IT11" s="517"/>
      <c r="IU11" s="517"/>
      <c r="IV11" s="517"/>
      <c r="IW11" s="517"/>
      <c r="IX11" s="517"/>
      <c r="IY11" s="517"/>
      <c r="IZ11" s="517"/>
      <c r="JA11" s="517"/>
      <c r="JB11" s="517"/>
      <c r="JC11" s="517"/>
      <c r="JD11" s="517"/>
      <c r="JE11" s="517"/>
      <c r="JF11" s="517"/>
      <c r="JG11" s="517"/>
      <c r="JH11" s="517"/>
      <c r="JI11" s="519"/>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517"/>
      <c r="MN11" s="517"/>
      <c r="MO11" s="517"/>
      <c r="MP11" s="517"/>
      <c r="MQ11" s="517"/>
      <c r="MR11" s="517"/>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517">
        <v>1</v>
      </c>
      <c r="VQ11" s="517">
        <v>2</v>
      </c>
      <c r="VR11" s="22">
        <v>3</v>
      </c>
      <c r="VS11" s="517">
        <v>2</v>
      </c>
      <c r="VT11" s="22">
        <v>3</v>
      </c>
      <c r="VU11" s="517">
        <v>1</v>
      </c>
      <c r="VV11" s="526">
        <f ca="1">OFFSET(VV11,0,-6)</f>
        <v>1</v>
      </c>
      <c r="VW11" s="526">
        <f t="shared" ref="VW11:WA11" ca="1" si="41">OFFSET(VW11,0,-6)</f>
        <v>2</v>
      </c>
      <c r="VX11" s="526">
        <f t="shared" ca="1" si="41"/>
        <v>3</v>
      </c>
      <c r="VY11" s="526">
        <f t="shared" ca="1" si="41"/>
        <v>2</v>
      </c>
      <c r="VZ11" s="526">
        <f t="shared" ca="1" si="41"/>
        <v>3</v>
      </c>
      <c r="WA11" s="526">
        <f t="shared" ca="1" si="41"/>
        <v>1</v>
      </c>
      <c r="WB11" s="22">
        <v>2</v>
      </c>
      <c r="WC11" s="22">
        <v>3</v>
      </c>
      <c r="WD11" s="22">
        <v>2</v>
      </c>
      <c r="WE11" s="22">
        <v>3</v>
      </c>
      <c r="WF11" s="22">
        <v>1</v>
      </c>
      <c r="WG11" s="22">
        <v>2</v>
      </c>
      <c r="WH11" s="22">
        <v>3</v>
      </c>
      <c r="WI11" s="22">
        <v>2</v>
      </c>
      <c r="WJ11" s="22">
        <v>3</v>
      </c>
      <c r="WK11" s="22">
        <v>1</v>
      </c>
      <c r="WL11" s="527">
        <f ca="1">OFFSET(WL11,0,-5)</f>
        <v>2</v>
      </c>
      <c r="WM11" s="527">
        <f t="shared" ref="WM11:WR11" ca="1" si="42">OFFSET(WM11,0,-5)</f>
        <v>3</v>
      </c>
      <c r="WN11" s="527">
        <f t="shared" ca="1" si="42"/>
        <v>2</v>
      </c>
      <c r="WO11" s="527">
        <f t="shared" ca="1" si="42"/>
        <v>3</v>
      </c>
      <c r="WP11" s="527">
        <f t="shared" ca="1" si="42"/>
        <v>1</v>
      </c>
      <c r="WQ11" s="527">
        <f t="shared" ca="1" si="42"/>
        <v>2</v>
      </c>
      <c r="WR11" s="527">
        <f t="shared" ca="1" si="42"/>
        <v>3</v>
      </c>
      <c r="WS11" s="517"/>
      <c r="WT11" s="8"/>
      <c r="WU11" s="517"/>
      <c r="WV11" s="517"/>
      <c r="WW11" s="517"/>
      <c r="WX11" s="517"/>
      <c r="WY11" s="517"/>
      <c r="WZ11" s="517"/>
      <c r="XA11" s="517"/>
      <c r="XB11" s="517"/>
      <c r="XC11" s="517"/>
      <c r="XD11" s="517"/>
      <c r="XE11" s="517"/>
      <c r="XF11" s="517"/>
      <c r="XG11" s="517"/>
      <c r="XH11" s="517"/>
      <c r="XI11" s="517"/>
      <c r="XJ11" s="517"/>
      <c r="XK11" s="517"/>
      <c r="XL11" s="517"/>
      <c r="XM11" s="517"/>
      <c r="XN11" s="8"/>
      <c r="XO11" s="517"/>
      <c r="XP11" s="517"/>
      <c r="XQ11" s="517"/>
      <c r="XR11" s="517"/>
      <c r="XS11" s="517"/>
      <c r="XT11" s="517"/>
      <c r="XU11" s="517"/>
      <c r="XV11" s="517"/>
      <c r="XW11" s="517"/>
      <c r="XX11" s="517"/>
      <c r="XY11" s="517"/>
      <c r="XZ11" s="517"/>
      <c r="YA11" s="517"/>
      <c r="YB11" s="517"/>
      <c r="YC11" s="517"/>
      <c r="YD11" s="517"/>
      <c r="YE11" s="517"/>
      <c r="YF11" s="517"/>
      <c r="YG11" s="517"/>
      <c r="YH11" s="517"/>
      <c r="YI11" s="517"/>
      <c r="YJ11" s="517"/>
      <c r="YK11" s="517"/>
      <c r="YL11" s="517"/>
      <c r="YM11" s="517"/>
      <c r="YN11" s="517"/>
      <c r="YO11" s="517"/>
      <c r="YP11" s="8"/>
      <c r="YQ11" s="517"/>
      <c r="YR11" s="517"/>
      <c r="YS11" s="517"/>
      <c r="YT11" s="517"/>
      <c r="YU11" s="517"/>
      <c r="YV11" s="517"/>
      <c r="YW11" s="517"/>
      <c r="YX11" s="517"/>
      <c r="YY11" s="517"/>
      <c r="YZ11" s="517"/>
      <c r="ZA11" s="517"/>
      <c r="ZB11" s="517"/>
      <c r="ZC11" s="517"/>
      <c r="ZD11" s="8"/>
      <c r="ZE11" s="517"/>
      <c r="ZF11" s="8"/>
      <c r="ZG11" s="517"/>
      <c r="ZH11" s="517"/>
      <c r="ZI11" s="517"/>
      <c r="ZJ11" s="517"/>
      <c r="ZK11" s="517"/>
      <c r="ZL11" s="519"/>
      <c r="ZM11" s="518"/>
      <c r="ZN11" s="518"/>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517"/>
      <c r="AAX11" s="517"/>
      <c r="AAY11" s="517"/>
      <c r="AAZ11" s="517"/>
      <c r="ABA11" s="517"/>
      <c r="ABB11" s="517"/>
      <c r="ABC11" s="517"/>
      <c r="ABD11" s="517"/>
      <c r="ABE11" s="517"/>
      <c r="ABF11" s="517"/>
      <c r="ABG11" s="517"/>
      <c r="ABH11" s="517"/>
      <c r="ABI11" s="517"/>
      <c r="ABJ11" s="517"/>
      <c r="ABK11" s="8"/>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517"/>
      <c r="AEY11" s="483">
        <v>0</v>
      </c>
    </row>
    <row r="12" spans="1:831"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528"/>
      <c r="GS12" s="528"/>
      <c r="GT12" s="528"/>
      <c r="GU12" s="528"/>
      <c r="GV12" s="528"/>
      <c r="GW12" s="528"/>
      <c r="GX12" s="449"/>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528"/>
      <c r="IL12" s="528"/>
      <c r="IM12" s="528"/>
      <c r="IN12" s="528"/>
      <c r="IO12" s="528"/>
      <c r="IP12" s="528"/>
      <c r="IQ12" s="449"/>
      <c r="IR12" s="528"/>
      <c r="IS12" s="528"/>
      <c r="IT12" s="528"/>
      <c r="IU12" s="528"/>
      <c r="IV12" s="528"/>
      <c r="IW12" s="528"/>
      <c r="IX12" s="528"/>
      <c r="IY12" s="528"/>
      <c r="IZ12" s="528"/>
      <c r="JA12" s="528"/>
      <c r="JB12" s="528"/>
      <c r="JC12" s="528"/>
      <c r="JD12" s="528"/>
      <c r="JE12" s="528"/>
      <c r="JF12" s="528"/>
      <c r="JG12" s="528"/>
      <c r="JH12" s="528"/>
      <c r="JI12" s="530"/>
      <c r="JJ12" s="528"/>
      <c r="JK12" s="528"/>
      <c r="JL12" s="528"/>
      <c r="JM12" s="528"/>
      <c r="JN12" s="528"/>
      <c r="JO12" s="528"/>
      <c r="JP12" s="528"/>
      <c r="JQ12" s="528"/>
      <c r="JR12" s="528"/>
      <c r="JS12" s="528"/>
      <c r="JT12" s="528"/>
      <c r="JU12" s="528"/>
      <c r="JV12" s="528"/>
      <c r="JW12" s="528"/>
      <c r="JX12" s="528"/>
      <c r="JY12" s="22">
        <v>1</v>
      </c>
      <c r="JZ12" s="22">
        <v>1</v>
      </c>
      <c r="KA12" s="22">
        <v>1</v>
      </c>
      <c r="KB12" s="22">
        <v>1</v>
      </c>
      <c r="KC12" s="87">
        <f>JY12+1</f>
        <v>2</v>
      </c>
      <c r="KD12" s="87">
        <f t="shared" ref="KD12:KV12" si="43">JZ12+1</f>
        <v>2</v>
      </c>
      <c r="KE12" s="87">
        <f t="shared" si="43"/>
        <v>2</v>
      </c>
      <c r="KF12" s="87">
        <f t="shared" si="43"/>
        <v>2</v>
      </c>
      <c r="KG12" s="87">
        <f t="shared" si="43"/>
        <v>3</v>
      </c>
      <c r="KH12" s="87">
        <f t="shared" si="43"/>
        <v>3</v>
      </c>
      <c r="KI12" s="87">
        <f t="shared" si="43"/>
        <v>3</v>
      </c>
      <c r="KJ12" s="87">
        <f t="shared" si="43"/>
        <v>3</v>
      </c>
      <c r="KK12" s="87">
        <f t="shared" si="43"/>
        <v>4</v>
      </c>
      <c r="KL12" s="87">
        <f t="shared" si="43"/>
        <v>4</v>
      </c>
      <c r="KM12" s="87">
        <f t="shared" si="43"/>
        <v>4</v>
      </c>
      <c r="KN12" s="87">
        <f t="shared" si="43"/>
        <v>4</v>
      </c>
      <c r="KO12" s="87">
        <f t="shared" si="43"/>
        <v>5</v>
      </c>
      <c r="KP12" s="87">
        <f t="shared" si="43"/>
        <v>5</v>
      </c>
      <c r="KQ12" s="87">
        <f t="shared" si="43"/>
        <v>5</v>
      </c>
      <c r="KR12" s="87">
        <f t="shared" si="43"/>
        <v>5</v>
      </c>
      <c r="KS12" s="87">
        <f t="shared" si="43"/>
        <v>6</v>
      </c>
      <c r="KT12" s="87">
        <f t="shared" si="43"/>
        <v>6</v>
      </c>
      <c r="KU12" s="87">
        <f t="shared" si="43"/>
        <v>6</v>
      </c>
      <c r="KV12" s="87">
        <f t="shared" si="43"/>
        <v>6</v>
      </c>
      <c r="KW12" s="22">
        <v>1</v>
      </c>
      <c r="KX12" s="22">
        <v>1</v>
      </c>
      <c r="KY12" s="22">
        <v>1</v>
      </c>
      <c r="KZ12" s="22">
        <v>1</v>
      </c>
      <c r="LA12" s="87">
        <f>KW12+1</f>
        <v>2</v>
      </c>
      <c r="LB12" s="87">
        <f t="shared" ref="LB12" si="44">KX12+1</f>
        <v>2</v>
      </c>
      <c r="LC12" s="87">
        <f t="shared" ref="LC12" si="45">KY12+1</f>
        <v>2</v>
      </c>
      <c r="LD12" s="87">
        <f t="shared" ref="LD12" si="46">KZ12+1</f>
        <v>2</v>
      </c>
      <c r="LE12" s="87">
        <f t="shared" ref="LE12" si="47">LA12+1</f>
        <v>3</v>
      </c>
      <c r="LF12" s="87">
        <f t="shared" ref="LF12" si="48">LB12+1</f>
        <v>3</v>
      </c>
      <c r="LG12" s="87">
        <f t="shared" ref="LG12" si="49">LC12+1</f>
        <v>3</v>
      </c>
      <c r="LH12" s="87">
        <f t="shared" ref="LH12" si="50">LD12+1</f>
        <v>3</v>
      </c>
      <c r="LI12" s="87">
        <f t="shared" ref="LI12" si="51">LE12+1</f>
        <v>4</v>
      </c>
      <c r="LJ12" s="87">
        <f t="shared" ref="LJ12" si="52">LF12+1</f>
        <v>4</v>
      </c>
      <c r="LK12" s="87">
        <f t="shared" ref="LK12" si="53">LG12+1</f>
        <v>4</v>
      </c>
      <c r="LL12" s="87">
        <f t="shared" ref="LL12" si="54">LH12+1</f>
        <v>4</v>
      </c>
      <c r="LM12" s="87">
        <f t="shared" ref="LM12" si="55">LI12+1</f>
        <v>5</v>
      </c>
      <c r="LN12" s="87">
        <f t="shared" ref="LN12" si="56">LJ12+1</f>
        <v>5</v>
      </c>
      <c r="LO12" s="87">
        <f t="shared" ref="LO12" si="57">LK12+1</f>
        <v>5</v>
      </c>
      <c r="LP12" s="87">
        <f t="shared" ref="LP12" si="58">LL12+1</f>
        <v>5</v>
      </c>
      <c r="LQ12" s="87">
        <f t="shared" ref="LQ12" si="59">LM12+1</f>
        <v>6</v>
      </c>
      <c r="LR12" s="87">
        <f t="shared" ref="LR12" si="60">LN12+1</f>
        <v>6</v>
      </c>
      <c r="LS12" s="87">
        <f t="shared" ref="LS12" si="61">LO12+1</f>
        <v>6</v>
      </c>
      <c r="LT12" s="87">
        <f t="shared" ref="LT12" si="62">LP12+1</f>
        <v>6</v>
      </c>
      <c r="LU12" s="22">
        <v>1</v>
      </c>
      <c r="LV12" s="22">
        <v>1</v>
      </c>
      <c r="LW12" s="22">
        <v>1</v>
      </c>
      <c r="LX12" s="22">
        <v>1</v>
      </c>
      <c r="LY12" s="87">
        <f>LU12+1</f>
        <v>2</v>
      </c>
      <c r="LZ12" s="87">
        <f t="shared" ref="LZ12" si="63">LV12+1</f>
        <v>2</v>
      </c>
      <c r="MA12" s="87">
        <f t="shared" ref="MA12" si="64">LW12+1</f>
        <v>2</v>
      </c>
      <c r="MB12" s="87">
        <f t="shared" ref="MB12" si="65">LX12+1</f>
        <v>2</v>
      </c>
      <c r="MC12" s="87">
        <f t="shared" ref="MC12" si="66">LY12+1</f>
        <v>3</v>
      </c>
      <c r="MD12" s="87">
        <f t="shared" ref="MD12" si="67">LZ12+1</f>
        <v>3</v>
      </c>
      <c r="ME12" s="87">
        <f t="shared" ref="ME12" si="68">MA12+1</f>
        <v>3</v>
      </c>
      <c r="MF12" s="87">
        <f t="shared" ref="MF12" si="69">MB12+1</f>
        <v>3</v>
      </c>
      <c r="MG12" s="87">
        <f t="shared" ref="MG12" si="70">MC12+1</f>
        <v>4</v>
      </c>
      <c r="MH12" s="87">
        <f t="shared" ref="MH12" si="71">MD12+1</f>
        <v>4</v>
      </c>
      <c r="MI12" s="87">
        <f t="shared" ref="MI12" si="72">ME12+1</f>
        <v>4</v>
      </c>
      <c r="MJ12" s="87">
        <f t="shared" ref="MJ12" si="73">MF12+1</f>
        <v>4</v>
      </c>
      <c r="MK12" s="87">
        <f t="shared" ref="MK12" si="74">MG12+1</f>
        <v>5</v>
      </c>
      <c r="ML12" s="87">
        <f t="shared" ref="ML12" si="75">MH12+1</f>
        <v>5</v>
      </c>
      <c r="MM12" s="87">
        <f t="shared" ref="MM12" si="76">MI12+1</f>
        <v>5</v>
      </c>
      <c r="MN12" s="87">
        <f t="shared" ref="MN12" si="77">MJ12+1</f>
        <v>5</v>
      </c>
      <c r="MO12" s="87">
        <f t="shared" ref="MO12" si="78">MK12+1</f>
        <v>6</v>
      </c>
      <c r="MP12" s="87">
        <f t="shared" ref="MP12" si="79">ML12+1</f>
        <v>6</v>
      </c>
      <c r="MQ12" s="87">
        <f t="shared" ref="MQ12" si="80">MM12+1</f>
        <v>6</v>
      </c>
      <c r="MR12" s="87">
        <f t="shared" ref="MR12" si="81">MN12+1</f>
        <v>6</v>
      </c>
      <c r="MS12" s="663">
        <f>IF(MS$6&gt;42,1,INT((MS$6-1)/7)+1)</f>
        <v>1</v>
      </c>
      <c r="MT12" s="663">
        <f>IF(MT$6&gt;42,1,INT((MT$6-1)/7)+1)</f>
        <v>1</v>
      </c>
      <c r="MU12" s="663">
        <f t="shared" ref="MU12:PF12" si="82">IF(MU$6&gt;42,1,INT((MU$6-1)/7)+1)</f>
        <v>1</v>
      </c>
      <c r="MV12" s="663">
        <f t="shared" si="82"/>
        <v>1</v>
      </c>
      <c r="MW12" s="663">
        <f t="shared" si="82"/>
        <v>1</v>
      </c>
      <c r="MX12" s="663">
        <f t="shared" si="82"/>
        <v>1</v>
      </c>
      <c r="MY12" s="663">
        <f t="shared" si="82"/>
        <v>1</v>
      </c>
      <c r="MZ12" s="663">
        <f t="shared" si="82"/>
        <v>2</v>
      </c>
      <c r="NA12" s="663">
        <f t="shared" si="82"/>
        <v>2</v>
      </c>
      <c r="NB12" s="663">
        <f t="shared" si="82"/>
        <v>2</v>
      </c>
      <c r="NC12" s="663">
        <f t="shared" si="82"/>
        <v>2</v>
      </c>
      <c r="ND12" s="663">
        <f t="shared" si="82"/>
        <v>2</v>
      </c>
      <c r="NE12" s="663">
        <f t="shared" si="82"/>
        <v>2</v>
      </c>
      <c r="NF12" s="663">
        <f t="shared" si="82"/>
        <v>2</v>
      </c>
      <c r="NG12" s="663">
        <f t="shared" si="82"/>
        <v>3</v>
      </c>
      <c r="NH12" s="663">
        <f t="shared" si="82"/>
        <v>3</v>
      </c>
      <c r="NI12" s="663">
        <f t="shared" si="82"/>
        <v>3</v>
      </c>
      <c r="NJ12" s="663">
        <f t="shared" si="82"/>
        <v>3</v>
      </c>
      <c r="NK12" s="663">
        <f t="shared" si="82"/>
        <v>3</v>
      </c>
      <c r="NL12" s="663">
        <f t="shared" si="82"/>
        <v>3</v>
      </c>
      <c r="NM12" s="663">
        <f t="shared" si="82"/>
        <v>3</v>
      </c>
      <c r="NN12" s="663">
        <f t="shared" si="82"/>
        <v>4</v>
      </c>
      <c r="NO12" s="663">
        <f t="shared" si="82"/>
        <v>4</v>
      </c>
      <c r="NP12" s="663">
        <f t="shared" si="82"/>
        <v>4</v>
      </c>
      <c r="NQ12" s="663">
        <f t="shared" si="82"/>
        <v>4</v>
      </c>
      <c r="NR12" s="663">
        <f t="shared" si="82"/>
        <v>4</v>
      </c>
      <c r="NS12" s="663">
        <f t="shared" si="82"/>
        <v>4</v>
      </c>
      <c r="NT12" s="663">
        <f t="shared" si="82"/>
        <v>4</v>
      </c>
      <c r="NU12" s="663">
        <f t="shared" si="82"/>
        <v>5</v>
      </c>
      <c r="NV12" s="663">
        <f t="shared" si="82"/>
        <v>5</v>
      </c>
      <c r="NW12" s="663">
        <f t="shared" si="82"/>
        <v>5</v>
      </c>
      <c r="NX12" s="663">
        <f t="shared" si="82"/>
        <v>5</v>
      </c>
      <c r="NY12" s="663">
        <f t="shared" si="82"/>
        <v>5</v>
      </c>
      <c r="NZ12" s="663">
        <f t="shared" si="82"/>
        <v>5</v>
      </c>
      <c r="OA12" s="663">
        <f t="shared" si="82"/>
        <v>5</v>
      </c>
      <c r="OB12" s="663">
        <f t="shared" si="82"/>
        <v>6</v>
      </c>
      <c r="OC12" s="663">
        <f t="shared" si="82"/>
        <v>6</v>
      </c>
      <c r="OD12" s="663">
        <f t="shared" si="82"/>
        <v>6</v>
      </c>
      <c r="OE12" s="663">
        <f t="shared" si="82"/>
        <v>6</v>
      </c>
      <c r="OF12" s="663">
        <f t="shared" si="82"/>
        <v>6</v>
      </c>
      <c r="OG12" s="663">
        <f t="shared" si="82"/>
        <v>6</v>
      </c>
      <c r="OH12" s="663">
        <f t="shared" si="82"/>
        <v>6</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si="82"/>
        <v>1</v>
      </c>
      <c r="PB12" s="663">
        <f t="shared" si="82"/>
        <v>1</v>
      </c>
      <c r="PC12" s="663">
        <f t="shared" si="82"/>
        <v>1</v>
      </c>
      <c r="PD12" s="663">
        <f t="shared" si="82"/>
        <v>1</v>
      </c>
      <c r="PE12" s="663">
        <f t="shared" si="82"/>
        <v>1</v>
      </c>
      <c r="PF12" s="663">
        <f t="shared" si="82"/>
        <v>1</v>
      </c>
      <c r="PG12" s="663">
        <f t="shared" ref="PG12:RR12" si="83">IF(PG$6&gt;42,1,INT((PG$6-1)/7)+1)</f>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1</v>
      </c>
      <c r="PT12" s="663">
        <f t="shared" si="83"/>
        <v>1</v>
      </c>
      <c r="PU12" s="663">
        <f t="shared" si="83"/>
        <v>1</v>
      </c>
      <c r="PV12" s="663">
        <f t="shared" si="83"/>
        <v>1</v>
      </c>
      <c r="PW12" s="663">
        <f t="shared" si="83"/>
        <v>1</v>
      </c>
      <c r="PX12" s="663">
        <f t="shared" si="83"/>
        <v>1</v>
      </c>
      <c r="PY12" s="663">
        <f t="shared" si="83"/>
        <v>2</v>
      </c>
      <c r="PZ12" s="663">
        <f t="shared" si="83"/>
        <v>2</v>
      </c>
      <c r="QA12" s="663">
        <f t="shared" si="83"/>
        <v>2</v>
      </c>
      <c r="QB12" s="663">
        <f t="shared" si="83"/>
        <v>2</v>
      </c>
      <c r="QC12" s="663">
        <f t="shared" si="83"/>
        <v>2</v>
      </c>
      <c r="QD12" s="663">
        <f t="shared" si="83"/>
        <v>2</v>
      </c>
      <c r="QE12" s="663">
        <f t="shared" si="83"/>
        <v>2</v>
      </c>
      <c r="QF12" s="663">
        <f t="shared" si="83"/>
        <v>3</v>
      </c>
      <c r="QG12" s="663">
        <f t="shared" si="83"/>
        <v>3</v>
      </c>
      <c r="QH12" s="663">
        <f t="shared" si="83"/>
        <v>3</v>
      </c>
      <c r="QI12" s="663">
        <f t="shared" si="83"/>
        <v>3</v>
      </c>
      <c r="QJ12" s="663">
        <f t="shared" si="83"/>
        <v>3</v>
      </c>
      <c r="QK12" s="663">
        <f t="shared" si="83"/>
        <v>3</v>
      </c>
      <c r="QL12" s="663">
        <f t="shared" si="83"/>
        <v>3</v>
      </c>
      <c r="QM12" s="663">
        <f t="shared" si="83"/>
        <v>4</v>
      </c>
      <c r="QN12" s="663">
        <f t="shared" si="83"/>
        <v>4</v>
      </c>
      <c r="QO12" s="663">
        <f t="shared" si="83"/>
        <v>4</v>
      </c>
      <c r="QP12" s="663">
        <f t="shared" si="83"/>
        <v>4</v>
      </c>
      <c r="QQ12" s="663">
        <f t="shared" si="83"/>
        <v>4</v>
      </c>
      <c r="QR12" s="663">
        <f t="shared" si="83"/>
        <v>4</v>
      </c>
      <c r="QS12" s="663">
        <f t="shared" si="83"/>
        <v>4</v>
      </c>
      <c r="QT12" s="663">
        <f t="shared" si="83"/>
        <v>5</v>
      </c>
      <c r="QU12" s="663">
        <f t="shared" si="83"/>
        <v>5</v>
      </c>
      <c r="QV12" s="663">
        <f t="shared" si="83"/>
        <v>5</v>
      </c>
      <c r="QW12" s="663">
        <f t="shared" si="83"/>
        <v>5</v>
      </c>
      <c r="QX12" s="663">
        <f t="shared" si="83"/>
        <v>5</v>
      </c>
      <c r="QY12" s="663">
        <f t="shared" si="83"/>
        <v>5</v>
      </c>
      <c r="QZ12" s="663">
        <f t="shared" si="83"/>
        <v>5</v>
      </c>
      <c r="RA12" s="663">
        <f t="shared" si="83"/>
        <v>6</v>
      </c>
      <c r="RB12" s="663">
        <f t="shared" si="83"/>
        <v>6</v>
      </c>
      <c r="RC12" s="663">
        <f t="shared" si="83"/>
        <v>6</v>
      </c>
      <c r="RD12" s="663">
        <f t="shared" si="83"/>
        <v>6</v>
      </c>
      <c r="RE12" s="663">
        <f t="shared" si="83"/>
        <v>6</v>
      </c>
      <c r="RF12" s="663">
        <f t="shared" si="83"/>
        <v>6</v>
      </c>
      <c r="RG12" s="663">
        <f t="shared" si="83"/>
        <v>6</v>
      </c>
      <c r="RH12" s="663">
        <f t="shared" si="83"/>
        <v>1</v>
      </c>
      <c r="RI12" s="663">
        <f t="shared" si="83"/>
        <v>1</v>
      </c>
      <c r="RJ12" s="663">
        <f t="shared" si="83"/>
        <v>1</v>
      </c>
      <c r="RK12" s="663">
        <f t="shared" si="83"/>
        <v>1</v>
      </c>
      <c r="RL12" s="663">
        <f t="shared" si="83"/>
        <v>1</v>
      </c>
      <c r="RM12" s="663">
        <f t="shared" si="83"/>
        <v>1</v>
      </c>
      <c r="RN12" s="663">
        <f t="shared" si="83"/>
        <v>1</v>
      </c>
      <c r="RO12" s="663">
        <f t="shared" si="83"/>
        <v>1</v>
      </c>
      <c r="RP12" s="663">
        <f t="shared" si="83"/>
        <v>1</v>
      </c>
      <c r="RQ12" s="663">
        <f t="shared" si="83"/>
        <v>1</v>
      </c>
      <c r="RR12" s="663">
        <f t="shared" si="83"/>
        <v>1</v>
      </c>
      <c r="RS12" s="663">
        <f t="shared" ref="RS12:UD12" si="84">IF(RS$6&gt;42,1,INT((RS$6-1)/7)+1)</f>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1</v>
      </c>
      <c r="SS12" s="663">
        <f t="shared" si="84"/>
        <v>1</v>
      </c>
      <c r="ST12" s="663">
        <f t="shared" si="84"/>
        <v>1</v>
      </c>
      <c r="SU12" s="663">
        <f t="shared" si="84"/>
        <v>1</v>
      </c>
      <c r="SV12" s="663">
        <f t="shared" si="84"/>
        <v>1</v>
      </c>
      <c r="SW12" s="663">
        <f t="shared" si="84"/>
        <v>1</v>
      </c>
      <c r="SX12" s="663">
        <f t="shared" si="84"/>
        <v>2</v>
      </c>
      <c r="SY12" s="663">
        <f t="shared" si="84"/>
        <v>2</v>
      </c>
      <c r="SZ12" s="663">
        <f t="shared" si="84"/>
        <v>2</v>
      </c>
      <c r="TA12" s="663">
        <f t="shared" si="84"/>
        <v>2</v>
      </c>
      <c r="TB12" s="663">
        <f t="shared" si="84"/>
        <v>2</v>
      </c>
      <c r="TC12" s="663">
        <f t="shared" si="84"/>
        <v>2</v>
      </c>
      <c r="TD12" s="663">
        <f t="shared" si="84"/>
        <v>2</v>
      </c>
      <c r="TE12" s="663">
        <f t="shared" si="84"/>
        <v>3</v>
      </c>
      <c r="TF12" s="663">
        <f t="shared" si="84"/>
        <v>3</v>
      </c>
      <c r="TG12" s="663">
        <f t="shared" si="84"/>
        <v>3</v>
      </c>
      <c r="TH12" s="663">
        <f t="shared" si="84"/>
        <v>3</v>
      </c>
      <c r="TI12" s="663">
        <f t="shared" si="84"/>
        <v>3</v>
      </c>
      <c r="TJ12" s="663">
        <f t="shared" si="84"/>
        <v>3</v>
      </c>
      <c r="TK12" s="663">
        <f t="shared" si="84"/>
        <v>3</v>
      </c>
      <c r="TL12" s="663">
        <f t="shared" si="84"/>
        <v>4</v>
      </c>
      <c r="TM12" s="663">
        <f t="shared" si="84"/>
        <v>4</v>
      </c>
      <c r="TN12" s="663">
        <f t="shared" si="84"/>
        <v>4</v>
      </c>
      <c r="TO12" s="663">
        <f t="shared" si="84"/>
        <v>4</v>
      </c>
      <c r="TP12" s="663">
        <f t="shared" si="84"/>
        <v>4</v>
      </c>
      <c r="TQ12" s="663">
        <f t="shared" si="84"/>
        <v>4</v>
      </c>
      <c r="TR12" s="663">
        <f t="shared" si="84"/>
        <v>4</v>
      </c>
      <c r="TS12" s="663">
        <f t="shared" si="84"/>
        <v>5</v>
      </c>
      <c r="TT12" s="663">
        <f t="shared" si="84"/>
        <v>5</v>
      </c>
      <c r="TU12" s="663">
        <f t="shared" si="84"/>
        <v>5</v>
      </c>
      <c r="TV12" s="663">
        <f t="shared" si="84"/>
        <v>5</v>
      </c>
      <c r="TW12" s="663">
        <f t="shared" si="84"/>
        <v>5</v>
      </c>
      <c r="TX12" s="663">
        <f t="shared" si="84"/>
        <v>5</v>
      </c>
      <c r="TY12" s="663">
        <f t="shared" si="84"/>
        <v>5</v>
      </c>
      <c r="TZ12" s="663">
        <f t="shared" si="84"/>
        <v>6</v>
      </c>
      <c r="UA12" s="663">
        <f t="shared" si="84"/>
        <v>6</v>
      </c>
      <c r="UB12" s="663">
        <f t="shared" si="84"/>
        <v>6</v>
      </c>
      <c r="UC12" s="663">
        <f t="shared" si="84"/>
        <v>6</v>
      </c>
      <c r="UD12" s="663">
        <f t="shared" si="84"/>
        <v>6</v>
      </c>
      <c r="UE12" s="663">
        <f t="shared" ref="UE12:VO12" si="85">IF(UE$6&gt;42,1,INT((UE$6-1)/7)+1)</f>
        <v>6</v>
      </c>
      <c r="UF12" s="663">
        <f t="shared" si="85"/>
        <v>6</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663">
        <f t="shared" si="85"/>
        <v>1</v>
      </c>
      <c r="VK12" s="663">
        <f t="shared" si="85"/>
        <v>1</v>
      </c>
      <c r="VL12" s="663">
        <f t="shared" si="85"/>
        <v>1</v>
      </c>
      <c r="VM12" s="663">
        <f t="shared" si="85"/>
        <v>1</v>
      </c>
      <c r="VN12" s="663">
        <f t="shared" si="85"/>
        <v>1</v>
      </c>
      <c r="VO12" s="663">
        <f t="shared" si="85"/>
        <v>1</v>
      </c>
      <c r="VP12" s="531">
        <v>1</v>
      </c>
      <c r="VQ12" s="531">
        <v>1</v>
      </c>
      <c r="VR12" s="531">
        <v>1</v>
      </c>
      <c r="VS12" s="531">
        <v>1</v>
      </c>
      <c r="VT12" s="531">
        <v>1</v>
      </c>
      <c r="VU12" s="531">
        <v>1</v>
      </c>
      <c r="VV12" s="87">
        <f ca="1">OFFSET(VV12,0,-6)+1</f>
        <v>2</v>
      </c>
      <c r="VW12" s="87">
        <f t="shared" ref="VW12:WA12" ca="1" si="86">OFFSET(VW12,0,-6)+1</f>
        <v>2</v>
      </c>
      <c r="VX12" s="87">
        <f t="shared" ca="1" si="86"/>
        <v>2</v>
      </c>
      <c r="VY12" s="87">
        <f t="shared" ca="1" si="86"/>
        <v>2</v>
      </c>
      <c r="VZ12" s="87">
        <f t="shared" ca="1" si="86"/>
        <v>2</v>
      </c>
      <c r="WA12" s="87">
        <f t="shared" ca="1" si="86"/>
        <v>2</v>
      </c>
      <c r="WB12" s="531">
        <v>1</v>
      </c>
      <c r="WC12" s="531">
        <v>1</v>
      </c>
      <c r="WD12" s="531">
        <v>1</v>
      </c>
      <c r="WE12" s="531">
        <v>1</v>
      </c>
      <c r="WF12" s="531">
        <v>1</v>
      </c>
      <c r="WG12" s="531">
        <v>1</v>
      </c>
      <c r="WH12" s="531">
        <v>1</v>
      </c>
      <c r="WI12" s="531">
        <v>1</v>
      </c>
      <c r="WJ12" s="531">
        <v>1</v>
      </c>
      <c r="WK12" s="531">
        <v>1</v>
      </c>
      <c r="WL12" s="531">
        <v>1</v>
      </c>
      <c r="WM12" s="531">
        <v>1</v>
      </c>
      <c r="WN12" s="531">
        <v>1</v>
      </c>
      <c r="WO12" s="531">
        <v>1</v>
      </c>
      <c r="WP12" s="531">
        <v>1</v>
      </c>
      <c r="WQ12" s="531">
        <v>1</v>
      </c>
      <c r="WR12" s="531">
        <v>1</v>
      </c>
      <c r="WS12" s="528"/>
      <c r="WT12" s="449"/>
      <c r="WU12" s="528"/>
      <c r="WV12" s="528"/>
      <c r="WW12" s="528"/>
      <c r="WX12" s="528"/>
      <c r="WY12" s="528"/>
      <c r="WZ12" s="528"/>
      <c r="XA12" s="528"/>
      <c r="XB12" s="528"/>
      <c r="XC12" s="528"/>
      <c r="XD12" s="528"/>
      <c r="XE12" s="528"/>
      <c r="XF12" s="528"/>
      <c r="XG12" s="528"/>
      <c r="XH12" s="528"/>
      <c r="XI12" s="528"/>
      <c r="XJ12" s="528"/>
      <c r="XK12" s="528"/>
      <c r="XL12" s="528"/>
      <c r="XM12" s="528"/>
      <c r="XN12" s="449"/>
      <c r="XO12" s="528"/>
      <c r="XP12" s="528"/>
      <c r="XQ12" s="528"/>
      <c r="XR12" s="528"/>
      <c r="XS12" s="528"/>
      <c r="XT12" s="528"/>
      <c r="XU12" s="528"/>
      <c r="XV12" s="528"/>
      <c r="XW12" s="528"/>
      <c r="XX12" s="528"/>
      <c r="XY12" s="528"/>
      <c r="XZ12" s="528"/>
      <c r="YA12" s="528"/>
      <c r="YB12" s="528"/>
      <c r="YC12" s="528"/>
      <c r="YD12" s="528"/>
      <c r="YE12" s="528"/>
      <c r="YF12" s="528"/>
      <c r="YG12" s="528"/>
      <c r="YH12" s="528"/>
      <c r="YI12" s="528"/>
      <c r="YJ12" s="528"/>
      <c r="YK12" s="528"/>
      <c r="YL12" s="528"/>
      <c r="YM12" s="528"/>
      <c r="YN12" s="528"/>
      <c r="YO12" s="528"/>
      <c r="YP12" s="449"/>
      <c r="YQ12" s="528"/>
      <c r="YR12" s="528"/>
      <c r="YS12" s="528"/>
      <c r="YT12" s="528"/>
      <c r="YU12" s="528"/>
      <c r="YV12" s="528"/>
      <c r="YW12" s="528"/>
      <c r="YX12" s="528"/>
      <c r="YY12" s="528"/>
      <c r="YZ12" s="528"/>
      <c r="ZA12" s="528"/>
      <c r="ZB12" s="528"/>
      <c r="ZC12" s="528"/>
      <c r="ZD12" s="449"/>
      <c r="ZE12" s="528"/>
      <c r="ZF12" s="449"/>
      <c r="ZG12" s="528"/>
      <c r="ZH12" s="528"/>
      <c r="ZI12" s="528"/>
      <c r="ZJ12" s="528"/>
      <c r="ZK12" s="528"/>
      <c r="ZL12" s="530"/>
      <c r="ZM12" s="529"/>
      <c r="ZN12" s="529"/>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528"/>
      <c r="AAX12" s="528"/>
      <c r="AAY12" s="528"/>
      <c r="AAZ12" s="528"/>
      <c r="ABA12" s="528"/>
      <c r="ABB12" s="528"/>
      <c r="ABC12" s="528"/>
      <c r="ABD12" s="528"/>
      <c r="ABE12" s="528"/>
      <c r="ABF12" s="528"/>
      <c r="ABG12" s="528"/>
      <c r="ABH12" s="528"/>
      <c r="ABI12" s="528"/>
      <c r="ABJ12" s="528"/>
      <c r="ABK12" s="449"/>
      <c r="ABL12" s="22">
        <v>1</v>
      </c>
      <c r="ABM12" s="22">
        <v>1</v>
      </c>
      <c r="ABN12" s="22">
        <v>1</v>
      </c>
      <c r="ABO12" s="22">
        <v>2</v>
      </c>
      <c r="ABP12" s="22">
        <v>2</v>
      </c>
      <c r="ABQ12" s="22">
        <v>2</v>
      </c>
      <c r="ABR12" s="22">
        <v>3</v>
      </c>
      <c r="ABS12" s="22">
        <v>3</v>
      </c>
      <c r="ABT12" s="22">
        <v>3</v>
      </c>
      <c r="ABU12" s="22">
        <v>4</v>
      </c>
      <c r="ABV12" s="22">
        <v>4</v>
      </c>
      <c r="ABW12" s="22">
        <v>4</v>
      </c>
      <c r="ABX12" s="22">
        <v>5</v>
      </c>
      <c r="ABY12" s="22">
        <v>5</v>
      </c>
      <c r="ABZ12" s="22">
        <v>5</v>
      </c>
      <c r="ACA12" s="22">
        <v>6</v>
      </c>
      <c r="ACB12" s="22">
        <v>6</v>
      </c>
      <c r="ACC12" s="22">
        <v>6</v>
      </c>
      <c r="ACD12" s="521">
        <f>ABL12</f>
        <v>1</v>
      </c>
      <c r="ACE12" s="521">
        <f t="shared" ref="ACE12:AEP12" si="87">ABM12</f>
        <v>1</v>
      </c>
      <c r="ACF12" s="521">
        <f t="shared" si="87"/>
        <v>1</v>
      </c>
      <c r="ACG12" s="521">
        <f t="shared" si="87"/>
        <v>2</v>
      </c>
      <c r="ACH12" s="521">
        <f t="shared" si="87"/>
        <v>2</v>
      </c>
      <c r="ACI12" s="521">
        <f t="shared" si="87"/>
        <v>2</v>
      </c>
      <c r="ACJ12" s="521">
        <f t="shared" si="87"/>
        <v>3</v>
      </c>
      <c r="ACK12" s="521">
        <f t="shared" si="87"/>
        <v>3</v>
      </c>
      <c r="ACL12" s="521">
        <f t="shared" si="87"/>
        <v>3</v>
      </c>
      <c r="ACM12" s="521">
        <f t="shared" si="87"/>
        <v>4</v>
      </c>
      <c r="ACN12" s="521">
        <f t="shared" si="87"/>
        <v>4</v>
      </c>
      <c r="ACO12" s="521">
        <f t="shared" si="87"/>
        <v>4</v>
      </c>
      <c r="ACP12" s="521">
        <f t="shared" si="87"/>
        <v>5</v>
      </c>
      <c r="ACQ12" s="521">
        <f t="shared" si="87"/>
        <v>5</v>
      </c>
      <c r="ACR12" s="521">
        <f t="shared" si="87"/>
        <v>5</v>
      </c>
      <c r="ACS12" s="521">
        <f t="shared" si="87"/>
        <v>6</v>
      </c>
      <c r="ACT12" s="521">
        <f t="shared" si="87"/>
        <v>6</v>
      </c>
      <c r="ACU12" s="521">
        <f t="shared" si="87"/>
        <v>6</v>
      </c>
      <c r="ACV12" s="521">
        <f t="shared" si="87"/>
        <v>1</v>
      </c>
      <c r="ACW12" s="521">
        <f t="shared" si="87"/>
        <v>1</v>
      </c>
      <c r="ACX12" s="521">
        <f t="shared" si="87"/>
        <v>1</v>
      </c>
      <c r="ACY12" s="521">
        <f t="shared" si="87"/>
        <v>2</v>
      </c>
      <c r="ACZ12" s="521">
        <f t="shared" si="87"/>
        <v>2</v>
      </c>
      <c r="ADA12" s="521">
        <f t="shared" si="87"/>
        <v>2</v>
      </c>
      <c r="ADB12" s="521">
        <f t="shared" si="87"/>
        <v>3</v>
      </c>
      <c r="ADC12" s="521">
        <f t="shared" si="87"/>
        <v>3</v>
      </c>
      <c r="ADD12" s="521">
        <f t="shared" si="87"/>
        <v>3</v>
      </c>
      <c r="ADE12" s="521">
        <f t="shared" si="87"/>
        <v>4</v>
      </c>
      <c r="ADF12" s="521">
        <f t="shared" si="87"/>
        <v>4</v>
      </c>
      <c r="ADG12" s="521">
        <f t="shared" si="87"/>
        <v>4</v>
      </c>
      <c r="ADH12" s="521">
        <f t="shared" si="87"/>
        <v>5</v>
      </c>
      <c r="ADI12" s="521">
        <f t="shared" si="87"/>
        <v>5</v>
      </c>
      <c r="ADJ12" s="521">
        <f t="shared" si="87"/>
        <v>5</v>
      </c>
      <c r="ADK12" s="521">
        <f t="shared" si="87"/>
        <v>6</v>
      </c>
      <c r="ADL12" s="521">
        <f t="shared" si="87"/>
        <v>6</v>
      </c>
      <c r="ADM12" s="521">
        <f t="shared" si="87"/>
        <v>6</v>
      </c>
      <c r="ADN12" s="521">
        <f t="shared" si="87"/>
        <v>1</v>
      </c>
      <c r="ADO12" s="521">
        <f t="shared" si="87"/>
        <v>1</v>
      </c>
      <c r="ADP12" s="521">
        <f t="shared" si="87"/>
        <v>1</v>
      </c>
      <c r="ADQ12" s="521">
        <f t="shared" si="87"/>
        <v>2</v>
      </c>
      <c r="ADR12" s="521">
        <f t="shared" si="87"/>
        <v>2</v>
      </c>
      <c r="ADS12" s="521">
        <f t="shared" si="87"/>
        <v>2</v>
      </c>
      <c r="ADT12" s="521">
        <f t="shared" si="87"/>
        <v>3</v>
      </c>
      <c r="ADU12" s="521">
        <f t="shared" si="87"/>
        <v>3</v>
      </c>
      <c r="ADV12" s="521">
        <f t="shared" si="87"/>
        <v>3</v>
      </c>
      <c r="ADW12" s="521">
        <f t="shared" si="87"/>
        <v>4</v>
      </c>
      <c r="ADX12" s="521">
        <f t="shared" si="87"/>
        <v>4</v>
      </c>
      <c r="ADY12" s="521">
        <f t="shared" si="87"/>
        <v>4</v>
      </c>
      <c r="ADZ12" s="521">
        <f t="shared" si="87"/>
        <v>5</v>
      </c>
      <c r="AEA12" s="521">
        <f t="shared" si="87"/>
        <v>5</v>
      </c>
      <c r="AEB12" s="521">
        <f t="shared" si="87"/>
        <v>5</v>
      </c>
      <c r="AEC12" s="521">
        <f t="shared" si="87"/>
        <v>6</v>
      </c>
      <c r="AED12" s="521">
        <f t="shared" si="87"/>
        <v>6</v>
      </c>
      <c r="AEE12" s="521">
        <f t="shared" si="87"/>
        <v>6</v>
      </c>
      <c r="AEF12" s="521">
        <f t="shared" si="87"/>
        <v>1</v>
      </c>
      <c r="AEG12" s="521">
        <f t="shared" si="87"/>
        <v>1</v>
      </c>
      <c r="AEH12" s="521">
        <f t="shared" si="87"/>
        <v>1</v>
      </c>
      <c r="AEI12" s="521">
        <f t="shared" si="87"/>
        <v>2</v>
      </c>
      <c r="AEJ12" s="521">
        <f t="shared" si="87"/>
        <v>2</v>
      </c>
      <c r="AEK12" s="521">
        <f t="shared" si="87"/>
        <v>2</v>
      </c>
      <c r="AEL12" s="521">
        <f t="shared" si="87"/>
        <v>3</v>
      </c>
      <c r="AEM12" s="521">
        <f t="shared" si="87"/>
        <v>3</v>
      </c>
      <c r="AEN12" s="521">
        <f t="shared" si="87"/>
        <v>3</v>
      </c>
      <c r="AEO12" s="521">
        <f t="shared" si="87"/>
        <v>4</v>
      </c>
      <c r="AEP12" s="521">
        <f t="shared" si="87"/>
        <v>4</v>
      </c>
      <c r="AEQ12" s="521">
        <f t="shared" ref="AEQ12:AEW12" si="88">ADY12</f>
        <v>4</v>
      </c>
      <c r="AER12" s="521">
        <f t="shared" si="88"/>
        <v>5</v>
      </c>
      <c r="AES12" s="521">
        <f t="shared" si="88"/>
        <v>5</v>
      </c>
      <c r="AET12" s="521">
        <f t="shared" si="88"/>
        <v>5</v>
      </c>
      <c r="AEU12" s="521">
        <f t="shared" si="88"/>
        <v>6</v>
      </c>
      <c r="AEV12" s="521">
        <f t="shared" si="88"/>
        <v>6</v>
      </c>
      <c r="AEW12" s="521">
        <f t="shared" si="88"/>
        <v>6</v>
      </c>
      <c r="AEX12" s="528"/>
      <c r="AEY12" s="483">
        <v>0</v>
      </c>
    </row>
    <row r="13" spans="1:831" ht="13"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O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si="93"/>
        <v>-</v>
      </c>
      <c r="EB13" s="508" t="str">
        <f t="shared" si="93"/>
        <v>-</v>
      </c>
      <c r="EC13" s="508" t="str">
        <f t="shared" ref="EC13:EY13" si="94">IF(OR(EC$1="sam",EC$1="sai"),1,IF(EC$1="sav","-",IF(OR(EC$1="sap",EC$1="saa",EC$1="sar",EC$1="sat"),0)))</f>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 t="shared" si="94"/>
        <v>-</v>
      </c>
      <c r="ER13" s="508" t="str">
        <f t="shared" si="94"/>
        <v>-</v>
      </c>
      <c r="ES13" s="508" t="str">
        <f>IF(OR(ES$1="sam",ES$1="sai"),1,IF(ES$1="sav","-",IF(OR(ES$1="sap",ES$1="saa",ES$1="sar",ES$1="sat"),0)))</f>
        <v>-</v>
      </c>
      <c r="ET13" s="508" t="str">
        <f>IF(OR(ET$1="sam",ET$1="sai"),1,IF(ET$1="sav","-",IF(OR(ET$1="sap",ET$1="saa",ET$1="sar",ET$1="sat"),0)))</f>
        <v>-</v>
      </c>
      <c r="EU13" s="508" t="str">
        <f>IF(OR(EU$1="sam",EU$1="sai"),1,IF(EU$1="sav","-",IF(OR(EU$1="sap",EU$1="saa",EU$1="sar",EU$1="sat"),0)))</f>
        <v>-</v>
      </c>
      <c r="EV13" s="508" t="str">
        <f>IF(OR(EV$1="sam",EV$1="sai"),1,IF(EV$1="sav","-",IF(OR(EV$1="sap",EV$1="saa",EV$1="sar",EV$1="sat"),0)))</f>
        <v>-</v>
      </c>
      <c r="EW13" s="508" t="str">
        <f t="shared" si="94"/>
        <v>-</v>
      </c>
      <c r="EX13" s="508" t="str">
        <f t="shared" si="94"/>
        <v>-</v>
      </c>
      <c r="EY13" s="508" t="str">
        <f t="shared" si="94"/>
        <v>-</v>
      </c>
      <c r="EZ13" s="508" t="str">
        <f>IF(OR(EZ$1="sam",EZ$1="sai"),1,IF(EZ$1="sav","-",IF(OR(EZ$1="sap",EZ$1="saa",EZ$1="sar",EZ$1="sat"),0)))</f>
        <v>-</v>
      </c>
      <c r="FA13" s="508" t="str">
        <f>IF(OR(FA$1="sam",FA$1="sai"),1,IF(FA$1="sav","-",IF(OR(FA$1="sap",FA$1="saa",FA$1="sar",FA$1="sat"),0)))</f>
        <v>-</v>
      </c>
      <c r="FB13" s="508" t="str">
        <f>IF(OR(FB$1="sam",FB$1="sai"),1,IF(FB$1="sav","-",IF(OR(FB$1="sap",FB$1="saa",FB$1="sar",FB$1="sat"),0)))</f>
        <v>-</v>
      </c>
      <c r="FC13" s="508" t="str">
        <f>IF(OR(FC$1="sam",FC$1="sai"),1,IF(FC$1="sav","-",IF(OR(FC$1="sap",FC$1="saa",FC$1="sar",FC$1="sat"),0)))</f>
        <v>-</v>
      </c>
      <c r="FD13" s="508">
        <f t="shared" si="93"/>
        <v>0</v>
      </c>
      <c r="FE13" s="508">
        <f t="shared" si="93"/>
        <v>0</v>
      </c>
      <c r="FF13" s="508">
        <f t="shared" si="93"/>
        <v>1</v>
      </c>
      <c r="FG13" s="508">
        <f t="shared" si="93"/>
        <v>0</v>
      </c>
      <c r="FH13" s="508">
        <f t="shared" si="93"/>
        <v>0</v>
      </c>
      <c r="FI13" s="508">
        <f t="shared" si="93"/>
        <v>0</v>
      </c>
      <c r="FJ13" s="508">
        <f t="shared" si="93"/>
        <v>0</v>
      </c>
      <c r="FK13" s="508">
        <f t="shared" si="93"/>
        <v>0</v>
      </c>
      <c r="FL13" s="508">
        <f t="shared" si="93"/>
        <v>0</v>
      </c>
      <c r="FM13" s="508" t="str">
        <f t="shared" si="93"/>
        <v>-</v>
      </c>
      <c r="FN13" s="508" t="str">
        <f t="shared" si="93"/>
        <v>-</v>
      </c>
      <c r="FO13" s="508" t="str">
        <f t="shared" si="93"/>
        <v>-</v>
      </c>
      <c r="FP13" s="508" t="str">
        <f t="shared" ref="FP13:GW13" si="95">IF(OR(FP$1="sam",FP$1="sai"),1,IF(FP$1="sav","-",IF(OR(FP$1="sap",FP$1="saa",FP$1="sar",FP$1="sat"),0)))</f>
        <v>-</v>
      </c>
      <c r="FQ13" s="508" t="str">
        <f t="shared" si="95"/>
        <v>-</v>
      </c>
      <c r="FR13" s="508" t="str">
        <f t="shared" si="95"/>
        <v>-</v>
      </c>
      <c r="FS13" s="508" t="str">
        <f t="shared" si="95"/>
        <v>-</v>
      </c>
      <c r="FT13" s="508" t="str">
        <f t="shared" si="95"/>
        <v>-</v>
      </c>
      <c r="FU13" s="508" t="str">
        <f t="shared" si="95"/>
        <v>-</v>
      </c>
      <c r="FV13" s="508" t="str">
        <f t="shared" si="95"/>
        <v>-</v>
      </c>
      <c r="FW13" s="508" t="str">
        <f t="shared" si="95"/>
        <v>-</v>
      </c>
      <c r="FX13" s="508" t="str">
        <f t="shared" si="95"/>
        <v>-</v>
      </c>
      <c r="FY13" s="508">
        <f t="shared" si="95"/>
        <v>1</v>
      </c>
      <c r="FZ13" s="508">
        <f t="shared" si="95"/>
        <v>1</v>
      </c>
      <c r="GA13" s="508">
        <f t="shared" si="95"/>
        <v>1</v>
      </c>
      <c r="GB13" s="508">
        <f t="shared" si="95"/>
        <v>1</v>
      </c>
      <c r="GC13" s="508" t="str">
        <f t="shared" si="95"/>
        <v>-</v>
      </c>
      <c r="GD13" s="508" t="str">
        <f t="shared" si="95"/>
        <v>-</v>
      </c>
      <c r="GE13" s="508" t="str">
        <f t="shared" si="95"/>
        <v>-</v>
      </c>
      <c r="GF13" s="508" t="str">
        <f t="shared" si="95"/>
        <v>-</v>
      </c>
      <c r="GG13" s="508" t="str">
        <f t="shared" si="95"/>
        <v>-</v>
      </c>
      <c r="GH13" s="508">
        <f t="shared" si="95"/>
        <v>1</v>
      </c>
      <c r="GI13" s="508">
        <f t="shared" si="95"/>
        <v>1</v>
      </c>
      <c r="GJ13" s="508">
        <f t="shared" si="95"/>
        <v>1</v>
      </c>
      <c r="GK13" s="508">
        <f t="shared" si="95"/>
        <v>1</v>
      </c>
      <c r="GL13" s="508">
        <f t="shared" si="95"/>
        <v>1</v>
      </c>
      <c r="GM13" s="508">
        <f t="shared" si="95"/>
        <v>1</v>
      </c>
      <c r="GN13" s="508">
        <f t="shared" si="95"/>
        <v>1</v>
      </c>
      <c r="GO13" s="508">
        <f t="shared" si="95"/>
        <v>1</v>
      </c>
      <c r="GP13" s="508">
        <f t="shared" si="95"/>
        <v>0</v>
      </c>
      <c r="GQ13" s="508">
        <f t="shared" si="95"/>
        <v>0</v>
      </c>
      <c r="GR13" s="508">
        <f t="shared" si="95"/>
        <v>0</v>
      </c>
      <c r="GS13" s="508">
        <f t="shared" si="95"/>
        <v>0</v>
      </c>
      <c r="GT13" s="508" t="str">
        <f>IF(OR(GT$1="sam",GT$1="sai"),1,IF(GT$1="sav","-",IF(OR(GT$1="sap",GT$1="saa",GT$1="sar",GT$1="sat"),0)))</f>
        <v>-</v>
      </c>
      <c r="GU13" s="508" t="str">
        <f>IF(OR(GU$1="sam",GU$1="sai"),1,IF(GU$1="sav","-",IF(OR(GU$1="sap",GU$1="saa",GU$1="sar",GU$1="sat"),0)))</f>
        <v>-</v>
      </c>
      <c r="GV13" s="508" t="str">
        <f t="shared" si="95"/>
        <v>-</v>
      </c>
      <c r="GW13" s="508" t="str">
        <f t="shared" si="95"/>
        <v>-</v>
      </c>
      <c r="GX13" s="445"/>
      <c r="GY13" s="508" t="str">
        <f t="shared" ref="GY13:HZ13" si="96">IF(OR(GY$1="sam",GY$1="sai"),1,IF(GY$1="sav","-",IF(OR(GY$1="sap",GY$1="saa",GY$1="sar",GY$1="sat"),0)))</f>
        <v>-</v>
      </c>
      <c r="GZ13" s="508" t="str">
        <f t="shared" si="96"/>
        <v>-</v>
      </c>
      <c r="HA13" s="508" t="str">
        <f t="shared" si="96"/>
        <v>-</v>
      </c>
      <c r="HB13" s="508" t="str">
        <f t="shared" si="96"/>
        <v>-</v>
      </c>
      <c r="HC13" s="508" t="str">
        <f t="shared" si="96"/>
        <v>-</v>
      </c>
      <c r="HD13" s="508">
        <f>IF(OR(HD$1="sam",HD$1="sai"),1,IF(HD$1="sav","-",IF(OR(HD$1="sap",HD$1="saa",HD$1="sar",HD$1="sat"),0)))</f>
        <v>1</v>
      </c>
      <c r="HE13" s="508">
        <f t="shared" si="96"/>
        <v>1</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t="str">
        <f t="shared" si="96"/>
        <v>-</v>
      </c>
      <c r="HV13" s="508" t="str">
        <f t="shared" si="96"/>
        <v>-</v>
      </c>
      <c r="HW13" s="508" t="str">
        <f t="shared" si="96"/>
        <v>-</v>
      </c>
      <c r="HX13" s="508" t="str">
        <f t="shared" si="96"/>
        <v>-</v>
      </c>
      <c r="HY13" s="508" t="str">
        <f t="shared" si="96"/>
        <v>-</v>
      </c>
      <c r="HZ13" s="508" t="str">
        <f t="shared" si="96"/>
        <v>-</v>
      </c>
      <c r="IA13" s="508">
        <f t="shared" ref="IA13:IP13" si="97">IF(OR(IA$1="sam",IA$1="sai"),1,IF(IA$1="sav","-",IF(OR(IA$1="sap",IA$1="saa",IA$1="sar",IA$1="sat"),0)))</f>
        <v>0</v>
      </c>
      <c r="IB13" s="508" t="str">
        <f>IF(OR(IB$1="sam",IB$1="sai"),1,IF(IB$1="sav","-",IF(OR(IB$1="sap",IB$1="saa",IB$1="sar",IB$1="sat"),0)))</f>
        <v>-</v>
      </c>
      <c r="IC13" s="508">
        <f>IF(OR(IC$1="sam",IC$1="sai"),1,IF(IC$1="sav","-",IF(OR(IC$1="sap",IC$1="saa",IC$1="sar",IC$1="sat"),0)))</f>
        <v>1</v>
      </c>
      <c r="ID13" s="508">
        <f t="shared" si="97"/>
        <v>0</v>
      </c>
      <c r="IE13" s="508">
        <f t="shared" si="97"/>
        <v>0</v>
      </c>
      <c r="IF13" s="508">
        <f t="shared" si="97"/>
        <v>0</v>
      </c>
      <c r="IG13" s="508">
        <f t="shared" si="97"/>
        <v>0</v>
      </c>
      <c r="IH13" s="508">
        <f t="shared" si="97"/>
        <v>0</v>
      </c>
      <c r="II13" s="508">
        <f t="shared" si="97"/>
        <v>0</v>
      </c>
      <c r="IJ13" s="508">
        <f t="shared" si="97"/>
        <v>0</v>
      </c>
      <c r="IK13" s="508">
        <f t="shared" si="97"/>
        <v>1</v>
      </c>
      <c r="IL13" s="508">
        <f t="shared" si="97"/>
        <v>0</v>
      </c>
      <c r="IM13" s="508">
        <f t="shared" si="97"/>
        <v>0</v>
      </c>
      <c r="IN13" s="508">
        <f t="shared" si="97"/>
        <v>0</v>
      </c>
      <c r="IO13" s="508">
        <f t="shared" si="97"/>
        <v>0</v>
      </c>
      <c r="IP13" s="508">
        <f t="shared" si="97"/>
        <v>0</v>
      </c>
      <c r="IQ13" s="445"/>
      <c r="IR13" s="508" t="str">
        <f t="shared" ref="IR13:WF13" si="98">IF(OR(IR$1="sam",IR$1="sai"),1,IF(IR$1="sav","-",IF(OR(IR$1="sap",IR$1="saa",IR$1="sar",IR$1="sat"),0)))</f>
        <v>-</v>
      </c>
      <c r="IS13" s="508" t="str">
        <f t="shared" si="98"/>
        <v>-</v>
      </c>
      <c r="IT13" s="508" t="str">
        <f t="shared" si="98"/>
        <v>-</v>
      </c>
      <c r="IU13" s="508" t="str">
        <f t="shared" si="98"/>
        <v>-</v>
      </c>
      <c r="IV13" s="508" t="str">
        <f t="shared" si="98"/>
        <v>-</v>
      </c>
      <c r="IW13" s="508" t="str">
        <f t="shared" si="98"/>
        <v>-</v>
      </c>
      <c r="IX13" s="508" t="str">
        <f t="shared" si="98"/>
        <v>-</v>
      </c>
      <c r="IY13" s="508" t="str">
        <f t="shared" si="98"/>
        <v>-</v>
      </c>
      <c r="IZ13" s="508" t="str">
        <f t="shared" si="98"/>
        <v>-</v>
      </c>
      <c r="JA13" s="508" t="str">
        <f t="shared" si="98"/>
        <v>-</v>
      </c>
      <c r="JB13" s="508" t="str">
        <f t="shared" si="98"/>
        <v>-</v>
      </c>
      <c r="JC13" s="508" t="str">
        <f t="shared" si="98"/>
        <v>-</v>
      </c>
      <c r="JD13" s="508" t="str">
        <f>IF(OR(JD$1="sam",JD$1="sai"),1,IF(JD$1="sav","-",IF(OR(JD$1="sap",JD$1="saa",JD$1="sar",JD$1="sat"),0)))</f>
        <v>-</v>
      </c>
      <c r="JE13" s="508" t="str">
        <f t="shared" si="98"/>
        <v>-</v>
      </c>
      <c r="JF13" s="508" t="str">
        <f t="shared" si="98"/>
        <v>-</v>
      </c>
      <c r="JG13" s="508" t="str">
        <f t="shared" si="98"/>
        <v>-</v>
      </c>
      <c r="JH13" s="508">
        <f t="shared" si="98"/>
        <v>0</v>
      </c>
      <c r="JI13" s="508">
        <f>IF(OR(JI$1="sam",JI$1="sai"),1,IF(JI$1="sav","-",IF(OR(JI$1="sap",JI$1="saa",JI$1="sar",JI$1="sat"),0)))</f>
        <v>0</v>
      </c>
      <c r="JJ13" s="508"/>
      <c r="JK13" s="508"/>
      <c r="JL13" s="508"/>
      <c r="JM13" s="508"/>
      <c r="JN13" s="508"/>
      <c r="JO13" s="508"/>
      <c r="JP13" s="508"/>
      <c r="JQ13" s="508"/>
      <c r="JR13" s="508"/>
      <c r="JS13" s="508"/>
      <c r="JT13" s="508"/>
      <c r="JU13" s="508"/>
      <c r="JV13" s="508"/>
      <c r="JW13" s="508"/>
      <c r="JX13" s="508"/>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si="98"/>
        <v>0</v>
      </c>
      <c r="QX13" s="508">
        <f t="shared" si="98"/>
        <v>0</v>
      </c>
      <c r="QY13" s="508">
        <f t="shared" si="98"/>
        <v>0</v>
      </c>
      <c r="QZ13" s="508">
        <f t="shared" si="98"/>
        <v>0</v>
      </c>
      <c r="RA13" s="508">
        <f t="shared" si="98"/>
        <v>0</v>
      </c>
      <c r="RB13" s="508">
        <f t="shared" si="98"/>
        <v>0</v>
      </c>
      <c r="RC13" s="508">
        <f t="shared" ref="RC13:TN13" si="99">IF(OR(RC$1="sam",RC$1="sai"),1,IF(RC$1="sav","-",IF(OR(RC$1="sap",RC$1="saa",RC$1="sar",RC$1="sat"),0)))</f>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si="99"/>
        <v>0</v>
      </c>
      <c r="TJ13" s="508">
        <f t="shared" si="99"/>
        <v>0</v>
      </c>
      <c r="TK13" s="508">
        <f t="shared" si="99"/>
        <v>0</v>
      </c>
      <c r="TL13" s="508">
        <f t="shared" si="99"/>
        <v>0</v>
      </c>
      <c r="TM13" s="508">
        <f t="shared" si="99"/>
        <v>0</v>
      </c>
      <c r="TN13" s="508">
        <f t="shared" si="99"/>
        <v>0</v>
      </c>
      <c r="TO13" s="508">
        <f t="shared" ref="TO13:VO13" si="100">IF(OR(TO$1="sam",TO$1="sai"),1,IF(TO$1="sav","-",IF(OR(TO$1="sap",TO$1="saa",TO$1="sar",TO$1="sat"),0)))</f>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100"/>
        <v>0</v>
      </c>
      <c r="VK13" s="508">
        <f t="shared" si="100"/>
        <v>0</v>
      </c>
      <c r="VL13" s="508">
        <f t="shared" si="100"/>
        <v>0</v>
      </c>
      <c r="VM13" s="508">
        <f t="shared" si="100"/>
        <v>0</v>
      </c>
      <c r="VN13" s="508">
        <f t="shared" si="100"/>
        <v>0</v>
      </c>
      <c r="VO13" s="508">
        <f t="shared" si="100"/>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si="98"/>
        <v>0</v>
      </c>
      <c r="WB13" s="508">
        <f t="shared" si="98"/>
        <v>0</v>
      </c>
      <c r="WC13" s="508">
        <f t="shared" si="98"/>
        <v>0</v>
      </c>
      <c r="WD13" s="508">
        <f t="shared" si="98"/>
        <v>0</v>
      </c>
      <c r="WE13" s="508">
        <f t="shared" si="98"/>
        <v>0</v>
      </c>
      <c r="WF13" s="508">
        <f t="shared" si="98"/>
        <v>0</v>
      </c>
      <c r="WG13" s="508">
        <f t="shared" ref="WG13:WP13" si="101">IF(OR(WG$1="sam",WG$1="sai"),1,IF(WG$1="sav","-",IF(OR(WG$1="sap",WG$1="saa",WG$1="sar",WG$1="sat"),0)))</f>
        <v>0</v>
      </c>
      <c r="WH13" s="508">
        <f t="shared" si="101"/>
        <v>0</v>
      </c>
      <c r="WI13" s="508">
        <f t="shared" si="101"/>
        <v>0</v>
      </c>
      <c r="WJ13" s="508">
        <f t="shared" si="101"/>
        <v>0</v>
      </c>
      <c r="WK13" s="508">
        <f t="shared" si="101"/>
        <v>0</v>
      </c>
      <c r="WL13" s="508">
        <f t="shared" si="101"/>
        <v>0</v>
      </c>
      <c r="WM13" s="508">
        <f t="shared" si="101"/>
        <v>0</v>
      </c>
      <c r="WN13" s="508">
        <f t="shared" si="101"/>
        <v>0</v>
      </c>
      <c r="WO13" s="508">
        <f t="shared" si="101"/>
        <v>0</v>
      </c>
      <c r="WP13" s="508">
        <f t="shared" si="101"/>
        <v>0</v>
      </c>
      <c r="WQ13" s="508">
        <f t="shared" ref="WQ13:WS13" si="102">IF(OR(WQ$1="sam",WQ$1="sai"),1,IF(WQ$1="sav","-",IF(OR(WQ$1="sap",WQ$1="saa",WQ$1="sar",WQ$1="sat"),0)))</f>
        <v>0</v>
      </c>
      <c r="WR13" s="508">
        <f t="shared" si="102"/>
        <v>0</v>
      </c>
      <c r="WS13" s="508" t="str">
        <f t="shared" si="102"/>
        <v>-</v>
      </c>
      <c r="WT13" s="445"/>
      <c r="WU13" s="508">
        <f t="shared" ref="WU13:XM13" si="103">IF(OR(WU$1="sam",WU$1="sai"),1,IF(WU$1="sav","-",IF(OR(WU$1="sap",WU$1="saa",WU$1="sar",WU$1="sat"),0)))</f>
        <v>0</v>
      </c>
      <c r="WV13" s="508">
        <f>IF(OR(WV$1="sam",WV$1="sai"),1,IF(WV$1="sav","-",IF(OR(WV$1="sap",WV$1="saa",WV$1="sar",WV$1="sat"),0)))</f>
        <v>0</v>
      </c>
      <c r="WW13" s="508">
        <f t="shared" si="103"/>
        <v>0</v>
      </c>
      <c r="WX13" s="508" t="str">
        <f t="shared" si="103"/>
        <v>-</v>
      </c>
      <c r="WY13" s="508" t="str">
        <f t="shared" si="103"/>
        <v>-</v>
      </c>
      <c r="WZ13" s="508" t="str">
        <f t="shared" si="103"/>
        <v>-</v>
      </c>
      <c r="XA13" s="508" t="str">
        <f>IF(OR(XA$1="sam",XA$1="sai"),1,IF(XA$1="sav","-",IF(OR(XA$1="sap",XA$1="saa",XA$1="sar",XA$1="sat"),0)))</f>
        <v>-</v>
      </c>
      <c r="XB13" s="508" t="str">
        <f>IF(OR(XB$1="sam",XB$1="sai"),1,IF(XB$1="sav","-",IF(OR(XB$1="sap",XB$1="saa",XB$1="sar",XB$1="sat"),0)))</f>
        <v>-</v>
      </c>
      <c r="XC13" s="508" t="str">
        <f t="shared" ref="XC13:XD13" si="104">IF(OR(XC$1="sam",XC$1="sai"),1,IF(XC$1="sav","-",IF(OR(XC$1="sap",XC$1="saa",XC$1="sar",XC$1="sat"),0)))</f>
        <v>-</v>
      </c>
      <c r="XD13" s="508" t="str">
        <f t="shared" si="104"/>
        <v>-</v>
      </c>
      <c r="XE13" s="508" t="str">
        <f>IF(OR(XE$1="sam",XE$1="sai"),1,IF(XE$1="sav","-",IF(OR(XE$1="sap",XE$1="saa",XE$1="sar",XE$1="sat"),0)))</f>
        <v>-</v>
      </c>
      <c r="XF13" s="508" t="str">
        <f>IF(OR(XF$1="sam",XF$1="sai"),1,IF(XF$1="sav","-",IF(OR(XF$1="sap",XF$1="saa",XF$1="sar",XF$1="sat"),0)))</f>
        <v>-</v>
      </c>
      <c r="XG13" s="508" t="str">
        <f t="shared" si="103"/>
        <v>-</v>
      </c>
      <c r="XH13" s="508" t="str">
        <f t="shared" si="103"/>
        <v>-</v>
      </c>
      <c r="XI13" s="508" t="str">
        <f t="shared" si="103"/>
        <v>-</v>
      </c>
      <c r="XJ13" s="508" t="str">
        <f t="shared" si="103"/>
        <v>-</v>
      </c>
      <c r="XK13" s="508" t="str">
        <f t="shared" si="103"/>
        <v>-</v>
      </c>
      <c r="XL13" s="508" t="str">
        <f t="shared" si="103"/>
        <v>-</v>
      </c>
      <c r="XM13" s="508" t="str">
        <f t="shared" si="103"/>
        <v>-</v>
      </c>
      <c r="XN13" s="445"/>
      <c r="XO13" s="508" t="str">
        <f t="shared" ref="XO13:YO13" si="105">IF(OR(XO$1="sam",XO$1="sai"),1,IF(XO$1="sav","-",IF(OR(XO$1="sap",XO$1="saa",XO$1="sar",XO$1="sat"),0)))</f>
        <v>-</v>
      </c>
      <c r="XP13" s="508" t="str">
        <f t="shared" si="105"/>
        <v>-</v>
      </c>
      <c r="XQ13" s="508" t="str">
        <f t="shared" si="105"/>
        <v>-</v>
      </c>
      <c r="XR13" s="508" t="str">
        <f t="shared" si="105"/>
        <v>-</v>
      </c>
      <c r="XS13" s="508" t="str">
        <f t="shared" si="105"/>
        <v>-</v>
      </c>
      <c r="XT13" s="508" t="str">
        <f t="shared" si="105"/>
        <v>-</v>
      </c>
      <c r="XU13" s="508" t="str">
        <f t="shared" si="105"/>
        <v>-</v>
      </c>
      <c r="XV13" s="508" t="str">
        <f t="shared" si="105"/>
        <v>-</v>
      </c>
      <c r="XW13" s="508" t="str">
        <f t="shared" si="105"/>
        <v>-</v>
      </c>
      <c r="XX13" s="508" t="str">
        <f t="shared" si="105"/>
        <v>-</v>
      </c>
      <c r="XY13" s="508" t="str">
        <f t="shared" si="105"/>
        <v>-</v>
      </c>
      <c r="XZ13" s="508" t="str">
        <f t="shared" si="105"/>
        <v>-</v>
      </c>
      <c r="YA13" s="508" t="str">
        <f t="shared" si="105"/>
        <v>-</v>
      </c>
      <c r="YB13" s="508">
        <f t="shared" si="105"/>
        <v>0</v>
      </c>
      <c r="YC13" s="508" t="str">
        <f t="shared" si="105"/>
        <v>-</v>
      </c>
      <c r="YD13" s="508" t="str">
        <f t="shared" si="105"/>
        <v>-</v>
      </c>
      <c r="YE13" s="508" t="str">
        <f t="shared" si="105"/>
        <v>-</v>
      </c>
      <c r="YF13" s="508" t="str">
        <f>IF(OR(YF$1="sam",YF$1="sai"),1,IF(YF$1="sav","-",IF(OR(YF$1="sap",YF$1="saa",YF$1="sar",YF$1="sat"),0)))</f>
        <v>-</v>
      </c>
      <c r="YG13" s="508" t="str">
        <f>IF(OR(YG$1="sam",YG$1="sai"),1,IF(YG$1="sav","-",IF(OR(YG$1="sap",YG$1="saa",YG$1="sar",YG$1="sat"),0)))</f>
        <v>-</v>
      </c>
      <c r="YH13" s="508" t="str">
        <f>IF(OR(YH$1="sam",YH$1="sai"),1,IF(YH$1="sav","-",IF(OR(YH$1="sap",YH$1="saa",YH$1="sar",YH$1="sat"),0)))</f>
        <v>-</v>
      </c>
      <c r="YI13" s="508" t="str">
        <f>IF(OR(YI$1="sam",YI$1="sai"),1,IF(YI$1="sav","-",IF(OR(YI$1="sap",YI$1="saa",YI$1="sar",YI$1="sat"),0)))</f>
        <v>-</v>
      </c>
      <c r="YJ13" s="508" t="str">
        <f>IF(OR(YJ$1="sam",YJ$1="sai"),1,IF(YJ$1="sav","-",IF(OR(YJ$1="sap",YJ$1="saa",YJ$1="sar",YJ$1="sat"),0)))</f>
        <v>-</v>
      </c>
      <c r="YK13" s="508" t="str">
        <f t="shared" si="105"/>
        <v>-</v>
      </c>
      <c r="YL13" s="508" t="str">
        <f t="shared" si="105"/>
        <v>-</v>
      </c>
      <c r="YM13" s="508" t="str">
        <f t="shared" si="105"/>
        <v>-</v>
      </c>
      <c r="YN13" s="508" t="str">
        <f t="shared" si="105"/>
        <v>-</v>
      </c>
      <c r="YO13" s="508" t="str">
        <f t="shared" si="105"/>
        <v>-</v>
      </c>
      <c r="YP13" s="445"/>
      <c r="YQ13" s="508" t="str">
        <f t="shared" ref="YQ13:ZC13" si="106">IF(OR(YQ$1="sam",YQ$1="sai"),1,IF(YQ$1="sav","-",IF(OR(YQ$1="sap",YQ$1="saa",YQ$1="sar",YQ$1="sat"),0)))</f>
        <v>-</v>
      </c>
      <c r="YR13" s="508" t="str">
        <f t="shared" si="106"/>
        <v>-</v>
      </c>
      <c r="YS13" s="508" t="str">
        <f t="shared" si="106"/>
        <v>-</v>
      </c>
      <c r="YT13" s="508" t="str">
        <f t="shared" si="106"/>
        <v>-</v>
      </c>
      <c r="YU13" s="508">
        <f t="shared" si="106"/>
        <v>1</v>
      </c>
      <c r="YV13" s="508">
        <f t="shared" si="106"/>
        <v>1</v>
      </c>
      <c r="YW13" s="508">
        <f t="shared" si="106"/>
        <v>1</v>
      </c>
      <c r="YX13" s="508">
        <f t="shared" si="106"/>
        <v>1</v>
      </c>
      <c r="YY13" s="508" t="str">
        <f t="shared" si="106"/>
        <v>-</v>
      </c>
      <c r="YZ13" s="508" t="str">
        <f t="shared" si="106"/>
        <v>-</v>
      </c>
      <c r="ZA13" s="508" t="str">
        <f t="shared" si="106"/>
        <v>-</v>
      </c>
      <c r="ZB13" s="508" t="str">
        <f t="shared" si="106"/>
        <v>-</v>
      </c>
      <c r="ZC13" s="508" t="str">
        <f t="shared" si="106"/>
        <v>-</v>
      </c>
      <c r="ZD13" s="445"/>
      <c r="ZE13" s="508">
        <f>IF(OR(ZE$1="sam",ZE$1="sai"),1,IF(ZE$1="sav","-",IF(OR(ZE$1="sap",ZE$1="saa",ZE$1="sar",ZE$1="sat"),0)))</f>
        <v>1</v>
      </c>
      <c r="ZF13" s="445"/>
      <c r="ZG13" s="508" t="str">
        <f>IF(OR(ZG$1="sam",ZG$1="sai"),1,IF(ZG$1="sav","-",IF(OR(ZG$1="sap",ZG$1="saa",ZG$1="sar",ZG$1="sat"),0)))</f>
        <v>-</v>
      </c>
      <c r="ZH13" s="508" t="str">
        <f t="shared" ref="ZH13:ABD13" si="107">IF(OR(ZH$1="sam",ZH$1="sai"),1,IF(ZH$1="sav","-",IF(OR(ZH$1="sap",ZH$1="saa",ZH$1="sar",ZH$1="sat"),0)))</f>
        <v>-</v>
      </c>
      <c r="ZI13" s="508" t="str">
        <f t="shared" si="107"/>
        <v>-</v>
      </c>
      <c r="ZJ13" s="508" t="str">
        <f t="shared" si="107"/>
        <v>-</v>
      </c>
      <c r="ZK13" s="508" t="str">
        <f t="shared" si="107"/>
        <v>-</v>
      </c>
      <c r="ZL13" s="508" t="str">
        <f t="shared" si="107"/>
        <v>-</v>
      </c>
      <c r="ZM13" s="509" t="str">
        <f t="shared" si="107"/>
        <v>-</v>
      </c>
      <c r="ZN13" s="509"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t="str">
        <f t="shared" si="107"/>
        <v>-</v>
      </c>
      <c r="AAM13" s="508" t="str">
        <f t="shared" si="107"/>
        <v>-</v>
      </c>
      <c r="AAN13" s="508" t="str">
        <f t="shared" si="107"/>
        <v>-</v>
      </c>
      <c r="AAO13" s="508" t="str">
        <f t="shared" si="107"/>
        <v>-</v>
      </c>
      <c r="AAP13" s="508" t="str">
        <f t="shared" si="107"/>
        <v>-</v>
      </c>
      <c r="AAQ13" s="508" t="str">
        <f t="shared" si="107"/>
        <v>-</v>
      </c>
      <c r="AAR13" s="508" t="str">
        <f t="shared" si="107"/>
        <v>-</v>
      </c>
      <c r="AAS13" s="508" t="str">
        <f t="shared" si="107"/>
        <v>-</v>
      </c>
      <c r="AAT13" s="508" t="str">
        <f t="shared" si="107"/>
        <v>-</v>
      </c>
      <c r="AAU13" s="508" t="str">
        <f t="shared" si="107"/>
        <v>-</v>
      </c>
      <c r="AAV13" s="508">
        <f t="shared" si="107"/>
        <v>1</v>
      </c>
      <c r="AAW13" s="508">
        <f t="shared" si="107"/>
        <v>1</v>
      </c>
      <c r="AAX13" s="508" t="str">
        <f t="shared" si="107"/>
        <v>-</v>
      </c>
      <c r="AAY13" s="508" t="str">
        <f t="shared" si="107"/>
        <v>-</v>
      </c>
      <c r="AAZ13" s="508" t="str">
        <f t="shared" si="107"/>
        <v>-</v>
      </c>
      <c r="ABA13" s="508" t="str">
        <f t="shared" si="107"/>
        <v>-</v>
      </c>
      <c r="ABB13" s="508" t="str">
        <f t="shared" si="107"/>
        <v>-</v>
      </c>
      <c r="ABC13" s="508" t="str">
        <f t="shared" si="107"/>
        <v>-</v>
      </c>
      <c r="ABD13" s="508" t="str">
        <f t="shared" si="107"/>
        <v>-</v>
      </c>
      <c r="ABE13" s="508" t="str">
        <f t="shared" ref="ABE13:ABI13" si="108">IF(OR(ABE$1="sam",ABE$1="sai"),1,IF(ABE$1="sav","-",IF(OR(ABE$1="sap",ABE$1="saa",ABE$1="sar",ABE$1="sat"),0)))</f>
        <v>-</v>
      </c>
      <c r="ABF13" s="508" t="str">
        <f>IF(OR(ABF$1="sam",ABF$1="sai"),1,IF(ABF$1="sav","-",IF(OR(ABF$1="sap",ABF$1="saa",ABF$1="sar",ABF$1="sat"),0)))</f>
        <v>-</v>
      </c>
      <c r="ABG13" s="508" t="str">
        <f t="shared" si="108"/>
        <v>-</v>
      </c>
      <c r="ABH13" s="508" t="str">
        <f t="shared" si="108"/>
        <v>-</v>
      </c>
      <c r="ABI13" s="508" t="str">
        <f t="shared" si="108"/>
        <v>-</v>
      </c>
      <c r="ABJ13" s="508" t="str">
        <f>IF(OR(ABJ$1="sam",ABJ$1="sai"),1,IF(ABJ$1="sav","-",IF(OR(ABJ$1="sap",ABJ$1="saa",ABJ$1="sar",ABJ$1="sat"),0)))</f>
        <v>-</v>
      </c>
      <c r="ABK13" s="445"/>
      <c r="ABL13" s="508" t="str">
        <f t="shared" ref="ABL13:ADW13" si="109">IF(OR(ABL$1="sam",ABL$1="sai"),1,IF(ABL$1="sav","-",IF(OR(ABL$1="sap",ABL$1="saa",ABL$1="sar",ABL$1="sat"),0)))</f>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si="109"/>
        <v>-</v>
      </c>
      <c r="ADK13" s="508" t="str">
        <f t="shared" si="109"/>
        <v>-</v>
      </c>
      <c r="ADL13" s="508" t="str">
        <f t="shared" si="109"/>
        <v>-</v>
      </c>
      <c r="ADM13" s="508" t="str">
        <f t="shared" si="109"/>
        <v>-</v>
      </c>
      <c r="ADN13" s="508" t="str">
        <f t="shared" si="109"/>
        <v>-</v>
      </c>
      <c r="ADO13" s="508" t="str">
        <f t="shared" si="109"/>
        <v>-</v>
      </c>
      <c r="ADP13" s="508" t="str">
        <f t="shared" si="109"/>
        <v>-</v>
      </c>
      <c r="ADQ13" s="508" t="str">
        <f t="shared" si="109"/>
        <v>-</v>
      </c>
      <c r="ADR13" s="508" t="str">
        <f t="shared" si="109"/>
        <v>-</v>
      </c>
      <c r="ADS13" s="508" t="str">
        <f t="shared" si="109"/>
        <v>-</v>
      </c>
      <c r="ADT13" s="508" t="str">
        <f t="shared" si="109"/>
        <v>-</v>
      </c>
      <c r="ADU13" s="508" t="str">
        <f t="shared" si="109"/>
        <v>-</v>
      </c>
      <c r="ADV13" s="508" t="str">
        <f t="shared" si="109"/>
        <v>-</v>
      </c>
      <c r="ADW13" s="508" t="str">
        <f t="shared" si="109"/>
        <v>-</v>
      </c>
      <c r="ADX13" s="508" t="str">
        <f t="shared" ref="ADX13:AEW13" si="110">IF(OR(ADX$1="sam",ADX$1="sai"),1,IF(ADX$1="sav","-",IF(OR(ADX$1="sap",ADX$1="saa",ADX$1="sar",ADX$1="sat"),0)))</f>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t="str">
        <f t="shared" si="110"/>
        <v>-</v>
      </c>
      <c r="AEK13" s="508" t="str">
        <f t="shared" si="110"/>
        <v>-</v>
      </c>
      <c r="AEL13" s="508" t="str">
        <f t="shared" si="110"/>
        <v>-</v>
      </c>
      <c r="AEM13" s="508" t="str">
        <f t="shared" si="110"/>
        <v>-</v>
      </c>
      <c r="AEN13" s="508" t="str">
        <f t="shared" si="110"/>
        <v>-</v>
      </c>
      <c r="AEO13" s="508" t="str">
        <f t="shared" si="110"/>
        <v>-</v>
      </c>
      <c r="AEP13" s="508" t="str">
        <f t="shared" si="110"/>
        <v>-</v>
      </c>
      <c r="AEQ13" s="508" t="str">
        <f t="shared" si="110"/>
        <v>-</v>
      </c>
      <c r="AER13" s="508" t="str">
        <f t="shared" si="110"/>
        <v>-</v>
      </c>
      <c r="AES13" s="508" t="str">
        <f t="shared" si="110"/>
        <v>-</v>
      </c>
      <c r="AET13" s="508" t="str">
        <f t="shared" si="110"/>
        <v>-</v>
      </c>
      <c r="AEU13" s="508" t="str">
        <f t="shared" si="110"/>
        <v>-</v>
      </c>
      <c r="AEV13" s="508" t="str">
        <f t="shared" si="110"/>
        <v>-</v>
      </c>
      <c r="AEW13" s="508" t="str">
        <f t="shared" si="110"/>
        <v>-</v>
      </c>
      <c r="AEX13" s="508">
        <f>IF(OR(AEX$1="sam",AEX$1="sai"),1,IF(AEX$1="sav","-",IF(OR(AEX$1="sap",AEX$1="saa",AEX$1="sar",AEX$1="sat"),0)))</f>
        <v>0</v>
      </c>
      <c r="AEY13" s="483">
        <v>0</v>
      </c>
    </row>
    <row r="14" spans="1:831">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S14" si="118">DX$13</f>
        <v>-</v>
      </c>
      <c r="DY14" s="532" t="str">
        <f t="shared" si="118"/>
        <v>-</v>
      </c>
      <c r="DZ14" s="532" t="str">
        <f t="shared" si="118"/>
        <v>-</v>
      </c>
      <c r="EA14" s="532" t="str">
        <f t="shared" si="118"/>
        <v>-</v>
      </c>
      <c r="EB14" s="532" t="str">
        <f t="shared" si="118"/>
        <v>-</v>
      </c>
      <c r="EC14" s="22" t="str">
        <f t="shared" ref="EC14:EY14" si="119">EC$13</f>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 t="shared" si="119"/>
        <v>-</v>
      </c>
      <c r="ER14" s="22" t="str">
        <f t="shared" si="119"/>
        <v>-</v>
      </c>
      <c r="ES14" s="22" t="str">
        <f>ES$13</f>
        <v>-</v>
      </c>
      <c r="ET14" s="22" t="str">
        <f>ET$13</f>
        <v>-</v>
      </c>
      <c r="EU14" s="22" t="str">
        <f>EU$13</f>
        <v>-</v>
      </c>
      <c r="EV14" s="22" t="str">
        <f>EV$13</f>
        <v>-</v>
      </c>
      <c r="EW14" s="22" t="str">
        <f t="shared" si="119"/>
        <v>-</v>
      </c>
      <c r="EX14" s="22" t="str">
        <f t="shared" si="119"/>
        <v>-</v>
      </c>
      <c r="EY14" s="22" t="str">
        <f t="shared" si="119"/>
        <v>-</v>
      </c>
      <c r="EZ14" s="532" t="str">
        <f>EZ$13</f>
        <v>-</v>
      </c>
      <c r="FA14" s="532" t="str">
        <f>FA$13</f>
        <v>-</v>
      </c>
      <c r="FB14" s="532" t="str">
        <f>FB$13</f>
        <v>-</v>
      </c>
      <c r="FC14" s="532" t="str">
        <f>FC$13</f>
        <v>-</v>
      </c>
      <c r="FD14" s="532">
        <f t="shared" si="118"/>
        <v>0</v>
      </c>
      <c r="FE14" s="532">
        <f t="shared" si="118"/>
        <v>0</v>
      </c>
      <c r="FF14" s="532">
        <f t="shared" si="118"/>
        <v>1</v>
      </c>
      <c r="FG14" s="532">
        <f t="shared" si="118"/>
        <v>0</v>
      </c>
      <c r="FH14" s="532">
        <f t="shared" si="118"/>
        <v>0</v>
      </c>
      <c r="FI14" s="532">
        <f t="shared" si="118"/>
        <v>0</v>
      </c>
      <c r="FJ14" s="532">
        <f t="shared" si="118"/>
        <v>0</v>
      </c>
      <c r="FK14" s="532">
        <f t="shared" si="118"/>
        <v>0</v>
      </c>
      <c r="FL14" s="532">
        <f t="shared" si="118"/>
        <v>0</v>
      </c>
      <c r="FM14" s="532" t="str">
        <f t="shared" si="118"/>
        <v>-</v>
      </c>
      <c r="FN14" s="532" t="str">
        <f t="shared" si="118"/>
        <v>-</v>
      </c>
      <c r="FO14" s="532" t="str">
        <f t="shared" si="118"/>
        <v>-</v>
      </c>
      <c r="FP14" s="532" t="str">
        <f t="shared" si="118"/>
        <v>-</v>
      </c>
      <c r="FQ14" s="532" t="str">
        <f t="shared" si="118"/>
        <v>-</v>
      </c>
      <c r="FR14" s="532" t="str">
        <f t="shared" si="118"/>
        <v>-</v>
      </c>
      <c r="FS14" s="532" t="str">
        <f t="shared" si="118"/>
        <v>-</v>
      </c>
      <c r="FT14" s="22" t="b">
        <v>0</v>
      </c>
      <c r="FU14" s="22" t="b">
        <v>0</v>
      </c>
      <c r="FV14" s="22" t="b">
        <v>1</v>
      </c>
      <c r="FW14" s="22">
        <v>1</v>
      </c>
      <c r="FX14" s="22">
        <v>1</v>
      </c>
      <c r="FY14" s="532">
        <f t="shared" ref="FY14:GG14" si="120">FY$13</f>
        <v>1</v>
      </c>
      <c r="FZ14" s="532">
        <f t="shared" si="120"/>
        <v>1</v>
      </c>
      <c r="GA14" s="532">
        <f t="shared" si="120"/>
        <v>1</v>
      </c>
      <c r="GB14" s="532">
        <f t="shared" si="120"/>
        <v>1</v>
      </c>
      <c r="GC14" s="532" t="str">
        <f t="shared" si="120"/>
        <v>-</v>
      </c>
      <c r="GD14" s="532" t="str">
        <f t="shared" si="120"/>
        <v>-</v>
      </c>
      <c r="GE14" s="532" t="str">
        <f t="shared" si="120"/>
        <v>-</v>
      </c>
      <c r="GF14" s="532" t="str">
        <f t="shared" si="120"/>
        <v>-</v>
      </c>
      <c r="GG14" s="532" t="str">
        <f t="shared" si="120"/>
        <v>-</v>
      </c>
      <c r="GH14" s="87">
        <f t="shared" ref="GH14:GO15" si="121">INDEX(i.PGRscalar,1,($L14-1)*10+GH$6)</f>
        <v>1</v>
      </c>
      <c r="GI14" s="87">
        <f t="shared" si="121"/>
        <v>1</v>
      </c>
      <c r="GJ14" s="87">
        <f t="shared" si="121"/>
        <v>1</v>
      </c>
      <c r="GK14" s="87">
        <f t="shared" si="121"/>
        <v>1</v>
      </c>
      <c r="GL14" s="87">
        <f t="shared" si="121"/>
        <v>1</v>
      </c>
      <c r="GM14" s="87">
        <f t="shared" si="121"/>
        <v>1</v>
      </c>
      <c r="GN14" s="87">
        <f t="shared" si="121"/>
        <v>1</v>
      </c>
      <c r="GO14" s="87">
        <f t="shared" si="121"/>
        <v>1</v>
      </c>
      <c r="GP14" s="532">
        <f>GP$13</f>
        <v>0</v>
      </c>
      <c r="GQ14" s="532">
        <f t="shared" ref="GQ14:GS14" si="122">GQ$13</f>
        <v>0</v>
      </c>
      <c r="GR14" s="532">
        <f t="shared" si="122"/>
        <v>0</v>
      </c>
      <c r="GS14" s="532">
        <f t="shared" si="122"/>
        <v>0</v>
      </c>
      <c r="GT14" s="532" t="str">
        <f>GT$13</f>
        <v>-</v>
      </c>
      <c r="GU14" s="532" t="str">
        <f>GU$13</f>
        <v>-</v>
      </c>
      <c r="GV14" s="532" t="str">
        <f t="shared" ref="GV14:GW14" si="123">GV$13</f>
        <v>-</v>
      </c>
      <c r="GW14" s="532" t="str">
        <f t="shared" si="123"/>
        <v>-</v>
      </c>
      <c r="GX14" s="18"/>
      <c r="GY14" s="532" t="str">
        <f t="shared" ref="GY14:IP14" si="124">GY$13</f>
        <v>-</v>
      </c>
      <c r="GZ14" s="532" t="str">
        <f t="shared" si="124"/>
        <v>-</v>
      </c>
      <c r="HA14" s="532" t="str">
        <f t="shared" si="124"/>
        <v>-</v>
      </c>
      <c r="HB14" s="532" t="str">
        <f t="shared" si="124"/>
        <v>-</v>
      </c>
      <c r="HC14" s="532" t="str">
        <f t="shared" si="124"/>
        <v>-</v>
      </c>
      <c r="HD14" s="532">
        <f t="shared" si="124"/>
        <v>1</v>
      </c>
      <c r="HE14" s="532">
        <f t="shared" si="124"/>
        <v>1</v>
      </c>
      <c r="HF14" s="532" t="str">
        <f t="shared" si="124"/>
        <v>-</v>
      </c>
      <c r="HG14" s="532" t="str">
        <f t="shared" si="124"/>
        <v>-</v>
      </c>
      <c r="HH14" s="532" t="str">
        <f t="shared" si="124"/>
        <v>-</v>
      </c>
      <c r="HI14" s="532" t="str">
        <f t="shared" si="124"/>
        <v>-</v>
      </c>
      <c r="HJ14" s="532" t="str">
        <f t="shared" si="124"/>
        <v>-</v>
      </c>
      <c r="HK14" s="532" t="str">
        <f t="shared" si="124"/>
        <v>-</v>
      </c>
      <c r="HL14" s="532" t="str">
        <f t="shared" si="124"/>
        <v>-</v>
      </c>
      <c r="HM14" s="532" t="str">
        <f t="shared" si="124"/>
        <v>-</v>
      </c>
      <c r="HN14" s="532" t="str">
        <f t="shared" si="124"/>
        <v>-</v>
      </c>
      <c r="HO14" s="532" t="str">
        <f t="shared" si="124"/>
        <v>-</v>
      </c>
      <c r="HP14" s="532" t="str">
        <f t="shared" si="124"/>
        <v>-</v>
      </c>
      <c r="HQ14" s="532" t="str">
        <f t="shared" si="124"/>
        <v>-</v>
      </c>
      <c r="HR14" s="532" t="str">
        <f t="shared" si="124"/>
        <v>-</v>
      </c>
      <c r="HS14" s="532" t="str">
        <f t="shared" si="124"/>
        <v>-</v>
      </c>
      <c r="HT14" s="532" t="str">
        <f t="shared" si="124"/>
        <v>-</v>
      </c>
      <c r="HU14" s="532" t="str">
        <f t="shared" si="124"/>
        <v>-</v>
      </c>
      <c r="HV14" s="532" t="str">
        <f t="shared" si="124"/>
        <v>-</v>
      </c>
      <c r="HW14" s="532" t="str">
        <f t="shared" si="124"/>
        <v>-</v>
      </c>
      <c r="HX14" s="532" t="str">
        <f t="shared" si="124"/>
        <v>-</v>
      </c>
      <c r="HY14" s="532" t="str">
        <f t="shared" si="124"/>
        <v>-</v>
      </c>
      <c r="HZ14" s="532" t="str">
        <f t="shared" si="124"/>
        <v>-</v>
      </c>
      <c r="IA14" s="532">
        <f t="shared" si="124"/>
        <v>0</v>
      </c>
      <c r="IB14" s="532" t="str">
        <f t="shared" si="124"/>
        <v>-</v>
      </c>
      <c r="IC14" s="532">
        <f t="shared" si="124"/>
        <v>1</v>
      </c>
      <c r="ID14" s="532">
        <f t="shared" si="124"/>
        <v>0</v>
      </c>
      <c r="IE14" s="532">
        <f t="shared" si="124"/>
        <v>0</v>
      </c>
      <c r="IF14" s="532">
        <f t="shared" si="124"/>
        <v>0</v>
      </c>
      <c r="IG14" s="532">
        <f t="shared" si="124"/>
        <v>0</v>
      </c>
      <c r="IH14" s="532">
        <f t="shared" si="124"/>
        <v>0</v>
      </c>
      <c r="II14" s="532">
        <f t="shared" si="124"/>
        <v>0</v>
      </c>
      <c r="IJ14" s="532">
        <f t="shared" si="124"/>
        <v>0</v>
      </c>
      <c r="IK14" s="532">
        <f t="shared" si="124"/>
        <v>1</v>
      </c>
      <c r="IL14" s="532">
        <f t="shared" si="124"/>
        <v>0</v>
      </c>
      <c r="IM14" s="532">
        <f t="shared" si="124"/>
        <v>0</v>
      </c>
      <c r="IN14" s="532">
        <f t="shared" si="124"/>
        <v>0</v>
      </c>
      <c r="IO14" s="532">
        <f t="shared" si="124"/>
        <v>0</v>
      </c>
      <c r="IP14" s="532">
        <f t="shared" si="124"/>
        <v>0</v>
      </c>
      <c r="IQ14" s="18"/>
      <c r="IR14" s="532" t="str">
        <f t="shared" ref="IR14:WB14" si="125">IR$13</f>
        <v>-</v>
      </c>
      <c r="IS14" s="532" t="str">
        <f t="shared" si="125"/>
        <v>-</v>
      </c>
      <c r="IT14" s="532" t="str">
        <f t="shared" si="125"/>
        <v>-</v>
      </c>
      <c r="IU14" s="532" t="str">
        <f t="shared" si="125"/>
        <v>-</v>
      </c>
      <c r="IV14" s="532" t="str">
        <f t="shared" si="125"/>
        <v>-</v>
      </c>
      <c r="IW14" s="532" t="str">
        <f t="shared" si="125"/>
        <v>-</v>
      </c>
      <c r="IX14" s="532" t="str">
        <f t="shared" si="125"/>
        <v>-</v>
      </c>
      <c r="IY14" s="532" t="str">
        <f t="shared" si="125"/>
        <v>-</v>
      </c>
      <c r="IZ14" s="532" t="str">
        <f t="shared" si="125"/>
        <v>-</v>
      </c>
      <c r="JA14" s="532" t="str">
        <f t="shared" si="125"/>
        <v>-</v>
      </c>
      <c r="JB14" s="532" t="str">
        <f t="shared" si="125"/>
        <v>-</v>
      </c>
      <c r="JC14" s="532" t="str">
        <f t="shared" si="125"/>
        <v>-</v>
      </c>
      <c r="JD14" s="532" t="str">
        <f t="shared" si="125"/>
        <v>-</v>
      </c>
      <c r="JE14" s="532" t="str">
        <f t="shared" si="125"/>
        <v>-</v>
      </c>
      <c r="JF14" s="532" t="str">
        <f t="shared" si="125"/>
        <v>-</v>
      </c>
      <c r="JG14" s="532" t="str">
        <f t="shared" si="125"/>
        <v>-</v>
      </c>
      <c r="JH14" s="532">
        <f t="shared" si="125"/>
        <v>0</v>
      </c>
      <c r="JI14" s="532">
        <f>JI$13</f>
        <v>0</v>
      </c>
      <c r="JJ14" s="532"/>
      <c r="JK14" s="532"/>
      <c r="JL14" s="532"/>
      <c r="JM14" s="532"/>
      <c r="JN14" s="532"/>
      <c r="JO14" s="532"/>
      <c r="JP14" s="532"/>
      <c r="JQ14" s="532"/>
      <c r="JR14" s="532"/>
      <c r="JS14" s="532"/>
      <c r="JT14" s="532"/>
      <c r="JU14" s="532"/>
      <c r="JV14" s="532"/>
      <c r="JW14" s="532"/>
      <c r="JX14" s="532"/>
      <c r="JY14" s="534">
        <f t="shared" si="125"/>
        <v>0</v>
      </c>
      <c r="JZ14" s="534">
        <f t="shared" si="125"/>
        <v>0</v>
      </c>
      <c r="KA14" s="534">
        <f t="shared" si="125"/>
        <v>0</v>
      </c>
      <c r="KB14" s="534">
        <f t="shared" si="125"/>
        <v>0</v>
      </c>
      <c r="KC14" s="534">
        <f t="shared" si="125"/>
        <v>0</v>
      </c>
      <c r="KD14" s="534">
        <f t="shared" si="125"/>
        <v>0</v>
      </c>
      <c r="KE14" s="534">
        <f t="shared" si="125"/>
        <v>0</v>
      </c>
      <c r="KF14" s="534">
        <f t="shared" si="125"/>
        <v>0</v>
      </c>
      <c r="KG14" s="534">
        <f t="shared" si="125"/>
        <v>0</v>
      </c>
      <c r="KH14" s="534">
        <f t="shared" si="125"/>
        <v>0</v>
      </c>
      <c r="KI14" s="534">
        <f t="shared" si="125"/>
        <v>0</v>
      </c>
      <c r="KJ14" s="534">
        <f t="shared" si="125"/>
        <v>0</v>
      </c>
      <c r="KK14" s="534">
        <f t="shared" si="125"/>
        <v>0</v>
      </c>
      <c r="KL14" s="534">
        <f t="shared" si="125"/>
        <v>0</v>
      </c>
      <c r="KM14" s="534">
        <f t="shared" si="125"/>
        <v>0</v>
      </c>
      <c r="KN14" s="534">
        <f t="shared" si="125"/>
        <v>0</v>
      </c>
      <c r="KO14" s="534">
        <f t="shared" si="125"/>
        <v>0</v>
      </c>
      <c r="KP14" s="534">
        <f t="shared" si="125"/>
        <v>0</v>
      </c>
      <c r="KQ14" s="534">
        <f t="shared" si="125"/>
        <v>0</v>
      </c>
      <c r="KR14" s="534">
        <f t="shared" si="125"/>
        <v>0</v>
      </c>
      <c r="KS14" s="534">
        <f t="shared" si="125"/>
        <v>0</v>
      </c>
      <c r="KT14" s="534">
        <f t="shared" si="125"/>
        <v>0</v>
      </c>
      <c r="KU14" s="534">
        <f t="shared" si="125"/>
        <v>0</v>
      </c>
      <c r="KV14" s="534">
        <f t="shared" si="125"/>
        <v>0</v>
      </c>
      <c r="KW14" s="534">
        <f t="shared" si="125"/>
        <v>0</v>
      </c>
      <c r="KX14" s="534">
        <f t="shared" si="125"/>
        <v>0</v>
      </c>
      <c r="KY14" s="534">
        <f t="shared" si="125"/>
        <v>0</v>
      </c>
      <c r="KZ14" s="534">
        <f t="shared" si="125"/>
        <v>0</v>
      </c>
      <c r="LA14" s="534">
        <f t="shared" si="125"/>
        <v>0</v>
      </c>
      <c r="LB14" s="534">
        <f t="shared" si="125"/>
        <v>0</v>
      </c>
      <c r="LC14" s="534">
        <f t="shared" si="125"/>
        <v>0</v>
      </c>
      <c r="LD14" s="534">
        <f t="shared" si="125"/>
        <v>0</v>
      </c>
      <c r="LE14" s="534">
        <f t="shared" si="125"/>
        <v>0</v>
      </c>
      <c r="LF14" s="534">
        <f t="shared" si="125"/>
        <v>0</v>
      </c>
      <c r="LG14" s="534">
        <f t="shared" si="125"/>
        <v>0</v>
      </c>
      <c r="LH14" s="534">
        <f t="shared" si="125"/>
        <v>0</v>
      </c>
      <c r="LI14" s="534">
        <f t="shared" si="125"/>
        <v>0</v>
      </c>
      <c r="LJ14" s="534">
        <f t="shared" si="125"/>
        <v>0</v>
      </c>
      <c r="LK14" s="534">
        <f t="shared" si="125"/>
        <v>0</v>
      </c>
      <c r="LL14" s="534">
        <f t="shared" si="125"/>
        <v>0</v>
      </c>
      <c r="LM14" s="534">
        <f t="shared" si="125"/>
        <v>0</v>
      </c>
      <c r="LN14" s="534">
        <f t="shared" si="125"/>
        <v>0</v>
      </c>
      <c r="LO14" s="534">
        <f t="shared" si="125"/>
        <v>0</v>
      </c>
      <c r="LP14" s="534">
        <f t="shared" si="125"/>
        <v>0</v>
      </c>
      <c r="LQ14" s="534">
        <f t="shared" si="125"/>
        <v>0</v>
      </c>
      <c r="LR14" s="534">
        <f t="shared" si="125"/>
        <v>0</v>
      </c>
      <c r="LS14" s="534">
        <f t="shared" si="125"/>
        <v>0</v>
      </c>
      <c r="LT14" s="534">
        <f t="shared" si="125"/>
        <v>0</v>
      </c>
      <c r="LU14" s="534">
        <f t="shared" si="125"/>
        <v>0</v>
      </c>
      <c r="LV14" s="534">
        <f t="shared" si="125"/>
        <v>0</v>
      </c>
      <c r="LW14" s="534">
        <f t="shared" si="125"/>
        <v>0</v>
      </c>
      <c r="LX14" s="534">
        <f t="shared" si="125"/>
        <v>0</v>
      </c>
      <c r="LY14" s="534">
        <f t="shared" si="125"/>
        <v>0</v>
      </c>
      <c r="LZ14" s="534">
        <f t="shared" si="125"/>
        <v>0</v>
      </c>
      <c r="MA14" s="534">
        <f t="shared" si="125"/>
        <v>0</v>
      </c>
      <c r="MB14" s="534">
        <f t="shared" si="125"/>
        <v>0</v>
      </c>
      <c r="MC14" s="534">
        <f t="shared" si="125"/>
        <v>0</v>
      </c>
      <c r="MD14" s="534">
        <f t="shared" si="125"/>
        <v>0</v>
      </c>
      <c r="ME14" s="534">
        <f t="shared" si="125"/>
        <v>0</v>
      </c>
      <c r="MF14" s="534">
        <f t="shared" si="125"/>
        <v>0</v>
      </c>
      <c r="MG14" s="534">
        <f t="shared" si="125"/>
        <v>0</v>
      </c>
      <c r="MH14" s="534">
        <f t="shared" si="125"/>
        <v>0</v>
      </c>
      <c r="MI14" s="534">
        <f t="shared" si="125"/>
        <v>0</v>
      </c>
      <c r="MJ14" s="534">
        <f t="shared" si="125"/>
        <v>0</v>
      </c>
      <c r="MK14" s="534">
        <f t="shared" si="125"/>
        <v>0</v>
      </c>
      <c r="ML14" s="534">
        <f t="shared" si="125"/>
        <v>0</v>
      </c>
      <c r="MM14" s="534">
        <f t="shared" si="125"/>
        <v>0</v>
      </c>
      <c r="MN14" s="534">
        <f t="shared" si="125"/>
        <v>0</v>
      </c>
      <c r="MO14" s="534">
        <f t="shared" si="125"/>
        <v>0</v>
      </c>
      <c r="MP14" s="534">
        <f t="shared" si="125"/>
        <v>0</v>
      </c>
      <c r="MQ14" s="534">
        <f t="shared" si="125"/>
        <v>0</v>
      </c>
      <c r="MR14" s="534">
        <f t="shared" si="125"/>
        <v>0</v>
      </c>
      <c r="MS14" s="534">
        <f t="shared" si="125"/>
        <v>0</v>
      </c>
      <c r="MT14" s="534">
        <f t="shared" si="125"/>
        <v>0</v>
      </c>
      <c r="MU14" s="534">
        <f t="shared" si="125"/>
        <v>0</v>
      </c>
      <c r="MV14" s="534">
        <f t="shared" si="125"/>
        <v>0</v>
      </c>
      <c r="MW14" s="534">
        <f t="shared" si="125"/>
        <v>0</v>
      </c>
      <c r="MX14" s="534">
        <f t="shared" si="125"/>
        <v>0</v>
      </c>
      <c r="MY14" s="534">
        <f t="shared" si="125"/>
        <v>0</v>
      </c>
      <c r="MZ14" s="534">
        <f t="shared" si="125"/>
        <v>0</v>
      </c>
      <c r="NA14" s="534">
        <f t="shared" si="125"/>
        <v>0</v>
      </c>
      <c r="NB14" s="534">
        <f t="shared" si="125"/>
        <v>0</v>
      </c>
      <c r="NC14" s="534">
        <f t="shared" si="125"/>
        <v>0</v>
      </c>
      <c r="ND14" s="534">
        <f t="shared" si="125"/>
        <v>0</v>
      </c>
      <c r="NE14" s="534">
        <f t="shared" si="125"/>
        <v>0</v>
      </c>
      <c r="NF14" s="534">
        <f t="shared" si="125"/>
        <v>0</v>
      </c>
      <c r="NG14" s="534">
        <f t="shared" si="125"/>
        <v>0</v>
      </c>
      <c r="NH14" s="534">
        <f t="shared" si="125"/>
        <v>0</v>
      </c>
      <c r="NI14" s="534">
        <f t="shared" si="125"/>
        <v>0</v>
      </c>
      <c r="NJ14" s="534">
        <f t="shared" si="125"/>
        <v>0</v>
      </c>
      <c r="NK14" s="534">
        <f t="shared" si="125"/>
        <v>0</v>
      </c>
      <c r="NL14" s="534">
        <f t="shared" si="125"/>
        <v>0</v>
      </c>
      <c r="NM14" s="534">
        <f t="shared" si="125"/>
        <v>0</v>
      </c>
      <c r="NN14" s="534">
        <f t="shared" si="125"/>
        <v>0</v>
      </c>
      <c r="NO14" s="534">
        <f t="shared" si="125"/>
        <v>0</v>
      </c>
      <c r="NP14" s="534">
        <f t="shared" si="125"/>
        <v>0</v>
      </c>
      <c r="NQ14" s="534">
        <f t="shared" si="125"/>
        <v>0</v>
      </c>
      <c r="NR14" s="534">
        <f t="shared" si="125"/>
        <v>0</v>
      </c>
      <c r="NS14" s="534">
        <f t="shared" si="125"/>
        <v>0</v>
      </c>
      <c r="NT14" s="534">
        <f t="shared" si="125"/>
        <v>0</v>
      </c>
      <c r="NU14" s="534">
        <f t="shared" si="125"/>
        <v>0</v>
      </c>
      <c r="NV14" s="534">
        <f t="shared" si="125"/>
        <v>0</v>
      </c>
      <c r="NW14" s="534">
        <f t="shared" si="125"/>
        <v>0</v>
      </c>
      <c r="NX14" s="534">
        <f t="shared" si="125"/>
        <v>0</v>
      </c>
      <c r="NY14" s="534">
        <f t="shared" si="125"/>
        <v>0</v>
      </c>
      <c r="NZ14" s="534">
        <f t="shared" si="125"/>
        <v>0</v>
      </c>
      <c r="OA14" s="534">
        <f t="shared" si="125"/>
        <v>0</v>
      </c>
      <c r="OB14" s="534">
        <f t="shared" si="125"/>
        <v>0</v>
      </c>
      <c r="OC14" s="534">
        <f t="shared" si="125"/>
        <v>0</v>
      </c>
      <c r="OD14" s="534">
        <f t="shared" si="125"/>
        <v>0</v>
      </c>
      <c r="OE14" s="534">
        <f t="shared" si="125"/>
        <v>0</v>
      </c>
      <c r="OF14" s="534">
        <f t="shared" si="125"/>
        <v>0</v>
      </c>
      <c r="OG14" s="534">
        <f t="shared" si="125"/>
        <v>0</v>
      </c>
      <c r="OH14" s="534">
        <f t="shared" si="125"/>
        <v>0</v>
      </c>
      <c r="OI14" s="534">
        <f t="shared" si="125"/>
        <v>0</v>
      </c>
      <c r="OJ14" s="534">
        <f t="shared" si="125"/>
        <v>0</v>
      </c>
      <c r="OK14" s="534">
        <f t="shared" si="125"/>
        <v>0</v>
      </c>
      <c r="OL14" s="534">
        <f t="shared" si="125"/>
        <v>0</v>
      </c>
      <c r="OM14" s="534">
        <f t="shared" si="125"/>
        <v>0</v>
      </c>
      <c r="ON14" s="534">
        <f t="shared" si="125"/>
        <v>0</v>
      </c>
      <c r="OO14" s="534">
        <f t="shared" si="125"/>
        <v>0</v>
      </c>
      <c r="OP14" s="534">
        <f t="shared" si="125"/>
        <v>0</v>
      </c>
      <c r="OQ14" s="534">
        <f t="shared" si="125"/>
        <v>0</v>
      </c>
      <c r="OR14" s="534">
        <f t="shared" si="125"/>
        <v>0</v>
      </c>
      <c r="OS14" s="534">
        <f t="shared" si="125"/>
        <v>0</v>
      </c>
      <c r="OT14" s="534">
        <f t="shared" si="125"/>
        <v>0</v>
      </c>
      <c r="OU14" s="534">
        <f t="shared" si="125"/>
        <v>0</v>
      </c>
      <c r="OV14" s="534">
        <f t="shared" si="125"/>
        <v>0</v>
      </c>
      <c r="OW14" s="534">
        <f t="shared" si="125"/>
        <v>0</v>
      </c>
      <c r="OX14" s="534">
        <f t="shared" si="125"/>
        <v>0</v>
      </c>
      <c r="OY14" s="534">
        <f t="shared" si="125"/>
        <v>0</v>
      </c>
      <c r="OZ14" s="534">
        <f t="shared" si="125"/>
        <v>0</v>
      </c>
      <c r="PA14" s="534">
        <f t="shared" si="125"/>
        <v>0</v>
      </c>
      <c r="PB14" s="534">
        <f t="shared" si="125"/>
        <v>0</v>
      </c>
      <c r="PC14" s="534">
        <f t="shared" si="125"/>
        <v>0</v>
      </c>
      <c r="PD14" s="534">
        <f t="shared" si="125"/>
        <v>0</v>
      </c>
      <c r="PE14" s="534">
        <f t="shared" si="125"/>
        <v>0</v>
      </c>
      <c r="PF14" s="534">
        <f t="shared" si="125"/>
        <v>0</v>
      </c>
      <c r="PG14" s="534">
        <f t="shared" si="125"/>
        <v>0</v>
      </c>
      <c r="PH14" s="534">
        <f t="shared" si="125"/>
        <v>0</v>
      </c>
      <c r="PI14" s="534">
        <f t="shared" si="125"/>
        <v>0</v>
      </c>
      <c r="PJ14" s="534">
        <f t="shared" si="125"/>
        <v>0</v>
      </c>
      <c r="PK14" s="534">
        <f t="shared" si="125"/>
        <v>0</v>
      </c>
      <c r="PL14" s="534">
        <f t="shared" si="125"/>
        <v>0</v>
      </c>
      <c r="PM14" s="534">
        <f t="shared" si="125"/>
        <v>0</v>
      </c>
      <c r="PN14" s="534">
        <f t="shared" si="125"/>
        <v>0</v>
      </c>
      <c r="PO14" s="534">
        <f t="shared" si="125"/>
        <v>0</v>
      </c>
      <c r="PP14" s="534">
        <f t="shared" si="125"/>
        <v>0</v>
      </c>
      <c r="PQ14" s="534">
        <f t="shared" si="125"/>
        <v>0</v>
      </c>
      <c r="PR14" s="534">
        <f t="shared" si="125"/>
        <v>0</v>
      </c>
      <c r="PS14" s="534">
        <f t="shared" si="125"/>
        <v>0</v>
      </c>
      <c r="PT14" s="534">
        <f t="shared" si="125"/>
        <v>0</v>
      </c>
      <c r="PU14" s="534">
        <f t="shared" si="125"/>
        <v>0</v>
      </c>
      <c r="PV14" s="534">
        <f t="shared" si="125"/>
        <v>0</v>
      </c>
      <c r="PW14" s="534">
        <f t="shared" si="125"/>
        <v>0</v>
      </c>
      <c r="PX14" s="534">
        <f t="shared" si="125"/>
        <v>0</v>
      </c>
      <c r="PY14" s="534">
        <f t="shared" si="125"/>
        <v>0</v>
      </c>
      <c r="PZ14" s="534">
        <f t="shared" si="125"/>
        <v>0</v>
      </c>
      <c r="QA14" s="534">
        <f t="shared" si="125"/>
        <v>0</v>
      </c>
      <c r="QB14" s="534">
        <f t="shared" si="125"/>
        <v>0</v>
      </c>
      <c r="QC14" s="534">
        <f t="shared" si="125"/>
        <v>0</v>
      </c>
      <c r="QD14" s="534">
        <f t="shared" si="125"/>
        <v>0</v>
      </c>
      <c r="QE14" s="534">
        <f t="shared" si="125"/>
        <v>0</v>
      </c>
      <c r="QF14" s="534">
        <f t="shared" si="125"/>
        <v>0</v>
      </c>
      <c r="QG14" s="534">
        <f t="shared" si="125"/>
        <v>0</v>
      </c>
      <c r="QH14" s="534">
        <f t="shared" si="125"/>
        <v>0</v>
      </c>
      <c r="QI14" s="534">
        <f t="shared" si="125"/>
        <v>0</v>
      </c>
      <c r="QJ14" s="534">
        <f t="shared" si="125"/>
        <v>0</v>
      </c>
      <c r="QK14" s="534">
        <f t="shared" si="125"/>
        <v>0</v>
      </c>
      <c r="QL14" s="534">
        <f t="shared" si="125"/>
        <v>0</v>
      </c>
      <c r="QM14" s="534">
        <f t="shared" si="125"/>
        <v>0</v>
      </c>
      <c r="QN14" s="534">
        <f t="shared" si="125"/>
        <v>0</v>
      </c>
      <c r="QO14" s="534">
        <f t="shared" si="125"/>
        <v>0</v>
      </c>
      <c r="QP14" s="534">
        <f t="shared" si="125"/>
        <v>0</v>
      </c>
      <c r="QQ14" s="534">
        <f t="shared" si="125"/>
        <v>0</v>
      </c>
      <c r="QR14" s="534">
        <f t="shared" si="125"/>
        <v>0</v>
      </c>
      <c r="QS14" s="534">
        <f t="shared" si="125"/>
        <v>0</v>
      </c>
      <c r="QT14" s="534">
        <f t="shared" si="125"/>
        <v>0</v>
      </c>
      <c r="QU14" s="534">
        <f t="shared" si="125"/>
        <v>0</v>
      </c>
      <c r="QV14" s="534">
        <f t="shared" si="125"/>
        <v>0</v>
      </c>
      <c r="QW14" s="534">
        <f t="shared" si="125"/>
        <v>0</v>
      </c>
      <c r="QX14" s="534">
        <f t="shared" si="125"/>
        <v>0</v>
      </c>
      <c r="QY14" s="534">
        <f t="shared" si="125"/>
        <v>0</v>
      </c>
      <c r="QZ14" s="534">
        <f t="shared" si="125"/>
        <v>0</v>
      </c>
      <c r="RA14" s="534">
        <f t="shared" si="125"/>
        <v>0</v>
      </c>
      <c r="RB14" s="534">
        <f t="shared" si="125"/>
        <v>0</v>
      </c>
      <c r="RC14" s="534">
        <f t="shared" si="125"/>
        <v>0</v>
      </c>
      <c r="RD14" s="534">
        <f t="shared" si="125"/>
        <v>0</v>
      </c>
      <c r="RE14" s="534">
        <f t="shared" si="125"/>
        <v>0</v>
      </c>
      <c r="RF14" s="534">
        <f t="shared" ref="RF14:TQ14" si="126">RF$13</f>
        <v>0</v>
      </c>
      <c r="RG14" s="534">
        <f t="shared" si="126"/>
        <v>0</v>
      </c>
      <c r="RH14" s="534">
        <f t="shared" si="126"/>
        <v>0</v>
      </c>
      <c r="RI14" s="534">
        <f t="shared" si="126"/>
        <v>0</v>
      </c>
      <c r="RJ14" s="534">
        <f t="shared" si="126"/>
        <v>0</v>
      </c>
      <c r="RK14" s="534">
        <f t="shared" si="126"/>
        <v>0</v>
      </c>
      <c r="RL14" s="534">
        <f t="shared" si="126"/>
        <v>0</v>
      </c>
      <c r="RM14" s="534">
        <f t="shared" si="126"/>
        <v>0</v>
      </c>
      <c r="RN14" s="534">
        <f t="shared" si="126"/>
        <v>0</v>
      </c>
      <c r="RO14" s="534">
        <f t="shared" si="126"/>
        <v>0</v>
      </c>
      <c r="RP14" s="534">
        <f t="shared" si="126"/>
        <v>0</v>
      </c>
      <c r="RQ14" s="534">
        <f t="shared" si="126"/>
        <v>0</v>
      </c>
      <c r="RR14" s="534">
        <f t="shared" si="126"/>
        <v>0</v>
      </c>
      <c r="RS14" s="534">
        <f t="shared" si="126"/>
        <v>0</v>
      </c>
      <c r="RT14" s="534">
        <f t="shared" si="126"/>
        <v>0</v>
      </c>
      <c r="RU14" s="534">
        <f t="shared" si="126"/>
        <v>0</v>
      </c>
      <c r="RV14" s="534">
        <f t="shared" si="126"/>
        <v>0</v>
      </c>
      <c r="RW14" s="534">
        <f t="shared" si="126"/>
        <v>0</v>
      </c>
      <c r="RX14" s="534">
        <f t="shared" si="126"/>
        <v>0</v>
      </c>
      <c r="RY14" s="534">
        <f t="shared" si="126"/>
        <v>0</v>
      </c>
      <c r="RZ14" s="534">
        <f t="shared" si="126"/>
        <v>0</v>
      </c>
      <c r="SA14" s="534">
        <f t="shared" si="126"/>
        <v>0</v>
      </c>
      <c r="SB14" s="534">
        <f t="shared" si="126"/>
        <v>0</v>
      </c>
      <c r="SC14" s="534">
        <f t="shared" si="126"/>
        <v>0</v>
      </c>
      <c r="SD14" s="534">
        <f t="shared" si="126"/>
        <v>0</v>
      </c>
      <c r="SE14" s="534">
        <f t="shared" si="126"/>
        <v>0</v>
      </c>
      <c r="SF14" s="534">
        <f t="shared" si="126"/>
        <v>0</v>
      </c>
      <c r="SG14" s="534">
        <f t="shared" si="126"/>
        <v>0</v>
      </c>
      <c r="SH14" s="534">
        <f t="shared" si="126"/>
        <v>0</v>
      </c>
      <c r="SI14" s="534">
        <f t="shared" si="126"/>
        <v>0</v>
      </c>
      <c r="SJ14" s="534">
        <f t="shared" si="126"/>
        <v>0</v>
      </c>
      <c r="SK14" s="534">
        <f t="shared" si="126"/>
        <v>0</v>
      </c>
      <c r="SL14" s="534">
        <f t="shared" si="126"/>
        <v>0</v>
      </c>
      <c r="SM14" s="534">
        <f t="shared" si="126"/>
        <v>0</v>
      </c>
      <c r="SN14" s="534">
        <f t="shared" si="126"/>
        <v>0</v>
      </c>
      <c r="SO14" s="534">
        <f t="shared" si="126"/>
        <v>0</v>
      </c>
      <c r="SP14" s="534">
        <f t="shared" si="126"/>
        <v>0</v>
      </c>
      <c r="SQ14" s="534">
        <f t="shared" si="126"/>
        <v>0</v>
      </c>
      <c r="SR14" s="534">
        <f t="shared" si="126"/>
        <v>0</v>
      </c>
      <c r="SS14" s="534">
        <f t="shared" si="126"/>
        <v>0</v>
      </c>
      <c r="ST14" s="534">
        <f t="shared" si="126"/>
        <v>0</v>
      </c>
      <c r="SU14" s="534">
        <f t="shared" si="126"/>
        <v>0</v>
      </c>
      <c r="SV14" s="534">
        <f t="shared" si="126"/>
        <v>0</v>
      </c>
      <c r="SW14" s="534">
        <f t="shared" si="126"/>
        <v>0</v>
      </c>
      <c r="SX14" s="534">
        <f t="shared" si="126"/>
        <v>0</v>
      </c>
      <c r="SY14" s="534">
        <f t="shared" si="126"/>
        <v>0</v>
      </c>
      <c r="SZ14" s="534">
        <f t="shared" si="126"/>
        <v>0</v>
      </c>
      <c r="TA14" s="534">
        <f t="shared" si="126"/>
        <v>0</v>
      </c>
      <c r="TB14" s="534">
        <f t="shared" si="126"/>
        <v>0</v>
      </c>
      <c r="TC14" s="534">
        <f t="shared" si="126"/>
        <v>0</v>
      </c>
      <c r="TD14" s="534">
        <f t="shared" si="126"/>
        <v>0</v>
      </c>
      <c r="TE14" s="534">
        <f t="shared" si="126"/>
        <v>0</v>
      </c>
      <c r="TF14" s="534">
        <f t="shared" si="126"/>
        <v>0</v>
      </c>
      <c r="TG14" s="534">
        <f t="shared" si="126"/>
        <v>0</v>
      </c>
      <c r="TH14" s="534">
        <f t="shared" si="126"/>
        <v>0</v>
      </c>
      <c r="TI14" s="534">
        <f t="shared" si="126"/>
        <v>0</v>
      </c>
      <c r="TJ14" s="534">
        <f t="shared" si="126"/>
        <v>0</v>
      </c>
      <c r="TK14" s="534">
        <f t="shared" si="126"/>
        <v>0</v>
      </c>
      <c r="TL14" s="534">
        <f t="shared" si="126"/>
        <v>0</v>
      </c>
      <c r="TM14" s="534">
        <f t="shared" si="126"/>
        <v>0</v>
      </c>
      <c r="TN14" s="534">
        <f t="shared" si="126"/>
        <v>0</v>
      </c>
      <c r="TO14" s="534">
        <f t="shared" si="126"/>
        <v>0</v>
      </c>
      <c r="TP14" s="534">
        <f t="shared" si="126"/>
        <v>0</v>
      </c>
      <c r="TQ14" s="534">
        <f t="shared" si="126"/>
        <v>0</v>
      </c>
      <c r="TR14" s="534">
        <f t="shared" ref="TR14:VO14" si="127">TR$13</f>
        <v>0</v>
      </c>
      <c r="TS14" s="534">
        <f t="shared" si="127"/>
        <v>0</v>
      </c>
      <c r="TT14" s="534">
        <f t="shared" si="127"/>
        <v>0</v>
      </c>
      <c r="TU14" s="534">
        <f t="shared" si="127"/>
        <v>0</v>
      </c>
      <c r="TV14" s="534">
        <f t="shared" si="127"/>
        <v>0</v>
      </c>
      <c r="TW14" s="534">
        <f t="shared" si="127"/>
        <v>0</v>
      </c>
      <c r="TX14" s="534">
        <f t="shared" si="127"/>
        <v>0</v>
      </c>
      <c r="TY14" s="534">
        <f t="shared" si="127"/>
        <v>0</v>
      </c>
      <c r="TZ14" s="534">
        <f t="shared" si="127"/>
        <v>0</v>
      </c>
      <c r="UA14" s="534">
        <f t="shared" si="127"/>
        <v>0</v>
      </c>
      <c r="UB14" s="534">
        <f t="shared" si="127"/>
        <v>0</v>
      </c>
      <c r="UC14" s="534">
        <f t="shared" si="127"/>
        <v>0</v>
      </c>
      <c r="UD14" s="534">
        <f t="shared" si="127"/>
        <v>0</v>
      </c>
      <c r="UE14" s="534">
        <f t="shared" si="127"/>
        <v>0</v>
      </c>
      <c r="UF14" s="534">
        <f t="shared" si="127"/>
        <v>0</v>
      </c>
      <c r="UG14" s="534">
        <f t="shared" si="127"/>
        <v>0</v>
      </c>
      <c r="UH14" s="534">
        <f t="shared" si="127"/>
        <v>0</v>
      </c>
      <c r="UI14" s="534">
        <f t="shared" si="127"/>
        <v>0</v>
      </c>
      <c r="UJ14" s="534">
        <f t="shared" si="127"/>
        <v>0</v>
      </c>
      <c r="UK14" s="534">
        <f t="shared" si="127"/>
        <v>0</v>
      </c>
      <c r="UL14" s="534">
        <f t="shared" si="127"/>
        <v>0</v>
      </c>
      <c r="UM14" s="534">
        <f t="shared" si="127"/>
        <v>0</v>
      </c>
      <c r="UN14" s="534">
        <f t="shared" si="127"/>
        <v>0</v>
      </c>
      <c r="UO14" s="534">
        <f t="shared" si="127"/>
        <v>0</v>
      </c>
      <c r="UP14" s="534">
        <f t="shared" si="127"/>
        <v>0</v>
      </c>
      <c r="UQ14" s="534">
        <f t="shared" si="127"/>
        <v>0</v>
      </c>
      <c r="UR14" s="534">
        <f t="shared" si="127"/>
        <v>0</v>
      </c>
      <c r="US14" s="534">
        <f t="shared" si="127"/>
        <v>0</v>
      </c>
      <c r="UT14" s="534">
        <f t="shared" si="127"/>
        <v>0</v>
      </c>
      <c r="UU14" s="534">
        <f t="shared" si="127"/>
        <v>0</v>
      </c>
      <c r="UV14" s="534">
        <f t="shared" si="127"/>
        <v>0</v>
      </c>
      <c r="UW14" s="534">
        <f t="shared" si="127"/>
        <v>0</v>
      </c>
      <c r="UX14" s="534">
        <f t="shared" si="127"/>
        <v>0</v>
      </c>
      <c r="UY14" s="534">
        <f t="shared" si="127"/>
        <v>0</v>
      </c>
      <c r="UZ14" s="534">
        <f t="shared" si="127"/>
        <v>0</v>
      </c>
      <c r="VA14" s="534">
        <f t="shared" si="127"/>
        <v>0</v>
      </c>
      <c r="VB14" s="534">
        <f t="shared" si="127"/>
        <v>0</v>
      </c>
      <c r="VC14" s="534">
        <f t="shared" si="127"/>
        <v>0</v>
      </c>
      <c r="VD14" s="534">
        <f t="shared" si="127"/>
        <v>0</v>
      </c>
      <c r="VE14" s="534">
        <f t="shared" si="127"/>
        <v>0</v>
      </c>
      <c r="VF14" s="534">
        <f t="shared" si="127"/>
        <v>0</v>
      </c>
      <c r="VG14" s="534">
        <f t="shared" si="127"/>
        <v>0</v>
      </c>
      <c r="VH14" s="534">
        <f t="shared" si="127"/>
        <v>0</v>
      </c>
      <c r="VI14" s="534">
        <f t="shared" si="127"/>
        <v>0</v>
      </c>
      <c r="VJ14" s="534">
        <f t="shared" si="127"/>
        <v>0</v>
      </c>
      <c r="VK14" s="534">
        <f t="shared" si="127"/>
        <v>0</v>
      </c>
      <c r="VL14" s="534">
        <f t="shared" si="127"/>
        <v>0</v>
      </c>
      <c r="VM14" s="534">
        <f t="shared" si="127"/>
        <v>0</v>
      </c>
      <c r="VN14" s="534">
        <f t="shared" si="127"/>
        <v>0</v>
      </c>
      <c r="VO14" s="534">
        <f t="shared" si="127"/>
        <v>0</v>
      </c>
      <c r="VP14" s="534">
        <f t="shared" si="125"/>
        <v>0</v>
      </c>
      <c r="VQ14" s="534">
        <f t="shared" si="125"/>
        <v>0</v>
      </c>
      <c r="VR14" s="534">
        <f t="shared" si="125"/>
        <v>0</v>
      </c>
      <c r="VS14" s="534">
        <f t="shared" si="125"/>
        <v>0</v>
      </c>
      <c r="VT14" s="534">
        <f t="shared" si="125"/>
        <v>0</v>
      </c>
      <c r="VU14" s="534">
        <f t="shared" si="125"/>
        <v>0</v>
      </c>
      <c r="VV14" s="534">
        <f t="shared" si="125"/>
        <v>0</v>
      </c>
      <c r="VW14" s="534">
        <f t="shared" si="125"/>
        <v>0</v>
      </c>
      <c r="VX14" s="534">
        <f t="shared" si="125"/>
        <v>0</v>
      </c>
      <c r="VY14" s="534">
        <f t="shared" si="125"/>
        <v>0</v>
      </c>
      <c r="VZ14" s="534">
        <f t="shared" si="125"/>
        <v>0</v>
      </c>
      <c r="WA14" s="534">
        <f t="shared" si="125"/>
        <v>0</v>
      </c>
      <c r="WB14" s="534">
        <f t="shared" si="125"/>
        <v>0</v>
      </c>
      <c r="WC14" s="534">
        <f t="shared" ref="WC14:WS14" si="128">WC$13</f>
        <v>0</v>
      </c>
      <c r="WD14" s="534">
        <f t="shared" si="128"/>
        <v>0</v>
      </c>
      <c r="WE14" s="534">
        <f t="shared" si="128"/>
        <v>0</v>
      </c>
      <c r="WF14" s="534">
        <f t="shared" si="128"/>
        <v>0</v>
      </c>
      <c r="WG14" s="534">
        <f t="shared" si="128"/>
        <v>0</v>
      </c>
      <c r="WH14" s="534">
        <f t="shared" si="128"/>
        <v>0</v>
      </c>
      <c r="WI14" s="534">
        <f t="shared" si="128"/>
        <v>0</v>
      </c>
      <c r="WJ14" s="534">
        <f t="shared" si="128"/>
        <v>0</v>
      </c>
      <c r="WK14" s="534">
        <f t="shared" si="128"/>
        <v>0</v>
      </c>
      <c r="WL14" s="534">
        <f t="shared" si="128"/>
        <v>0</v>
      </c>
      <c r="WM14" s="534">
        <f t="shared" si="128"/>
        <v>0</v>
      </c>
      <c r="WN14" s="534">
        <f t="shared" si="128"/>
        <v>0</v>
      </c>
      <c r="WO14" s="534">
        <f t="shared" si="128"/>
        <v>0</v>
      </c>
      <c r="WP14" s="534">
        <f t="shared" si="128"/>
        <v>0</v>
      </c>
      <c r="WQ14" s="534">
        <f t="shared" si="128"/>
        <v>0</v>
      </c>
      <c r="WR14" s="534">
        <f t="shared" si="128"/>
        <v>0</v>
      </c>
      <c r="WS14" s="532" t="str">
        <f t="shared" si="128"/>
        <v>-</v>
      </c>
      <c r="WT14" s="18"/>
      <c r="WU14" s="532">
        <f t="shared" ref="WU14:XM14" si="129">WU$13</f>
        <v>0</v>
      </c>
      <c r="WV14" s="532">
        <f t="shared" si="129"/>
        <v>0</v>
      </c>
      <c r="WW14" s="532">
        <f t="shared" si="129"/>
        <v>0</v>
      </c>
      <c r="WX14" s="532" t="str">
        <f t="shared" si="129"/>
        <v>-</v>
      </c>
      <c r="WY14" s="532" t="str">
        <f t="shared" si="129"/>
        <v>-</v>
      </c>
      <c r="WZ14" s="532" t="str">
        <f t="shared" si="129"/>
        <v>-</v>
      </c>
      <c r="XA14" s="532" t="str">
        <f t="shared" si="129"/>
        <v>-</v>
      </c>
      <c r="XB14" s="532" t="str">
        <f t="shared" si="129"/>
        <v>-</v>
      </c>
      <c r="XC14" s="532" t="str">
        <f t="shared" si="129"/>
        <v>-</v>
      </c>
      <c r="XD14" s="532" t="str">
        <f t="shared" si="129"/>
        <v>-</v>
      </c>
      <c r="XE14" s="532" t="str">
        <f t="shared" si="129"/>
        <v>-</v>
      </c>
      <c r="XF14" s="532" t="str">
        <f t="shared" si="129"/>
        <v>-</v>
      </c>
      <c r="XG14" s="532" t="str">
        <f t="shared" si="129"/>
        <v>-</v>
      </c>
      <c r="XH14" s="532" t="str">
        <f t="shared" si="129"/>
        <v>-</v>
      </c>
      <c r="XI14" s="532" t="str">
        <f t="shared" si="129"/>
        <v>-</v>
      </c>
      <c r="XJ14" s="532" t="str">
        <f t="shared" si="129"/>
        <v>-</v>
      </c>
      <c r="XK14" s="532" t="str">
        <f t="shared" si="129"/>
        <v>-</v>
      </c>
      <c r="XL14" s="532" t="str">
        <f t="shared" si="129"/>
        <v>-</v>
      </c>
      <c r="XM14" s="532" t="str">
        <f t="shared" si="129"/>
        <v>-</v>
      </c>
      <c r="XN14" s="18"/>
      <c r="XO14" s="532" t="str">
        <f t="shared" ref="XO14:YJ14" si="130">XO$13</f>
        <v>-</v>
      </c>
      <c r="XP14" s="532" t="str">
        <f t="shared" si="130"/>
        <v>-</v>
      </c>
      <c r="XQ14" s="532" t="str">
        <f t="shared" si="130"/>
        <v>-</v>
      </c>
      <c r="XR14" s="532" t="str">
        <f t="shared" si="130"/>
        <v>-</v>
      </c>
      <c r="XS14" s="532" t="str">
        <f t="shared" si="130"/>
        <v>-</v>
      </c>
      <c r="XT14" s="532" t="str">
        <f t="shared" si="130"/>
        <v>-</v>
      </c>
      <c r="XU14" s="532" t="str">
        <f t="shared" si="130"/>
        <v>-</v>
      </c>
      <c r="XV14" s="532" t="str">
        <f t="shared" si="130"/>
        <v>-</v>
      </c>
      <c r="XW14" s="532" t="str">
        <f t="shared" si="130"/>
        <v>-</v>
      </c>
      <c r="XX14" s="532" t="str">
        <f t="shared" si="130"/>
        <v>-</v>
      </c>
      <c r="XY14" s="532" t="str">
        <f t="shared" si="130"/>
        <v>-</v>
      </c>
      <c r="XZ14" s="532" t="str">
        <f t="shared" si="130"/>
        <v>-</v>
      </c>
      <c r="YA14" s="532" t="str">
        <f t="shared" si="130"/>
        <v>-</v>
      </c>
      <c r="YB14" s="532">
        <f t="shared" si="130"/>
        <v>0</v>
      </c>
      <c r="YC14" s="532" t="str">
        <f t="shared" si="130"/>
        <v>-</v>
      </c>
      <c r="YD14" s="532" t="str">
        <f t="shared" si="130"/>
        <v>-</v>
      </c>
      <c r="YE14" s="532" t="str">
        <f t="shared" si="130"/>
        <v>-</v>
      </c>
      <c r="YF14" s="532" t="str">
        <f t="shared" si="130"/>
        <v>-</v>
      </c>
      <c r="YG14" s="532" t="str">
        <f>YG$13</f>
        <v>-</v>
      </c>
      <c r="YH14" s="532" t="str">
        <f>YH$13</f>
        <v>-</v>
      </c>
      <c r="YI14" s="532" t="str">
        <f t="shared" si="130"/>
        <v>-</v>
      </c>
      <c r="YJ14" s="532" t="str">
        <f t="shared" si="130"/>
        <v>-</v>
      </c>
      <c r="YK14" s="22" t="b">
        <v>1</v>
      </c>
      <c r="YL14" s="532" t="str">
        <f>YL$13</f>
        <v>-</v>
      </c>
      <c r="YM14" s="22">
        <v>0</v>
      </c>
      <c r="YN14" s="22">
        <v>0</v>
      </c>
      <c r="YO14" s="22">
        <v>0</v>
      </c>
      <c r="YP14" s="18"/>
      <c r="YQ14" s="532" t="str">
        <f t="shared" ref="YQ14:ZC14" si="131">YQ$13</f>
        <v>-</v>
      </c>
      <c r="YR14" s="532" t="str">
        <f t="shared" si="131"/>
        <v>-</v>
      </c>
      <c r="YS14" s="532" t="str">
        <f t="shared" si="131"/>
        <v>-</v>
      </c>
      <c r="YT14" s="532" t="str">
        <f t="shared" si="131"/>
        <v>-</v>
      </c>
      <c r="YU14" s="532">
        <f t="shared" si="131"/>
        <v>1</v>
      </c>
      <c r="YV14" s="532">
        <f t="shared" si="131"/>
        <v>1</v>
      </c>
      <c r="YW14" s="532">
        <f t="shared" si="131"/>
        <v>1</v>
      </c>
      <c r="YX14" s="532">
        <f t="shared" si="131"/>
        <v>1</v>
      </c>
      <c r="YY14" s="532" t="str">
        <f t="shared" si="131"/>
        <v>-</v>
      </c>
      <c r="YZ14" s="532" t="str">
        <f t="shared" si="131"/>
        <v>-</v>
      </c>
      <c r="ZA14" s="532" t="str">
        <f t="shared" si="131"/>
        <v>-</v>
      </c>
      <c r="ZB14" s="532" t="str">
        <f t="shared" si="131"/>
        <v>-</v>
      </c>
      <c r="ZC14" s="532" t="str">
        <f t="shared" si="131"/>
        <v>-</v>
      </c>
      <c r="ZD14" s="18"/>
      <c r="ZE14" s="532">
        <f>ZE$13</f>
        <v>1</v>
      </c>
      <c r="ZF14" s="18"/>
      <c r="ZG14" s="532" t="str">
        <f>ZG$13</f>
        <v>-</v>
      </c>
      <c r="ZH14" s="532" t="str">
        <f t="shared" ref="ZH14:ABD14" si="132">ZH$13</f>
        <v>-</v>
      </c>
      <c r="ZI14" s="532" t="str">
        <f t="shared" si="132"/>
        <v>-</v>
      </c>
      <c r="ZJ14" s="532" t="str">
        <f t="shared" si="132"/>
        <v>-</v>
      </c>
      <c r="ZK14" s="532" t="str">
        <f t="shared" si="132"/>
        <v>-</v>
      </c>
      <c r="ZL14" s="532" t="str">
        <f t="shared" si="132"/>
        <v>-</v>
      </c>
      <c r="ZM14" s="533" t="str">
        <f t="shared" si="132"/>
        <v>-</v>
      </c>
      <c r="ZN14" s="533" t="str">
        <f t="shared" si="132"/>
        <v>-</v>
      </c>
      <c r="ZO14" s="532" t="str">
        <f t="shared" si="132"/>
        <v>-</v>
      </c>
      <c r="ZP14" s="532" t="str">
        <f t="shared" si="132"/>
        <v>-</v>
      </c>
      <c r="ZQ14" s="532" t="str">
        <f t="shared" si="132"/>
        <v>-</v>
      </c>
      <c r="ZR14" s="532" t="str">
        <f t="shared" si="132"/>
        <v>-</v>
      </c>
      <c r="ZS14" s="532" t="str">
        <f t="shared" si="132"/>
        <v>-</v>
      </c>
      <c r="ZT14" s="532" t="str">
        <f t="shared" si="132"/>
        <v>-</v>
      </c>
      <c r="ZU14" s="532" t="str">
        <f t="shared" si="132"/>
        <v>-</v>
      </c>
      <c r="ZV14" s="532" t="str">
        <f t="shared" si="132"/>
        <v>-</v>
      </c>
      <c r="ZW14" s="532" t="str">
        <f t="shared" si="132"/>
        <v>-</v>
      </c>
      <c r="ZX14" s="532" t="str">
        <f t="shared" si="132"/>
        <v>-</v>
      </c>
      <c r="ZY14" s="532" t="str">
        <f t="shared" si="132"/>
        <v>-</v>
      </c>
      <c r="ZZ14" s="532" t="str">
        <f t="shared" si="132"/>
        <v>-</v>
      </c>
      <c r="AAA14" s="532" t="str">
        <f t="shared" si="132"/>
        <v>-</v>
      </c>
      <c r="AAB14" s="532" t="str">
        <f t="shared" si="132"/>
        <v>-</v>
      </c>
      <c r="AAC14" s="532" t="str">
        <f t="shared" si="132"/>
        <v>-</v>
      </c>
      <c r="AAD14" s="532" t="str">
        <f t="shared" si="132"/>
        <v>-</v>
      </c>
      <c r="AAE14" s="532" t="str">
        <f t="shared" si="132"/>
        <v>-</v>
      </c>
      <c r="AAF14" s="532" t="str">
        <f t="shared" si="132"/>
        <v>-</v>
      </c>
      <c r="AAG14" s="532" t="str">
        <f t="shared" si="132"/>
        <v>-</v>
      </c>
      <c r="AAH14" s="532" t="str">
        <f t="shared" si="132"/>
        <v>-</v>
      </c>
      <c r="AAI14" s="532" t="str">
        <f t="shared" si="132"/>
        <v>-</v>
      </c>
      <c r="AAJ14" s="532" t="str">
        <f t="shared" si="132"/>
        <v>-</v>
      </c>
      <c r="AAK14" s="532" t="str">
        <f t="shared" si="132"/>
        <v>-</v>
      </c>
      <c r="AAL14" s="532" t="str">
        <f t="shared" si="132"/>
        <v>-</v>
      </c>
      <c r="AAM14" s="532" t="str">
        <f t="shared" si="132"/>
        <v>-</v>
      </c>
      <c r="AAN14" s="532" t="str">
        <f t="shared" si="132"/>
        <v>-</v>
      </c>
      <c r="AAO14" s="532" t="str">
        <f t="shared" si="132"/>
        <v>-</v>
      </c>
      <c r="AAP14" s="532" t="str">
        <f t="shared" si="132"/>
        <v>-</v>
      </c>
      <c r="AAQ14" s="532" t="str">
        <f t="shared" si="132"/>
        <v>-</v>
      </c>
      <c r="AAR14" s="532" t="str">
        <f t="shared" si="132"/>
        <v>-</v>
      </c>
      <c r="AAS14" s="532" t="str">
        <f t="shared" si="132"/>
        <v>-</v>
      </c>
      <c r="AAT14" s="532" t="str">
        <f t="shared" si="132"/>
        <v>-</v>
      </c>
      <c r="AAU14" s="532" t="str">
        <f t="shared" si="132"/>
        <v>-</v>
      </c>
      <c r="AAV14" s="532">
        <f t="shared" si="132"/>
        <v>1</v>
      </c>
      <c r="AAW14" s="532">
        <f t="shared" si="132"/>
        <v>1</v>
      </c>
      <c r="AAX14" s="532" t="str">
        <f t="shared" si="132"/>
        <v>-</v>
      </c>
      <c r="AAY14" s="532" t="str">
        <f t="shared" si="132"/>
        <v>-</v>
      </c>
      <c r="AAZ14" s="532" t="str">
        <f t="shared" si="132"/>
        <v>-</v>
      </c>
      <c r="ABA14" s="532" t="str">
        <f t="shared" si="132"/>
        <v>-</v>
      </c>
      <c r="ABB14" s="532" t="str">
        <f t="shared" si="132"/>
        <v>-</v>
      </c>
      <c r="ABC14" s="532" t="str">
        <f t="shared" si="132"/>
        <v>-</v>
      </c>
      <c r="ABD14" s="532" t="str">
        <f t="shared" si="132"/>
        <v>-</v>
      </c>
      <c r="ABE14" s="532" t="str">
        <f t="shared" ref="ABE14:ABI14" si="133">ABE$13</f>
        <v>-</v>
      </c>
      <c r="ABF14" s="532" t="str">
        <f>ABF$13</f>
        <v>-</v>
      </c>
      <c r="ABG14" s="532" t="str">
        <f t="shared" si="133"/>
        <v>-</v>
      </c>
      <c r="ABH14" s="532" t="str">
        <f t="shared" si="133"/>
        <v>-</v>
      </c>
      <c r="ABI14" s="532" t="str">
        <f t="shared" si="133"/>
        <v>-</v>
      </c>
      <c r="ABJ14" s="532" t="str">
        <f>ABJ$13</f>
        <v>-</v>
      </c>
      <c r="ABK14" s="18"/>
      <c r="ABL14" s="22" t="str">
        <f>IF($N14=ABL$10,TRUE,"-")</f>
        <v>-</v>
      </c>
      <c r="ABM14" s="532" t="str">
        <f>ABM$13</f>
        <v>-</v>
      </c>
      <c r="ABN14" s="532" t="str">
        <f t="shared" ref="ABN14:ACO14" si="134">ABN$13</f>
        <v>-</v>
      </c>
      <c r="ABO14" s="532" t="str">
        <f t="shared" si="134"/>
        <v>-</v>
      </c>
      <c r="ABP14" s="532" t="str">
        <f t="shared" si="134"/>
        <v>-</v>
      </c>
      <c r="ABQ14" s="532" t="str">
        <f t="shared" si="134"/>
        <v>-</v>
      </c>
      <c r="ABR14" s="532" t="str">
        <f t="shared" si="134"/>
        <v>-</v>
      </c>
      <c r="ABS14" s="532" t="str">
        <f t="shared" si="134"/>
        <v>-</v>
      </c>
      <c r="ABT14" s="532" t="str">
        <f t="shared" si="134"/>
        <v>-</v>
      </c>
      <c r="ABU14" s="532" t="str">
        <f t="shared" si="134"/>
        <v>-</v>
      </c>
      <c r="ABV14" s="532" t="str">
        <f t="shared" si="134"/>
        <v>-</v>
      </c>
      <c r="ABW14" s="532" t="str">
        <f t="shared" si="134"/>
        <v>-</v>
      </c>
      <c r="ABX14" s="532" t="str">
        <f t="shared" si="134"/>
        <v>-</v>
      </c>
      <c r="ABY14" s="532" t="str">
        <f t="shared" si="134"/>
        <v>-</v>
      </c>
      <c r="ABZ14" s="532" t="str">
        <f t="shared" si="134"/>
        <v>-</v>
      </c>
      <c r="ACA14" s="532" t="str">
        <f t="shared" si="134"/>
        <v>-</v>
      </c>
      <c r="ACB14" s="532" t="str">
        <f t="shared" si="134"/>
        <v>-</v>
      </c>
      <c r="ACC14" s="532" t="str">
        <f t="shared" si="134"/>
        <v>-</v>
      </c>
      <c r="ACD14" s="532" t="str">
        <f t="shared" si="134"/>
        <v>-</v>
      </c>
      <c r="ACE14" s="532" t="str">
        <f t="shared" si="134"/>
        <v>-</v>
      </c>
      <c r="ACF14" s="532" t="str">
        <f t="shared" si="134"/>
        <v>-</v>
      </c>
      <c r="ACG14" s="532" t="str">
        <f t="shared" si="134"/>
        <v>-</v>
      </c>
      <c r="ACH14" s="532" t="str">
        <f t="shared" si="134"/>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22" t="str">
        <f>IF($N14=ACP$10,TRUE,"-")</f>
        <v>-</v>
      </c>
      <c r="ACQ14" s="532" t="str">
        <f>ACQ$13</f>
        <v>-</v>
      </c>
      <c r="ACR14" s="532" t="str">
        <f t="shared" ref="ACR14:AEW14" si="135">ACR$13</f>
        <v>-</v>
      </c>
      <c r="ACS14" s="532" t="str">
        <f t="shared" si="135"/>
        <v>-</v>
      </c>
      <c r="ACT14" s="532" t="str">
        <f t="shared" si="135"/>
        <v>-</v>
      </c>
      <c r="ACU14" s="532" t="str">
        <f t="shared" si="135"/>
        <v>-</v>
      </c>
      <c r="ACV14" s="532" t="str">
        <f t="shared" si="135"/>
        <v>-</v>
      </c>
      <c r="ACW14" s="532" t="str">
        <f t="shared" si="135"/>
        <v>-</v>
      </c>
      <c r="ACX14" s="532" t="str">
        <f t="shared" si="135"/>
        <v>-</v>
      </c>
      <c r="ACY14" s="532" t="str">
        <f t="shared" si="135"/>
        <v>-</v>
      </c>
      <c r="ACZ14" s="532" t="str">
        <f t="shared" si="135"/>
        <v>-</v>
      </c>
      <c r="ADA14" s="532" t="str">
        <f t="shared" si="135"/>
        <v>-</v>
      </c>
      <c r="ADB14" s="532" t="str">
        <f t="shared" si="135"/>
        <v>-</v>
      </c>
      <c r="ADC14" s="532" t="str">
        <f t="shared" si="135"/>
        <v>-</v>
      </c>
      <c r="ADD14" s="532" t="str">
        <f t="shared" si="135"/>
        <v>-</v>
      </c>
      <c r="ADE14" s="532" t="str">
        <f t="shared" si="135"/>
        <v>-</v>
      </c>
      <c r="ADF14" s="532" t="str">
        <f t="shared" si="135"/>
        <v>-</v>
      </c>
      <c r="ADG14" s="532" t="str">
        <f t="shared" si="135"/>
        <v>-</v>
      </c>
      <c r="ADH14" s="532" t="str">
        <f t="shared" si="135"/>
        <v>-</v>
      </c>
      <c r="ADI14" s="532" t="str">
        <f t="shared" si="135"/>
        <v>-</v>
      </c>
      <c r="ADJ14" s="532" t="str">
        <f t="shared" si="135"/>
        <v>-</v>
      </c>
      <c r="ADK14" s="532" t="str">
        <f t="shared" si="135"/>
        <v>-</v>
      </c>
      <c r="ADL14" s="532" t="str">
        <f t="shared" si="135"/>
        <v>-</v>
      </c>
      <c r="ADM14" s="532" t="str">
        <f t="shared" si="135"/>
        <v>-</v>
      </c>
      <c r="ADN14" s="532" t="str">
        <f t="shared" si="135"/>
        <v>-</v>
      </c>
      <c r="ADO14" s="532" t="str">
        <f t="shared" si="135"/>
        <v>-</v>
      </c>
      <c r="ADP14" s="532" t="str">
        <f t="shared" si="135"/>
        <v>-</v>
      </c>
      <c r="ADQ14" s="532" t="str">
        <f t="shared" si="135"/>
        <v>-</v>
      </c>
      <c r="ADR14" s="532" t="str">
        <f t="shared" si="135"/>
        <v>-</v>
      </c>
      <c r="ADS14" s="532" t="str">
        <f t="shared" si="135"/>
        <v>-</v>
      </c>
      <c r="ADT14" s="532" t="str">
        <f t="shared" si="135"/>
        <v>-</v>
      </c>
      <c r="ADU14" s="532" t="str">
        <f t="shared" si="135"/>
        <v>-</v>
      </c>
      <c r="ADV14" s="532" t="str">
        <f t="shared" si="135"/>
        <v>-</v>
      </c>
      <c r="ADW14" s="532" t="str">
        <f t="shared" si="135"/>
        <v>-</v>
      </c>
      <c r="ADX14" s="532" t="str">
        <f t="shared" si="135"/>
        <v>-</v>
      </c>
      <c r="ADY14" s="532" t="str">
        <f t="shared" si="135"/>
        <v>-</v>
      </c>
      <c r="ADZ14" s="532" t="str">
        <f t="shared" si="135"/>
        <v>-</v>
      </c>
      <c r="AEA14" s="532" t="str">
        <f t="shared" si="135"/>
        <v>-</v>
      </c>
      <c r="AEB14" s="532" t="str">
        <f t="shared" si="135"/>
        <v>-</v>
      </c>
      <c r="AEC14" s="532" t="str">
        <f t="shared" si="135"/>
        <v>-</v>
      </c>
      <c r="AED14" s="532" t="str">
        <f t="shared" si="135"/>
        <v>-</v>
      </c>
      <c r="AEE14" s="532" t="str">
        <f t="shared" si="135"/>
        <v>-</v>
      </c>
      <c r="AEF14" s="532" t="str">
        <f t="shared" si="135"/>
        <v>-</v>
      </c>
      <c r="AEG14" s="532" t="str">
        <f t="shared" si="135"/>
        <v>-</v>
      </c>
      <c r="AEH14" s="532" t="str">
        <f t="shared" si="135"/>
        <v>-</v>
      </c>
      <c r="AEI14" s="532" t="str">
        <f t="shared" si="135"/>
        <v>-</v>
      </c>
      <c r="AEJ14" s="532" t="str">
        <f t="shared" si="135"/>
        <v>-</v>
      </c>
      <c r="AEK14" s="532" t="str">
        <f t="shared" si="135"/>
        <v>-</v>
      </c>
      <c r="AEL14" s="532" t="str">
        <f t="shared" si="135"/>
        <v>-</v>
      </c>
      <c r="AEM14" s="532" t="str">
        <f t="shared" si="135"/>
        <v>-</v>
      </c>
      <c r="AEN14" s="532" t="str">
        <f t="shared" si="135"/>
        <v>-</v>
      </c>
      <c r="AEO14" s="532" t="str">
        <f t="shared" si="135"/>
        <v>-</v>
      </c>
      <c r="AEP14" s="532" t="str">
        <f t="shared" si="135"/>
        <v>-</v>
      </c>
      <c r="AEQ14" s="532" t="str">
        <f t="shared" si="135"/>
        <v>-</v>
      </c>
      <c r="AER14" s="532" t="str">
        <f t="shared" si="135"/>
        <v>-</v>
      </c>
      <c r="AES14" s="532" t="str">
        <f t="shared" si="135"/>
        <v>-</v>
      </c>
      <c r="AET14" s="532" t="str">
        <f t="shared" si="135"/>
        <v>-</v>
      </c>
      <c r="AEU14" s="532" t="str">
        <f t="shared" si="135"/>
        <v>-</v>
      </c>
      <c r="AEV14" s="532" t="str">
        <f t="shared" si="135"/>
        <v>-</v>
      </c>
      <c r="AEW14" s="532" t="str">
        <f t="shared" si="135"/>
        <v>-</v>
      </c>
      <c r="AEX14" s="532">
        <f>AEX$13</f>
        <v>0</v>
      </c>
      <c r="AEY14" s="483">
        <v>0</v>
      </c>
    </row>
    <row r="15" spans="1:831">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6">INDEX(i.model_structure,$I15,BN$6)</f>
        <v>1</v>
      </c>
      <c r="BO15" s="411" t="str">
        <f t="shared" si="136"/>
        <v>-</v>
      </c>
      <c r="BP15" s="411" t="b">
        <f t="shared" si="136"/>
        <v>0</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str">
        <f t="shared" si="136"/>
        <v>-</v>
      </c>
      <c r="BY15" s="411" t="str">
        <f t="shared" si="136"/>
        <v>-</v>
      </c>
      <c r="BZ15" s="411" t="b">
        <f t="shared" si="136"/>
        <v>0</v>
      </c>
      <c r="CA15" s="87">
        <f t="shared" si="136"/>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5" t="str" cm="1">
        <f t="array" ref="EA15">INDEX(EA$13:EA14,$B15+1,1)</f>
        <v>-</v>
      </c>
      <c r="EB15" s="535" t="str" cm="1">
        <f t="array" ref="EB15">INDEX(EB$13:EB14,$B15+1,1)</f>
        <v>-</v>
      </c>
      <c r="EC15" s="537">
        <v>0</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7">
        <v>999999</v>
      </c>
      <c r="ER15" s="537">
        <v>999999</v>
      </c>
      <c r="ES15" s="535" t="str" cm="1">
        <f t="array" ref="ES15">INDEX(ES$13:ES14,$B15+1,1)</f>
        <v>-</v>
      </c>
      <c r="ET15" s="535" t="str" cm="1">
        <f t="array" ref="ET15">INDEX(ET$13:ET14,$B15+1,1)</f>
        <v>-</v>
      </c>
      <c r="EU15" s="535" t="str" cm="1">
        <f t="array" ref="EU15">INDEX(EU$13:EU14,$B15+1,1)</f>
        <v>-</v>
      </c>
      <c r="EV15" s="535" t="str" cm="1">
        <f t="array" ref="EV15">INDEX(EV$13:EV14,$B15+1,1)</f>
        <v>-</v>
      </c>
      <c r="EW15" s="537">
        <v>0</v>
      </c>
      <c r="EX15" s="537">
        <v>999999</v>
      </c>
      <c r="EY15" s="537">
        <v>999999</v>
      </c>
      <c r="EZ15" s="535" t="str" cm="1">
        <f t="array" ref="EZ15">INDEX(EZ$13:EZ14,$B15+1,1)</f>
        <v>-</v>
      </c>
      <c r="FA15" s="411">
        <f>IF($T15&gt;=4,0.75,0)</f>
        <v>0</v>
      </c>
      <c r="FB15" s="535" t="str" cm="1">
        <f t="array" ref="FB15">INDEX(FB$13:FB14,$B15+1,1)</f>
        <v>-</v>
      </c>
      <c r="FC15" s="535" t="str" cm="1">
        <f t="array" ref="FC15">INDEX(FC$13:FC14,$B15+1,1)</f>
        <v>-</v>
      </c>
      <c r="FD15" s="535" cm="1">
        <f t="array" ref="FD15">INDEX(FD$13:FD14,$B15+1,1)</f>
        <v>0</v>
      </c>
      <c r="FE15" s="535" cm="1">
        <f t="array" ref="FE15">INDEX(FE$13:FE14,$B15+1,1)</f>
        <v>0</v>
      </c>
      <c r="FF15" s="535" cm="1">
        <f t="array" ref="FF15">INDEX(FF$13:FF14,$B15+1,1)</f>
        <v>1</v>
      </c>
      <c r="FG15" s="535" cm="1">
        <f t="array" ref="FG15">INDEX(FG$13:FG14,$B15+1,1)</f>
        <v>0</v>
      </c>
      <c r="FH15" s="535" cm="1">
        <f t="array" ref="FH15">INDEX(FH$13:FH14,$B15+1,1)</f>
        <v>0</v>
      </c>
      <c r="FI15" s="535" cm="1">
        <f t="array" ref="FI15">INDEX(FI$13:FI14,$B15+1,1)</f>
        <v>0</v>
      </c>
      <c r="FJ15" s="535" cm="1">
        <f t="array" ref="FJ15">INDEX(FJ$13:FJ14,$B15+1,1)</f>
        <v>0</v>
      </c>
      <c r="FK15" s="535" cm="1">
        <f t="array" ref="FK15">INDEX(FK$13:FK14,$B15+1,1)</f>
        <v>0</v>
      </c>
      <c r="FL15" s="535" cm="1">
        <f t="array" ref="FL15">INDEX(FL$13:FL14,$B15+1,1)</f>
        <v>0</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str" cm="1">
        <f t="array" ref="FR15">INDEX(FR$13:FR14,$B15+1,1)</f>
        <v>-</v>
      </c>
      <c r="FS15" s="535" t="str" cm="1">
        <f t="array" ref="FS15">INDEX(FS$13:FS14,$B15+1,1)</f>
        <v>-</v>
      </c>
      <c r="FT15" s="535" t="b" cm="1">
        <f t="array" ref="FT15">INDEX(FT$13:FT14,$B15+1,1)</f>
        <v>0</v>
      </c>
      <c r="FU15" s="535" t="b" cm="1">
        <f t="array" ref="FU15">INDEX(FU$13:FU14,$B15+1,1)</f>
        <v>0</v>
      </c>
      <c r="FV15" s="535" t="b" cm="1">
        <f t="array" ref="FV15">INDEX(FV$13:FV14,$B15+1,1)</f>
        <v>1</v>
      </c>
      <c r="FW15" s="22">
        <v>2</v>
      </c>
      <c r="FX15" s="22">
        <v>2</v>
      </c>
      <c r="FY15" s="535" cm="1">
        <f t="array" ref="FY15">INDEX(FY$13:FY14,$B15+1,1)</f>
        <v>1</v>
      </c>
      <c r="FZ15" s="535" cm="1">
        <f t="array" ref="FZ15">INDEX(FZ$13:FZ14,$B15+1,1)</f>
        <v>1</v>
      </c>
      <c r="GA15" s="535" cm="1">
        <f t="array" ref="GA15">INDEX(GA$13:GA14,$B15+1,1)</f>
        <v>1</v>
      </c>
      <c r="GB15" s="535" cm="1">
        <f t="array" ref="GB15">INDEX(GB$13:GB14,$B15+1,1)</f>
        <v>1</v>
      </c>
      <c r="GC15" s="535" t="str" cm="1">
        <f t="array" ref="GC15">INDEX(GC$13:GC14,$B15+1,1)</f>
        <v>-</v>
      </c>
      <c r="GD15" s="535" t="str" cm="1">
        <f t="array" ref="GD15">INDEX(GD$13:GD14,$B15+1,1)</f>
        <v>-</v>
      </c>
      <c r="GE15" s="535" t="str" cm="1">
        <f t="array" ref="GE15">INDEX(GE$13:GE14,$B15+1,1)</f>
        <v>-</v>
      </c>
      <c r="GF15" s="535" t="str" cm="1">
        <f t="array" ref="GF15">INDEX(GF$13:GF14,$B15+1,1)</f>
        <v>-</v>
      </c>
      <c r="GG15" s="22" t="b">
        <v>0</v>
      </c>
      <c r="GH15" s="87">
        <f t="shared" si="121"/>
        <v>1</v>
      </c>
      <c r="GI15" s="87">
        <f t="shared" si="121"/>
        <v>1</v>
      </c>
      <c r="GJ15" s="87">
        <f t="shared" si="121"/>
        <v>1</v>
      </c>
      <c r="GK15" s="87">
        <f t="shared" si="121"/>
        <v>1</v>
      </c>
      <c r="GL15" s="87">
        <f t="shared" si="121"/>
        <v>1</v>
      </c>
      <c r="GM15" s="87">
        <f t="shared" si="121"/>
        <v>1</v>
      </c>
      <c r="GN15" s="87">
        <f t="shared" si="121"/>
        <v>1</v>
      </c>
      <c r="GO15" s="87">
        <f t="shared" si="121"/>
        <v>1</v>
      </c>
      <c r="GP15" s="535" cm="1">
        <f t="array" ref="GP15">INDEX(GP$13:GP14,$B15+1,1)</f>
        <v>0</v>
      </c>
      <c r="GQ15" s="535" cm="1">
        <f t="array" ref="GQ15">INDEX(GQ$13:GQ14,$B15+1,1)</f>
        <v>0</v>
      </c>
      <c r="GR15" s="535" cm="1">
        <f t="array" ref="GR15">INDEX(GR$13:GR14,$B15+1,1)</f>
        <v>0</v>
      </c>
      <c r="GS15" s="535" cm="1">
        <f t="array" ref="GS15">INDEX(GS$13:GS14,$B15+1,1)</f>
        <v>0</v>
      </c>
      <c r="GT15" s="411" cm="1">
        <f t="array" ref="GT15">INDEX(i.dse_type,1,$L15)</f>
        <v>0</v>
      </c>
      <c r="GU15" s="535" t="str" cm="1">
        <f t="array" ref="GU15">INDEX(GU$13:GU14,$B15+1,1)</f>
        <v>-</v>
      </c>
      <c r="GV15" s="535" t="str" cm="1">
        <f t="array" ref="GV15">INDEX(GV$13:GV14,$B15+1,1)</f>
        <v>-</v>
      </c>
      <c r="GW15" s="535" t="str" cm="1">
        <f t="array" ref="GW15">INDEX(GW$13:GW14,$B15+1,1)</f>
        <v>-</v>
      </c>
      <c r="GX15" s="18"/>
      <c r="GY15" s="535" t="str" cm="1">
        <f t="array" ref="GY15">INDEX(GY$13:GY14,$B15+1,1)</f>
        <v>-</v>
      </c>
      <c r="GZ15" s="535" t="str" cm="1">
        <f t="array" ref="GZ15">INDEX(GZ$13:GZ14,$B15+1,1)</f>
        <v>-</v>
      </c>
      <c r="HA15" s="535" t="str" cm="1">
        <f t="array" ref="HA15">INDEX(HA$13:HA14,$B15+1,1)</f>
        <v>-</v>
      </c>
      <c r="HB15" s="535" t="str" cm="1">
        <f t="array" ref="HB15">INDEX(HB$13:HB14,$B15+1,1)</f>
        <v>-</v>
      </c>
      <c r="HC15" s="535" t="str" cm="1">
        <f t="array" ref="HC15">INDEX(HC$13:HC14,$B15+1,1)</f>
        <v>-</v>
      </c>
      <c r="HD15" s="535" cm="1">
        <f t="array" ref="HD15">INDEX(HD$13:HD14,$B15+1,1)</f>
        <v>1</v>
      </c>
      <c r="HE15" s="535" cm="1">
        <f t="array" ref="HE15">INDEX(HE$13:HE14,$B15+1,1)</f>
        <v>1</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t="str" cm="1">
        <f t="array" ref="HU15">INDEX(HU$13:HU14,$B15+1,1)</f>
        <v>-</v>
      </c>
      <c r="HV15" s="535" t="str" cm="1">
        <f t="array" ref="HV15">INDEX(HV$13:HV14,$B15+1,1)</f>
        <v>-</v>
      </c>
      <c r="HW15" s="535" t="str" cm="1">
        <f t="array" ref="HW15">INDEX(HW$13:HW14,$B15+1,1)</f>
        <v>-</v>
      </c>
      <c r="HX15" s="535" t="str" cm="1">
        <f t="array" ref="HX15">INDEX(HX$13:HX14,$B15+1,1)</f>
        <v>-</v>
      </c>
      <c r="HY15" s="535" t="str" cm="1">
        <f t="array" ref="HY15">INDEX(HY$13:HY14,$B15+1,1)</f>
        <v>-</v>
      </c>
      <c r="HZ15" s="535" t="str" cm="1">
        <f t="array" ref="HZ15">INDEX(HZ$13:HZ14,$B15+1,1)</f>
        <v>-</v>
      </c>
      <c r="IA15" s="535" cm="1">
        <f t="array" ref="IA15">INDEX(IA$13:IA14,$B15+1,1)</f>
        <v>0</v>
      </c>
      <c r="IB15" s="535" t="str" cm="1">
        <f t="array" ref="IB15">INDEX(IB$13:IB14,$B15+1,1)</f>
        <v>-</v>
      </c>
      <c r="IC15" s="535" cm="1">
        <f t="array" ref="IC15">INDEX(IC$13:IC14,$B15+1,1)</f>
        <v>1</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535" cm="1">
        <f t="array" ref="IK15">INDEX(IK$13:IK14,$B15+1,1)</f>
        <v>1</v>
      </c>
      <c r="IL15" s="535" cm="1">
        <f t="array" ref="IL15">INDEX(IL$13:IL14,$B15+1,1)</f>
        <v>0</v>
      </c>
      <c r="IM15" s="535" cm="1">
        <f t="array" ref="IM15">INDEX(IM$13:IM14,$B15+1,1)</f>
        <v>0</v>
      </c>
      <c r="IN15" s="535" cm="1">
        <f t="array" ref="IN15">INDEX(IN$13:IN14,$B15+1,1)</f>
        <v>0</v>
      </c>
      <c r="IO15" s="535" cm="1">
        <f t="array" ref="IO15">INDEX(IO$13:IO14,$B15+1,1)</f>
        <v>0</v>
      </c>
      <c r="IP15" s="535" cm="1">
        <f t="array" ref="IP15">INDEX(IP$13:IP14,$B15+1,1)</f>
        <v>0</v>
      </c>
      <c r="IQ15" s="18"/>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t="str" cm="1">
        <f t="array" ref="JB15">INDEX(JB$13:JB14,$B15+1,1)</f>
        <v>-</v>
      </c>
      <c r="JC15" s="535" t="str" cm="1">
        <f t="array" ref="JC15">INDEX(JC$13:JC14,$B15+1,1)</f>
        <v>-</v>
      </c>
      <c r="JD15" s="535" t="str" cm="1">
        <f t="array" ref="JD15">INDEX(JD$13:JD14,$B15+1,1)</f>
        <v>-</v>
      </c>
      <c r="JE15" s="535" t="str" cm="1">
        <f t="array" ref="JE15">INDEX(JE$13:JE14,$B15+1,1)</f>
        <v>-</v>
      </c>
      <c r="JF15" s="535" t="str" cm="1">
        <f t="array" ref="JF15">INDEX(JF$13:JF14,$B15+1,1)</f>
        <v>-</v>
      </c>
      <c r="JG15" s="535" t="str" cm="1">
        <f t="array" ref="JG15">INDEX(JG$13:JG14,$B15+1,1)</f>
        <v>-</v>
      </c>
      <c r="JH15" s="535" cm="1">
        <f t="array" ref="JH15">INDEX(JH$13:JH14,$B15+1,1)</f>
        <v>0</v>
      </c>
      <c r="JI15" s="536" cm="1">
        <f t="array" ref="JI15">INDEX(JI$13:JI14,$B15+1,1)</f>
        <v>0</v>
      </c>
      <c r="JJ15" s="535"/>
      <c r="JK15" s="535"/>
      <c r="JL15" s="535"/>
      <c r="JM15" s="535"/>
      <c r="JN15" s="535"/>
      <c r="JO15" s="535"/>
      <c r="JP15" s="535"/>
      <c r="JQ15" s="535"/>
      <c r="JR15" s="535"/>
      <c r="JS15" s="535"/>
      <c r="JT15" s="535"/>
      <c r="JU15" s="535"/>
      <c r="JV15" s="535"/>
      <c r="JW15" s="535"/>
      <c r="JX15" s="535"/>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cm="1">
        <f t="array" ref="WM15">INDEX(WM$13:WM14,$B15+1,1)</f>
        <v>0</v>
      </c>
      <c r="WN15" s="535" cm="1">
        <f t="array" ref="WN15">INDEX(WN$13:WN14,$B15+1,1)</f>
        <v>0</v>
      </c>
      <c r="WO15" s="535" cm="1">
        <f t="array" ref="WO15">INDEX(WO$13:WO14,$B15+1,1)</f>
        <v>0</v>
      </c>
      <c r="WP15" s="535" cm="1">
        <f t="array" ref="WP15">INDEX(WP$13:WP14,$B15+1,1)</f>
        <v>0</v>
      </c>
      <c r="WQ15" s="535" cm="1">
        <f t="array" ref="WQ15">INDEX(WQ$13:WQ14,$B15+1,1)</f>
        <v>0</v>
      </c>
      <c r="WR15" s="535" cm="1">
        <f t="array" ref="WR15">INDEX(WR$13:WR14,$B15+1,1)</f>
        <v>0</v>
      </c>
      <c r="WS15" s="535" t="str" cm="1">
        <f t="array" ref="WS15">INDEX(WS$13:WS14,$B15+1,1)</f>
        <v>-</v>
      </c>
      <c r="WT15" s="18"/>
      <c r="WU15" s="535" cm="1">
        <f t="array" ref="WU15">INDEX(WU$13:WU14,$B15+1,1)</f>
        <v>0</v>
      </c>
      <c r="WV15" s="535" cm="1">
        <f t="array" ref="WV15">INDEX(WV$13:WV14,$B15+1,1)</f>
        <v>0</v>
      </c>
      <c r="WW15" s="535" cm="1">
        <f t="array" ref="WW15">INDEX(WW$13:WW14,$B15+1,1)</f>
        <v>0</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535" t="str" cm="1">
        <f t="array" ref="XH15">INDEX(XH$13:XH14,$B15+1,1)</f>
        <v>-</v>
      </c>
      <c r="XI15" s="535" t="str" cm="1">
        <f t="array" ref="XI15">INDEX(XI$13:XI14,$B15+1,1)</f>
        <v>-</v>
      </c>
      <c r="XJ15" s="535" t="str" cm="1">
        <f t="array" ref="XJ15">INDEX(XJ$13:XJ14,$B15+1,1)</f>
        <v>-</v>
      </c>
      <c r="XK15" s="535" t="str" cm="1">
        <f t="array" ref="XK15">INDEX(XK$13:XK14,$B15+1,1)</f>
        <v>-</v>
      </c>
      <c r="XL15" s="535" t="str" cm="1">
        <f t="array" ref="XL15">INDEX(XL$13:XL14,$B15+1,1)</f>
        <v>-</v>
      </c>
      <c r="XM15" s="535" t="str" cm="1">
        <f t="array" ref="XM15">INDEX(XM$13:XM14,$B15+1,1)</f>
        <v>-</v>
      </c>
      <c r="XN15" s="18"/>
      <c r="XO15" s="411" t="b">
        <f>INDEX(i.cropgraze_inc,$AM15,XO$6)</f>
        <v>0</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str" cm="1">
        <f t="array" ref="XW15">INDEX(XW$13:XW14,$B15+1,1)</f>
        <v>-</v>
      </c>
      <c r="XX15" s="535" t="str" cm="1">
        <f t="array" ref="XX15">INDEX(XX$13:XX14,$B15+1,1)</f>
        <v>-</v>
      </c>
      <c r="XY15" s="535" t="str" cm="1">
        <f t="array" ref="XY15">INDEX(XY$13:XY14,$B15+1,1)</f>
        <v>-</v>
      </c>
      <c r="XZ15" s="535" t="str" cm="1">
        <f t="array" ref="XZ15">INDEX(XZ$13:XZ14,$B15+1,1)</f>
        <v>-</v>
      </c>
      <c r="YA15" s="535" t="str" cm="1">
        <f t="array" ref="YA15">INDEX(YA$13:YA14,$B15+1,1)</f>
        <v>-</v>
      </c>
      <c r="YB15" s="535" cm="1">
        <f t="array" ref="YB15">INDEX(YB$13:YB14,$B15+1,1)</f>
        <v>0</v>
      </c>
      <c r="YC15" s="535" t="str" cm="1">
        <f t="array" ref="YC15">INDEX(YC$13:YC14,$B15+1,1)</f>
        <v>-</v>
      </c>
      <c r="YD15" s="535" t="str" cm="1">
        <f t="array" ref="YD15">INDEX(YD$13:YD14,$B15+1,1)</f>
        <v>-</v>
      </c>
      <c r="YE15" s="535" t="str" cm="1">
        <f t="array" ref="YE15">INDEX(YE$13:YE14,$B15+1,1)</f>
        <v>-</v>
      </c>
      <c r="YF15" s="535" t="str" cm="1">
        <f t="array" ref="YF15">INDEX(YF$13:YF14,$B15+1,1)</f>
        <v>-</v>
      </c>
      <c r="YG15" s="535" t="str" cm="1">
        <f t="array" ref="YG15">INDEX(YG$13:YG14,$B15+1,1)</f>
        <v>-</v>
      </c>
      <c r="YH15" s="535" t="str" cm="1">
        <f t="array" ref="YH15">INDEX(YH$13:YH14,$B15+1,1)</f>
        <v>-</v>
      </c>
      <c r="YI15" s="535" t="str" cm="1">
        <f t="array" ref="YI15">INDEX(YI$13:YI14,$B15+1,1)</f>
        <v>-</v>
      </c>
      <c r="YJ15" s="535" t="str" cm="1">
        <f t="array" ref="YJ15">INDEX(YJ$13:YJ14,$B15+1,1)</f>
        <v>-</v>
      </c>
      <c r="YK15" s="535" t="b" cm="1">
        <f t="array" ref="YK15">INDEX(YK$13:YK14,$B15+1,1)</f>
        <v>1</v>
      </c>
      <c r="YL15" s="535" t="str" cm="1">
        <f t="array" ref="YL15">INDEX(YL$13:YL14,$B15+1,1)</f>
        <v>-</v>
      </c>
      <c r="YM15" s="535" cm="1">
        <f t="array" ref="YM15">INDEX(YM$13:YM14,$B15+1,1)</f>
        <v>0</v>
      </c>
      <c r="YN15" s="535" cm="1">
        <f t="array" ref="YN15">INDEX(YN$13:YN14,$B15+1,1)</f>
        <v>0</v>
      </c>
      <c r="YO15" s="535" cm="1">
        <f t="array" ref="YO15">INDEX(YO$13:YO14,$B15+1,1)</f>
        <v>0</v>
      </c>
      <c r="YP15" s="18"/>
      <c r="YQ15" s="411">
        <f>INDEX(i.std_prices,1,YQ$6)</f>
        <v>50</v>
      </c>
      <c r="YR15" s="411">
        <f>INDEX(i.std_prices,1,YR$6)</f>
        <v>50</v>
      </c>
      <c r="YS15" s="411">
        <f>INDEX(i.std_prices,1,YS$6)</f>
        <v>50</v>
      </c>
      <c r="YT15" s="411">
        <f>INDEX(i.std_prices,1,YT$6)</f>
        <v>50</v>
      </c>
      <c r="YU15" s="535" cm="1">
        <f t="array" ref="YU15">INDEX(YU$13:YU14,$B15+1,1)</f>
        <v>1</v>
      </c>
      <c r="YV15" s="535" cm="1">
        <f t="array" ref="YV15">INDEX(YV$13:YV14,$B15+1,1)</f>
        <v>1</v>
      </c>
      <c r="YW15" s="535" cm="1">
        <f t="array" ref="YW15">INDEX(YW$13:YW14,$B15+1,1)</f>
        <v>1</v>
      </c>
      <c r="YX15" s="535" cm="1">
        <f t="array" ref="YX15">INDEX(YX$13:YX14,$B15+1,1)</f>
        <v>1</v>
      </c>
      <c r="YY15" s="535" t="str" cm="1">
        <f t="array" ref="YY15">INDEX(YY$13:YY14,$B15+1,1)</f>
        <v>-</v>
      </c>
      <c r="YZ15" s="535" t="str" cm="1">
        <f t="array" ref="YZ15">INDEX(YZ$13:YZ14,$B15+1,1)</f>
        <v>-</v>
      </c>
      <c r="ZA15" s="535" t="str" cm="1">
        <f t="array" ref="ZA15">INDEX(ZA$13:ZA14,$B15+1,1)</f>
        <v>-</v>
      </c>
      <c r="ZB15" s="535" t="str" cm="1">
        <f t="array" ref="ZB15">INDEX(ZB$13:ZB14,$B15+1,1)</f>
        <v>-</v>
      </c>
      <c r="ZC15" s="535" t="str" cm="1">
        <f t="array" ref="ZC15">INDEX(ZC$13:ZC14,$B15+1,1)</f>
        <v>-</v>
      </c>
      <c r="ZD15" s="18"/>
      <c r="ZE15" s="535" cm="1">
        <f t="array" ref="ZE15">INDEX(ZE$13:ZE14,$B15+1,1)</f>
        <v>1</v>
      </c>
      <c r="ZF15" s="18"/>
      <c r="ZG15" s="535" t="str" cm="1">
        <f t="array" ref="ZG15">INDEX(ZG$13:ZG14,$B15+1,1)</f>
        <v>-</v>
      </c>
      <c r="ZH15" s="536" t="str" cm="1">
        <f t="array" ref="ZH15">INDEX(ZH$13:ZH14,$B15+1,1)</f>
        <v>-</v>
      </c>
      <c r="ZI15" s="536" t="str" cm="1">
        <f t="array" ref="ZI15">INDEX(ZI$13:ZI14,$B15+1,1)</f>
        <v>-</v>
      </c>
      <c r="ZJ15" s="536" t="str" cm="1">
        <f t="array" ref="ZJ15">INDEX(ZJ$13:ZJ14,$B15+1,1)</f>
        <v>-</v>
      </c>
      <c r="ZK15" s="536" t="str" cm="1">
        <f t="array" ref="ZK15">INDEX(ZK$13:ZK14,$B15+1,1)</f>
        <v>-</v>
      </c>
      <c r="ZL15" s="536" t="str" cm="1">
        <f t="array" ref="ZL15">INDEX(ZL$13:ZL14,$B15+1,1)</f>
        <v>-</v>
      </c>
      <c r="ZM15" s="536" t="str" cm="1">
        <f t="array" ref="ZM15">INDEX(ZM$13:ZM14,$B15+1,1)</f>
        <v>-</v>
      </c>
      <c r="ZN15" s="536"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535" t="str" cm="1">
        <f t="array" ref="AAB15">INDEX(AAB$13:AAB14,$B15+1,1)</f>
        <v>-</v>
      </c>
      <c r="AAC15" s="535" t="str" cm="1">
        <f t="array" ref="AAC15">INDEX(AAC$13:AAC14,$B15+1,1)</f>
        <v>-</v>
      </c>
      <c r="AAD15" s="535" t="str" cm="1">
        <f t="array" ref="AAD15">INDEX(AAD$13:AAD14,$B15+1,1)</f>
        <v>-</v>
      </c>
      <c r="AAE15" s="535" t="str" cm="1">
        <f t="array" ref="AAE15">INDEX(AAE$13:AAE14,$B15+1,1)</f>
        <v>-</v>
      </c>
      <c r="AAF15" s="535" t="str" cm="1">
        <f t="array" ref="AAF15">INDEX(AAF$13:AAF14,$B15+1,1)</f>
        <v>-</v>
      </c>
      <c r="AAG15" s="535" t="str" cm="1">
        <f t="array" ref="AAG15">INDEX(AAG$13:AAG14,$B15+1,1)</f>
        <v>-</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22">
        <v>0</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22">
        <v>0</v>
      </c>
      <c r="AAS15" s="535" t="str" cm="1">
        <f t="array" ref="AAS15">INDEX(AAS$13:AAS14,$B15+1,1)</f>
        <v>-</v>
      </c>
      <c r="AAT15" s="535" t="str" cm="1">
        <f t="array" ref="AAT15">INDEX(AAT$13:AAT14,$B15+1,1)</f>
        <v>-</v>
      </c>
      <c r="AAU15" s="535" t="str" cm="1">
        <f t="array" ref="AAU15">INDEX(AAU$13:AAU14,$B15+1,1)</f>
        <v>-</v>
      </c>
      <c r="AAV15" s="535" cm="1">
        <f t="array" ref="AAV15">INDEX(AAV$13:AAV14,$B15+1,1)</f>
        <v>1</v>
      </c>
      <c r="AAW15" s="535" cm="1">
        <f t="array" ref="AAW15">INDEX(AAW$13:AAW14,$B15+1,1)</f>
        <v>1</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18"/>
      <c r="ABL15" s="22" t="str">
        <f>IF($N15=ABL$10,TRUE,"-")</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22" t="str">
        <f>IF($N15=ACP$10,TRUE,"-")</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t="str" cm="1">
        <f t="array" ref="AEN15">INDEX(AEN$13:AEN14,$B15+1,1)</f>
        <v>-</v>
      </c>
      <c r="AEO15" s="535" t="str" cm="1">
        <f t="array" ref="AEO15">INDEX(AEO$13:AEO14,$B15+1,1)</f>
        <v>-</v>
      </c>
      <c r="AEP15" s="535" t="str" cm="1">
        <f t="array" ref="AEP15">INDEX(AEP$13:AEP14,$B15+1,1)</f>
        <v>-</v>
      </c>
      <c r="AEQ15" s="535" t="str" cm="1">
        <f t="array" ref="AEQ15">INDEX(AEQ$13:AEQ14,$B15+1,1)</f>
        <v>-</v>
      </c>
      <c r="AER15" s="535" t="str" cm="1">
        <f t="array" ref="AER15">INDEX(AER$13:AER14,$B15+1,1)</f>
        <v>-</v>
      </c>
      <c r="AES15" s="535" t="str" cm="1">
        <f t="array" ref="AES15">INDEX(AES$13:AES14,$B15+1,1)</f>
        <v>-</v>
      </c>
      <c r="AET15" s="535" t="str" cm="1">
        <f t="array" ref="AET15">INDEX(AET$13:AET14,$B15+1,1)</f>
        <v>-</v>
      </c>
      <c r="AEU15" s="535" t="str" cm="1">
        <f t="array" ref="AEU15">INDEX(AEU$13:AEU14,$B15+1,1)</f>
        <v>-</v>
      </c>
      <c r="AEV15" s="535" t="str" cm="1">
        <f t="array" ref="AEV15">INDEX(AEV$13:AEV14,$B15+1,1)</f>
        <v>-</v>
      </c>
      <c r="AEW15" s="535" t="str" cm="1">
        <f t="array" ref="AEW15">INDEX(AEW$13:AEW14,$B15+1,1)</f>
        <v>-</v>
      </c>
      <c r="AEX15" s="535" cm="1">
        <f t="array" ref="AEX15">INDEX(AEX$13:AEX14,$B15+1,1)</f>
        <v>0</v>
      </c>
      <c r="AEY15" s="483">
        <v>0</v>
      </c>
    </row>
    <row r="16" spans="1:831"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1784</v>
      </c>
      <c r="BB16" s="8" t="str">
        <f>IF(COUNTIF($BA$13:$BA16,$BA16)=1,"-","Dup")</f>
        <v>-</v>
      </c>
      <c r="BC16" s="18" t="s">
        <v>2597</v>
      </c>
      <c r="BD16" s="517"/>
      <c r="BE16" s="517"/>
      <c r="BF16" s="517"/>
      <c r="BG16" s="517"/>
      <c r="BH16" s="517"/>
      <c r="BI16" s="517"/>
      <c r="BJ16" s="517"/>
      <c r="BK16" s="517"/>
      <c r="BL16" s="517"/>
      <c r="BM16" s="18" t="s">
        <v>2597</v>
      </c>
      <c r="BN16" s="517"/>
      <c r="BO16" s="517"/>
      <c r="BP16" s="517"/>
      <c r="BQ16" s="517"/>
      <c r="BR16" s="517"/>
      <c r="BS16" s="517"/>
      <c r="BT16" s="517"/>
      <c r="BU16" s="517"/>
      <c r="BV16" s="517"/>
      <c r="BW16" s="517"/>
      <c r="BX16" s="517"/>
      <c r="BY16" s="517"/>
      <c r="BZ16" s="517"/>
      <c r="CA16" s="517"/>
      <c r="CB16" s="517"/>
      <c r="CC16" s="517"/>
      <c r="CD16" s="517"/>
      <c r="CE16" s="517"/>
      <c r="CF16" s="18" t="s">
        <v>2597</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2597</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517"/>
      <c r="GS16" s="517"/>
      <c r="GT16" s="517"/>
      <c r="GU16" s="517"/>
      <c r="GV16" s="517"/>
      <c r="GW16" s="517"/>
      <c r="GX16" s="18" t="s">
        <v>2597</v>
      </c>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517"/>
      <c r="IL16" s="517"/>
      <c r="IM16" s="517"/>
      <c r="IN16" s="517"/>
      <c r="IO16" s="517"/>
      <c r="IP16" s="517"/>
      <c r="IQ16" s="18" t="s">
        <v>2597</v>
      </c>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517"/>
      <c r="WO16" s="517"/>
      <c r="WP16" s="517"/>
      <c r="WQ16" s="517"/>
      <c r="WR16" s="517"/>
      <c r="WS16" s="517"/>
      <c r="WT16" s="18" t="s">
        <v>2597</v>
      </c>
      <c r="WU16" s="517"/>
      <c r="WV16" s="517"/>
      <c r="WW16" s="517"/>
      <c r="WX16" s="517"/>
      <c r="WY16" s="517"/>
      <c r="WZ16" s="517"/>
      <c r="XA16" s="517"/>
      <c r="XB16" s="517"/>
      <c r="XC16" s="517"/>
      <c r="XD16" s="517"/>
      <c r="XE16" s="517"/>
      <c r="XF16" s="517"/>
      <c r="XG16" s="517"/>
      <c r="XH16" s="517"/>
      <c r="XI16" s="517"/>
      <c r="XJ16" s="517"/>
      <c r="XK16" s="517"/>
      <c r="XL16" s="517"/>
      <c r="XM16" s="517"/>
      <c r="XN16" s="18" t="s">
        <v>2597</v>
      </c>
      <c r="XO16" s="517"/>
      <c r="XP16" s="517"/>
      <c r="XQ16" s="517"/>
      <c r="XR16" s="517"/>
      <c r="XS16" s="517"/>
      <c r="XT16" s="517"/>
      <c r="XU16" s="517"/>
      <c r="XV16" s="517"/>
      <c r="XW16" s="517"/>
      <c r="XX16" s="517"/>
      <c r="XY16" s="517"/>
      <c r="XZ16" s="517"/>
      <c r="YA16" s="517"/>
      <c r="YB16" s="517"/>
      <c r="YC16" s="517"/>
      <c r="YD16" s="517"/>
      <c r="YE16" s="517"/>
      <c r="YF16" s="517"/>
      <c r="YG16" s="517"/>
      <c r="YH16" s="517"/>
      <c r="YI16" s="517"/>
      <c r="YJ16" s="517"/>
      <c r="YK16" s="517"/>
      <c r="YL16" s="517"/>
      <c r="YM16" s="517"/>
      <c r="YN16" s="517"/>
      <c r="YO16" s="517"/>
      <c r="YP16" s="18" t="s">
        <v>2597</v>
      </c>
      <c r="YQ16" s="517"/>
      <c r="YR16" s="517"/>
      <c r="YS16" s="517"/>
      <c r="YT16" s="517"/>
      <c r="YU16" s="517"/>
      <c r="YV16" s="517"/>
      <c r="YW16" s="517"/>
      <c r="YX16" s="517"/>
      <c r="YY16" s="517"/>
      <c r="YZ16" s="517"/>
      <c r="ZA16" s="517"/>
      <c r="ZB16" s="517"/>
      <c r="ZC16" s="517"/>
      <c r="ZD16" s="18" t="s">
        <v>2597</v>
      </c>
      <c r="ZE16" s="517"/>
      <c r="ZF16" s="18" t="s">
        <v>2597</v>
      </c>
      <c r="ZG16" s="517"/>
      <c r="ZH16" s="517"/>
      <c r="ZI16" s="517"/>
      <c r="ZJ16" s="517"/>
      <c r="ZK16" s="517"/>
      <c r="ZL16" s="517"/>
      <c r="ZM16" s="518"/>
      <c r="ZN16" s="518"/>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517"/>
      <c r="AAX16" s="517"/>
      <c r="AAY16" s="517"/>
      <c r="AAZ16" s="517"/>
      <c r="ABA16" s="517"/>
      <c r="ABB16" s="517"/>
      <c r="ABC16" s="517"/>
      <c r="ABD16" s="517"/>
      <c r="ABE16" s="517"/>
      <c r="ABF16" s="517"/>
      <c r="ABG16" s="517"/>
      <c r="ABH16" s="517"/>
      <c r="ABI16" s="517"/>
      <c r="ABJ16" s="517"/>
      <c r="ABK16" s="18" t="s">
        <v>2597</v>
      </c>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517"/>
      <c r="AEP16" s="517"/>
      <c r="AEQ16" s="517"/>
      <c r="AER16" s="517"/>
      <c r="AES16" s="517"/>
      <c r="AET16" s="517"/>
      <c r="AEU16" s="517"/>
      <c r="AEV16" s="517"/>
      <c r="AEW16" s="517"/>
      <c r="AEX16" s="517"/>
      <c r="AEY16" s="483">
        <v>0</v>
      </c>
    </row>
    <row r="17" spans="1:831">
      <c r="A17" s="18">
        <f t="shared" ref="A17:A51" si="137">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8" si="138">INDEX(i.Breed,$T17,V$6)</f>
        <v>2</v>
      </c>
      <c r="W17" s="566" t="b">
        <v>0</v>
      </c>
      <c r="X17" s="777" t="b">
        <f t="shared" ref="X17:Y37" si="139">OR(INDEX(i.Breed,$O17,X$6)=0,INDEX(i.Breed,$O17,X$6)=X$7)</f>
        <v>1</v>
      </c>
      <c r="Y17" s="777" t="b">
        <f t="shared" si="139"/>
        <v>1</v>
      </c>
      <c r="Z17" s="566" t="b">
        <v>0</v>
      </c>
      <c r="AA17" s="411">
        <f t="shared" ref="AA17:AA55" si="140">IF(AND($Z17,$AD17=6),0,$AB17)</f>
        <v>6</v>
      </c>
      <c r="AB17" s="411">
        <f t="shared" ref="AB17:AB55" si="141">IF($AD17=6,6,$AC17)</f>
        <v>6</v>
      </c>
      <c r="AC17" s="411"/>
      <c r="AD17" s="411">
        <f t="shared" ref="AD17:AD55" si="142">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3">BO$14</f>
        <v>-</v>
      </c>
      <c r="BP17" s="538" t="str">
        <f t="shared" si="143"/>
        <v>-</v>
      </c>
      <c r="BQ17" s="538" t="str">
        <f t="shared" si="143"/>
        <v>-</v>
      </c>
      <c r="BR17" s="538" t="str">
        <f t="shared" si="143"/>
        <v>-</v>
      </c>
      <c r="BS17" s="538" t="str">
        <f t="shared" si="143"/>
        <v>-</v>
      </c>
      <c r="BT17" s="538" t="str">
        <f t="shared" si="143"/>
        <v>-</v>
      </c>
      <c r="BU17" s="538" t="str">
        <f t="shared" si="143"/>
        <v>-</v>
      </c>
      <c r="BV17" s="538" t="str">
        <f t="shared" si="143"/>
        <v>-</v>
      </c>
      <c r="BW17" s="538" t="str">
        <f t="shared" si="143"/>
        <v>-</v>
      </c>
      <c r="BX17" s="538" t="str">
        <f t="shared" si="143"/>
        <v>-</v>
      </c>
      <c r="BY17" s="538" t="str">
        <f t="shared" si="143"/>
        <v>-</v>
      </c>
      <c r="BZ17" s="22" t="b">
        <v>0</v>
      </c>
      <c r="CA17" s="538" t="str">
        <f>CA$14</f>
        <v>-</v>
      </c>
      <c r="CB17" s="538" t="str">
        <f>CB$14</f>
        <v>-</v>
      </c>
      <c r="CC17" s="538" t="str">
        <f>CC$14</f>
        <v>-</v>
      </c>
      <c r="CD17" s="22" t="s">
        <v>30</v>
      </c>
      <c r="CE17" s="535" t="str" cm="1">
        <f t="array" ref="CE17">INDEX(CE$13:CE16,$B17+1,1)</f>
        <v>-</v>
      </c>
      <c r="CF17" s="18"/>
      <c r="CG17" s="538" t="str">
        <f t="shared" ref="CG17:HX17" si="144">CG$14</f>
        <v>-</v>
      </c>
      <c r="CH17" s="411" t="str">
        <f t="shared" ref="CH17:CH55" ca="1" si="145">IF($T17&lt;&gt;4,OFFSET(CH$13,$B17,0),1)</f>
        <v>-</v>
      </c>
      <c r="CI17" s="411">
        <f t="shared" ref="CI17:CJ38" si="146">$K17</f>
        <v>0</v>
      </c>
      <c r="CJ17" s="411">
        <f t="shared" si="146"/>
        <v>0</v>
      </c>
      <c r="CK17" s="535" t="str" cm="1">
        <f t="array" ref="CK17">INDEX(CK$13:CK16,$B17+1,1)</f>
        <v>-</v>
      </c>
      <c r="CL17" s="535" t="str" cm="1">
        <f t="array" ref="CL17">INDEX(CL$13:CL16,$B17+1,1)</f>
        <v>-</v>
      </c>
      <c r="CM17" s="535" t="str" cm="1">
        <f t="array" ref="CM17">INDEX(CM$13:CM16,$B17+1,1)</f>
        <v>-</v>
      </c>
      <c r="CN17" s="411" t="str">
        <f t="shared" ref="CN17:CN55" ca="1" si="147">IF($T17&lt;&gt;4,OFFSET(CN$13,$B17,0),1)</f>
        <v>-</v>
      </c>
      <c r="CO17" s="411">
        <f t="shared" ref="CO17:CP38" si="148">$K17</f>
        <v>0</v>
      </c>
      <c r="CP17" s="411">
        <f t="shared" si="148"/>
        <v>0</v>
      </c>
      <c r="CQ17" s="535" t="str" cm="1">
        <f t="array" ref="CQ17">INDEX(CQ$13:CQ16,$B17+1,1)</f>
        <v>-</v>
      </c>
      <c r="CR17" s="411" t="str">
        <f t="shared" ref="CR17:CR55" ca="1" si="149">IF($T17&lt;&gt;4,OFFSET(CR$13,$B17,0),1)</f>
        <v>-</v>
      </c>
      <c r="CS17" s="411">
        <f t="shared" ref="CS17:CS55" si="150">$K17</f>
        <v>0</v>
      </c>
      <c r="CT17" s="535" t="str" cm="1">
        <f t="array" ref="CT17">INDEX(CT$13:CT16,$B17+1,1)</f>
        <v>-</v>
      </c>
      <c r="CU17" s="535" t="str" cm="1">
        <f t="array" ref="CU17">INDEX(CU$13:CU16,$B17+1,1)</f>
        <v>-</v>
      </c>
      <c r="CV17" s="411">
        <f t="shared" ref="CV17:CV55" si="151">$K17</f>
        <v>0</v>
      </c>
      <c r="CW17" s="535" t="str" cm="1">
        <f t="array" ref="CW17">INDEX(CW$13:CW16,$B17+1,1)</f>
        <v>-</v>
      </c>
      <c r="CX17" s="411" t="str">
        <f t="shared" ref="CX17:CX55" ca="1" si="152">IF($T17&lt;&gt;4,OFFSET(CX$13,$B17,0),1)</f>
        <v>-</v>
      </c>
      <c r="CY17" s="411">
        <f t="shared" ref="CY17:CZ38" si="153">$K17</f>
        <v>0</v>
      </c>
      <c r="CZ17" s="411">
        <f t="shared" si="153"/>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4">DK$14</f>
        <v>1</v>
      </c>
      <c r="DL17" s="538" t="str">
        <f t="shared" si="154"/>
        <v>-</v>
      </c>
      <c r="DM17" s="538" t="str">
        <f t="shared" si="154"/>
        <v>-</v>
      </c>
      <c r="DN17" s="538" t="str">
        <f t="shared" si="154"/>
        <v>-</v>
      </c>
      <c r="DO17" s="538" t="str">
        <f t="shared" si="154"/>
        <v>-</v>
      </c>
      <c r="DP17" s="538" t="str">
        <f t="shared" si="154"/>
        <v>-</v>
      </c>
      <c r="DQ17" s="22" t="s">
        <v>30</v>
      </c>
      <c r="DR17" s="538" t="str">
        <f t="shared" ref="DR17:FP17" si="155">DR$14</f>
        <v>-</v>
      </c>
      <c r="DS17" s="538" t="str">
        <f t="shared" si="155"/>
        <v>-</v>
      </c>
      <c r="DT17" s="538" t="str">
        <f t="shared" si="155"/>
        <v>-</v>
      </c>
      <c r="DU17" s="538" t="str">
        <f t="shared" si="155"/>
        <v>-</v>
      </c>
      <c r="DV17" s="538">
        <f t="shared" si="155"/>
        <v>500</v>
      </c>
      <c r="DW17" s="538">
        <f t="shared" si="155"/>
        <v>500</v>
      </c>
      <c r="DX17" s="538" t="str">
        <f t="shared" si="155"/>
        <v>-</v>
      </c>
      <c r="DY17" s="538" t="str">
        <f t="shared" si="155"/>
        <v>-</v>
      </c>
      <c r="DZ17" s="538" t="str">
        <f t="shared" si="155"/>
        <v>-</v>
      </c>
      <c r="EA17" s="538" t="str">
        <f t="shared" si="155"/>
        <v>-</v>
      </c>
      <c r="EB17" s="538" t="str">
        <f t="shared" si="155"/>
        <v>-</v>
      </c>
      <c r="EC17" s="537">
        <v>0</v>
      </c>
      <c r="ED17" s="537">
        <v>999999</v>
      </c>
      <c r="EE17" s="537">
        <v>999999</v>
      </c>
      <c r="EF17" s="537">
        <v>999999</v>
      </c>
      <c r="EG17" s="537">
        <v>999999</v>
      </c>
      <c r="EH17" s="537">
        <v>999999</v>
      </c>
      <c r="EI17" s="537">
        <v>999999</v>
      </c>
      <c r="EJ17" s="537">
        <v>999999</v>
      </c>
      <c r="EK17" s="537">
        <v>999999</v>
      </c>
      <c r="EL17" s="537">
        <v>999999</v>
      </c>
      <c r="EM17" s="537">
        <v>999999</v>
      </c>
      <c r="EN17" s="537">
        <v>999999</v>
      </c>
      <c r="EO17" s="537">
        <v>999999</v>
      </c>
      <c r="EP17" s="782">
        <f t="shared" ref="EP17:ER37" si="156">IF(OR($V17=0,$V17=EP$6),999999,0)</f>
        <v>0</v>
      </c>
      <c r="EQ17" s="782">
        <f t="shared" si="156"/>
        <v>0</v>
      </c>
      <c r="ER17" s="782">
        <f t="shared" si="156"/>
        <v>999999</v>
      </c>
      <c r="ES17" s="538" t="str">
        <f>ES$14</f>
        <v>-</v>
      </c>
      <c r="ET17" s="538" t="str">
        <f>ET$14</f>
        <v>-</v>
      </c>
      <c r="EU17" s="538" t="str">
        <f>EU$14</f>
        <v>-</v>
      </c>
      <c r="EV17" s="538" t="str">
        <f>EV$14</f>
        <v>-</v>
      </c>
      <c r="EW17" s="781">
        <f>IF($W17,999999,0)</f>
        <v>0</v>
      </c>
      <c r="EX17" s="779">
        <f>IF($X17,999999,0)</f>
        <v>999999</v>
      </c>
      <c r="EY17" s="780">
        <f>IF($Y17,999999,0)</f>
        <v>999999</v>
      </c>
      <c r="EZ17" s="538" t="str">
        <f>EZ$14</f>
        <v>-</v>
      </c>
      <c r="FA17" s="728" cm="1">
        <f t="array" ref="FA17">IF(EZ17&lt;&gt;"-",EZ17,INDEX(i.ELMatedEst,$AA17+1,$T17))</f>
        <v>0</v>
      </c>
      <c r="FB17" s="538" t="str">
        <f>FB$14</f>
        <v>-</v>
      </c>
      <c r="FC17" s="538" t="str">
        <f>FC$14</f>
        <v>-</v>
      </c>
      <c r="FD17" s="538">
        <f t="shared" si="155"/>
        <v>0</v>
      </c>
      <c r="FE17" s="538">
        <f t="shared" si="155"/>
        <v>0</v>
      </c>
      <c r="FF17" s="538">
        <f t="shared" si="155"/>
        <v>1</v>
      </c>
      <c r="FG17" s="538">
        <f t="shared" si="155"/>
        <v>0</v>
      </c>
      <c r="FH17" s="538">
        <f t="shared" si="155"/>
        <v>0</v>
      </c>
      <c r="FI17" s="538">
        <f t="shared" si="155"/>
        <v>0</v>
      </c>
      <c r="FJ17" s="538">
        <f t="shared" si="155"/>
        <v>0</v>
      </c>
      <c r="FK17" s="538">
        <f t="shared" si="155"/>
        <v>0</v>
      </c>
      <c r="FL17" s="538">
        <f t="shared" si="155"/>
        <v>0</v>
      </c>
      <c r="FM17" s="538" t="str">
        <f t="shared" si="155"/>
        <v>-</v>
      </c>
      <c r="FN17" s="538" t="str">
        <f t="shared" si="155"/>
        <v>-</v>
      </c>
      <c r="FO17" s="538" t="str">
        <f t="shared" si="155"/>
        <v>-</v>
      </c>
      <c r="FP17" s="538" t="str">
        <f t="shared" si="155"/>
        <v>-</v>
      </c>
      <c r="FQ17" s="22">
        <v>1</v>
      </c>
      <c r="FR17" s="538" t="str">
        <f>FR$14</f>
        <v>-</v>
      </c>
      <c r="FS17" s="538" t="str">
        <f>FS$14</f>
        <v>-</v>
      </c>
      <c r="FT17" s="411" t="b">
        <f t="shared" ref="FT17:FV37" si="157">($N17=FT$10)</f>
        <v>0</v>
      </c>
      <c r="FU17" s="411" t="b">
        <f t="shared" si="157"/>
        <v>0</v>
      </c>
      <c r="FV17" s="411" t="b">
        <f t="shared" si="157"/>
        <v>1</v>
      </c>
      <c r="FW17" s="87">
        <f t="shared" ref="FW17:FX38" si="158">$AK17</f>
        <v>1</v>
      </c>
      <c r="FX17" s="87">
        <f t="shared" si="158"/>
        <v>1</v>
      </c>
      <c r="FY17" s="538">
        <f t="shared" ref="FY17:GG17" si="159">FY$14</f>
        <v>1</v>
      </c>
      <c r="FZ17" s="538">
        <f t="shared" si="159"/>
        <v>1</v>
      </c>
      <c r="GA17" s="538">
        <f t="shared" si="159"/>
        <v>1</v>
      </c>
      <c r="GB17" s="538">
        <f t="shared" si="159"/>
        <v>1</v>
      </c>
      <c r="GC17" s="538" t="str">
        <f t="shared" si="159"/>
        <v>-</v>
      </c>
      <c r="GD17" s="538" t="str">
        <f t="shared" si="159"/>
        <v>-</v>
      </c>
      <c r="GE17" s="538" t="str">
        <f t="shared" si="159"/>
        <v>-</v>
      </c>
      <c r="GF17" s="538" t="str">
        <f t="shared" si="159"/>
        <v>-</v>
      </c>
      <c r="GG17" s="538" t="str">
        <f t="shared" si="159"/>
        <v>-</v>
      </c>
      <c r="GH17" s="87">
        <f t="shared" ref="GH17:GO27" si="160">INDEX(i.PGRscalar,1,($L17-1)*10+GH$6)</f>
        <v>1</v>
      </c>
      <c r="GI17" s="87">
        <f t="shared" si="160"/>
        <v>1</v>
      </c>
      <c r="GJ17" s="87">
        <f t="shared" si="160"/>
        <v>1</v>
      </c>
      <c r="GK17" s="87">
        <f t="shared" si="160"/>
        <v>1</v>
      </c>
      <c r="GL17" s="87">
        <f t="shared" si="160"/>
        <v>1</v>
      </c>
      <c r="GM17" s="87">
        <f t="shared" si="160"/>
        <v>1</v>
      </c>
      <c r="GN17" s="87">
        <f t="shared" si="160"/>
        <v>1</v>
      </c>
      <c r="GO17" s="87">
        <f t="shared" si="160"/>
        <v>1</v>
      </c>
      <c r="GP17" s="535" cm="1">
        <f t="array" ref="GP17">INDEX(GP$13:GP16,$B17+1,1)</f>
        <v>0</v>
      </c>
      <c r="GQ17" s="535" cm="1">
        <f t="array" ref="GQ17">INDEX(GQ$13:GQ16,$B17+1,1)</f>
        <v>0</v>
      </c>
      <c r="GR17" s="535" cm="1">
        <f t="array" ref="GR17">INDEX(GR$13:GR16,$B17+1,1)</f>
        <v>0</v>
      </c>
      <c r="GS17" s="535" cm="1">
        <f t="array" ref="GS17">INDEX(GS$13:GS16,$B17+1,1)</f>
        <v>0</v>
      </c>
      <c r="GT17" s="411" cm="1">
        <f t="array" ref="GT17">INDEX(i.dse_type,1,$L17)</f>
        <v>0</v>
      </c>
      <c r="GU17" s="538" t="str">
        <f>GU$14</f>
        <v>-</v>
      </c>
      <c r="GV17" s="538" t="str">
        <f t="shared" ref="GV17:GW17" si="161">GV$14</f>
        <v>-</v>
      </c>
      <c r="GW17" s="538" t="str">
        <f t="shared" si="161"/>
        <v>-</v>
      </c>
      <c r="GX17" s="18"/>
      <c r="GY17" s="538" t="str">
        <f t="shared" si="144"/>
        <v>-</v>
      </c>
      <c r="GZ17" s="538" t="str">
        <f t="shared" si="144"/>
        <v>-</v>
      </c>
      <c r="HA17" s="538" t="str">
        <f t="shared" si="144"/>
        <v>-</v>
      </c>
      <c r="HB17" s="538" t="str">
        <f t="shared" si="144"/>
        <v>-</v>
      </c>
      <c r="HC17" s="538" t="str">
        <f t="shared" si="144"/>
        <v>-</v>
      </c>
      <c r="HD17" s="538">
        <f>HD$14</f>
        <v>1</v>
      </c>
      <c r="HE17" s="538">
        <f t="shared" si="144"/>
        <v>1</v>
      </c>
      <c r="HF17" s="538" t="str">
        <f t="shared" si="144"/>
        <v>-</v>
      </c>
      <c r="HG17" s="538" t="str">
        <f t="shared" si="144"/>
        <v>-</v>
      </c>
      <c r="HH17" s="538" t="str">
        <f t="shared" si="144"/>
        <v>-</v>
      </c>
      <c r="HI17" s="538" t="str">
        <f t="shared" si="144"/>
        <v>-</v>
      </c>
      <c r="HJ17" s="538" t="str">
        <f t="shared" si="144"/>
        <v>-</v>
      </c>
      <c r="HK17" s="538" t="str">
        <f t="shared" si="144"/>
        <v>-</v>
      </c>
      <c r="HL17" s="538" t="str">
        <f t="shared" si="144"/>
        <v>-</v>
      </c>
      <c r="HM17" s="538" t="str">
        <f t="shared" si="144"/>
        <v>-</v>
      </c>
      <c r="HN17" s="538" t="str">
        <f t="shared" si="144"/>
        <v>-</v>
      </c>
      <c r="HO17" s="538" t="str">
        <f t="shared" si="144"/>
        <v>-</v>
      </c>
      <c r="HP17" s="538" t="str">
        <f t="shared" si="144"/>
        <v>-</v>
      </c>
      <c r="HQ17" s="538" t="str">
        <f t="shared" si="144"/>
        <v>-</v>
      </c>
      <c r="HR17" s="538" t="str">
        <f t="shared" si="144"/>
        <v>-</v>
      </c>
      <c r="HS17" s="538" t="str">
        <f t="shared" si="144"/>
        <v>-</v>
      </c>
      <c r="HT17" s="538" t="str">
        <f t="shared" si="144"/>
        <v>-</v>
      </c>
      <c r="HU17" s="538" t="str">
        <f t="shared" si="144"/>
        <v>-</v>
      </c>
      <c r="HV17" s="538" t="str">
        <f t="shared" si="144"/>
        <v>-</v>
      </c>
      <c r="HW17" s="538" t="str">
        <f t="shared" si="144"/>
        <v>-</v>
      </c>
      <c r="HX17" s="538" t="str">
        <f t="shared" si="144"/>
        <v>-</v>
      </c>
      <c r="HY17" s="538" t="str">
        <f t="shared" ref="HY17:HZ17" si="162">HY$14</f>
        <v>-</v>
      </c>
      <c r="HZ17" s="538" t="str">
        <f t="shared" si="162"/>
        <v>-</v>
      </c>
      <c r="IA17" s="538">
        <f t="shared" ref="IA17:IP17" si="163">IA$14</f>
        <v>0</v>
      </c>
      <c r="IB17" s="538" t="str">
        <f>IB$14</f>
        <v>-</v>
      </c>
      <c r="IC17" s="538">
        <f>IC$14</f>
        <v>1</v>
      </c>
      <c r="ID17" s="538">
        <f t="shared" si="163"/>
        <v>0</v>
      </c>
      <c r="IE17" s="538">
        <f t="shared" si="163"/>
        <v>0</v>
      </c>
      <c r="IF17" s="538">
        <f t="shared" si="163"/>
        <v>0</v>
      </c>
      <c r="IG17" s="538">
        <f t="shared" si="163"/>
        <v>0</v>
      </c>
      <c r="IH17" s="538">
        <f t="shared" si="163"/>
        <v>0</v>
      </c>
      <c r="II17" s="538">
        <f t="shared" si="163"/>
        <v>0</v>
      </c>
      <c r="IJ17" s="538">
        <f t="shared" si="163"/>
        <v>0</v>
      </c>
      <c r="IK17" s="538">
        <f t="shared" si="163"/>
        <v>1</v>
      </c>
      <c r="IL17" s="538">
        <f t="shared" si="163"/>
        <v>0</v>
      </c>
      <c r="IM17" s="538">
        <f t="shared" si="163"/>
        <v>0</v>
      </c>
      <c r="IN17" s="538">
        <f t="shared" si="163"/>
        <v>0</v>
      </c>
      <c r="IO17" s="538">
        <f t="shared" si="163"/>
        <v>0</v>
      </c>
      <c r="IP17" s="538">
        <f t="shared" si="163"/>
        <v>0</v>
      </c>
      <c r="IQ17" s="18"/>
      <c r="IR17" s="541">
        <v>0.125</v>
      </c>
      <c r="IS17" s="541">
        <v>0.3</v>
      </c>
      <c r="IT17" s="541">
        <v>-0.05</v>
      </c>
      <c r="IU17" s="541">
        <v>0.1</v>
      </c>
      <c r="IV17" s="541">
        <v>0.25</v>
      </c>
      <c r="IW17" s="541">
        <v>-0.05</v>
      </c>
      <c r="IX17" s="541">
        <v>0.05</v>
      </c>
      <c r="IY17" s="541">
        <v>0.1</v>
      </c>
      <c r="IZ17" s="541">
        <v>-0.02</v>
      </c>
      <c r="JA17" s="541">
        <v>0.1</v>
      </c>
      <c r="JB17" s="541">
        <v>0.25</v>
      </c>
      <c r="JC17" s="541">
        <v>-0.05</v>
      </c>
      <c r="JD17" s="541">
        <v>0.125</v>
      </c>
      <c r="JE17" s="541">
        <v>0.1</v>
      </c>
      <c r="JF17" s="541">
        <v>0.1</v>
      </c>
      <c r="JG17" s="541">
        <v>0.1</v>
      </c>
      <c r="JH17" s="538">
        <f t="shared" ref="JH17:WS17" si="164">JH$14</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5" cm="1">
        <f t="array" ref="JS17">INDEX(JS$13:JS16,$B17+1,1)</f>
        <v>0</v>
      </c>
      <c r="JT17" s="535" cm="1">
        <f t="array" ref="JT17">INDEX(JT$13:JT16,$B17+1,1)</f>
        <v>0</v>
      </c>
      <c r="JU17" s="535" cm="1">
        <f t="array" ref="JU17">INDEX(JU$13:JU16,$B17+1,1)</f>
        <v>0</v>
      </c>
      <c r="JV17" s="535" cm="1">
        <f t="array" ref="JV17">INDEX(JV$13:JV16,$B17+1,1)</f>
        <v>0</v>
      </c>
      <c r="JW17" s="535" cm="1">
        <f t="array" ref="JW17">INDEX(JW$13:JW16,$B17+1,1)</f>
        <v>0</v>
      </c>
      <c r="JX17" s="535" cm="1">
        <f t="array" ref="JX17">INDEX(JX$13:JX16,$B17+1,1)</f>
        <v>0</v>
      </c>
      <c r="JY17" s="538">
        <f t="shared" si="164"/>
        <v>0</v>
      </c>
      <c r="JZ17" s="538">
        <f t="shared" si="164"/>
        <v>0</v>
      </c>
      <c r="KA17" s="538">
        <f t="shared" si="164"/>
        <v>0</v>
      </c>
      <c r="KB17" s="538">
        <f t="shared" si="164"/>
        <v>0</v>
      </c>
      <c r="KC17" s="538">
        <f t="shared" si="164"/>
        <v>0</v>
      </c>
      <c r="KD17" s="538">
        <f t="shared" si="164"/>
        <v>0</v>
      </c>
      <c r="KE17" s="538">
        <f t="shared" si="164"/>
        <v>0</v>
      </c>
      <c r="KF17" s="538">
        <f t="shared" si="164"/>
        <v>0</v>
      </c>
      <c r="KG17" s="538">
        <f t="shared" si="164"/>
        <v>0</v>
      </c>
      <c r="KH17" s="538">
        <f t="shared" si="164"/>
        <v>0</v>
      </c>
      <c r="KI17" s="538">
        <f t="shared" si="164"/>
        <v>0</v>
      </c>
      <c r="KJ17" s="538">
        <f t="shared" si="164"/>
        <v>0</v>
      </c>
      <c r="KK17" s="538">
        <f t="shared" si="164"/>
        <v>0</v>
      </c>
      <c r="KL17" s="538">
        <f t="shared" si="164"/>
        <v>0</v>
      </c>
      <c r="KM17" s="538">
        <f t="shared" si="164"/>
        <v>0</v>
      </c>
      <c r="KN17" s="538">
        <f t="shared" si="164"/>
        <v>0</v>
      </c>
      <c r="KO17" s="538">
        <f t="shared" si="164"/>
        <v>0</v>
      </c>
      <c r="KP17" s="538">
        <f t="shared" si="164"/>
        <v>0</v>
      </c>
      <c r="KQ17" s="538">
        <f t="shared" si="164"/>
        <v>0</v>
      </c>
      <c r="KR17" s="538">
        <f t="shared" si="164"/>
        <v>0</v>
      </c>
      <c r="KS17" s="538">
        <f t="shared" si="164"/>
        <v>0</v>
      </c>
      <c r="KT17" s="538">
        <f t="shared" si="164"/>
        <v>0</v>
      </c>
      <c r="KU17" s="538">
        <f t="shared" si="164"/>
        <v>0</v>
      </c>
      <c r="KV17" s="538">
        <f t="shared" si="164"/>
        <v>0</v>
      </c>
      <c r="KW17" s="538">
        <f t="shared" si="164"/>
        <v>0</v>
      </c>
      <c r="KX17" s="538">
        <f t="shared" si="164"/>
        <v>0</v>
      </c>
      <c r="KY17" s="538">
        <f t="shared" si="164"/>
        <v>0</v>
      </c>
      <c r="KZ17" s="538">
        <f t="shared" si="164"/>
        <v>0</v>
      </c>
      <c r="LA17" s="538">
        <f t="shared" si="164"/>
        <v>0</v>
      </c>
      <c r="LB17" s="538">
        <f t="shared" si="164"/>
        <v>0</v>
      </c>
      <c r="LC17" s="538">
        <f t="shared" si="164"/>
        <v>0</v>
      </c>
      <c r="LD17" s="538">
        <f t="shared" si="164"/>
        <v>0</v>
      </c>
      <c r="LE17" s="538">
        <f t="shared" si="164"/>
        <v>0</v>
      </c>
      <c r="LF17" s="538">
        <f t="shared" si="164"/>
        <v>0</v>
      </c>
      <c r="LG17" s="538">
        <f t="shared" si="164"/>
        <v>0</v>
      </c>
      <c r="LH17" s="538">
        <f t="shared" si="164"/>
        <v>0</v>
      </c>
      <c r="LI17" s="538">
        <f t="shared" si="164"/>
        <v>0</v>
      </c>
      <c r="LJ17" s="538">
        <f t="shared" si="164"/>
        <v>0</v>
      </c>
      <c r="LK17" s="538">
        <f t="shared" si="164"/>
        <v>0</v>
      </c>
      <c r="LL17" s="538">
        <f t="shared" si="164"/>
        <v>0</v>
      </c>
      <c r="LM17" s="538">
        <f t="shared" si="164"/>
        <v>0</v>
      </c>
      <c r="LN17" s="538">
        <f t="shared" si="164"/>
        <v>0</v>
      </c>
      <c r="LO17" s="538">
        <f t="shared" si="164"/>
        <v>0</v>
      </c>
      <c r="LP17" s="538">
        <f t="shared" si="164"/>
        <v>0</v>
      </c>
      <c r="LQ17" s="538">
        <f t="shared" si="164"/>
        <v>0</v>
      </c>
      <c r="LR17" s="538">
        <f t="shared" si="164"/>
        <v>0</v>
      </c>
      <c r="LS17" s="538">
        <f t="shared" si="164"/>
        <v>0</v>
      </c>
      <c r="LT17" s="538">
        <f t="shared" si="164"/>
        <v>0</v>
      </c>
      <c r="LU17" s="538">
        <f t="shared" si="164"/>
        <v>0</v>
      </c>
      <c r="LV17" s="538">
        <f t="shared" si="164"/>
        <v>0</v>
      </c>
      <c r="LW17" s="538">
        <f t="shared" si="164"/>
        <v>0</v>
      </c>
      <c r="LX17" s="538">
        <f t="shared" si="164"/>
        <v>0</v>
      </c>
      <c r="LY17" s="538">
        <f t="shared" si="164"/>
        <v>0</v>
      </c>
      <c r="LZ17" s="538">
        <f t="shared" si="164"/>
        <v>0</v>
      </c>
      <c r="MA17" s="538">
        <f t="shared" si="164"/>
        <v>0</v>
      </c>
      <c r="MB17" s="538">
        <f t="shared" si="164"/>
        <v>0</v>
      </c>
      <c r="MC17" s="538">
        <f t="shared" si="164"/>
        <v>0</v>
      </c>
      <c r="MD17" s="538">
        <f t="shared" si="164"/>
        <v>0</v>
      </c>
      <c r="ME17" s="538">
        <f t="shared" si="164"/>
        <v>0</v>
      </c>
      <c r="MF17" s="538">
        <f t="shared" si="164"/>
        <v>0</v>
      </c>
      <c r="MG17" s="538">
        <f t="shared" si="164"/>
        <v>0</v>
      </c>
      <c r="MH17" s="538">
        <f t="shared" si="164"/>
        <v>0</v>
      </c>
      <c r="MI17" s="538">
        <f t="shared" si="164"/>
        <v>0</v>
      </c>
      <c r="MJ17" s="538">
        <f t="shared" si="164"/>
        <v>0</v>
      </c>
      <c r="MK17" s="538">
        <f t="shared" si="164"/>
        <v>0</v>
      </c>
      <c r="ML17" s="538">
        <f t="shared" si="164"/>
        <v>0</v>
      </c>
      <c r="MM17" s="538">
        <f t="shared" si="164"/>
        <v>0</v>
      </c>
      <c r="MN17" s="538">
        <f t="shared" si="164"/>
        <v>0</v>
      </c>
      <c r="MO17" s="538">
        <f t="shared" si="164"/>
        <v>0</v>
      </c>
      <c r="MP17" s="538">
        <f t="shared" si="164"/>
        <v>0</v>
      </c>
      <c r="MQ17" s="538">
        <f t="shared" si="164"/>
        <v>0</v>
      </c>
      <c r="MR17" s="538">
        <f t="shared" si="164"/>
        <v>0</v>
      </c>
      <c r="MS17" s="538">
        <f t="shared" si="164"/>
        <v>0</v>
      </c>
      <c r="MT17" s="538">
        <f t="shared" si="164"/>
        <v>0</v>
      </c>
      <c r="MU17" s="538">
        <f t="shared" si="164"/>
        <v>0</v>
      </c>
      <c r="MV17" s="538">
        <f t="shared" si="164"/>
        <v>0</v>
      </c>
      <c r="MW17" s="538">
        <f t="shared" si="164"/>
        <v>0</v>
      </c>
      <c r="MX17" s="538">
        <f t="shared" si="164"/>
        <v>0</v>
      </c>
      <c r="MY17" s="538">
        <f t="shared" si="164"/>
        <v>0</v>
      </c>
      <c r="MZ17" s="538">
        <f t="shared" si="164"/>
        <v>0</v>
      </c>
      <c r="NA17" s="538">
        <f t="shared" si="164"/>
        <v>0</v>
      </c>
      <c r="NB17" s="538">
        <f t="shared" si="164"/>
        <v>0</v>
      </c>
      <c r="NC17" s="538">
        <f t="shared" si="164"/>
        <v>0</v>
      </c>
      <c r="ND17" s="538">
        <f t="shared" si="164"/>
        <v>0</v>
      </c>
      <c r="NE17" s="538">
        <f t="shared" si="164"/>
        <v>0</v>
      </c>
      <c r="NF17" s="538">
        <f t="shared" si="164"/>
        <v>0</v>
      </c>
      <c r="NG17" s="538">
        <f t="shared" si="164"/>
        <v>0</v>
      </c>
      <c r="NH17" s="538">
        <f t="shared" si="164"/>
        <v>0</v>
      </c>
      <c r="NI17" s="538">
        <f t="shared" si="164"/>
        <v>0</v>
      </c>
      <c r="NJ17" s="538">
        <f t="shared" si="164"/>
        <v>0</v>
      </c>
      <c r="NK17" s="538">
        <f t="shared" si="164"/>
        <v>0</v>
      </c>
      <c r="NL17" s="538">
        <f t="shared" si="164"/>
        <v>0</v>
      </c>
      <c r="NM17" s="538">
        <f t="shared" si="164"/>
        <v>0</v>
      </c>
      <c r="NN17" s="538">
        <f t="shared" si="164"/>
        <v>0</v>
      </c>
      <c r="NO17" s="538">
        <f t="shared" si="164"/>
        <v>0</v>
      </c>
      <c r="NP17" s="538">
        <f t="shared" si="164"/>
        <v>0</v>
      </c>
      <c r="NQ17" s="538">
        <f t="shared" si="164"/>
        <v>0</v>
      </c>
      <c r="NR17" s="538">
        <f t="shared" si="164"/>
        <v>0</v>
      </c>
      <c r="NS17" s="538">
        <f t="shared" si="164"/>
        <v>0</v>
      </c>
      <c r="NT17" s="538">
        <f t="shared" si="164"/>
        <v>0</v>
      </c>
      <c r="NU17" s="538">
        <f t="shared" si="164"/>
        <v>0</v>
      </c>
      <c r="NV17" s="538">
        <f t="shared" si="164"/>
        <v>0</v>
      </c>
      <c r="NW17" s="538">
        <f t="shared" si="164"/>
        <v>0</v>
      </c>
      <c r="NX17" s="538">
        <f t="shared" si="164"/>
        <v>0</v>
      </c>
      <c r="NY17" s="538">
        <f t="shared" si="164"/>
        <v>0</v>
      </c>
      <c r="NZ17" s="538">
        <f t="shared" si="164"/>
        <v>0</v>
      </c>
      <c r="OA17" s="538">
        <f t="shared" si="164"/>
        <v>0</v>
      </c>
      <c r="OB17" s="538">
        <f t="shared" si="164"/>
        <v>0</v>
      </c>
      <c r="OC17" s="538">
        <f t="shared" si="164"/>
        <v>0</v>
      </c>
      <c r="OD17" s="538">
        <f t="shared" si="164"/>
        <v>0</v>
      </c>
      <c r="OE17" s="538">
        <f t="shared" si="164"/>
        <v>0</v>
      </c>
      <c r="OF17" s="538">
        <f t="shared" si="164"/>
        <v>0</v>
      </c>
      <c r="OG17" s="538">
        <f t="shared" si="164"/>
        <v>0</v>
      </c>
      <c r="OH17" s="538">
        <f t="shared" si="164"/>
        <v>0</v>
      </c>
      <c r="OI17" s="538">
        <f t="shared" si="164"/>
        <v>0</v>
      </c>
      <c r="OJ17" s="538">
        <f t="shared" si="164"/>
        <v>0</v>
      </c>
      <c r="OK17" s="538">
        <f t="shared" si="164"/>
        <v>0</v>
      </c>
      <c r="OL17" s="538">
        <f t="shared" si="164"/>
        <v>0</v>
      </c>
      <c r="OM17" s="538">
        <f t="shared" si="164"/>
        <v>0</v>
      </c>
      <c r="ON17" s="538">
        <f t="shared" si="164"/>
        <v>0</v>
      </c>
      <c r="OO17" s="538">
        <f t="shared" si="164"/>
        <v>0</v>
      </c>
      <c r="OP17" s="538">
        <f t="shared" si="164"/>
        <v>0</v>
      </c>
      <c r="OQ17" s="538">
        <f t="shared" si="164"/>
        <v>0</v>
      </c>
      <c r="OR17" s="538">
        <f t="shared" si="164"/>
        <v>0</v>
      </c>
      <c r="OS17" s="538">
        <f t="shared" si="164"/>
        <v>0</v>
      </c>
      <c r="OT17" s="538">
        <f t="shared" si="164"/>
        <v>0</v>
      </c>
      <c r="OU17" s="538">
        <f t="shared" si="164"/>
        <v>0</v>
      </c>
      <c r="OV17" s="538">
        <f t="shared" si="164"/>
        <v>0</v>
      </c>
      <c r="OW17" s="538">
        <f t="shared" si="164"/>
        <v>0</v>
      </c>
      <c r="OX17" s="538">
        <f t="shared" si="164"/>
        <v>0</v>
      </c>
      <c r="OY17" s="538">
        <f t="shared" si="164"/>
        <v>0</v>
      </c>
      <c r="OZ17" s="538">
        <f t="shared" si="164"/>
        <v>0</v>
      </c>
      <c r="PA17" s="538">
        <f t="shared" si="164"/>
        <v>0</v>
      </c>
      <c r="PB17" s="538">
        <f t="shared" si="164"/>
        <v>0</v>
      </c>
      <c r="PC17" s="538">
        <f t="shared" si="164"/>
        <v>0</v>
      </c>
      <c r="PD17" s="538">
        <f t="shared" si="164"/>
        <v>0</v>
      </c>
      <c r="PE17" s="538">
        <f t="shared" si="164"/>
        <v>0</v>
      </c>
      <c r="PF17" s="538">
        <f t="shared" si="164"/>
        <v>0</v>
      </c>
      <c r="PG17" s="538">
        <f t="shared" si="164"/>
        <v>0</v>
      </c>
      <c r="PH17" s="538">
        <f t="shared" si="164"/>
        <v>0</v>
      </c>
      <c r="PI17" s="538">
        <f t="shared" si="164"/>
        <v>0</v>
      </c>
      <c r="PJ17" s="538">
        <f t="shared" si="164"/>
        <v>0</v>
      </c>
      <c r="PK17" s="538">
        <f t="shared" si="164"/>
        <v>0</v>
      </c>
      <c r="PL17" s="538">
        <f t="shared" si="164"/>
        <v>0</v>
      </c>
      <c r="PM17" s="538">
        <f t="shared" si="164"/>
        <v>0</v>
      </c>
      <c r="PN17" s="538">
        <f t="shared" si="164"/>
        <v>0</v>
      </c>
      <c r="PO17" s="538">
        <f t="shared" si="164"/>
        <v>0</v>
      </c>
      <c r="PP17" s="538">
        <f t="shared" si="164"/>
        <v>0</v>
      </c>
      <c r="PQ17" s="538">
        <f t="shared" si="164"/>
        <v>0</v>
      </c>
      <c r="PR17" s="538">
        <f t="shared" si="164"/>
        <v>0</v>
      </c>
      <c r="PS17" s="538">
        <f t="shared" si="164"/>
        <v>0</v>
      </c>
      <c r="PT17" s="538">
        <f t="shared" si="164"/>
        <v>0</v>
      </c>
      <c r="PU17" s="538">
        <f t="shared" si="164"/>
        <v>0</v>
      </c>
      <c r="PV17" s="538">
        <f t="shared" si="164"/>
        <v>0</v>
      </c>
      <c r="PW17" s="538">
        <f t="shared" si="164"/>
        <v>0</v>
      </c>
      <c r="PX17" s="538">
        <f t="shared" si="164"/>
        <v>0</v>
      </c>
      <c r="PY17" s="538">
        <f t="shared" si="164"/>
        <v>0</v>
      </c>
      <c r="PZ17" s="538">
        <f t="shared" si="164"/>
        <v>0</v>
      </c>
      <c r="QA17" s="538">
        <f t="shared" si="164"/>
        <v>0</v>
      </c>
      <c r="QB17" s="538">
        <f t="shared" si="164"/>
        <v>0</v>
      </c>
      <c r="QC17" s="538">
        <f t="shared" si="164"/>
        <v>0</v>
      </c>
      <c r="QD17" s="538">
        <f t="shared" si="164"/>
        <v>0</v>
      </c>
      <c r="QE17" s="538">
        <f t="shared" si="164"/>
        <v>0</v>
      </c>
      <c r="QF17" s="538">
        <f t="shared" si="164"/>
        <v>0</v>
      </c>
      <c r="QG17" s="538">
        <f t="shared" si="164"/>
        <v>0</v>
      </c>
      <c r="QH17" s="538">
        <f t="shared" si="164"/>
        <v>0</v>
      </c>
      <c r="QI17" s="538">
        <f t="shared" si="164"/>
        <v>0</v>
      </c>
      <c r="QJ17" s="538">
        <f t="shared" si="164"/>
        <v>0</v>
      </c>
      <c r="QK17" s="538">
        <f t="shared" si="164"/>
        <v>0</v>
      </c>
      <c r="QL17" s="538">
        <f t="shared" si="164"/>
        <v>0</v>
      </c>
      <c r="QM17" s="538">
        <f t="shared" si="164"/>
        <v>0</v>
      </c>
      <c r="QN17" s="538">
        <f t="shared" si="164"/>
        <v>0</v>
      </c>
      <c r="QO17" s="538">
        <f t="shared" si="164"/>
        <v>0</v>
      </c>
      <c r="QP17" s="538">
        <f t="shared" si="164"/>
        <v>0</v>
      </c>
      <c r="QQ17" s="538">
        <f t="shared" si="164"/>
        <v>0</v>
      </c>
      <c r="QR17" s="538">
        <f t="shared" si="164"/>
        <v>0</v>
      </c>
      <c r="QS17" s="538">
        <f t="shared" si="164"/>
        <v>0</v>
      </c>
      <c r="QT17" s="538">
        <f t="shared" si="164"/>
        <v>0</v>
      </c>
      <c r="QU17" s="538">
        <f t="shared" si="164"/>
        <v>0</v>
      </c>
      <c r="QV17" s="538">
        <f t="shared" si="164"/>
        <v>0</v>
      </c>
      <c r="QW17" s="538">
        <f t="shared" si="164"/>
        <v>0</v>
      </c>
      <c r="QX17" s="538">
        <f t="shared" si="164"/>
        <v>0</v>
      </c>
      <c r="QY17" s="538">
        <f t="shared" si="164"/>
        <v>0</v>
      </c>
      <c r="QZ17" s="538">
        <f t="shared" si="164"/>
        <v>0</v>
      </c>
      <c r="RA17" s="538">
        <f t="shared" si="164"/>
        <v>0</v>
      </c>
      <c r="RB17" s="538">
        <f t="shared" si="164"/>
        <v>0</v>
      </c>
      <c r="RC17" s="538">
        <f t="shared" si="164"/>
        <v>0</v>
      </c>
      <c r="RD17" s="538">
        <f t="shared" si="164"/>
        <v>0</v>
      </c>
      <c r="RE17" s="538">
        <f t="shared" ref="RE17:TP17" si="165">RE$14</f>
        <v>0</v>
      </c>
      <c r="RF17" s="538">
        <f t="shared" si="165"/>
        <v>0</v>
      </c>
      <c r="RG17" s="538">
        <f t="shared" si="165"/>
        <v>0</v>
      </c>
      <c r="RH17" s="538">
        <f t="shared" si="165"/>
        <v>0</v>
      </c>
      <c r="RI17" s="538">
        <f t="shared" si="165"/>
        <v>0</v>
      </c>
      <c r="RJ17" s="538">
        <f t="shared" si="165"/>
        <v>0</v>
      </c>
      <c r="RK17" s="538">
        <f t="shared" si="165"/>
        <v>0</v>
      </c>
      <c r="RL17" s="538">
        <f t="shared" si="165"/>
        <v>0</v>
      </c>
      <c r="RM17" s="538">
        <f t="shared" si="165"/>
        <v>0</v>
      </c>
      <c r="RN17" s="538">
        <f t="shared" si="165"/>
        <v>0</v>
      </c>
      <c r="RO17" s="538">
        <f t="shared" si="165"/>
        <v>0</v>
      </c>
      <c r="RP17" s="538">
        <f t="shared" si="165"/>
        <v>0</v>
      </c>
      <c r="RQ17" s="538">
        <f t="shared" si="165"/>
        <v>0</v>
      </c>
      <c r="RR17" s="538">
        <f t="shared" si="165"/>
        <v>0</v>
      </c>
      <c r="RS17" s="538">
        <f t="shared" si="165"/>
        <v>0</v>
      </c>
      <c r="RT17" s="538">
        <f t="shared" si="165"/>
        <v>0</v>
      </c>
      <c r="RU17" s="538">
        <f t="shared" si="165"/>
        <v>0</v>
      </c>
      <c r="RV17" s="538">
        <f t="shared" si="165"/>
        <v>0</v>
      </c>
      <c r="RW17" s="538">
        <f t="shared" si="165"/>
        <v>0</v>
      </c>
      <c r="RX17" s="538">
        <f t="shared" si="165"/>
        <v>0</v>
      </c>
      <c r="RY17" s="538">
        <f t="shared" si="165"/>
        <v>0</v>
      </c>
      <c r="RZ17" s="538">
        <f t="shared" si="165"/>
        <v>0</v>
      </c>
      <c r="SA17" s="538">
        <f t="shared" si="165"/>
        <v>0</v>
      </c>
      <c r="SB17" s="538">
        <f t="shared" si="165"/>
        <v>0</v>
      </c>
      <c r="SC17" s="538">
        <f t="shared" si="165"/>
        <v>0</v>
      </c>
      <c r="SD17" s="538">
        <f t="shared" si="165"/>
        <v>0</v>
      </c>
      <c r="SE17" s="538">
        <f t="shared" si="165"/>
        <v>0</v>
      </c>
      <c r="SF17" s="538">
        <f t="shared" si="165"/>
        <v>0</v>
      </c>
      <c r="SG17" s="538">
        <f t="shared" si="165"/>
        <v>0</v>
      </c>
      <c r="SH17" s="538">
        <f t="shared" si="165"/>
        <v>0</v>
      </c>
      <c r="SI17" s="538">
        <f t="shared" si="165"/>
        <v>0</v>
      </c>
      <c r="SJ17" s="538">
        <f t="shared" si="165"/>
        <v>0</v>
      </c>
      <c r="SK17" s="538">
        <f t="shared" si="165"/>
        <v>0</v>
      </c>
      <c r="SL17" s="538">
        <f t="shared" si="165"/>
        <v>0</v>
      </c>
      <c r="SM17" s="538">
        <f t="shared" si="165"/>
        <v>0</v>
      </c>
      <c r="SN17" s="538">
        <f t="shared" si="165"/>
        <v>0</v>
      </c>
      <c r="SO17" s="538">
        <f t="shared" si="165"/>
        <v>0</v>
      </c>
      <c r="SP17" s="538">
        <f t="shared" si="165"/>
        <v>0</v>
      </c>
      <c r="SQ17" s="538">
        <f t="shared" si="165"/>
        <v>0</v>
      </c>
      <c r="SR17" s="538">
        <f t="shared" si="165"/>
        <v>0</v>
      </c>
      <c r="SS17" s="538">
        <f t="shared" si="165"/>
        <v>0</v>
      </c>
      <c r="ST17" s="538">
        <f t="shared" si="165"/>
        <v>0</v>
      </c>
      <c r="SU17" s="538">
        <f t="shared" si="165"/>
        <v>0</v>
      </c>
      <c r="SV17" s="538">
        <f t="shared" si="165"/>
        <v>0</v>
      </c>
      <c r="SW17" s="538">
        <f t="shared" si="165"/>
        <v>0</v>
      </c>
      <c r="SX17" s="538">
        <f t="shared" si="165"/>
        <v>0</v>
      </c>
      <c r="SY17" s="538">
        <f t="shared" si="165"/>
        <v>0</v>
      </c>
      <c r="SZ17" s="538">
        <f t="shared" si="165"/>
        <v>0</v>
      </c>
      <c r="TA17" s="538">
        <f t="shared" si="165"/>
        <v>0</v>
      </c>
      <c r="TB17" s="538">
        <f t="shared" si="165"/>
        <v>0</v>
      </c>
      <c r="TC17" s="538">
        <f t="shared" si="165"/>
        <v>0</v>
      </c>
      <c r="TD17" s="538">
        <f t="shared" si="165"/>
        <v>0</v>
      </c>
      <c r="TE17" s="538">
        <f t="shared" si="165"/>
        <v>0</v>
      </c>
      <c r="TF17" s="538">
        <f t="shared" si="165"/>
        <v>0</v>
      </c>
      <c r="TG17" s="538">
        <f t="shared" si="165"/>
        <v>0</v>
      </c>
      <c r="TH17" s="538">
        <f t="shared" si="165"/>
        <v>0</v>
      </c>
      <c r="TI17" s="538">
        <f t="shared" si="165"/>
        <v>0</v>
      </c>
      <c r="TJ17" s="538">
        <f t="shared" si="165"/>
        <v>0</v>
      </c>
      <c r="TK17" s="538">
        <f t="shared" si="165"/>
        <v>0</v>
      </c>
      <c r="TL17" s="538">
        <f t="shared" si="165"/>
        <v>0</v>
      </c>
      <c r="TM17" s="538">
        <f t="shared" si="165"/>
        <v>0</v>
      </c>
      <c r="TN17" s="538">
        <f t="shared" si="165"/>
        <v>0</v>
      </c>
      <c r="TO17" s="538">
        <f t="shared" si="165"/>
        <v>0</v>
      </c>
      <c r="TP17" s="538">
        <f t="shared" si="165"/>
        <v>0</v>
      </c>
      <c r="TQ17" s="538">
        <f t="shared" ref="TQ17:VO17" si="166">TQ$14</f>
        <v>0</v>
      </c>
      <c r="TR17" s="538">
        <f t="shared" si="166"/>
        <v>0</v>
      </c>
      <c r="TS17" s="538">
        <f t="shared" si="166"/>
        <v>0</v>
      </c>
      <c r="TT17" s="538">
        <f t="shared" si="166"/>
        <v>0</v>
      </c>
      <c r="TU17" s="538">
        <f t="shared" si="166"/>
        <v>0</v>
      </c>
      <c r="TV17" s="538">
        <f t="shared" si="166"/>
        <v>0</v>
      </c>
      <c r="TW17" s="538">
        <f t="shared" si="166"/>
        <v>0</v>
      </c>
      <c r="TX17" s="538">
        <f t="shared" si="166"/>
        <v>0</v>
      </c>
      <c r="TY17" s="538">
        <f t="shared" si="166"/>
        <v>0</v>
      </c>
      <c r="TZ17" s="538">
        <f t="shared" si="166"/>
        <v>0</v>
      </c>
      <c r="UA17" s="538">
        <f t="shared" si="166"/>
        <v>0</v>
      </c>
      <c r="UB17" s="538">
        <f t="shared" si="166"/>
        <v>0</v>
      </c>
      <c r="UC17" s="538">
        <f t="shared" si="166"/>
        <v>0</v>
      </c>
      <c r="UD17" s="538">
        <f t="shared" si="166"/>
        <v>0</v>
      </c>
      <c r="UE17" s="538">
        <f t="shared" si="166"/>
        <v>0</v>
      </c>
      <c r="UF17" s="538">
        <f t="shared" si="166"/>
        <v>0</v>
      </c>
      <c r="UG17" s="538">
        <f t="shared" si="166"/>
        <v>0</v>
      </c>
      <c r="UH17" s="538">
        <f t="shared" si="166"/>
        <v>0</v>
      </c>
      <c r="UI17" s="538">
        <f t="shared" si="166"/>
        <v>0</v>
      </c>
      <c r="UJ17" s="538">
        <f t="shared" si="166"/>
        <v>0</v>
      </c>
      <c r="UK17" s="538">
        <f t="shared" si="166"/>
        <v>0</v>
      </c>
      <c r="UL17" s="538">
        <f t="shared" si="166"/>
        <v>0</v>
      </c>
      <c r="UM17" s="538">
        <f t="shared" si="166"/>
        <v>0</v>
      </c>
      <c r="UN17" s="538">
        <f t="shared" si="166"/>
        <v>0</v>
      </c>
      <c r="UO17" s="538">
        <f t="shared" si="166"/>
        <v>0</v>
      </c>
      <c r="UP17" s="538">
        <f t="shared" si="166"/>
        <v>0</v>
      </c>
      <c r="UQ17" s="538">
        <f t="shared" si="166"/>
        <v>0</v>
      </c>
      <c r="UR17" s="538">
        <f t="shared" si="166"/>
        <v>0</v>
      </c>
      <c r="US17" s="538">
        <f t="shared" si="166"/>
        <v>0</v>
      </c>
      <c r="UT17" s="538">
        <f t="shared" si="166"/>
        <v>0</v>
      </c>
      <c r="UU17" s="538">
        <f t="shared" si="166"/>
        <v>0</v>
      </c>
      <c r="UV17" s="538">
        <f t="shared" si="166"/>
        <v>0</v>
      </c>
      <c r="UW17" s="538">
        <f t="shared" si="166"/>
        <v>0</v>
      </c>
      <c r="UX17" s="538">
        <f t="shared" si="166"/>
        <v>0</v>
      </c>
      <c r="UY17" s="538">
        <f t="shared" si="166"/>
        <v>0</v>
      </c>
      <c r="UZ17" s="538">
        <f t="shared" si="166"/>
        <v>0</v>
      </c>
      <c r="VA17" s="538">
        <f t="shared" si="166"/>
        <v>0</v>
      </c>
      <c r="VB17" s="538">
        <f t="shared" si="166"/>
        <v>0</v>
      </c>
      <c r="VC17" s="538">
        <f t="shared" si="166"/>
        <v>0</v>
      </c>
      <c r="VD17" s="538">
        <f t="shared" si="166"/>
        <v>0</v>
      </c>
      <c r="VE17" s="538">
        <f t="shared" si="166"/>
        <v>0</v>
      </c>
      <c r="VF17" s="538">
        <f t="shared" si="166"/>
        <v>0</v>
      </c>
      <c r="VG17" s="538">
        <f t="shared" si="166"/>
        <v>0</v>
      </c>
      <c r="VH17" s="538">
        <f t="shared" si="166"/>
        <v>0</v>
      </c>
      <c r="VI17" s="538">
        <f t="shared" si="166"/>
        <v>0</v>
      </c>
      <c r="VJ17" s="538">
        <f t="shared" si="166"/>
        <v>0</v>
      </c>
      <c r="VK17" s="538">
        <f t="shared" si="166"/>
        <v>0</v>
      </c>
      <c r="VL17" s="538">
        <f t="shared" si="166"/>
        <v>0</v>
      </c>
      <c r="VM17" s="538">
        <f t="shared" si="166"/>
        <v>0</v>
      </c>
      <c r="VN17" s="538">
        <f t="shared" si="166"/>
        <v>0</v>
      </c>
      <c r="VO17" s="538">
        <f t="shared" si="166"/>
        <v>0</v>
      </c>
      <c r="VP17" s="538">
        <f t="shared" si="164"/>
        <v>0</v>
      </c>
      <c r="VQ17" s="538">
        <f t="shared" si="164"/>
        <v>0</v>
      </c>
      <c r="VR17" s="538">
        <f t="shared" si="164"/>
        <v>0</v>
      </c>
      <c r="VS17" s="538">
        <f t="shared" si="164"/>
        <v>0</v>
      </c>
      <c r="VT17" s="538">
        <f t="shared" si="164"/>
        <v>0</v>
      </c>
      <c r="VU17" s="538">
        <f t="shared" si="164"/>
        <v>0</v>
      </c>
      <c r="VV17" s="538">
        <f t="shared" si="164"/>
        <v>0</v>
      </c>
      <c r="VW17" s="538">
        <f t="shared" si="164"/>
        <v>0</v>
      </c>
      <c r="VX17" s="538">
        <f t="shared" si="164"/>
        <v>0</v>
      </c>
      <c r="VY17" s="538">
        <f t="shared" si="164"/>
        <v>0</v>
      </c>
      <c r="VZ17" s="538">
        <f t="shared" si="164"/>
        <v>0</v>
      </c>
      <c r="WA17" s="538">
        <f t="shared" si="164"/>
        <v>0</v>
      </c>
      <c r="WB17" s="538">
        <f t="shared" si="164"/>
        <v>0</v>
      </c>
      <c r="WC17" s="538">
        <f t="shared" si="164"/>
        <v>0</v>
      </c>
      <c r="WD17" s="538">
        <f t="shared" si="164"/>
        <v>0</v>
      </c>
      <c r="WE17" s="538">
        <f t="shared" si="164"/>
        <v>0</v>
      </c>
      <c r="WF17" s="538">
        <f t="shared" si="164"/>
        <v>0</v>
      </c>
      <c r="WG17" s="538">
        <f t="shared" si="164"/>
        <v>0</v>
      </c>
      <c r="WH17" s="538">
        <f t="shared" si="164"/>
        <v>0</v>
      </c>
      <c r="WI17" s="538">
        <f t="shared" si="164"/>
        <v>0</v>
      </c>
      <c r="WJ17" s="538">
        <f t="shared" si="164"/>
        <v>0</v>
      </c>
      <c r="WK17" s="538">
        <f t="shared" si="164"/>
        <v>0</v>
      </c>
      <c r="WL17" s="538">
        <f t="shared" si="164"/>
        <v>0</v>
      </c>
      <c r="WM17" s="538">
        <f t="shared" si="164"/>
        <v>0</v>
      </c>
      <c r="WN17" s="538">
        <f t="shared" si="164"/>
        <v>0</v>
      </c>
      <c r="WO17" s="538">
        <f t="shared" si="164"/>
        <v>0</v>
      </c>
      <c r="WP17" s="538">
        <f t="shared" si="164"/>
        <v>0</v>
      </c>
      <c r="WQ17" s="538">
        <f t="shared" si="164"/>
        <v>0</v>
      </c>
      <c r="WR17" s="538">
        <f t="shared" si="164"/>
        <v>0</v>
      </c>
      <c r="WS17" s="538" t="str">
        <f t="shared" si="164"/>
        <v>-</v>
      </c>
      <c r="WT17" s="18"/>
      <c r="WU17" s="538">
        <f t="shared" ref="WU17:XM17" si="167">WU$14</f>
        <v>0</v>
      </c>
      <c r="WV17" s="538">
        <f>WV$14</f>
        <v>0</v>
      </c>
      <c r="WW17" s="538">
        <f>WW$14</f>
        <v>0</v>
      </c>
      <c r="WX17" s="538" t="str">
        <f t="shared" si="167"/>
        <v>-</v>
      </c>
      <c r="WY17" s="538" t="str">
        <f t="shared" si="167"/>
        <v>-</v>
      </c>
      <c r="WZ17" s="538" t="str">
        <f t="shared" si="167"/>
        <v>-</v>
      </c>
      <c r="XA17" s="538" t="str">
        <f>XA$14</f>
        <v>-</v>
      </c>
      <c r="XB17" s="538" t="str">
        <f>XB$14</f>
        <v>-</v>
      </c>
      <c r="XC17" s="538" t="str">
        <f t="shared" ref="XC17:XD17" si="168">XC$14</f>
        <v>-</v>
      </c>
      <c r="XD17" s="538" t="str">
        <f t="shared" si="168"/>
        <v>-</v>
      </c>
      <c r="XE17" s="538" t="str">
        <f>XE$14</f>
        <v>-</v>
      </c>
      <c r="XF17" s="538" t="str">
        <f>XF$14</f>
        <v>-</v>
      </c>
      <c r="XG17" s="538" t="str">
        <f t="shared" si="167"/>
        <v>-</v>
      </c>
      <c r="XH17" s="538" t="str">
        <f t="shared" si="167"/>
        <v>-</v>
      </c>
      <c r="XI17" s="538" t="str">
        <f t="shared" si="167"/>
        <v>-</v>
      </c>
      <c r="XJ17" s="538" t="str">
        <f t="shared" si="167"/>
        <v>-</v>
      </c>
      <c r="XK17" s="538" t="str">
        <f t="shared" si="167"/>
        <v>-</v>
      </c>
      <c r="XL17" s="538" t="str">
        <f t="shared" si="167"/>
        <v>-</v>
      </c>
      <c r="XM17" s="538" t="str">
        <f t="shared" si="167"/>
        <v>-</v>
      </c>
      <c r="XN17" s="18"/>
      <c r="XO17" s="538" t="str">
        <f t="shared" ref="XO17:YJ17" si="169">XO$14</f>
        <v>-</v>
      </c>
      <c r="XP17" s="538" t="str">
        <f t="shared" si="169"/>
        <v>-</v>
      </c>
      <c r="XQ17" s="538" t="str">
        <f t="shared" si="169"/>
        <v>-</v>
      </c>
      <c r="XR17" s="538" t="str">
        <f t="shared" si="169"/>
        <v>-</v>
      </c>
      <c r="XS17" s="538" t="str">
        <f t="shared" si="169"/>
        <v>-</v>
      </c>
      <c r="XT17" s="538" t="str">
        <f t="shared" si="169"/>
        <v>-</v>
      </c>
      <c r="XU17" s="538" t="str">
        <f t="shared" si="169"/>
        <v>-</v>
      </c>
      <c r="XV17" s="538" t="str">
        <f t="shared" si="169"/>
        <v>-</v>
      </c>
      <c r="XW17" s="538" t="str">
        <f t="shared" si="169"/>
        <v>-</v>
      </c>
      <c r="XX17" s="538" t="str">
        <f t="shared" si="169"/>
        <v>-</v>
      </c>
      <c r="XY17" s="538" t="str">
        <f t="shared" si="169"/>
        <v>-</v>
      </c>
      <c r="XZ17" s="538" t="str">
        <f t="shared" si="169"/>
        <v>-</v>
      </c>
      <c r="YA17" s="538" t="str">
        <f t="shared" si="169"/>
        <v>-</v>
      </c>
      <c r="YB17" s="538">
        <f t="shared" si="169"/>
        <v>0</v>
      </c>
      <c r="YC17" s="538" t="str">
        <f t="shared" si="169"/>
        <v>-</v>
      </c>
      <c r="YD17" s="538" t="str">
        <f t="shared" si="169"/>
        <v>-</v>
      </c>
      <c r="YE17" s="538" t="str">
        <f t="shared" si="169"/>
        <v>-</v>
      </c>
      <c r="YF17" s="538" t="str">
        <f t="shared" si="169"/>
        <v>-</v>
      </c>
      <c r="YG17" s="538" t="str">
        <f>YG$14</f>
        <v>-</v>
      </c>
      <c r="YH17" s="538" t="str">
        <f>YH$14</f>
        <v>-</v>
      </c>
      <c r="YI17" s="538" t="str">
        <f t="shared" si="169"/>
        <v>-</v>
      </c>
      <c r="YJ17" s="538" t="str">
        <f t="shared" si="169"/>
        <v>-</v>
      </c>
      <c r="YK17" s="538" t="b">
        <f t="shared" ref="YK17:YL17" si="170">YK$14</f>
        <v>1</v>
      </c>
      <c r="YL17" s="538" t="str">
        <f t="shared" si="170"/>
        <v>-</v>
      </c>
      <c r="YM17" s="538">
        <f t="shared" ref="YM17:YO17" si="171">YM$14</f>
        <v>0</v>
      </c>
      <c r="YN17" s="538">
        <f t="shared" si="171"/>
        <v>0</v>
      </c>
      <c r="YO17" s="538">
        <f t="shared" si="171"/>
        <v>0</v>
      </c>
      <c r="YP17" s="18"/>
      <c r="YQ17" s="538" t="str">
        <f t="shared" ref="YQ17:ZC17" si="172">YQ$14</f>
        <v>-</v>
      </c>
      <c r="YR17" s="538" t="str">
        <f t="shared" si="172"/>
        <v>-</v>
      </c>
      <c r="YS17" s="538" t="str">
        <f t="shared" si="172"/>
        <v>-</v>
      </c>
      <c r="YT17" s="538" t="str">
        <f t="shared" si="172"/>
        <v>-</v>
      </c>
      <c r="YU17" s="538">
        <f t="shared" si="172"/>
        <v>1</v>
      </c>
      <c r="YV17" s="538">
        <f t="shared" si="172"/>
        <v>1</v>
      </c>
      <c r="YW17" s="538">
        <f t="shared" si="172"/>
        <v>1</v>
      </c>
      <c r="YX17" s="538">
        <f t="shared" si="172"/>
        <v>1</v>
      </c>
      <c r="YY17" s="538" t="str">
        <f t="shared" si="172"/>
        <v>-</v>
      </c>
      <c r="YZ17" s="538" t="str">
        <f t="shared" si="172"/>
        <v>-</v>
      </c>
      <c r="ZA17" s="538" t="str">
        <f t="shared" si="172"/>
        <v>-</v>
      </c>
      <c r="ZB17" s="538" t="str">
        <f t="shared" si="172"/>
        <v>-</v>
      </c>
      <c r="ZC17" s="538" t="str">
        <f t="shared" si="172"/>
        <v>-</v>
      </c>
      <c r="ZD17" s="18"/>
      <c r="ZE17" s="538">
        <f>ZE$14</f>
        <v>1</v>
      </c>
      <c r="ZF17" s="18"/>
      <c r="ZG17" s="538" t="str">
        <f>ZG$14</f>
        <v>-</v>
      </c>
      <c r="ZH17" s="535" t="str" cm="1">
        <f t="array" ref="ZH17">INDEX(ZH$13:ZH16,$B17+1,1)</f>
        <v>-</v>
      </c>
      <c r="ZI17" s="535" t="str" cm="1">
        <f t="array" ref="ZI17">INDEX(ZI$13:ZI16,$B17+1,1)</f>
        <v>-</v>
      </c>
      <c r="ZJ17" s="535" t="str" cm="1">
        <f t="array" ref="ZJ17">INDEX(ZJ$13:ZJ16,$B17+1,1)</f>
        <v>-</v>
      </c>
      <c r="ZK17" s="535" t="str" cm="1">
        <f t="array" ref="ZK17">INDEX(ZK$13:ZK16,$B17+1,1)</f>
        <v>-</v>
      </c>
      <c r="ZL17" s="535" t="str" cm="1">
        <f t="array" ref="ZL17">INDEX(ZL$13:ZL16,$B17+1,1)</f>
        <v>-</v>
      </c>
      <c r="ZM17" s="535" t="str" cm="1">
        <f t="array" ref="ZM17">INDEX(ZM$13:ZM16,$B17+1,1)</f>
        <v>-</v>
      </c>
      <c r="ZN17" s="535" t="str" cm="1">
        <f t="array" ref="ZN17">INDEX(ZN$13:ZN16,$B17+1,1)</f>
        <v>-</v>
      </c>
      <c r="ZO17" s="535" t="str" cm="1">
        <f t="array" ref="ZO17">INDEX(ZO$13:ZO16,$B17+1,1)</f>
        <v>-</v>
      </c>
      <c r="ZP17" s="535" t="str" cm="1">
        <f t="array" ref="ZP17">INDEX(ZP$13:ZP16,$B17+1,1)</f>
        <v>-</v>
      </c>
      <c r="ZQ17" s="535" t="str" cm="1">
        <f t="array" ref="ZQ17">INDEX(ZQ$13:ZQ16,$B17+1,1)</f>
        <v>-</v>
      </c>
      <c r="ZR17" s="535" t="str" cm="1">
        <f t="array" ref="ZR17">INDEX(ZR$13:ZR16,$B17+1,1)</f>
        <v>-</v>
      </c>
      <c r="ZS17" s="535" t="str" cm="1">
        <f t="array" ref="ZS17">INDEX(ZS$13:ZS16,$B17+1,1)</f>
        <v>-</v>
      </c>
      <c r="ZT17" s="535" t="str" cm="1">
        <f t="array" ref="ZT17">INDEX(ZT$13:ZT16,$B17+1,1)</f>
        <v>-</v>
      </c>
      <c r="ZU17" s="535" t="str" cm="1">
        <f t="array" ref="ZU17">INDEX(ZU$13:ZU16,$B17+1,1)</f>
        <v>-</v>
      </c>
      <c r="ZV17" s="535" t="str" cm="1">
        <f t="array" ref="ZV17">INDEX(ZV$13:ZV16,$B17+1,1)</f>
        <v>-</v>
      </c>
      <c r="ZW17" s="535" t="str" cm="1">
        <f t="array" ref="ZW17">INDEX(ZW$13:ZW16,$B17+1,1)</f>
        <v>-</v>
      </c>
      <c r="ZX17" s="535" t="str" cm="1">
        <f t="array" ref="ZX17">INDEX(ZX$13:ZX16,$B17+1,1)</f>
        <v>-</v>
      </c>
      <c r="ZY17" s="538" t="str">
        <f t="shared" ref="ZY17:ABI17" si="173">ZY$14</f>
        <v>-</v>
      </c>
      <c r="ZZ17" s="538" t="str">
        <f t="shared" si="173"/>
        <v>-</v>
      </c>
      <c r="AAA17" s="538" t="str">
        <f t="shared" si="173"/>
        <v>-</v>
      </c>
      <c r="AAB17" s="538" t="str">
        <f t="shared" si="173"/>
        <v>-</v>
      </c>
      <c r="AAC17" s="538" t="str">
        <f t="shared" si="173"/>
        <v>-</v>
      </c>
      <c r="AAD17" s="538" t="str">
        <f t="shared" si="173"/>
        <v>-</v>
      </c>
      <c r="AAE17" s="538" t="str">
        <f t="shared" si="173"/>
        <v>-</v>
      </c>
      <c r="AAF17" s="538" t="str">
        <f t="shared" si="173"/>
        <v>-</v>
      </c>
      <c r="AAG17" s="538" t="str">
        <f t="shared" si="173"/>
        <v>-</v>
      </c>
      <c r="AAH17" s="538" t="str">
        <f t="shared" si="173"/>
        <v>-</v>
      </c>
      <c r="AAI17" s="538" t="str">
        <f t="shared" si="173"/>
        <v>-</v>
      </c>
      <c r="AAJ17" s="538" t="str">
        <f t="shared" si="173"/>
        <v>-</v>
      </c>
      <c r="AAK17" s="538" t="str">
        <f t="shared" si="173"/>
        <v>-</v>
      </c>
      <c r="AAL17" s="538" t="str">
        <f t="shared" si="173"/>
        <v>-</v>
      </c>
      <c r="AAM17" s="538" t="str">
        <f t="shared" si="173"/>
        <v>-</v>
      </c>
      <c r="AAN17" s="538" t="str">
        <f t="shared" si="173"/>
        <v>-</v>
      </c>
      <c r="AAO17" s="538" t="str">
        <f t="shared" si="173"/>
        <v>-</v>
      </c>
      <c r="AAP17" s="538" t="str">
        <f t="shared" si="173"/>
        <v>-</v>
      </c>
      <c r="AAQ17" s="538" t="str">
        <f t="shared" si="173"/>
        <v>-</v>
      </c>
      <c r="AAR17" s="538" t="str">
        <f t="shared" si="173"/>
        <v>-</v>
      </c>
      <c r="AAS17" s="538" t="str">
        <f t="shared" si="173"/>
        <v>-</v>
      </c>
      <c r="AAT17" s="538" t="str">
        <f t="shared" si="173"/>
        <v>-</v>
      </c>
      <c r="AAU17" s="538" t="str">
        <f t="shared" si="173"/>
        <v>-</v>
      </c>
      <c r="AAV17" s="538">
        <f t="shared" si="173"/>
        <v>1</v>
      </c>
      <c r="AAW17" s="538">
        <f t="shared" si="173"/>
        <v>1</v>
      </c>
      <c r="AAX17" s="538" t="str">
        <f t="shared" si="173"/>
        <v>-</v>
      </c>
      <c r="AAY17" s="538" t="str">
        <f t="shared" si="173"/>
        <v>-</v>
      </c>
      <c r="AAZ17" s="538" t="str">
        <f t="shared" si="173"/>
        <v>-</v>
      </c>
      <c r="ABA17" s="538" t="str">
        <f t="shared" si="173"/>
        <v>-</v>
      </c>
      <c r="ABB17" s="538" t="str">
        <f t="shared" si="173"/>
        <v>-</v>
      </c>
      <c r="ABC17" s="538" t="str">
        <f t="shared" si="173"/>
        <v>-</v>
      </c>
      <c r="ABD17" s="538" t="str">
        <f t="shared" si="173"/>
        <v>-</v>
      </c>
      <c r="ABE17" s="538" t="str">
        <f t="shared" si="173"/>
        <v>-</v>
      </c>
      <c r="ABF17" s="538" t="str">
        <f>ABF$14</f>
        <v>-</v>
      </c>
      <c r="ABG17" s="538" t="str">
        <f t="shared" si="173"/>
        <v>-</v>
      </c>
      <c r="ABH17" s="538" t="str">
        <f t="shared" si="173"/>
        <v>-</v>
      </c>
      <c r="ABI17" s="538" t="str">
        <f t="shared" si="173"/>
        <v>-</v>
      </c>
      <c r="ABJ17" s="538" t="str">
        <f>ABJ$14</f>
        <v>-</v>
      </c>
      <c r="ABK17" s="18"/>
      <c r="ABL17" s="22" t="str">
        <f>IF($N17=ABL$10,TRUE,"-")</f>
        <v>-</v>
      </c>
      <c r="ABM17" s="538" t="str">
        <f>ABM$14</f>
        <v>-</v>
      </c>
      <c r="ABN17" s="538" t="str">
        <f t="shared" ref="ABN17:ACO17" si="174">ABN$14</f>
        <v>-</v>
      </c>
      <c r="ABO17" s="538" t="str">
        <f t="shared" si="174"/>
        <v>-</v>
      </c>
      <c r="ABP17" s="538" t="str">
        <f t="shared" si="174"/>
        <v>-</v>
      </c>
      <c r="ABQ17" s="538" t="str">
        <f t="shared" si="174"/>
        <v>-</v>
      </c>
      <c r="ABR17" s="538" t="str">
        <f t="shared" si="174"/>
        <v>-</v>
      </c>
      <c r="ABS17" s="538" t="str">
        <f t="shared" si="174"/>
        <v>-</v>
      </c>
      <c r="ABT17" s="538" t="str">
        <f t="shared" si="174"/>
        <v>-</v>
      </c>
      <c r="ABU17" s="538" t="str">
        <f t="shared" si="174"/>
        <v>-</v>
      </c>
      <c r="ABV17" s="538" t="str">
        <f t="shared" si="174"/>
        <v>-</v>
      </c>
      <c r="ABW17" s="538" t="str">
        <f t="shared" si="174"/>
        <v>-</v>
      </c>
      <c r="ABX17" s="538" t="str">
        <f t="shared" si="174"/>
        <v>-</v>
      </c>
      <c r="ABY17" s="538" t="str">
        <f t="shared" si="174"/>
        <v>-</v>
      </c>
      <c r="ABZ17" s="538" t="str">
        <f t="shared" si="174"/>
        <v>-</v>
      </c>
      <c r="ACA17" s="538" t="str">
        <f t="shared" si="174"/>
        <v>-</v>
      </c>
      <c r="ACB17" s="538" t="str">
        <f t="shared" si="174"/>
        <v>-</v>
      </c>
      <c r="ACC17" s="538" t="str">
        <f t="shared" si="174"/>
        <v>-</v>
      </c>
      <c r="ACD17" s="538" t="str">
        <f t="shared" si="174"/>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22" t="str">
        <f>IF($N17=ACP$10,TRUE,"-")</f>
        <v>-</v>
      </c>
      <c r="ACQ17" s="538" t="str">
        <f>ACQ$14</f>
        <v>-</v>
      </c>
      <c r="ACR17" s="538" t="str">
        <f t="shared" ref="ACR17:AEW17" si="175">ACR$14</f>
        <v>-</v>
      </c>
      <c r="ACS17" s="538" t="str">
        <f t="shared" si="175"/>
        <v>-</v>
      </c>
      <c r="ACT17" s="538" t="str">
        <f t="shared" si="175"/>
        <v>-</v>
      </c>
      <c r="ACU17" s="538" t="str">
        <f t="shared" si="175"/>
        <v>-</v>
      </c>
      <c r="ACV17" s="538" t="str">
        <f t="shared" si="175"/>
        <v>-</v>
      </c>
      <c r="ACW17" s="538" t="str">
        <f t="shared" si="175"/>
        <v>-</v>
      </c>
      <c r="ACX17" s="538" t="str">
        <f t="shared" si="175"/>
        <v>-</v>
      </c>
      <c r="ACY17" s="538" t="str">
        <f t="shared" si="175"/>
        <v>-</v>
      </c>
      <c r="ACZ17" s="538" t="str">
        <f t="shared" si="175"/>
        <v>-</v>
      </c>
      <c r="ADA17" s="538" t="str">
        <f t="shared" si="175"/>
        <v>-</v>
      </c>
      <c r="ADB17" s="538" t="str">
        <f t="shared" si="175"/>
        <v>-</v>
      </c>
      <c r="ADC17" s="538" t="str">
        <f t="shared" si="175"/>
        <v>-</v>
      </c>
      <c r="ADD17" s="538" t="str">
        <f t="shared" si="175"/>
        <v>-</v>
      </c>
      <c r="ADE17" s="538" t="str">
        <f t="shared" si="175"/>
        <v>-</v>
      </c>
      <c r="ADF17" s="538" t="str">
        <f t="shared" si="175"/>
        <v>-</v>
      </c>
      <c r="ADG17" s="538" t="str">
        <f t="shared" si="175"/>
        <v>-</v>
      </c>
      <c r="ADH17" s="538" t="str">
        <f t="shared" si="175"/>
        <v>-</v>
      </c>
      <c r="ADI17" s="538" t="str">
        <f t="shared" si="175"/>
        <v>-</v>
      </c>
      <c r="ADJ17" s="538" t="str">
        <f t="shared" si="175"/>
        <v>-</v>
      </c>
      <c r="ADK17" s="538" t="str">
        <f t="shared" si="175"/>
        <v>-</v>
      </c>
      <c r="ADL17" s="538" t="str">
        <f t="shared" si="175"/>
        <v>-</v>
      </c>
      <c r="ADM17" s="538" t="str">
        <f t="shared" si="175"/>
        <v>-</v>
      </c>
      <c r="ADN17" s="538" t="str">
        <f t="shared" si="175"/>
        <v>-</v>
      </c>
      <c r="ADO17" s="538" t="str">
        <f t="shared" si="175"/>
        <v>-</v>
      </c>
      <c r="ADP17" s="538" t="str">
        <f t="shared" si="175"/>
        <v>-</v>
      </c>
      <c r="ADQ17" s="538" t="str">
        <f t="shared" si="175"/>
        <v>-</v>
      </c>
      <c r="ADR17" s="538" t="str">
        <f t="shared" si="175"/>
        <v>-</v>
      </c>
      <c r="ADS17" s="538" t="str">
        <f t="shared" si="175"/>
        <v>-</v>
      </c>
      <c r="ADT17" s="538" t="str">
        <f t="shared" si="175"/>
        <v>-</v>
      </c>
      <c r="ADU17" s="538" t="str">
        <f t="shared" si="175"/>
        <v>-</v>
      </c>
      <c r="ADV17" s="538" t="str">
        <f t="shared" si="175"/>
        <v>-</v>
      </c>
      <c r="ADW17" s="538" t="str">
        <f t="shared" si="175"/>
        <v>-</v>
      </c>
      <c r="ADX17" s="538" t="str">
        <f t="shared" si="175"/>
        <v>-</v>
      </c>
      <c r="ADY17" s="538" t="str">
        <f t="shared" si="175"/>
        <v>-</v>
      </c>
      <c r="ADZ17" s="538" t="str">
        <f t="shared" si="175"/>
        <v>-</v>
      </c>
      <c r="AEA17" s="538" t="str">
        <f t="shared" si="175"/>
        <v>-</v>
      </c>
      <c r="AEB17" s="538" t="str">
        <f t="shared" si="175"/>
        <v>-</v>
      </c>
      <c r="AEC17" s="538" t="str">
        <f t="shared" si="175"/>
        <v>-</v>
      </c>
      <c r="AED17" s="538" t="str">
        <f t="shared" si="175"/>
        <v>-</v>
      </c>
      <c r="AEE17" s="538" t="str">
        <f t="shared" si="175"/>
        <v>-</v>
      </c>
      <c r="AEF17" s="538" t="str">
        <f t="shared" si="175"/>
        <v>-</v>
      </c>
      <c r="AEG17" s="538" t="str">
        <f t="shared" si="175"/>
        <v>-</v>
      </c>
      <c r="AEH17" s="538" t="str">
        <f t="shared" si="175"/>
        <v>-</v>
      </c>
      <c r="AEI17" s="538" t="str">
        <f t="shared" si="175"/>
        <v>-</v>
      </c>
      <c r="AEJ17" s="538" t="str">
        <f t="shared" si="175"/>
        <v>-</v>
      </c>
      <c r="AEK17" s="538" t="str">
        <f t="shared" si="175"/>
        <v>-</v>
      </c>
      <c r="AEL17" s="538" t="str">
        <f t="shared" si="175"/>
        <v>-</v>
      </c>
      <c r="AEM17" s="538" t="str">
        <f t="shared" si="175"/>
        <v>-</v>
      </c>
      <c r="AEN17" s="538" t="str">
        <f t="shared" si="175"/>
        <v>-</v>
      </c>
      <c r="AEO17" s="538" t="str">
        <f t="shared" si="175"/>
        <v>-</v>
      </c>
      <c r="AEP17" s="538" t="str">
        <f t="shared" si="175"/>
        <v>-</v>
      </c>
      <c r="AEQ17" s="538" t="str">
        <f t="shared" si="175"/>
        <v>-</v>
      </c>
      <c r="AER17" s="538" t="str">
        <f t="shared" si="175"/>
        <v>-</v>
      </c>
      <c r="AES17" s="538" t="str">
        <f t="shared" si="175"/>
        <v>-</v>
      </c>
      <c r="AET17" s="538" t="str">
        <f t="shared" si="175"/>
        <v>-</v>
      </c>
      <c r="AEU17" s="538" t="str">
        <f t="shared" si="175"/>
        <v>-</v>
      </c>
      <c r="AEV17" s="538" t="str">
        <f t="shared" si="175"/>
        <v>-</v>
      </c>
      <c r="AEW17" s="538" t="str">
        <f t="shared" si="175"/>
        <v>-</v>
      </c>
      <c r="AEX17" s="538">
        <f>AEX$14</f>
        <v>0</v>
      </c>
      <c r="AEY17" s="483">
        <v>0</v>
      </c>
    </row>
    <row r="18" spans="1:831" outlineLevel="1">
      <c r="A18" s="18">
        <f t="shared" si="137"/>
        <v>5</v>
      </c>
      <c r="B18" s="18">
        <f>$A$17</f>
        <v>4</v>
      </c>
      <c r="C18">
        <v>2</v>
      </c>
      <c r="D18" s="17" t="str" cm="1">
        <f t="array" ref="D18">INDEX(D$13:D17,$B18+1,1)</f>
        <v>GSW</v>
      </c>
      <c r="E18" t="b">
        <v>1</v>
      </c>
      <c r="F18" t="b">
        <v>0</v>
      </c>
      <c r="G18" t="b">
        <f t="shared" ref="G18:G24" si="176">E18</f>
        <v>1</v>
      </c>
      <c r="H18" s="40" t="s">
        <v>2636</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8"/>
        <v>2</v>
      </c>
      <c r="W18" s="778" t="b">
        <f>W17</f>
        <v>0</v>
      </c>
      <c r="X18" s="777" t="b">
        <f t="shared" si="139"/>
        <v>1</v>
      </c>
      <c r="Y18" s="777" t="b">
        <f t="shared" si="139"/>
        <v>1</v>
      </c>
      <c r="Z18" s="796" t="b" cm="1">
        <f t="array" ref="Z18">INDEX(Z$13:Z17,$B18+1,1)</f>
        <v>0</v>
      </c>
      <c r="AA18" s="411">
        <f t="shared" si="140"/>
        <v>6</v>
      </c>
      <c r="AB18" s="411">
        <f t="shared" si="141"/>
        <v>6</v>
      </c>
      <c r="AC18" s="411"/>
      <c r="AD18" s="411">
        <f t="shared" si="142"/>
        <v>6</v>
      </c>
      <c r="AE18" s="111"/>
      <c r="AF18" s="111"/>
      <c r="AG18" s="111"/>
      <c r="AH18" s="111"/>
      <c r="AI18" s="535" cm="1">
        <f t="array" ref="AI18">INDEX(AI$13:AI17,$B18+1,1)</f>
        <v>1</v>
      </c>
      <c r="AJ18" s="535" cm="1">
        <f t="array" ref="AJ18">INDEX(AJ$13:AJ17,$B18+1,1)</f>
        <v>1</v>
      </c>
      <c r="AK18" s="535" cm="1">
        <f t="array" ref="AK18">INDEX(AK$13:AK17,$B18+1,1)</f>
        <v>1</v>
      </c>
      <c r="AL18" s="18"/>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tr" cm="1">
        <f t="array" aca="1" ref="BA18" ca="1">$H18&amp;" "        &amp;_xlfn.SINGLE( INDEX(i.ModelStructure,$I18,1))    &amp;" "
&amp; $D18        &amp;       IF(OR($CE18="-", $CE18),"_PInp","_Full")&amp;    IF($DK18=0," SFM","")&amp;IF($DK18=1," MFM","")&amp;IF($DK18=7," Mat","")&amp;IF($EZ18=1,"&amp;EL","   ")&amp;IF($DQ18=TRUE,"&amp;BBT","    ")
&amp;      " TOL"&amp;_xlfn.SINGLE(INDEX(i.TOL_Desc,1,$N18))   &amp; " Scan"&amp;$AK18
&amp;       CHOOSE($K18+1," CFS"," GFS"," NFS")&amp;     " CG_"&amp;_xlfn.SINGLE(_xlfn.SWITCH($XO18,"-",1,TRUE,1,FALSE,0))&amp;_xlfn.SINGLE(    IF($XX18="-"," FodCrop    ",_xlfn.SWITCH(VALUE(LEFT($XX$4,1)),0," All",6," Lup",9," Oat",11," OaF")&amp;"_Fod"&amp;TEXT($XX18,"000%")))
&amp;" REV"&amp;"_"&amp;TEXT($HB18,"00;-0;00;@ ")&amp;TEXT($AN18,"00;-0;00;  @")&amp;"_"&amp;TEXT($HG18,"0")&amp;"_"&amp;TEXT($AP18,"0")
&amp; " RR"&amp;TEXT(SUM($FD18:$FE18),"+00%;-00%;    ;@")
&amp; " ("&amp;IF($DD18,"P","E")   &amp;IF($DE18,"T","t")        &amp;     "_F"&amp;IF($AAG18=TRUE,3,0)+COUNTIF($ZY18:$AAC18,TRUE)+COUNTIF($BV18:$BW18,"&gt;0")&amp;IF($AAE18=TRUE,3,0)+COUNTIF($BV18:$BW18,"&gt;0")&amp;"N"&amp;$AAJ18&amp;$AAK18&amp;"L"&amp;$AAV18&amp;$AAW18&amp;"_"&amp;$AAU18&amp;")"</f>
        <v>Quick_test   SE GSW_PInp MFM        TOLSpr Scan1 CFS CG_1 FodCrop     REV_-   _-_1 RR+01% (Et_F00N--L11_-)</v>
      </c>
      <c r="BB18" s="8" t="str">
        <f ca="1">IF(COUNTIF($BA$13:$BA18,$BA18)=1,"-","Dup")</f>
        <v>-</v>
      </c>
      <c r="BC18" s="18"/>
      <c r="BD18" s="22" t="b">
        <v>0</v>
      </c>
      <c r="BE18" s="22" t="b">
        <v>0</v>
      </c>
      <c r="BF18" s="22" t="b">
        <v>0</v>
      </c>
      <c r="BG18" s="22" t="b">
        <v>0</v>
      </c>
      <c r="BH18" s="22" t="b">
        <v>0</v>
      </c>
      <c r="BI18" s="22" t="b">
        <v>0</v>
      </c>
      <c r="BJ18" s="22" t="b">
        <v>0</v>
      </c>
      <c r="BK18" s="22" t="b">
        <v>0</v>
      </c>
      <c r="BL18" s="22" t="b">
        <v>0</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535" t="str" cm="1">
        <f t="array" ref="CD18">INDEX(CD$13:CD17,$B18+1,1)</f>
        <v>-</v>
      </c>
      <c r="CE18" s="535" t="str" cm="1">
        <f t="array" ref="CE18">INDEX(CE$13:CE17,$B18+1,1)</f>
        <v>-</v>
      </c>
      <c r="CF18" s="18"/>
      <c r="CG18" s="535" t="str" cm="1">
        <f t="array" ref="CG18">INDEX(CG$13:CG17,$B18+1,1)</f>
        <v>-</v>
      </c>
      <c r="CH18" s="411" t="str">
        <f t="shared" ca="1" si="145"/>
        <v>-</v>
      </c>
      <c r="CI18" s="411">
        <f t="shared" si="146"/>
        <v>0</v>
      </c>
      <c r="CJ18" s="411">
        <f t="shared" si="146"/>
        <v>0</v>
      </c>
      <c r="CK18" s="535" t="str" cm="1">
        <f t="array" ref="CK18">INDEX(CK$13:CK17,$B18+1,1)</f>
        <v>-</v>
      </c>
      <c r="CL18" s="535" t="str" cm="1">
        <f t="array" ref="CL18">INDEX(CL$13:CL17,$B18+1,1)</f>
        <v>-</v>
      </c>
      <c r="CM18" s="535" t="str" cm="1">
        <f t="array" ref="CM18">INDEX(CM$13:CM17,$B18+1,1)</f>
        <v>-</v>
      </c>
      <c r="CN18" s="411" t="str">
        <f t="shared" ca="1" si="147"/>
        <v>-</v>
      </c>
      <c r="CO18" s="411">
        <f t="shared" si="148"/>
        <v>0</v>
      </c>
      <c r="CP18" s="411">
        <f t="shared" si="148"/>
        <v>0</v>
      </c>
      <c r="CQ18" s="535" t="str" cm="1">
        <f t="array" ref="CQ18">INDEX(CQ$13:CQ17,$B18+1,1)</f>
        <v>-</v>
      </c>
      <c r="CR18" s="411" t="str">
        <f t="shared" ca="1" si="149"/>
        <v>-</v>
      </c>
      <c r="CS18" s="411">
        <f t="shared" si="150"/>
        <v>0</v>
      </c>
      <c r="CT18" s="535" t="str" cm="1">
        <f t="array" ref="CT18">INDEX(CT$13:CT17,$B18+1,1)</f>
        <v>-</v>
      </c>
      <c r="CU18" s="535" t="str" cm="1">
        <f t="array" ref="CU18">INDEX(CU$13:CU17,$B18+1,1)</f>
        <v>-</v>
      </c>
      <c r="CV18" s="411">
        <f t="shared" si="151"/>
        <v>0</v>
      </c>
      <c r="CW18" s="535" t="str" cm="1">
        <f t="array" ref="CW18">INDEX(CW$13:CW17,$B18+1,1)</f>
        <v>-</v>
      </c>
      <c r="CX18" s="411" t="str">
        <f t="shared" ca="1" si="152"/>
        <v>-</v>
      </c>
      <c r="CY18" s="411">
        <f t="shared" si="153"/>
        <v>0</v>
      </c>
      <c r="CZ18" s="411">
        <f t="shared" si="153"/>
        <v>0</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411">
        <f t="shared" ref="DK18:DL48" si="177">INDEX(i.Genotype,$U18,DK$6)</f>
        <v>1</v>
      </c>
      <c r="DL18" s="411">
        <f t="shared" si="177"/>
        <v>60</v>
      </c>
      <c r="DM18" s="535" t="str" cm="1">
        <f t="array" ref="DM18">INDEX(DM$13:DM17,$B18+1,1)</f>
        <v>-</v>
      </c>
      <c r="DN18" s="411" t="str">
        <f t="shared" ref="DN18:DP48" si="178">INDEX(i.Genotype,$U18,DN$6)</f>
        <v>-</v>
      </c>
      <c r="DO18" s="411" t="str">
        <f t="shared" si="178"/>
        <v>-</v>
      </c>
      <c r="DP18" s="411" t="str">
        <f t="shared" si="178"/>
        <v>-</v>
      </c>
      <c r="DQ18" s="411" t="b">
        <f t="shared" ref="DQ18:DQ48" si="179">INDEX(i.Breed,$T18,DQ$6)</f>
        <v>0</v>
      </c>
      <c r="DR18" s="535" t="str" cm="1">
        <f t="array" ref="DR18">INDEX(DR$13:DR17,$B18+1,1)</f>
        <v>-</v>
      </c>
      <c r="DS18" s="535" t="str" cm="1">
        <f t="array" ref="DS18">INDEX(DS$13:DS17,$B18+1,1)</f>
        <v>-</v>
      </c>
      <c r="DT18" s="535" t="str" cm="1">
        <f t="array" ref="DT18">INDEX(DT$13:DT17,$B18+1,1)</f>
        <v>-</v>
      </c>
      <c r="DU18" s="535" t="str" cm="1">
        <f t="array" ref="DU18">INDEX(DU$13:DU17,$B18+1,1)</f>
        <v>-</v>
      </c>
      <c r="DV18" s="411">
        <f t="shared" ref="DV18:EB28" si="180">INDEX(i.Breed,$T18,DV$6)</f>
        <v>500</v>
      </c>
      <c r="DW18" s="411">
        <f t="shared" si="180"/>
        <v>500</v>
      </c>
      <c r="DX18" s="411" t="str">
        <f t="shared" si="180"/>
        <v>-</v>
      </c>
      <c r="DY18" s="411" t="str">
        <f t="shared" si="180"/>
        <v>-</v>
      </c>
      <c r="DZ18" s="411" t="str">
        <f t="shared" si="180"/>
        <v>-</v>
      </c>
      <c r="EA18" s="411" t="str">
        <f t="shared" si="180"/>
        <v>-</v>
      </c>
      <c r="EB18" s="411" t="str">
        <f t="shared" si="180"/>
        <v>-</v>
      </c>
      <c r="EC18" s="535" cm="1">
        <f t="array" ref="EC18">INDEX(EC$13:EC17,$B18+1,1)</f>
        <v>0</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535" cm="1">
        <f t="array" ref="EN18">INDEX(EN$13:EN17,$B18+1,1)</f>
        <v>999999</v>
      </c>
      <c r="EO18" s="535" cm="1">
        <f t="array" ref="EO18">INDEX(EO$13:EO17,$B18+1,1)</f>
        <v>999999</v>
      </c>
      <c r="EP18" s="782">
        <f t="shared" si="156"/>
        <v>0</v>
      </c>
      <c r="EQ18" s="782">
        <f t="shared" si="156"/>
        <v>0</v>
      </c>
      <c r="ER18" s="782">
        <f t="shared" si="156"/>
        <v>999999</v>
      </c>
      <c r="ES18" s="535" t="str" cm="1">
        <f t="array" ref="ES18">INDEX(ES$13:ES17,$B18+1,1)</f>
        <v>-</v>
      </c>
      <c r="ET18" s="535" t="str" cm="1">
        <f t="array" ref="ET18">INDEX(ET$13:ET17,$B18+1,1)</f>
        <v>-</v>
      </c>
      <c r="EU18" s="411" t="str">
        <f>IF(OR($AB18=6,$FW18&lt;2),EU$13,INDEX(i.dryman,($AJ18-1)*4+$AI18,EU$6))</f>
        <v>-</v>
      </c>
      <c r="EV18" s="411" t="str">
        <f>IF(OR($AB18=6,$FW18&lt;2),EV$13,INDEX(i.dryman,($AJ18-1)*4+$AI18,EV$6))</f>
        <v>-</v>
      </c>
      <c r="EW18" s="781">
        <f t="shared" ref="EW18:EW55" si="181">IF($W18,999999,0)</f>
        <v>0</v>
      </c>
      <c r="EX18" s="779">
        <f t="shared" ref="EX18:EX55" si="182">IF($X18,999999,0)</f>
        <v>999999</v>
      </c>
      <c r="EY18" s="780">
        <f t="shared" ref="EY18:EY55" si="183">IF($Y18,999999,0)</f>
        <v>999999</v>
      </c>
      <c r="EZ18" s="535" t="str" cm="1">
        <f t="array" ref="EZ18">INDEX(EZ$13:EZ17,$B18+1,1)</f>
        <v>-</v>
      </c>
      <c r="FA18" s="728" cm="1">
        <f t="array" ref="FA18">IF(EZ18&lt;&gt;"-",EZ18,INDEX(i.ELMatedEst,$AA18+1,$T18))</f>
        <v>0</v>
      </c>
      <c r="FB18" s="535" t="str" cm="1">
        <f t="array" ref="FB18">INDEX(FB$13:FB17,$B18+1,1)</f>
        <v>-</v>
      </c>
      <c r="FC18" s="535" t="str" cm="1">
        <f t="array" ref="FC18">INDEX(FC$13:FC17,$B18+1,1)</f>
        <v>-</v>
      </c>
      <c r="FD18" s="411">
        <f t="shared" ref="FD18:FD48" si="184">IF($P18=0,FD$13,INDEX(i.RR_scenario,$P18,$T18))</f>
        <v>0</v>
      </c>
      <c r="FE18" s="666">
        <f t="shared" ref="FE18:FE48" si="185">INDEX(i.dryman,($AJ18-1)*4+$AI18,FE$6)</f>
        <v>5.0000000000000001E-3</v>
      </c>
      <c r="FF18" s="535" cm="1">
        <f t="array" ref="FF18">INDEX(FF$13:FF17,$B18+1,1)</f>
        <v>1</v>
      </c>
      <c r="FG18" s="667">
        <f t="shared" ref="FG18:FG55" si="186">(1-INDEX(i.ELMatedEst,$AB18+1,$T18))*i.dELRR_ELPropNotMated</f>
        <v>0.12</v>
      </c>
      <c r="FH18" s="667">
        <f>INDEX(CHOOSE($N18,DataAutumn!i.EL_PropnSold,DataWinter!i.EL_PropnSold,DataSpring!i.EL_PropnSold),$AI18,$T18)*INDEX(i.ELMatedEst,$AB18+1,$T18)*i.dAdultRR_ELPropSold
+INDEX(i.dryman,($AJ18-1)*4+$AI18,FH$7)</f>
        <v>0</v>
      </c>
      <c r="FI18" s="667">
        <f>INDEX(CHOOSE($N18,DataAutumn!i.EL_PropnSold,DataWinter!i.EL_PropnSold,DataSpring!i.EL_PropnSold),$AI18,$T18)*INDEX(i.ELMatedEst,$AB18+1,$T18)*i.dAdultRR_ELPropSold
+INDEX(i.dryman,($AJ18-1)*4+$AI18,FI$7)</f>
        <v>3.125E-2</v>
      </c>
      <c r="FJ18" s="667">
        <f>INDEX(CHOOSE($N18,DataAutumn!i.EL_PropnSold,DataWinter!i.EL_PropnSold,DataSpring!i.EL_PropnSold),$AI18,$T18)*INDEX(i.ELMatedEst,$AB18+1,$T18)*i.dAdultRR_ELPropSold
+INDEX(i.dryman,($AJ18-1)*4+$AI18,FJ$7)</f>
        <v>3.125E-2</v>
      </c>
      <c r="FK18" s="667">
        <f>INDEX(CHOOSE($N18,DataAutumn!i.EL_PropnSold,DataWinter!i.EL_PropnSold,DataSpring!i.EL_PropnSold),$AI18,$T18)*INDEX(i.ELMatedEst,$AB18+1,$T18)*i.dAdultRR_ELPropSold
+INDEX(i.dryman,($AJ18-1)*4+$AI18,FK$7)</f>
        <v>3.125E-2</v>
      </c>
      <c r="FL18" s="668">
        <f>INDEX(CHOOSE($N18,DataAutumn!i.EL_PropnSold,DataWinter!i.EL_PropnSold,DataSpring!i.EL_PropnSold),$AI18,$T18)*INDEX(i.ELMatedEst,$AB18+1,$T18)*i.dAdultLSurv_ELPropSold</f>
        <v>0</v>
      </c>
      <c r="FM18" s="411" t="b">
        <f t="shared" ref="FM18:FP38" si="187">INDEX(i.dryman,($AJ18-1)*4+$AI18,FM$6)</f>
        <v>0</v>
      </c>
      <c r="FN18" s="411" t="b">
        <f t="shared" si="187"/>
        <v>0</v>
      </c>
      <c r="FO18" s="411" t="b">
        <f t="shared" si="187"/>
        <v>0</v>
      </c>
      <c r="FP18" s="411" t="b">
        <f t="shared" si="187"/>
        <v>0</v>
      </c>
      <c r="FQ18" s="411">
        <f t="shared" ref="FQ18:FR37" si="188">INDEX(i.dryman,($AJ18-1)*4+$AI18,FQ$6+$T18-1)</f>
        <v>1</v>
      </c>
      <c r="FR18" s="411">
        <f t="shared" si="188"/>
        <v>0</v>
      </c>
      <c r="FS18" s="411" t="b">
        <f t="shared" ref="FS18:FS55" si="189">AND(INDEX(i.dryman,($AJ18-1)*4+$AI18,FS$6),($FX18&gt;0))</f>
        <v>0</v>
      </c>
      <c r="FT18" s="411" t="b">
        <f t="shared" si="157"/>
        <v>0</v>
      </c>
      <c r="FU18" s="411" t="b">
        <f t="shared" si="157"/>
        <v>0</v>
      </c>
      <c r="FV18" s="411" t="b">
        <f t="shared" si="157"/>
        <v>1</v>
      </c>
      <c r="FW18" s="87">
        <f t="shared" si="158"/>
        <v>1</v>
      </c>
      <c r="FX18" s="87">
        <f t="shared" si="158"/>
        <v>1</v>
      </c>
      <c r="FY18" s="535" cm="1">
        <f t="array" ref="FY18">INDEX(FY$13:FY17,$B18+1,1)</f>
        <v>1</v>
      </c>
      <c r="FZ18" s="535" cm="1">
        <f t="array" ref="FZ18">INDEX(FZ$13:FZ17,$B18+1,1)</f>
        <v>1</v>
      </c>
      <c r="GA18" s="535" cm="1">
        <f t="array" ref="GA18">INDEX(GA$13:GA17,$B18+1,1)</f>
        <v>1</v>
      </c>
      <c r="GB18" s="535" cm="1">
        <f t="array" ref="GB18">INDEX(GB$13:GB17,$B18+1,1)</f>
        <v>1</v>
      </c>
      <c r="GC18" s="535" t="str" cm="1">
        <f t="array" ref="GC18">INDEX(GC$13:GC17,$B18+1,1)</f>
        <v>-</v>
      </c>
      <c r="GD18" s="411" t="b">
        <f t="shared" ref="GD18:GG48" si="190">INDEX(IF($T18&lt;4,i.ProdnCal_Mer,i.ProdnCal_Mat),$N18,($L18-1)*10+GD$6)</f>
        <v>1</v>
      </c>
      <c r="GE18" s="411" t="b">
        <f t="shared" si="190"/>
        <v>0</v>
      </c>
      <c r="GF18" s="411" t="b">
        <f t="shared" si="190"/>
        <v>0</v>
      </c>
      <c r="GG18" s="411" t="b">
        <f t="shared" si="190"/>
        <v>0</v>
      </c>
      <c r="GH18" s="87">
        <f t="shared" si="160"/>
        <v>1</v>
      </c>
      <c r="GI18" s="87">
        <f t="shared" si="160"/>
        <v>1</v>
      </c>
      <c r="GJ18" s="87">
        <f t="shared" si="160"/>
        <v>1</v>
      </c>
      <c r="GK18" s="87">
        <f t="shared" si="160"/>
        <v>1</v>
      </c>
      <c r="GL18" s="87">
        <f t="shared" si="160"/>
        <v>1</v>
      </c>
      <c r="GM18" s="87">
        <f t="shared" si="160"/>
        <v>1</v>
      </c>
      <c r="GN18" s="87">
        <f t="shared" si="160"/>
        <v>1</v>
      </c>
      <c r="GO18" s="87">
        <f t="shared" si="160"/>
        <v>1</v>
      </c>
      <c r="GP18" s="535" cm="1">
        <f t="array" ref="GP18">INDEX(GP$13:GP17,$B18+1,1)</f>
        <v>0</v>
      </c>
      <c r="GQ18" s="535" cm="1">
        <f t="array" ref="GQ18">INDEX(GQ$13:GQ17,$B18+1,1)</f>
        <v>0</v>
      </c>
      <c r="GR18" s="535" cm="1">
        <f t="array" ref="GR18">INDEX(GR$13:GR17,$B18+1,1)</f>
        <v>0</v>
      </c>
      <c r="GS18" s="535" cm="1">
        <f t="array" ref="GS18">INDEX(GS$13:GS17,$B18+1,1)</f>
        <v>0</v>
      </c>
      <c r="GT18" s="411" cm="1">
        <f t="array" ref="GT18">INDEX(i.dse_type,1,$L18)</f>
        <v>0</v>
      </c>
      <c r="GU18" s="535" t="str" cm="1">
        <f t="array" ref="GU18">INDEX(GU$13:GU17,$B18+1,1)</f>
        <v>-</v>
      </c>
      <c r="GV18" s="535" t="str" cm="1">
        <f t="array" ref="GV18">INDEX(GV$13:GV17,$B18+1,1)</f>
        <v>-</v>
      </c>
      <c r="GW18" s="535" t="str" cm="1">
        <f t="array" ref="GW18">INDEX(GW$13:GW17,$B18+1,1)</f>
        <v>-</v>
      </c>
      <c r="GX18" s="18"/>
      <c r="GY18" s="535" t="str" cm="1">
        <f t="array" ref="GY18">INDEX(GY$13:GY17,$B18+1,1)</f>
        <v>-</v>
      </c>
      <c r="GZ18" s="411" t="b">
        <f t="shared" ref="GZ18:GZ48" si="191">$AN18&lt;0</f>
        <v>0</v>
      </c>
      <c r="HA18" s="535" t="str" cm="1">
        <f t="array" ref="HA18">INDEX(HA$13:HA17,$B18+1,1)</f>
        <v>-</v>
      </c>
      <c r="HB18" s="535" t="str" cm="1">
        <f t="array" ref="HB18">INDEX(HB$13:HB17,$B18+1,1)</f>
        <v>-</v>
      </c>
      <c r="HC18" s="535" t="str" cm="1">
        <f t="array" ref="HC18">INDEX(HC$13:HC17,$B18+1,1)</f>
        <v>-</v>
      </c>
      <c r="HD18" s="535" cm="1">
        <f t="array" ref="HD18">INDEX(HD$13:HD17,$B18+1,1)</f>
        <v>1</v>
      </c>
      <c r="HE18" s="535" cm="1">
        <f t="array" ref="HE18">INDEX(HE$13:HE17,$B18+1,1)</f>
        <v>1</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t="str" cm="1">
        <f t="array" ref="HU18">INDEX(HU$13:HU17,$B18+1,1)</f>
        <v>-</v>
      </c>
      <c r="HV18" s="535" t="str" cm="1">
        <f t="array" ref="HV18">INDEX(HV$13:HV17,$B18+1,1)</f>
        <v>-</v>
      </c>
      <c r="HW18" s="535" t="str" cm="1">
        <f t="array" ref="HW18">INDEX(HW$13:HW17,$B18+1,1)</f>
        <v>-</v>
      </c>
      <c r="HX18" s="535" t="str" cm="1">
        <f t="array" ref="HX18">INDEX(HX$13:HX17,$B18+1,1)</f>
        <v>-</v>
      </c>
      <c r="HY18" s="535" t="str" cm="1">
        <f t="array" ref="HY18">INDEX(HY$13:HY17,$B18+1,1)</f>
        <v>-</v>
      </c>
      <c r="HZ18" s="535" t="str" cm="1">
        <f t="array" ref="HZ18">INDEX(HZ$13:HZ17,$B18+1,1)</f>
        <v>-</v>
      </c>
      <c r="IA18" s="535" cm="1">
        <f t="array" ref="IA18">INDEX(IA$13:IA17,$B18+1,1)</f>
        <v>0</v>
      </c>
      <c r="IB18" s="535" t="str" cm="1">
        <f t="array" ref="IB18">INDEX(IB$13:IB17,$B18+1,1)</f>
        <v>-</v>
      </c>
      <c r="IC18" s="535" cm="1">
        <f t="array" ref="IC18">INDEX(IC$13:IC17,$B18+1,1)</f>
        <v>1</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535" cm="1">
        <f t="array" ref="IK18">INDEX(IK$13:IK17,$B18+1,1)</f>
        <v>1</v>
      </c>
      <c r="IL18" s="535" cm="1">
        <f t="array" ref="IL18">INDEX(IL$13:IL17,$B18+1,1)</f>
        <v>0</v>
      </c>
      <c r="IM18" s="535" cm="1">
        <f t="array" ref="IM18">INDEX(IM$13:IM17,$B18+1,1)</f>
        <v>0</v>
      </c>
      <c r="IN18" s="535" cm="1">
        <f t="array" ref="IN18">INDEX(IN$13:IN17,$B18+1,1)</f>
        <v>0</v>
      </c>
      <c r="IO18" s="535" cm="1">
        <f t="array" ref="IO18">INDEX(IO$13:IO17,$B18+1,1)</f>
        <v>0</v>
      </c>
      <c r="IP18" s="535" cm="1">
        <f t="array" ref="IP18">INDEX(IP$13:IP17,$B18+1,1)</f>
        <v>0</v>
      </c>
      <c r="IQ18" s="18"/>
      <c r="IR18" s="535" cm="1">
        <f t="array" ref="IR18">INDEX(IR$13:IR17,$B18+1,1)</f>
        <v>0.125</v>
      </c>
      <c r="IS18" s="535" cm="1">
        <f t="array" ref="IS18">INDEX(IS$13:IS17,$B18+1,1)</f>
        <v>0.3</v>
      </c>
      <c r="IT18" s="535" cm="1">
        <f t="array" ref="IT18">INDEX(IT$13:IT17,$B18+1,1)</f>
        <v>-0.05</v>
      </c>
      <c r="IU18" s="535" cm="1">
        <f t="array" ref="IU18">INDEX(IU$13:IU17,$B18+1,1)</f>
        <v>0.1</v>
      </c>
      <c r="IV18" s="535" cm="1">
        <f t="array" ref="IV18">INDEX(IV$13:IV17,$B18+1,1)</f>
        <v>0.25</v>
      </c>
      <c r="IW18" s="535" cm="1">
        <f t="array" ref="IW18">INDEX(IW$13:IW17,$B18+1,1)</f>
        <v>-0.05</v>
      </c>
      <c r="IX18" s="535" cm="1">
        <f t="array" ref="IX18">INDEX(IX$13:IX17,$B18+1,1)</f>
        <v>0.05</v>
      </c>
      <c r="IY18" s="535" cm="1">
        <f t="array" ref="IY18">INDEX(IY$13:IY17,$B18+1,1)</f>
        <v>0.1</v>
      </c>
      <c r="IZ18" s="535" cm="1">
        <f t="array" ref="IZ18">INDEX(IZ$13:IZ17,$B18+1,1)</f>
        <v>-0.02</v>
      </c>
      <c r="JA18" s="535" cm="1">
        <f t="array" ref="JA18">INDEX(JA$13:JA17,$B18+1,1)</f>
        <v>0.1</v>
      </c>
      <c r="JB18" s="535" cm="1">
        <f t="array" ref="JB18">INDEX(JB$13:JB17,$B18+1,1)</f>
        <v>0.25</v>
      </c>
      <c r="JC18" s="535" cm="1">
        <f t="array" ref="JC18">INDEX(JC$13:JC17,$B18+1,1)</f>
        <v>-0.05</v>
      </c>
      <c r="JD18" s="535" cm="1">
        <f t="array" ref="JD18">INDEX(JD$13:JD17,$B18+1,1)</f>
        <v>0.125</v>
      </c>
      <c r="JE18" s="535" cm="1">
        <f t="array" ref="JE18">INDEX(JE$13:JE17,$B18+1,1)</f>
        <v>0.1</v>
      </c>
      <c r="JF18" s="535" cm="1">
        <f t="array" ref="JF18">INDEX(JF$13:JF17,$B18+1,1)</f>
        <v>0.1</v>
      </c>
      <c r="JG18" s="535" cm="1">
        <f t="array" ref="JG18">INDEX(JG$13:JG17,$B18+1,1)</f>
        <v>0.1</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cm="1">
        <f t="array" ref="WM18">INDEX(WM$13:WM17,$B18+1,1)</f>
        <v>0</v>
      </c>
      <c r="WN18" s="535" cm="1">
        <f t="array" ref="WN18">INDEX(WN$13:WN17,$B18+1,1)</f>
        <v>0</v>
      </c>
      <c r="WO18" s="535" cm="1">
        <f t="array" ref="WO18">INDEX(WO$13:WO17,$B18+1,1)</f>
        <v>0</v>
      </c>
      <c r="WP18" s="535" cm="1">
        <f t="array" ref="WP18">INDEX(WP$13:WP17,$B18+1,1)</f>
        <v>0</v>
      </c>
      <c r="WQ18" s="535" cm="1">
        <f t="array" ref="WQ18">INDEX(WQ$13:WQ17,$B18+1,1)</f>
        <v>0</v>
      </c>
      <c r="WR18" s="535" cm="1">
        <f t="array" ref="WR18">INDEX(WR$13:WR17,$B18+1,1)</f>
        <v>0</v>
      </c>
      <c r="WS18" s="535" t="str" cm="1">
        <f t="array" ref="WS18">INDEX(WS$13:WS17,$B18+1,1)</f>
        <v>-</v>
      </c>
      <c r="WT18" s="18"/>
      <c r="WU18" s="535" cm="1">
        <f t="array" ref="WU18">INDEX(WU$13:WU17,$B18+1,1)</f>
        <v>0</v>
      </c>
      <c r="WV18" s="535" cm="1">
        <f t="array" ref="WV18">INDEX(WV$13:WV17,$B18+1,1)</f>
        <v>0</v>
      </c>
      <c r="WW18" s="535" cm="1">
        <f t="array" ref="WW18">INDEX(WW$13:WW17,$B18+1,1)</f>
        <v>0</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535" t="str" cm="1">
        <f t="array" ref="XH18">INDEX(XH$13:XH17,$B18+1,1)</f>
        <v>-</v>
      </c>
      <c r="XI18" s="535" t="str" cm="1">
        <f t="array" ref="XI18">INDEX(XI$13:XI17,$B18+1,1)</f>
        <v>-</v>
      </c>
      <c r="XJ18" s="535" t="str" cm="1">
        <f t="array" ref="XJ18">INDEX(XJ$13:XJ17,$B18+1,1)</f>
        <v>-</v>
      </c>
      <c r="XK18" s="535" t="str" cm="1">
        <f t="array" ref="XK18">INDEX(XK$13:XK17,$B18+1,1)</f>
        <v>-</v>
      </c>
      <c r="XL18" s="535" t="str" cm="1">
        <f t="array" ref="XL18">INDEX(XL$13:XL17,$B18+1,1)</f>
        <v>-</v>
      </c>
      <c r="XM18" s="535" t="str" cm="1">
        <f t="array" ref="XM18">INDEX(XM$13:XM17,$B18+1,1)</f>
        <v>-</v>
      </c>
      <c r="XN18" s="18"/>
      <c r="XO18" s="411" t="str">
        <f t="shared" ref="XO18:XO37" ca="1" si="192">IF($AM18&lt;&gt;0,INDEX(i.cropgraze_inc,$AM18,XO$6),OFFSET(XO$13,$B18,0))</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str" cm="1">
        <f t="array" ref="XW18">INDEX(XW$13:XW17,$B18+1,1)</f>
        <v>-</v>
      </c>
      <c r="XX18" s="535" t="str" cm="1">
        <f t="array" ref="XX18">INDEX(XX$13:XX17,$B18+1,1)</f>
        <v>-</v>
      </c>
      <c r="XY18" s="535" t="str" cm="1">
        <f t="array" ref="XY18">INDEX(XY$13:XY17,$B18+1,1)</f>
        <v>-</v>
      </c>
      <c r="XZ18" s="535" t="str" cm="1">
        <f t="array" ref="XZ18">INDEX(XZ$13:XZ17,$B18+1,1)</f>
        <v>-</v>
      </c>
      <c r="YA18" s="535" t="str" cm="1">
        <f t="array" ref="YA18">INDEX(YA$13:YA17,$B18+1,1)</f>
        <v>-</v>
      </c>
      <c r="YB18" s="535" cm="1">
        <f t="array" ref="YB18">INDEX(YB$13:YB17,$B18+1,1)</f>
        <v>0</v>
      </c>
      <c r="YC18" s="535" t="str" cm="1">
        <f t="array" ref="YC18">INDEX(YC$13:YC17,$B18+1,1)</f>
        <v>-</v>
      </c>
      <c r="YD18" s="535" t="str" cm="1">
        <f t="array" ref="YD18">INDEX(YD$13:YD17,$B18+1,1)</f>
        <v>-</v>
      </c>
      <c r="YE18" s="535" t="str" cm="1">
        <f t="array" ref="YE18">INDEX(YE$13:YE17,$B18+1,1)</f>
        <v>-</v>
      </c>
      <c r="YF18" s="535" t="str" cm="1">
        <f t="array" ref="YF18">INDEX(YF$13:YF17,$B18+1,1)</f>
        <v>-</v>
      </c>
      <c r="YG18" s="535" t="str" cm="1">
        <f t="array" ref="YG18">INDEX(YG$13:YG17,$B18+1,1)</f>
        <v>-</v>
      </c>
      <c r="YH18" s="535" t="str" cm="1">
        <f t="array" ref="YH18">INDEX(YH$13:YH17,$B18+1,1)</f>
        <v>-</v>
      </c>
      <c r="YI18" s="535" t="str" cm="1">
        <f t="array" ref="YI18">INDEX(YI$13:YI17,$B18+1,1)</f>
        <v>-</v>
      </c>
      <c r="YJ18" s="535" t="str" cm="1">
        <f t="array" ref="YJ18">INDEX(YJ$13:YJ17,$B18+1,1)</f>
        <v>-</v>
      </c>
      <c r="YK18" s="535" t="b" cm="1">
        <f t="array" ref="YK18">INDEX(YK$13:YK17,$B18+1,1)</f>
        <v>1</v>
      </c>
      <c r="YL18" s="535" t="str" cm="1">
        <f t="array" ref="YL18">INDEX(YL$13:YL17,$B18+1,1)</f>
        <v>-</v>
      </c>
      <c r="YM18" s="535" cm="1">
        <f t="array" ref="YM18">INDEX(YM$13:YM17,$B18+1,1)</f>
        <v>0</v>
      </c>
      <c r="YN18" s="535" cm="1">
        <f t="array" ref="YN18">INDEX(YN$13:YN17,$B18+1,1)</f>
        <v>0</v>
      </c>
      <c r="YO18" s="535" cm="1">
        <f t="array" ref="YO18">INDEX(YO$13:YO17,$B18+1,1)</f>
        <v>0</v>
      </c>
      <c r="YP18" s="18"/>
      <c r="YQ18" s="535" t="str" cm="1">
        <f t="array" ref="YQ18">INDEX(YQ$13:YQ17,$B18+1,1)</f>
        <v>-</v>
      </c>
      <c r="YR18" s="535" t="str" cm="1">
        <f t="array" ref="YR18">INDEX(YR$13:YR17,$B18+1,1)</f>
        <v>-</v>
      </c>
      <c r="YS18" s="535" t="str" cm="1">
        <f t="array" ref="YS18">INDEX(YS$13:YS17,$B18+1,1)</f>
        <v>-</v>
      </c>
      <c r="YT18" s="535" t="str" cm="1">
        <f t="array" ref="YT18">INDEX(YT$13:YT17,$B18+1,1)</f>
        <v>-</v>
      </c>
      <c r="YU18" s="535" cm="1">
        <f t="array" ref="YU18">INDEX(YU$13:YU17,$B18+1,1)</f>
        <v>1</v>
      </c>
      <c r="YV18" s="535" cm="1">
        <f t="array" ref="YV18">INDEX(YV$13:YV17,$B18+1,1)</f>
        <v>1</v>
      </c>
      <c r="YW18" s="535" cm="1">
        <f t="array" ref="YW18">INDEX(YW$13:YW17,$B18+1,1)</f>
        <v>1</v>
      </c>
      <c r="YX18" s="535" cm="1">
        <f t="array" ref="YX18">INDEX(YX$13:YX17,$B18+1,1)</f>
        <v>1</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18"/>
      <c r="ZE18" s="411">
        <v>1.5</v>
      </c>
      <c r="ZF18" s="18"/>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cm="1">
        <f t="array" ref="AAV18">INDEX(AAV$13:AAV17,$B18+1,1)</f>
        <v>1</v>
      </c>
      <c r="AAW18" s="535" cm="1">
        <f t="array" ref="AAW18">INDEX(AAW$13:AAW17,$B18+1,1)</f>
        <v>1</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18"/>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t="str" cm="1">
        <f t="array" ref="AEN18">INDEX(AEN$13:AEN17,$B18+1,1)</f>
        <v>-</v>
      </c>
      <c r="AEO18" s="535" t="str" cm="1">
        <f t="array" ref="AEO18">INDEX(AEO$13:AEO17,$B18+1,1)</f>
        <v>-</v>
      </c>
      <c r="AEP18" s="535" t="str" cm="1">
        <f t="array" ref="AEP18">INDEX(AEP$13:AEP17,$B18+1,1)</f>
        <v>-</v>
      </c>
      <c r="AEQ18" s="535" t="str" cm="1">
        <f t="array" ref="AEQ18">INDEX(AEQ$13:AEQ17,$B18+1,1)</f>
        <v>-</v>
      </c>
      <c r="AER18" s="535" t="str" cm="1">
        <f t="array" ref="AER18">INDEX(AER$13:AER17,$B18+1,1)</f>
        <v>-</v>
      </c>
      <c r="AES18" s="535" t="str" cm="1">
        <f t="array" ref="AES18">INDEX(AES$13:AES17,$B18+1,1)</f>
        <v>-</v>
      </c>
      <c r="AET18" s="535" t="str" cm="1">
        <f t="array" ref="AET18">INDEX(AET$13:AET17,$B18+1,1)</f>
        <v>-</v>
      </c>
      <c r="AEU18" s="535" t="str" cm="1">
        <f t="array" ref="AEU18">INDEX(AEU$13:AEU17,$B18+1,1)</f>
        <v>-</v>
      </c>
      <c r="AEV18" s="535" t="str" cm="1">
        <f t="array" ref="AEV18">INDEX(AEV$13:AEV17,$B18+1,1)</f>
        <v>-</v>
      </c>
      <c r="AEW18" s="535" t="str" cm="1">
        <f t="array" ref="AEW18">INDEX(AEW$13:AEW17,$B18+1,1)</f>
        <v>-</v>
      </c>
      <c r="AEX18" s="535" cm="1">
        <f t="array" ref="AEX18">INDEX(AEX$13:AEX17,$B18+1,1)</f>
        <v>0</v>
      </c>
      <c r="AEY18" s="483">
        <v>0</v>
      </c>
    </row>
    <row r="19" spans="1:831" outlineLevel="1">
      <c r="A19" s="18">
        <f t="shared" si="137"/>
        <v>6</v>
      </c>
      <c r="B19" s="18">
        <f>$A$18</f>
        <v>5</v>
      </c>
      <c r="C19">
        <v>2</v>
      </c>
      <c r="D19" s="17" t="str" cm="1">
        <f t="array" ref="D19">INDEX(D$13:D18,$B19+1,1)</f>
        <v>GSW</v>
      </c>
      <c r="E19" t="b">
        <v>1</v>
      </c>
      <c r="F19" t="b">
        <v>0</v>
      </c>
      <c r="G19" t="b">
        <f t="shared" ref="G19" si="193">E19</f>
        <v>1</v>
      </c>
      <c r="H19" s="40" t="s">
        <v>3175</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8"/>
        <v>2</v>
      </c>
      <c r="W19" s="778" t="b">
        <f>W18</f>
        <v>0</v>
      </c>
      <c r="X19" s="777" t="b">
        <f t="shared" si="139"/>
        <v>1</v>
      </c>
      <c r="Y19" s="777" t="b">
        <f t="shared" si="139"/>
        <v>1</v>
      </c>
      <c r="Z19" s="796" t="b" cm="1">
        <f t="array" ref="Z19">INDEX(Z$13:Z18,$B19+1,1)</f>
        <v>0</v>
      </c>
      <c r="AA19" s="411">
        <f t="shared" si="140"/>
        <v>6</v>
      </c>
      <c r="AB19" s="411">
        <f t="shared" si="141"/>
        <v>6</v>
      </c>
      <c r="AC19" s="411"/>
      <c r="AD19" s="411">
        <f t="shared" si="142"/>
        <v>6</v>
      </c>
      <c r="AE19" s="111"/>
      <c r="AF19" s="111"/>
      <c r="AG19" s="111"/>
      <c r="AH19" s="111"/>
      <c r="AI19" s="535" cm="1">
        <f t="array" ref="AI19">INDEX(AI$13:AI18,$B19+1,1)</f>
        <v>1</v>
      </c>
      <c r="AJ19" s="535" cm="1">
        <f t="array" ref="AJ19">INDEX(AJ$13:AJ18,$B19+1,1)</f>
        <v>1</v>
      </c>
      <c r="AK19" s="535" cm="1">
        <f t="array" ref="AK19">INDEX(AK$13:AK18,$B19+1,1)</f>
        <v>1</v>
      </c>
      <c r="AL19" s="18"/>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Mat","")&amp;IF($EZ19=1,"&amp;EL","   ")&amp;IF($DQ19=TRUE,"&amp;BBT","    ")
&amp;      " TOL"&amp;_xlfn.SINGLE(INDEX(i.TOL_Desc,1,$N19))   &amp; " Scan"&amp;$AK19
&amp;       CHOOSE($K19+1," CFS"," GFS"," NFS")&amp;     " CG_"&amp;_xlfn.SINGLE(_xlfn.SWITCH($XO19,"-",1,TRUE,1,FALSE,0))&amp;_xlfn.SINGLE(    IF($XX19="-"," FodCrop    ",_xlfn.SWITCH(VALUE(LEFT($XX$4,1)),0," All",6," Lup",9," Oat",11," OaF")&amp;"_Fod"&amp;TEXT($XX19,"000%")))
&amp;" REV"&amp;"_"&amp;TEXT($HB19,"00;-0;00;@ ")&amp;TEXT($AN19,"00;-0;00;  @")&amp;"_"&amp;TEXT($HG19,"0")&amp;"_"&amp;TEXT($AP19,"0")
&amp; " RR"&amp;TEXT(SUM($FD19:$FE19),"+00%;-00%;    ;@")
&amp; " ("&amp;IF($DD19,"P","E")   &amp;IF($DE19,"T","t")        &amp;     "_F"&amp;IF($AAG19=TRUE,3,0)+COUNTIF($ZY19:$AAC19,TRUE)+COUNTIF($BV19:$BW19,"&gt;0")&amp;IF($AAE19=TRUE,3,0)+COUNTIF($BV19:$BW19,"&gt;0")&amp;"N"&amp;$AAJ19&amp;$AAK19&amp;"L"&amp;$AAV19&amp;$AAW19&amp;"_"&amp;$AAU19&amp;")"</f>
        <v>N33_test     SE GSW_PInp MFM        TOLSpr Scan1 CFS CG_1 FodCrop     REV_-   _-_1 RR+01% (Et_F00N--L11_-)</v>
      </c>
      <c r="BB19" s="8" t="str">
        <f ca="1">IF(COUNTIF($BA$13:$BA19,$BA19)=1,"-","Dup")</f>
        <v>-</v>
      </c>
      <c r="BC19" s="18"/>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535" t="b" cm="1">
        <f t="array" ref="BK19">INDEX(BK$13:BK18,$B19+1,1)</f>
        <v>0</v>
      </c>
      <c r="BL19" s="535" t="b" cm="1">
        <f t="array" ref="BL19">INDEX(BL$13:BL18,$B19+1,1)</f>
        <v>0</v>
      </c>
      <c r="BM19" s="18"/>
      <c r="BN19" s="411" t="b">
        <f t="shared" ref="BN19:CA20" si="194">INDEX(i.model_structure,$I19,BN$6)</f>
        <v>1</v>
      </c>
      <c r="BO19" s="411" t="str">
        <f t="shared" si="194"/>
        <v>-</v>
      </c>
      <c r="BP19" s="411" t="b">
        <f t="shared" si="194"/>
        <v>0</v>
      </c>
      <c r="BQ19" s="411" t="str">
        <f t="shared" si="194"/>
        <v>-</v>
      </c>
      <c r="BR19" s="411" t="str">
        <f t="shared" si="194"/>
        <v>-</v>
      </c>
      <c r="BS19" s="411" t="str">
        <f t="shared" si="194"/>
        <v>-</v>
      </c>
      <c r="BT19" s="411" t="str">
        <f t="shared" si="194"/>
        <v>-</v>
      </c>
      <c r="BU19" s="411" t="str">
        <f t="shared" si="194"/>
        <v>-</v>
      </c>
      <c r="BV19" s="411" t="str">
        <f t="shared" si="194"/>
        <v>-</v>
      </c>
      <c r="BW19" s="411" t="str">
        <f t="shared" si="194"/>
        <v>-</v>
      </c>
      <c r="BX19" s="411" t="str">
        <f t="shared" si="194"/>
        <v>-</v>
      </c>
      <c r="BY19" s="411" t="str">
        <f t="shared" si="194"/>
        <v>-</v>
      </c>
      <c r="BZ19" s="411" t="b">
        <f t="shared" si="194"/>
        <v>0</v>
      </c>
      <c r="CA19" s="87">
        <f t="shared" si="194"/>
        <v>0</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5"/>
        <v>-</v>
      </c>
      <c r="CI19" s="411">
        <f t="shared" si="146"/>
        <v>0</v>
      </c>
      <c r="CJ19" s="411">
        <f t="shared" si="146"/>
        <v>0</v>
      </c>
      <c r="CK19" s="535" t="str" cm="1">
        <f t="array" ref="CK19">INDEX(CK$13:CK18,$B19+1,1)</f>
        <v>-</v>
      </c>
      <c r="CL19" s="535" t="str" cm="1">
        <f t="array" ref="CL19">INDEX(CL$13:CL18,$B19+1,1)</f>
        <v>-</v>
      </c>
      <c r="CM19" s="535" t="str" cm="1">
        <f t="array" ref="CM19">INDEX(CM$13:CM18,$B19+1,1)</f>
        <v>-</v>
      </c>
      <c r="CN19" s="411" t="str">
        <f t="shared" ca="1" si="147"/>
        <v>-</v>
      </c>
      <c r="CO19" s="411">
        <f t="shared" si="148"/>
        <v>0</v>
      </c>
      <c r="CP19" s="411">
        <f t="shared" si="148"/>
        <v>0</v>
      </c>
      <c r="CQ19" s="535" t="str" cm="1">
        <f t="array" ref="CQ19">INDEX(CQ$13:CQ18,$B19+1,1)</f>
        <v>-</v>
      </c>
      <c r="CR19" s="411" t="str">
        <f t="shared" ca="1" si="149"/>
        <v>-</v>
      </c>
      <c r="CS19" s="411">
        <f t="shared" si="150"/>
        <v>0</v>
      </c>
      <c r="CT19" s="535" t="str" cm="1">
        <f t="array" ref="CT19">INDEX(CT$13:CT18,$B19+1,1)</f>
        <v>-</v>
      </c>
      <c r="CU19" s="535" t="str" cm="1">
        <f t="array" ref="CU19">INDEX(CU$13:CU18,$B19+1,1)</f>
        <v>-</v>
      </c>
      <c r="CV19" s="411">
        <f t="shared" si="151"/>
        <v>0</v>
      </c>
      <c r="CW19" s="535" t="str" cm="1">
        <f t="array" ref="CW19">INDEX(CW$13:CW18,$B19+1,1)</f>
        <v>-</v>
      </c>
      <c r="CX19" s="411" t="str">
        <f t="shared" ca="1" si="152"/>
        <v>-</v>
      </c>
      <c r="CY19" s="411">
        <f t="shared" si="153"/>
        <v>0</v>
      </c>
      <c r="CZ19" s="411">
        <f t="shared" si="153"/>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22">
        <v>3</v>
      </c>
      <c r="DJ19" s="22">
        <v>3</v>
      </c>
      <c r="DK19" s="411">
        <f t="shared" si="177"/>
        <v>1</v>
      </c>
      <c r="DL19" s="411">
        <f t="shared" si="177"/>
        <v>60</v>
      </c>
      <c r="DM19" s="535" t="str" cm="1">
        <f t="array" ref="DM19">INDEX(DM$13:DM18,$B19+1,1)</f>
        <v>-</v>
      </c>
      <c r="DN19" s="411" t="str">
        <f t="shared" si="178"/>
        <v>-</v>
      </c>
      <c r="DO19" s="411" t="str">
        <f t="shared" si="178"/>
        <v>-</v>
      </c>
      <c r="DP19" s="411" t="str">
        <f t="shared" si="178"/>
        <v>-</v>
      </c>
      <c r="DQ19" s="411" t="b">
        <f t="shared" si="179"/>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si="180"/>
        <v>500</v>
      </c>
      <c r="DW19" s="411">
        <f t="shared" si="180"/>
        <v>500</v>
      </c>
      <c r="DX19" s="411" t="str">
        <f t="shared" si="180"/>
        <v>-</v>
      </c>
      <c r="DY19" s="411" t="str">
        <f t="shared" si="180"/>
        <v>-</v>
      </c>
      <c r="DZ19" s="411" t="str">
        <f t="shared" si="180"/>
        <v>-</v>
      </c>
      <c r="EA19" s="411" t="str">
        <f t="shared" si="180"/>
        <v>-</v>
      </c>
      <c r="EB19" s="411" t="str">
        <f t="shared" si="180"/>
        <v>-</v>
      </c>
      <c r="EC19" s="535" cm="1">
        <f t="array" ref="EC19">INDEX(EC$13:EC18,$B19+1,1)</f>
        <v>0</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535" cm="1">
        <f t="array" ref="EN19">INDEX(EN$13:EN18,$B19+1,1)</f>
        <v>999999</v>
      </c>
      <c r="EO19" s="535" cm="1">
        <f t="array" ref="EO19">INDEX(EO$13:EO18,$B19+1,1)</f>
        <v>999999</v>
      </c>
      <c r="EP19" s="782">
        <f t="shared" si="156"/>
        <v>0</v>
      </c>
      <c r="EQ19" s="782">
        <f t="shared" si="156"/>
        <v>0</v>
      </c>
      <c r="ER19" s="782">
        <f t="shared" si="156"/>
        <v>999999</v>
      </c>
      <c r="ES19" s="535" t="str" cm="1">
        <f t="array" ref="ES19">INDEX(ES$13:ES18,$B19+1,1)</f>
        <v>-</v>
      </c>
      <c r="ET19" s="535" t="str" cm="1">
        <f t="array" ref="ET19">INDEX(ET$13:ET18,$B19+1,1)</f>
        <v>-</v>
      </c>
      <c r="EU19" s="411" t="str">
        <f>IF(OR($AB19=6,$FW19&lt;2),EU$13,INDEX(i.dryman,($AJ19-1)*4+$AI19,EU$6))</f>
        <v>-</v>
      </c>
      <c r="EV19" s="411" t="str">
        <f>IF(OR($AB19=6,$FW19&lt;2),EV$13,INDEX(i.dryman,($AJ19-1)*4+$AI19,EV$6))</f>
        <v>-</v>
      </c>
      <c r="EW19" s="781">
        <f t="shared" si="181"/>
        <v>0</v>
      </c>
      <c r="EX19" s="779">
        <f t="shared" si="182"/>
        <v>999999</v>
      </c>
      <c r="EY19" s="780">
        <f t="shared" si="183"/>
        <v>999999</v>
      </c>
      <c r="EZ19" s="535" t="str" cm="1">
        <f t="array" ref="EZ19">INDEX(EZ$13:EZ18,$B19+1,1)</f>
        <v>-</v>
      </c>
      <c r="FA19" s="728" cm="1">
        <f t="array" ref="FA19">IF(EZ19&lt;&gt;"-",EZ19,INDEX(i.ELMatedEst,$AA19+1,$T19))</f>
        <v>0</v>
      </c>
      <c r="FB19" s="535" t="str" cm="1">
        <f t="array" ref="FB19">INDEX(FB$13:FB18,$B19+1,1)</f>
        <v>-</v>
      </c>
      <c r="FC19" s="535" t="str" cm="1">
        <f t="array" ref="FC19">INDEX(FC$13:FC18,$B19+1,1)</f>
        <v>-</v>
      </c>
      <c r="FD19" s="411">
        <f t="shared" si="184"/>
        <v>0</v>
      </c>
      <c r="FE19" s="666">
        <f t="shared" si="185"/>
        <v>5.0000000000000001E-3</v>
      </c>
      <c r="FF19" s="535" cm="1">
        <f t="array" ref="FF19">INDEX(FF$13:FF18,$B19+1,1)</f>
        <v>1</v>
      </c>
      <c r="FG19" s="667">
        <f t="shared" si="186"/>
        <v>0.12</v>
      </c>
      <c r="FH19" s="667">
        <f>INDEX(CHOOSE($N19,DataAutumn!i.EL_PropnSold,DataWinter!i.EL_PropnSold,DataSpring!i.EL_PropnSold),$AI19,$T19)*INDEX(i.ELMatedEst,$AB19+1,$T19)*i.dAdultRR_ELPropSold
+INDEX(i.dryman,($AJ19-1)*4+$AI19,FH$7)</f>
        <v>0</v>
      </c>
      <c r="FI19" s="667">
        <f>INDEX(CHOOSE($N19,DataAutumn!i.EL_PropnSold,DataWinter!i.EL_PropnSold,DataSpring!i.EL_PropnSold),$AI19,$T19)*INDEX(i.ELMatedEst,$AB19+1,$T19)*i.dAdultRR_ELPropSold
+INDEX(i.dryman,($AJ19-1)*4+$AI19,FI$7)</f>
        <v>3.125E-2</v>
      </c>
      <c r="FJ19" s="667">
        <f>INDEX(CHOOSE($N19,DataAutumn!i.EL_PropnSold,DataWinter!i.EL_PropnSold,DataSpring!i.EL_PropnSold),$AI19,$T19)*INDEX(i.ELMatedEst,$AB19+1,$T19)*i.dAdultRR_ELPropSold
+INDEX(i.dryman,($AJ19-1)*4+$AI19,FJ$7)</f>
        <v>3.125E-2</v>
      </c>
      <c r="FK19" s="667">
        <f>INDEX(CHOOSE($N19,DataAutumn!i.EL_PropnSold,DataWinter!i.EL_PropnSold,DataSpring!i.EL_PropnSold),$AI19,$T19)*INDEX(i.ELMatedEst,$AB19+1,$T19)*i.dAdultRR_ELPropSold
+INDEX(i.dryman,($AJ19-1)*4+$AI19,FK$7)</f>
        <v>3.125E-2</v>
      </c>
      <c r="FL19" s="668">
        <f>INDEX(CHOOSE($N19,DataAutumn!i.EL_PropnSold,DataWinter!i.EL_PropnSold,DataSpring!i.EL_PropnSold),$AI19,$T19)*INDEX(i.ELMatedEst,$AB19+1,$T19)*i.dAdultLSurv_ELPropSold</f>
        <v>0</v>
      </c>
      <c r="FM19" s="411" t="b">
        <f t="shared" si="187"/>
        <v>0</v>
      </c>
      <c r="FN19" s="411" t="b">
        <f t="shared" si="187"/>
        <v>0</v>
      </c>
      <c r="FO19" s="411" t="b">
        <f t="shared" si="187"/>
        <v>0</v>
      </c>
      <c r="FP19" s="411" t="b">
        <f t="shared" si="187"/>
        <v>0</v>
      </c>
      <c r="FQ19" s="411">
        <f t="shared" si="188"/>
        <v>1</v>
      </c>
      <c r="FR19" s="411">
        <f t="shared" si="188"/>
        <v>0</v>
      </c>
      <c r="FS19" s="411" t="b">
        <f t="shared" si="189"/>
        <v>0</v>
      </c>
      <c r="FT19" s="411" t="b">
        <f t="shared" si="157"/>
        <v>0</v>
      </c>
      <c r="FU19" s="411" t="b">
        <f t="shared" si="157"/>
        <v>0</v>
      </c>
      <c r="FV19" s="411" t="b">
        <f t="shared" si="157"/>
        <v>1</v>
      </c>
      <c r="FW19" s="87">
        <f t="shared" si="158"/>
        <v>1</v>
      </c>
      <c r="FX19" s="87">
        <f t="shared" si="158"/>
        <v>1</v>
      </c>
      <c r="FY19" s="535" cm="1">
        <f t="array" ref="FY19">INDEX(FY$13:FY18,$B19+1,1)</f>
        <v>1</v>
      </c>
      <c r="FZ19" s="535" cm="1">
        <f t="array" ref="FZ19">INDEX(FZ$13:FZ18,$B19+1,1)</f>
        <v>1</v>
      </c>
      <c r="GA19" s="535" cm="1">
        <f t="array" ref="GA19">INDEX(GA$13:GA18,$B19+1,1)</f>
        <v>1</v>
      </c>
      <c r="GB19" s="535" cm="1">
        <f t="array" ref="GB19">INDEX(GB$13:GB18,$B19+1,1)</f>
        <v>1</v>
      </c>
      <c r="GC19" s="535" t="str" cm="1">
        <f t="array" ref="GC19">INDEX(GC$13:GC18,$B19+1,1)</f>
        <v>-</v>
      </c>
      <c r="GD19" s="411" t="b">
        <f t="shared" si="190"/>
        <v>1</v>
      </c>
      <c r="GE19" s="411" t="b">
        <f t="shared" si="190"/>
        <v>0</v>
      </c>
      <c r="GF19" s="411" t="b">
        <f t="shared" si="190"/>
        <v>0</v>
      </c>
      <c r="GG19" s="411" t="b">
        <f t="shared" si="190"/>
        <v>0</v>
      </c>
      <c r="GH19" s="87">
        <f t="shared" si="160"/>
        <v>1</v>
      </c>
      <c r="GI19" s="87">
        <f t="shared" si="160"/>
        <v>1</v>
      </c>
      <c r="GJ19" s="87">
        <f t="shared" si="160"/>
        <v>1</v>
      </c>
      <c r="GK19" s="87">
        <f t="shared" si="160"/>
        <v>1</v>
      </c>
      <c r="GL19" s="87">
        <f t="shared" si="160"/>
        <v>1</v>
      </c>
      <c r="GM19" s="87">
        <f t="shared" si="160"/>
        <v>1</v>
      </c>
      <c r="GN19" s="87">
        <f t="shared" si="160"/>
        <v>1</v>
      </c>
      <c r="GO19" s="87">
        <f t="shared" si="160"/>
        <v>1</v>
      </c>
      <c r="GP19" s="535" cm="1">
        <f t="array" ref="GP19">INDEX(GP$13:GP18,$B19+1,1)</f>
        <v>0</v>
      </c>
      <c r="GQ19" s="535" cm="1">
        <f t="array" ref="GQ19">INDEX(GQ$13:GQ18,$B19+1,1)</f>
        <v>0</v>
      </c>
      <c r="GR19" s="535" cm="1">
        <f t="array" ref="GR19">INDEX(GR$13:GR18,$B19+1,1)</f>
        <v>0</v>
      </c>
      <c r="GS19" s="535" cm="1">
        <f t="array" ref="GS19">INDEX(GS$13:GS18,$B19+1,1)</f>
        <v>0</v>
      </c>
      <c r="GT19" s="411" cm="1">
        <f t="array" ref="GT19">INDEX(i.dse_type,1,$L19)</f>
        <v>0</v>
      </c>
      <c r="GU19" s="535" t="str" cm="1">
        <f t="array" ref="GU19">INDEX(GU$13:GU18,$B19+1,1)</f>
        <v>-</v>
      </c>
      <c r="GV19" s="535" t="str" cm="1">
        <f t="array" ref="GV19">INDEX(GV$13:GV18,$B19+1,1)</f>
        <v>-</v>
      </c>
      <c r="GW19" s="535" t="str" cm="1">
        <f t="array" ref="GW19">INDEX(GW$13:GW18,$B19+1,1)</f>
        <v>-</v>
      </c>
      <c r="GX19" s="18"/>
      <c r="GY19" s="535" t="str" cm="1">
        <f t="array" ref="GY19">INDEX(GY$13:GY18,$B19+1,1)</f>
        <v>-</v>
      </c>
      <c r="GZ19" s="411" t="b">
        <f t="shared" si="191"/>
        <v>0</v>
      </c>
      <c r="HA19" s="535" t="str" cm="1">
        <f t="array" ref="HA19">INDEX(HA$13:HA18,$B19+1,1)</f>
        <v>-</v>
      </c>
      <c r="HB19" s="535" t="str" cm="1">
        <f t="array" ref="HB19">INDEX(HB$13:HB18,$B19+1,1)</f>
        <v>-</v>
      </c>
      <c r="HC19" s="535" t="str" cm="1">
        <f t="array" ref="HC19">INDEX(HC$13:HC18,$B19+1,1)</f>
        <v>-</v>
      </c>
      <c r="HD19" s="535" cm="1">
        <f t="array" ref="HD19">INDEX(HD$13:HD18,$B19+1,1)</f>
        <v>1</v>
      </c>
      <c r="HE19" s="535" cm="1">
        <f t="array" ref="HE19">INDEX(HE$13:HE18,$B19+1,1)</f>
        <v>1</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t="str" cm="1">
        <f t="array" ref="HU19">INDEX(HU$13:HU18,$B19+1,1)</f>
        <v>-</v>
      </c>
      <c r="HV19" s="535" t="str" cm="1">
        <f t="array" ref="HV19">INDEX(HV$13:HV18,$B19+1,1)</f>
        <v>-</v>
      </c>
      <c r="HW19" s="535" t="str" cm="1">
        <f t="array" ref="HW19">INDEX(HW$13:HW18,$B19+1,1)</f>
        <v>-</v>
      </c>
      <c r="HX19" s="535" t="str" cm="1">
        <f t="array" ref="HX19">INDEX(HX$13:HX18,$B19+1,1)</f>
        <v>-</v>
      </c>
      <c r="HY19" s="535" t="str" cm="1">
        <f t="array" ref="HY19">INDEX(HY$13:HY18,$B19+1,1)</f>
        <v>-</v>
      </c>
      <c r="HZ19" s="535" t="str" cm="1">
        <f t="array" ref="HZ19">INDEX(HZ$13:HZ18,$B19+1,1)</f>
        <v>-</v>
      </c>
      <c r="IA19" s="535" cm="1">
        <f t="array" ref="IA19">INDEX(IA$13:IA18,$B19+1,1)</f>
        <v>0</v>
      </c>
      <c r="IB19" s="535" t="str" cm="1">
        <f t="array" ref="IB19">INDEX(IB$13:IB18,$B19+1,1)</f>
        <v>-</v>
      </c>
      <c r="IC19" s="535" cm="1">
        <f t="array" ref="IC19">INDEX(IC$13:IC18,$B19+1,1)</f>
        <v>1</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535" cm="1">
        <f t="array" ref="IK19">INDEX(IK$13:IK18,$B19+1,1)</f>
        <v>1</v>
      </c>
      <c r="IL19" s="535" cm="1">
        <f t="array" ref="IL19">INDEX(IL$13:IL18,$B19+1,1)</f>
        <v>0</v>
      </c>
      <c r="IM19" s="535" cm="1">
        <f t="array" ref="IM19">INDEX(IM$13:IM18,$B19+1,1)</f>
        <v>0</v>
      </c>
      <c r="IN19" s="535" cm="1">
        <f t="array" ref="IN19">INDEX(IN$13:IN18,$B19+1,1)</f>
        <v>0</v>
      </c>
      <c r="IO19" s="535" cm="1">
        <f t="array" ref="IO19">INDEX(IO$13:IO18,$B19+1,1)</f>
        <v>0</v>
      </c>
      <c r="IP19" s="535" cm="1">
        <f t="array" ref="IP19">INDEX(IP$13:IP18,$B19+1,1)</f>
        <v>0</v>
      </c>
      <c r="IQ19" s="18"/>
      <c r="IR19" s="535" cm="1">
        <f t="array" ref="IR19">INDEX(IR$13:IR18,$B19+1,1)</f>
        <v>0.125</v>
      </c>
      <c r="IS19" s="535" cm="1">
        <f t="array" ref="IS19">INDEX(IS$13:IS18,$B19+1,1)</f>
        <v>0.3</v>
      </c>
      <c r="IT19" s="535" cm="1">
        <f t="array" ref="IT19">INDEX(IT$13:IT18,$B19+1,1)</f>
        <v>-0.05</v>
      </c>
      <c r="IU19" s="535" cm="1">
        <f t="array" ref="IU19">INDEX(IU$13:IU18,$B19+1,1)</f>
        <v>0.1</v>
      </c>
      <c r="IV19" s="535" cm="1">
        <f t="array" ref="IV19">INDEX(IV$13:IV18,$B19+1,1)</f>
        <v>0.25</v>
      </c>
      <c r="IW19" s="535" cm="1">
        <f t="array" ref="IW19">INDEX(IW$13:IW18,$B19+1,1)</f>
        <v>-0.05</v>
      </c>
      <c r="IX19" s="535" cm="1">
        <f t="array" ref="IX19">INDEX(IX$13:IX18,$B19+1,1)</f>
        <v>0.05</v>
      </c>
      <c r="IY19" s="535" cm="1">
        <f t="array" ref="IY19">INDEX(IY$13:IY18,$B19+1,1)</f>
        <v>0.1</v>
      </c>
      <c r="IZ19" s="535" cm="1">
        <f t="array" ref="IZ19">INDEX(IZ$13:IZ18,$B19+1,1)</f>
        <v>-0.02</v>
      </c>
      <c r="JA19" s="535" cm="1">
        <f t="array" ref="JA19">INDEX(JA$13:JA18,$B19+1,1)</f>
        <v>0.1</v>
      </c>
      <c r="JB19" s="535" cm="1">
        <f t="array" ref="JB19">INDEX(JB$13:JB18,$B19+1,1)</f>
        <v>0.25</v>
      </c>
      <c r="JC19" s="535" cm="1">
        <f t="array" ref="JC19">INDEX(JC$13:JC18,$B19+1,1)</f>
        <v>-0.05</v>
      </c>
      <c r="JD19" s="535" cm="1">
        <f t="array" ref="JD19">INDEX(JD$13:JD18,$B19+1,1)</f>
        <v>0.125</v>
      </c>
      <c r="JE19" s="535" cm="1">
        <f t="array" ref="JE19">INDEX(JE$13:JE18,$B19+1,1)</f>
        <v>0.1</v>
      </c>
      <c r="JF19" s="535" cm="1">
        <f t="array" ref="JF19">INDEX(JF$13:JF18,$B19+1,1)</f>
        <v>0.1</v>
      </c>
      <c r="JG19" s="535" cm="1">
        <f t="array" ref="JG19">INDEX(JG$13:JG18,$B19+1,1)</f>
        <v>0.1</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cm="1">
        <f t="array" ref="WM19">INDEX(WM$13:WM18,$B19+1,1)</f>
        <v>0</v>
      </c>
      <c r="WN19" s="535" cm="1">
        <f t="array" ref="WN19">INDEX(WN$13:WN18,$B19+1,1)</f>
        <v>0</v>
      </c>
      <c r="WO19" s="535" cm="1">
        <f t="array" ref="WO19">INDEX(WO$13:WO18,$B19+1,1)</f>
        <v>0</v>
      </c>
      <c r="WP19" s="535" cm="1">
        <f t="array" ref="WP19">INDEX(WP$13:WP18,$B19+1,1)</f>
        <v>0</v>
      </c>
      <c r="WQ19" s="535" cm="1">
        <f t="array" ref="WQ19">INDEX(WQ$13:WQ18,$B19+1,1)</f>
        <v>0</v>
      </c>
      <c r="WR19" s="535" cm="1">
        <f t="array" ref="WR19">INDEX(WR$13:WR18,$B19+1,1)</f>
        <v>0</v>
      </c>
      <c r="WS19" s="535" t="str" cm="1">
        <f t="array" ref="WS19">INDEX(WS$13:WS18,$B19+1,1)</f>
        <v>-</v>
      </c>
      <c r="WT19" s="18"/>
      <c r="WU19" s="535" cm="1">
        <f t="array" ref="WU19">INDEX(WU$13:WU18,$B19+1,1)</f>
        <v>0</v>
      </c>
      <c r="WV19" s="535" cm="1">
        <f t="array" ref="WV19">INDEX(WV$13:WV18,$B19+1,1)</f>
        <v>0</v>
      </c>
      <c r="WW19" s="535" cm="1">
        <f t="array" ref="WW19">INDEX(WW$13:WW18,$B19+1,1)</f>
        <v>0</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535" t="str" cm="1">
        <f t="array" ref="XH19">INDEX(XH$13:XH18,$B19+1,1)</f>
        <v>-</v>
      </c>
      <c r="XI19" s="535" t="str" cm="1">
        <f t="array" ref="XI19">INDEX(XI$13:XI18,$B19+1,1)</f>
        <v>-</v>
      </c>
      <c r="XJ19" s="535" t="str" cm="1">
        <f t="array" ref="XJ19">INDEX(XJ$13:XJ18,$B19+1,1)</f>
        <v>-</v>
      </c>
      <c r="XK19" s="535" t="str" cm="1">
        <f t="array" ref="XK19">INDEX(XK$13:XK18,$B19+1,1)</f>
        <v>-</v>
      </c>
      <c r="XL19" s="535" t="str" cm="1">
        <f t="array" ref="XL19">INDEX(XL$13:XL18,$B19+1,1)</f>
        <v>-</v>
      </c>
      <c r="XM19" s="535" t="str" cm="1">
        <f t="array" ref="XM19">INDEX(XM$13:XM18,$B19+1,1)</f>
        <v>-</v>
      </c>
      <c r="XN19" s="18"/>
      <c r="XO19" s="411" t="str">
        <f t="shared" ca="1" si="192"/>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str" cm="1">
        <f t="array" ref="XW19">INDEX(XW$13:XW18,$B19+1,1)</f>
        <v>-</v>
      </c>
      <c r="XX19" s="535" t="str" cm="1">
        <f t="array" ref="XX19">INDEX(XX$13:XX18,$B19+1,1)</f>
        <v>-</v>
      </c>
      <c r="XY19" s="535" t="str" cm="1">
        <f t="array" ref="XY19">INDEX(XY$13:XY18,$B19+1,1)</f>
        <v>-</v>
      </c>
      <c r="XZ19" s="535" t="str" cm="1">
        <f t="array" ref="XZ19">INDEX(XZ$13:XZ18,$B19+1,1)</f>
        <v>-</v>
      </c>
      <c r="YA19" s="535" t="str" cm="1">
        <f t="array" ref="YA19">INDEX(YA$13:YA18,$B19+1,1)</f>
        <v>-</v>
      </c>
      <c r="YB19" s="535" cm="1">
        <f t="array" ref="YB19">INDEX(YB$13:YB18,$B19+1,1)</f>
        <v>0</v>
      </c>
      <c r="YC19" s="535" t="str" cm="1">
        <f t="array" ref="YC19">INDEX(YC$13:YC18,$B19+1,1)</f>
        <v>-</v>
      </c>
      <c r="YD19" s="535" t="str" cm="1">
        <f t="array" ref="YD19">INDEX(YD$13:YD18,$B19+1,1)</f>
        <v>-</v>
      </c>
      <c r="YE19" s="535" t="str" cm="1">
        <f t="array" ref="YE19">INDEX(YE$13:YE18,$B19+1,1)</f>
        <v>-</v>
      </c>
      <c r="YF19" s="535" t="str" cm="1">
        <f t="array" ref="YF19">INDEX(YF$13:YF18,$B19+1,1)</f>
        <v>-</v>
      </c>
      <c r="YG19" s="535" t="str" cm="1">
        <f t="array" ref="YG19">INDEX(YG$13:YG18,$B19+1,1)</f>
        <v>-</v>
      </c>
      <c r="YH19" s="535" t="str" cm="1">
        <f t="array" ref="YH19">INDEX(YH$13:YH18,$B19+1,1)</f>
        <v>-</v>
      </c>
      <c r="YI19" s="535" t="str" cm="1">
        <f t="array" ref="YI19">INDEX(YI$13:YI18,$B19+1,1)</f>
        <v>-</v>
      </c>
      <c r="YJ19" s="535" t="str" cm="1">
        <f t="array" ref="YJ19">INDEX(YJ$13:YJ18,$B19+1,1)</f>
        <v>-</v>
      </c>
      <c r="YK19" s="535" t="b" cm="1">
        <f t="array" ref="YK19">INDEX(YK$13:YK18,$B19+1,1)</f>
        <v>1</v>
      </c>
      <c r="YL19" s="535" t="str" cm="1">
        <f t="array" ref="YL19">INDEX(YL$13:YL18,$B19+1,1)</f>
        <v>-</v>
      </c>
      <c r="YM19" s="535" cm="1">
        <f t="array" ref="YM19">INDEX(YM$13:YM18,$B19+1,1)</f>
        <v>0</v>
      </c>
      <c r="YN19" s="535" cm="1">
        <f t="array" ref="YN19">INDEX(YN$13:YN18,$B19+1,1)</f>
        <v>0</v>
      </c>
      <c r="YO19" s="535" cm="1">
        <f t="array" ref="YO19">INDEX(YO$13:YO18,$B19+1,1)</f>
        <v>0</v>
      </c>
      <c r="YP19" s="18"/>
      <c r="YQ19" s="535" t="str" cm="1">
        <f t="array" ref="YQ19">INDEX(YQ$13:YQ18,$B19+1,1)</f>
        <v>-</v>
      </c>
      <c r="YR19" s="535" t="str" cm="1">
        <f t="array" ref="YR19">INDEX(YR$13:YR18,$B19+1,1)</f>
        <v>-</v>
      </c>
      <c r="YS19" s="535" t="str" cm="1">
        <f t="array" ref="YS19">INDEX(YS$13:YS18,$B19+1,1)</f>
        <v>-</v>
      </c>
      <c r="YT19" s="535" t="str" cm="1">
        <f t="array" ref="YT19">INDEX(YT$13:YT18,$B19+1,1)</f>
        <v>-</v>
      </c>
      <c r="YU19" s="535" cm="1">
        <f t="array" ref="YU19">INDEX(YU$13:YU18,$B19+1,1)</f>
        <v>1</v>
      </c>
      <c r="YV19" s="535" cm="1">
        <f t="array" ref="YV19">INDEX(YV$13:YV18,$B19+1,1)</f>
        <v>1</v>
      </c>
      <c r="YW19" s="535" cm="1">
        <f t="array" ref="YW19">INDEX(YW$13:YW18,$B19+1,1)</f>
        <v>1</v>
      </c>
      <c r="YX19" s="535" cm="1">
        <f t="array" ref="YX19">INDEX(YX$13:YX18,$B19+1,1)</f>
        <v>1</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18"/>
      <c r="ZE19" s="411">
        <v>1.5</v>
      </c>
      <c r="ZF19" s="18"/>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cm="1">
        <f t="array" ref="AAV19">INDEX(AAV$13:AAV18,$B19+1,1)</f>
        <v>1</v>
      </c>
      <c r="AAW19" s="535" cm="1">
        <f t="array" ref="AAW19">INDEX(AAW$13:AAW18,$B19+1,1)</f>
        <v>1</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18"/>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t="str" cm="1">
        <f t="array" ref="AEN19">INDEX(AEN$13:AEN18,$B19+1,1)</f>
        <v>-</v>
      </c>
      <c r="AEO19" s="535" t="str" cm="1">
        <f t="array" ref="AEO19">INDEX(AEO$13:AEO18,$B19+1,1)</f>
        <v>-</v>
      </c>
      <c r="AEP19" s="535" t="str" cm="1">
        <f t="array" ref="AEP19">INDEX(AEP$13:AEP18,$B19+1,1)</f>
        <v>-</v>
      </c>
      <c r="AEQ19" s="535" t="str" cm="1">
        <f t="array" ref="AEQ19">INDEX(AEQ$13:AEQ18,$B19+1,1)</f>
        <v>-</v>
      </c>
      <c r="AER19" s="535" t="str" cm="1">
        <f t="array" ref="AER19">INDEX(AER$13:AER18,$B19+1,1)</f>
        <v>-</v>
      </c>
      <c r="AES19" s="535" t="str" cm="1">
        <f t="array" ref="AES19">INDEX(AES$13:AES18,$B19+1,1)</f>
        <v>-</v>
      </c>
      <c r="AET19" s="535" t="str" cm="1">
        <f t="array" ref="AET19">INDEX(AET$13:AET18,$B19+1,1)</f>
        <v>-</v>
      </c>
      <c r="AEU19" s="535" t="str" cm="1">
        <f t="array" ref="AEU19">INDEX(AEU$13:AEU18,$B19+1,1)</f>
        <v>-</v>
      </c>
      <c r="AEV19" s="535" t="str" cm="1">
        <f t="array" ref="AEV19">INDEX(AEV$13:AEV18,$B19+1,1)</f>
        <v>-</v>
      </c>
      <c r="AEW19" s="535" t="str" cm="1">
        <f t="array" ref="AEW19">INDEX(AEW$13:AEW18,$B19+1,1)</f>
        <v>-</v>
      </c>
      <c r="AEX19" s="535" cm="1">
        <f t="array" ref="AEX19">INDEX(AEX$13:AEX18,$B19+1,1)</f>
        <v>0</v>
      </c>
      <c r="AEY19" s="483">
        <v>0</v>
      </c>
    </row>
    <row r="20" spans="1:831" outlineLevel="1">
      <c r="A20" s="18">
        <f t="shared" si="137"/>
        <v>7</v>
      </c>
      <c r="B20" s="18">
        <f>$A$18</f>
        <v>5</v>
      </c>
      <c r="C20">
        <v>2</v>
      </c>
      <c r="D20" s="17" t="str" cm="1">
        <f t="array" ref="D20">INDEX(D$13:D19,$B20+1,1)</f>
        <v>GSW</v>
      </c>
      <c r="E20" t="b">
        <v>1</v>
      </c>
      <c r="F20" t="b">
        <v>0</v>
      </c>
      <c r="G20" t="b">
        <f t="shared" si="176"/>
        <v>1</v>
      </c>
      <c r="H20" s="40" t="s">
        <v>2637</v>
      </c>
      <c r="I20" s="475">
        <v>2</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8"/>
        <v>2</v>
      </c>
      <c r="W20" s="778" t="b">
        <f>W19</f>
        <v>0</v>
      </c>
      <c r="X20" s="777" t="b">
        <f t="shared" si="139"/>
        <v>1</v>
      </c>
      <c r="Y20" s="777" t="b">
        <f t="shared" si="139"/>
        <v>1</v>
      </c>
      <c r="Z20" s="796" t="b" cm="1">
        <f t="array" ref="Z20">INDEX(Z$13:Z19,$B20+1,1)</f>
        <v>0</v>
      </c>
      <c r="AA20" s="411">
        <f t="shared" si="140"/>
        <v>6</v>
      </c>
      <c r="AB20" s="411">
        <f t="shared" si="141"/>
        <v>6</v>
      </c>
      <c r="AC20" s="411"/>
      <c r="AD20" s="411">
        <f t="shared" si="142"/>
        <v>6</v>
      </c>
      <c r="AE20" s="111"/>
      <c r="AF20" s="111"/>
      <c r="AG20" s="111"/>
      <c r="AH20" s="111"/>
      <c r="AI20" s="535" cm="1">
        <f t="array" ref="AI20">INDEX(AI$13:AI19,$B20+1,1)</f>
        <v>1</v>
      </c>
      <c r="AJ20" s="535" cm="1">
        <f t="array" ref="AJ20">INDEX(AJ$13:AJ19,$B20+1,1)</f>
        <v>1</v>
      </c>
      <c r="AK20" s="535" cm="1">
        <f t="array" ref="AK20">INDEX(AK$13:AK19,$B20+1,1)</f>
        <v>1</v>
      </c>
      <c r="AL20" s="18"/>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Mat","")&amp;IF($EZ20=1,"&amp;EL","   ")&amp;IF($DQ20=TRUE,"&amp;BBT","    ")
&amp;      " TOL"&amp;_xlfn.SINGLE(INDEX(i.TOL_Desc,1,$N20))   &amp; " Scan"&amp;$AK20
&amp;       CHOOSE($K20+1," CFS"," GFS"," NFS")&amp;     " CG_"&amp;_xlfn.SINGLE(_xlfn.SWITCH($XO20,"-",1,TRUE,1,FALSE,0))&amp;_xlfn.SINGLE(    IF($XX20="-"," FodCrop    ",_xlfn.SWITCH(VALUE(LEFT($XX$4,1)),0," All",6," Lup",9," Oat",11," OaF")&amp;"_Fod"&amp;TEXT($XX20,"000%")))
&amp;" REV"&amp;"_"&amp;TEXT($HB20,"00;-0;00;@ ")&amp;TEXT($AN20,"00;-0;00;  @")&amp;"_"&amp;TEXT($HG20,"0")&amp;"_"&amp;TEXT($AP20,"0")
&amp; " RR"&amp;TEXT(SUM($FD20:$FE20),"+00%;-00%;    ;@")
&amp; " ("&amp;IF($DD20,"P","E")   &amp;IF($DE20,"T","t")        &amp;     "_F"&amp;IF($AAG20=TRUE,3,0)+COUNTIF($ZY20:$AAC20,TRUE)+COUNTIF($BV20:$BW20,"&gt;0")&amp;IF($AAE20=TRUE,3,0)+COUNTIF($BV20:$BW20,"&gt;0")&amp;"N"&amp;$AAJ20&amp;$AAK20&amp;"L"&amp;$AAV20&amp;$AAW20&amp;"_"&amp;$AAU20&amp;")"</f>
        <v>DSP_test     DS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si="194"/>
        <v>0</v>
      </c>
      <c r="BO20" s="411" t="str">
        <f t="shared" si="194"/>
        <v>-</v>
      </c>
      <c r="BP20" s="411" t="b">
        <f t="shared" si="194"/>
        <v>0</v>
      </c>
      <c r="BQ20" s="411" t="str">
        <f t="shared" si="194"/>
        <v>-</v>
      </c>
      <c r="BR20" s="411" t="str">
        <f t="shared" si="194"/>
        <v>-</v>
      </c>
      <c r="BS20" s="411" t="str">
        <f t="shared" si="194"/>
        <v>-</v>
      </c>
      <c r="BT20" s="411" t="b">
        <f t="shared" si="194"/>
        <v>0</v>
      </c>
      <c r="BU20" s="411" t="b">
        <f t="shared" si="194"/>
        <v>1</v>
      </c>
      <c r="BV20" s="411" t="str">
        <f t="shared" si="194"/>
        <v>-</v>
      </c>
      <c r="BW20" s="411" t="str">
        <f t="shared" si="194"/>
        <v>-</v>
      </c>
      <c r="BX20" s="411" t="str">
        <f t="shared" si="194"/>
        <v>-</v>
      </c>
      <c r="BY20" s="411" t="str">
        <f t="shared" si="194"/>
        <v>-</v>
      </c>
      <c r="BZ20" s="411" t="b">
        <f t="shared" si="194"/>
        <v>1</v>
      </c>
      <c r="CA20" s="87">
        <f t="shared" si="194"/>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5"/>
        <v>-</v>
      </c>
      <c r="CI20" s="411">
        <f t="shared" si="146"/>
        <v>0</v>
      </c>
      <c r="CJ20" s="411">
        <f t="shared" si="146"/>
        <v>0</v>
      </c>
      <c r="CK20" s="535" t="str" cm="1">
        <f t="array" ref="CK20">INDEX(CK$13:CK19,$B20+1,1)</f>
        <v>-</v>
      </c>
      <c r="CL20" s="535" t="str" cm="1">
        <f t="array" ref="CL20">INDEX(CL$13:CL19,$B20+1,1)</f>
        <v>-</v>
      </c>
      <c r="CM20" s="535" t="str" cm="1">
        <f t="array" ref="CM20">INDEX(CM$13:CM19,$B20+1,1)</f>
        <v>-</v>
      </c>
      <c r="CN20" s="411" t="str">
        <f t="shared" ca="1" si="147"/>
        <v>-</v>
      </c>
      <c r="CO20" s="411">
        <f t="shared" si="148"/>
        <v>0</v>
      </c>
      <c r="CP20" s="411">
        <f t="shared" si="148"/>
        <v>0</v>
      </c>
      <c r="CQ20" s="535" t="str" cm="1">
        <f t="array" ref="CQ20">INDEX(CQ$13:CQ19,$B20+1,1)</f>
        <v>-</v>
      </c>
      <c r="CR20" s="411" t="str">
        <f t="shared" ca="1" si="149"/>
        <v>-</v>
      </c>
      <c r="CS20" s="411">
        <f t="shared" si="150"/>
        <v>0</v>
      </c>
      <c r="CT20" s="535" t="str" cm="1">
        <f t="array" ref="CT20">INDEX(CT$13:CT19,$B20+1,1)</f>
        <v>-</v>
      </c>
      <c r="CU20" s="535" t="str" cm="1">
        <f t="array" ref="CU20">INDEX(CU$13:CU19,$B20+1,1)</f>
        <v>-</v>
      </c>
      <c r="CV20" s="411">
        <f t="shared" si="151"/>
        <v>0</v>
      </c>
      <c r="CW20" s="535" t="str" cm="1">
        <f t="array" ref="CW20">INDEX(CW$13:CW19,$B20+1,1)</f>
        <v>-</v>
      </c>
      <c r="CX20" s="411" t="str">
        <f t="shared" ca="1" si="152"/>
        <v>-</v>
      </c>
      <c r="CY20" s="411">
        <f t="shared" si="153"/>
        <v>0</v>
      </c>
      <c r="CZ20" s="411">
        <f t="shared" si="153"/>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535" cm="1">
        <f t="array" ref="DI20">INDEX(DI$13:DI19,$B20+1,1)</f>
        <v>1</v>
      </c>
      <c r="DJ20" s="535" cm="1">
        <f t="array" ref="DJ20">INDEX(DJ$13:DJ19,$B20+1,1)</f>
        <v>1</v>
      </c>
      <c r="DK20" s="411">
        <f t="shared" si="177"/>
        <v>1</v>
      </c>
      <c r="DL20" s="411">
        <f t="shared" si="177"/>
        <v>60</v>
      </c>
      <c r="DM20" s="535" t="str" cm="1">
        <f t="array" ref="DM20">INDEX(DM$13:DM19,$B20+1,1)</f>
        <v>-</v>
      </c>
      <c r="DN20" s="411" t="str">
        <f t="shared" si="178"/>
        <v>-</v>
      </c>
      <c r="DO20" s="411" t="str">
        <f t="shared" si="178"/>
        <v>-</v>
      </c>
      <c r="DP20" s="411" t="str">
        <f t="shared" si="178"/>
        <v>-</v>
      </c>
      <c r="DQ20" s="411" t="b">
        <f t="shared" si="179"/>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80"/>
        <v>500</v>
      </c>
      <c r="DW20" s="411">
        <f t="shared" si="180"/>
        <v>500</v>
      </c>
      <c r="DX20" s="411" t="str">
        <f t="shared" si="180"/>
        <v>-</v>
      </c>
      <c r="DY20" s="411" t="str">
        <f t="shared" si="180"/>
        <v>-</v>
      </c>
      <c r="DZ20" s="411" t="str">
        <f t="shared" si="180"/>
        <v>-</v>
      </c>
      <c r="EA20" s="411" t="str">
        <f t="shared" si="180"/>
        <v>-</v>
      </c>
      <c r="EB20" s="411" t="str">
        <f t="shared" si="180"/>
        <v>-</v>
      </c>
      <c r="EC20" s="535" cm="1">
        <f t="array" ref="EC20">INDEX(EC$13:EC19,$B20+1,1)</f>
        <v>0</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535" cm="1">
        <f t="array" ref="EN20">INDEX(EN$13:EN19,$B20+1,1)</f>
        <v>999999</v>
      </c>
      <c r="EO20" s="535" cm="1">
        <f t="array" ref="EO20">INDEX(EO$13:EO19,$B20+1,1)</f>
        <v>999999</v>
      </c>
      <c r="EP20" s="782">
        <f t="shared" si="156"/>
        <v>0</v>
      </c>
      <c r="EQ20" s="782">
        <f t="shared" si="156"/>
        <v>0</v>
      </c>
      <c r="ER20" s="782">
        <f t="shared" si="156"/>
        <v>999999</v>
      </c>
      <c r="ES20" s="535" t="str" cm="1">
        <f t="array" ref="ES20">INDEX(ES$13:ES19,$B20+1,1)</f>
        <v>-</v>
      </c>
      <c r="ET20" s="535" t="str" cm="1">
        <f t="array" ref="ET20">INDEX(ET$13:ET19,$B20+1,1)</f>
        <v>-</v>
      </c>
      <c r="EU20" s="411" t="str">
        <f>IF(OR($AB20=6,$FW20&lt;2),EU$13,INDEX(i.dryman,($AJ20-1)*4+$AI20,EU$6))</f>
        <v>-</v>
      </c>
      <c r="EV20" s="411" t="str">
        <f>IF(OR($AB20=6,$FW20&lt;2),EV$13,INDEX(i.dryman,($AJ20-1)*4+$AI20,EV$6))</f>
        <v>-</v>
      </c>
      <c r="EW20" s="781">
        <f t="shared" si="181"/>
        <v>0</v>
      </c>
      <c r="EX20" s="779">
        <f t="shared" si="182"/>
        <v>999999</v>
      </c>
      <c r="EY20" s="780">
        <f t="shared" si="183"/>
        <v>999999</v>
      </c>
      <c r="EZ20" s="535" t="str" cm="1">
        <f t="array" ref="EZ20">INDEX(EZ$13:EZ19,$B20+1,1)</f>
        <v>-</v>
      </c>
      <c r="FA20" s="728" cm="1">
        <f t="array" ref="FA20">IF(EZ20&lt;&gt;"-",EZ20,INDEX(i.ELMatedEst,$AA20+1,$T20))</f>
        <v>0</v>
      </c>
      <c r="FB20" s="535" t="str" cm="1">
        <f t="array" ref="FB20">INDEX(FB$13:FB19,$B20+1,1)</f>
        <v>-</v>
      </c>
      <c r="FC20" s="535" t="str" cm="1">
        <f t="array" ref="FC20">INDEX(FC$13:FC19,$B20+1,1)</f>
        <v>-</v>
      </c>
      <c r="FD20" s="411">
        <f t="shared" si="184"/>
        <v>0</v>
      </c>
      <c r="FE20" s="666">
        <f t="shared" si="185"/>
        <v>5.0000000000000001E-3</v>
      </c>
      <c r="FF20" s="535" cm="1">
        <f t="array" ref="FF20">INDEX(FF$13:FF19,$B20+1,1)</f>
        <v>1</v>
      </c>
      <c r="FG20" s="667">
        <f t="shared" si="186"/>
        <v>0.12</v>
      </c>
      <c r="FH20" s="667">
        <f>INDEX(CHOOSE($N20,DataAutumn!i.EL_PropnSold,DataWinter!i.EL_PropnSold,DataSpring!i.EL_PropnSold),$AI20,$T20)*INDEX(i.ELMatedEst,$AB20+1,$T20)*i.dAdultRR_ELPropSold
+INDEX(i.dryman,($AJ20-1)*4+$AI20,FH$7)</f>
        <v>0</v>
      </c>
      <c r="FI20" s="667">
        <f>INDEX(CHOOSE($N20,DataAutumn!i.EL_PropnSold,DataWinter!i.EL_PropnSold,DataSpring!i.EL_PropnSold),$AI20,$T20)*INDEX(i.ELMatedEst,$AB20+1,$T20)*i.dAdultRR_ELPropSold
+INDEX(i.dryman,($AJ20-1)*4+$AI20,FI$7)</f>
        <v>3.125E-2</v>
      </c>
      <c r="FJ20" s="667">
        <f>INDEX(CHOOSE($N20,DataAutumn!i.EL_PropnSold,DataWinter!i.EL_PropnSold,DataSpring!i.EL_PropnSold),$AI20,$T20)*INDEX(i.ELMatedEst,$AB20+1,$T20)*i.dAdultRR_ELPropSold
+INDEX(i.dryman,($AJ20-1)*4+$AI20,FJ$7)</f>
        <v>3.125E-2</v>
      </c>
      <c r="FK20" s="667">
        <f>INDEX(CHOOSE($N20,DataAutumn!i.EL_PropnSold,DataWinter!i.EL_PropnSold,DataSpring!i.EL_PropnSold),$AI20,$T20)*INDEX(i.ELMatedEst,$AB20+1,$T20)*i.dAdultRR_ELPropSold
+INDEX(i.dryman,($AJ20-1)*4+$AI20,FK$7)</f>
        <v>3.125E-2</v>
      </c>
      <c r="FL20" s="668">
        <f>INDEX(CHOOSE($N20,DataAutumn!i.EL_PropnSold,DataWinter!i.EL_PropnSold,DataSpring!i.EL_PropnSold),$AI20,$T20)*INDEX(i.ELMatedEst,$AB20+1,$T20)*i.dAdultLSurv_ELPropSold</f>
        <v>0</v>
      </c>
      <c r="FM20" s="411" t="b">
        <f t="shared" si="187"/>
        <v>0</v>
      </c>
      <c r="FN20" s="411" t="b">
        <f t="shared" si="187"/>
        <v>0</v>
      </c>
      <c r="FO20" s="411" t="b">
        <f t="shared" si="187"/>
        <v>0</v>
      </c>
      <c r="FP20" s="411" t="b">
        <f t="shared" si="187"/>
        <v>0</v>
      </c>
      <c r="FQ20" s="411">
        <f t="shared" si="188"/>
        <v>1</v>
      </c>
      <c r="FR20" s="411">
        <f t="shared" si="188"/>
        <v>0</v>
      </c>
      <c r="FS20" s="411" t="b">
        <f t="shared" si="189"/>
        <v>0</v>
      </c>
      <c r="FT20" s="411" t="b">
        <f t="shared" si="157"/>
        <v>0</v>
      </c>
      <c r="FU20" s="411" t="b">
        <f t="shared" si="157"/>
        <v>0</v>
      </c>
      <c r="FV20" s="411" t="b">
        <f t="shared" si="157"/>
        <v>1</v>
      </c>
      <c r="FW20" s="87">
        <f t="shared" si="158"/>
        <v>1</v>
      </c>
      <c r="FX20" s="87">
        <f t="shared" si="158"/>
        <v>1</v>
      </c>
      <c r="FY20" s="535" cm="1">
        <f t="array" ref="FY20">INDEX(FY$13:FY19,$B20+1,1)</f>
        <v>1</v>
      </c>
      <c r="FZ20" s="535" cm="1">
        <f t="array" ref="FZ20">INDEX(FZ$13:FZ19,$B20+1,1)</f>
        <v>1</v>
      </c>
      <c r="GA20" s="535" cm="1">
        <f t="array" ref="GA20">INDEX(GA$13:GA19,$B20+1,1)</f>
        <v>1</v>
      </c>
      <c r="GB20" s="535" cm="1">
        <f t="array" ref="GB20">INDEX(GB$13:GB19,$B20+1,1)</f>
        <v>1</v>
      </c>
      <c r="GC20" s="535" t="str" cm="1">
        <f t="array" ref="GC20">INDEX(GC$13:GC19,$B20+1,1)</f>
        <v>-</v>
      </c>
      <c r="GD20" s="411" t="b">
        <f t="shared" si="190"/>
        <v>1</v>
      </c>
      <c r="GE20" s="411" t="b">
        <f t="shared" si="190"/>
        <v>0</v>
      </c>
      <c r="GF20" s="411" t="b">
        <f t="shared" si="190"/>
        <v>0</v>
      </c>
      <c r="GG20" s="411" t="b">
        <f t="shared" si="190"/>
        <v>0</v>
      </c>
      <c r="GH20" s="87">
        <f t="shared" si="160"/>
        <v>1</v>
      </c>
      <c r="GI20" s="87">
        <f t="shared" si="160"/>
        <v>1</v>
      </c>
      <c r="GJ20" s="87">
        <f t="shared" si="160"/>
        <v>1</v>
      </c>
      <c r="GK20" s="87">
        <f t="shared" si="160"/>
        <v>1</v>
      </c>
      <c r="GL20" s="87">
        <f t="shared" si="160"/>
        <v>1</v>
      </c>
      <c r="GM20" s="87">
        <f t="shared" si="160"/>
        <v>1</v>
      </c>
      <c r="GN20" s="87">
        <f t="shared" si="160"/>
        <v>1</v>
      </c>
      <c r="GO20" s="87">
        <f t="shared" si="160"/>
        <v>1</v>
      </c>
      <c r="GP20" s="535" cm="1">
        <f t="array" ref="GP20">INDEX(GP$13:GP19,$B20+1,1)</f>
        <v>0</v>
      </c>
      <c r="GQ20" s="535" cm="1">
        <f t="array" ref="GQ20">INDEX(GQ$13:GQ19,$B20+1,1)</f>
        <v>0</v>
      </c>
      <c r="GR20" s="535" cm="1">
        <f t="array" ref="GR20">INDEX(GR$13:GR19,$B20+1,1)</f>
        <v>0</v>
      </c>
      <c r="GS20" s="535" cm="1">
        <f t="array" ref="GS20">INDEX(GS$13:GS19,$B20+1,1)</f>
        <v>0</v>
      </c>
      <c r="GT20" s="411" cm="1">
        <f t="array" ref="GT20">INDEX(i.dse_type,1,$L20)</f>
        <v>0</v>
      </c>
      <c r="GU20" s="535" t="str" cm="1">
        <f t="array" ref="GU20">INDEX(GU$13:GU19,$B20+1,1)</f>
        <v>-</v>
      </c>
      <c r="GV20" s="535" t="str" cm="1">
        <f t="array" ref="GV20">INDEX(GV$13:GV19,$B20+1,1)</f>
        <v>-</v>
      </c>
      <c r="GW20" s="535" t="str" cm="1">
        <f t="array" ref="GW20">INDEX(GW$13:GW19,$B20+1,1)</f>
        <v>-</v>
      </c>
      <c r="GX20" s="18"/>
      <c r="GY20" s="535" t="str" cm="1">
        <f t="array" ref="GY20">INDEX(GY$13:GY19,$B20+1,1)</f>
        <v>-</v>
      </c>
      <c r="GZ20" s="411" t="b">
        <f t="shared" si="191"/>
        <v>0</v>
      </c>
      <c r="HA20" s="535" t="str" cm="1">
        <f t="array" ref="HA20">INDEX(HA$13:HA19,$B20+1,1)</f>
        <v>-</v>
      </c>
      <c r="HB20" s="535" t="str" cm="1">
        <f t="array" ref="HB20">INDEX(HB$13:HB19,$B20+1,1)</f>
        <v>-</v>
      </c>
      <c r="HC20" s="535" t="str" cm="1">
        <f t="array" ref="HC20">INDEX(HC$13:HC19,$B20+1,1)</f>
        <v>-</v>
      </c>
      <c r="HD20" s="535" cm="1">
        <f t="array" ref="HD20">INDEX(HD$13:HD19,$B20+1,1)</f>
        <v>1</v>
      </c>
      <c r="HE20" s="535" cm="1">
        <f t="array" ref="HE20">INDEX(HE$13:HE19,$B20+1,1)</f>
        <v>1</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t="str" cm="1">
        <f t="array" ref="HU20">INDEX(HU$13:HU19,$B20+1,1)</f>
        <v>-</v>
      </c>
      <c r="HV20" s="535" t="str" cm="1">
        <f t="array" ref="HV20">INDEX(HV$13:HV19,$B20+1,1)</f>
        <v>-</v>
      </c>
      <c r="HW20" s="535" t="str" cm="1">
        <f t="array" ref="HW20">INDEX(HW$13:HW19,$B20+1,1)</f>
        <v>-</v>
      </c>
      <c r="HX20" s="535" t="str" cm="1">
        <f t="array" ref="HX20">INDEX(HX$13:HX19,$B20+1,1)</f>
        <v>-</v>
      </c>
      <c r="HY20" s="535" t="str" cm="1">
        <f t="array" ref="HY20">INDEX(HY$13:HY19,$B20+1,1)</f>
        <v>-</v>
      </c>
      <c r="HZ20" s="535" t="str" cm="1">
        <f t="array" ref="HZ20">INDEX(HZ$13:HZ19,$B20+1,1)</f>
        <v>-</v>
      </c>
      <c r="IA20" s="535" cm="1">
        <f t="array" ref="IA20">INDEX(IA$13:IA19,$B20+1,1)</f>
        <v>0</v>
      </c>
      <c r="IB20" s="535" t="str" cm="1">
        <f t="array" ref="IB20">INDEX(IB$13:IB19,$B20+1,1)</f>
        <v>-</v>
      </c>
      <c r="IC20" s="535" cm="1">
        <f t="array" ref="IC20">INDEX(IC$13:IC19,$B20+1,1)</f>
        <v>1</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535" cm="1">
        <f t="array" ref="IK20">INDEX(IK$13:IK19,$B20+1,1)</f>
        <v>1</v>
      </c>
      <c r="IL20" s="535" cm="1">
        <f t="array" ref="IL20">INDEX(IL$13:IL19,$B20+1,1)</f>
        <v>0</v>
      </c>
      <c r="IM20" s="535" cm="1">
        <f t="array" ref="IM20">INDEX(IM$13:IM19,$B20+1,1)</f>
        <v>0</v>
      </c>
      <c r="IN20" s="535" cm="1">
        <f t="array" ref="IN20">INDEX(IN$13:IN19,$B20+1,1)</f>
        <v>0</v>
      </c>
      <c r="IO20" s="535" cm="1">
        <f t="array" ref="IO20">INDEX(IO$13:IO19,$B20+1,1)</f>
        <v>0</v>
      </c>
      <c r="IP20" s="535" cm="1">
        <f t="array" ref="IP20">INDEX(IP$13:IP19,$B20+1,1)</f>
        <v>0</v>
      </c>
      <c r="IQ20" s="18"/>
      <c r="IR20" s="535" cm="1">
        <f t="array" ref="IR20">INDEX(IR$13:IR19,$B20+1,1)</f>
        <v>0.125</v>
      </c>
      <c r="IS20" s="535" cm="1">
        <f t="array" ref="IS20">INDEX(IS$13:IS19,$B20+1,1)</f>
        <v>0.3</v>
      </c>
      <c r="IT20" s="535" cm="1">
        <f t="array" ref="IT20">INDEX(IT$13:IT19,$B20+1,1)</f>
        <v>-0.05</v>
      </c>
      <c r="IU20" s="535" cm="1">
        <f t="array" ref="IU20">INDEX(IU$13:IU19,$B20+1,1)</f>
        <v>0.1</v>
      </c>
      <c r="IV20" s="535" cm="1">
        <f t="array" ref="IV20">INDEX(IV$13:IV19,$B20+1,1)</f>
        <v>0.25</v>
      </c>
      <c r="IW20" s="535" cm="1">
        <f t="array" ref="IW20">INDEX(IW$13:IW19,$B20+1,1)</f>
        <v>-0.05</v>
      </c>
      <c r="IX20" s="535" cm="1">
        <f t="array" ref="IX20">INDEX(IX$13:IX19,$B20+1,1)</f>
        <v>0.05</v>
      </c>
      <c r="IY20" s="535" cm="1">
        <f t="array" ref="IY20">INDEX(IY$13:IY19,$B20+1,1)</f>
        <v>0.1</v>
      </c>
      <c r="IZ20" s="535" cm="1">
        <f t="array" ref="IZ20">INDEX(IZ$13:IZ19,$B20+1,1)</f>
        <v>-0.02</v>
      </c>
      <c r="JA20" s="535" cm="1">
        <f t="array" ref="JA20">INDEX(JA$13:JA19,$B20+1,1)</f>
        <v>0.1</v>
      </c>
      <c r="JB20" s="535" cm="1">
        <f t="array" ref="JB20">INDEX(JB$13:JB19,$B20+1,1)</f>
        <v>0.25</v>
      </c>
      <c r="JC20" s="535" cm="1">
        <f t="array" ref="JC20">INDEX(JC$13:JC19,$B20+1,1)</f>
        <v>-0.05</v>
      </c>
      <c r="JD20" s="535" cm="1">
        <f t="array" ref="JD20">INDEX(JD$13:JD19,$B20+1,1)</f>
        <v>0.125</v>
      </c>
      <c r="JE20" s="535" cm="1">
        <f t="array" ref="JE20">INDEX(JE$13:JE19,$B20+1,1)</f>
        <v>0.1</v>
      </c>
      <c r="JF20" s="535" cm="1">
        <f t="array" ref="JF20">INDEX(JF$13:JF19,$B20+1,1)</f>
        <v>0.1</v>
      </c>
      <c r="JG20" s="535" cm="1">
        <f t="array" ref="JG20">INDEX(JG$13:JG19,$B20+1,1)</f>
        <v>0.1</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cm="1">
        <f t="array" ref="WM20">INDEX(WM$13:WM19,$B20+1,1)</f>
        <v>0</v>
      </c>
      <c r="WN20" s="535" cm="1">
        <f t="array" ref="WN20">INDEX(WN$13:WN19,$B20+1,1)</f>
        <v>0</v>
      </c>
      <c r="WO20" s="535" cm="1">
        <f t="array" ref="WO20">INDEX(WO$13:WO19,$B20+1,1)</f>
        <v>0</v>
      </c>
      <c r="WP20" s="535" cm="1">
        <f t="array" ref="WP20">INDEX(WP$13:WP19,$B20+1,1)</f>
        <v>0</v>
      </c>
      <c r="WQ20" s="535" cm="1">
        <f t="array" ref="WQ20">INDEX(WQ$13:WQ19,$B20+1,1)</f>
        <v>0</v>
      </c>
      <c r="WR20" s="535" cm="1">
        <f t="array" ref="WR20">INDEX(WR$13:WR19,$B20+1,1)</f>
        <v>0</v>
      </c>
      <c r="WS20" s="535" t="str" cm="1">
        <f t="array" ref="WS20">INDEX(WS$13:WS19,$B20+1,1)</f>
        <v>-</v>
      </c>
      <c r="WT20" s="18"/>
      <c r="WU20" s="535" cm="1">
        <f t="array" ref="WU20">INDEX(WU$13:WU19,$B20+1,1)</f>
        <v>0</v>
      </c>
      <c r="WV20" s="535" cm="1">
        <f t="array" ref="WV20">INDEX(WV$13:WV19,$B20+1,1)</f>
        <v>0</v>
      </c>
      <c r="WW20" s="535" cm="1">
        <f t="array" ref="WW20">INDEX(WW$13:WW19,$B20+1,1)</f>
        <v>0</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535" t="str" cm="1">
        <f t="array" ref="XH20">INDEX(XH$13:XH19,$B20+1,1)</f>
        <v>-</v>
      </c>
      <c r="XI20" s="535" t="str" cm="1">
        <f t="array" ref="XI20">INDEX(XI$13:XI19,$B20+1,1)</f>
        <v>-</v>
      </c>
      <c r="XJ20" s="535" t="str" cm="1">
        <f t="array" ref="XJ20">INDEX(XJ$13:XJ19,$B20+1,1)</f>
        <v>-</v>
      </c>
      <c r="XK20" s="535" t="str" cm="1">
        <f t="array" ref="XK20">INDEX(XK$13:XK19,$B20+1,1)</f>
        <v>-</v>
      </c>
      <c r="XL20" s="535" t="str" cm="1">
        <f t="array" ref="XL20">INDEX(XL$13:XL19,$B20+1,1)</f>
        <v>-</v>
      </c>
      <c r="XM20" s="535" t="str" cm="1">
        <f t="array" ref="XM20">INDEX(XM$13:XM19,$B20+1,1)</f>
        <v>-</v>
      </c>
      <c r="XN20" s="18"/>
      <c r="XO20" s="411" t="str">
        <f t="shared" ca="1" si="192"/>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str" cm="1">
        <f t="array" ref="XW20">INDEX(XW$13:XW19,$B20+1,1)</f>
        <v>-</v>
      </c>
      <c r="XX20" s="535" t="str" cm="1">
        <f t="array" ref="XX20">INDEX(XX$13:XX19,$B20+1,1)</f>
        <v>-</v>
      </c>
      <c r="XY20" s="535" t="str" cm="1">
        <f t="array" ref="XY20">INDEX(XY$13:XY19,$B20+1,1)</f>
        <v>-</v>
      </c>
      <c r="XZ20" s="535" t="str" cm="1">
        <f t="array" ref="XZ20">INDEX(XZ$13:XZ19,$B20+1,1)</f>
        <v>-</v>
      </c>
      <c r="YA20" s="535" t="str" cm="1">
        <f t="array" ref="YA20">INDEX(YA$13:YA19,$B20+1,1)</f>
        <v>-</v>
      </c>
      <c r="YB20" s="535" cm="1">
        <f t="array" ref="YB20">INDEX(YB$13:YB19,$B20+1,1)</f>
        <v>0</v>
      </c>
      <c r="YC20" s="535" t="str" cm="1">
        <f t="array" ref="YC20">INDEX(YC$13:YC19,$B20+1,1)</f>
        <v>-</v>
      </c>
      <c r="YD20" s="535" t="str" cm="1">
        <f t="array" ref="YD20">INDEX(YD$13:YD19,$B20+1,1)</f>
        <v>-</v>
      </c>
      <c r="YE20" s="535" t="str" cm="1">
        <f t="array" ref="YE20">INDEX(YE$13:YE19,$B20+1,1)</f>
        <v>-</v>
      </c>
      <c r="YF20" s="535" t="str" cm="1">
        <f t="array" ref="YF20">INDEX(YF$13:YF19,$B20+1,1)</f>
        <v>-</v>
      </c>
      <c r="YG20" s="535" t="str" cm="1">
        <f t="array" ref="YG20">INDEX(YG$13:YG19,$B20+1,1)</f>
        <v>-</v>
      </c>
      <c r="YH20" s="535" t="str" cm="1">
        <f t="array" ref="YH20">INDEX(YH$13:YH19,$B20+1,1)</f>
        <v>-</v>
      </c>
      <c r="YI20" s="535" t="str" cm="1">
        <f t="array" ref="YI20">INDEX(YI$13:YI19,$B20+1,1)</f>
        <v>-</v>
      </c>
      <c r="YJ20" s="535" t="str" cm="1">
        <f t="array" ref="YJ20">INDEX(YJ$13:YJ19,$B20+1,1)</f>
        <v>-</v>
      </c>
      <c r="YK20" s="535" t="b" cm="1">
        <f t="array" ref="YK20">INDEX(YK$13:YK19,$B20+1,1)</f>
        <v>1</v>
      </c>
      <c r="YL20" s="535" t="str" cm="1">
        <f t="array" ref="YL20">INDEX(YL$13:YL19,$B20+1,1)</f>
        <v>-</v>
      </c>
      <c r="YM20" s="535" cm="1">
        <f t="array" ref="YM20">INDEX(YM$13:YM19,$B20+1,1)</f>
        <v>0</v>
      </c>
      <c r="YN20" s="535" cm="1">
        <f t="array" ref="YN20">INDEX(YN$13:YN19,$B20+1,1)</f>
        <v>0</v>
      </c>
      <c r="YO20" s="535" cm="1">
        <f t="array" ref="YO20">INDEX(YO$13:YO19,$B20+1,1)</f>
        <v>0</v>
      </c>
      <c r="YP20" s="18"/>
      <c r="YQ20" s="535" t="str" cm="1">
        <f t="array" ref="YQ20">INDEX(YQ$13:YQ19,$B20+1,1)</f>
        <v>-</v>
      </c>
      <c r="YR20" s="535" t="str" cm="1">
        <f t="array" ref="YR20">INDEX(YR$13:YR19,$B20+1,1)</f>
        <v>-</v>
      </c>
      <c r="YS20" s="535" t="str" cm="1">
        <f t="array" ref="YS20">INDEX(YS$13:YS19,$B20+1,1)</f>
        <v>-</v>
      </c>
      <c r="YT20" s="535" t="str" cm="1">
        <f t="array" ref="YT20">INDEX(YT$13:YT19,$B20+1,1)</f>
        <v>-</v>
      </c>
      <c r="YU20" s="535" cm="1">
        <f t="array" ref="YU20">INDEX(YU$13:YU19,$B20+1,1)</f>
        <v>1</v>
      </c>
      <c r="YV20" s="535" cm="1">
        <f t="array" ref="YV20">INDEX(YV$13:YV19,$B20+1,1)</f>
        <v>1</v>
      </c>
      <c r="YW20" s="535" cm="1">
        <f t="array" ref="YW20">INDEX(YW$13:YW19,$B20+1,1)</f>
        <v>1</v>
      </c>
      <c r="YX20" s="535" cm="1">
        <f t="array" ref="YX20">INDEX(YX$13:YX19,$B20+1,1)</f>
        <v>1</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18"/>
      <c r="ZE20" s="411">
        <v>1.5</v>
      </c>
      <c r="ZF20" s="18"/>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cm="1">
        <f t="array" ref="AAV20">INDEX(AAV$13:AAV19,$B20+1,1)</f>
        <v>1</v>
      </c>
      <c r="AAW20" s="535" cm="1">
        <f t="array" ref="AAW20">INDEX(AAW$13:AAW19,$B20+1,1)</f>
        <v>1</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18"/>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t="str" cm="1">
        <f t="array" ref="AEN20">INDEX(AEN$13:AEN19,$B20+1,1)</f>
        <v>-</v>
      </c>
      <c r="AEO20" s="535" t="str" cm="1">
        <f t="array" ref="AEO20">INDEX(AEO$13:AEO19,$B20+1,1)</f>
        <v>-</v>
      </c>
      <c r="AEP20" s="535" t="str" cm="1">
        <f t="array" ref="AEP20">INDEX(AEP$13:AEP19,$B20+1,1)</f>
        <v>-</v>
      </c>
      <c r="AEQ20" s="535" t="str" cm="1">
        <f t="array" ref="AEQ20">INDEX(AEQ$13:AEQ19,$B20+1,1)</f>
        <v>-</v>
      </c>
      <c r="AER20" s="535" t="str" cm="1">
        <f t="array" ref="AER20">INDEX(AER$13:AER19,$B20+1,1)</f>
        <v>-</v>
      </c>
      <c r="AES20" s="535" t="str" cm="1">
        <f t="array" ref="AES20">INDEX(AES$13:AES19,$B20+1,1)</f>
        <v>-</v>
      </c>
      <c r="AET20" s="535" t="str" cm="1">
        <f t="array" ref="AET20">INDEX(AET$13:AET19,$B20+1,1)</f>
        <v>-</v>
      </c>
      <c r="AEU20" s="535" t="str" cm="1">
        <f t="array" ref="AEU20">INDEX(AEU$13:AEU19,$B20+1,1)</f>
        <v>-</v>
      </c>
      <c r="AEV20" s="535" t="str" cm="1">
        <f t="array" ref="AEV20">INDEX(AEV$13:AEV19,$B20+1,1)</f>
        <v>-</v>
      </c>
      <c r="AEW20" s="535" t="str" cm="1">
        <f t="array" ref="AEW20">INDEX(AEW$13:AEW19,$B20+1,1)</f>
        <v>-</v>
      </c>
      <c r="AEX20" s="535" cm="1">
        <f t="array" ref="AEX20">INDEX(AEX$13:AEX19,$B20+1,1)</f>
        <v>0</v>
      </c>
      <c r="AEY20" s="483">
        <v>0</v>
      </c>
    </row>
    <row r="21" spans="1:831" outlineLevel="1">
      <c r="A21" s="18">
        <f t="shared" si="137"/>
        <v>8</v>
      </c>
      <c r="B21" s="18">
        <f t="shared" ref="B21:B22" si="195">$A$18</f>
        <v>5</v>
      </c>
      <c r="C21">
        <v>2</v>
      </c>
      <c r="D21" s="17" t="str" cm="1">
        <f t="array" ref="D21">INDEX(D$13:D20,$B21+1,1)</f>
        <v>GSW</v>
      </c>
      <c r="E21" t="b">
        <v>1</v>
      </c>
      <c r="F21" t="b">
        <v>0</v>
      </c>
      <c r="G21" t="b">
        <f t="shared" si="176"/>
        <v>1</v>
      </c>
      <c r="H21" s="40" t="s">
        <v>2638</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8"/>
        <v>2</v>
      </c>
      <c r="W21" s="778" t="b">
        <f t="shared" ref="W21:W55" si="196">W20</f>
        <v>0</v>
      </c>
      <c r="X21" s="777" t="b">
        <f t="shared" si="139"/>
        <v>1</v>
      </c>
      <c r="Y21" s="777" t="b">
        <f t="shared" si="139"/>
        <v>1</v>
      </c>
      <c r="Z21" s="796" t="b" cm="1">
        <f t="array" ref="Z21">INDEX(Z$13:Z20,$B21+1,1)</f>
        <v>0</v>
      </c>
      <c r="AA21" s="411">
        <f t="shared" si="140"/>
        <v>6</v>
      </c>
      <c r="AB21" s="411">
        <f t="shared" si="141"/>
        <v>6</v>
      </c>
      <c r="AC21" s="411"/>
      <c r="AD21" s="411">
        <f t="shared" si="142"/>
        <v>6</v>
      </c>
      <c r="AE21" s="111"/>
      <c r="AF21" s="111"/>
      <c r="AG21" s="111"/>
      <c r="AH21" s="111"/>
      <c r="AI21" s="535" cm="1">
        <f t="array" ref="AI21">INDEX(AI$13:AI20,$B21+1,1)</f>
        <v>1</v>
      </c>
      <c r="AJ21" s="535" cm="1">
        <f t="array" ref="AJ21">INDEX(AJ$13:AJ20,$B21+1,1)</f>
        <v>1</v>
      </c>
      <c r="AK21" s="535" cm="1">
        <f t="array" ref="AK21">INDEX(AK$13:AK20,$B21+1,1)</f>
        <v>1</v>
      </c>
      <c r="AL21" s="18"/>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Mat","")&amp;IF($EZ21=1,"&amp;EL","   ")&amp;IF($DQ21=TRUE,"&amp;BBT","    ")
&amp;      " TOL"&amp;_xlfn.SINGLE(INDEX(i.TOL_Desc,1,$N21))   &amp; " Scan"&amp;$AK21
&amp;       CHOOSE($K21+1," CFS"," GFS"," NFS")&amp;     " CG_"&amp;_xlfn.SINGLE(_xlfn.SWITCH($XO21,"-",1,TRUE,1,FALSE,0))&amp;_xlfn.SINGLE(    IF($XX21="-"," FodCrop    ",_xlfn.SWITCH(VALUE(LEFT($XX$4,1)),0," All",6," Lup",9," Oat",11," OaF")&amp;"_Fod"&amp;TEXT($XX21,"000%")))
&amp;" REV"&amp;"_"&amp;TEXT($HB21,"00;-0;00;@ ")&amp;TEXT($AN21,"00;-0;00;  @")&amp;"_"&amp;TEXT($HG21,"0")&amp;"_"&amp;TEXT($AP21,"0")
&amp; " RR"&amp;TEXT(SUM($FD21:$FE21),"+00%;-00%;    ;@")
&amp; " ("&amp;IF($DD21,"P","E")   &amp;IF($DE21,"T","t")        &amp;     "_F"&amp;IF($AAG21=TRUE,3,0)+COUNTIF($ZY21:$AAC21,TRUE)+COUNTIF($BV21:$BW21,"&gt;0")&amp;IF($AAE21=TRUE,3,0)+COUNTIF($BV21:$BW21,"&gt;0")&amp;"N"&amp;$AAJ21&amp;$AAK21&amp;"L"&amp;$AAV21&amp;$AAW21&amp;"_"&amp;$AAU21&amp;")"</f>
        <v>MP_create    MP GSW_PInp MFM        TOLSpr Scan1 CFS CG_1 FodCrop     REV_-   _-_1 RR+01% (Et_F22N--L11_-)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75" t="b">
        <v>1</v>
      </c>
      <c r="BO21" s="475" t="s">
        <v>30</v>
      </c>
      <c r="BP21" s="475" t="b">
        <v>0</v>
      </c>
      <c r="BQ21" s="475" t="s">
        <v>30</v>
      </c>
      <c r="BR21" s="411">
        <f t="shared" ref="BR21:CA21" si="197">INDEX(i.model_structure,$I21,BR$6)</f>
        <v>100</v>
      </c>
      <c r="BS21" s="411" t="b">
        <f t="shared" si="197"/>
        <v>0</v>
      </c>
      <c r="BT21" s="411" t="str">
        <f t="shared" si="197"/>
        <v>-</v>
      </c>
      <c r="BU21" s="411" t="str">
        <f t="shared" si="197"/>
        <v>-</v>
      </c>
      <c r="BV21" s="411">
        <f t="shared" si="197"/>
        <v>105</v>
      </c>
      <c r="BW21" s="411">
        <f t="shared" si="197"/>
        <v>287</v>
      </c>
      <c r="BX21" s="411" t="b">
        <f t="shared" si="197"/>
        <v>1</v>
      </c>
      <c r="BY21" s="411" t="b">
        <f t="shared" si="197"/>
        <v>1</v>
      </c>
      <c r="BZ21" s="411" t="b">
        <f t="shared" si="197"/>
        <v>1</v>
      </c>
      <c r="CA21" s="87">
        <f t="shared" si="197"/>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5"/>
        <v>-</v>
      </c>
      <c r="CI21" s="411">
        <f t="shared" si="146"/>
        <v>0</v>
      </c>
      <c r="CJ21" s="411">
        <f t="shared" si="146"/>
        <v>0</v>
      </c>
      <c r="CK21" s="535" t="str" cm="1">
        <f t="array" ref="CK21">INDEX(CK$13:CK20,$B21+1,1)</f>
        <v>-</v>
      </c>
      <c r="CL21" s="535" t="str" cm="1">
        <f t="array" ref="CL21">INDEX(CL$13:CL20,$B21+1,1)</f>
        <v>-</v>
      </c>
      <c r="CM21" s="535" t="str" cm="1">
        <f t="array" ref="CM21">INDEX(CM$13:CM20,$B21+1,1)</f>
        <v>-</v>
      </c>
      <c r="CN21" s="411" t="str">
        <f t="shared" ca="1" si="147"/>
        <v>-</v>
      </c>
      <c r="CO21" s="411">
        <f t="shared" si="148"/>
        <v>0</v>
      </c>
      <c r="CP21" s="411">
        <f t="shared" si="148"/>
        <v>0</v>
      </c>
      <c r="CQ21" s="535" t="str" cm="1">
        <f t="array" ref="CQ21">INDEX(CQ$13:CQ20,$B21+1,1)</f>
        <v>-</v>
      </c>
      <c r="CR21" s="411" t="str">
        <f t="shared" ca="1" si="149"/>
        <v>-</v>
      </c>
      <c r="CS21" s="411">
        <f t="shared" si="150"/>
        <v>0</v>
      </c>
      <c r="CT21" s="535" t="str" cm="1">
        <f t="array" ref="CT21">INDEX(CT$13:CT20,$B21+1,1)</f>
        <v>-</v>
      </c>
      <c r="CU21" s="535" t="str" cm="1">
        <f t="array" ref="CU21">INDEX(CU$13:CU20,$B21+1,1)</f>
        <v>-</v>
      </c>
      <c r="CV21" s="411">
        <f t="shared" si="151"/>
        <v>0</v>
      </c>
      <c r="CW21" s="535" t="str" cm="1">
        <f t="array" ref="CW21">INDEX(CW$13:CW20,$B21+1,1)</f>
        <v>-</v>
      </c>
      <c r="CX21" s="411" t="str">
        <f t="shared" ca="1" si="152"/>
        <v>-</v>
      </c>
      <c r="CY21" s="411">
        <f t="shared" si="153"/>
        <v>0</v>
      </c>
      <c r="CZ21" s="411">
        <f t="shared" si="153"/>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77"/>
        <v>1</v>
      </c>
      <c r="DL21" s="411">
        <f t="shared" si="177"/>
        <v>60</v>
      </c>
      <c r="DM21" s="535" t="str" cm="1">
        <f t="array" ref="DM21">INDEX(DM$13:DM20,$B21+1,1)</f>
        <v>-</v>
      </c>
      <c r="DN21" s="411" t="str">
        <f t="shared" si="178"/>
        <v>-</v>
      </c>
      <c r="DO21" s="411" t="str">
        <f t="shared" si="178"/>
        <v>-</v>
      </c>
      <c r="DP21" s="411" t="str">
        <f t="shared" si="178"/>
        <v>-</v>
      </c>
      <c r="DQ21" s="411" t="b">
        <f t="shared" si="179"/>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80"/>
        <v>500</v>
      </c>
      <c r="DW21" s="411">
        <f t="shared" si="180"/>
        <v>500</v>
      </c>
      <c r="DX21" s="411" t="str">
        <f t="shared" si="180"/>
        <v>-</v>
      </c>
      <c r="DY21" s="411" t="str">
        <f t="shared" si="180"/>
        <v>-</v>
      </c>
      <c r="DZ21" s="411" t="str">
        <f t="shared" si="180"/>
        <v>-</v>
      </c>
      <c r="EA21" s="411" t="str">
        <f t="shared" si="180"/>
        <v>-</v>
      </c>
      <c r="EB21" s="411" t="str">
        <f t="shared" si="180"/>
        <v>-</v>
      </c>
      <c r="EC21" s="535" cm="1">
        <f t="array" ref="EC21">INDEX(EC$13:EC20,$B21+1,1)</f>
        <v>0</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535" cm="1">
        <f t="array" ref="EN21">INDEX(EN$13:EN20,$B21+1,1)</f>
        <v>999999</v>
      </c>
      <c r="EO21" s="535" cm="1">
        <f t="array" ref="EO21">INDEX(EO$13:EO20,$B21+1,1)</f>
        <v>999999</v>
      </c>
      <c r="EP21" s="782">
        <f t="shared" si="156"/>
        <v>0</v>
      </c>
      <c r="EQ21" s="782">
        <f t="shared" si="156"/>
        <v>0</v>
      </c>
      <c r="ER21" s="782">
        <f t="shared" si="156"/>
        <v>999999</v>
      </c>
      <c r="ES21" s="535" t="str" cm="1">
        <f t="array" ref="ES21">INDEX(ES$13:ES20,$B21+1,1)</f>
        <v>-</v>
      </c>
      <c r="ET21" s="535" t="str" cm="1">
        <f t="array" ref="ET21">INDEX(ET$13:ET20,$B21+1,1)</f>
        <v>-</v>
      </c>
      <c r="EU21" s="411" t="str">
        <f>IF(OR($AB21=6,$FW21&lt;2),EU$13,INDEX(i.dryman,($AJ21-1)*4+$AI21,EU$6))</f>
        <v>-</v>
      </c>
      <c r="EV21" s="411" t="str">
        <f>IF(OR($AB21=6,$FW21&lt;2),EV$13,INDEX(i.dryman,($AJ21-1)*4+$AI21,EV$6))</f>
        <v>-</v>
      </c>
      <c r="EW21" s="781">
        <f t="shared" si="181"/>
        <v>0</v>
      </c>
      <c r="EX21" s="779">
        <f t="shared" si="182"/>
        <v>999999</v>
      </c>
      <c r="EY21" s="780">
        <f t="shared" si="183"/>
        <v>999999</v>
      </c>
      <c r="EZ21" s="535" t="str" cm="1">
        <f t="array" ref="EZ21">INDEX(EZ$13:EZ20,$B21+1,1)</f>
        <v>-</v>
      </c>
      <c r="FA21" s="728" cm="1">
        <f t="array" ref="FA21">IF(EZ21&lt;&gt;"-",EZ21,INDEX(i.ELMatedEst,$AA21+1,$T21))</f>
        <v>0</v>
      </c>
      <c r="FB21" s="535" t="str" cm="1">
        <f t="array" ref="FB21">INDEX(FB$13:FB20,$B21+1,1)</f>
        <v>-</v>
      </c>
      <c r="FC21" s="535" t="str" cm="1">
        <f t="array" ref="FC21">INDEX(FC$13:FC20,$B21+1,1)</f>
        <v>-</v>
      </c>
      <c r="FD21" s="411">
        <f t="shared" si="184"/>
        <v>0</v>
      </c>
      <c r="FE21" s="666">
        <f t="shared" si="185"/>
        <v>5.0000000000000001E-3</v>
      </c>
      <c r="FF21" s="535" cm="1">
        <f t="array" ref="FF21">INDEX(FF$13:FF20,$B21+1,1)</f>
        <v>1</v>
      </c>
      <c r="FG21" s="667">
        <f t="shared" si="186"/>
        <v>0.12</v>
      </c>
      <c r="FH21" s="667">
        <f>INDEX(CHOOSE($N21,DataAutumn!i.EL_PropnSold,DataWinter!i.EL_PropnSold,DataSpring!i.EL_PropnSold),$AI21,$T21)*INDEX(i.ELMatedEst,$AB21+1,$T21)*i.dAdultRR_ELPropSold
+INDEX(i.dryman,($AJ21-1)*4+$AI21,FH$7)</f>
        <v>0</v>
      </c>
      <c r="FI21" s="667">
        <f>INDEX(CHOOSE($N21,DataAutumn!i.EL_PropnSold,DataWinter!i.EL_PropnSold,DataSpring!i.EL_PropnSold),$AI21,$T21)*INDEX(i.ELMatedEst,$AB21+1,$T21)*i.dAdultRR_ELPropSold
+INDEX(i.dryman,($AJ21-1)*4+$AI21,FI$7)</f>
        <v>3.125E-2</v>
      </c>
      <c r="FJ21" s="667">
        <f>INDEX(CHOOSE($N21,DataAutumn!i.EL_PropnSold,DataWinter!i.EL_PropnSold,DataSpring!i.EL_PropnSold),$AI21,$T21)*INDEX(i.ELMatedEst,$AB21+1,$T21)*i.dAdultRR_ELPropSold
+INDEX(i.dryman,($AJ21-1)*4+$AI21,FJ$7)</f>
        <v>3.125E-2</v>
      </c>
      <c r="FK21" s="667">
        <f>INDEX(CHOOSE($N21,DataAutumn!i.EL_PropnSold,DataWinter!i.EL_PropnSold,DataSpring!i.EL_PropnSold),$AI21,$T21)*INDEX(i.ELMatedEst,$AB21+1,$T21)*i.dAdultRR_ELPropSold
+INDEX(i.dryman,($AJ21-1)*4+$AI21,FK$7)</f>
        <v>3.125E-2</v>
      </c>
      <c r="FL21" s="668">
        <f>INDEX(CHOOSE($N21,DataAutumn!i.EL_PropnSold,DataWinter!i.EL_PropnSold,DataSpring!i.EL_PropnSold),$AI21,$T21)*INDEX(i.ELMatedEst,$AB21+1,$T21)*i.dAdultLSurv_ELPropSold</f>
        <v>0</v>
      </c>
      <c r="FM21" s="411" t="b">
        <f t="shared" si="187"/>
        <v>0</v>
      </c>
      <c r="FN21" s="411" t="b">
        <f t="shared" si="187"/>
        <v>0</v>
      </c>
      <c r="FO21" s="411" t="b">
        <f t="shared" si="187"/>
        <v>0</v>
      </c>
      <c r="FP21" s="411" t="b">
        <f t="shared" si="187"/>
        <v>0</v>
      </c>
      <c r="FQ21" s="411">
        <f t="shared" si="188"/>
        <v>1</v>
      </c>
      <c r="FR21" s="411">
        <f t="shared" si="188"/>
        <v>0</v>
      </c>
      <c r="FS21" s="411" t="b">
        <f t="shared" si="189"/>
        <v>0</v>
      </c>
      <c r="FT21" s="411" t="b">
        <f t="shared" si="157"/>
        <v>0</v>
      </c>
      <c r="FU21" s="411" t="b">
        <f t="shared" si="157"/>
        <v>0</v>
      </c>
      <c r="FV21" s="411" t="b">
        <f t="shared" si="157"/>
        <v>1</v>
      </c>
      <c r="FW21" s="87">
        <f t="shared" si="158"/>
        <v>1</v>
      </c>
      <c r="FX21" s="87">
        <f t="shared" si="158"/>
        <v>1</v>
      </c>
      <c r="FY21" s="535" cm="1">
        <f t="array" ref="FY21">INDEX(FY$13:FY20,$B21+1,1)</f>
        <v>1</v>
      </c>
      <c r="FZ21" s="535" cm="1">
        <f t="array" ref="FZ21">INDEX(FZ$13:FZ20,$B21+1,1)</f>
        <v>1</v>
      </c>
      <c r="GA21" s="535" cm="1">
        <f t="array" ref="GA21">INDEX(GA$13:GA20,$B21+1,1)</f>
        <v>1</v>
      </c>
      <c r="GB21" s="535" cm="1">
        <f t="array" ref="GB21">INDEX(GB$13:GB20,$B21+1,1)</f>
        <v>1</v>
      </c>
      <c r="GC21" s="535" t="str" cm="1">
        <f t="array" ref="GC21">INDEX(GC$13:GC20,$B21+1,1)</f>
        <v>-</v>
      </c>
      <c r="GD21" s="411" t="b">
        <f t="shared" si="190"/>
        <v>1</v>
      </c>
      <c r="GE21" s="411" t="b">
        <f t="shared" si="190"/>
        <v>0</v>
      </c>
      <c r="GF21" s="411" t="b">
        <f t="shared" si="190"/>
        <v>0</v>
      </c>
      <c r="GG21" s="411" t="b">
        <f t="shared" si="190"/>
        <v>0</v>
      </c>
      <c r="GH21" s="87">
        <f t="shared" si="160"/>
        <v>1</v>
      </c>
      <c r="GI21" s="87">
        <f t="shared" si="160"/>
        <v>1</v>
      </c>
      <c r="GJ21" s="87">
        <f t="shared" si="160"/>
        <v>1</v>
      </c>
      <c r="GK21" s="87">
        <f t="shared" si="160"/>
        <v>1</v>
      </c>
      <c r="GL21" s="87">
        <f t="shared" si="160"/>
        <v>1</v>
      </c>
      <c r="GM21" s="87">
        <f t="shared" si="160"/>
        <v>1</v>
      </c>
      <c r="GN21" s="87">
        <f t="shared" si="160"/>
        <v>1</v>
      </c>
      <c r="GO21" s="87">
        <f t="shared" si="160"/>
        <v>1</v>
      </c>
      <c r="GP21" s="535" cm="1">
        <f t="array" ref="GP21">INDEX(GP$13:GP20,$B21+1,1)</f>
        <v>0</v>
      </c>
      <c r="GQ21" s="535" cm="1">
        <f t="array" ref="GQ21">INDEX(GQ$13:GQ20,$B21+1,1)</f>
        <v>0</v>
      </c>
      <c r="GR21" s="535" cm="1">
        <f t="array" ref="GR21">INDEX(GR$13:GR20,$B21+1,1)</f>
        <v>0</v>
      </c>
      <c r="GS21" s="535" cm="1">
        <f t="array" ref="GS21">INDEX(GS$13:GS20,$B21+1,1)</f>
        <v>0</v>
      </c>
      <c r="GT21" s="411" cm="1">
        <f t="array" ref="GT21">INDEX(i.dse_type,1,$L21)</f>
        <v>0</v>
      </c>
      <c r="GU21" s="535" t="str" cm="1">
        <f t="array" ref="GU21">INDEX(GU$13:GU20,$B21+1,1)</f>
        <v>-</v>
      </c>
      <c r="GV21" s="535" t="str" cm="1">
        <f t="array" ref="GV21">INDEX(GV$13:GV20,$B21+1,1)</f>
        <v>-</v>
      </c>
      <c r="GW21" s="535" t="str" cm="1">
        <f t="array" ref="GW21">INDEX(GW$13:GW20,$B21+1,1)</f>
        <v>-</v>
      </c>
      <c r="GX21" s="18"/>
      <c r="GY21" s="535" t="str" cm="1">
        <f t="array" ref="GY21">INDEX(GY$13:GY20,$B21+1,1)</f>
        <v>-</v>
      </c>
      <c r="GZ21" s="411" t="b">
        <f t="shared" si="191"/>
        <v>0</v>
      </c>
      <c r="HA21" s="535" t="str" cm="1">
        <f t="array" ref="HA21">INDEX(HA$13:HA20,$B21+1,1)</f>
        <v>-</v>
      </c>
      <c r="HB21" s="535" t="str" cm="1">
        <f t="array" ref="HB21">INDEX(HB$13:HB20,$B21+1,1)</f>
        <v>-</v>
      </c>
      <c r="HC21" s="535" t="str" cm="1">
        <f t="array" ref="HC21">INDEX(HC$13:HC20,$B21+1,1)</f>
        <v>-</v>
      </c>
      <c r="HD21" s="535" cm="1">
        <f t="array" ref="HD21">INDEX(HD$13:HD20,$B21+1,1)</f>
        <v>1</v>
      </c>
      <c r="HE21" s="535" cm="1">
        <f t="array" ref="HE21">INDEX(HE$13:HE20,$B21+1,1)</f>
        <v>1</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t="str" cm="1">
        <f t="array" ref="HU21">INDEX(HU$13:HU20,$B21+1,1)</f>
        <v>-</v>
      </c>
      <c r="HV21" s="535" t="str" cm="1">
        <f t="array" ref="HV21">INDEX(HV$13:HV20,$B21+1,1)</f>
        <v>-</v>
      </c>
      <c r="HW21" s="535" t="str" cm="1">
        <f t="array" ref="HW21">INDEX(HW$13:HW20,$B21+1,1)</f>
        <v>-</v>
      </c>
      <c r="HX21" s="535" t="str" cm="1">
        <f t="array" ref="HX21">INDEX(HX$13:HX20,$B21+1,1)</f>
        <v>-</v>
      </c>
      <c r="HY21" s="535" t="str" cm="1">
        <f t="array" ref="HY21">INDEX(HY$13:HY20,$B21+1,1)</f>
        <v>-</v>
      </c>
      <c r="HZ21" s="535" t="str" cm="1">
        <f t="array" ref="HZ21">INDEX(HZ$13:HZ20,$B21+1,1)</f>
        <v>-</v>
      </c>
      <c r="IA21" s="535" cm="1">
        <f t="array" ref="IA21">INDEX(IA$13:IA20,$B21+1,1)</f>
        <v>0</v>
      </c>
      <c r="IB21" s="535" t="str" cm="1">
        <f t="array" ref="IB21">INDEX(IB$13:IB20,$B21+1,1)</f>
        <v>-</v>
      </c>
      <c r="IC21" s="535" cm="1">
        <f t="array" ref="IC21">INDEX(IC$13:IC20,$B21+1,1)</f>
        <v>1</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535" cm="1">
        <f t="array" ref="IK21">INDEX(IK$13:IK20,$B21+1,1)</f>
        <v>1</v>
      </c>
      <c r="IL21" s="535" cm="1">
        <f t="array" ref="IL21">INDEX(IL$13:IL20,$B21+1,1)</f>
        <v>0</v>
      </c>
      <c r="IM21" s="535" cm="1">
        <f t="array" ref="IM21">INDEX(IM$13:IM20,$B21+1,1)</f>
        <v>0</v>
      </c>
      <c r="IN21" s="535" cm="1">
        <f t="array" ref="IN21">INDEX(IN$13:IN20,$B21+1,1)</f>
        <v>0</v>
      </c>
      <c r="IO21" s="535" cm="1">
        <f t="array" ref="IO21">INDEX(IO$13:IO20,$B21+1,1)</f>
        <v>0</v>
      </c>
      <c r="IP21" s="535" cm="1">
        <f t="array" ref="IP21">INDEX(IP$13:IP20,$B21+1,1)</f>
        <v>0</v>
      </c>
      <c r="IQ21" s="18"/>
      <c r="IR21" s="535" cm="1">
        <f t="array" ref="IR21">INDEX(IR$13:IR20,$B21+1,1)</f>
        <v>0.125</v>
      </c>
      <c r="IS21" s="535" cm="1">
        <f t="array" ref="IS21">INDEX(IS$13:IS20,$B21+1,1)</f>
        <v>0.3</v>
      </c>
      <c r="IT21" s="535" cm="1">
        <f t="array" ref="IT21">INDEX(IT$13:IT20,$B21+1,1)</f>
        <v>-0.05</v>
      </c>
      <c r="IU21" s="535" cm="1">
        <f t="array" ref="IU21">INDEX(IU$13:IU20,$B21+1,1)</f>
        <v>0.1</v>
      </c>
      <c r="IV21" s="535" cm="1">
        <f t="array" ref="IV21">INDEX(IV$13:IV20,$B21+1,1)</f>
        <v>0.25</v>
      </c>
      <c r="IW21" s="535" cm="1">
        <f t="array" ref="IW21">INDEX(IW$13:IW20,$B21+1,1)</f>
        <v>-0.05</v>
      </c>
      <c r="IX21" s="535" cm="1">
        <f t="array" ref="IX21">INDEX(IX$13:IX20,$B21+1,1)</f>
        <v>0.05</v>
      </c>
      <c r="IY21" s="535" cm="1">
        <f t="array" ref="IY21">INDEX(IY$13:IY20,$B21+1,1)</f>
        <v>0.1</v>
      </c>
      <c r="IZ21" s="535" cm="1">
        <f t="array" ref="IZ21">INDEX(IZ$13:IZ20,$B21+1,1)</f>
        <v>-0.02</v>
      </c>
      <c r="JA21" s="535" cm="1">
        <f t="array" ref="JA21">INDEX(JA$13:JA20,$B21+1,1)</f>
        <v>0.1</v>
      </c>
      <c r="JB21" s="535" cm="1">
        <f t="array" ref="JB21">INDEX(JB$13:JB20,$B21+1,1)</f>
        <v>0.25</v>
      </c>
      <c r="JC21" s="535" cm="1">
        <f t="array" ref="JC21">INDEX(JC$13:JC20,$B21+1,1)</f>
        <v>-0.05</v>
      </c>
      <c r="JD21" s="535" cm="1">
        <f t="array" ref="JD21">INDEX(JD$13:JD20,$B21+1,1)</f>
        <v>0.125</v>
      </c>
      <c r="JE21" s="535" cm="1">
        <f t="array" ref="JE21">INDEX(JE$13:JE20,$B21+1,1)</f>
        <v>0.1</v>
      </c>
      <c r="JF21" s="535" cm="1">
        <f t="array" ref="JF21">INDEX(JF$13:JF20,$B21+1,1)</f>
        <v>0.1</v>
      </c>
      <c r="JG21" s="535" cm="1">
        <f t="array" ref="JG21">INDEX(JG$13:JG20,$B21+1,1)</f>
        <v>0.1</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cm="1">
        <f t="array" ref="WM21">INDEX(WM$13:WM20,$B21+1,1)</f>
        <v>0</v>
      </c>
      <c r="WN21" s="535" cm="1">
        <f t="array" ref="WN21">INDEX(WN$13:WN20,$B21+1,1)</f>
        <v>0</v>
      </c>
      <c r="WO21" s="535" cm="1">
        <f t="array" ref="WO21">INDEX(WO$13:WO20,$B21+1,1)</f>
        <v>0</v>
      </c>
      <c r="WP21" s="535" cm="1">
        <f t="array" ref="WP21">INDEX(WP$13:WP20,$B21+1,1)</f>
        <v>0</v>
      </c>
      <c r="WQ21" s="535" cm="1">
        <f t="array" ref="WQ21">INDEX(WQ$13:WQ20,$B21+1,1)</f>
        <v>0</v>
      </c>
      <c r="WR21" s="535" cm="1">
        <f t="array" ref="WR21">INDEX(WR$13:WR20,$B21+1,1)</f>
        <v>0</v>
      </c>
      <c r="WS21" s="535" t="str" cm="1">
        <f t="array" ref="WS21">INDEX(WS$13:WS20,$B21+1,1)</f>
        <v>-</v>
      </c>
      <c r="WT21" s="18"/>
      <c r="WU21" s="535" cm="1">
        <f t="array" ref="WU21">INDEX(WU$13:WU20,$B21+1,1)</f>
        <v>0</v>
      </c>
      <c r="WV21" s="535" cm="1">
        <f t="array" ref="WV21">INDEX(WV$13:WV20,$B21+1,1)</f>
        <v>0</v>
      </c>
      <c r="WW21" s="535" cm="1">
        <f t="array" ref="WW21">INDEX(WW$13:WW20,$B21+1,1)</f>
        <v>0</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535" t="str" cm="1">
        <f t="array" ref="XH21">INDEX(XH$13:XH20,$B21+1,1)</f>
        <v>-</v>
      </c>
      <c r="XI21" s="535" t="str" cm="1">
        <f t="array" ref="XI21">INDEX(XI$13:XI20,$B21+1,1)</f>
        <v>-</v>
      </c>
      <c r="XJ21" s="535" t="str" cm="1">
        <f t="array" ref="XJ21">INDEX(XJ$13:XJ20,$B21+1,1)</f>
        <v>-</v>
      </c>
      <c r="XK21" s="535" t="str" cm="1">
        <f t="array" ref="XK21">INDEX(XK$13:XK20,$B21+1,1)</f>
        <v>-</v>
      </c>
      <c r="XL21" s="535" t="str" cm="1">
        <f t="array" ref="XL21">INDEX(XL$13:XL20,$B21+1,1)</f>
        <v>-</v>
      </c>
      <c r="XM21" s="535" t="str" cm="1">
        <f t="array" ref="XM21">INDEX(XM$13:XM20,$B21+1,1)</f>
        <v>-</v>
      </c>
      <c r="XN21" s="18"/>
      <c r="XO21" s="411" t="str">
        <f t="shared" ca="1" si="192"/>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str" cm="1">
        <f t="array" ref="XW21">INDEX(XW$13:XW20,$B21+1,1)</f>
        <v>-</v>
      </c>
      <c r="XX21" s="535" t="str" cm="1">
        <f t="array" ref="XX21">INDEX(XX$13:XX20,$B21+1,1)</f>
        <v>-</v>
      </c>
      <c r="XY21" s="535" t="str" cm="1">
        <f t="array" ref="XY21">INDEX(XY$13:XY20,$B21+1,1)</f>
        <v>-</v>
      </c>
      <c r="XZ21" s="535" t="str" cm="1">
        <f t="array" ref="XZ21">INDEX(XZ$13:XZ20,$B21+1,1)</f>
        <v>-</v>
      </c>
      <c r="YA21" s="535" t="str" cm="1">
        <f t="array" ref="YA21">INDEX(YA$13:YA20,$B21+1,1)</f>
        <v>-</v>
      </c>
      <c r="YB21" s="535" cm="1">
        <f t="array" ref="YB21">INDEX(YB$13:YB20,$B21+1,1)</f>
        <v>0</v>
      </c>
      <c r="YC21" s="535" t="str" cm="1">
        <f t="array" ref="YC21">INDEX(YC$13:YC20,$B21+1,1)</f>
        <v>-</v>
      </c>
      <c r="YD21" s="535" t="str" cm="1">
        <f t="array" ref="YD21">INDEX(YD$13:YD20,$B21+1,1)</f>
        <v>-</v>
      </c>
      <c r="YE21" s="535" t="str" cm="1">
        <f t="array" ref="YE21">INDEX(YE$13:YE20,$B21+1,1)</f>
        <v>-</v>
      </c>
      <c r="YF21" s="535" t="str" cm="1">
        <f t="array" ref="YF21">INDEX(YF$13:YF20,$B21+1,1)</f>
        <v>-</v>
      </c>
      <c r="YG21" s="535" t="str" cm="1">
        <f t="array" ref="YG21">INDEX(YG$13:YG20,$B21+1,1)</f>
        <v>-</v>
      </c>
      <c r="YH21" s="535" t="str" cm="1">
        <f t="array" ref="YH21">INDEX(YH$13:YH20,$B21+1,1)</f>
        <v>-</v>
      </c>
      <c r="YI21" s="535" t="str" cm="1">
        <f t="array" ref="YI21">INDEX(YI$13:YI20,$B21+1,1)</f>
        <v>-</v>
      </c>
      <c r="YJ21" s="535" t="str" cm="1">
        <f t="array" ref="YJ21">INDEX(YJ$13:YJ20,$B21+1,1)</f>
        <v>-</v>
      </c>
      <c r="YK21" s="535" t="b" cm="1">
        <f t="array" ref="YK21">INDEX(YK$13:YK20,$B21+1,1)</f>
        <v>1</v>
      </c>
      <c r="YL21" s="535" t="str" cm="1">
        <f t="array" ref="YL21">INDEX(YL$13:YL20,$B21+1,1)</f>
        <v>-</v>
      </c>
      <c r="YM21" s="535" cm="1">
        <f t="array" ref="YM21">INDEX(YM$13:YM20,$B21+1,1)</f>
        <v>0</v>
      </c>
      <c r="YN21" s="535" cm="1">
        <f t="array" ref="YN21">INDEX(YN$13:YN20,$B21+1,1)</f>
        <v>0</v>
      </c>
      <c r="YO21" s="535" cm="1">
        <f t="array" ref="YO21">INDEX(YO$13:YO20,$B21+1,1)</f>
        <v>0</v>
      </c>
      <c r="YP21" s="18"/>
      <c r="YQ21" s="535" t="str" cm="1">
        <f t="array" ref="YQ21">INDEX(YQ$13:YQ20,$B21+1,1)</f>
        <v>-</v>
      </c>
      <c r="YR21" s="535" t="str" cm="1">
        <f t="array" ref="YR21">INDEX(YR$13:YR20,$B21+1,1)</f>
        <v>-</v>
      </c>
      <c r="YS21" s="535" t="str" cm="1">
        <f t="array" ref="YS21">INDEX(YS$13:YS20,$B21+1,1)</f>
        <v>-</v>
      </c>
      <c r="YT21" s="535" t="str" cm="1">
        <f t="array" ref="YT21">INDEX(YT$13:YT20,$B21+1,1)</f>
        <v>-</v>
      </c>
      <c r="YU21" s="475">
        <v>1</v>
      </c>
      <c r="YV21" s="475">
        <v>1</v>
      </c>
      <c r="YW21" s="475">
        <v>1</v>
      </c>
      <c r="YX21" s="475">
        <v>1</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18"/>
      <c r="ZE21" s="411">
        <v>1.5</v>
      </c>
      <c r="ZF21" s="18"/>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475" t="b">
        <v>0</v>
      </c>
      <c r="AAE21" s="475" t="b">
        <v>0</v>
      </c>
      <c r="AAF21" s="475" t="b">
        <v>0</v>
      </c>
      <c r="AAG21" s="475" t="b">
        <v>0</v>
      </c>
      <c r="AAH21" s="475">
        <v>2</v>
      </c>
      <c r="AAI21" s="475">
        <v>2</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cm="1">
        <f t="array" ref="AAV21">INDEX(AAV$13:AAV20,$B21+1,1)</f>
        <v>1</v>
      </c>
      <c r="AAW21" s="535" cm="1">
        <f t="array" ref="AAW21">INDEX(AAW$13:AAW20,$B21+1,1)</f>
        <v>1</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18"/>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t="str" cm="1">
        <f t="array" ref="AEN21">INDEX(AEN$13:AEN20,$B21+1,1)</f>
        <v>-</v>
      </c>
      <c r="AEO21" s="535" t="str" cm="1">
        <f t="array" ref="AEO21">INDEX(AEO$13:AEO20,$B21+1,1)</f>
        <v>-</v>
      </c>
      <c r="AEP21" s="535" t="str" cm="1">
        <f t="array" ref="AEP21">INDEX(AEP$13:AEP20,$B21+1,1)</f>
        <v>-</v>
      </c>
      <c r="AEQ21" s="535" t="str" cm="1">
        <f t="array" ref="AEQ21">INDEX(AEQ$13:AEQ20,$B21+1,1)</f>
        <v>-</v>
      </c>
      <c r="AER21" s="535" t="str" cm="1">
        <f t="array" ref="AER21">INDEX(AER$13:AER20,$B21+1,1)</f>
        <v>-</v>
      </c>
      <c r="AES21" s="535" t="str" cm="1">
        <f t="array" ref="AES21">INDEX(AES$13:AES20,$B21+1,1)</f>
        <v>-</v>
      </c>
      <c r="AET21" s="535" t="str" cm="1">
        <f t="array" ref="AET21">INDEX(AET$13:AET20,$B21+1,1)</f>
        <v>-</v>
      </c>
      <c r="AEU21" s="535" t="str" cm="1">
        <f t="array" ref="AEU21">INDEX(AEU$13:AEU20,$B21+1,1)</f>
        <v>-</v>
      </c>
      <c r="AEV21" s="535" t="str" cm="1">
        <f t="array" ref="AEV21">INDEX(AEV$13:AEV20,$B21+1,1)</f>
        <v>-</v>
      </c>
      <c r="AEW21" s="535" t="str" cm="1">
        <f t="array" ref="AEW21">INDEX(AEW$13:AEW20,$B21+1,1)</f>
        <v>-</v>
      </c>
      <c r="AEX21" s="535" cm="1">
        <f t="array" ref="AEX21">INDEX(AEX$13:AEX20,$B21+1,1)</f>
        <v>0</v>
      </c>
      <c r="AEY21" s="483">
        <v>0</v>
      </c>
    </row>
    <row r="22" spans="1:831" outlineLevel="1">
      <c r="A22" s="18">
        <f t="shared" si="137"/>
        <v>9</v>
      </c>
      <c r="B22" s="18">
        <f t="shared" si="195"/>
        <v>5</v>
      </c>
      <c r="C22">
        <v>2</v>
      </c>
      <c r="D22" s="17" t="str" cm="1">
        <f t="array" ref="D22">INDEX(D$13:D21,$B22+1,1)</f>
        <v>GSW</v>
      </c>
      <c r="E22" t="b">
        <v>1</v>
      </c>
      <c r="F22" t="b">
        <v>0</v>
      </c>
      <c r="G22" t="b">
        <f t="shared" si="176"/>
        <v>1</v>
      </c>
      <c r="H22" s="40" t="s">
        <v>2639</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8"/>
        <v>2</v>
      </c>
      <c r="W22" s="778" t="b">
        <f t="shared" si="196"/>
        <v>0</v>
      </c>
      <c r="X22" s="777" t="b">
        <f t="shared" si="139"/>
        <v>1</v>
      </c>
      <c r="Y22" s="777" t="b">
        <f t="shared" si="139"/>
        <v>1</v>
      </c>
      <c r="Z22" s="796" t="b" cm="1">
        <f t="array" ref="Z22">INDEX(Z$13:Z21,$B22+1,1)</f>
        <v>0</v>
      </c>
      <c r="AA22" s="411">
        <f t="shared" si="140"/>
        <v>6</v>
      </c>
      <c r="AB22" s="411">
        <f t="shared" si="141"/>
        <v>6</v>
      </c>
      <c r="AC22" s="411"/>
      <c r="AD22" s="411">
        <f t="shared" si="142"/>
        <v>6</v>
      </c>
      <c r="AE22" s="111"/>
      <c r="AF22" s="111"/>
      <c r="AG22" s="111"/>
      <c r="AH22" s="111"/>
      <c r="AI22" s="535" cm="1">
        <f t="array" ref="AI22">INDEX(AI$13:AI21,$B22+1,1)</f>
        <v>1</v>
      </c>
      <c r="AJ22" s="535" cm="1">
        <f t="array" ref="AJ22">INDEX(AJ$13:AJ21,$B22+1,1)</f>
        <v>1</v>
      </c>
      <c r="AK22" s="535" cm="1">
        <f t="array" ref="AK22">INDEX(AK$13:AK21,$B22+1,1)</f>
        <v>1</v>
      </c>
      <c r="AL22" s="18"/>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Mat","")&amp;IF($EZ22=1,"&amp;EL","   ")&amp;IF($DQ22=TRUE,"&amp;BBT","    ")
&amp;      " TOL"&amp;_xlfn.SINGLE(INDEX(i.TOL_Desc,1,$N22))   &amp; " Scan"&amp;$AK22
&amp;       CHOOSE($K22+1," CFS"," GFS"," NFS")&amp;     " CG_"&amp;_xlfn.SINGLE(_xlfn.SWITCH($XO22,"-",1,TRUE,1,FALSE,0))&amp;_xlfn.SINGLE(    IF($XX22="-"," FodCrop    ",_xlfn.SWITCH(VALUE(LEFT($XX$4,1)),0," All",6," Lup",9," Oat",11," OaF")&amp;"_Fod"&amp;TEXT($XX22,"000%")))
&amp;" REV"&amp;"_"&amp;TEXT($HB22,"00;-0;00;@ ")&amp;TEXT($AN22,"00;-0;00;  @")&amp;"_"&amp;TEXT($HG22,"0")&amp;"_"&amp;TEXT($AP22,"0")
&amp; " RR"&amp;TEXT(SUM($FD22:$FE22),"+00%;-00%;    ;@")
&amp; " ("&amp;IF($DD22,"P","E")   &amp;IF($DE22,"T","t")        &amp;     "_F"&amp;IF($AAG22=TRUE,3,0)+COUNTIF($ZY22:$AAC22,TRUE)+COUNTIF($BV22:$BW22,"&gt;0")&amp;IF($AAE22=TRUE,3,0)+COUNTIF($BV22:$BW22,"&gt;0")&amp;"N"&amp;$AAJ22&amp;$AAK22&amp;"L"&amp;$AAV22&amp;$AAW22&amp;"_"&amp;$AAU22&amp;")"</f>
        <v>MP_test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11">
        <f t="shared" ref="BO22:CA22" si="198">INDEX(i.model_structure,$I22,BO$6)</f>
        <v>7</v>
      </c>
      <c r="BP22" s="411" t="b">
        <f t="shared" si="198"/>
        <v>1</v>
      </c>
      <c r="BQ22" s="475" t="str">
        <f ca="1">$BA$21</f>
        <v>MP_create    MP GSW_PInp MFM        TOLSpr Scan1 CFS CG_1 FodCrop     REV_-   _-_1 RR+01% (Et_F22N--L11_-)</v>
      </c>
      <c r="BR22" s="411">
        <f t="shared" si="198"/>
        <v>100</v>
      </c>
      <c r="BS22" s="411" t="b">
        <f t="shared" si="198"/>
        <v>0</v>
      </c>
      <c r="BT22" s="411" t="str">
        <f t="shared" si="198"/>
        <v>-</v>
      </c>
      <c r="BU22" s="411" t="str">
        <f t="shared" si="198"/>
        <v>-</v>
      </c>
      <c r="BV22" s="411">
        <f t="shared" si="198"/>
        <v>105</v>
      </c>
      <c r="BW22" s="411">
        <f t="shared" si="198"/>
        <v>287</v>
      </c>
      <c r="BX22" s="411" t="b">
        <f t="shared" si="198"/>
        <v>1</v>
      </c>
      <c r="BY22" s="411" t="b">
        <f t="shared" si="198"/>
        <v>1</v>
      </c>
      <c r="BZ22" s="411" t="b">
        <f t="shared" si="198"/>
        <v>1</v>
      </c>
      <c r="CA22" s="87">
        <f t="shared" si="198"/>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5"/>
        <v>-</v>
      </c>
      <c r="CI22" s="411">
        <f t="shared" si="146"/>
        <v>0</v>
      </c>
      <c r="CJ22" s="411">
        <f t="shared" si="146"/>
        <v>0</v>
      </c>
      <c r="CK22" s="535" t="str" cm="1">
        <f t="array" ref="CK22">INDEX(CK$13:CK21,$B22+1,1)</f>
        <v>-</v>
      </c>
      <c r="CL22" s="535" t="str" cm="1">
        <f t="array" ref="CL22">INDEX(CL$13:CL21,$B22+1,1)</f>
        <v>-</v>
      </c>
      <c r="CM22" s="535" t="str" cm="1">
        <f t="array" ref="CM22">INDEX(CM$13:CM21,$B22+1,1)</f>
        <v>-</v>
      </c>
      <c r="CN22" s="411" t="str">
        <f t="shared" ca="1" si="147"/>
        <v>-</v>
      </c>
      <c r="CO22" s="411">
        <f t="shared" si="148"/>
        <v>0</v>
      </c>
      <c r="CP22" s="411">
        <f t="shared" si="148"/>
        <v>0</v>
      </c>
      <c r="CQ22" s="535" t="str" cm="1">
        <f t="array" ref="CQ22">INDEX(CQ$13:CQ21,$B22+1,1)</f>
        <v>-</v>
      </c>
      <c r="CR22" s="411" t="str">
        <f t="shared" ca="1" si="149"/>
        <v>-</v>
      </c>
      <c r="CS22" s="411">
        <f t="shared" si="150"/>
        <v>0</v>
      </c>
      <c r="CT22" s="535" t="str" cm="1">
        <f t="array" ref="CT22">INDEX(CT$13:CT21,$B22+1,1)</f>
        <v>-</v>
      </c>
      <c r="CU22" s="535" t="str" cm="1">
        <f t="array" ref="CU22">INDEX(CU$13:CU21,$B22+1,1)</f>
        <v>-</v>
      </c>
      <c r="CV22" s="411">
        <f t="shared" si="151"/>
        <v>0</v>
      </c>
      <c r="CW22" s="535" t="str" cm="1">
        <f t="array" ref="CW22">INDEX(CW$13:CW21,$B22+1,1)</f>
        <v>-</v>
      </c>
      <c r="CX22" s="411" t="str">
        <f t="shared" ca="1" si="152"/>
        <v>-</v>
      </c>
      <c r="CY22" s="411">
        <f t="shared" si="153"/>
        <v>0</v>
      </c>
      <c r="CZ22" s="411">
        <f t="shared" si="153"/>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77"/>
        <v>1</v>
      </c>
      <c r="DL22" s="411">
        <f t="shared" si="177"/>
        <v>60</v>
      </c>
      <c r="DM22" s="535" t="str" cm="1">
        <f t="array" ref="DM22">INDEX(DM$13:DM21,$B22+1,1)</f>
        <v>-</v>
      </c>
      <c r="DN22" s="411" t="str">
        <f t="shared" si="178"/>
        <v>-</v>
      </c>
      <c r="DO22" s="411" t="str">
        <f t="shared" si="178"/>
        <v>-</v>
      </c>
      <c r="DP22" s="411" t="str">
        <f t="shared" si="178"/>
        <v>-</v>
      </c>
      <c r="DQ22" s="411" t="b">
        <f t="shared" si="179"/>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80"/>
        <v>500</v>
      </c>
      <c r="DW22" s="411">
        <f t="shared" si="180"/>
        <v>500</v>
      </c>
      <c r="DX22" s="411" t="str">
        <f t="shared" si="180"/>
        <v>-</v>
      </c>
      <c r="DY22" s="411" t="str">
        <f t="shared" si="180"/>
        <v>-</v>
      </c>
      <c r="DZ22" s="411" t="str">
        <f t="shared" si="180"/>
        <v>-</v>
      </c>
      <c r="EA22" s="411" t="str">
        <f t="shared" si="180"/>
        <v>-</v>
      </c>
      <c r="EB22" s="411" t="str">
        <f t="shared" si="180"/>
        <v>-</v>
      </c>
      <c r="EC22" s="535" cm="1">
        <f t="array" ref="EC22">INDEX(EC$13:EC21,$B22+1,1)</f>
        <v>0</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535" cm="1">
        <f t="array" ref="EN22">INDEX(EN$13:EN21,$B22+1,1)</f>
        <v>999999</v>
      </c>
      <c r="EO22" s="535" cm="1">
        <f t="array" ref="EO22">INDEX(EO$13:EO21,$B22+1,1)</f>
        <v>999999</v>
      </c>
      <c r="EP22" s="782">
        <f t="shared" si="156"/>
        <v>0</v>
      </c>
      <c r="EQ22" s="782">
        <f t="shared" si="156"/>
        <v>0</v>
      </c>
      <c r="ER22" s="782">
        <f t="shared" si="156"/>
        <v>999999</v>
      </c>
      <c r="ES22" s="535" t="str" cm="1">
        <f t="array" ref="ES22">INDEX(ES$13:ES21,$B22+1,1)</f>
        <v>-</v>
      </c>
      <c r="ET22" s="535" t="str" cm="1">
        <f t="array" ref="ET22">INDEX(ET$13:ET21,$B22+1,1)</f>
        <v>-</v>
      </c>
      <c r="EU22" s="411" t="str">
        <f>IF(OR($AB22=6,$FW22&lt;2),EU$13,INDEX(i.dryman,($AJ22-1)*4+$AI22,EU$6))</f>
        <v>-</v>
      </c>
      <c r="EV22" s="411" t="str">
        <f>IF(OR($AB22=6,$FW22&lt;2),EV$13,INDEX(i.dryman,($AJ22-1)*4+$AI22,EV$6))</f>
        <v>-</v>
      </c>
      <c r="EW22" s="781">
        <f t="shared" si="181"/>
        <v>0</v>
      </c>
      <c r="EX22" s="779">
        <f t="shared" si="182"/>
        <v>999999</v>
      </c>
      <c r="EY22" s="780">
        <f t="shared" si="183"/>
        <v>999999</v>
      </c>
      <c r="EZ22" s="535" t="str" cm="1">
        <f t="array" ref="EZ22">INDEX(EZ$13:EZ21,$B22+1,1)</f>
        <v>-</v>
      </c>
      <c r="FA22" s="728" cm="1">
        <f t="array" ref="FA22">IF(EZ22&lt;&gt;"-",EZ22,INDEX(i.ELMatedEst,$AA22+1,$T22))</f>
        <v>0</v>
      </c>
      <c r="FB22" s="535" t="str" cm="1">
        <f t="array" ref="FB22">INDEX(FB$13:FB21,$B22+1,1)</f>
        <v>-</v>
      </c>
      <c r="FC22" s="535" t="str" cm="1">
        <f t="array" ref="FC22">INDEX(FC$13:FC21,$B22+1,1)</f>
        <v>-</v>
      </c>
      <c r="FD22" s="411">
        <f t="shared" si="184"/>
        <v>0</v>
      </c>
      <c r="FE22" s="666">
        <f t="shared" si="185"/>
        <v>5.0000000000000001E-3</v>
      </c>
      <c r="FF22" s="535" cm="1">
        <f t="array" ref="FF22">INDEX(FF$13:FF21,$B22+1,1)</f>
        <v>1</v>
      </c>
      <c r="FG22" s="667">
        <f t="shared" si="186"/>
        <v>0.12</v>
      </c>
      <c r="FH22" s="667">
        <f>INDEX(CHOOSE($N22,DataAutumn!i.EL_PropnSold,DataWinter!i.EL_PropnSold,DataSpring!i.EL_PropnSold),$AI22,$T22)*INDEX(i.ELMatedEst,$AB22+1,$T22)*i.dAdultRR_ELPropSold
+INDEX(i.dryman,($AJ22-1)*4+$AI22,FH$7)</f>
        <v>0</v>
      </c>
      <c r="FI22" s="667">
        <f>INDEX(CHOOSE($N22,DataAutumn!i.EL_PropnSold,DataWinter!i.EL_PropnSold,DataSpring!i.EL_PropnSold),$AI22,$T22)*INDEX(i.ELMatedEst,$AB22+1,$T22)*i.dAdultRR_ELPropSold
+INDEX(i.dryman,($AJ22-1)*4+$AI22,FI$7)</f>
        <v>3.125E-2</v>
      </c>
      <c r="FJ22" s="667">
        <f>INDEX(CHOOSE($N22,DataAutumn!i.EL_PropnSold,DataWinter!i.EL_PropnSold,DataSpring!i.EL_PropnSold),$AI22,$T22)*INDEX(i.ELMatedEst,$AB22+1,$T22)*i.dAdultRR_ELPropSold
+INDEX(i.dryman,($AJ22-1)*4+$AI22,FJ$7)</f>
        <v>3.125E-2</v>
      </c>
      <c r="FK22" s="667">
        <f>INDEX(CHOOSE($N22,DataAutumn!i.EL_PropnSold,DataWinter!i.EL_PropnSold,DataSpring!i.EL_PropnSold),$AI22,$T22)*INDEX(i.ELMatedEst,$AB22+1,$T22)*i.dAdultRR_ELPropSold
+INDEX(i.dryman,($AJ22-1)*4+$AI22,FK$7)</f>
        <v>3.125E-2</v>
      </c>
      <c r="FL22" s="668">
        <f>INDEX(CHOOSE($N22,DataAutumn!i.EL_PropnSold,DataWinter!i.EL_PropnSold,DataSpring!i.EL_PropnSold),$AI22,$T22)*INDEX(i.ELMatedEst,$AB22+1,$T22)*i.dAdultLSurv_ELPropSold</f>
        <v>0</v>
      </c>
      <c r="FM22" s="411" t="b">
        <f t="shared" si="187"/>
        <v>0</v>
      </c>
      <c r="FN22" s="411" t="b">
        <f t="shared" si="187"/>
        <v>0</v>
      </c>
      <c r="FO22" s="411" t="b">
        <f t="shared" si="187"/>
        <v>0</v>
      </c>
      <c r="FP22" s="411" t="b">
        <f t="shared" si="187"/>
        <v>0</v>
      </c>
      <c r="FQ22" s="411">
        <f t="shared" si="188"/>
        <v>1</v>
      </c>
      <c r="FR22" s="411">
        <f t="shared" si="188"/>
        <v>0</v>
      </c>
      <c r="FS22" s="411" t="b">
        <f t="shared" si="189"/>
        <v>0</v>
      </c>
      <c r="FT22" s="411" t="b">
        <f t="shared" si="157"/>
        <v>0</v>
      </c>
      <c r="FU22" s="411" t="b">
        <f t="shared" si="157"/>
        <v>0</v>
      </c>
      <c r="FV22" s="411" t="b">
        <f t="shared" si="157"/>
        <v>1</v>
      </c>
      <c r="FW22" s="87">
        <f t="shared" si="158"/>
        <v>1</v>
      </c>
      <c r="FX22" s="87">
        <f t="shared" si="158"/>
        <v>1</v>
      </c>
      <c r="FY22" s="535" cm="1">
        <f t="array" ref="FY22">INDEX(FY$13:FY21,$B22+1,1)</f>
        <v>1</v>
      </c>
      <c r="FZ22" s="535" cm="1">
        <f t="array" ref="FZ22">INDEX(FZ$13:FZ21,$B22+1,1)</f>
        <v>1</v>
      </c>
      <c r="GA22" s="535" cm="1">
        <f t="array" ref="GA22">INDEX(GA$13:GA21,$B22+1,1)</f>
        <v>1</v>
      </c>
      <c r="GB22" s="535" cm="1">
        <f t="array" ref="GB22">INDEX(GB$13:GB21,$B22+1,1)</f>
        <v>1</v>
      </c>
      <c r="GC22" s="535" t="str" cm="1">
        <f t="array" ref="GC22">INDEX(GC$13:GC21,$B22+1,1)</f>
        <v>-</v>
      </c>
      <c r="GD22" s="411" t="b">
        <f t="shared" si="190"/>
        <v>1</v>
      </c>
      <c r="GE22" s="411" t="b">
        <f t="shared" si="190"/>
        <v>0</v>
      </c>
      <c r="GF22" s="411" t="b">
        <f t="shared" si="190"/>
        <v>0</v>
      </c>
      <c r="GG22" s="411" t="b">
        <f t="shared" si="190"/>
        <v>0</v>
      </c>
      <c r="GH22" s="87">
        <f t="shared" si="160"/>
        <v>1</v>
      </c>
      <c r="GI22" s="87">
        <f t="shared" si="160"/>
        <v>1</v>
      </c>
      <c r="GJ22" s="87">
        <f t="shared" si="160"/>
        <v>1</v>
      </c>
      <c r="GK22" s="87">
        <f t="shared" si="160"/>
        <v>1</v>
      </c>
      <c r="GL22" s="87">
        <f t="shared" si="160"/>
        <v>1</v>
      </c>
      <c r="GM22" s="87">
        <f t="shared" si="160"/>
        <v>1</v>
      </c>
      <c r="GN22" s="87">
        <f t="shared" si="160"/>
        <v>1</v>
      </c>
      <c r="GO22" s="87">
        <f t="shared" si="160"/>
        <v>1</v>
      </c>
      <c r="GP22" s="535" cm="1">
        <f t="array" ref="GP22">INDEX(GP$13:GP21,$B22+1,1)</f>
        <v>0</v>
      </c>
      <c r="GQ22" s="535" cm="1">
        <f t="array" ref="GQ22">INDEX(GQ$13:GQ21,$B22+1,1)</f>
        <v>0</v>
      </c>
      <c r="GR22" s="535" cm="1">
        <f t="array" ref="GR22">INDEX(GR$13:GR21,$B22+1,1)</f>
        <v>0</v>
      </c>
      <c r="GS22" s="535" cm="1">
        <f t="array" ref="GS22">INDEX(GS$13:GS21,$B22+1,1)</f>
        <v>0</v>
      </c>
      <c r="GT22" s="411" cm="1">
        <f t="array" ref="GT22">INDEX(i.dse_type,1,$L22)</f>
        <v>0</v>
      </c>
      <c r="GU22" s="535" t="str" cm="1">
        <f t="array" ref="GU22">INDEX(GU$13:GU21,$B22+1,1)</f>
        <v>-</v>
      </c>
      <c r="GV22" s="535" t="str" cm="1">
        <f t="array" ref="GV22">INDEX(GV$13:GV21,$B22+1,1)</f>
        <v>-</v>
      </c>
      <c r="GW22" s="535" t="str" cm="1">
        <f t="array" ref="GW22">INDEX(GW$13:GW21,$B22+1,1)</f>
        <v>-</v>
      </c>
      <c r="GX22" s="18"/>
      <c r="GY22" s="535" t="str" cm="1">
        <f t="array" ref="GY22">INDEX(GY$13:GY21,$B22+1,1)</f>
        <v>-</v>
      </c>
      <c r="GZ22" s="411" t="b">
        <f t="shared" si="191"/>
        <v>0</v>
      </c>
      <c r="HA22" s="535" t="str" cm="1">
        <f t="array" ref="HA22">INDEX(HA$13:HA21,$B22+1,1)</f>
        <v>-</v>
      </c>
      <c r="HB22" s="535" t="str" cm="1">
        <f t="array" ref="HB22">INDEX(HB$13:HB21,$B22+1,1)</f>
        <v>-</v>
      </c>
      <c r="HC22" s="535" t="str" cm="1">
        <f t="array" ref="HC22">INDEX(HC$13:HC21,$B22+1,1)</f>
        <v>-</v>
      </c>
      <c r="HD22" s="535" cm="1">
        <f t="array" ref="HD22">INDEX(HD$13:HD21,$B22+1,1)</f>
        <v>1</v>
      </c>
      <c r="HE22" s="535" cm="1">
        <f t="array" ref="HE22">INDEX(HE$13:HE21,$B22+1,1)</f>
        <v>1</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t="str" cm="1">
        <f t="array" ref="HU22">INDEX(HU$13:HU21,$B22+1,1)</f>
        <v>-</v>
      </c>
      <c r="HV22" s="535" t="str" cm="1">
        <f t="array" ref="HV22">INDEX(HV$13:HV21,$B22+1,1)</f>
        <v>-</v>
      </c>
      <c r="HW22" s="535" t="str" cm="1">
        <f t="array" ref="HW22">INDEX(HW$13:HW21,$B22+1,1)</f>
        <v>-</v>
      </c>
      <c r="HX22" s="535" t="str" cm="1">
        <f t="array" ref="HX22">INDEX(HX$13:HX21,$B22+1,1)</f>
        <v>-</v>
      </c>
      <c r="HY22" s="535" t="str" cm="1">
        <f t="array" ref="HY22">INDEX(HY$13:HY21,$B22+1,1)</f>
        <v>-</v>
      </c>
      <c r="HZ22" s="535" t="str" cm="1">
        <f t="array" ref="HZ22">INDEX(HZ$13:HZ21,$B22+1,1)</f>
        <v>-</v>
      </c>
      <c r="IA22" s="535" cm="1">
        <f t="array" ref="IA22">INDEX(IA$13:IA21,$B22+1,1)</f>
        <v>0</v>
      </c>
      <c r="IB22" s="535" t="str" cm="1">
        <f t="array" ref="IB22">INDEX(IB$13:IB21,$B22+1,1)</f>
        <v>-</v>
      </c>
      <c r="IC22" s="535" cm="1">
        <f t="array" ref="IC22">INDEX(IC$13:IC21,$B22+1,1)</f>
        <v>1</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535" cm="1">
        <f t="array" ref="IK22">INDEX(IK$13:IK21,$B22+1,1)</f>
        <v>1</v>
      </c>
      <c r="IL22" s="535" cm="1">
        <f t="array" ref="IL22">INDEX(IL$13:IL21,$B22+1,1)</f>
        <v>0</v>
      </c>
      <c r="IM22" s="535" cm="1">
        <f t="array" ref="IM22">INDEX(IM$13:IM21,$B22+1,1)</f>
        <v>0</v>
      </c>
      <c r="IN22" s="535" cm="1">
        <f t="array" ref="IN22">INDEX(IN$13:IN21,$B22+1,1)</f>
        <v>0</v>
      </c>
      <c r="IO22" s="535" cm="1">
        <f t="array" ref="IO22">INDEX(IO$13:IO21,$B22+1,1)</f>
        <v>0</v>
      </c>
      <c r="IP22" s="535" cm="1">
        <f t="array" ref="IP22">INDEX(IP$13:IP21,$B22+1,1)</f>
        <v>0</v>
      </c>
      <c r="IQ22" s="18"/>
      <c r="IR22" s="535" cm="1">
        <f t="array" ref="IR22">INDEX(IR$13:IR21,$B22+1,1)</f>
        <v>0.125</v>
      </c>
      <c r="IS22" s="535" cm="1">
        <f t="array" ref="IS22">INDEX(IS$13:IS21,$B22+1,1)</f>
        <v>0.3</v>
      </c>
      <c r="IT22" s="535" cm="1">
        <f t="array" ref="IT22">INDEX(IT$13:IT21,$B22+1,1)</f>
        <v>-0.05</v>
      </c>
      <c r="IU22" s="535" cm="1">
        <f t="array" ref="IU22">INDEX(IU$13:IU21,$B22+1,1)</f>
        <v>0.1</v>
      </c>
      <c r="IV22" s="535" cm="1">
        <f t="array" ref="IV22">INDEX(IV$13:IV21,$B22+1,1)</f>
        <v>0.25</v>
      </c>
      <c r="IW22" s="535" cm="1">
        <f t="array" ref="IW22">INDEX(IW$13:IW21,$B22+1,1)</f>
        <v>-0.05</v>
      </c>
      <c r="IX22" s="535" cm="1">
        <f t="array" ref="IX22">INDEX(IX$13:IX21,$B22+1,1)</f>
        <v>0.05</v>
      </c>
      <c r="IY22" s="535" cm="1">
        <f t="array" ref="IY22">INDEX(IY$13:IY21,$B22+1,1)</f>
        <v>0.1</v>
      </c>
      <c r="IZ22" s="535" cm="1">
        <f t="array" ref="IZ22">INDEX(IZ$13:IZ21,$B22+1,1)</f>
        <v>-0.02</v>
      </c>
      <c r="JA22" s="535" cm="1">
        <f t="array" ref="JA22">INDEX(JA$13:JA21,$B22+1,1)</f>
        <v>0.1</v>
      </c>
      <c r="JB22" s="535" cm="1">
        <f t="array" ref="JB22">INDEX(JB$13:JB21,$B22+1,1)</f>
        <v>0.25</v>
      </c>
      <c r="JC22" s="535" cm="1">
        <f t="array" ref="JC22">INDEX(JC$13:JC21,$B22+1,1)</f>
        <v>-0.05</v>
      </c>
      <c r="JD22" s="535" cm="1">
        <f t="array" ref="JD22">INDEX(JD$13:JD21,$B22+1,1)</f>
        <v>0.125</v>
      </c>
      <c r="JE22" s="535" cm="1">
        <f t="array" ref="JE22">INDEX(JE$13:JE21,$B22+1,1)</f>
        <v>0.1</v>
      </c>
      <c r="JF22" s="535" cm="1">
        <f t="array" ref="JF22">INDEX(JF$13:JF21,$B22+1,1)</f>
        <v>0.1</v>
      </c>
      <c r="JG22" s="535" cm="1">
        <f t="array" ref="JG22">INDEX(JG$13:JG21,$B22+1,1)</f>
        <v>0.1</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cm="1">
        <f t="array" ref="WM22">INDEX(WM$13:WM21,$B22+1,1)</f>
        <v>0</v>
      </c>
      <c r="WN22" s="535" cm="1">
        <f t="array" ref="WN22">INDEX(WN$13:WN21,$B22+1,1)</f>
        <v>0</v>
      </c>
      <c r="WO22" s="535" cm="1">
        <f t="array" ref="WO22">INDEX(WO$13:WO21,$B22+1,1)</f>
        <v>0</v>
      </c>
      <c r="WP22" s="535" cm="1">
        <f t="array" ref="WP22">INDEX(WP$13:WP21,$B22+1,1)</f>
        <v>0</v>
      </c>
      <c r="WQ22" s="535" cm="1">
        <f t="array" ref="WQ22">INDEX(WQ$13:WQ21,$B22+1,1)</f>
        <v>0</v>
      </c>
      <c r="WR22" s="535" cm="1">
        <f t="array" ref="WR22">INDEX(WR$13:WR21,$B22+1,1)</f>
        <v>0</v>
      </c>
      <c r="WS22" s="535" t="str" cm="1">
        <f t="array" ref="WS22">INDEX(WS$13:WS21,$B22+1,1)</f>
        <v>-</v>
      </c>
      <c r="WT22" s="18"/>
      <c r="WU22" s="535" cm="1">
        <f t="array" ref="WU22">INDEX(WU$13:WU21,$B22+1,1)</f>
        <v>0</v>
      </c>
      <c r="WV22" s="535" cm="1">
        <f t="array" ref="WV22">INDEX(WV$13:WV21,$B22+1,1)</f>
        <v>0</v>
      </c>
      <c r="WW22" s="535" cm="1">
        <f t="array" ref="WW22">INDEX(WW$13:WW21,$B22+1,1)</f>
        <v>0</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535" t="str" cm="1">
        <f t="array" ref="XH22">INDEX(XH$13:XH21,$B22+1,1)</f>
        <v>-</v>
      </c>
      <c r="XI22" s="535" t="str" cm="1">
        <f t="array" ref="XI22">INDEX(XI$13:XI21,$B22+1,1)</f>
        <v>-</v>
      </c>
      <c r="XJ22" s="535" t="str" cm="1">
        <f t="array" ref="XJ22">INDEX(XJ$13:XJ21,$B22+1,1)</f>
        <v>-</v>
      </c>
      <c r="XK22" s="535" t="str" cm="1">
        <f t="array" ref="XK22">INDEX(XK$13:XK21,$B22+1,1)</f>
        <v>-</v>
      </c>
      <c r="XL22" s="535" t="str" cm="1">
        <f t="array" ref="XL22">INDEX(XL$13:XL21,$B22+1,1)</f>
        <v>-</v>
      </c>
      <c r="XM22" s="535" t="str" cm="1">
        <f t="array" ref="XM22">INDEX(XM$13:XM21,$B22+1,1)</f>
        <v>-</v>
      </c>
      <c r="XN22" s="18"/>
      <c r="XO22" s="411" t="str">
        <f t="shared" ca="1" si="192"/>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str" cm="1">
        <f t="array" ref="XW22">INDEX(XW$13:XW21,$B22+1,1)</f>
        <v>-</v>
      </c>
      <c r="XX22" s="535" t="str" cm="1">
        <f t="array" ref="XX22">INDEX(XX$13:XX21,$B22+1,1)</f>
        <v>-</v>
      </c>
      <c r="XY22" s="535" t="str" cm="1">
        <f t="array" ref="XY22">INDEX(XY$13:XY21,$B22+1,1)</f>
        <v>-</v>
      </c>
      <c r="XZ22" s="535" t="str" cm="1">
        <f t="array" ref="XZ22">INDEX(XZ$13:XZ21,$B22+1,1)</f>
        <v>-</v>
      </c>
      <c r="YA22" s="535" t="str" cm="1">
        <f t="array" ref="YA22">INDEX(YA$13:YA21,$B22+1,1)</f>
        <v>-</v>
      </c>
      <c r="YB22" s="535" cm="1">
        <f t="array" ref="YB22">INDEX(YB$13:YB21,$B22+1,1)</f>
        <v>0</v>
      </c>
      <c r="YC22" s="535" t="str" cm="1">
        <f t="array" ref="YC22">INDEX(YC$13:YC21,$B22+1,1)</f>
        <v>-</v>
      </c>
      <c r="YD22" s="535" t="str" cm="1">
        <f t="array" ref="YD22">INDEX(YD$13:YD21,$B22+1,1)</f>
        <v>-</v>
      </c>
      <c r="YE22" s="535" t="str" cm="1">
        <f t="array" ref="YE22">INDEX(YE$13:YE21,$B22+1,1)</f>
        <v>-</v>
      </c>
      <c r="YF22" s="535" t="str" cm="1">
        <f t="array" ref="YF22">INDEX(YF$13:YF21,$B22+1,1)</f>
        <v>-</v>
      </c>
      <c r="YG22" s="535" t="str" cm="1">
        <f t="array" ref="YG22">INDEX(YG$13:YG21,$B22+1,1)</f>
        <v>-</v>
      </c>
      <c r="YH22" s="535" t="str" cm="1">
        <f t="array" ref="YH22">INDEX(YH$13:YH21,$B22+1,1)</f>
        <v>-</v>
      </c>
      <c r="YI22" s="535" t="str" cm="1">
        <f t="array" ref="YI22">INDEX(YI$13:YI21,$B22+1,1)</f>
        <v>-</v>
      </c>
      <c r="YJ22" s="535" t="str" cm="1">
        <f t="array" ref="YJ22">INDEX(YJ$13:YJ21,$B22+1,1)</f>
        <v>-</v>
      </c>
      <c r="YK22" s="535" t="b" cm="1">
        <f t="array" ref="YK22">INDEX(YK$13:YK21,$B22+1,1)</f>
        <v>1</v>
      </c>
      <c r="YL22" s="535" t="str" cm="1">
        <f t="array" ref="YL22">INDEX(YL$13:YL21,$B22+1,1)</f>
        <v>-</v>
      </c>
      <c r="YM22" s="535" cm="1">
        <f t="array" ref="YM22">INDEX(YM$13:YM21,$B22+1,1)</f>
        <v>0</v>
      </c>
      <c r="YN22" s="535" cm="1">
        <f t="array" ref="YN22">INDEX(YN$13:YN21,$B22+1,1)</f>
        <v>0</v>
      </c>
      <c r="YO22" s="535" cm="1">
        <f t="array" ref="YO22">INDEX(YO$13:YO21,$B22+1,1)</f>
        <v>0</v>
      </c>
      <c r="YP22" s="18"/>
      <c r="YQ22" s="535" t="str" cm="1">
        <f t="array" ref="YQ22">INDEX(YQ$13:YQ21,$B22+1,1)</f>
        <v>-</v>
      </c>
      <c r="YR22" s="535" t="str" cm="1">
        <f t="array" ref="YR22">INDEX(YR$13:YR21,$B22+1,1)</f>
        <v>-</v>
      </c>
      <c r="YS22" s="535" t="str" cm="1">
        <f t="array" ref="YS22">INDEX(YS$13:YS21,$B22+1,1)</f>
        <v>-</v>
      </c>
      <c r="YT22" s="535" t="str" cm="1">
        <f t="array" ref="YT22">INDEX(YT$13:YT21,$B22+1,1)</f>
        <v>-</v>
      </c>
      <c r="YU22" s="475">
        <v>1.3</v>
      </c>
      <c r="YV22" s="475">
        <v>1.3</v>
      </c>
      <c r="YW22" s="475">
        <v>1.3</v>
      </c>
      <c r="YX22" s="475">
        <v>1.3</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18"/>
      <c r="ZE22" s="411">
        <v>1.5</v>
      </c>
      <c r="ZF22" s="18"/>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475" t="b">
        <v>0</v>
      </c>
      <c r="AAE22" s="475" t="b">
        <v>0</v>
      </c>
      <c r="AAF22" s="475" t="b">
        <v>0</v>
      </c>
      <c r="AAG22" s="475" t="b">
        <v>0</v>
      </c>
      <c r="AAH22" s="475">
        <v>2</v>
      </c>
      <c r="AAI22" s="475">
        <v>2</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cm="1">
        <f t="array" ref="AAV22">INDEX(AAV$13:AAV21,$B22+1,1)</f>
        <v>1</v>
      </c>
      <c r="AAW22" s="535" cm="1">
        <f t="array" ref="AAW22">INDEX(AAW$13:AAW21,$B22+1,1)</f>
        <v>1</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18"/>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t="str" cm="1">
        <f t="array" ref="AEN22">INDEX(AEN$13:AEN21,$B22+1,1)</f>
        <v>-</v>
      </c>
      <c r="AEO22" s="535" t="str" cm="1">
        <f t="array" ref="AEO22">INDEX(AEO$13:AEO21,$B22+1,1)</f>
        <v>-</v>
      </c>
      <c r="AEP22" s="535" t="str" cm="1">
        <f t="array" ref="AEP22">INDEX(AEP$13:AEP21,$B22+1,1)</f>
        <v>-</v>
      </c>
      <c r="AEQ22" s="535" t="str" cm="1">
        <f t="array" ref="AEQ22">INDEX(AEQ$13:AEQ21,$B22+1,1)</f>
        <v>-</v>
      </c>
      <c r="AER22" s="535" t="str" cm="1">
        <f t="array" ref="AER22">INDEX(AER$13:AER21,$B22+1,1)</f>
        <v>-</v>
      </c>
      <c r="AES22" s="535" t="str" cm="1">
        <f t="array" ref="AES22">INDEX(AES$13:AES21,$B22+1,1)</f>
        <v>-</v>
      </c>
      <c r="AET22" s="535" t="str" cm="1">
        <f t="array" ref="AET22">INDEX(AET$13:AET21,$B22+1,1)</f>
        <v>-</v>
      </c>
      <c r="AEU22" s="535" t="str" cm="1">
        <f t="array" ref="AEU22">INDEX(AEU$13:AEU21,$B22+1,1)</f>
        <v>-</v>
      </c>
      <c r="AEV22" s="535" t="str" cm="1">
        <f t="array" ref="AEV22">INDEX(AEV$13:AEV21,$B22+1,1)</f>
        <v>-</v>
      </c>
      <c r="AEW22" s="535" t="str" cm="1">
        <f t="array" ref="AEW22">INDEX(AEW$13:AEW21,$B22+1,1)</f>
        <v>-</v>
      </c>
      <c r="AEX22" s="535" cm="1">
        <f t="array" ref="AEX22">INDEX(AEX$13:AEX21,$B22+1,1)</f>
        <v>0</v>
      </c>
      <c r="AEY22" s="483">
        <v>0</v>
      </c>
    </row>
    <row r="23" spans="1:831" outlineLevel="1">
      <c r="A23" s="18">
        <f t="shared" si="137"/>
        <v>10</v>
      </c>
      <c r="B23" s="18">
        <f>$A$18</f>
        <v>5</v>
      </c>
      <c r="C23">
        <v>2</v>
      </c>
      <c r="D23" s="119" t="str">
        <f>INDEX(i.Region_Desc,1,$L23)</f>
        <v>SWV</v>
      </c>
      <c r="E23" t="b">
        <v>1</v>
      </c>
      <c r="F23" t="b">
        <v>0</v>
      </c>
      <c r="G23" t="b">
        <f t="shared" si="176"/>
        <v>1</v>
      </c>
      <c r="H23" s="40" t="str">
        <f>"Region"&amp;$L23&amp;"_test"</f>
        <v>Region1_test</v>
      </c>
      <c r="I23" s="535" cm="1">
        <f t="array" ref="I23">INDEX(I$13:I22,$B23+1,1)</f>
        <v>1</v>
      </c>
      <c r="J23" s="535" cm="1">
        <f t="array" ref="J23">INDEX(J$13:J22,$B23+1,1)</f>
        <v>0</v>
      </c>
      <c r="K23" s="535" cm="1">
        <f t="array" ref="K23">INDEX(K$13:K22,$B23+1,1)</f>
        <v>0</v>
      </c>
      <c r="L23" s="22">
        <v>1</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8"/>
        <v>2</v>
      </c>
      <c r="W23" s="778" t="b">
        <f t="shared" si="196"/>
        <v>0</v>
      </c>
      <c r="X23" s="777" t="b">
        <f t="shared" si="139"/>
        <v>1</v>
      </c>
      <c r="Y23" s="777" t="b">
        <f t="shared" si="139"/>
        <v>1</v>
      </c>
      <c r="Z23" s="796" t="b" cm="1">
        <f t="array" ref="Z23">INDEX(Z$13:Z22,$B23+1,1)</f>
        <v>0</v>
      </c>
      <c r="AA23" s="411">
        <f t="shared" si="140"/>
        <v>6</v>
      </c>
      <c r="AB23" s="411">
        <f t="shared" si="141"/>
        <v>6</v>
      </c>
      <c r="AC23" s="411"/>
      <c r="AD23" s="411">
        <f t="shared" si="142"/>
        <v>6</v>
      </c>
      <c r="AE23" s="111"/>
      <c r="AF23" s="111"/>
      <c r="AG23" s="111"/>
      <c r="AH23" s="111"/>
      <c r="AI23" s="535" cm="1">
        <f t="array" ref="AI23">INDEX(AI$13:AI22,$B23+1,1)</f>
        <v>1</v>
      </c>
      <c r="AJ23" s="535" cm="1">
        <f t="array" ref="AJ23">INDEX(AJ$13:AJ22,$B23+1,1)</f>
        <v>1</v>
      </c>
      <c r="AK23" s="535" cm="1">
        <f t="array" ref="AK23">INDEX(AK$13:AK22,$B23+1,1)</f>
        <v>1</v>
      </c>
      <c r="AL23" s="18"/>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Mat","")&amp;IF($EZ23=1,"&amp;EL","   ")&amp;IF($DQ23=TRUE,"&amp;BBT","    ")
&amp;      " TOL"&amp;_xlfn.SINGLE(INDEX(i.TOL_Desc,1,$N23))   &amp; " Scan"&amp;$AK23
&amp;       CHOOSE($K23+1," CFS"," GFS"," NFS")&amp;     " CG_"&amp;_xlfn.SINGLE(_xlfn.SWITCH($XO23,"-",1,TRUE,1,FALSE,0))&amp;_xlfn.SINGLE(    IF($XX23="-"," FodCrop    ",_xlfn.SWITCH(VALUE(LEFT($XX$4,1)),0," All",6," Lup",9," Oat",11," OaF")&amp;"_Fod"&amp;TEXT($XX23,"000%")))
&amp;" REV"&amp;"_"&amp;TEXT($HB23,"00;-0;00;@ ")&amp;TEXT($AN23,"00;-0;00;  @")&amp;"_"&amp;TEXT($HG23,"0")&amp;"_"&amp;TEXT($AP23,"0")
&amp; " RR"&amp;TEXT(SUM($FD23:$FE23),"+00%;-00%;    ;@")
&amp; " ("&amp;IF($DD23,"P","E")   &amp;IF($DE23,"T","t")        &amp;     "_F"&amp;IF($AAG23=TRUE,3,0)+COUNTIF($ZY23:$AAC23,TRUE)+COUNTIF($BV23:$BW23,"&gt;0")&amp;IF($AAE23=TRUE,3,0)+COUNTIF($BV23:$BW23,"&gt;0")&amp;"N"&amp;$AAJ23&amp;$AAK23&amp;"L"&amp;$AAV23&amp;$AAW23&amp;"_"&amp;$AAU23&amp;")"</f>
        <v>Region1_test SE SWV_PInp MFM        TOLSpr Scan1 CFS CG_1 FodCrop     REV_-   _-_1 RR+01% (Et_F00N--L11_-)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535" t="b" cm="1">
        <f t="array" ref="BN23">INDEX(BN$13:BN22,$B23+1,1)</f>
        <v>0</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str" cm="1">
        <f t="array" ref="BX23">INDEX(BX$13:BX22,$B23+1,1)</f>
        <v>-</v>
      </c>
      <c r="BY23" s="535" t="str" cm="1">
        <f t="array" ref="BY23">INDEX(BY$13:BY22,$B23+1,1)</f>
        <v>-</v>
      </c>
      <c r="BZ23" s="535" t="b" cm="1">
        <f t="array" ref="BZ23">INDEX(BZ$13:BZ22,$B23+1,1)</f>
        <v>0</v>
      </c>
      <c r="CA23" s="535" t="str" cm="1">
        <f t="array" ref="CA23">INDEX(CA$13:CA22,$B23+1,1)</f>
        <v>-</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5"/>
        <v>-</v>
      </c>
      <c r="CI23" s="411">
        <f t="shared" si="146"/>
        <v>0</v>
      </c>
      <c r="CJ23" s="411">
        <f t="shared" si="146"/>
        <v>0</v>
      </c>
      <c r="CK23" s="535" t="str" cm="1">
        <f t="array" ref="CK23">INDEX(CK$13:CK22,$B23+1,1)</f>
        <v>-</v>
      </c>
      <c r="CL23" s="535" t="str" cm="1">
        <f t="array" ref="CL23">INDEX(CL$13:CL22,$B23+1,1)</f>
        <v>-</v>
      </c>
      <c r="CM23" s="535" t="str" cm="1">
        <f t="array" ref="CM23">INDEX(CM$13:CM22,$B23+1,1)</f>
        <v>-</v>
      </c>
      <c r="CN23" s="411" t="str">
        <f t="shared" ca="1" si="147"/>
        <v>-</v>
      </c>
      <c r="CO23" s="411">
        <f t="shared" si="148"/>
        <v>0</v>
      </c>
      <c r="CP23" s="411">
        <f t="shared" si="148"/>
        <v>0</v>
      </c>
      <c r="CQ23" s="535" t="str" cm="1">
        <f t="array" ref="CQ23">INDEX(CQ$13:CQ22,$B23+1,1)</f>
        <v>-</v>
      </c>
      <c r="CR23" s="411" t="str">
        <f t="shared" ca="1" si="149"/>
        <v>-</v>
      </c>
      <c r="CS23" s="411">
        <f t="shared" si="150"/>
        <v>0</v>
      </c>
      <c r="CT23" s="535" t="str" cm="1">
        <f t="array" ref="CT23">INDEX(CT$13:CT22,$B23+1,1)</f>
        <v>-</v>
      </c>
      <c r="CU23" s="535" t="str" cm="1">
        <f t="array" ref="CU23">INDEX(CU$13:CU22,$B23+1,1)</f>
        <v>-</v>
      </c>
      <c r="CV23" s="411">
        <f t="shared" si="151"/>
        <v>0</v>
      </c>
      <c r="CW23" s="535" t="str" cm="1">
        <f t="array" ref="CW23">INDEX(CW$13:CW22,$B23+1,1)</f>
        <v>-</v>
      </c>
      <c r="CX23" s="411" t="str">
        <f t="shared" ca="1" si="152"/>
        <v>-</v>
      </c>
      <c r="CY23" s="411">
        <f t="shared" si="153"/>
        <v>0</v>
      </c>
      <c r="CZ23" s="411">
        <f t="shared" si="153"/>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77"/>
        <v>1</v>
      </c>
      <c r="DL23" s="411">
        <f t="shared" si="177"/>
        <v>60</v>
      </c>
      <c r="DM23" s="535" t="str" cm="1">
        <f t="array" ref="DM23">INDEX(DM$13:DM22,$B23+1,1)</f>
        <v>-</v>
      </c>
      <c r="DN23" s="411" t="str">
        <f t="shared" si="178"/>
        <v>-</v>
      </c>
      <c r="DO23" s="411" t="str">
        <f t="shared" si="178"/>
        <v>-</v>
      </c>
      <c r="DP23" s="411" t="str">
        <f t="shared" si="178"/>
        <v>-</v>
      </c>
      <c r="DQ23" s="411" t="b">
        <f t="shared" si="179"/>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80"/>
        <v>500</v>
      </c>
      <c r="DW23" s="411">
        <f t="shared" si="180"/>
        <v>500</v>
      </c>
      <c r="DX23" s="411" t="str">
        <f t="shared" si="180"/>
        <v>-</v>
      </c>
      <c r="DY23" s="411" t="str">
        <f t="shared" si="180"/>
        <v>-</v>
      </c>
      <c r="DZ23" s="411" t="str">
        <f t="shared" si="180"/>
        <v>-</v>
      </c>
      <c r="EA23" s="411" t="str">
        <f t="shared" si="180"/>
        <v>-</v>
      </c>
      <c r="EB23" s="411" t="str">
        <f t="shared" si="180"/>
        <v>-</v>
      </c>
      <c r="EC23" s="535" cm="1">
        <f t="array" ref="EC23">INDEX(EC$13:EC22,$B23+1,1)</f>
        <v>0</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535" cm="1">
        <f t="array" ref="EN23">INDEX(EN$13:EN22,$B23+1,1)</f>
        <v>999999</v>
      </c>
      <c r="EO23" s="535" cm="1">
        <f t="array" ref="EO23">INDEX(EO$13:EO22,$B23+1,1)</f>
        <v>999999</v>
      </c>
      <c r="EP23" s="782">
        <f t="shared" si="156"/>
        <v>0</v>
      </c>
      <c r="EQ23" s="782">
        <f t="shared" si="156"/>
        <v>0</v>
      </c>
      <c r="ER23" s="782">
        <f t="shared" si="156"/>
        <v>999999</v>
      </c>
      <c r="ES23" s="535" t="str" cm="1">
        <f t="array" ref="ES23">INDEX(ES$13:ES22,$B23+1,1)</f>
        <v>-</v>
      </c>
      <c r="ET23" s="535" t="str" cm="1">
        <f t="array" ref="ET23">INDEX(ET$13:ET22,$B23+1,1)</f>
        <v>-</v>
      </c>
      <c r="EU23" s="411" t="str">
        <f>IF(OR($AB23=6,$FW23&lt;2),EU$13,INDEX(i.dryman,($AJ23-1)*4+$AI23,EU$6))</f>
        <v>-</v>
      </c>
      <c r="EV23" s="411" t="str">
        <f>IF(OR($AB23=6,$FW23&lt;2),EV$13,INDEX(i.dryman,($AJ23-1)*4+$AI23,EV$6))</f>
        <v>-</v>
      </c>
      <c r="EW23" s="781">
        <f t="shared" si="181"/>
        <v>0</v>
      </c>
      <c r="EX23" s="779">
        <f t="shared" si="182"/>
        <v>999999</v>
      </c>
      <c r="EY23" s="780">
        <f t="shared" si="183"/>
        <v>999999</v>
      </c>
      <c r="EZ23" s="535" t="str" cm="1">
        <f t="array" ref="EZ23">INDEX(EZ$13:EZ22,$B23+1,1)</f>
        <v>-</v>
      </c>
      <c r="FA23" s="728" cm="1">
        <f t="array" ref="FA23">IF(EZ23&lt;&gt;"-",EZ23,INDEX(i.ELMatedEst,$AA23+1,$T23))</f>
        <v>0</v>
      </c>
      <c r="FB23" s="535" t="str" cm="1">
        <f t="array" ref="FB23">INDEX(FB$13:FB22,$B23+1,1)</f>
        <v>-</v>
      </c>
      <c r="FC23" s="535" t="str" cm="1">
        <f t="array" ref="FC23">INDEX(FC$13:FC22,$B23+1,1)</f>
        <v>-</v>
      </c>
      <c r="FD23" s="411">
        <f t="shared" si="184"/>
        <v>0</v>
      </c>
      <c r="FE23" s="666">
        <f t="shared" si="185"/>
        <v>5.0000000000000001E-3</v>
      </c>
      <c r="FF23" s="535" cm="1">
        <f t="array" ref="FF23">INDEX(FF$13:FF22,$B23+1,1)</f>
        <v>1</v>
      </c>
      <c r="FG23" s="667">
        <f t="shared" si="186"/>
        <v>0.12</v>
      </c>
      <c r="FH23" s="667">
        <f>INDEX(CHOOSE($N23,DataAutumn!i.EL_PropnSold,DataWinter!i.EL_PropnSold,DataSpring!i.EL_PropnSold),$AI23,$T23)*INDEX(i.ELMatedEst,$AB23+1,$T23)*i.dAdultRR_ELPropSold
+INDEX(i.dryman,($AJ23-1)*4+$AI23,FH$7)</f>
        <v>0</v>
      </c>
      <c r="FI23" s="667">
        <f>INDEX(CHOOSE($N23,DataAutumn!i.EL_PropnSold,DataWinter!i.EL_PropnSold,DataSpring!i.EL_PropnSold),$AI23,$T23)*INDEX(i.ELMatedEst,$AB23+1,$T23)*i.dAdultRR_ELPropSold
+INDEX(i.dryman,($AJ23-1)*4+$AI23,FI$7)</f>
        <v>3.125E-2</v>
      </c>
      <c r="FJ23" s="667">
        <f>INDEX(CHOOSE($N23,DataAutumn!i.EL_PropnSold,DataWinter!i.EL_PropnSold,DataSpring!i.EL_PropnSold),$AI23,$T23)*INDEX(i.ELMatedEst,$AB23+1,$T23)*i.dAdultRR_ELPropSold
+INDEX(i.dryman,($AJ23-1)*4+$AI23,FJ$7)</f>
        <v>3.125E-2</v>
      </c>
      <c r="FK23" s="667">
        <f>INDEX(CHOOSE($N23,DataAutumn!i.EL_PropnSold,DataWinter!i.EL_PropnSold,DataSpring!i.EL_PropnSold),$AI23,$T23)*INDEX(i.ELMatedEst,$AB23+1,$T23)*i.dAdultRR_ELPropSold
+INDEX(i.dryman,($AJ23-1)*4+$AI23,FK$7)</f>
        <v>3.125E-2</v>
      </c>
      <c r="FL23" s="668">
        <f>INDEX(CHOOSE($N23,DataAutumn!i.EL_PropnSold,DataWinter!i.EL_PropnSold,DataSpring!i.EL_PropnSold),$AI23,$T23)*INDEX(i.ELMatedEst,$AB23+1,$T23)*i.dAdultLSurv_ELPropSold</f>
        <v>0</v>
      </c>
      <c r="FM23" s="411" t="b">
        <f t="shared" si="187"/>
        <v>0</v>
      </c>
      <c r="FN23" s="411" t="b">
        <f t="shared" si="187"/>
        <v>0</v>
      </c>
      <c r="FO23" s="411" t="b">
        <f t="shared" si="187"/>
        <v>0</v>
      </c>
      <c r="FP23" s="411" t="b">
        <f t="shared" si="187"/>
        <v>0</v>
      </c>
      <c r="FQ23" s="411">
        <f t="shared" si="188"/>
        <v>1</v>
      </c>
      <c r="FR23" s="411">
        <f t="shared" si="188"/>
        <v>0</v>
      </c>
      <c r="FS23" s="411" t="b">
        <f t="shared" si="189"/>
        <v>0</v>
      </c>
      <c r="FT23" s="411" t="b">
        <f t="shared" si="157"/>
        <v>0</v>
      </c>
      <c r="FU23" s="411" t="b">
        <f t="shared" si="157"/>
        <v>0</v>
      </c>
      <c r="FV23" s="411" t="b">
        <f t="shared" si="157"/>
        <v>1</v>
      </c>
      <c r="FW23" s="87">
        <f t="shared" si="158"/>
        <v>1</v>
      </c>
      <c r="FX23" s="87">
        <f t="shared" si="158"/>
        <v>1</v>
      </c>
      <c r="FY23" s="535" cm="1">
        <f t="array" ref="FY23">INDEX(FY$13:FY22,$B23+1,1)</f>
        <v>1</v>
      </c>
      <c r="FZ23" s="535" cm="1">
        <f t="array" ref="FZ23">INDEX(FZ$13:FZ22,$B23+1,1)</f>
        <v>1</v>
      </c>
      <c r="GA23" s="535" cm="1">
        <f t="array" ref="GA23">INDEX(GA$13:GA22,$B23+1,1)</f>
        <v>1</v>
      </c>
      <c r="GB23" s="535" cm="1">
        <f t="array" ref="GB23">INDEX(GB$13:GB22,$B23+1,1)</f>
        <v>1</v>
      </c>
      <c r="GC23" s="535" t="str" cm="1">
        <f t="array" ref="GC23">INDEX(GC$13:GC22,$B23+1,1)</f>
        <v>-</v>
      </c>
      <c r="GD23" s="411" t="b">
        <f t="shared" si="190"/>
        <v>1</v>
      </c>
      <c r="GE23" s="411" t="b">
        <f t="shared" si="190"/>
        <v>1</v>
      </c>
      <c r="GF23" s="411" t="b">
        <f t="shared" si="190"/>
        <v>0</v>
      </c>
      <c r="GG23" s="411" t="b">
        <f t="shared" si="190"/>
        <v>0</v>
      </c>
      <c r="GH23" s="87">
        <f t="shared" si="160"/>
        <v>1</v>
      </c>
      <c r="GI23" s="87">
        <f t="shared" si="160"/>
        <v>1</v>
      </c>
      <c r="GJ23" s="87">
        <f t="shared" si="160"/>
        <v>1</v>
      </c>
      <c r="GK23" s="87">
        <f t="shared" si="160"/>
        <v>1</v>
      </c>
      <c r="GL23" s="87">
        <f t="shared" si="160"/>
        <v>1</v>
      </c>
      <c r="GM23" s="87">
        <f t="shared" si="160"/>
        <v>1</v>
      </c>
      <c r="GN23" s="87">
        <f t="shared" si="160"/>
        <v>1</v>
      </c>
      <c r="GO23" s="87">
        <f t="shared" si="160"/>
        <v>1</v>
      </c>
      <c r="GP23" s="535" cm="1">
        <f t="array" ref="GP23">INDEX(GP$13:GP22,$B23+1,1)</f>
        <v>0</v>
      </c>
      <c r="GQ23" s="535" cm="1">
        <f t="array" ref="GQ23">INDEX(GQ$13:GQ22,$B23+1,1)</f>
        <v>0</v>
      </c>
      <c r="GR23" s="535" cm="1">
        <f t="array" ref="GR23">INDEX(GR$13:GR22,$B23+1,1)</f>
        <v>0</v>
      </c>
      <c r="GS23" s="535" cm="1">
        <f t="array" ref="GS23">INDEX(GS$13:GS22,$B23+1,1)</f>
        <v>0</v>
      </c>
      <c r="GT23" s="411" cm="1">
        <f t="array" ref="GT23">INDEX(i.dse_type,1,$L23)</f>
        <v>1</v>
      </c>
      <c r="GU23" s="535" t="str" cm="1">
        <f t="array" ref="GU23">INDEX(GU$13:GU22,$B23+1,1)</f>
        <v>-</v>
      </c>
      <c r="GV23" s="535" t="str" cm="1">
        <f t="array" ref="GV23">INDEX(GV$13:GV22,$B23+1,1)</f>
        <v>-</v>
      </c>
      <c r="GW23" s="535" t="str" cm="1">
        <f t="array" ref="GW23">INDEX(GW$13:GW22,$B23+1,1)</f>
        <v>-</v>
      </c>
      <c r="GX23" s="18"/>
      <c r="GY23" s="535" t="str" cm="1">
        <f t="array" ref="GY23">INDEX(GY$13:GY22,$B23+1,1)</f>
        <v>-</v>
      </c>
      <c r="GZ23" s="411" t="b">
        <f t="shared" si="191"/>
        <v>0</v>
      </c>
      <c r="HA23" s="535" t="str" cm="1">
        <f t="array" ref="HA23">INDEX(HA$13:HA22,$B23+1,1)</f>
        <v>-</v>
      </c>
      <c r="HB23" s="535" t="str" cm="1">
        <f t="array" ref="HB23">INDEX(HB$13:HB22,$B23+1,1)</f>
        <v>-</v>
      </c>
      <c r="HC23" s="535" t="str" cm="1">
        <f t="array" ref="HC23">INDEX(HC$13:HC22,$B23+1,1)</f>
        <v>-</v>
      </c>
      <c r="HD23" s="535" cm="1">
        <f t="array" ref="HD23">INDEX(HD$13:HD22,$B23+1,1)</f>
        <v>1</v>
      </c>
      <c r="HE23" s="535" cm="1">
        <f t="array" ref="HE23">INDEX(HE$13:HE22,$B23+1,1)</f>
        <v>1</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t="str" cm="1">
        <f t="array" ref="HU23">INDEX(HU$13:HU22,$B23+1,1)</f>
        <v>-</v>
      </c>
      <c r="HV23" s="535" t="str" cm="1">
        <f t="array" ref="HV23">INDEX(HV$13:HV22,$B23+1,1)</f>
        <v>-</v>
      </c>
      <c r="HW23" s="535" t="str" cm="1">
        <f t="array" ref="HW23">INDEX(HW$13:HW22,$B23+1,1)</f>
        <v>-</v>
      </c>
      <c r="HX23" s="535" t="str" cm="1">
        <f t="array" ref="HX23">INDEX(HX$13:HX22,$B23+1,1)</f>
        <v>-</v>
      </c>
      <c r="HY23" s="535" t="str" cm="1">
        <f t="array" ref="HY23">INDEX(HY$13:HY22,$B23+1,1)</f>
        <v>-</v>
      </c>
      <c r="HZ23" s="535" t="str" cm="1">
        <f t="array" ref="HZ23">INDEX(HZ$13:HZ22,$B23+1,1)</f>
        <v>-</v>
      </c>
      <c r="IA23" s="535" cm="1">
        <f t="array" ref="IA23">INDEX(IA$13:IA22,$B23+1,1)</f>
        <v>0</v>
      </c>
      <c r="IB23" s="535" t="str" cm="1">
        <f t="array" ref="IB23">INDEX(IB$13:IB22,$B23+1,1)</f>
        <v>-</v>
      </c>
      <c r="IC23" s="535" cm="1">
        <f t="array" ref="IC23">INDEX(IC$13:IC22,$B23+1,1)</f>
        <v>1</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535" cm="1">
        <f t="array" ref="IK23">INDEX(IK$13:IK22,$B23+1,1)</f>
        <v>1</v>
      </c>
      <c r="IL23" s="535" cm="1">
        <f t="array" ref="IL23">INDEX(IL$13:IL22,$B23+1,1)</f>
        <v>0</v>
      </c>
      <c r="IM23" s="535" cm="1">
        <f t="array" ref="IM23">INDEX(IM$13:IM22,$B23+1,1)</f>
        <v>0</v>
      </c>
      <c r="IN23" s="535" cm="1">
        <f t="array" ref="IN23">INDEX(IN$13:IN22,$B23+1,1)</f>
        <v>0</v>
      </c>
      <c r="IO23" s="535" cm="1">
        <f t="array" ref="IO23">INDEX(IO$13:IO22,$B23+1,1)</f>
        <v>0</v>
      </c>
      <c r="IP23" s="535" cm="1">
        <f t="array" ref="IP23">INDEX(IP$13:IP22,$B23+1,1)</f>
        <v>0</v>
      </c>
      <c r="IQ23" s="18"/>
      <c r="IR23" s="535" cm="1">
        <f t="array" ref="IR23">INDEX(IR$13:IR22,$B23+1,1)</f>
        <v>0.125</v>
      </c>
      <c r="IS23" s="535" cm="1">
        <f t="array" ref="IS23">INDEX(IS$13:IS22,$B23+1,1)</f>
        <v>0.3</v>
      </c>
      <c r="IT23" s="535" cm="1">
        <f t="array" ref="IT23">INDEX(IT$13:IT22,$B23+1,1)</f>
        <v>-0.05</v>
      </c>
      <c r="IU23" s="535" cm="1">
        <f t="array" ref="IU23">INDEX(IU$13:IU22,$B23+1,1)</f>
        <v>0.1</v>
      </c>
      <c r="IV23" s="535" cm="1">
        <f t="array" ref="IV23">INDEX(IV$13:IV22,$B23+1,1)</f>
        <v>0.25</v>
      </c>
      <c r="IW23" s="535" cm="1">
        <f t="array" ref="IW23">INDEX(IW$13:IW22,$B23+1,1)</f>
        <v>-0.05</v>
      </c>
      <c r="IX23" s="535" cm="1">
        <f t="array" ref="IX23">INDEX(IX$13:IX22,$B23+1,1)</f>
        <v>0.05</v>
      </c>
      <c r="IY23" s="535" cm="1">
        <f t="array" ref="IY23">INDEX(IY$13:IY22,$B23+1,1)</f>
        <v>0.1</v>
      </c>
      <c r="IZ23" s="535" cm="1">
        <f t="array" ref="IZ23">INDEX(IZ$13:IZ22,$B23+1,1)</f>
        <v>-0.02</v>
      </c>
      <c r="JA23" s="535" cm="1">
        <f t="array" ref="JA23">INDEX(JA$13:JA22,$B23+1,1)</f>
        <v>0.1</v>
      </c>
      <c r="JB23" s="535" cm="1">
        <f t="array" ref="JB23">INDEX(JB$13:JB22,$B23+1,1)</f>
        <v>0.25</v>
      </c>
      <c r="JC23" s="535" cm="1">
        <f t="array" ref="JC23">INDEX(JC$13:JC22,$B23+1,1)</f>
        <v>-0.05</v>
      </c>
      <c r="JD23" s="535" cm="1">
        <f t="array" ref="JD23">INDEX(JD$13:JD22,$B23+1,1)</f>
        <v>0.125</v>
      </c>
      <c r="JE23" s="535" cm="1">
        <f t="array" ref="JE23">INDEX(JE$13:JE22,$B23+1,1)</f>
        <v>0.1</v>
      </c>
      <c r="JF23" s="535" cm="1">
        <f t="array" ref="JF23">INDEX(JF$13:JF22,$B23+1,1)</f>
        <v>0.1</v>
      </c>
      <c r="JG23" s="535" cm="1">
        <f t="array" ref="JG23">INDEX(JG$13:JG22,$B23+1,1)</f>
        <v>0.1</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cm="1">
        <f t="array" ref="WM23">INDEX(WM$13:WM22,$B23+1,1)</f>
        <v>0</v>
      </c>
      <c r="WN23" s="535" cm="1">
        <f t="array" ref="WN23">INDEX(WN$13:WN22,$B23+1,1)</f>
        <v>0</v>
      </c>
      <c r="WO23" s="535" cm="1">
        <f t="array" ref="WO23">INDEX(WO$13:WO22,$B23+1,1)</f>
        <v>0</v>
      </c>
      <c r="WP23" s="535" cm="1">
        <f t="array" ref="WP23">INDEX(WP$13:WP22,$B23+1,1)</f>
        <v>0</v>
      </c>
      <c r="WQ23" s="535" cm="1">
        <f t="array" ref="WQ23">INDEX(WQ$13:WQ22,$B23+1,1)</f>
        <v>0</v>
      </c>
      <c r="WR23" s="535" cm="1">
        <f t="array" ref="WR23">INDEX(WR$13:WR22,$B23+1,1)</f>
        <v>0</v>
      </c>
      <c r="WS23" s="535" t="str" cm="1">
        <f t="array" ref="WS23">INDEX(WS$13:WS22,$B23+1,1)</f>
        <v>-</v>
      </c>
      <c r="WT23" s="18"/>
      <c r="WU23" s="535" cm="1">
        <f t="array" ref="WU23">INDEX(WU$13:WU22,$B23+1,1)</f>
        <v>0</v>
      </c>
      <c r="WV23" s="535" cm="1">
        <f t="array" ref="WV23">INDEX(WV$13:WV22,$B23+1,1)</f>
        <v>0</v>
      </c>
      <c r="WW23" s="535" cm="1">
        <f t="array" ref="WW23">INDEX(WW$13:WW22,$B23+1,1)</f>
        <v>0</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535" t="str" cm="1">
        <f t="array" ref="XH23">INDEX(XH$13:XH22,$B23+1,1)</f>
        <v>-</v>
      </c>
      <c r="XI23" s="535" t="str" cm="1">
        <f t="array" ref="XI23">INDEX(XI$13:XI22,$B23+1,1)</f>
        <v>-</v>
      </c>
      <c r="XJ23" s="535" t="str" cm="1">
        <f t="array" ref="XJ23">INDEX(XJ$13:XJ22,$B23+1,1)</f>
        <v>-</v>
      </c>
      <c r="XK23" s="535" t="str" cm="1">
        <f t="array" ref="XK23">INDEX(XK$13:XK22,$B23+1,1)</f>
        <v>-</v>
      </c>
      <c r="XL23" s="535" t="str" cm="1">
        <f t="array" ref="XL23">INDEX(XL$13:XL22,$B23+1,1)</f>
        <v>-</v>
      </c>
      <c r="XM23" s="535" t="str" cm="1">
        <f t="array" ref="XM23">INDEX(XM$13:XM22,$B23+1,1)</f>
        <v>-</v>
      </c>
      <c r="XN23" s="18"/>
      <c r="XO23" s="411" t="str">
        <f t="shared" ca="1" si="192"/>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str" cm="1">
        <f t="array" ref="XW23">INDEX(XW$13:XW22,$B23+1,1)</f>
        <v>-</v>
      </c>
      <c r="XX23" s="535" t="str" cm="1">
        <f t="array" ref="XX23">INDEX(XX$13:XX22,$B23+1,1)</f>
        <v>-</v>
      </c>
      <c r="XY23" s="535" t="str" cm="1">
        <f t="array" ref="XY23">INDEX(XY$13:XY22,$B23+1,1)</f>
        <v>-</v>
      </c>
      <c r="XZ23" s="535" t="str" cm="1">
        <f t="array" ref="XZ23">INDEX(XZ$13:XZ22,$B23+1,1)</f>
        <v>-</v>
      </c>
      <c r="YA23" s="535" t="str" cm="1">
        <f t="array" ref="YA23">INDEX(YA$13:YA22,$B23+1,1)</f>
        <v>-</v>
      </c>
      <c r="YB23" s="535" cm="1">
        <f t="array" ref="YB23">INDEX(YB$13:YB22,$B23+1,1)</f>
        <v>0</v>
      </c>
      <c r="YC23" s="535" t="str" cm="1">
        <f t="array" ref="YC23">INDEX(YC$13:YC22,$B23+1,1)</f>
        <v>-</v>
      </c>
      <c r="YD23" s="535" t="str" cm="1">
        <f t="array" ref="YD23">INDEX(YD$13:YD22,$B23+1,1)</f>
        <v>-</v>
      </c>
      <c r="YE23" s="535" t="str" cm="1">
        <f t="array" ref="YE23">INDEX(YE$13:YE22,$B23+1,1)</f>
        <v>-</v>
      </c>
      <c r="YF23" s="535" t="str" cm="1">
        <f t="array" ref="YF23">INDEX(YF$13:YF22,$B23+1,1)</f>
        <v>-</v>
      </c>
      <c r="YG23" s="535" t="str" cm="1">
        <f t="array" ref="YG23">INDEX(YG$13:YG22,$B23+1,1)</f>
        <v>-</v>
      </c>
      <c r="YH23" s="535" t="str" cm="1">
        <f t="array" ref="YH23">INDEX(YH$13:YH22,$B23+1,1)</f>
        <v>-</v>
      </c>
      <c r="YI23" s="535" t="str" cm="1">
        <f t="array" ref="YI23">INDEX(YI$13:YI22,$B23+1,1)</f>
        <v>-</v>
      </c>
      <c r="YJ23" s="535" t="str" cm="1">
        <f t="array" ref="YJ23">INDEX(YJ$13:YJ22,$B23+1,1)</f>
        <v>-</v>
      </c>
      <c r="YK23" s="535" t="b" cm="1">
        <f t="array" ref="YK23">INDEX(YK$13:YK22,$B23+1,1)</f>
        <v>1</v>
      </c>
      <c r="YL23" s="535" t="str" cm="1">
        <f t="array" ref="YL23">INDEX(YL$13:YL22,$B23+1,1)</f>
        <v>-</v>
      </c>
      <c r="YM23" s="535" cm="1">
        <f t="array" ref="YM23">INDEX(YM$13:YM22,$B23+1,1)</f>
        <v>0</v>
      </c>
      <c r="YN23" s="535" cm="1">
        <f t="array" ref="YN23">INDEX(YN$13:YN22,$B23+1,1)</f>
        <v>0</v>
      </c>
      <c r="YO23" s="535" cm="1">
        <f t="array" ref="YO23">INDEX(YO$13:YO22,$B23+1,1)</f>
        <v>0</v>
      </c>
      <c r="YP23" s="18"/>
      <c r="YQ23" s="535" t="str" cm="1">
        <f t="array" ref="YQ23">INDEX(YQ$13:YQ22,$B23+1,1)</f>
        <v>-</v>
      </c>
      <c r="YR23" s="535" t="str" cm="1">
        <f t="array" ref="YR23">INDEX(YR$13:YR22,$B23+1,1)</f>
        <v>-</v>
      </c>
      <c r="YS23" s="535" t="str" cm="1">
        <f t="array" ref="YS23">INDEX(YS$13:YS22,$B23+1,1)</f>
        <v>-</v>
      </c>
      <c r="YT23" s="535" t="str" cm="1">
        <f t="array" ref="YT23">INDEX(YT$13:YT22,$B23+1,1)</f>
        <v>-</v>
      </c>
      <c r="YU23" s="535" cm="1">
        <f t="array" ref="YU23">INDEX(YU$13:YU22,$B23+1,1)</f>
        <v>1</v>
      </c>
      <c r="YV23" s="535" cm="1">
        <f t="array" ref="YV23">INDEX(YV$13:YV22,$B23+1,1)</f>
        <v>1</v>
      </c>
      <c r="YW23" s="535" cm="1">
        <f t="array" ref="YW23">INDEX(YW$13:YW22,$B23+1,1)</f>
        <v>1</v>
      </c>
      <c r="YX23" s="535" cm="1">
        <f t="array" ref="YX23">INDEX(YX$13:YX22,$B23+1,1)</f>
        <v>1</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18"/>
      <c r="ZE23" s="411">
        <v>1.5</v>
      </c>
      <c r="ZF23" s="18"/>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cm="1">
        <f t="array" ref="AAV23">INDEX(AAV$13:AAV22,$B23+1,1)</f>
        <v>1</v>
      </c>
      <c r="AAW23" s="535" cm="1">
        <f t="array" ref="AAW23">INDEX(AAW$13:AAW22,$B23+1,1)</f>
        <v>1</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18"/>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t="str" cm="1">
        <f t="array" ref="AEN23">INDEX(AEN$13:AEN22,$B23+1,1)</f>
        <v>-</v>
      </c>
      <c r="AEO23" s="535" t="str" cm="1">
        <f t="array" ref="AEO23">INDEX(AEO$13:AEO22,$B23+1,1)</f>
        <v>-</v>
      </c>
      <c r="AEP23" s="535" t="str" cm="1">
        <f t="array" ref="AEP23">INDEX(AEP$13:AEP22,$B23+1,1)</f>
        <v>-</v>
      </c>
      <c r="AEQ23" s="535" t="str" cm="1">
        <f t="array" ref="AEQ23">INDEX(AEQ$13:AEQ22,$B23+1,1)</f>
        <v>-</v>
      </c>
      <c r="AER23" s="535" t="str" cm="1">
        <f t="array" ref="AER23">INDEX(AER$13:AER22,$B23+1,1)</f>
        <v>-</v>
      </c>
      <c r="AES23" s="535" t="str" cm="1">
        <f t="array" ref="AES23">INDEX(AES$13:AES22,$B23+1,1)</f>
        <v>-</v>
      </c>
      <c r="AET23" s="535" t="str" cm="1">
        <f t="array" ref="AET23">INDEX(AET$13:AET22,$B23+1,1)</f>
        <v>-</v>
      </c>
      <c r="AEU23" s="535" t="str" cm="1">
        <f t="array" ref="AEU23">INDEX(AEU$13:AEU22,$B23+1,1)</f>
        <v>-</v>
      </c>
      <c r="AEV23" s="535" t="str" cm="1">
        <f t="array" ref="AEV23">INDEX(AEV$13:AEV22,$B23+1,1)</f>
        <v>-</v>
      </c>
      <c r="AEW23" s="535" t="str" cm="1">
        <f t="array" ref="AEW23">INDEX(AEW$13:AEW22,$B23+1,1)</f>
        <v>-</v>
      </c>
      <c r="AEX23" s="535" cm="1">
        <f t="array" ref="AEX23">INDEX(AEX$13:AEX22,$B23+1,1)</f>
        <v>0</v>
      </c>
      <c r="AEY23" s="483">
        <v>0</v>
      </c>
    </row>
    <row r="24" spans="1:831" outlineLevel="1">
      <c r="A24" s="18">
        <f t="shared" si="137"/>
        <v>11</v>
      </c>
      <c r="B24" s="18">
        <f t="shared" ref="B24:B46" si="199">$A$18</f>
        <v>5</v>
      </c>
      <c r="C24">
        <v>2</v>
      </c>
      <c r="D24" s="119" t="str">
        <f>INDEX(i.Region_Desc,1,$L24)</f>
        <v>CWW</v>
      </c>
      <c r="E24" t="b">
        <v>1</v>
      </c>
      <c r="F24" t="b">
        <v>0</v>
      </c>
      <c r="G24" t="b">
        <f t="shared" si="176"/>
        <v>1</v>
      </c>
      <c r="H24" s="40" t="str">
        <f>"Region"&amp;$L24&amp;"_test"</f>
        <v>Region3_test</v>
      </c>
      <c r="I24" s="535" cm="1">
        <f t="array" ref="I24">INDEX(I$13:I23,$B24+1,1)</f>
        <v>1</v>
      </c>
      <c r="J24" s="535" cm="1">
        <f t="array" ref="J24">INDEX(J$13:J23,$B24+1,1)</f>
        <v>0</v>
      </c>
      <c r="K24" s="535" cm="1">
        <f t="array" ref="K24">INDEX(K$13:K23,$B24+1,1)</f>
        <v>0</v>
      </c>
      <c r="L24" s="22">
        <v>3</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8"/>
        <v>2</v>
      </c>
      <c r="W24" s="778" t="b">
        <f t="shared" si="196"/>
        <v>0</v>
      </c>
      <c r="X24" s="777" t="b">
        <f t="shared" si="139"/>
        <v>1</v>
      </c>
      <c r="Y24" s="777" t="b">
        <f t="shared" si="139"/>
        <v>1</v>
      </c>
      <c r="Z24" s="796" t="b" cm="1">
        <f t="array" ref="Z24">INDEX(Z$13:Z23,$B24+1,1)</f>
        <v>0</v>
      </c>
      <c r="AA24" s="411">
        <f t="shared" si="140"/>
        <v>6</v>
      </c>
      <c r="AB24" s="411">
        <f t="shared" si="141"/>
        <v>6</v>
      </c>
      <c r="AC24" s="411"/>
      <c r="AD24" s="411">
        <f t="shared" si="142"/>
        <v>6</v>
      </c>
      <c r="AE24" s="111"/>
      <c r="AF24" s="111"/>
      <c r="AG24" s="111"/>
      <c r="AH24" s="111"/>
      <c r="AI24" s="535" cm="1">
        <f t="array" ref="AI24">INDEX(AI$13:AI23,$B24+1,1)</f>
        <v>1</v>
      </c>
      <c r="AJ24" s="535" cm="1">
        <f t="array" ref="AJ24">INDEX(AJ$13:AJ23,$B24+1,1)</f>
        <v>1</v>
      </c>
      <c r="AK24" s="535" cm="1">
        <f t="array" ref="AK24">INDEX(AK$13:AK23,$B24+1,1)</f>
        <v>1</v>
      </c>
      <c r="AL24" s="18"/>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Mat","")&amp;IF($EZ24=1,"&amp;EL","   ")&amp;IF($DQ24=TRUE,"&amp;BBT","    ")
&amp;      " TOL"&amp;_xlfn.SINGLE(INDEX(i.TOL_Desc,1,$N24))   &amp; " Scan"&amp;$AK24
&amp;       CHOOSE($K24+1," CFS"," GFS"," NFS")&amp;     " CG_"&amp;_xlfn.SINGLE(_xlfn.SWITCH($XO24,"-",1,TRUE,1,FALSE,0))&amp;_xlfn.SINGLE(    IF($XX24="-"," FodCrop    ",_xlfn.SWITCH(VALUE(LEFT($XX$4,1)),0," All",6," Lup",9," Oat",11," OaF")&amp;"_Fod"&amp;TEXT($XX24,"000%")))
&amp;" REV"&amp;"_"&amp;TEXT($HB24,"00;-0;00;@ ")&amp;TEXT($AN24,"00;-0;00;  @")&amp;"_"&amp;TEXT($HG24,"0")&amp;"_"&amp;TEXT($AP24,"0")
&amp; " RR"&amp;TEXT(SUM($FD24:$FE24),"+00%;-00%;    ;@")
&amp; " ("&amp;IF($DD24,"P","E")   &amp;IF($DE24,"T","t")        &amp;     "_F"&amp;IF($AAG24=TRUE,3,0)+COUNTIF($ZY24:$AAC24,TRUE)+COUNTIF($BV24:$BW24,"&gt;0")&amp;IF($AAE24=TRUE,3,0)+COUNTIF($BV24:$BW24,"&gt;0")&amp;"N"&amp;$AAJ24&amp;$AAK24&amp;"L"&amp;$AAV24&amp;$AAW24&amp;"_"&amp;$AAU24&amp;")"</f>
        <v>Region3_test SE CWW_PInp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5"/>
        <v>-</v>
      </c>
      <c r="CI24" s="411">
        <f t="shared" si="146"/>
        <v>0</v>
      </c>
      <c r="CJ24" s="411">
        <f t="shared" si="146"/>
        <v>0</v>
      </c>
      <c r="CK24" s="535" t="str" cm="1">
        <f t="array" ref="CK24">INDEX(CK$13:CK23,$B24+1,1)</f>
        <v>-</v>
      </c>
      <c r="CL24" s="535" t="str" cm="1">
        <f t="array" ref="CL24">INDEX(CL$13:CL23,$B24+1,1)</f>
        <v>-</v>
      </c>
      <c r="CM24" s="535" t="str" cm="1">
        <f t="array" ref="CM24">INDEX(CM$13:CM23,$B24+1,1)</f>
        <v>-</v>
      </c>
      <c r="CN24" s="411" t="str">
        <f t="shared" ca="1" si="147"/>
        <v>-</v>
      </c>
      <c r="CO24" s="411">
        <f t="shared" si="148"/>
        <v>0</v>
      </c>
      <c r="CP24" s="411">
        <f t="shared" si="148"/>
        <v>0</v>
      </c>
      <c r="CQ24" s="535" t="str" cm="1">
        <f t="array" ref="CQ24">INDEX(CQ$13:CQ23,$B24+1,1)</f>
        <v>-</v>
      </c>
      <c r="CR24" s="411" t="str">
        <f t="shared" ca="1" si="149"/>
        <v>-</v>
      </c>
      <c r="CS24" s="411">
        <f t="shared" si="150"/>
        <v>0</v>
      </c>
      <c r="CT24" s="535" t="str" cm="1">
        <f t="array" ref="CT24">INDEX(CT$13:CT23,$B24+1,1)</f>
        <v>-</v>
      </c>
      <c r="CU24" s="535" t="str" cm="1">
        <f t="array" ref="CU24">INDEX(CU$13:CU23,$B24+1,1)</f>
        <v>-</v>
      </c>
      <c r="CV24" s="411">
        <f t="shared" si="151"/>
        <v>0</v>
      </c>
      <c r="CW24" s="535" t="str" cm="1">
        <f t="array" ref="CW24">INDEX(CW$13:CW23,$B24+1,1)</f>
        <v>-</v>
      </c>
      <c r="CX24" s="411" t="str">
        <f t="shared" ca="1" si="152"/>
        <v>-</v>
      </c>
      <c r="CY24" s="411">
        <f t="shared" si="153"/>
        <v>0</v>
      </c>
      <c r="CZ24" s="411">
        <f t="shared" si="153"/>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77"/>
        <v>1</v>
      </c>
      <c r="DL24" s="411">
        <f t="shared" si="177"/>
        <v>60</v>
      </c>
      <c r="DM24" s="535" t="str" cm="1">
        <f t="array" ref="DM24">INDEX(DM$13:DM23,$B24+1,1)</f>
        <v>-</v>
      </c>
      <c r="DN24" s="411" t="str">
        <f t="shared" si="178"/>
        <v>-</v>
      </c>
      <c r="DO24" s="411" t="str">
        <f t="shared" si="178"/>
        <v>-</v>
      </c>
      <c r="DP24" s="411" t="str">
        <f t="shared" si="178"/>
        <v>-</v>
      </c>
      <c r="DQ24" s="411" t="b">
        <f t="shared" si="179"/>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80"/>
        <v>500</v>
      </c>
      <c r="DW24" s="411">
        <f t="shared" si="180"/>
        <v>500</v>
      </c>
      <c r="DX24" s="411" t="str">
        <f t="shared" si="180"/>
        <v>-</v>
      </c>
      <c r="DY24" s="411" t="str">
        <f t="shared" si="180"/>
        <v>-</v>
      </c>
      <c r="DZ24" s="411" t="str">
        <f t="shared" si="180"/>
        <v>-</v>
      </c>
      <c r="EA24" s="411" t="str">
        <f t="shared" si="180"/>
        <v>-</v>
      </c>
      <c r="EB24" s="411" t="str">
        <f t="shared" si="180"/>
        <v>-</v>
      </c>
      <c r="EC24" s="535" cm="1">
        <f t="array" ref="EC24">INDEX(EC$13:EC23,$B24+1,1)</f>
        <v>0</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535" cm="1">
        <f t="array" ref="EN24">INDEX(EN$13:EN23,$B24+1,1)</f>
        <v>999999</v>
      </c>
      <c r="EO24" s="535" cm="1">
        <f t="array" ref="EO24">INDEX(EO$13:EO23,$B24+1,1)</f>
        <v>999999</v>
      </c>
      <c r="EP24" s="782">
        <f t="shared" si="156"/>
        <v>0</v>
      </c>
      <c r="EQ24" s="782">
        <f t="shared" si="156"/>
        <v>0</v>
      </c>
      <c r="ER24" s="782">
        <f t="shared" si="156"/>
        <v>999999</v>
      </c>
      <c r="ES24" s="535" t="str" cm="1">
        <f t="array" ref="ES24">INDEX(ES$13:ES23,$B24+1,1)</f>
        <v>-</v>
      </c>
      <c r="ET24" s="535" t="str" cm="1">
        <f t="array" ref="ET24">INDEX(ET$13:ET23,$B24+1,1)</f>
        <v>-</v>
      </c>
      <c r="EU24" s="411" t="str">
        <f>IF(OR($AB24=6,$FW24&lt;2),EU$13,INDEX(i.dryman,($AJ24-1)*4+$AI24,EU$6))</f>
        <v>-</v>
      </c>
      <c r="EV24" s="411" t="str">
        <f>IF(OR($AB24=6,$FW24&lt;2),EV$13,INDEX(i.dryman,($AJ24-1)*4+$AI24,EV$6))</f>
        <v>-</v>
      </c>
      <c r="EW24" s="781">
        <f t="shared" si="181"/>
        <v>0</v>
      </c>
      <c r="EX24" s="779">
        <f t="shared" si="182"/>
        <v>999999</v>
      </c>
      <c r="EY24" s="780">
        <f t="shared" si="183"/>
        <v>999999</v>
      </c>
      <c r="EZ24" s="535" t="str" cm="1">
        <f t="array" ref="EZ24">INDEX(EZ$13:EZ23,$B24+1,1)</f>
        <v>-</v>
      </c>
      <c r="FA24" s="728" cm="1">
        <f t="array" ref="FA24">IF(EZ24&lt;&gt;"-",EZ24,INDEX(i.ELMatedEst,$AA24+1,$T24))</f>
        <v>0</v>
      </c>
      <c r="FB24" s="535" t="str" cm="1">
        <f t="array" ref="FB24">INDEX(FB$13:FB23,$B24+1,1)</f>
        <v>-</v>
      </c>
      <c r="FC24" s="535" t="str" cm="1">
        <f t="array" ref="FC24">INDEX(FC$13:FC23,$B24+1,1)</f>
        <v>-</v>
      </c>
      <c r="FD24" s="411">
        <f t="shared" si="184"/>
        <v>0</v>
      </c>
      <c r="FE24" s="666">
        <f t="shared" si="185"/>
        <v>5.0000000000000001E-3</v>
      </c>
      <c r="FF24" s="535" cm="1">
        <f t="array" ref="FF24">INDEX(FF$13:FF23,$B24+1,1)</f>
        <v>1</v>
      </c>
      <c r="FG24" s="667">
        <f t="shared" si="186"/>
        <v>0.12</v>
      </c>
      <c r="FH24" s="667">
        <f>INDEX(CHOOSE($N24,DataAutumn!i.EL_PropnSold,DataWinter!i.EL_PropnSold,DataSpring!i.EL_PropnSold),$AI24,$T24)*INDEX(i.ELMatedEst,$AB24+1,$T24)*i.dAdultRR_ELPropSold
+INDEX(i.dryman,($AJ24-1)*4+$AI24,FH$7)</f>
        <v>0</v>
      </c>
      <c r="FI24" s="667">
        <f>INDEX(CHOOSE($N24,DataAutumn!i.EL_PropnSold,DataWinter!i.EL_PropnSold,DataSpring!i.EL_PropnSold),$AI24,$T24)*INDEX(i.ELMatedEst,$AB24+1,$T24)*i.dAdultRR_ELPropSold
+INDEX(i.dryman,($AJ24-1)*4+$AI24,FI$7)</f>
        <v>3.125E-2</v>
      </c>
      <c r="FJ24" s="667">
        <f>INDEX(CHOOSE($N24,DataAutumn!i.EL_PropnSold,DataWinter!i.EL_PropnSold,DataSpring!i.EL_PropnSold),$AI24,$T24)*INDEX(i.ELMatedEst,$AB24+1,$T24)*i.dAdultRR_ELPropSold
+INDEX(i.dryman,($AJ24-1)*4+$AI24,FJ$7)</f>
        <v>3.125E-2</v>
      </c>
      <c r="FK24" s="667">
        <f>INDEX(CHOOSE($N24,DataAutumn!i.EL_PropnSold,DataWinter!i.EL_PropnSold,DataSpring!i.EL_PropnSold),$AI24,$T24)*INDEX(i.ELMatedEst,$AB24+1,$T24)*i.dAdultRR_ELPropSold
+INDEX(i.dryman,($AJ24-1)*4+$AI24,FK$7)</f>
        <v>3.125E-2</v>
      </c>
      <c r="FL24" s="668">
        <f>INDEX(CHOOSE($N24,DataAutumn!i.EL_PropnSold,DataWinter!i.EL_PropnSold,DataSpring!i.EL_PropnSold),$AI24,$T24)*INDEX(i.ELMatedEst,$AB24+1,$T24)*i.dAdultLSurv_ELPropSold</f>
        <v>0</v>
      </c>
      <c r="FM24" s="411" t="b">
        <f t="shared" si="187"/>
        <v>0</v>
      </c>
      <c r="FN24" s="411" t="b">
        <f t="shared" si="187"/>
        <v>0</v>
      </c>
      <c r="FO24" s="411" t="b">
        <f t="shared" si="187"/>
        <v>0</v>
      </c>
      <c r="FP24" s="411" t="b">
        <f t="shared" si="187"/>
        <v>0</v>
      </c>
      <c r="FQ24" s="411">
        <f t="shared" si="188"/>
        <v>1</v>
      </c>
      <c r="FR24" s="411">
        <f t="shared" si="188"/>
        <v>0</v>
      </c>
      <c r="FS24" s="411" t="b">
        <f t="shared" si="189"/>
        <v>0</v>
      </c>
      <c r="FT24" s="411" t="b">
        <f t="shared" si="157"/>
        <v>0</v>
      </c>
      <c r="FU24" s="411" t="b">
        <f t="shared" si="157"/>
        <v>0</v>
      </c>
      <c r="FV24" s="411" t="b">
        <f t="shared" si="157"/>
        <v>1</v>
      </c>
      <c r="FW24" s="87">
        <f t="shared" si="158"/>
        <v>1</v>
      </c>
      <c r="FX24" s="87">
        <f t="shared" si="158"/>
        <v>1</v>
      </c>
      <c r="FY24" s="535" cm="1">
        <f t="array" ref="FY24">INDEX(FY$13:FY23,$B24+1,1)</f>
        <v>1</v>
      </c>
      <c r="FZ24" s="535" cm="1">
        <f t="array" ref="FZ24">INDEX(FZ$13:FZ23,$B24+1,1)</f>
        <v>1</v>
      </c>
      <c r="GA24" s="535" cm="1">
        <f t="array" ref="GA24">INDEX(GA$13:GA23,$B24+1,1)</f>
        <v>1</v>
      </c>
      <c r="GB24" s="535" cm="1">
        <f t="array" ref="GB24">INDEX(GB$13:GB23,$B24+1,1)</f>
        <v>1</v>
      </c>
      <c r="GC24" s="535" t="str" cm="1">
        <f t="array" ref="GC24">INDEX(GC$13:GC23,$B24+1,1)</f>
        <v>-</v>
      </c>
      <c r="GD24" s="411" t="b">
        <f t="shared" si="190"/>
        <v>1</v>
      </c>
      <c r="GE24" s="411" t="b">
        <f t="shared" si="190"/>
        <v>1</v>
      </c>
      <c r="GF24" s="411" t="b">
        <f t="shared" si="190"/>
        <v>0</v>
      </c>
      <c r="GG24" s="411" t="b">
        <f t="shared" si="190"/>
        <v>0</v>
      </c>
      <c r="GH24" s="87">
        <f t="shared" si="160"/>
        <v>1</v>
      </c>
      <c r="GI24" s="87">
        <f t="shared" si="160"/>
        <v>1</v>
      </c>
      <c r="GJ24" s="87">
        <f t="shared" si="160"/>
        <v>1</v>
      </c>
      <c r="GK24" s="87">
        <f t="shared" si="160"/>
        <v>1</v>
      </c>
      <c r="GL24" s="87">
        <f t="shared" si="160"/>
        <v>1</v>
      </c>
      <c r="GM24" s="87">
        <f t="shared" si="160"/>
        <v>1</v>
      </c>
      <c r="GN24" s="87">
        <f t="shared" si="160"/>
        <v>1</v>
      </c>
      <c r="GO24" s="87">
        <f t="shared" si="160"/>
        <v>1</v>
      </c>
      <c r="GP24" s="535" cm="1">
        <f t="array" ref="GP24">INDEX(GP$13:GP23,$B24+1,1)</f>
        <v>0</v>
      </c>
      <c r="GQ24" s="535" cm="1">
        <f t="array" ref="GQ24">INDEX(GQ$13:GQ23,$B24+1,1)</f>
        <v>0</v>
      </c>
      <c r="GR24" s="535" cm="1">
        <f t="array" ref="GR24">INDEX(GR$13:GR23,$B24+1,1)</f>
        <v>0</v>
      </c>
      <c r="GS24" s="535" cm="1">
        <f t="array" ref="GS24">INDEX(GS$13:GS23,$B24+1,1)</f>
        <v>0</v>
      </c>
      <c r="GT24" s="411" cm="1">
        <f t="array" ref="GT24">INDEX(i.dse_type,1,$L24)</f>
        <v>0</v>
      </c>
      <c r="GU24" s="535" t="str" cm="1">
        <f t="array" ref="GU24">INDEX(GU$13:GU23,$B24+1,1)</f>
        <v>-</v>
      </c>
      <c r="GV24" s="535" t="str" cm="1">
        <f t="array" ref="GV24">INDEX(GV$13:GV23,$B24+1,1)</f>
        <v>-</v>
      </c>
      <c r="GW24" s="535" t="str" cm="1">
        <f t="array" ref="GW24">INDEX(GW$13:GW23,$B24+1,1)</f>
        <v>-</v>
      </c>
      <c r="GX24" s="18"/>
      <c r="GY24" s="535" t="str" cm="1">
        <f t="array" ref="GY24">INDEX(GY$13:GY23,$B24+1,1)</f>
        <v>-</v>
      </c>
      <c r="GZ24" s="411" t="b">
        <f t="shared" si="191"/>
        <v>0</v>
      </c>
      <c r="HA24" s="535" t="str" cm="1">
        <f t="array" ref="HA24">INDEX(HA$13:HA23,$B24+1,1)</f>
        <v>-</v>
      </c>
      <c r="HB24" s="535" t="str" cm="1">
        <f t="array" ref="HB24">INDEX(HB$13:HB23,$B24+1,1)</f>
        <v>-</v>
      </c>
      <c r="HC24" s="535" t="str" cm="1">
        <f t="array" ref="HC24">INDEX(HC$13:HC23,$B24+1,1)</f>
        <v>-</v>
      </c>
      <c r="HD24" s="535" cm="1">
        <f t="array" ref="HD24">INDEX(HD$13:HD23,$B24+1,1)</f>
        <v>1</v>
      </c>
      <c r="HE24" s="535" cm="1">
        <f t="array" ref="HE24">INDEX(HE$13:HE23,$B24+1,1)</f>
        <v>1</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t="str" cm="1">
        <f t="array" ref="HU24">INDEX(HU$13:HU23,$B24+1,1)</f>
        <v>-</v>
      </c>
      <c r="HV24" s="535" t="str" cm="1">
        <f t="array" ref="HV24">INDEX(HV$13:HV23,$B24+1,1)</f>
        <v>-</v>
      </c>
      <c r="HW24" s="535" t="str" cm="1">
        <f t="array" ref="HW24">INDEX(HW$13:HW23,$B24+1,1)</f>
        <v>-</v>
      </c>
      <c r="HX24" s="535" t="str" cm="1">
        <f t="array" ref="HX24">INDEX(HX$13:HX23,$B24+1,1)</f>
        <v>-</v>
      </c>
      <c r="HY24" s="535" t="str" cm="1">
        <f t="array" ref="HY24">INDEX(HY$13:HY23,$B24+1,1)</f>
        <v>-</v>
      </c>
      <c r="HZ24" s="535" t="str" cm="1">
        <f t="array" ref="HZ24">INDEX(HZ$13:HZ23,$B24+1,1)</f>
        <v>-</v>
      </c>
      <c r="IA24" s="535" cm="1">
        <f t="array" ref="IA24">INDEX(IA$13:IA23,$B24+1,1)</f>
        <v>0</v>
      </c>
      <c r="IB24" s="535" t="str" cm="1">
        <f t="array" ref="IB24">INDEX(IB$13:IB23,$B24+1,1)</f>
        <v>-</v>
      </c>
      <c r="IC24" s="535" cm="1">
        <f t="array" ref="IC24">INDEX(IC$13:IC23,$B24+1,1)</f>
        <v>1</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535" cm="1">
        <f t="array" ref="IK24">INDEX(IK$13:IK23,$B24+1,1)</f>
        <v>1</v>
      </c>
      <c r="IL24" s="535" cm="1">
        <f t="array" ref="IL24">INDEX(IL$13:IL23,$B24+1,1)</f>
        <v>0</v>
      </c>
      <c r="IM24" s="535" cm="1">
        <f t="array" ref="IM24">INDEX(IM$13:IM23,$B24+1,1)</f>
        <v>0</v>
      </c>
      <c r="IN24" s="535" cm="1">
        <f t="array" ref="IN24">INDEX(IN$13:IN23,$B24+1,1)</f>
        <v>0</v>
      </c>
      <c r="IO24" s="535" cm="1">
        <f t="array" ref="IO24">INDEX(IO$13:IO23,$B24+1,1)</f>
        <v>0</v>
      </c>
      <c r="IP24" s="535" cm="1">
        <f t="array" ref="IP24">INDEX(IP$13:IP23,$B24+1,1)</f>
        <v>0</v>
      </c>
      <c r="IQ24" s="18"/>
      <c r="IR24" s="535" cm="1">
        <f t="array" ref="IR24">INDEX(IR$13:IR23,$B24+1,1)</f>
        <v>0.125</v>
      </c>
      <c r="IS24" s="535" cm="1">
        <f t="array" ref="IS24">INDEX(IS$13:IS23,$B24+1,1)</f>
        <v>0.3</v>
      </c>
      <c r="IT24" s="535" cm="1">
        <f t="array" ref="IT24">INDEX(IT$13:IT23,$B24+1,1)</f>
        <v>-0.05</v>
      </c>
      <c r="IU24" s="535" cm="1">
        <f t="array" ref="IU24">INDEX(IU$13:IU23,$B24+1,1)</f>
        <v>0.1</v>
      </c>
      <c r="IV24" s="535" cm="1">
        <f t="array" ref="IV24">INDEX(IV$13:IV23,$B24+1,1)</f>
        <v>0.25</v>
      </c>
      <c r="IW24" s="535" cm="1">
        <f t="array" ref="IW24">INDEX(IW$13:IW23,$B24+1,1)</f>
        <v>-0.05</v>
      </c>
      <c r="IX24" s="535" cm="1">
        <f t="array" ref="IX24">INDEX(IX$13:IX23,$B24+1,1)</f>
        <v>0.05</v>
      </c>
      <c r="IY24" s="535" cm="1">
        <f t="array" ref="IY24">INDEX(IY$13:IY23,$B24+1,1)</f>
        <v>0.1</v>
      </c>
      <c r="IZ24" s="535" cm="1">
        <f t="array" ref="IZ24">INDEX(IZ$13:IZ23,$B24+1,1)</f>
        <v>-0.02</v>
      </c>
      <c r="JA24" s="535" cm="1">
        <f t="array" ref="JA24">INDEX(JA$13:JA23,$B24+1,1)</f>
        <v>0.1</v>
      </c>
      <c r="JB24" s="535" cm="1">
        <f t="array" ref="JB24">INDEX(JB$13:JB23,$B24+1,1)</f>
        <v>0.25</v>
      </c>
      <c r="JC24" s="535" cm="1">
        <f t="array" ref="JC24">INDEX(JC$13:JC23,$B24+1,1)</f>
        <v>-0.05</v>
      </c>
      <c r="JD24" s="535" cm="1">
        <f t="array" ref="JD24">INDEX(JD$13:JD23,$B24+1,1)</f>
        <v>0.125</v>
      </c>
      <c r="JE24" s="535" cm="1">
        <f t="array" ref="JE24">INDEX(JE$13:JE23,$B24+1,1)</f>
        <v>0.1</v>
      </c>
      <c r="JF24" s="535" cm="1">
        <f t="array" ref="JF24">INDEX(JF$13:JF23,$B24+1,1)</f>
        <v>0.1</v>
      </c>
      <c r="JG24" s="535" cm="1">
        <f t="array" ref="JG24">INDEX(JG$13:JG23,$B24+1,1)</f>
        <v>0.1</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cm="1">
        <f t="array" ref="WM24">INDEX(WM$13:WM23,$B24+1,1)</f>
        <v>0</v>
      </c>
      <c r="WN24" s="535" cm="1">
        <f t="array" ref="WN24">INDEX(WN$13:WN23,$B24+1,1)</f>
        <v>0</v>
      </c>
      <c r="WO24" s="535" cm="1">
        <f t="array" ref="WO24">INDEX(WO$13:WO23,$B24+1,1)</f>
        <v>0</v>
      </c>
      <c r="WP24" s="535" cm="1">
        <f t="array" ref="WP24">INDEX(WP$13:WP23,$B24+1,1)</f>
        <v>0</v>
      </c>
      <c r="WQ24" s="535" cm="1">
        <f t="array" ref="WQ24">INDEX(WQ$13:WQ23,$B24+1,1)</f>
        <v>0</v>
      </c>
      <c r="WR24" s="535" cm="1">
        <f t="array" ref="WR24">INDEX(WR$13:WR23,$B24+1,1)</f>
        <v>0</v>
      </c>
      <c r="WS24" s="535" t="str" cm="1">
        <f t="array" ref="WS24">INDEX(WS$13:WS23,$B24+1,1)</f>
        <v>-</v>
      </c>
      <c r="WT24" s="18"/>
      <c r="WU24" s="535" cm="1">
        <f t="array" ref="WU24">INDEX(WU$13:WU23,$B24+1,1)</f>
        <v>0</v>
      </c>
      <c r="WV24" s="535" cm="1">
        <f t="array" ref="WV24">INDEX(WV$13:WV23,$B24+1,1)</f>
        <v>0</v>
      </c>
      <c r="WW24" s="535" cm="1">
        <f t="array" ref="WW24">INDEX(WW$13:WW23,$B24+1,1)</f>
        <v>0</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535" t="str" cm="1">
        <f t="array" ref="XH24">INDEX(XH$13:XH23,$B24+1,1)</f>
        <v>-</v>
      </c>
      <c r="XI24" s="535" t="str" cm="1">
        <f t="array" ref="XI24">INDEX(XI$13:XI23,$B24+1,1)</f>
        <v>-</v>
      </c>
      <c r="XJ24" s="535" t="str" cm="1">
        <f t="array" ref="XJ24">INDEX(XJ$13:XJ23,$B24+1,1)</f>
        <v>-</v>
      </c>
      <c r="XK24" s="535" t="str" cm="1">
        <f t="array" ref="XK24">INDEX(XK$13:XK23,$B24+1,1)</f>
        <v>-</v>
      </c>
      <c r="XL24" s="535" t="str" cm="1">
        <f t="array" ref="XL24">INDEX(XL$13:XL23,$B24+1,1)</f>
        <v>-</v>
      </c>
      <c r="XM24" s="535" t="str" cm="1">
        <f t="array" ref="XM24">INDEX(XM$13:XM23,$B24+1,1)</f>
        <v>-</v>
      </c>
      <c r="XN24" s="18"/>
      <c r="XO24" s="411" t="str">
        <f t="shared" ca="1" si="192"/>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str" cm="1">
        <f t="array" ref="XW24">INDEX(XW$13:XW23,$B24+1,1)</f>
        <v>-</v>
      </c>
      <c r="XX24" s="535" t="str" cm="1">
        <f t="array" ref="XX24">INDEX(XX$13:XX23,$B24+1,1)</f>
        <v>-</v>
      </c>
      <c r="XY24" s="535" t="str" cm="1">
        <f t="array" ref="XY24">INDEX(XY$13:XY23,$B24+1,1)</f>
        <v>-</v>
      </c>
      <c r="XZ24" s="535" t="str" cm="1">
        <f t="array" ref="XZ24">INDEX(XZ$13:XZ23,$B24+1,1)</f>
        <v>-</v>
      </c>
      <c r="YA24" s="535" t="str" cm="1">
        <f t="array" ref="YA24">INDEX(YA$13:YA23,$B24+1,1)</f>
        <v>-</v>
      </c>
      <c r="YB24" s="535" cm="1">
        <f t="array" ref="YB24">INDEX(YB$13:YB23,$B24+1,1)</f>
        <v>0</v>
      </c>
      <c r="YC24" s="535" t="str" cm="1">
        <f t="array" ref="YC24">INDEX(YC$13:YC23,$B24+1,1)</f>
        <v>-</v>
      </c>
      <c r="YD24" s="535" t="str" cm="1">
        <f t="array" ref="YD24">INDEX(YD$13:YD23,$B24+1,1)</f>
        <v>-</v>
      </c>
      <c r="YE24" s="535" t="str" cm="1">
        <f t="array" ref="YE24">INDEX(YE$13:YE23,$B24+1,1)</f>
        <v>-</v>
      </c>
      <c r="YF24" s="535" t="str" cm="1">
        <f t="array" ref="YF24">INDEX(YF$13:YF23,$B24+1,1)</f>
        <v>-</v>
      </c>
      <c r="YG24" s="535" t="str" cm="1">
        <f t="array" ref="YG24">INDEX(YG$13:YG23,$B24+1,1)</f>
        <v>-</v>
      </c>
      <c r="YH24" s="535" t="str" cm="1">
        <f t="array" ref="YH24">INDEX(YH$13:YH23,$B24+1,1)</f>
        <v>-</v>
      </c>
      <c r="YI24" s="535" t="str" cm="1">
        <f t="array" ref="YI24">INDEX(YI$13:YI23,$B24+1,1)</f>
        <v>-</v>
      </c>
      <c r="YJ24" s="535" t="str" cm="1">
        <f t="array" ref="YJ24">INDEX(YJ$13:YJ23,$B24+1,1)</f>
        <v>-</v>
      </c>
      <c r="YK24" s="535" t="b" cm="1">
        <f t="array" ref="YK24">INDEX(YK$13:YK23,$B24+1,1)</f>
        <v>1</v>
      </c>
      <c r="YL24" s="535" t="str" cm="1">
        <f t="array" ref="YL24">INDEX(YL$13:YL23,$B24+1,1)</f>
        <v>-</v>
      </c>
      <c r="YM24" s="535" cm="1">
        <f t="array" ref="YM24">INDEX(YM$13:YM23,$B24+1,1)</f>
        <v>0</v>
      </c>
      <c r="YN24" s="535" cm="1">
        <f t="array" ref="YN24">INDEX(YN$13:YN23,$B24+1,1)</f>
        <v>0</v>
      </c>
      <c r="YO24" s="535" cm="1">
        <f t="array" ref="YO24">INDEX(YO$13:YO23,$B24+1,1)</f>
        <v>0</v>
      </c>
      <c r="YP24" s="18"/>
      <c r="YQ24" s="535" t="str" cm="1">
        <f t="array" ref="YQ24">INDEX(YQ$13:YQ23,$B24+1,1)</f>
        <v>-</v>
      </c>
      <c r="YR24" s="535" t="str" cm="1">
        <f t="array" ref="YR24">INDEX(YR$13:YR23,$B24+1,1)</f>
        <v>-</v>
      </c>
      <c r="YS24" s="535" t="str" cm="1">
        <f t="array" ref="YS24">INDEX(YS$13:YS23,$B24+1,1)</f>
        <v>-</v>
      </c>
      <c r="YT24" s="535" t="str" cm="1">
        <f t="array" ref="YT24">INDEX(YT$13:YT23,$B24+1,1)</f>
        <v>-</v>
      </c>
      <c r="YU24" s="535" cm="1">
        <f t="array" ref="YU24">INDEX(YU$13:YU23,$B24+1,1)</f>
        <v>1</v>
      </c>
      <c r="YV24" s="535" cm="1">
        <f t="array" ref="YV24">INDEX(YV$13:YV23,$B24+1,1)</f>
        <v>1</v>
      </c>
      <c r="YW24" s="535" cm="1">
        <f t="array" ref="YW24">INDEX(YW$13:YW23,$B24+1,1)</f>
        <v>1</v>
      </c>
      <c r="YX24" s="535" cm="1">
        <f t="array" ref="YX24">INDEX(YX$13:YX23,$B24+1,1)</f>
        <v>1</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18"/>
      <c r="ZE24" s="411">
        <v>1</v>
      </c>
      <c r="ZF24" s="18"/>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cm="1">
        <f t="array" ref="AAV24">INDEX(AAV$13:AAV23,$B24+1,1)</f>
        <v>1</v>
      </c>
      <c r="AAW24" s="535" cm="1">
        <f t="array" ref="AAW24">INDEX(AAW$13:AAW23,$B24+1,1)</f>
        <v>1</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18"/>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t="str" cm="1">
        <f t="array" ref="AEN24">INDEX(AEN$13:AEN23,$B24+1,1)</f>
        <v>-</v>
      </c>
      <c r="AEO24" s="535" t="str" cm="1">
        <f t="array" ref="AEO24">INDEX(AEO$13:AEO23,$B24+1,1)</f>
        <v>-</v>
      </c>
      <c r="AEP24" s="535" t="str" cm="1">
        <f t="array" ref="AEP24">INDEX(AEP$13:AEP23,$B24+1,1)</f>
        <v>-</v>
      </c>
      <c r="AEQ24" s="535" t="str" cm="1">
        <f t="array" ref="AEQ24">INDEX(AEQ$13:AEQ23,$B24+1,1)</f>
        <v>-</v>
      </c>
      <c r="AER24" s="535" t="str" cm="1">
        <f t="array" ref="AER24">INDEX(AER$13:AER23,$B24+1,1)</f>
        <v>-</v>
      </c>
      <c r="AES24" s="535" t="str" cm="1">
        <f t="array" ref="AES24">INDEX(AES$13:AES23,$B24+1,1)</f>
        <v>-</v>
      </c>
      <c r="AET24" s="535" t="str" cm="1">
        <f t="array" ref="AET24">INDEX(AET$13:AET23,$B24+1,1)</f>
        <v>-</v>
      </c>
      <c r="AEU24" s="535" t="str" cm="1">
        <f t="array" ref="AEU24">INDEX(AEU$13:AEU23,$B24+1,1)</f>
        <v>-</v>
      </c>
      <c r="AEV24" s="535" t="str" cm="1">
        <f t="array" ref="AEV24">INDEX(AEV$13:AEV23,$B24+1,1)</f>
        <v>-</v>
      </c>
      <c r="AEW24" s="535" t="str" cm="1">
        <f t="array" ref="AEW24">INDEX(AEW$13:AEW23,$B24+1,1)</f>
        <v>-</v>
      </c>
      <c r="AEX24" s="535" cm="1">
        <f t="array" ref="AEX24">INDEX(AEX$13:AEX23,$B24+1,1)</f>
        <v>0</v>
      </c>
      <c r="AEY24" s="483">
        <v>0</v>
      </c>
    </row>
    <row r="25" spans="1:831" outlineLevel="1">
      <c r="A25" s="18">
        <f t="shared" si="137"/>
        <v>12</v>
      </c>
      <c r="B25" s="18">
        <f t="shared" si="199"/>
        <v>5</v>
      </c>
      <c r="C25">
        <v>2</v>
      </c>
      <c r="D25" s="119" t="str">
        <f>INDEX(i.Region_Desc,1,$L25)</f>
        <v>EWW</v>
      </c>
      <c r="E25" t="b">
        <v>1</v>
      </c>
      <c r="F25" t="b">
        <v>0</v>
      </c>
      <c r="G25" t="b">
        <f>E25</f>
        <v>1</v>
      </c>
      <c r="H25" s="40" t="str">
        <f>"Region"&amp;$L25&amp;"_test"</f>
        <v>Region4_test</v>
      </c>
      <c r="I25" s="535" cm="1">
        <f t="array" ref="I25">INDEX(I$13:I24,$B25+1,1)</f>
        <v>1</v>
      </c>
      <c r="J25" s="535" cm="1">
        <f t="array" ref="J25">INDEX(J$13:J24,$B25+1,1)</f>
        <v>0</v>
      </c>
      <c r="K25" s="535" cm="1">
        <f t="array" ref="K25">INDEX(K$13:K24,$B25+1,1)</f>
        <v>0</v>
      </c>
      <c r="L25" s="22">
        <v>4</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8"/>
        <v>2</v>
      </c>
      <c r="W25" s="778" t="b">
        <f t="shared" si="196"/>
        <v>0</v>
      </c>
      <c r="X25" s="777" t="b">
        <f t="shared" si="139"/>
        <v>1</v>
      </c>
      <c r="Y25" s="777" t="b">
        <f t="shared" si="139"/>
        <v>1</v>
      </c>
      <c r="Z25" s="796" t="b" cm="1">
        <f t="array" ref="Z25">INDEX(Z$13:Z24,$B25+1,1)</f>
        <v>0</v>
      </c>
      <c r="AA25" s="411">
        <f t="shared" si="140"/>
        <v>6</v>
      </c>
      <c r="AB25" s="411">
        <f t="shared" si="141"/>
        <v>6</v>
      </c>
      <c r="AC25" s="411"/>
      <c r="AD25" s="411">
        <f t="shared" si="142"/>
        <v>6</v>
      </c>
      <c r="AE25" s="111"/>
      <c r="AF25" s="111"/>
      <c r="AG25" s="111"/>
      <c r="AH25" s="111"/>
      <c r="AI25" s="535" cm="1">
        <f t="array" ref="AI25">INDEX(AI$13:AI24,$B25+1,1)</f>
        <v>1</v>
      </c>
      <c r="AJ25" s="535" cm="1">
        <f t="array" ref="AJ25">INDEX(AJ$13:AJ24,$B25+1,1)</f>
        <v>1</v>
      </c>
      <c r="AK25" s="535" cm="1">
        <f t="array" ref="AK25">INDEX(AK$13:AK24,$B25+1,1)</f>
        <v>1</v>
      </c>
      <c r="AL25" s="18"/>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Mat","")&amp;IF($EZ25=1,"&amp;EL","   ")&amp;IF($DQ25=TRUE,"&amp;BBT","    ")
&amp;      " TOL"&amp;_xlfn.SINGLE(INDEX(i.TOL_Desc,1,$N25))   &amp; " Scan"&amp;$AK25
&amp;       CHOOSE($K25+1," CFS"," GFS"," NFS")&amp;     " CG_"&amp;_xlfn.SINGLE(_xlfn.SWITCH($XO25,"-",1,TRUE,1,FALSE,0))&amp;_xlfn.SINGLE(    IF($XX25="-"," FodCrop    ",_xlfn.SWITCH(VALUE(LEFT($XX$4,1)),0," All",6," Lup",9," Oat",11," OaF")&amp;"_Fod"&amp;TEXT($XX25,"000%")))
&amp;" REV"&amp;"_"&amp;TEXT($HB25,"00;-0;00;@ ")&amp;TEXT($AN25,"00;-0;00;  @")&amp;"_"&amp;TEXT($HG25,"0")&amp;"_"&amp;TEXT($AP25,"0")
&amp; " RR"&amp;TEXT(SUM($FD25:$FE25),"+00%;-00%;    ;@")
&amp; " ("&amp;IF($DD25,"P","E")   &amp;IF($DE25,"T","t")        &amp;     "_F"&amp;IF($AAG25=TRUE,3,0)+COUNTIF($ZY25:$AAC25,TRUE)+COUNTIF($BV25:$BW25,"&gt;0")&amp;IF($AAE25=TRUE,3,0)+COUNTIF($BV25:$BW25,"&gt;0")&amp;"N"&amp;$AAJ25&amp;$AAK25&amp;"L"&amp;$AAV25&amp;$AAW25&amp;"_"&amp;$AAU25&amp;")"</f>
        <v>Region4_test SE EWW_PInp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5"/>
        <v>-</v>
      </c>
      <c r="CI25" s="411">
        <f t="shared" si="146"/>
        <v>0</v>
      </c>
      <c r="CJ25" s="411">
        <f t="shared" si="146"/>
        <v>0</v>
      </c>
      <c r="CK25" s="535" t="str" cm="1">
        <f t="array" ref="CK25">INDEX(CK$13:CK24,$B25+1,1)</f>
        <v>-</v>
      </c>
      <c r="CL25" s="535" t="str" cm="1">
        <f t="array" ref="CL25">INDEX(CL$13:CL24,$B25+1,1)</f>
        <v>-</v>
      </c>
      <c r="CM25" s="535" t="str" cm="1">
        <f t="array" ref="CM25">INDEX(CM$13:CM24,$B25+1,1)</f>
        <v>-</v>
      </c>
      <c r="CN25" s="411" t="str">
        <f t="shared" ca="1" si="147"/>
        <v>-</v>
      </c>
      <c r="CO25" s="411">
        <f t="shared" si="148"/>
        <v>0</v>
      </c>
      <c r="CP25" s="411">
        <f t="shared" si="148"/>
        <v>0</v>
      </c>
      <c r="CQ25" s="535" t="str" cm="1">
        <f t="array" ref="CQ25">INDEX(CQ$13:CQ24,$B25+1,1)</f>
        <v>-</v>
      </c>
      <c r="CR25" s="411" t="str">
        <f t="shared" ca="1" si="149"/>
        <v>-</v>
      </c>
      <c r="CS25" s="411">
        <f t="shared" si="150"/>
        <v>0</v>
      </c>
      <c r="CT25" s="535" t="str" cm="1">
        <f t="array" ref="CT25">INDEX(CT$13:CT24,$B25+1,1)</f>
        <v>-</v>
      </c>
      <c r="CU25" s="535" t="str" cm="1">
        <f t="array" ref="CU25">INDEX(CU$13:CU24,$B25+1,1)</f>
        <v>-</v>
      </c>
      <c r="CV25" s="411">
        <f t="shared" si="151"/>
        <v>0</v>
      </c>
      <c r="CW25" s="535" t="str" cm="1">
        <f t="array" ref="CW25">INDEX(CW$13:CW24,$B25+1,1)</f>
        <v>-</v>
      </c>
      <c r="CX25" s="411" t="str">
        <f t="shared" ca="1" si="152"/>
        <v>-</v>
      </c>
      <c r="CY25" s="411">
        <f t="shared" si="153"/>
        <v>0</v>
      </c>
      <c r="CZ25" s="411">
        <f t="shared" si="153"/>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77"/>
        <v>1</v>
      </c>
      <c r="DL25" s="411">
        <f t="shared" si="177"/>
        <v>60</v>
      </c>
      <c r="DM25" s="535" t="str" cm="1">
        <f t="array" ref="DM25">INDEX(DM$13:DM24,$B25+1,1)</f>
        <v>-</v>
      </c>
      <c r="DN25" s="411" t="str">
        <f t="shared" si="178"/>
        <v>-</v>
      </c>
      <c r="DO25" s="411" t="str">
        <f t="shared" si="178"/>
        <v>-</v>
      </c>
      <c r="DP25" s="411" t="str">
        <f t="shared" si="178"/>
        <v>-</v>
      </c>
      <c r="DQ25" s="411" t="b">
        <f t="shared" si="179"/>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80"/>
        <v>500</v>
      </c>
      <c r="DW25" s="411">
        <f t="shared" si="180"/>
        <v>500</v>
      </c>
      <c r="DX25" s="411" t="str">
        <f t="shared" si="180"/>
        <v>-</v>
      </c>
      <c r="DY25" s="411" t="str">
        <f t="shared" si="180"/>
        <v>-</v>
      </c>
      <c r="DZ25" s="411" t="str">
        <f t="shared" si="180"/>
        <v>-</v>
      </c>
      <c r="EA25" s="411" t="str">
        <f t="shared" si="180"/>
        <v>-</v>
      </c>
      <c r="EB25" s="411" t="str">
        <f t="shared" si="180"/>
        <v>-</v>
      </c>
      <c r="EC25" s="535" cm="1">
        <f t="array" ref="EC25">INDEX(EC$13:EC24,$B25+1,1)</f>
        <v>0</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535" cm="1">
        <f t="array" ref="EN25">INDEX(EN$13:EN24,$B25+1,1)</f>
        <v>999999</v>
      </c>
      <c r="EO25" s="535" cm="1">
        <f t="array" ref="EO25">INDEX(EO$13:EO24,$B25+1,1)</f>
        <v>999999</v>
      </c>
      <c r="EP25" s="782">
        <f t="shared" si="156"/>
        <v>0</v>
      </c>
      <c r="EQ25" s="782">
        <f t="shared" si="156"/>
        <v>0</v>
      </c>
      <c r="ER25" s="782">
        <f t="shared" si="156"/>
        <v>999999</v>
      </c>
      <c r="ES25" s="535" t="str" cm="1">
        <f t="array" ref="ES25">INDEX(ES$13:ES24,$B25+1,1)</f>
        <v>-</v>
      </c>
      <c r="ET25" s="535" t="str" cm="1">
        <f t="array" ref="ET25">INDEX(ET$13:ET24,$B25+1,1)</f>
        <v>-</v>
      </c>
      <c r="EU25" s="411" t="str">
        <f>IF(OR($AB25=6,$FW25&lt;2),EU$13,INDEX(i.dryman,($AJ25-1)*4+$AI25,EU$6))</f>
        <v>-</v>
      </c>
      <c r="EV25" s="411" t="str">
        <f>IF(OR($AB25=6,$FW25&lt;2),EV$13,INDEX(i.dryman,($AJ25-1)*4+$AI25,EV$6))</f>
        <v>-</v>
      </c>
      <c r="EW25" s="781">
        <f t="shared" si="181"/>
        <v>0</v>
      </c>
      <c r="EX25" s="779">
        <f t="shared" si="182"/>
        <v>999999</v>
      </c>
      <c r="EY25" s="780">
        <f t="shared" si="183"/>
        <v>999999</v>
      </c>
      <c r="EZ25" s="535" t="str" cm="1">
        <f t="array" ref="EZ25">INDEX(EZ$13:EZ24,$B25+1,1)</f>
        <v>-</v>
      </c>
      <c r="FA25" s="728" cm="1">
        <f t="array" ref="FA25">IF(EZ25&lt;&gt;"-",EZ25,INDEX(i.ELMatedEst,$AA25+1,$T25))</f>
        <v>0</v>
      </c>
      <c r="FB25" s="535" t="str" cm="1">
        <f t="array" ref="FB25">INDEX(FB$13:FB24,$B25+1,1)</f>
        <v>-</v>
      </c>
      <c r="FC25" s="535" t="str" cm="1">
        <f t="array" ref="FC25">INDEX(FC$13:FC24,$B25+1,1)</f>
        <v>-</v>
      </c>
      <c r="FD25" s="411">
        <f t="shared" si="184"/>
        <v>0</v>
      </c>
      <c r="FE25" s="666">
        <f t="shared" si="185"/>
        <v>5.0000000000000001E-3</v>
      </c>
      <c r="FF25" s="535" cm="1">
        <f t="array" ref="FF25">INDEX(FF$13:FF24,$B25+1,1)</f>
        <v>1</v>
      </c>
      <c r="FG25" s="667">
        <f t="shared" si="186"/>
        <v>0.12</v>
      </c>
      <c r="FH25" s="667">
        <f>INDEX(CHOOSE($N25,DataAutumn!i.EL_PropnSold,DataWinter!i.EL_PropnSold,DataSpring!i.EL_PropnSold),$AI25,$T25)*INDEX(i.ELMatedEst,$AB25+1,$T25)*i.dAdultRR_ELPropSold
+INDEX(i.dryman,($AJ25-1)*4+$AI25,FH$7)</f>
        <v>0</v>
      </c>
      <c r="FI25" s="667">
        <f>INDEX(CHOOSE($N25,DataAutumn!i.EL_PropnSold,DataWinter!i.EL_PropnSold,DataSpring!i.EL_PropnSold),$AI25,$T25)*INDEX(i.ELMatedEst,$AB25+1,$T25)*i.dAdultRR_ELPropSold
+INDEX(i.dryman,($AJ25-1)*4+$AI25,FI$7)</f>
        <v>3.125E-2</v>
      </c>
      <c r="FJ25" s="667">
        <f>INDEX(CHOOSE($N25,DataAutumn!i.EL_PropnSold,DataWinter!i.EL_PropnSold,DataSpring!i.EL_PropnSold),$AI25,$T25)*INDEX(i.ELMatedEst,$AB25+1,$T25)*i.dAdultRR_ELPropSold
+INDEX(i.dryman,($AJ25-1)*4+$AI25,FJ$7)</f>
        <v>3.125E-2</v>
      </c>
      <c r="FK25" s="667">
        <f>INDEX(CHOOSE($N25,DataAutumn!i.EL_PropnSold,DataWinter!i.EL_PropnSold,DataSpring!i.EL_PropnSold),$AI25,$T25)*INDEX(i.ELMatedEst,$AB25+1,$T25)*i.dAdultRR_ELPropSold
+INDEX(i.dryman,($AJ25-1)*4+$AI25,FK$7)</f>
        <v>3.125E-2</v>
      </c>
      <c r="FL25" s="668">
        <f>INDEX(CHOOSE($N25,DataAutumn!i.EL_PropnSold,DataWinter!i.EL_PropnSold,DataSpring!i.EL_PropnSold),$AI25,$T25)*INDEX(i.ELMatedEst,$AB25+1,$T25)*i.dAdultLSurv_ELPropSold</f>
        <v>0</v>
      </c>
      <c r="FM25" s="411" t="b">
        <f t="shared" si="187"/>
        <v>0</v>
      </c>
      <c r="FN25" s="411" t="b">
        <f t="shared" si="187"/>
        <v>0</v>
      </c>
      <c r="FO25" s="411" t="b">
        <f t="shared" si="187"/>
        <v>0</v>
      </c>
      <c r="FP25" s="411" t="b">
        <f t="shared" si="187"/>
        <v>0</v>
      </c>
      <c r="FQ25" s="411">
        <f t="shared" si="188"/>
        <v>1</v>
      </c>
      <c r="FR25" s="411">
        <f t="shared" si="188"/>
        <v>0</v>
      </c>
      <c r="FS25" s="411" t="b">
        <f t="shared" si="189"/>
        <v>0</v>
      </c>
      <c r="FT25" s="411" t="b">
        <f t="shared" si="157"/>
        <v>0</v>
      </c>
      <c r="FU25" s="411" t="b">
        <f t="shared" si="157"/>
        <v>0</v>
      </c>
      <c r="FV25" s="411" t="b">
        <f t="shared" si="157"/>
        <v>1</v>
      </c>
      <c r="FW25" s="87">
        <f t="shared" si="158"/>
        <v>1</v>
      </c>
      <c r="FX25" s="87">
        <f t="shared" si="158"/>
        <v>1</v>
      </c>
      <c r="FY25" s="535" cm="1">
        <f t="array" ref="FY25">INDEX(FY$13:FY24,$B25+1,1)</f>
        <v>1</v>
      </c>
      <c r="FZ25" s="535" cm="1">
        <f t="array" ref="FZ25">INDEX(FZ$13:FZ24,$B25+1,1)</f>
        <v>1</v>
      </c>
      <c r="GA25" s="535" cm="1">
        <f t="array" ref="GA25">INDEX(GA$13:GA24,$B25+1,1)</f>
        <v>1</v>
      </c>
      <c r="GB25" s="535" cm="1">
        <f t="array" ref="GB25">INDEX(GB$13:GB24,$B25+1,1)</f>
        <v>1</v>
      </c>
      <c r="GC25" s="535" t="str" cm="1">
        <f t="array" ref="GC25">INDEX(GC$13:GC24,$B25+1,1)</f>
        <v>-</v>
      </c>
      <c r="GD25" s="411" t="b">
        <f t="shared" si="190"/>
        <v>1</v>
      </c>
      <c r="GE25" s="411" t="b">
        <f t="shared" si="190"/>
        <v>0</v>
      </c>
      <c r="GF25" s="411" t="b">
        <f t="shared" si="190"/>
        <v>0</v>
      </c>
      <c r="GG25" s="411" t="b">
        <f t="shared" si="190"/>
        <v>0</v>
      </c>
      <c r="GH25" s="87">
        <f t="shared" si="160"/>
        <v>1</v>
      </c>
      <c r="GI25" s="87">
        <f t="shared" si="160"/>
        <v>1</v>
      </c>
      <c r="GJ25" s="87">
        <f t="shared" si="160"/>
        <v>1</v>
      </c>
      <c r="GK25" s="87">
        <f t="shared" si="160"/>
        <v>1</v>
      </c>
      <c r="GL25" s="87">
        <f t="shared" si="160"/>
        <v>1</v>
      </c>
      <c r="GM25" s="87">
        <f t="shared" si="160"/>
        <v>1</v>
      </c>
      <c r="GN25" s="87">
        <f t="shared" si="160"/>
        <v>1</v>
      </c>
      <c r="GO25" s="87">
        <f t="shared" si="160"/>
        <v>1</v>
      </c>
      <c r="GP25" s="535" cm="1">
        <f t="array" ref="GP25">INDEX(GP$13:GP24,$B25+1,1)</f>
        <v>0</v>
      </c>
      <c r="GQ25" s="535" cm="1">
        <f t="array" ref="GQ25">INDEX(GQ$13:GQ24,$B25+1,1)</f>
        <v>0</v>
      </c>
      <c r="GR25" s="535" cm="1">
        <f t="array" ref="GR25">INDEX(GR$13:GR24,$B25+1,1)</f>
        <v>0</v>
      </c>
      <c r="GS25" s="535" cm="1">
        <f t="array" ref="GS25">INDEX(GS$13:GS24,$B25+1,1)</f>
        <v>0</v>
      </c>
      <c r="GT25" s="411" cm="1">
        <f t="array" ref="GT25">INDEX(i.dse_type,1,$L25)</f>
        <v>0</v>
      </c>
      <c r="GU25" s="535" t="str" cm="1">
        <f t="array" ref="GU25">INDEX(GU$13:GU24,$B25+1,1)</f>
        <v>-</v>
      </c>
      <c r="GV25" s="535" t="str" cm="1">
        <f t="array" ref="GV25">INDEX(GV$13:GV24,$B25+1,1)</f>
        <v>-</v>
      </c>
      <c r="GW25" s="535" t="str" cm="1">
        <f t="array" ref="GW25">INDEX(GW$13:GW24,$B25+1,1)</f>
        <v>-</v>
      </c>
      <c r="GX25" s="18"/>
      <c r="GY25" s="535" t="str" cm="1">
        <f t="array" ref="GY25">INDEX(GY$13:GY24,$B25+1,1)</f>
        <v>-</v>
      </c>
      <c r="GZ25" s="411" t="b">
        <f t="shared" si="191"/>
        <v>0</v>
      </c>
      <c r="HA25" s="535" t="str" cm="1">
        <f t="array" ref="HA25">INDEX(HA$13:HA24,$B25+1,1)</f>
        <v>-</v>
      </c>
      <c r="HB25" s="535" t="str" cm="1">
        <f t="array" ref="HB25">INDEX(HB$13:HB24,$B25+1,1)</f>
        <v>-</v>
      </c>
      <c r="HC25" s="535" t="str" cm="1">
        <f t="array" ref="HC25">INDEX(HC$13:HC24,$B25+1,1)</f>
        <v>-</v>
      </c>
      <c r="HD25" s="535" cm="1">
        <f t="array" ref="HD25">INDEX(HD$13:HD24,$B25+1,1)</f>
        <v>1</v>
      </c>
      <c r="HE25" s="535" cm="1">
        <f t="array" ref="HE25">INDEX(HE$13:HE24,$B25+1,1)</f>
        <v>1</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t="str" cm="1">
        <f t="array" ref="HU25">INDEX(HU$13:HU24,$B25+1,1)</f>
        <v>-</v>
      </c>
      <c r="HV25" s="535" t="str" cm="1">
        <f t="array" ref="HV25">INDEX(HV$13:HV24,$B25+1,1)</f>
        <v>-</v>
      </c>
      <c r="HW25" s="535" t="str" cm="1">
        <f t="array" ref="HW25">INDEX(HW$13:HW24,$B25+1,1)</f>
        <v>-</v>
      </c>
      <c r="HX25" s="535" t="str" cm="1">
        <f t="array" ref="HX25">INDEX(HX$13:HX24,$B25+1,1)</f>
        <v>-</v>
      </c>
      <c r="HY25" s="535" t="str" cm="1">
        <f t="array" ref="HY25">INDEX(HY$13:HY24,$B25+1,1)</f>
        <v>-</v>
      </c>
      <c r="HZ25" s="535" t="str" cm="1">
        <f t="array" ref="HZ25">INDEX(HZ$13:HZ24,$B25+1,1)</f>
        <v>-</v>
      </c>
      <c r="IA25" s="535" cm="1">
        <f t="array" ref="IA25">INDEX(IA$13:IA24,$B25+1,1)</f>
        <v>0</v>
      </c>
      <c r="IB25" s="535" t="str" cm="1">
        <f t="array" ref="IB25">INDEX(IB$13:IB24,$B25+1,1)</f>
        <v>-</v>
      </c>
      <c r="IC25" s="535" cm="1">
        <f t="array" ref="IC25">INDEX(IC$13:IC24,$B25+1,1)</f>
        <v>1</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535" cm="1">
        <f t="array" ref="IK25">INDEX(IK$13:IK24,$B25+1,1)</f>
        <v>1</v>
      </c>
      <c r="IL25" s="535" cm="1">
        <f t="array" ref="IL25">INDEX(IL$13:IL24,$B25+1,1)</f>
        <v>0</v>
      </c>
      <c r="IM25" s="535" cm="1">
        <f t="array" ref="IM25">INDEX(IM$13:IM24,$B25+1,1)</f>
        <v>0</v>
      </c>
      <c r="IN25" s="535" cm="1">
        <f t="array" ref="IN25">INDEX(IN$13:IN24,$B25+1,1)</f>
        <v>0</v>
      </c>
      <c r="IO25" s="535" cm="1">
        <f t="array" ref="IO25">INDEX(IO$13:IO24,$B25+1,1)</f>
        <v>0</v>
      </c>
      <c r="IP25" s="535" cm="1">
        <f t="array" ref="IP25">INDEX(IP$13:IP24,$B25+1,1)</f>
        <v>0</v>
      </c>
      <c r="IQ25" s="18"/>
      <c r="IR25" s="535" cm="1">
        <f t="array" ref="IR25">INDEX(IR$13:IR24,$B25+1,1)</f>
        <v>0.125</v>
      </c>
      <c r="IS25" s="535" cm="1">
        <f t="array" ref="IS25">INDEX(IS$13:IS24,$B25+1,1)</f>
        <v>0.3</v>
      </c>
      <c r="IT25" s="535" cm="1">
        <f t="array" ref="IT25">INDEX(IT$13:IT24,$B25+1,1)</f>
        <v>-0.05</v>
      </c>
      <c r="IU25" s="535" cm="1">
        <f t="array" ref="IU25">INDEX(IU$13:IU24,$B25+1,1)</f>
        <v>0.1</v>
      </c>
      <c r="IV25" s="535" cm="1">
        <f t="array" ref="IV25">INDEX(IV$13:IV24,$B25+1,1)</f>
        <v>0.25</v>
      </c>
      <c r="IW25" s="535" cm="1">
        <f t="array" ref="IW25">INDEX(IW$13:IW24,$B25+1,1)</f>
        <v>-0.05</v>
      </c>
      <c r="IX25" s="535" cm="1">
        <f t="array" ref="IX25">INDEX(IX$13:IX24,$B25+1,1)</f>
        <v>0.05</v>
      </c>
      <c r="IY25" s="535" cm="1">
        <f t="array" ref="IY25">INDEX(IY$13:IY24,$B25+1,1)</f>
        <v>0.1</v>
      </c>
      <c r="IZ25" s="535" cm="1">
        <f t="array" ref="IZ25">INDEX(IZ$13:IZ24,$B25+1,1)</f>
        <v>-0.02</v>
      </c>
      <c r="JA25" s="535" cm="1">
        <f t="array" ref="JA25">INDEX(JA$13:JA24,$B25+1,1)</f>
        <v>0.1</v>
      </c>
      <c r="JB25" s="535" cm="1">
        <f t="array" ref="JB25">INDEX(JB$13:JB24,$B25+1,1)</f>
        <v>0.25</v>
      </c>
      <c r="JC25" s="535" cm="1">
        <f t="array" ref="JC25">INDEX(JC$13:JC24,$B25+1,1)</f>
        <v>-0.05</v>
      </c>
      <c r="JD25" s="535" cm="1">
        <f t="array" ref="JD25">INDEX(JD$13:JD24,$B25+1,1)</f>
        <v>0.125</v>
      </c>
      <c r="JE25" s="535" cm="1">
        <f t="array" ref="JE25">INDEX(JE$13:JE24,$B25+1,1)</f>
        <v>0.1</v>
      </c>
      <c r="JF25" s="535" cm="1">
        <f t="array" ref="JF25">INDEX(JF$13:JF24,$B25+1,1)</f>
        <v>0.1</v>
      </c>
      <c r="JG25" s="535" cm="1">
        <f t="array" ref="JG25">INDEX(JG$13:JG24,$B25+1,1)</f>
        <v>0.1</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cm="1">
        <f t="array" ref="WM25">INDEX(WM$13:WM24,$B25+1,1)</f>
        <v>0</v>
      </c>
      <c r="WN25" s="535" cm="1">
        <f t="array" ref="WN25">INDEX(WN$13:WN24,$B25+1,1)</f>
        <v>0</v>
      </c>
      <c r="WO25" s="535" cm="1">
        <f t="array" ref="WO25">INDEX(WO$13:WO24,$B25+1,1)</f>
        <v>0</v>
      </c>
      <c r="WP25" s="535" cm="1">
        <f t="array" ref="WP25">INDEX(WP$13:WP24,$B25+1,1)</f>
        <v>0</v>
      </c>
      <c r="WQ25" s="535" cm="1">
        <f t="array" ref="WQ25">INDEX(WQ$13:WQ24,$B25+1,1)</f>
        <v>0</v>
      </c>
      <c r="WR25" s="535" cm="1">
        <f t="array" ref="WR25">INDEX(WR$13:WR24,$B25+1,1)</f>
        <v>0</v>
      </c>
      <c r="WS25" s="535" t="str" cm="1">
        <f t="array" ref="WS25">INDEX(WS$13:WS24,$B25+1,1)</f>
        <v>-</v>
      </c>
      <c r="WT25" s="18"/>
      <c r="WU25" s="535" cm="1">
        <f t="array" ref="WU25">INDEX(WU$13:WU24,$B25+1,1)</f>
        <v>0</v>
      </c>
      <c r="WV25" s="535" cm="1">
        <f t="array" ref="WV25">INDEX(WV$13:WV24,$B25+1,1)</f>
        <v>0</v>
      </c>
      <c r="WW25" s="535" cm="1">
        <f t="array" ref="WW25">INDEX(WW$13:WW24,$B25+1,1)</f>
        <v>0</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535" t="str" cm="1">
        <f t="array" ref="XH25">INDEX(XH$13:XH24,$B25+1,1)</f>
        <v>-</v>
      </c>
      <c r="XI25" s="535" t="str" cm="1">
        <f t="array" ref="XI25">INDEX(XI$13:XI24,$B25+1,1)</f>
        <v>-</v>
      </c>
      <c r="XJ25" s="535" t="str" cm="1">
        <f t="array" ref="XJ25">INDEX(XJ$13:XJ24,$B25+1,1)</f>
        <v>-</v>
      </c>
      <c r="XK25" s="535" t="str" cm="1">
        <f t="array" ref="XK25">INDEX(XK$13:XK24,$B25+1,1)</f>
        <v>-</v>
      </c>
      <c r="XL25" s="535" t="str" cm="1">
        <f t="array" ref="XL25">INDEX(XL$13:XL24,$B25+1,1)</f>
        <v>-</v>
      </c>
      <c r="XM25" s="535" t="str" cm="1">
        <f t="array" ref="XM25">INDEX(XM$13:XM24,$B25+1,1)</f>
        <v>-</v>
      </c>
      <c r="XN25" s="18"/>
      <c r="XO25" s="411" t="str">
        <f t="shared" ca="1" si="192"/>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str" cm="1">
        <f t="array" ref="XW25">INDEX(XW$13:XW24,$B25+1,1)</f>
        <v>-</v>
      </c>
      <c r="XX25" s="535" t="str" cm="1">
        <f t="array" ref="XX25">INDEX(XX$13:XX24,$B25+1,1)</f>
        <v>-</v>
      </c>
      <c r="XY25" s="535" t="str" cm="1">
        <f t="array" ref="XY25">INDEX(XY$13:XY24,$B25+1,1)</f>
        <v>-</v>
      </c>
      <c r="XZ25" s="535" t="str" cm="1">
        <f t="array" ref="XZ25">INDEX(XZ$13:XZ24,$B25+1,1)</f>
        <v>-</v>
      </c>
      <c r="YA25" s="535" t="str" cm="1">
        <f t="array" ref="YA25">INDEX(YA$13:YA24,$B25+1,1)</f>
        <v>-</v>
      </c>
      <c r="YB25" s="535" cm="1">
        <f t="array" ref="YB25">INDEX(YB$13:YB24,$B25+1,1)</f>
        <v>0</v>
      </c>
      <c r="YC25" s="535" t="str" cm="1">
        <f t="array" ref="YC25">INDEX(YC$13:YC24,$B25+1,1)</f>
        <v>-</v>
      </c>
      <c r="YD25" s="535" t="str" cm="1">
        <f t="array" ref="YD25">INDEX(YD$13:YD24,$B25+1,1)</f>
        <v>-</v>
      </c>
      <c r="YE25" s="535" t="str" cm="1">
        <f t="array" ref="YE25">INDEX(YE$13:YE24,$B25+1,1)</f>
        <v>-</v>
      </c>
      <c r="YF25" s="535" t="str" cm="1">
        <f t="array" ref="YF25">INDEX(YF$13:YF24,$B25+1,1)</f>
        <v>-</v>
      </c>
      <c r="YG25" s="535" t="str" cm="1">
        <f t="array" ref="YG25">INDEX(YG$13:YG24,$B25+1,1)</f>
        <v>-</v>
      </c>
      <c r="YH25" s="535" t="str" cm="1">
        <f t="array" ref="YH25">INDEX(YH$13:YH24,$B25+1,1)</f>
        <v>-</v>
      </c>
      <c r="YI25" s="535" t="str" cm="1">
        <f t="array" ref="YI25">INDEX(YI$13:YI24,$B25+1,1)</f>
        <v>-</v>
      </c>
      <c r="YJ25" s="535" t="str" cm="1">
        <f t="array" ref="YJ25">INDEX(YJ$13:YJ24,$B25+1,1)</f>
        <v>-</v>
      </c>
      <c r="YK25" s="535" t="b" cm="1">
        <f t="array" ref="YK25">INDEX(YK$13:YK24,$B25+1,1)</f>
        <v>1</v>
      </c>
      <c r="YL25" s="535" t="str" cm="1">
        <f t="array" ref="YL25">INDEX(YL$13:YL24,$B25+1,1)</f>
        <v>-</v>
      </c>
      <c r="YM25" s="535" cm="1">
        <f t="array" ref="YM25">INDEX(YM$13:YM24,$B25+1,1)</f>
        <v>0</v>
      </c>
      <c r="YN25" s="535" cm="1">
        <f t="array" ref="YN25">INDEX(YN$13:YN24,$B25+1,1)</f>
        <v>0</v>
      </c>
      <c r="YO25" s="535" cm="1">
        <f t="array" ref="YO25">INDEX(YO$13:YO24,$B25+1,1)</f>
        <v>0</v>
      </c>
      <c r="YP25" s="18"/>
      <c r="YQ25" s="535" t="str" cm="1">
        <f t="array" ref="YQ25">INDEX(YQ$13:YQ24,$B25+1,1)</f>
        <v>-</v>
      </c>
      <c r="YR25" s="535" t="str" cm="1">
        <f t="array" ref="YR25">INDEX(YR$13:YR24,$B25+1,1)</f>
        <v>-</v>
      </c>
      <c r="YS25" s="535" t="str" cm="1">
        <f t="array" ref="YS25">INDEX(YS$13:YS24,$B25+1,1)</f>
        <v>-</v>
      </c>
      <c r="YT25" s="535" t="str" cm="1">
        <f t="array" ref="YT25">INDEX(YT$13:YT24,$B25+1,1)</f>
        <v>-</v>
      </c>
      <c r="YU25" s="535" cm="1">
        <f t="array" ref="YU25">INDEX(YU$13:YU24,$B25+1,1)</f>
        <v>1</v>
      </c>
      <c r="YV25" s="535" cm="1">
        <f t="array" ref="YV25">INDEX(YV$13:YV24,$B25+1,1)</f>
        <v>1</v>
      </c>
      <c r="YW25" s="535" cm="1">
        <f t="array" ref="YW25">INDEX(YW$13:YW24,$B25+1,1)</f>
        <v>1</v>
      </c>
      <c r="YX25" s="535" cm="1">
        <f t="array" ref="YX25">INDEX(YX$13:YX24,$B25+1,1)</f>
        <v>1</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18"/>
      <c r="ZE25" s="411">
        <v>1</v>
      </c>
      <c r="ZF25" s="18"/>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cm="1">
        <f t="array" ref="AAV25">INDEX(AAV$13:AAV24,$B25+1,1)</f>
        <v>1</v>
      </c>
      <c r="AAW25" s="535" cm="1">
        <f t="array" ref="AAW25">INDEX(AAW$13:AAW24,$B25+1,1)</f>
        <v>1</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18"/>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t="str" cm="1">
        <f t="array" ref="AEN25">INDEX(AEN$13:AEN24,$B25+1,1)</f>
        <v>-</v>
      </c>
      <c r="AEO25" s="535" t="str" cm="1">
        <f t="array" ref="AEO25">INDEX(AEO$13:AEO24,$B25+1,1)</f>
        <v>-</v>
      </c>
      <c r="AEP25" s="535" t="str" cm="1">
        <f t="array" ref="AEP25">INDEX(AEP$13:AEP24,$B25+1,1)</f>
        <v>-</v>
      </c>
      <c r="AEQ25" s="535" t="str" cm="1">
        <f t="array" ref="AEQ25">INDEX(AEQ$13:AEQ24,$B25+1,1)</f>
        <v>-</v>
      </c>
      <c r="AER25" s="535" t="str" cm="1">
        <f t="array" ref="AER25">INDEX(AER$13:AER24,$B25+1,1)</f>
        <v>-</v>
      </c>
      <c r="AES25" s="535" t="str" cm="1">
        <f t="array" ref="AES25">INDEX(AES$13:AES24,$B25+1,1)</f>
        <v>-</v>
      </c>
      <c r="AET25" s="535" t="str" cm="1">
        <f t="array" ref="AET25">INDEX(AET$13:AET24,$B25+1,1)</f>
        <v>-</v>
      </c>
      <c r="AEU25" s="535" t="str" cm="1">
        <f t="array" ref="AEU25">INDEX(AEU$13:AEU24,$B25+1,1)</f>
        <v>-</v>
      </c>
      <c r="AEV25" s="535" t="str" cm="1">
        <f t="array" ref="AEV25">INDEX(AEV$13:AEV24,$B25+1,1)</f>
        <v>-</v>
      </c>
      <c r="AEW25" s="535" t="str" cm="1">
        <f t="array" ref="AEW25">INDEX(AEW$13:AEW24,$B25+1,1)</f>
        <v>-</v>
      </c>
      <c r="AEX25" s="535" cm="1">
        <f t="array" ref="AEX25">INDEX(AEX$13:AEX24,$B25+1,1)</f>
        <v>0</v>
      </c>
      <c r="AEY25" s="483">
        <v>0</v>
      </c>
    </row>
    <row r="26" spans="1:831" outlineLevel="1">
      <c r="A26" s="18">
        <f t="shared" si="137"/>
        <v>13</v>
      </c>
      <c r="B26" s="18">
        <f t="shared" si="199"/>
        <v>5</v>
      </c>
      <c r="C26">
        <v>2</v>
      </c>
      <c r="D26" s="17" t="str" cm="1">
        <f t="array" ref="D26">INDEX(D$13:D25,$B26+1,1)</f>
        <v>GSW</v>
      </c>
      <c r="E26" t="b">
        <v>1</v>
      </c>
      <c r="F26" t="b">
        <v>0</v>
      </c>
      <c r="G26" t="b">
        <f t="shared" ref="G26:G48" si="200">E26</f>
        <v>1</v>
      </c>
      <c r="H26" s="40" t="str">
        <f>"Breed"&amp;$T26&amp;"_test "</f>
        <v xml:space="preserve">Breed1_test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1</v>
      </c>
      <c r="P26" s="535" cm="1">
        <f t="array" ref="P26">INDEX(P$13:P25,$B26+1,1)</f>
        <v>0</v>
      </c>
      <c r="Q26" s="535" cm="1">
        <f t="array" ref="Q26">INDEX(Q$13:Q25,$B26+1,1)</f>
        <v>0</v>
      </c>
      <c r="R26" s="535" cm="1">
        <f t="array" ref="R26">INDEX(R$13:R25,$B26+1,1)</f>
        <v>1</v>
      </c>
      <c r="S26" s="535" cm="1">
        <f t="array" ref="S26">INDEX(S$13:S25,$B26+1,1)</f>
        <v>0</v>
      </c>
      <c r="T26" s="411">
        <f t="shared" ref="T26:U29" si="201">INDEX(i.Breed,$O26,T$6)</f>
        <v>1</v>
      </c>
      <c r="U26" s="411">
        <f t="shared" si="201"/>
        <v>1</v>
      </c>
      <c r="V26" s="411">
        <f t="shared" si="138"/>
        <v>2</v>
      </c>
      <c r="W26" s="778" t="b">
        <f t="shared" si="196"/>
        <v>0</v>
      </c>
      <c r="X26" s="777" t="b">
        <f t="shared" si="139"/>
        <v>1</v>
      </c>
      <c r="Y26" s="777" t="b">
        <f t="shared" si="139"/>
        <v>1</v>
      </c>
      <c r="Z26" s="796" t="b" cm="1">
        <f t="array" ref="Z26">INDEX(Z$13:Z25,$B26+1,1)</f>
        <v>0</v>
      </c>
      <c r="AA26" s="411">
        <f t="shared" si="140"/>
        <v>6</v>
      </c>
      <c r="AB26" s="411">
        <f t="shared" si="141"/>
        <v>6</v>
      </c>
      <c r="AC26" s="411"/>
      <c r="AD26" s="411">
        <f t="shared" si="142"/>
        <v>6</v>
      </c>
      <c r="AE26" s="111"/>
      <c r="AF26" s="111"/>
      <c r="AG26" s="111"/>
      <c r="AH26" s="111"/>
      <c r="AI26" s="535" cm="1">
        <f t="array" ref="AI26">INDEX(AI$13:AI25,$B26+1,1)</f>
        <v>1</v>
      </c>
      <c r="AJ26" s="535" cm="1">
        <f t="array" ref="AJ26">INDEX(AJ$13:AJ25,$B26+1,1)</f>
        <v>1</v>
      </c>
      <c r="AK26" s="535" cm="1">
        <f t="array" ref="AK26">INDEX(AK$13:AK25,$B26+1,1)</f>
        <v>1</v>
      </c>
      <c r="AL26" s="18"/>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Mat","")&amp;IF($EZ26=1,"&amp;EL","   ")&amp;IF($DQ26=TRUE,"&amp;BBT","    ")
&amp;      " TOL"&amp;_xlfn.SINGLE(INDEX(i.TOL_Desc,1,$N26))   &amp; " Scan"&amp;$AK26
&amp;       CHOOSE($K26+1," CFS"," GFS"," NFS")&amp;     " CG_"&amp;_xlfn.SINGLE(_xlfn.SWITCH($XO26,"-",1,TRUE,1,FALSE,0))&amp;_xlfn.SINGLE(    IF($XX26="-"," FodCrop    ",_xlfn.SWITCH(VALUE(LEFT($XX$4,1)),0," All",6," Lup",9," Oat",11," OaF")&amp;"_Fod"&amp;TEXT($XX26,"000%")))
&amp;" REV"&amp;"_"&amp;TEXT($HB26,"00;-0;00;@ ")&amp;TEXT($AN26,"00;-0;00;  @")&amp;"_"&amp;TEXT($HG26,"0")&amp;"_"&amp;TEXT($AP26,"0")
&amp; " RR"&amp;TEXT(SUM($FD26:$FE26),"+00%;-00%;    ;@")
&amp; " ("&amp;IF($DD26,"P","E")   &amp;IF($DE26,"T","t")        &amp;     "_F"&amp;IF($AAG26=TRUE,3,0)+COUNTIF($ZY26:$AAC26,TRUE)+COUNTIF($BV26:$BW26,"&gt;0")&amp;IF($AAE26=TRUE,3,0)+COUNTIF($BV26:$BW26,"&gt;0")&amp;"N"&amp;$AAJ26&amp;$AAK26&amp;"L"&amp;$AAV26&amp;$AAW26&amp;"_"&amp;$AAU26&amp;")"</f>
        <v>Breed1_test  SE GSW_PInp SFM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5"/>
        <v>-</v>
      </c>
      <c r="CI26" s="411">
        <f t="shared" si="146"/>
        <v>0</v>
      </c>
      <c r="CJ26" s="411">
        <f t="shared" si="146"/>
        <v>0</v>
      </c>
      <c r="CK26" s="535" t="str" cm="1">
        <f t="array" ref="CK26">INDEX(CK$13:CK25,$B26+1,1)</f>
        <v>-</v>
      </c>
      <c r="CL26" s="535" t="str" cm="1">
        <f t="array" ref="CL26">INDEX(CL$13:CL25,$B26+1,1)</f>
        <v>-</v>
      </c>
      <c r="CM26" s="535" t="str" cm="1">
        <f t="array" ref="CM26">INDEX(CM$13:CM25,$B26+1,1)</f>
        <v>-</v>
      </c>
      <c r="CN26" s="411" t="str">
        <f t="shared" ca="1" si="147"/>
        <v>-</v>
      </c>
      <c r="CO26" s="411">
        <f t="shared" si="148"/>
        <v>0</v>
      </c>
      <c r="CP26" s="411">
        <f t="shared" si="148"/>
        <v>0</v>
      </c>
      <c r="CQ26" s="535" t="str" cm="1">
        <f t="array" ref="CQ26">INDEX(CQ$13:CQ25,$B26+1,1)</f>
        <v>-</v>
      </c>
      <c r="CR26" s="411" t="str">
        <f t="shared" ca="1" si="149"/>
        <v>-</v>
      </c>
      <c r="CS26" s="411">
        <f t="shared" si="150"/>
        <v>0</v>
      </c>
      <c r="CT26" s="535" t="str" cm="1">
        <f t="array" ref="CT26">INDEX(CT$13:CT25,$B26+1,1)</f>
        <v>-</v>
      </c>
      <c r="CU26" s="535" t="str" cm="1">
        <f t="array" ref="CU26">INDEX(CU$13:CU25,$B26+1,1)</f>
        <v>-</v>
      </c>
      <c r="CV26" s="411">
        <f t="shared" si="151"/>
        <v>0</v>
      </c>
      <c r="CW26" s="535" t="str" cm="1">
        <f t="array" ref="CW26">INDEX(CW$13:CW25,$B26+1,1)</f>
        <v>-</v>
      </c>
      <c r="CX26" s="411" t="str">
        <f t="shared" ca="1" si="152"/>
        <v>-</v>
      </c>
      <c r="CY26" s="411">
        <f t="shared" si="153"/>
        <v>0</v>
      </c>
      <c r="CZ26" s="411">
        <f t="shared" si="153"/>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77"/>
        <v>0</v>
      </c>
      <c r="DL26" s="411">
        <f t="shared" si="177"/>
        <v>50</v>
      </c>
      <c r="DM26" s="535" t="str" cm="1">
        <f t="array" ref="DM26">INDEX(DM$13:DM25,$B26+1,1)</f>
        <v>-</v>
      </c>
      <c r="DN26" s="411" t="str">
        <f t="shared" si="178"/>
        <v>-</v>
      </c>
      <c r="DO26" s="411">
        <f t="shared" si="178"/>
        <v>25.5</v>
      </c>
      <c r="DP26" s="411">
        <f t="shared" si="178"/>
        <v>18.8</v>
      </c>
      <c r="DQ26" s="411" t="b">
        <f t="shared" si="179"/>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80"/>
        <v>500</v>
      </c>
      <c r="DW26" s="411">
        <f t="shared" si="180"/>
        <v>500</v>
      </c>
      <c r="DX26" s="411" t="str">
        <f t="shared" si="180"/>
        <v>-</v>
      </c>
      <c r="DY26" s="411" t="str">
        <f t="shared" si="180"/>
        <v>-</v>
      </c>
      <c r="DZ26" s="411" t="str">
        <f t="shared" si="180"/>
        <v>-</v>
      </c>
      <c r="EA26" s="411" t="str">
        <f t="shared" si="180"/>
        <v>-</v>
      </c>
      <c r="EB26" s="411" t="str">
        <f t="shared" si="180"/>
        <v>-</v>
      </c>
      <c r="EC26" s="535" cm="1">
        <f t="array" ref="EC26">INDEX(EC$13:EC25,$B26+1,1)</f>
        <v>0</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535" cm="1">
        <f t="array" ref="EN26">INDEX(EN$13:EN25,$B26+1,1)</f>
        <v>999999</v>
      </c>
      <c r="EO26" s="535" cm="1">
        <f t="array" ref="EO26">INDEX(EO$13:EO25,$B26+1,1)</f>
        <v>999999</v>
      </c>
      <c r="EP26" s="782">
        <f t="shared" si="156"/>
        <v>0</v>
      </c>
      <c r="EQ26" s="782">
        <f t="shared" si="156"/>
        <v>0</v>
      </c>
      <c r="ER26" s="782">
        <f t="shared" si="156"/>
        <v>999999</v>
      </c>
      <c r="ES26" s="535" t="str" cm="1">
        <f t="array" ref="ES26">INDEX(ES$13:ES25,$B26+1,1)</f>
        <v>-</v>
      </c>
      <c r="ET26" s="535" t="str" cm="1">
        <f t="array" ref="ET26">INDEX(ET$13:ET25,$B26+1,1)</f>
        <v>-</v>
      </c>
      <c r="EU26" s="411" t="str">
        <f>IF(OR($AB26=6,$FW26&lt;2),EU$13,INDEX(i.dryman,($AJ26-1)*4+$AI26,EU$6))</f>
        <v>-</v>
      </c>
      <c r="EV26" s="411" t="str">
        <f>IF(OR($AB26=6,$FW26&lt;2),EV$13,INDEX(i.dryman,($AJ26-1)*4+$AI26,EV$6))</f>
        <v>-</v>
      </c>
      <c r="EW26" s="781">
        <f t="shared" si="181"/>
        <v>0</v>
      </c>
      <c r="EX26" s="779">
        <f t="shared" si="182"/>
        <v>999999</v>
      </c>
      <c r="EY26" s="780">
        <f t="shared" si="183"/>
        <v>999999</v>
      </c>
      <c r="EZ26" s="535" t="str" cm="1">
        <f t="array" ref="EZ26">INDEX(EZ$13:EZ25,$B26+1,1)</f>
        <v>-</v>
      </c>
      <c r="FA26" s="728" cm="1">
        <f t="array" ref="FA26">IF(EZ26&lt;&gt;"-",EZ26,INDEX(i.ELMatedEst,$AA26+1,$T26))</f>
        <v>0</v>
      </c>
      <c r="FB26" s="535" t="str" cm="1">
        <f t="array" ref="FB26">INDEX(FB$13:FB25,$B26+1,1)</f>
        <v>-</v>
      </c>
      <c r="FC26" s="535" t="str" cm="1">
        <f t="array" ref="FC26">INDEX(FC$13:FC25,$B26+1,1)</f>
        <v>-</v>
      </c>
      <c r="FD26" s="411">
        <f t="shared" si="184"/>
        <v>0</v>
      </c>
      <c r="FE26" s="666">
        <f t="shared" si="185"/>
        <v>5.0000000000000001E-3</v>
      </c>
      <c r="FF26" s="535" cm="1">
        <f t="array" ref="FF26">INDEX(FF$13:FF25,$B26+1,1)</f>
        <v>1</v>
      </c>
      <c r="FG26" s="667">
        <f t="shared" si="186"/>
        <v>0.12</v>
      </c>
      <c r="FH26" s="667">
        <f>INDEX(CHOOSE($N26,DataAutumn!i.EL_PropnSold,DataWinter!i.EL_PropnSold,DataSpring!i.EL_PropnSold),$AI26,$T26)*INDEX(i.ELMatedEst,$AB26+1,$T26)*i.dAdultRR_ELPropSold
+INDEX(i.dryman,($AJ26-1)*4+$AI26,FH$7)</f>
        <v>0</v>
      </c>
      <c r="FI26" s="667">
        <f>INDEX(CHOOSE($N26,DataAutumn!i.EL_PropnSold,DataWinter!i.EL_PropnSold,DataSpring!i.EL_PropnSold),$AI26,$T26)*INDEX(i.ELMatedEst,$AB26+1,$T26)*i.dAdultRR_ELPropSold
+INDEX(i.dryman,($AJ26-1)*4+$AI26,FI$7)</f>
        <v>3.125E-2</v>
      </c>
      <c r="FJ26" s="667">
        <f>INDEX(CHOOSE($N26,DataAutumn!i.EL_PropnSold,DataWinter!i.EL_PropnSold,DataSpring!i.EL_PropnSold),$AI26,$T26)*INDEX(i.ELMatedEst,$AB26+1,$T26)*i.dAdultRR_ELPropSold
+INDEX(i.dryman,($AJ26-1)*4+$AI26,FJ$7)</f>
        <v>3.125E-2</v>
      </c>
      <c r="FK26" s="667">
        <f>INDEX(CHOOSE($N26,DataAutumn!i.EL_PropnSold,DataWinter!i.EL_PropnSold,DataSpring!i.EL_PropnSold),$AI26,$T26)*INDEX(i.ELMatedEst,$AB26+1,$T26)*i.dAdultRR_ELPropSold
+INDEX(i.dryman,($AJ26-1)*4+$AI26,FK$7)</f>
        <v>3.125E-2</v>
      </c>
      <c r="FL26" s="668">
        <f>INDEX(CHOOSE($N26,DataAutumn!i.EL_PropnSold,DataWinter!i.EL_PropnSold,DataSpring!i.EL_PropnSold),$AI26,$T26)*INDEX(i.ELMatedEst,$AB26+1,$T26)*i.dAdultLSurv_ELPropSold</f>
        <v>0</v>
      </c>
      <c r="FM26" s="411" t="b">
        <f t="shared" si="187"/>
        <v>0</v>
      </c>
      <c r="FN26" s="411" t="b">
        <f t="shared" si="187"/>
        <v>0</v>
      </c>
      <c r="FO26" s="411" t="b">
        <f t="shared" si="187"/>
        <v>0</v>
      </c>
      <c r="FP26" s="411" t="b">
        <f t="shared" si="187"/>
        <v>0</v>
      </c>
      <c r="FQ26" s="411">
        <f t="shared" si="188"/>
        <v>1</v>
      </c>
      <c r="FR26" s="411">
        <f t="shared" si="188"/>
        <v>0</v>
      </c>
      <c r="FS26" s="411" t="b">
        <f t="shared" si="189"/>
        <v>0</v>
      </c>
      <c r="FT26" s="411" t="b">
        <f t="shared" si="157"/>
        <v>0</v>
      </c>
      <c r="FU26" s="411" t="b">
        <f t="shared" si="157"/>
        <v>0</v>
      </c>
      <c r="FV26" s="411" t="b">
        <f t="shared" si="157"/>
        <v>1</v>
      </c>
      <c r="FW26" s="87">
        <f t="shared" si="158"/>
        <v>1</v>
      </c>
      <c r="FX26" s="87">
        <f t="shared" si="158"/>
        <v>1</v>
      </c>
      <c r="FY26" s="535" cm="1">
        <f t="array" ref="FY26">INDEX(FY$13:FY25,$B26+1,1)</f>
        <v>1</v>
      </c>
      <c r="FZ26" s="535" cm="1">
        <f t="array" ref="FZ26">INDEX(FZ$13:FZ25,$B26+1,1)</f>
        <v>1</v>
      </c>
      <c r="GA26" s="535" cm="1">
        <f t="array" ref="GA26">INDEX(GA$13:GA25,$B26+1,1)</f>
        <v>1</v>
      </c>
      <c r="GB26" s="535" cm="1">
        <f t="array" ref="GB26">INDEX(GB$13:GB25,$B26+1,1)</f>
        <v>1</v>
      </c>
      <c r="GC26" s="535" t="str" cm="1">
        <f t="array" ref="GC26">INDEX(GC$13:GC25,$B26+1,1)</f>
        <v>-</v>
      </c>
      <c r="GD26" s="411" t="b">
        <f t="shared" si="190"/>
        <v>1</v>
      </c>
      <c r="GE26" s="411" t="b">
        <f t="shared" si="190"/>
        <v>0</v>
      </c>
      <c r="GF26" s="411" t="b">
        <f t="shared" si="190"/>
        <v>0</v>
      </c>
      <c r="GG26" s="411" t="b">
        <f t="shared" si="190"/>
        <v>0</v>
      </c>
      <c r="GH26" s="87">
        <f t="shared" si="160"/>
        <v>1</v>
      </c>
      <c r="GI26" s="87">
        <f t="shared" si="160"/>
        <v>1</v>
      </c>
      <c r="GJ26" s="87">
        <f t="shared" si="160"/>
        <v>1</v>
      </c>
      <c r="GK26" s="87">
        <f t="shared" si="160"/>
        <v>1</v>
      </c>
      <c r="GL26" s="87">
        <f t="shared" si="160"/>
        <v>1</v>
      </c>
      <c r="GM26" s="87">
        <f t="shared" si="160"/>
        <v>1</v>
      </c>
      <c r="GN26" s="87">
        <f t="shared" si="160"/>
        <v>1</v>
      </c>
      <c r="GO26" s="87">
        <f t="shared" si="160"/>
        <v>1</v>
      </c>
      <c r="GP26" s="535" cm="1">
        <f t="array" ref="GP26">INDEX(GP$13:GP25,$B26+1,1)</f>
        <v>0</v>
      </c>
      <c r="GQ26" s="535" cm="1">
        <f t="array" ref="GQ26">INDEX(GQ$13:GQ25,$B26+1,1)</f>
        <v>0</v>
      </c>
      <c r="GR26" s="535" cm="1">
        <f t="array" ref="GR26">INDEX(GR$13:GR25,$B26+1,1)</f>
        <v>0</v>
      </c>
      <c r="GS26" s="535" cm="1">
        <f t="array" ref="GS26">INDEX(GS$13:GS25,$B26+1,1)</f>
        <v>0</v>
      </c>
      <c r="GT26" s="411" cm="1">
        <f t="array" ref="GT26">INDEX(i.dse_type,1,$L26)</f>
        <v>0</v>
      </c>
      <c r="GU26" s="535" t="str" cm="1">
        <f t="array" ref="GU26">INDEX(GU$13:GU25,$B26+1,1)</f>
        <v>-</v>
      </c>
      <c r="GV26" s="535" t="str" cm="1">
        <f t="array" ref="GV26">INDEX(GV$13:GV25,$B26+1,1)</f>
        <v>-</v>
      </c>
      <c r="GW26" s="535" t="str" cm="1">
        <f t="array" ref="GW26">INDEX(GW$13:GW25,$B26+1,1)</f>
        <v>-</v>
      </c>
      <c r="GX26" s="18"/>
      <c r="GY26" s="535" t="str" cm="1">
        <f t="array" ref="GY26">INDEX(GY$13:GY25,$B26+1,1)</f>
        <v>-</v>
      </c>
      <c r="GZ26" s="411" t="b">
        <f t="shared" si="191"/>
        <v>0</v>
      </c>
      <c r="HA26" s="535" t="str" cm="1">
        <f t="array" ref="HA26">INDEX(HA$13:HA25,$B26+1,1)</f>
        <v>-</v>
      </c>
      <c r="HB26" s="535" t="str" cm="1">
        <f t="array" ref="HB26">INDEX(HB$13:HB25,$B26+1,1)</f>
        <v>-</v>
      </c>
      <c r="HC26" s="535" t="str" cm="1">
        <f t="array" ref="HC26">INDEX(HC$13:HC25,$B26+1,1)</f>
        <v>-</v>
      </c>
      <c r="HD26" s="535" cm="1">
        <f t="array" ref="HD26">INDEX(HD$13:HD25,$B26+1,1)</f>
        <v>1</v>
      </c>
      <c r="HE26" s="535" cm="1">
        <f t="array" ref="HE26">INDEX(HE$13:HE25,$B26+1,1)</f>
        <v>1</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t="str" cm="1">
        <f t="array" ref="HU26">INDEX(HU$13:HU25,$B26+1,1)</f>
        <v>-</v>
      </c>
      <c r="HV26" s="535" t="str" cm="1">
        <f t="array" ref="HV26">INDEX(HV$13:HV25,$B26+1,1)</f>
        <v>-</v>
      </c>
      <c r="HW26" s="535" t="str" cm="1">
        <f t="array" ref="HW26">INDEX(HW$13:HW25,$B26+1,1)</f>
        <v>-</v>
      </c>
      <c r="HX26" s="535" t="str" cm="1">
        <f t="array" ref="HX26">INDEX(HX$13:HX25,$B26+1,1)</f>
        <v>-</v>
      </c>
      <c r="HY26" s="535" t="str" cm="1">
        <f t="array" ref="HY26">INDEX(HY$13:HY25,$B26+1,1)</f>
        <v>-</v>
      </c>
      <c r="HZ26" s="535" t="str" cm="1">
        <f t="array" ref="HZ26">INDEX(HZ$13:HZ25,$B26+1,1)</f>
        <v>-</v>
      </c>
      <c r="IA26" s="535" cm="1">
        <f t="array" ref="IA26">INDEX(IA$13:IA25,$B26+1,1)</f>
        <v>0</v>
      </c>
      <c r="IB26" s="535" t="str" cm="1">
        <f t="array" ref="IB26">INDEX(IB$13:IB25,$B26+1,1)</f>
        <v>-</v>
      </c>
      <c r="IC26" s="535" cm="1">
        <f t="array" ref="IC26">INDEX(IC$13:IC25,$B26+1,1)</f>
        <v>1</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535" cm="1">
        <f t="array" ref="IK26">INDEX(IK$13:IK25,$B26+1,1)</f>
        <v>1</v>
      </c>
      <c r="IL26" s="535" cm="1">
        <f t="array" ref="IL26">INDEX(IL$13:IL25,$B26+1,1)</f>
        <v>0</v>
      </c>
      <c r="IM26" s="535" cm="1">
        <f t="array" ref="IM26">INDEX(IM$13:IM25,$B26+1,1)</f>
        <v>0</v>
      </c>
      <c r="IN26" s="535" cm="1">
        <f t="array" ref="IN26">INDEX(IN$13:IN25,$B26+1,1)</f>
        <v>0</v>
      </c>
      <c r="IO26" s="535" cm="1">
        <f t="array" ref="IO26">INDEX(IO$13:IO25,$B26+1,1)</f>
        <v>0</v>
      </c>
      <c r="IP26" s="535" cm="1">
        <f t="array" ref="IP26">INDEX(IP$13:IP25,$B26+1,1)</f>
        <v>0</v>
      </c>
      <c r="IQ26" s="18"/>
      <c r="IR26" s="535" cm="1">
        <f t="array" ref="IR26">INDEX(IR$13:IR25,$B26+1,1)</f>
        <v>0.125</v>
      </c>
      <c r="IS26" s="535" cm="1">
        <f t="array" ref="IS26">INDEX(IS$13:IS25,$B26+1,1)</f>
        <v>0.3</v>
      </c>
      <c r="IT26" s="535" cm="1">
        <f t="array" ref="IT26">INDEX(IT$13:IT25,$B26+1,1)</f>
        <v>-0.05</v>
      </c>
      <c r="IU26" s="535" cm="1">
        <f t="array" ref="IU26">INDEX(IU$13:IU25,$B26+1,1)</f>
        <v>0.1</v>
      </c>
      <c r="IV26" s="535" cm="1">
        <f t="array" ref="IV26">INDEX(IV$13:IV25,$B26+1,1)</f>
        <v>0.25</v>
      </c>
      <c r="IW26" s="535" cm="1">
        <f t="array" ref="IW26">INDEX(IW$13:IW25,$B26+1,1)</f>
        <v>-0.05</v>
      </c>
      <c r="IX26" s="535" cm="1">
        <f t="array" ref="IX26">INDEX(IX$13:IX25,$B26+1,1)</f>
        <v>0.05</v>
      </c>
      <c r="IY26" s="535" cm="1">
        <f t="array" ref="IY26">INDEX(IY$13:IY25,$B26+1,1)</f>
        <v>0.1</v>
      </c>
      <c r="IZ26" s="535" cm="1">
        <f t="array" ref="IZ26">INDEX(IZ$13:IZ25,$B26+1,1)</f>
        <v>-0.02</v>
      </c>
      <c r="JA26" s="535" cm="1">
        <f t="array" ref="JA26">INDEX(JA$13:JA25,$B26+1,1)</f>
        <v>0.1</v>
      </c>
      <c r="JB26" s="535" cm="1">
        <f t="array" ref="JB26">INDEX(JB$13:JB25,$B26+1,1)</f>
        <v>0.25</v>
      </c>
      <c r="JC26" s="535" cm="1">
        <f t="array" ref="JC26">INDEX(JC$13:JC25,$B26+1,1)</f>
        <v>-0.05</v>
      </c>
      <c r="JD26" s="535" cm="1">
        <f t="array" ref="JD26">INDEX(JD$13:JD25,$B26+1,1)</f>
        <v>0.125</v>
      </c>
      <c r="JE26" s="535" cm="1">
        <f t="array" ref="JE26">INDEX(JE$13:JE25,$B26+1,1)</f>
        <v>0.1</v>
      </c>
      <c r="JF26" s="535" cm="1">
        <f t="array" ref="JF26">INDEX(JF$13:JF25,$B26+1,1)</f>
        <v>0.1</v>
      </c>
      <c r="JG26" s="535" cm="1">
        <f t="array" ref="JG26">INDEX(JG$13:JG25,$B26+1,1)</f>
        <v>0.1</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cm="1">
        <f t="array" ref="WM26">INDEX(WM$13:WM25,$B26+1,1)</f>
        <v>0</v>
      </c>
      <c r="WN26" s="535" cm="1">
        <f t="array" ref="WN26">INDEX(WN$13:WN25,$B26+1,1)</f>
        <v>0</v>
      </c>
      <c r="WO26" s="535" cm="1">
        <f t="array" ref="WO26">INDEX(WO$13:WO25,$B26+1,1)</f>
        <v>0</v>
      </c>
      <c r="WP26" s="535" cm="1">
        <f t="array" ref="WP26">INDEX(WP$13:WP25,$B26+1,1)</f>
        <v>0</v>
      </c>
      <c r="WQ26" s="535" cm="1">
        <f t="array" ref="WQ26">INDEX(WQ$13:WQ25,$B26+1,1)</f>
        <v>0</v>
      </c>
      <c r="WR26" s="535" cm="1">
        <f t="array" ref="WR26">INDEX(WR$13:WR25,$B26+1,1)</f>
        <v>0</v>
      </c>
      <c r="WS26" s="535" t="str" cm="1">
        <f t="array" ref="WS26">INDEX(WS$13:WS25,$B26+1,1)</f>
        <v>-</v>
      </c>
      <c r="WT26" s="18"/>
      <c r="WU26" s="535" cm="1">
        <f t="array" ref="WU26">INDEX(WU$13:WU25,$B26+1,1)</f>
        <v>0</v>
      </c>
      <c r="WV26" s="535" cm="1">
        <f t="array" ref="WV26">INDEX(WV$13:WV25,$B26+1,1)</f>
        <v>0</v>
      </c>
      <c r="WW26" s="535" cm="1">
        <f t="array" ref="WW26">INDEX(WW$13:WW25,$B26+1,1)</f>
        <v>0</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535" t="str" cm="1">
        <f t="array" ref="XH26">INDEX(XH$13:XH25,$B26+1,1)</f>
        <v>-</v>
      </c>
      <c r="XI26" s="535" t="str" cm="1">
        <f t="array" ref="XI26">INDEX(XI$13:XI25,$B26+1,1)</f>
        <v>-</v>
      </c>
      <c r="XJ26" s="535" t="str" cm="1">
        <f t="array" ref="XJ26">INDEX(XJ$13:XJ25,$B26+1,1)</f>
        <v>-</v>
      </c>
      <c r="XK26" s="535" t="str" cm="1">
        <f t="array" ref="XK26">INDEX(XK$13:XK25,$B26+1,1)</f>
        <v>-</v>
      </c>
      <c r="XL26" s="535" t="str" cm="1">
        <f t="array" ref="XL26">INDEX(XL$13:XL25,$B26+1,1)</f>
        <v>-</v>
      </c>
      <c r="XM26" s="535" t="str" cm="1">
        <f t="array" ref="XM26">INDEX(XM$13:XM25,$B26+1,1)</f>
        <v>-</v>
      </c>
      <c r="XN26" s="18"/>
      <c r="XO26" s="411" t="str">
        <f t="shared" ca="1" si="192"/>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str" cm="1">
        <f t="array" ref="XW26">INDEX(XW$13:XW25,$B26+1,1)</f>
        <v>-</v>
      </c>
      <c r="XX26" s="535" t="str" cm="1">
        <f t="array" ref="XX26">INDEX(XX$13:XX25,$B26+1,1)</f>
        <v>-</v>
      </c>
      <c r="XY26" s="535" t="str" cm="1">
        <f t="array" ref="XY26">INDEX(XY$13:XY25,$B26+1,1)</f>
        <v>-</v>
      </c>
      <c r="XZ26" s="535" t="str" cm="1">
        <f t="array" ref="XZ26">INDEX(XZ$13:XZ25,$B26+1,1)</f>
        <v>-</v>
      </c>
      <c r="YA26" s="535" t="str" cm="1">
        <f t="array" ref="YA26">INDEX(YA$13:YA25,$B26+1,1)</f>
        <v>-</v>
      </c>
      <c r="YB26" s="535" cm="1">
        <f t="array" ref="YB26">INDEX(YB$13:YB25,$B26+1,1)</f>
        <v>0</v>
      </c>
      <c r="YC26" s="535" t="str" cm="1">
        <f t="array" ref="YC26">INDEX(YC$13:YC25,$B26+1,1)</f>
        <v>-</v>
      </c>
      <c r="YD26" s="535" t="str" cm="1">
        <f t="array" ref="YD26">INDEX(YD$13:YD25,$B26+1,1)</f>
        <v>-</v>
      </c>
      <c r="YE26" s="535" t="str" cm="1">
        <f t="array" ref="YE26">INDEX(YE$13:YE25,$B26+1,1)</f>
        <v>-</v>
      </c>
      <c r="YF26" s="535" t="str" cm="1">
        <f t="array" ref="YF26">INDEX(YF$13:YF25,$B26+1,1)</f>
        <v>-</v>
      </c>
      <c r="YG26" s="535" t="str" cm="1">
        <f t="array" ref="YG26">INDEX(YG$13:YG25,$B26+1,1)</f>
        <v>-</v>
      </c>
      <c r="YH26" s="535" t="str" cm="1">
        <f t="array" ref="YH26">INDEX(YH$13:YH25,$B26+1,1)</f>
        <v>-</v>
      </c>
      <c r="YI26" s="535" t="str" cm="1">
        <f t="array" ref="YI26">INDEX(YI$13:YI25,$B26+1,1)</f>
        <v>-</v>
      </c>
      <c r="YJ26" s="535" t="str" cm="1">
        <f t="array" ref="YJ26">INDEX(YJ$13:YJ25,$B26+1,1)</f>
        <v>-</v>
      </c>
      <c r="YK26" s="535" t="b" cm="1">
        <f t="array" ref="YK26">INDEX(YK$13:YK25,$B26+1,1)</f>
        <v>1</v>
      </c>
      <c r="YL26" s="535" t="str" cm="1">
        <f t="array" ref="YL26">INDEX(YL$13:YL25,$B26+1,1)</f>
        <v>-</v>
      </c>
      <c r="YM26" s="535" cm="1">
        <f t="array" ref="YM26">INDEX(YM$13:YM25,$B26+1,1)</f>
        <v>0</v>
      </c>
      <c r="YN26" s="535" cm="1">
        <f t="array" ref="YN26">INDEX(YN$13:YN25,$B26+1,1)</f>
        <v>0</v>
      </c>
      <c r="YO26" s="535" cm="1">
        <f t="array" ref="YO26">INDEX(YO$13:YO25,$B26+1,1)</f>
        <v>0</v>
      </c>
      <c r="YP26" s="18"/>
      <c r="YQ26" s="535" t="str" cm="1">
        <f t="array" ref="YQ26">INDEX(YQ$13:YQ25,$B26+1,1)</f>
        <v>-</v>
      </c>
      <c r="YR26" s="535" t="str" cm="1">
        <f t="array" ref="YR26">INDEX(YR$13:YR25,$B26+1,1)</f>
        <v>-</v>
      </c>
      <c r="YS26" s="535" t="str" cm="1">
        <f t="array" ref="YS26">INDEX(YS$13:YS25,$B26+1,1)</f>
        <v>-</v>
      </c>
      <c r="YT26" s="535" t="str" cm="1">
        <f t="array" ref="YT26">INDEX(YT$13:YT25,$B26+1,1)</f>
        <v>-</v>
      </c>
      <c r="YU26" s="535" cm="1">
        <f t="array" ref="YU26">INDEX(YU$13:YU25,$B26+1,1)</f>
        <v>1</v>
      </c>
      <c r="YV26" s="535" cm="1">
        <f t="array" ref="YV26">INDEX(YV$13:YV25,$B26+1,1)</f>
        <v>1</v>
      </c>
      <c r="YW26" s="535" cm="1">
        <f t="array" ref="YW26">INDEX(YW$13:YW25,$B26+1,1)</f>
        <v>1</v>
      </c>
      <c r="YX26" s="535" cm="1">
        <f t="array" ref="YX26">INDEX(YX$13:YX25,$B26+1,1)</f>
        <v>1</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18"/>
      <c r="ZE26" s="411">
        <v>1.5</v>
      </c>
      <c r="ZF26" s="18"/>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cm="1">
        <f t="array" ref="AAV26">INDEX(AAV$13:AAV25,$B26+1,1)</f>
        <v>1</v>
      </c>
      <c r="AAW26" s="535" cm="1">
        <f t="array" ref="AAW26">INDEX(AAW$13:AAW25,$B26+1,1)</f>
        <v>1</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18"/>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t="str" cm="1">
        <f t="array" ref="AEN26">INDEX(AEN$13:AEN25,$B26+1,1)</f>
        <v>-</v>
      </c>
      <c r="AEO26" s="535" t="str" cm="1">
        <f t="array" ref="AEO26">INDEX(AEO$13:AEO25,$B26+1,1)</f>
        <v>-</v>
      </c>
      <c r="AEP26" s="535" t="str" cm="1">
        <f t="array" ref="AEP26">INDEX(AEP$13:AEP25,$B26+1,1)</f>
        <v>-</v>
      </c>
      <c r="AEQ26" s="535" t="str" cm="1">
        <f t="array" ref="AEQ26">INDEX(AEQ$13:AEQ25,$B26+1,1)</f>
        <v>-</v>
      </c>
      <c r="AER26" s="535" t="str" cm="1">
        <f t="array" ref="AER26">INDEX(AER$13:AER25,$B26+1,1)</f>
        <v>-</v>
      </c>
      <c r="AES26" s="535" t="str" cm="1">
        <f t="array" ref="AES26">INDEX(AES$13:AES25,$B26+1,1)</f>
        <v>-</v>
      </c>
      <c r="AET26" s="535" t="str" cm="1">
        <f t="array" ref="AET26">INDEX(AET$13:AET25,$B26+1,1)</f>
        <v>-</v>
      </c>
      <c r="AEU26" s="535" t="str" cm="1">
        <f t="array" ref="AEU26">INDEX(AEU$13:AEU25,$B26+1,1)</f>
        <v>-</v>
      </c>
      <c r="AEV26" s="535" t="str" cm="1">
        <f t="array" ref="AEV26">INDEX(AEV$13:AEV25,$B26+1,1)</f>
        <v>-</v>
      </c>
      <c r="AEW26" s="535" t="str" cm="1">
        <f t="array" ref="AEW26">INDEX(AEW$13:AEW25,$B26+1,1)</f>
        <v>-</v>
      </c>
      <c r="AEX26" s="535" cm="1">
        <f t="array" ref="AEX26">INDEX(AEX$13:AEX25,$B26+1,1)</f>
        <v>0</v>
      </c>
      <c r="AEY26" s="483">
        <v>0</v>
      </c>
    </row>
    <row r="27" spans="1:831" outlineLevel="1">
      <c r="A27" s="18">
        <f t="shared" si="137"/>
        <v>14</v>
      </c>
      <c r="B27" s="18">
        <f t="shared" si="199"/>
        <v>5</v>
      </c>
      <c r="C27">
        <v>2</v>
      </c>
      <c r="D27" s="17" t="str" cm="1">
        <f t="array" ref="D27">INDEX(D$13:D26,$B27+1,1)</f>
        <v>GSW</v>
      </c>
      <c r="E27" t="b">
        <v>1</v>
      </c>
      <c r="F27" t="b">
        <v>0</v>
      </c>
      <c r="G27" t="b">
        <f t="shared" si="200"/>
        <v>1</v>
      </c>
      <c r="H27" s="40" t="str">
        <f>"Breed"&amp;$T27&amp;"_test "</f>
        <v xml:space="preserve">Breed3_test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3</v>
      </c>
      <c r="P27" s="535" cm="1">
        <f t="array" ref="P27">INDEX(P$13:P26,$B27+1,1)</f>
        <v>0</v>
      </c>
      <c r="Q27" s="535" cm="1">
        <f t="array" ref="Q27">INDEX(Q$13:Q26,$B27+1,1)</f>
        <v>0</v>
      </c>
      <c r="R27" s="535" cm="1">
        <f t="array" ref="R27">INDEX(R$13:R26,$B27+1,1)</f>
        <v>1</v>
      </c>
      <c r="S27" s="535" cm="1">
        <f t="array" ref="S27">INDEX(S$13:S26,$B27+1,1)</f>
        <v>0</v>
      </c>
      <c r="T27" s="411">
        <f t="shared" si="201"/>
        <v>3</v>
      </c>
      <c r="U27" s="411">
        <f t="shared" si="201"/>
        <v>2</v>
      </c>
      <c r="V27" s="411">
        <f t="shared" si="138"/>
        <v>2</v>
      </c>
      <c r="W27" s="778" t="b">
        <f t="shared" si="196"/>
        <v>0</v>
      </c>
      <c r="X27" s="777" t="b">
        <f t="shared" si="139"/>
        <v>1</v>
      </c>
      <c r="Y27" s="777" t="b">
        <f t="shared" si="139"/>
        <v>1</v>
      </c>
      <c r="Z27" s="796" t="b" cm="1">
        <f t="array" ref="Z27">INDEX(Z$13:Z26,$B27+1,1)</f>
        <v>0</v>
      </c>
      <c r="AA27" s="411">
        <f t="shared" si="140"/>
        <v>6</v>
      </c>
      <c r="AB27" s="411">
        <f t="shared" si="141"/>
        <v>6</v>
      </c>
      <c r="AC27" s="411"/>
      <c r="AD27" s="411">
        <f t="shared" si="142"/>
        <v>6</v>
      </c>
      <c r="AE27" s="111"/>
      <c r="AF27" s="111"/>
      <c r="AG27" s="111"/>
      <c r="AH27" s="111"/>
      <c r="AI27" s="535" cm="1">
        <f t="array" ref="AI27">INDEX(AI$13:AI26,$B27+1,1)</f>
        <v>1</v>
      </c>
      <c r="AJ27" s="535" cm="1">
        <f t="array" ref="AJ27">INDEX(AJ$13:AJ26,$B27+1,1)</f>
        <v>1</v>
      </c>
      <c r="AK27" s="535" cm="1">
        <f t="array" ref="AK27">INDEX(AK$13:AK26,$B27+1,1)</f>
        <v>1</v>
      </c>
      <c r="AL27" s="18"/>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Mat","")&amp;IF($EZ27=1,"&amp;EL","   ")&amp;IF($DQ27=TRUE,"&amp;BBT","    ")
&amp;      " TOL"&amp;_xlfn.SINGLE(INDEX(i.TOL_Desc,1,$N27))   &amp; " Scan"&amp;$AK27
&amp;       CHOOSE($K27+1," CFS"," GFS"," NFS")&amp;     " CG_"&amp;_xlfn.SINGLE(_xlfn.SWITCH($XO27,"-",1,TRUE,1,FALSE,0))&amp;_xlfn.SINGLE(    IF($XX27="-"," FodCrop    ",_xlfn.SWITCH(VALUE(LEFT($XX$4,1)),0," All",6," Lup",9," Oat",11," OaF")&amp;"_Fod"&amp;TEXT($XX27,"000%")))
&amp;" REV"&amp;"_"&amp;TEXT($HB27,"00;-0;00;@ ")&amp;TEXT($AN27,"00;-0;00;  @")&amp;"_"&amp;TEXT($HG27,"0")&amp;"_"&amp;TEXT($AP27,"0")
&amp; " RR"&amp;TEXT(SUM($FD27:$FE27),"+00%;-00%;    ;@")
&amp; " ("&amp;IF($DD27,"P","E")   &amp;IF($DE27,"T","t")        &amp;     "_F"&amp;IF($AAG27=TRUE,3,0)+COUNTIF($ZY27:$AAC27,TRUE)+COUNTIF($BV27:$BW27,"&gt;0")&amp;IF($AAE27=TRUE,3,0)+COUNTIF($BV27:$BW27,"&gt;0")&amp;"N"&amp;$AAJ27&amp;$AAK27&amp;"L"&amp;$AAV27&amp;$AAW27&amp;"_"&amp;$AAU27&amp;")"</f>
        <v>Breed3_test  SE GSW_PInp MFM   &amp;BBT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5"/>
        <v>-</v>
      </c>
      <c r="CI27" s="411">
        <f t="shared" si="146"/>
        <v>0</v>
      </c>
      <c r="CJ27" s="411">
        <f t="shared" si="146"/>
        <v>0</v>
      </c>
      <c r="CK27" s="535" t="str" cm="1">
        <f t="array" ref="CK27">INDEX(CK$13:CK26,$B27+1,1)</f>
        <v>-</v>
      </c>
      <c r="CL27" s="535" t="str" cm="1">
        <f t="array" ref="CL27">INDEX(CL$13:CL26,$B27+1,1)</f>
        <v>-</v>
      </c>
      <c r="CM27" s="535" t="str" cm="1">
        <f t="array" ref="CM27">INDEX(CM$13:CM26,$B27+1,1)</f>
        <v>-</v>
      </c>
      <c r="CN27" s="411" t="str">
        <f t="shared" ca="1" si="147"/>
        <v>-</v>
      </c>
      <c r="CO27" s="411">
        <f t="shared" si="148"/>
        <v>0</v>
      </c>
      <c r="CP27" s="411">
        <f t="shared" si="148"/>
        <v>0</v>
      </c>
      <c r="CQ27" s="535" t="str" cm="1">
        <f t="array" ref="CQ27">INDEX(CQ$13:CQ26,$B27+1,1)</f>
        <v>-</v>
      </c>
      <c r="CR27" s="411" t="str">
        <f t="shared" ca="1" si="149"/>
        <v>-</v>
      </c>
      <c r="CS27" s="411">
        <f t="shared" si="150"/>
        <v>0</v>
      </c>
      <c r="CT27" s="535" t="str" cm="1">
        <f t="array" ref="CT27">INDEX(CT$13:CT26,$B27+1,1)</f>
        <v>-</v>
      </c>
      <c r="CU27" s="535" t="str" cm="1">
        <f t="array" ref="CU27">INDEX(CU$13:CU26,$B27+1,1)</f>
        <v>-</v>
      </c>
      <c r="CV27" s="411">
        <f t="shared" si="151"/>
        <v>0</v>
      </c>
      <c r="CW27" s="535" t="str" cm="1">
        <f t="array" ref="CW27">INDEX(CW$13:CW26,$B27+1,1)</f>
        <v>-</v>
      </c>
      <c r="CX27" s="411" t="str">
        <f t="shared" ca="1" si="152"/>
        <v>-</v>
      </c>
      <c r="CY27" s="411">
        <f t="shared" si="153"/>
        <v>0</v>
      </c>
      <c r="CZ27" s="411">
        <f t="shared" si="153"/>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77"/>
        <v>1</v>
      </c>
      <c r="DL27" s="411">
        <f t="shared" si="177"/>
        <v>60</v>
      </c>
      <c r="DM27" s="535" t="str" cm="1">
        <f t="array" ref="DM27">INDEX(DM$13:DM26,$B27+1,1)</f>
        <v>-</v>
      </c>
      <c r="DN27" s="411" t="str">
        <f t="shared" si="178"/>
        <v>-</v>
      </c>
      <c r="DO27" s="411" t="str">
        <f t="shared" si="178"/>
        <v>-</v>
      </c>
      <c r="DP27" s="411" t="str">
        <f t="shared" si="178"/>
        <v>-</v>
      </c>
      <c r="DQ27" s="411" t="b">
        <f t="shared" si="179"/>
        <v>1</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80"/>
        <v>500</v>
      </c>
      <c r="DW27" s="411">
        <f t="shared" si="180"/>
        <v>500</v>
      </c>
      <c r="DX27" s="411" t="str">
        <f t="shared" si="180"/>
        <v>-</v>
      </c>
      <c r="DY27" s="411" t="str">
        <f t="shared" si="180"/>
        <v>-</v>
      </c>
      <c r="DZ27" s="411" t="str">
        <f t="shared" si="180"/>
        <v>-</v>
      </c>
      <c r="EA27" s="411" t="str">
        <f t="shared" si="180"/>
        <v>-</v>
      </c>
      <c r="EB27" s="411" t="str">
        <f t="shared" si="180"/>
        <v>-</v>
      </c>
      <c r="EC27" s="535" cm="1">
        <f t="array" ref="EC27">INDEX(EC$13:EC26,$B27+1,1)</f>
        <v>0</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535" cm="1">
        <f t="array" ref="EN27">INDEX(EN$13:EN26,$B27+1,1)</f>
        <v>999999</v>
      </c>
      <c r="EO27" s="535" cm="1">
        <f t="array" ref="EO27">INDEX(EO$13:EO26,$B27+1,1)</f>
        <v>999999</v>
      </c>
      <c r="EP27" s="782">
        <f t="shared" si="156"/>
        <v>0</v>
      </c>
      <c r="EQ27" s="782">
        <f t="shared" si="156"/>
        <v>0</v>
      </c>
      <c r="ER27" s="782">
        <f t="shared" si="156"/>
        <v>999999</v>
      </c>
      <c r="ES27" s="535" t="str" cm="1">
        <f t="array" ref="ES27">INDEX(ES$13:ES26,$B27+1,1)</f>
        <v>-</v>
      </c>
      <c r="ET27" s="535" t="str" cm="1">
        <f t="array" ref="ET27">INDEX(ET$13:ET26,$B27+1,1)</f>
        <v>-</v>
      </c>
      <c r="EU27" s="411" t="str">
        <f>IF(OR($AB27=6,$FW27&lt;2),EU$13,INDEX(i.dryman,($AJ27-1)*4+$AI27,EU$6))</f>
        <v>-</v>
      </c>
      <c r="EV27" s="411" t="str">
        <f>IF(OR($AB27=6,$FW27&lt;2),EV$13,INDEX(i.dryman,($AJ27-1)*4+$AI27,EV$6))</f>
        <v>-</v>
      </c>
      <c r="EW27" s="781">
        <f t="shared" si="181"/>
        <v>0</v>
      </c>
      <c r="EX27" s="779">
        <f t="shared" si="182"/>
        <v>999999</v>
      </c>
      <c r="EY27" s="780">
        <f t="shared" si="183"/>
        <v>999999</v>
      </c>
      <c r="EZ27" s="535" t="str" cm="1">
        <f t="array" ref="EZ27">INDEX(EZ$13:EZ26,$B27+1,1)</f>
        <v>-</v>
      </c>
      <c r="FA27" s="728" cm="1">
        <f t="array" ref="FA27">IF(EZ27&lt;&gt;"-",EZ27,INDEX(i.ELMatedEst,$AA27+1,$T27))</f>
        <v>0</v>
      </c>
      <c r="FB27" s="535" t="str" cm="1">
        <f t="array" ref="FB27">INDEX(FB$13:FB26,$B27+1,1)</f>
        <v>-</v>
      </c>
      <c r="FC27" s="535" t="str" cm="1">
        <f t="array" ref="FC27">INDEX(FC$13:FC26,$B27+1,1)</f>
        <v>-</v>
      </c>
      <c r="FD27" s="411">
        <f t="shared" si="184"/>
        <v>0</v>
      </c>
      <c r="FE27" s="666">
        <f t="shared" si="185"/>
        <v>5.0000000000000001E-3</v>
      </c>
      <c r="FF27" s="535" cm="1">
        <f t="array" ref="FF27">INDEX(FF$13:FF26,$B27+1,1)</f>
        <v>1</v>
      </c>
      <c r="FG27" s="667">
        <f t="shared" si="186"/>
        <v>0.12</v>
      </c>
      <c r="FH27" s="667">
        <f>INDEX(CHOOSE($N27,DataAutumn!i.EL_PropnSold,DataWinter!i.EL_PropnSold,DataSpring!i.EL_PropnSold),$AI27,$T27)*INDEX(i.ELMatedEst,$AB27+1,$T27)*i.dAdultRR_ELPropSold
+INDEX(i.dryman,($AJ27-1)*4+$AI27,FH$7)</f>
        <v>0</v>
      </c>
      <c r="FI27" s="667">
        <f>INDEX(CHOOSE($N27,DataAutumn!i.EL_PropnSold,DataWinter!i.EL_PropnSold,DataSpring!i.EL_PropnSold),$AI27,$T27)*INDEX(i.ELMatedEst,$AB27+1,$T27)*i.dAdultRR_ELPropSold
+INDEX(i.dryman,($AJ27-1)*4+$AI27,FI$7)</f>
        <v>3.125E-2</v>
      </c>
      <c r="FJ27" s="667">
        <f>INDEX(CHOOSE($N27,DataAutumn!i.EL_PropnSold,DataWinter!i.EL_PropnSold,DataSpring!i.EL_PropnSold),$AI27,$T27)*INDEX(i.ELMatedEst,$AB27+1,$T27)*i.dAdultRR_ELPropSold
+INDEX(i.dryman,($AJ27-1)*4+$AI27,FJ$7)</f>
        <v>3.125E-2</v>
      </c>
      <c r="FK27" s="667">
        <f>INDEX(CHOOSE($N27,DataAutumn!i.EL_PropnSold,DataWinter!i.EL_PropnSold,DataSpring!i.EL_PropnSold),$AI27,$T27)*INDEX(i.ELMatedEst,$AB27+1,$T27)*i.dAdultRR_ELPropSold
+INDEX(i.dryman,($AJ27-1)*4+$AI27,FK$7)</f>
        <v>3.125E-2</v>
      </c>
      <c r="FL27" s="668">
        <f>INDEX(CHOOSE($N27,DataAutumn!i.EL_PropnSold,DataWinter!i.EL_PropnSold,DataSpring!i.EL_PropnSold),$AI27,$T27)*INDEX(i.ELMatedEst,$AB27+1,$T27)*i.dAdultLSurv_ELPropSold</f>
        <v>0</v>
      </c>
      <c r="FM27" s="411" t="b">
        <f t="shared" si="187"/>
        <v>0</v>
      </c>
      <c r="FN27" s="411" t="b">
        <f t="shared" si="187"/>
        <v>0</v>
      </c>
      <c r="FO27" s="411" t="b">
        <f t="shared" si="187"/>
        <v>0</v>
      </c>
      <c r="FP27" s="411" t="b">
        <f t="shared" si="187"/>
        <v>0</v>
      </c>
      <c r="FQ27" s="411">
        <f t="shared" si="188"/>
        <v>1</v>
      </c>
      <c r="FR27" s="411">
        <f t="shared" si="188"/>
        <v>0</v>
      </c>
      <c r="FS27" s="411" t="b">
        <f t="shared" si="189"/>
        <v>0</v>
      </c>
      <c r="FT27" s="411" t="b">
        <f t="shared" si="157"/>
        <v>0</v>
      </c>
      <c r="FU27" s="411" t="b">
        <f t="shared" si="157"/>
        <v>0</v>
      </c>
      <c r="FV27" s="411" t="b">
        <f t="shared" si="157"/>
        <v>1</v>
      </c>
      <c r="FW27" s="87">
        <f t="shared" si="158"/>
        <v>1</v>
      </c>
      <c r="FX27" s="87">
        <f t="shared" si="158"/>
        <v>1</v>
      </c>
      <c r="FY27" s="535" cm="1">
        <f t="array" ref="FY27">INDEX(FY$13:FY26,$B27+1,1)</f>
        <v>1</v>
      </c>
      <c r="FZ27" s="535" cm="1">
        <f t="array" ref="FZ27">INDEX(FZ$13:FZ26,$B27+1,1)</f>
        <v>1</v>
      </c>
      <c r="GA27" s="535" cm="1">
        <f t="array" ref="GA27">INDEX(GA$13:GA26,$B27+1,1)</f>
        <v>1</v>
      </c>
      <c r="GB27" s="535" cm="1">
        <f t="array" ref="GB27">INDEX(GB$13:GB26,$B27+1,1)</f>
        <v>1</v>
      </c>
      <c r="GC27" s="535" t="str" cm="1">
        <f t="array" ref="GC27">INDEX(GC$13:GC26,$B27+1,1)</f>
        <v>-</v>
      </c>
      <c r="GD27" s="411" t="b">
        <f t="shared" si="190"/>
        <v>1</v>
      </c>
      <c r="GE27" s="411" t="b">
        <f t="shared" si="190"/>
        <v>0</v>
      </c>
      <c r="GF27" s="411" t="b">
        <f t="shared" si="190"/>
        <v>0</v>
      </c>
      <c r="GG27" s="411" t="b">
        <f t="shared" si="190"/>
        <v>0</v>
      </c>
      <c r="GH27" s="87">
        <f t="shared" si="160"/>
        <v>1</v>
      </c>
      <c r="GI27" s="87">
        <f t="shared" si="160"/>
        <v>1</v>
      </c>
      <c r="GJ27" s="87">
        <f t="shared" si="160"/>
        <v>1</v>
      </c>
      <c r="GK27" s="87">
        <f t="shared" si="160"/>
        <v>1</v>
      </c>
      <c r="GL27" s="87">
        <f t="shared" si="160"/>
        <v>1</v>
      </c>
      <c r="GM27" s="87">
        <f t="shared" si="160"/>
        <v>1</v>
      </c>
      <c r="GN27" s="87">
        <f t="shared" si="160"/>
        <v>1</v>
      </c>
      <c r="GO27" s="87">
        <f t="shared" si="160"/>
        <v>1</v>
      </c>
      <c r="GP27" s="535" cm="1">
        <f t="array" ref="GP27">INDEX(GP$13:GP26,$B27+1,1)</f>
        <v>0</v>
      </c>
      <c r="GQ27" s="535" cm="1">
        <f t="array" ref="GQ27">INDEX(GQ$13:GQ26,$B27+1,1)</f>
        <v>0</v>
      </c>
      <c r="GR27" s="535" cm="1">
        <f t="array" ref="GR27">INDEX(GR$13:GR26,$B27+1,1)</f>
        <v>0</v>
      </c>
      <c r="GS27" s="535" cm="1">
        <f t="array" ref="GS27">INDEX(GS$13:GS26,$B27+1,1)</f>
        <v>0</v>
      </c>
      <c r="GT27" s="411" cm="1">
        <f t="array" ref="GT27">INDEX(i.dse_type,1,$L27)</f>
        <v>0</v>
      </c>
      <c r="GU27" s="535" t="str" cm="1">
        <f t="array" ref="GU27">INDEX(GU$13:GU26,$B27+1,1)</f>
        <v>-</v>
      </c>
      <c r="GV27" s="535" t="str" cm="1">
        <f t="array" ref="GV27">INDEX(GV$13:GV26,$B27+1,1)</f>
        <v>-</v>
      </c>
      <c r="GW27" s="535" t="str" cm="1">
        <f t="array" ref="GW27">INDEX(GW$13:GW26,$B27+1,1)</f>
        <v>-</v>
      </c>
      <c r="GX27" s="18"/>
      <c r="GY27" s="535" t="str" cm="1">
        <f t="array" ref="GY27">INDEX(GY$13:GY26,$B27+1,1)</f>
        <v>-</v>
      </c>
      <c r="GZ27" s="411" t="b">
        <f t="shared" si="191"/>
        <v>0</v>
      </c>
      <c r="HA27" s="535" t="str" cm="1">
        <f t="array" ref="HA27">INDEX(HA$13:HA26,$B27+1,1)</f>
        <v>-</v>
      </c>
      <c r="HB27" s="535" t="str" cm="1">
        <f t="array" ref="HB27">INDEX(HB$13:HB26,$B27+1,1)</f>
        <v>-</v>
      </c>
      <c r="HC27" s="535" t="str" cm="1">
        <f t="array" ref="HC27">INDEX(HC$13:HC26,$B27+1,1)</f>
        <v>-</v>
      </c>
      <c r="HD27" s="535" cm="1">
        <f t="array" ref="HD27">INDEX(HD$13:HD26,$B27+1,1)</f>
        <v>1</v>
      </c>
      <c r="HE27" s="535" cm="1">
        <f t="array" ref="HE27">INDEX(HE$13:HE26,$B27+1,1)</f>
        <v>1</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t="str" cm="1">
        <f t="array" ref="HU27">INDEX(HU$13:HU26,$B27+1,1)</f>
        <v>-</v>
      </c>
      <c r="HV27" s="535" t="str" cm="1">
        <f t="array" ref="HV27">INDEX(HV$13:HV26,$B27+1,1)</f>
        <v>-</v>
      </c>
      <c r="HW27" s="535" t="str" cm="1">
        <f t="array" ref="HW27">INDEX(HW$13:HW26,$B27+1,1)</f>
        <v>-</v>
      </c>
      <c r="HX27" s="535" t="str" cm="1">
        <f t="array" ref="HX27">INDEX(HX$13:HX26,$B27+1,1)</f>
        <v>-</v>
      </c>
      <c r="HY27" s="535" t="str" cm="1">
        <f t="array" ref="HY27">INDEX(HY$13:HY26,$B27+1,1)</f>
        <v>-</v>
      </c>
      <c r="HZ27" s="535" t="str" cm="1">
        <f t="array" ref="HZ27">INDEX(HZ$13:HZ26,$B27+1,1)</f>
        <v>-</v>
      </c>
      <c r="IA27" s="535" cm="1">
        <f t="array" ref="IA27">INDEX(IA$13:IA26,$B27+1,1)</f>
        <v>0</v>
      </c>
      <c r="IB27" s="535" t="str" cm="1">
        <f t="array" ref="IB27">INDEX(IB$13:IB26,$B27+1,1)</f>
        <v>-</v>
      </c>
      <c r="IC27" s="535" cm="1">
        <f t="array" ref="IC27">INDEX(IC$13:IC26,$B27+1,1)</f>
        <v>1</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535" cm="1">
        <f t="array" ref="IK27">INDEX(IK$13:IK26,$B27+1,1)</f>
        <v>1</v>
      </c>
      <c r="IL27" s="535" cm="1">
        <f t="array" ref="IL27">INDEX(IL$13:IL26,$B27+1,1)</f>
        <v>0</v>
      </c>
      <c r="IM27" s="535" cm="1">
        <f t="array" ref="IM27">INDEX(IM$13:IM26,$B27+1,1)</f>
        <v>0</v>
      </c>
      <c r="IN27" s="535" cm="1">
        <f t="array" ref="IN27">INDEX(IN$13:IN26,$B27+1,1)</f>
        <v>0</v>
      </c>
      <c r="IO27" s="535" cm="1">
        <f t="array" ref="IO27">INDEX(IO$13:IO26,$B27+1,1)</f>
        <v>0</v>
      </c>
      <c r="IP27" s="535" cm="1">
        <f t="array" ref="IP27">INDEX(IP$13:IP26,$B27+1,1)</f>
        <v>0</v>
      </c>
      <c r="IQ27" s="18"/>
      <c r="IR27" s="535" cm="1">
        <f t="array" ref="IR27">INDEX(IR$13:IR26,$B27+1,1)</f>
        <v>0.125</v>
      </c>
      <c r="IS27" s="535" cm="1">
        <f t="array" ref="IS27">INDEX(IS$13:IS26,$B27+1,1)</f>
        <v>0.3</v>
      </c>
      <c r="IT27" s="535" cm="1">
        <f t="array" ref="IT27">INDEX(IT$13:IT26,$B27+1,1)</f>
        <v>-0.05</v>
      </c>
      <c r="IU27" s="535" cm="1">
        <f t="array" ref="IU27">INDEX(IU$13:IU26,$B27+1,1)</f>
        <v>0.1</v>
      </c>
      <c r="IV27" s="535" cm="1">
        <f t="array" ref="IV27">INDEX(IV$13:IV26,$B27+1,1)</f>
        <v>0.25</v>
      </c>
      <c r="IW27" s="535" cm="1">
        <f t="array" ref="IW27">INDEX(IW$13:IW26,$B27+1,1)</f>
        <v>-0.05</v>
      </c>
      <c r="IX27" s="535" cm="1">
        <f t="array" ref="IX27">INDEX(IX$13:IX26,$B27+1,1)</f>
        <v>0.05</v>
      </c>
      <c r="IY27" s="535" cm="1">
        <f t="array" ref="IY27">INDEX(IY$13:IY26,$B27+1,1)</f>
        <v>0.1</v>
      </c>
      <c r="IZ27" s="535" cm="1">
        <f t="array" ref="IZ27">INDEX(IZ$13:IZ26,$B27+1,1)</f>
        <v>-0.02</v>
      </c>
      <c r="JA27" s="535" cm="1">
        <f t="array" ref="JA27">INDEX(JA$13:JA26,$B27+1,1)</f>
        <v>0.1</v>
      </c>
      <c r="JB27" s="535" cm="1">
        <f t="array" ref="JB27">INDEX(JB$13:JB26,$B27+1,1)</f>
        <v>0.25</v>
      </c>
      <c r="JC27" s="535" cm="1">
        <f t="array" ref="JC27">INDEX(JC$13:JC26,$B27+1,1)</f>
        <v>-0.05</v>
      </c>
      <c r="JD27" s="535" cm="1">
        <f t="array" ref="JD27">INDEX(JD$13:JD26,$B27+1,1)</f>
        <v>0.125</v>
      </c>
      <c r="JE27" s="535" cm="1">
        <f t="array" ref="JE27">INDEX(JE$13:JE26,$B27+1,1)</f>
        <v>0.1</v>
      </c>
      <c r="JF27" s="535" cm="1">
        <f t="array" ref="JF27">INDEX(JF$13:JF26,$B27+1,1)</f>
        <v>0.1</v>
      </c>
      <c r="JG27" s="535" cm="1">
        <f t="array" ref="JG27">INDEX(JG$13:JG26,$B27+1,1)</f>
        <v>0.1</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cm="1">
        <f t="array" ref="WM27">INDEX(WM$13:WM26,$B27+1,1)</f>
        <v>0</v>
      </c>
      <c r="WN27" s="535" cm="1">
        <f t="array" ref="WN27">INDEX(WN$13:WN26,$B27+1,1)</f>
        <v>0</v>
      </c>
      <c r="WO27" s="535" cm="1">
        <f t="array" ref="WO27">INDEX(WO$13:WO26,$B27+1,1)</f>
        <v>0</v>
      </c>
      <c r="WP27" s="535" cm="1">
        <f t="array" ref="WP27">INDEX(WP$13:WP26,$B27+1,1)</f>
        <v>0</v>
      </c>
      <c r="WQ27" s="535" cm="1">
        <f t="array" ref="WQ27">INDEX(WQ$13:WQ26,$B27+1,1)</f>
        <v>0</v>
      </c>
      <c r="WR27" s="535" cm="1">
        <f t="array" ref="WR27">INDEX(WR$13:WR26,$B27+1,1)</f>
        <v>0</v>
      </c>
      <c r="WS27" s="535" t="str" cm="1">
        <f t="array" ref="WS27">INDEX(WS$13:WS26,$B27+1,1)</f>
        <v>-</v>
      </c>
      <c r="WT27" s="18"/>
      <c r="WU27" s="535" cm="1">
        <f t="array" ref="WU27">INDEX(WU$13:WU26,$B27+1,1)</f>
        <v>0</v>
      </c>
      <c r="WV27" s="535" cm="1">
        <f t="array" ref="WV27">INDEX(WV$13:WV26,$B27+1,1)</f>
        <v>0</v>
      </c>
      <c r="WW27" s="535" cm="1">
        <f t="array" ref="WW27">INDEX(WW$13:WW26,$B27+1,1)</f>
        <v>0</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535" t="str" cm="1">
        <f t="array" ref="XH27">INDEX(XH$13:XH26,$B27+1,1)</f>
        <v>-</v>
      </c>
      <c r="XI27" s="535" t="str" cm="1">
        <f t="array" ref="XI27">INDEX(XI$13:XI26,$B27+1,1)</f>
        <v>-</v>
      </c>
      <c r="XJ27" s="535" t="str" cm="1">
        <f t="array" ref="XJ27">INDEX(XJ$13:XJ26,$B27+1,1)</f>
        <v>-</v>
      </c>
      <c r="XK27" s="535" t="str" cm="1">
        <f t="array" ref="XK27">INDEX(XK$13:XK26,$B27+1,1)</f>
        <v>-</v>
      </c>
      <c r="XL27" s="535" t="str" cm="1">
        <f t="array" ref="XL27">INDEX(XL$13:XL26,$B27+1,1)</f>
        <v>-</v>
      </c>
      <c r="XM27" s="535" t="str" cm="1">
        <f t="array" ref="XM27">INDEX(XM$13:XM26,$B27+1,1)</f>
        <v>-</v>
      </c>
      <c r="XN27" s="18"/>
      <c r="XO27" s="411" t="str">
        <f t="shared" ca="1" si="192"/>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str" cm="1">
        <f t="array" ref="XW27">INDEX(XW$13:XW26,$B27+1,1)</f>
        <v>-</v>
      </c>
      <c r="XX27" s="535" t="str" cm="1">
        <f t="array" ref="XX27">INDEX(XX$13:XX26,$B27+1,1)</f>
        <v>-</v>
      </c>
      <c r="XY27" s="535" t="str" cm="1">
        <f t="array" ref="XY27">INDEX(XY$13:XY26,$B27+1,1)</f>
        <v>-</v>
      </c>
      <c r="XZ27" s="535" t="str" cm="1">
        <f t="array" ref="XZ27">INDEX(XZ$13:XZ26,$B27+1,1)</f>
        <v>-</v>
      </c>
      <c r="YA27" s="535" t="str" cm="1">
        <f t="array" ref="YA27">INDEX(YA$13:YA26,$B27+1,1)</f>
        <v>-</v>
      </c>
      <c r="YB27" s="535" cm="1">
        <f t="array" ref="YB27">INDEX(YB$13:YB26,$B27+1,1)</f>
        <v>0</v>
      </c>
      <c r="YC27" s="535" t="str" cm="1">
        <f t="array" ref="YC27">INDEX(YC$13:YC26,$B27+1,1)</f>
        <v>-</v>
      </c>
      <c r="YD27" s="535" t="str" cm="1">
        <f t="array" ref="YD27">INDEX(YD$13:YD26,$B27+1,1)</f>
        <v>-</v>
      </c>
      <c r="YE27" s="535" t="str" cm="1">
        <f t="array" ref="YE27">INDEX(YE$13:YE26,$B27+1,1)</f>
        <v>-</v>
      </c>
      <c r="YF27" s="535" t="str" cm="1">
        <f t="array" ref="YF27">INDEX(YF$13:YF26,$B27+1,1)</f>
        <v>-</v>
      </c>
      <c r="YG27" s="535" t="str" cm="1">
        <f t="array" ref="YG27">INDEX(YG$13:YG26,$B27+1,1)</f>
        <v>-</v>
      </c>
      <c r="YH27" s="535" t="str" cm="1">
        <f t="array" ref="YH27">INDEX(YH$13:YH26,$B27+1,1)</f>
        <v>-</v>
      </c>
      <c r="YI27" s="535" t="str" cm="1">
        <f t="array" ref="YI27">INDEX(YI$13:YI26,$B27+1,1)</f>
        <v>-</v>
      </c>
      <c r="YJ27" s="535" t="str" cm="1">
        <f t="array" ref="YJ27">INDEX(YJ$13:YJ26,$B27+1,1)</f>
        <v>-</v>
      </c>
      <c r="YK27" s="535" t="b" cm="1">
        <f t="array" ref="YK27">INDEX(YK$13:YK26,$B27+1,1)</f>
        <v>1</v>
      </c>
      <c r="YL27" s="535" t="str" cm="1">
        <f t="array" ref="YL27">INDEX(YL$13:YL26,$B27+1,1)</f>
        <v>-</v>
      </c>
      <c r="YM27" s="535" cm="1">
        <f t="array" ref="YM27">INDEX(YM$13:YM26,$B27+1,1)</f>
        <v>0</v>
      </c>
      <c r="YN27" s="535" cm="1">
        <f t="array" ref="YN27">INDEX(YN$13:YN26,$B27+1,1)</f>
        <v>0</v>
      </c>
      <c r="YO27" s="535" cm="1">
        <f t="array" ref="YO27">INDEX(YO$13:YO26,$B27+1,1)</f>
        <v>0</v>
      </c>
      <c r="YP27" s="18"/>
      <c r="YQ27" s="535" t="str" cm="1">
        <f t="array" ref="YQ27">INDEX(YQ$13:YQ26,$B27+1,1)</f>
        <v>-</v>
      </c>
      <c r="YR27" s="535" t="str" cm="1">
        <f t="array" ref="YR27">INDEX(YR$13:YR26,$B27+1,1)</f>
        <v>-</v>
      </c>
      <c r="YS27" s="535" t="str" cm="1">
        <f t="array" ref="YS27">INDEX(YS$13:YS26,$B27+1,1)</f>
        <v>-</v>
      </c>
      <c r="YT27" s="535" t="str" cm="1">
        <f t="array" ref="YT27">INDEX(YT$13:YT26,$B27+1,1)</f>
        <v>-</v>
      </c>
      <c r="YU27" s="535" cm="1">
        <f t="array" ref="YU27">INDEX(YU$13:YU26,$B27+1,1)</f>
        <v>1</v>
      </c>
      <c r="YV27" s="535" cm="1">
        <f t="array" ref="YV27">INDEX(YV$13:YV26,$B27+1,1)</f>
        <v>1</v>
      </c>
      <c r="YW27" s="535" cm="1">
        <f t="array" ref="YW27">INDEX(YW$13:YW26,$B27+1,1)</f>
        <v>1</v>
      </c>
      <c r="YX27" s="535" cm="1">
        <f t="array" ref="YX27">INDEX(YX$13:YX26,$B27+1,1)</f>
        <v>1</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18"/>
      <c r="ZE27" s="411">
        <v>1.5</v>
      </c>
      <c r="ZF27" s="18"/>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cm="1">
        <f t="array" ref="AAV27">INDEX(AAV$13:AAV26,$B27+1,1)</f>
        <v>1</v>
      </c>
      <c r="AAW27" s="535" cm="1">
        <f t="array" ref="AAW27">INDEX(AAW$13:AAW26,$B27+1,1)</f>
        <v>1</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18"/>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t="str" cm="1">
        <f t="array" ref="AEN27">INDEX(AEN$13:AEN26,$B27+1,1)</f>
        <v>-</v>
      </c>
      <c r="AEO27" s="535" t="str" cm="1">
        <f t="array" ref="AEO27">INDEX(AEO$13:AEO26,$B27+1,1)</f>
        <v>-</v>
      </c>
      <c r="AEP27" s="535" t="str" cm="1">
        <f t="array" ref="AEP27">INDEX(AEP$13:AEP26,$B27+1,1)</f>
        <v>-</v>
      </c>
      <c r="AEQ27" s="535" t="str" cm="1">
        <f t="array" ref="AEQ27">INDEX(AEQ$13:AEQ26,$B27+1,1)</f>
        <v>-</v>
      </c>
      <c r="AER27" s="535" t="str" cm="1">
        <f t="array" ref="AER27">INDEX(AER$13:AER26,$B27+1,1)</f>
        <v>-</v>
      </c>
      <c r="AES27" s="535" t="str" cm="1">
        <f t="array" ref="AES27">INDEX(AES$13:AES26,$B27+1,1)</f>
        <v>-</v>
      </c>
      <c r="AET27" s="535" t="str" cm="1">
        <f t="array" ref="AET27">INDEX(AET$13:AET26,$B27+1,1)</f>
        <v>-</v>
      </c>
      <c r="AEU27" s="535" t="str" cm="1">
        <f t="array" ref="AEU27">INDEX(AEU$13:AEU26,$B27+1,1)</f>
        <v>-</v>
      </c>
      <c r="AEV27" s="535" t="str" cm="1">
        <f t="array" ref="AEV27">INDEX(AEV$13:AEV26,$B27+1,1)</f>
        <v>-</v>
      </c>
      <c r="AEW27" s="535" t="str" cm="1">
        <f t="array" ref="AEW27">INDEX(AEW$13:AEW26,$B27+1,1)</f>
        <v>-</v>
      </c>
      <c r="AEX27" s="535" cm="1">
        <f t="array" ref="AEX27">INDEX(AEX$13:AEX26,$B27+1,1)</f>
        <v>0</v>
      </c>
      <c r="AEY27" s="483">
        <v>0</v>
      </c>
    </row>
    <row r="28" spans="1:831" outlineLevel="1">
      <c r="A28" s="18">
        <f t="shared" si="137"/>
        <v>15</v>
      </c>
      <c r="B28" s="18">
        <f t="shared" si="199"/>
        <v>5</v>
      </c>
      <c r="C28">
        <v>2</v>
      </c>
      <c r="D28" s="17" t="str" cm="1">
        <f t="array" ref="D28">INDEX(D$13:D27,$B28+1,1)</f>
        <v>GSW</v>
      </c>
      <c r="E28" t="b">
        <v>1</v>
      </c>
      <c r="F28" t="b">
        <v>0</v>
      </c>
      <c r="G28" t="b">
        <f t="shared" si="200"/>
        <v>1</v>
      </c>
      <c r="H28" s="40" t="str">
        <f>"Brd"&amp;$T28&amp;IF($EZ28&gt;0,"&amp;EL","   ")&amp;"_test"</f>
        <v>Brd4   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1"/>
        <v>4</v>
      </c>
      <c r="U28" s="411">
        <f t="shared" si="201"/>
        <v>3</v>
      </c>
      <c r="V28" s="411">
        <f t="shared" si="138"/>
        <v>0</v>
      </c>
      <c r="W28" s="778" t="b">
        <f t="shared" si="196"/>
        <v>0</v>
      </c>
      <c r="X28" s="777" t="b">
        <f t="shared" si="139"/>
        <v>1</v>
      </c>
      <c r="Y28" s="777" t="b">
        <f t="shared" si="139"/>
        <v>1</v>
      </c>
      <c r="Z28" s="796" t="b" cm="1">
        <f t="array" ref="Z28">INDEX(Z$13:Z27,$B28+1,1)</f>
        <v>0</v>
      </c>
      <c r="AA28" s="411">
        <f t="shared" si="140"/>
        <v>6</v>
      </c>
      <c r="AB28" s="411">
        <f t="shared" si="141"/>
        <v>6</v>
      </c>
      <c r="AC28" s="411"/>
      <c r="AD28" s="22">
        <v>6</v>
      </c>
      <c r="AE28" s="111"/>
      <c r="AF28" s="111"/>
      <c r="AG28" s="111"/>
      <c r="AH28" s="111"/>
      <c r="AI28" s="535" cm="1">
        <f t="array" ref="AI28">INDEX(AI$13:AI27,$B28+1,1)</f>
        <v>1</v>
      </c>
      <c r="AJ28" s="535" cm="1">
        <f t="array" ref="AJ28">INDEX(AJ$13:AJ27,$B28+1,1)</f>
        <v>1</v>
      </c>
      <c r="AK28" s="535" cm="1">
        <f t="array" ref="AK28">INDEX(AK$13:AK27,$B28+1,1)</f>
        <v>1</v>
      </c>
      <c r="AL28" s="18"/>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Mat","")&amp;IF($EZ28=1,"&amp;EL","   ")&amp;IF($DQ28=TRUE,"&amp;BBT","    ")
&amp;      " TOL"&amp;_xlfn.SINGLE(INDEX(i.TOL_Desc,1,$N28))   &amp; " Scan"&amp;$AK28
&amp;       CHOOSE($K28+1," CFS"," GFS"," NFS")&amp;     " CG_"&amp;_xlfn.SINGLE(_xlfn.SWITCH($XO28,"-",1,TRUE,1,FALSE,0))&amp;_xlfn.SINGLE(    IF($XX28="-"," FodCrop    ",_xlfn.SWITCH(VALUE(LEFT($XX$4,1)),0," All",6," Lup",9," Oat",11," OaF")&amp;"_Fod"&amp;TEXT($XX28,"000%")))
&amp;" REV"&amp;"_"&amp;TEXT($HB28,"00;-0;00;@ ")&amp;TEXT($AN28,"00;-0;00;  @")&amp;"_"&amp;TEXT($HG28,"0")&amp;"_"&amp;TEXT($AP28,"0")
&amp; " RR"&amp;TEXT(SUM($FD28:$FE28),"+00%;-00%;    ;@")
&amp; " ("&amp;IF($DD28,"P","E")   &amp;IF($DE28,"T","t")        &amp;     "_F"&amp;IF($AAG28=TRUE,3,0)+COUNTIF($ZY28:$AAC28,TRUE)+COUNTIF($BV28:$BW28,"&gt;0")&amp;IF($AAE28=TRUE,3,0)+COUNTIF($BV28:$BW28,"&gt;0")&amp;"N"&amp;$AAJ28&amp;$AAK28&amp;"L"&amp;$AAV28&amp;$AAW28&amp;"_"&amp;$AAU28&amp;")"</f>
        <v>Brd4   _test SE GSW_PInp Mat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f t="shared" ca="1" si="145"/>
        <v>1</v>
      </c>
      <c r="CI28" s="411">
        <f t="shared" si="146"/>
        <v>0</v>
      </c>
      <c r="CJ28" s="411">
        <f t="shared" si="146"/>
        <v>0</v>
      </c>
      <c r="CK28" s="535" t="str" cm="1">
        <f t="array" ref="CK28">INDEX(CK$13:CK27,$B28+1,1)</f>
        <v>-</v>
      </c>
      <c r="CL28" s="535" t="str" cm="1">
        <f t="array" ref="CL28">INDEX(CL$13:CL27,$B28+1,1)</f>
        <v>-</v>
      </c>
      <c r="CM28" s="535" t="str" cm="1">
        <f t="array" ref="CM28">INDEX(CM$13:CM27,$B28+1,1)</f>
        <v>-</v>
      </c>
      <c r="CN28" s="411">
        <f t="shared" ca="1" si="147"/>
        <v>1</v>
      </c>
      <c r="CO28" s="411">
        <f t="shared" si="148"/>
        <v>0</v>
      </c>
      <c r="CP28" s="411">
        <f t="shared" si="148"/>
        <v>0</v>
      </c>
      <c r="CQ28" s="535" t="str" cm="1">
        <f t="array" ref="CQ28">INDEX(CQ$13:CQ27,$B28+1,1)</f>
        <v>-</v>
      </c>
      <c r="CR28" s="411">
        <f t="shared" ca="1" si="149"/>
        <v>1</v>
      </c>
      <c r="CS28" s="411">
        <f t="shared" si="150"/>
        <v>0</v>
      </c>
      <c r="CT28" s="535" t="str" cm="1">
        <f t="array" ref="CT28">INDEX(CT$13:CT27,$B28+1,1)</f>
        <v>-</v>
      </c>
      <c r="CU28" s="535" t="str" cm="1">
        <f t="array" ref="CU28">INDEX(CU$13:CU27,$B28+1,1)</f>
        <v>-</v>
      </c>
      <c r="CV28" s="411">
        <f t="shared" si="151"/>
        <v>0</v>
      </c>
      <c r="CW28" s="535" t="str" cm="1">
        <f t="array" ref="CW28">INDEX(CW$13:CW27,$B28+1,1)</f>
        <v>-</v>
      </c>
      <c r="CX28" s="411">
        <f t="shared" ca="1" si="152"/>
        <v>1</v>
      </c>
      <c r="CY28" s="411">
        <f t="shared" si="153"/>
        <v>0</v>
      </c>
      <c r="CZ28" s="411">
        <f t="shared" si="153"/>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77"/>
        <v>7</v>
      </c>
      <c r="DL28" s="411">
        <f t="shared" si="177"/>
        <v>70</v>
      </c>
      <c r="DM28" s="535" t="str" cm="1">
        <f t="array" ref="DM28">INDEX(DM$13:DM27,$B28+1,1)</f>
        <v>-</v>
      </c>
      <c r="DN28" s="411" t="str">
        <f t="shared" si="178"/>
        <v>-</v>
      </c>
      <c r="DO28" s="411" t="str">
        <f t="shared" si="178"/>
        <v>-</v>
      </c>
      <c r="DP28" s="411" t="str">
        <f t="shared" si="178"/>
        <v>-</v>
      </c>
      <c r="DQ28" s="411" t="b">
        <f t="shared" si="179"/>
        <v>0</v>
      </c>
      <c r="DR28" s="535" t="str" cm="1">
        <f t="array" ref="DR28">INDEX(DR$13:DR27,$B28+1,1)</f>
        <v>-</v>
      </c>
      <c r="DS28" s="535" t="str" cm="1">
        <f t="array" ref="DS28">INDEX(DS$13:DS27,$B28+1,1)</f>
        <v>-</v>
      </c>
      <c r="DT28" s="535" t="str" cm="1">
        <f t="array" ref="DT28">INDEX(DT$13:DT27,$B28+1,1)</f>
        <v>-</v>
      </c>
      <c r="DU28" s="535" t="str" cm="1">
        <f t="array" ref="DU28">INDEX(DU$13:DU27,$B28+1,1)</f>
        <v>-</v>
      </c>
      <c r="DV28" s="411" t="str">
        <f t="shared" si="180"/>
        <v>-</v>
      </c>
      <c r="DW28" s="411" t="str">
        <f t="shared" si="180"/>
        <v>-</v>
      </c>
      <c r="DX28" s="411" t="str">
        <f t="shared" si="180"/>
        <v>-</v>
      </c>
      <c r="DY28" s="411" t="str">
        <f t="shared" si="180"/>
        <v>-</v>
      </c>
      <c r="DZ28" s="411" t="str">
        <f t="shared" si="180"/>
        <v>-</v>
      </c>
      <c r="EA28" s="411" t="str">
        <f t="shared" si="180"/>
        <v>-</v>
      </c>
      <c r="EB28" s="411" t="str">
        <f t="shared" si="180"/>
        <v>-</v>
      </c>
      <c r="EC28" s="535" cm="1">
        <f t="array" ref="EC28">INDEX(EC$13:EC27,$B28+1,1)</f>
        <v>0</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535" cm="1">
        <f t="array" ref="EN28">INDEX(EN$13:EN27,$B28+1,1)</f>
        <v>999999</v>
      </c>
      <c r="EO28" s="535" cm="1">
        <f t="array" ref="EO28">INDEX(EO$13:EO27,$B28+1,1)</f>
        <v>999999</v>
      </c>
      <c r="EP28" s="782">
        <f t="shared" si="156"/>
        <v>999999</v>
      </c>
      <c r="EQ28" s="782">
        <f t="shared" si="156"/>
        <v>999999</v>
      </c>
      <c r="ER28" s="782">
        <f t="shared" si="156"/>
        <v>999999</v>
      </c>
      <c r="ES28" s="535" t="str" cm="1">
        <f t="array" ref="ES28">INDEX(ES$13:ES27,$B28+1,1)</f>
        <v>-</v>
      </c>
      <c r="ET28" s="535" t="str" cm="1">
        <f t="array" ref="ET28">INDEX(ET$13:ET27,$B28+1,1)</f>
        <v>-</v>
      </c>
      <c r="EU28" s="411" t="str">
        <f>IF(OR($AB28=6,$FW28&lt;2),EU$13,INDEX(i.dryman,($AJ28-1)*4+$AI28,EU$6))</f>
        <v>-</v>
      </c>
      <c r="EV28" s="411" t="str">
        <f>IF(OR($AB28=6,$FW28&lt;2),EV$13,INDEX(i.dryman,($AJ28-1)*4+$AI28,EV$6))</f>
        <v>-</v>
      </c>
      <c r="EW28" s="781">
        <f t="shared" si="181"/>
        <v>0</v>
      </c>
      <c r="EX28" s="779">
        <f t="shared" si="182"/>
        <v>999999</v>
      </c>
      <c r="EY28" s="780">
        <f t="shared" si="183"/>
        <v>999999</v>
      </c>
      <c r="EZ28" s="545" cm="1">
        <f t="array" ref="EZ28">INDEX(i.ELMated,$AB28+1,1)</f>
        <v>0</v>
      </c>
      <c r="FA28" s="728" cm="1">
        <f t="array" ref="FA28">IF(EZ28&lt;&gt;"-",EZ28,INDEX(i.ELMatedEst,$AA28+1,$T28))</f>
        <v>0</v>
      </c>
      <c r="FB28" s="535" t="str" cm="1">
        <f t="array" ref="FB28">INDEX(FB$13:FB27,$B28+1,1)</f>
        <v>-</v>
      </c>
      <c r="FC28" s="535" t="str" cm="1">
        <f t="array" ref="FC28">INDEX(FC$13:FC27,$B28+1,1)</f>
        <v>-</v>
      </c>
      <c r="FD28" s="411">
        <f t="shared" si="184"/>
        <v>0</v>
      </c>
      <c r="FE28" s="666">
        <f t="shared" si="185"/>
        <v>5.0000000000000001E-3</v>
      </c>
      <c r="FF28" s="535" cm="1">
        <f t="array" ref="FF28">INDEX(FF$13:FF27,$B28+1,1)</f>
        <v>1</v>
      </c>
      <c r="FG28" s="667">
        <f t="shared" si="186"/>
        <v>0.12</v>
      </c>
      <c r="FH28" s="667">
        <f>INDEX(CHOOSE($N28,DataAutumn!i.EL_PropnSold,DataWinter!i.EL_PropnSold,DataSpring!i.EL_PropnSold),$AI28,$T28)*INDEX(i.ELMatedEst,$AB28+1,$T28)*i.dAdultRR_ELPropSold
+INDEX(i.dryman,($AJ28-1)*4+$AI28,FH$7)</f>
        <v>0</v>
      </c>
      <c r="FI28" s="667">
        <f>INDEX(CHOOSE($N28,DataAutumn!i.EL_PropnSold,DataWinter!i.EL_PropnSold,DataSpring!i.EL_PropnSold),$AI28,$T28)*INDEX(i.ELMatedEst,$AB28+1,$T28)*i.dAdultRR_ELPropSold
+INDEX(i.dryman,($AJ28-1)*4+$AI28,FI$7)</f>
        <v>3.125E-2</v>
      </c>
      <c r="FJ28" s="667">
        <f>INDEX(CHOOSE($N28,DataAutumn!i.EL_PropnSold,DataWinter!i.EL_PropnSold,DataSpring!i.EL_PropnSold),$AI28,$T28)*INDEX(i.ELMatedEst,$AB28+1,$T28)*i.dAdultRR_ELPropSold
+INDEX(i.dryman,($AJ28-1)*4+$AI28,FJ$7)</f>
        <v>3.125E-2</v>
      </c>
      <c r="FK28" s="667">
        <f>INDEX(CHOOSE($N28,DataAutumn!i.EL_PropnSold,DataWinter!i.EL_PropnSold,DataSpring!i.EL_PropnSold),$AI28,$T28)*INDEX(i.ELMatedEst,$AB28+1,$T28)*i.dAdultRR_ELPropSold
+INDEX(i.dryman,($AJ28-1)*4+$AI28,FK$7)</f>
        <v>3.125E-2</v>
      </c>
      <c r="FL28" s="668">
        <f>INDEX(CHOOSE($N28,DataAutumn!i.EL_PropnSold,DataWinter!i.EL_PropnSold,DataSpring!i.EL_PropnSold),$AI28,$T28)*INDEX(i.ELMatedEst,$AB28+1,$T28)*i.dAdultLSurv_ELPropSold</f>
        <v>0</v>
      </c>
      <c r="FM28" s="411" t="b">
        <f t="shared" si="187"/>
        <v>0</v>
      </c>
      <c r="FN28" s="411" t="b">
        <f t="shared" si="187"/>
        <v>0</v>
      </c>
      <c r="FO28" s="411" t="b">
        <f t="shared" si="187"/>
        <v>0</v>
      </c>
      <c r="FP28" s="411" t="b">
        <f t="shared" si="187"/>
        <v>0</v>
      </c>
      <c r="FQ28" s="411">
        <f t="shared" si="188"/>
        <v>0</v>
      </c>
      <c r="FR28" s="411">
        <f t="shared" si="188"/>
        <v>0</v>
      </c>
      <c r="FS28" s="411" t="b">
        <f t="shared" si="189"/>
        <v>0</v>
      </c>
      <c r="FT28" s="411" t="b">
        <f t="shared" si="157"/>
        <v>0</v>
      </c>
      <c r="FU28" s="411" t="b">
        <f t="shared" si="157"/>
        <v>0</v>
      </c>
      <c r="FV28" s="411" t="b">
        <f t="shared" si="157"/>
        <v>1</v>
      </c>
      <c r="FW28" s="87">
        <f t="shared" si="158"/>
        <v>1</v>
      </c>
      <c r="FX28" s="87">
        <f t="shared" si="158"/>
        <v>1</v>
      </c>
      <c r="FY28" s="535" cm="1">
        <f t="array" ref="FY28">INDEX(FY$13:FY27,$B28+1,1)</f>
        <v>1</v>
      </c>
      <c r="FZ28" s="535" cm="1">
        <f t="array" ref="FZ28">INDEX(FZ$13:FZ27,$B28+1,1)</f>
        <v>1</v>
      </c>
      <c r="GA28" s="535" cm="1">
        <f t="array" ref="GA28">INDEX(GA$13:GA27,$B28+1,1)</f>
        <v>1</v>
      </c>
      <c r="GB28" s="535" cm="1">
        <f t="array" ref="GB28">INDEX(GB$13:GB27,$B28+1,1)</f>
        <v>1</v>
      </c>
      <c r="GC28" s="535" t="str" cm="1">
        <f t="array" ref="GC28">INDEX(GC$13:GC27,$B28+1,1)</f>
        <v>-</v>
      </c>
      <c r="GD28" s="411" t="b">
        <f t="shared" si="190"/>
        <v>1</v>
      </c>
      <c r="GE28" s="411" t="b">
        <f t="shared" si="190"/>
        <v>0</v>
      </c>
      <c r="GF28" s="411" t="b">
        <f t="shared" si="190"/>
        <v>0</v>
      </c>
      <c r="GG28" s="411" t="b">
        <f t="shared" si="190"/>
        <v>0</v>
      </c>
      <c r="GH28" s="87">
        <f t="shared" ref="GH28:GO38" si="202">INDEX(i.PGRscalar,1,($L28-1)*10+GH$6)</f>
        <v>1</v>
      </c>
      <c r="GI28" s="87">
        <f t="shared" si="202"/>
        <v>1</v>
      </c>
      <c r="GJ28" s="87">
        <f t="shared" si="202"/>
        <v>1</v>
      </c>
      <c r="GK28" s="87">
        <f t="shared" si="202"/>
        <v>1</v>
      </c>
      <c r="GL28" s="87">
        <f t="shared" si="202"/>
        <v>1</v>
      </c>
      <c r="GM28" s="87">
        <f t="shared" si="202"/>
        <v>1</v>
      </c>
      <c r="GN28" s="87">
        <f t="shared" si="202"/>
        <v>1</v>
      </c>
      <c r="GO28" s="87">
        <f t="shared" si="202"/>
        <v>1</v>
      </c>
      <c r="GP28" s="535" cm="1">
        <f t="array" ref="GP28">INDEX(GP$13:GP27,$B28+1,1)</f>
        <v>0</v>
      </c>
      <c r="GQ28" s="535" cm="1">
        <f t="array" ref="GQ28">INDEX(GQ$13:GQ27,$B28+1,1)</f>
        <v>0</v>
      </c>
      <c r="GR28" s="535" cm="1">
        <f t="array" ref="GR28">INDEX(GR$13:GR27,$B28+1,1)</f>
        <v>0</v>
      </c>
      <c r="GS28" s="535" cm="1">
        <f t="array" ref="GS28">INDEX(GS$13:GS27,$B28+1,1)</f>
        <v>0</v>
      </c>
      <c r="GT28" s="411" cm="1">
        <f t="array" ref="GT28">INDEX(i.dse_type,1,$L28)</f>
        <v>0</v>
      </c>
      <c r="GU28" s="535" t="str" cm="1">
        <f t="array" ref="GU28">INDEX(GU$13:GU27,$B28+1,1)</f>
        <v>-</v>
      </c>
      <c r="GV28" s="535" t="str" cm="1">
        <f t="array" ref="GV28">INDEX(GV$13:GV27,$B28+1,1)</f>
        <v>-</v>
      </c>
      <c r="GW28" s="535" t="str" cm="1">
        <f t="array" ref="GW28">INDEX(GW$13:GW27,$B28+1,1)</f>
        <v>-</v>
      </c>
      <c r="GX28" s="18"/>
      <c r="GY28" s="535" t="str" cm="1">
        <f t="array" ref="GY28">INDEX(GY$13:GY27,$B28+1,1)</f>
        <v>-</v>
      </c>
      <c r="GZ28" s="411" t="b">
        <f t="shared" si="191"/>
        <v>0</v>
      </c>
      <c r="HA28" s="535" t="str" cm="1">
        <f t="array" ref="HA28">INDEX(HA$13:HA27,$B28+1,1)</f>
        <v>-</v>
      </c>
      <c r="HB28" s="535" t="str" cm="1">
        <f t="array" ref="HB28">INDEX(HB$13:HB27,$B28+1,1)</f>
        <v>-</v>
      </c>
      <c r="HC28" s="535" t="str" cm="1">
        <f t="array" ref="HC28">INDEX(HC$13:HC27,$B28+1,1)</f>
        <v>-</v>
      </c>
      <c r="HD28" s="535" cm="1">
        <f t="array" ref="HD28">INDEX(HD$13:HD27,$B28+1,1)</f>
        <v>1</v>
      </c>
      <c r="HE28" s="535" cm="1">
        <f t="array" ref="HE28">INDEX(HE$13:HE27,$B28+1,1)</f>
        <v>1</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t="str" cm="1">
        <f t="array" ref="HU28">INDEX(HU$13:HU27,$B28+1,1)</f>
        <v>-</v>
      </c>
      <c r="HV28" s="535" t="str" cm="1">
        <f t="array" ref="HV28">INDEX(HV$13:HV27,$B28+1,1)</f>
        <v>-</v>
      </c>
      <c r="HW28" s="535" t="str" cm="1">
        <f t="array" ref="HW28">INDEX(HW$13:HW27,$B28+1,1)</f>
        <v>-</v>
      </c>
      <c r="HX28" s="535" t="str" cm="1">
        <f t="array" ref="HX28">INDEX(HX$13:HX27,$B28+1,1)</f>
        <v>-</v>
      </c>
      <c r="HY28" s="535" t="str" cm="1">
        <f t="array" ref="HY28">INDEX(HY$13:HY27,$B28+1,1)</f>
        <v>-</v>
      </c>
      <c r="HZ28" s="535" t="str" cm="1">
        <f t="array" ref="HZ28">INDEX(HZ$13:HZ27,$B28+1,1)</f>
        <v>-</v>
      </c>
      <c r="IA28" s="535" cm="1">
        <f t="array" ref="IA28">INDEX(IA$13:IA27,$B28+1,1)</f>
        <v>0</v>
      </c>
      <c r="IB28" s="535" t="str" cm="1">
        <f t="array" ref="IB28">INDEX(IB$13:IB27,$B28+1,1)</f>
        <v>-</v>
      </c>
      <c r="IC28" s="535" cm="1">
        <f t="array" ref="IC28">INDEX(IC$13:IC27,$B28+1,1)</f>
        <v>1</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535" cm="1">
        <f t="array" ref="IK28">INDEX(IK$13:IK27,$B28+1,1)</f>
        <v>1</v>
      </c>
      <c r="IL28" s="535" cm="1">
        <f t="array" ref="IL28">INDEX(IL$13:IL27,$B28+1,1)</f>
        <v>0</v>
      </c>
      <c r="IM28" s="535" cm="1">
        <f t="array" ref="IM28">INDEX(IM$13:IM27,$B28+1,1)</f>
        <v>0</v>
      </c>
      <c r="IN28" s="535" cm="1">
        <f t="array" ref="IN28">INDEX(IN$13:IN27,$B28+1,1)</f>
        <v>0</v>
      </c>
      <c r="IO28" s="535" cm="1">
        <f t="array" ref="IO28">INDEX(IO$13:IO27,$B28+1,1)</f>
        <v>0</v>
      </c>
      <c r="IP28" s="535" cm="1">
        <f t="array" ref="IP28">INDEX(IP$13:IP27,$B28+1,1)</f>
        <v>0</v>
      </c>
      <c r="IQ28" s="18"/>
      <c r="IR28" s="535" cm="1">
        <f t="array" ref="IR28">INDEX(IR$13:IR27,$B28+1,1)</f>
        <v>0.125</v>
      </c>
      <c r="IS28" s="535" cm="1">
        <f t="array" ref="IS28">INDEX(IS$13:IS27,$B28+1,1)</f>
        <v>0.3</v>
      </c>
      <c r="IT28" s="535" cm="1">
        <f t="array" ref="IT28">INDEX(IT$13:IT27,$B28+1,1)</f>
        <v>-0.05</v>
      </c>
      <c r="IU28" s="535" cm="1">
        <f t="array" ref="IU28">INDEX(IU$13:IU27,$B28+1,1)</f>
        <v>0.1</v>
      </c>
      <c r="IV28" s="535" cm="1">
        <f t="array" ref="IV28">INDEX(IV$13:IV27,$B28+1,1)</f>
        <v>0.25</v>
      </c>
      <c r="IW28" s="535" cm="1">
        <f t="array" ref="IW28">INDEX(IW$13:IW27,$B28+1,1)</f>
        <v>-0.05</v>
      </c>
      <c r="IX28" s="535" cm="1">
        <f t="array" ref="IX28">INDEX(IX$13:IX27,$B28+1,1)</f>
        <v>0.05</v>
      </c>
      <c r="IY28" s="535" cm="1">
        <f t="array" ref="IY28">INDEX(IY$13:IY27,$B28+1,1)</f>
        <v>0.1</v>
      </c>
      <c r="IZ28" s="535" cm="1">
        <f t="array" ref="IZ28">INDEX(IZ$13:IZ27,$B28+1,1)</f>
        <v>-0.02</v>
      </c>
      <c r="JA28" s="535" cm="1">
        <f t="array" ref="JA28">INDEX(JA$13:JA27,$B28+1,1)</f>
        <v>0.1</v>
      </c>
      <c r="JB28" s="535" cm="1">
        <f t="array" ref="JB28">INDEX(JB$13:JB27,$B28+1,1)</f>
        <v>0.25</v>
      </c>
      <c r="JC28" s="535" cm="1">
        <f t="array" ref="JC28">INDEX(JC$13:JC27,$B28+1,1)</f>
        <v>-0.05</v>
      </c>
      <c r="JD28" s="535" cm="1">
        <f t="array" ref="JD28">INDEX(JD$13:JD27,$B28+1,1)</f>
        <v>0.125</v>
      </c>
      <c r="JE28" s="535" cm="1">
        <f t="array" ref="JE28">INDEX(JE$13:JE27,$B28+1,1)</f>
        <v>0.1</v>
      </c>
      <c r="JF28" s="535" cm="1">
        <f t="array" ref="JF28">INDEX(JF$13:JF27,$B28+1,1)</f>
        <v>0.1</v>
      </c>
      <c r="JG28" s="535" cm="1">
        <f t="array" ref="JG28">INDEX(JG$13:JG27,$B28+1,1)</f>
        <v>0.1</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cm="1">
        <f t="array" ref="WM28">INDEX(WM$13:WM27,$B28+1,1)</f>
        <v>0</v>
      </c>
      <c r="WN28" s="535" cm="1">
        <f t="array" ref="WN28">INDEX(WN$13:WN27,$B28+1,1)</f>
        <v>0</v>
      </c>
      <c r="WO28" s="535" cm="1">
        <f t="array" ref="WO28">INDEX(WO$13:WO27,$B28+1,1)</f>
        <v>0</v>
      </c>
      <c r="WP28" s="535" cm="1">
        <f t="array" ref="WP28">INDEX(WP$13:WP27,$B28+1,1)</f>
        <v>0</v>
      </c>
      <c r="WQ28" s="535" cm="1">
        <f t="array" ref="WQ28">INDEX(WQ$13:WQ27,$B28+1,1)</f>
        <v>0</v>
      </c>
      <c r="WR28" s="535" cm="1">
        <f t="array" ref="WR28">INDEX(WR$13:WR27,$B28+1,1)</f>
        <v>0</v>
      </c>
      <c r="WS28" s="535" t="str" cm="1">
        <f t="array" ref="WS28">INDEX(WS$13:WS27,$B28+1,1)</f>
        <v>-</v>
      </c>
      <c r="WT28" s="18"/>
      <c r="WU28" s="535" cm="1">
        <f t="array" ref="WU28">INDEX(WU$13:WU27,$B28+1,1)</f>
        <v>0</v>
      </c>
      <c r="WV28" s="535" cm="1">
        <f t="array" ref="WV28">INDEX(WV$13:WV27,$B28+1,1)</f>
        <v>0</v>
      </c>
      <c r="WW28" s="535" cm="1">
        <f t="array" ref="WW28">INDEX(WW$13:WW27,$B28+1,1)</f>
        <v>0</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535" t="str" cm="1">
        <f t="array" ref="XH28">INDEX(XH$13:XH27,$B28+1,1)</f>
        <v>-</v>
      </c>
      <c r="XI28" s="535" t="str" cm="1">
        <f t="array" ref="XI28">INDEX(XI$13:XI27,$B28+1,1)</f>
        <v>-</v>
      </c>
      <c r="XJ28" s="535" t="str" cm="1">
        <f t="array" ref="XJ28">INDEX(XJ$13:XJ27,$B28+1,1)</f>
        <v>-</v>
      </c>
      <c r="XK28" s="535" t="str" cm="1">
        <f t="array" ref="XK28">INDEX(XK$13:XK27,$B28+1,1)</f>
        <v>-</v>
      </c>
      <c r="XL28" s="535" t="str" cm="1">
        <f t="array" ref="XL28">INDEX(XL$13:XL27,$B28+1,1)</f>
        <v>-</v>
      </c>
      <c r="XM28" s="535" t="str" cm="1">
        <f t="array" ref="XM28">INDEX(XM$13:XM27,$B28+1,1)</f>
        <v>-</v>
      </c>
      <c r="XN28" s="18"/>
      <c r="XO28" s="411" t="str">
        <f t="shared" ca="1" si="192"/>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str" cm="1">
        <f t="array" ref="XW28">INDEX(XW$13:XW27,$B28+1,1)</f>
        <v>-</v>
      </c>
      <c r="XX28" s="535" t="str" cm="1">
        <f t="array" ref="XX28">INDEX(XX$13:XX27,$B28+1,1)</f>
        <v>-</v>
      </c>
      <c r="XY28" s="535" t="str" cm="1">
        <f t="array" ref="XY28">INDEX(XY$13:XY27,$B28+1,1)</f>
        <v>-</v>
      </c>
      <c r="XZ28" s="535" t="str" cm="1">
        <f t="array" ref="XZ28">INDEX(XZ$13:XZ27,$B28+1,1)</f>
        <v>-</v>
      </c>
      <c r="YA28" s="535" t="str" cm="1">
        <f t="array" ref="YA28">INDEX(YA$13:YA27,$B28+1,1)</f>
        <v>-</v>
      </c>
      <c r="YB28" s="535" cm="1">
        <f t="array" ref="YB28">INDEX(YB$13:YB27,$B28+1,1)</f>
        <v>0</v>
      </c>
      <c r="YC28" s="535" t="str" cm="1">
        <f t="array" ref="YC28">INDEX(YC$13:YC27,$B28+1,1)</f>
        <v>-</v>
      </c>
      <c r="YD28" s="535" t="str" cm="1">
        <f t="array" ref="YD28">INDEX(YD$13:YD27,$B28+1,1)</f>
        <v>-</v>
      </c>
      <c r="YE28" s="535" t="str" cm="1">
        <f t="array" ref="YE28">INDEX(YE$13:YE27,$B28+1,1)</f>
        <v>-</v>
      </c>
      <c r="YF28" s="535" t="str" cm="1">
        <f t="array" ref="YF28">INDEX(YF$13:YF27,$B28+1,1)</f>
        <v>-</v>
      </c>
      <c r="YG28" s="535" t="str" cm="1">
        <f t="array" ref="YG28">INDEX(YG$13:YG27,$B28+1,1)</f>
        <v>-</v>
      </c>
      <c r="YH28" s="535" t="str" cm="1">
        <f t="array" ref="YH28">INDEX(YH$13:YH27,$B28+1,1)</f>
        <v>-</v>
      </c>
      <c r="YI28" s="535" t="str" cm="1">
        <f t="array" ref="YI28">INDEX(YI$13:YI27,$B28+1,1)</f>
        <v>-</v>
      </c>
      <c r="YJ28" s="535" t="str" cm="1">
        <f t="array" ref="YJ28">INDEX(YJ$13:YJ27,$B28+1,1)</f>
        <v>-</v>
      </c>
      <c r="YK28" s="535" t="b" cm="1">
        <f t="array" ref="YK28">INDEX(YK$13:YK27,$B28+1,1)</f>
        <v>1</v>
      </c>
      <c r="YL28" s="535" t="str" cm="1">
        <f t="array" ref="YL28">INDEX(YL$13:YL27,$B28+1,1)</f>
        <v>-</v>
      </c>
      <c r="YM28" s="535" cm="1">
        <f t="array" ref="YM28">INDEX(YM$13:YM27,$B28+1,1)</f>
        <v>0</v>
      </c>
      <c r="YN28" s="535" cm="1">
        <f t="array" ref="YN28">INDEX(YN$13:YN27,$B28+1,1)</f>
        <v>0</v>
      </c>
      <c r="YO28" s="535" cm="1">
        <f t="array" ref="YO28">INDEX(YO$13:YO27,$B28+1,1)</f>
        <v>0</v>
      </c>
      <c r="YP28" s="18"/>
      <c r="YQ28" s="535" t="str" cm="1">
        <f t="array" ref="YQ28">INDEX(YQ$13:YQ27,$B28+1,1)</f>
        <v>-</v>
      </c>
      <c r="YR28" s="535" t="str" cm="1">
        <f t="array" ref="YR28">INDEX(YR$13:YR27,$B28+1,1)</f>
        <v>-</v>
      </c>
      <c r="YS28" s="535" t="str" cm="1">
        <f t="array" ref="YS28">INDEX(YS$13:YS27,$B28+1,1)</f>
        <v>-</v>
      </c>
      <c r="YT28" s="535" t="str" cm="1">
        <f t="array" ref="YT28">INDEX(YT$13:YT27,$B28+1,1)</f>
        <v>-</v>
      </c>
      <c r="YU28" s="535" cm="1">
        <f t="array" ref="YU28">INDEX(YU$13:YU27,$B28+1,1)</f>
        <v>1</v>
      </c>
      <c r="YV28" s="535" cm="1">
        <f t="array" ref="YV28">INDEX(YV$13:YV27,$B28+1,1)</f>
        <v>1</v>
      </c>
      <c r="YW28" s="535" cm="1">
        <f t="array" ref="YW28">INDEX(YW$13:YW27,$B28+1,1)</f>
        <v>1</v>
      </c>
      <c r="YX28" s="535" cm="1">
        <f t="array" ref="YX28">INDEX(YX$13:YX27,$B28+1,1)</f>
        <v>1</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18"/>
      <c r="ZE28" s="411">
        <v>1.5</v>
      </c>
      <c r="ZF28" s="18"/>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cm="1">
        <f t="array" ref="AAV28">INDEX(AAV$13:AAV27,$B28+1,1)</f>
        <v>1</v>
      </c>
      <c r="AAW28" s="535" cm="1">
        <f t="array" ref="AAW28">INDEX(AAW$13:AAW27,$B28+1,1)</f>
        <v>1</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18"/>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t="str" cm="1">
        <f t="array" ref="AEN28">INDEX(AEN$13:AEN27,$B28+1,1)</f>
        <v>-</v>
      </c>
      <c r="AEO28" s="535" t="str" cm="1">
        <f t="array" ref="AEO28">INDEX(AEO$13:AEO27,$B28+1,1)</f>
        <v>-</v>
      </c>
      <c r="AEP28" s="535" t="str" cm="1">
        <f t="array" ref="AEP28">INDEX(AEP$13:AEP27,$B28+1,1)</f>
        <v>-</v>
      </c>
      <c r="AEQ28" s="535" t="str" cm="1">
        <f t="array" ref="AEQ28">INDEX(AEQ$13:AEQ27,$B28+1,1)</f>
        <v>-</v>
      </c>
      <c r="AER28" s="535" t="str" cm="1">
        <f t="array" ref="AER28">INDEX(AER$13:AER27,$B28+1,1)</f>
        <v>-</v>
      </c>
      <c r="AES28" s="535" t="str" cm="1">
        <f t="array" ref="AES28">INDEX(AES$13:AES27,$B28+1,1)</f>
        <v>-</v>
      </c>
      <c r="AET28" s="535" t="str" cm="1">
        <f t="array" ref="AET28">INDEX(AET$13:AET27,$B28+1,1)</f>
        <v>-</v>
      </c>
      <c r="AEU28" s="535" t="str" cm="1">
        <f t="array" ref="AEU28">INDEX(AEU$13:AEU27,$B28+1,1)</f>
        <v>-</v>
      </c>
      <c r="AEV28" s="535" t="str" cm="1">
        <f t="array" ref="AEV28">INDEX(AEV$13:AEV27,$B28+1,1)</f>
        <v>-</v>
      </c>
      <c r="AEW28" s="535" t="str" cm="1">
        <f t="array" ref="AEW28">INDEX(AEW$13:AEW27,$B28+1,1)</f>
        <v>-</v>
      </c>
      <c r="AEX28" s="535" cm="1">
        <f t="array" ref="AEX28">INDEX(AEX$13:AEX27,$B28+1,1)</f>
        <v>0</v>
      </c>
      <c r="AEY28" s="483">
        <v>0</v>
      </c>
    </row>
    <row r="29" spans="1:831" outlineLevel="1">
      <c r="A29" s="18">
        <f t="shared" si="137"/>
        <v>16</v>
      </c>
      <c r="B29" s="18">
        <f t="shared" si="199"/>
        <v>5</v>
      </c>
      <c r="C29">
        <v>2</v>
      </c>
      <c r="D29" s="17" t="str" cm="1">
        <f t="array" ref="D29">INDEX(D$13:D28,$B29+1,1)</f>
        <v>GSW</v>
      </c>
      <c r="E29" t="b">
        <v>1</v>
      </c>
      <c r="F29" t="b">
        <v>0</v>
      </c>
      <c r="G29" t="b">
        <f t="shared" si="200"/>
        <v>1</v>
      </c>
      <c r="H29" s="40" t="str">
        <f>"Brd"&amp;$T29&amp;IF($EZ29&gt;0,"&amp;EL","   ")&amp;"_test"</f>
        <v>Brd4&amp;EL_test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1"/>
        <v>4</v>
      </c>
      <c r="U29" s="411">
        <f t="shared" si="201"/>
        <v>3</v>
      </c>
      <c r="V29" s="411">
        <f t="shared" si="138"/>
        <v>0</v>
      </c>
      <c r="W29" s="778" t="b">
        <f t="shared" si="196"/>
        <v>0</v>
      </c>
      <c r="X29" s="777" t="b">
        <f t="shared" si="139"/>
        <v>1</v>
      </c>
      <c r="Y29" s="777" t="b">
        <f t="shared" si="139"/>
        <v>1</v>
      </c>
      <c r="Z29" s="796" t="b" cm="1">
        <f t="array" ref="Z29">INDEX(Z$13:Z28,$B29+1,1)</f>
        <v>0</v>
      </c>
      <c r="AA29" s="411">
        <f t="shared" si="140"/>
        <v>4</v>
      </c>
      <c r="AB29" s="411">
        <f t="shared" si="141"/>
        <v>4</v>
      </c>
      <c r="AC29" s="22">
        <v>4</v>
      </c>
      <c r="AD29" s="411">
        <f t="shared" si="142"/>
        <v>1</v>
      </c>
      <c r="AE29" s="111"/>
      <c r="AF29" s="111"/>
      <c r="AG29" s="111"/>
      <c r="AH29" s="111"/>
      <c r="AI29" s="535" cm="1">
        <f t="array" ref="AI29">INDEX(AI$13:AI28,$B29+1,1)</f>
        <v>1</v>
      </c>
      <c r="AJ29" s="535" cm="1">
        <f t="array" ref="AJ29">INDEX(AJ$13:AJ28,$B29+1,1)</f>
        <v>1</v>
      </c>
      <c r="AK29" s="535" cm="1">
        <f t="array" ref="AK29">INDEX(AK$13:AK28,$B29+1,1)</f>
        <v>1</v>
      </c>
      <c r="AL29" s="18"/>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Mat","")&amp;IF($EZ29=1,"&amp;EL","   ")&amp;IF($DQ29=TRUE,"&amp;BBT","    ")
&amp;      " TOL"&amp;_xlfn.SINGLE(INDEX(i.TOL_Desc,1,$N29))   &amp; " Scan"&amp;$AK29
&amp;       CHOOSE($K29+1," CFS"," GFS"," NFS")&amp;     " CG_"&amp;_xlfn.SINGLE(_xlfn.SWITCH($XO29,"-",1,TRUE,1,FALSE,0))&amp;_xlfn.SINGLE(    IF($XX29="-"," FodCrop    ",_xlfn.SWITCH(VALUE(LEFT($XX$4,1)),0," All",6," Lup",9," Oat",11," OaF")&amp;"_Fod"&amp;TEXT($XX29,"000%")))
&amp;" REV"&amp;"_"&amp;TEXT($HB29,"00;-0;00;@ ")&amp;TEXT($AN29,"00;-0;00;  @")&amp;"_"&amp;TEXT($HG29,"0")&amp;"_"&amp;TEXT($AP29,"0")
&amp; " RR"&amp;TEXT(SUM($FD29:$FE29),"+00%;-00%;    ;@")
&amp; " ("&amp;IF($DD29,"P","E")   &amp;IF($DE29,"T","t")        &amp;     "_F"&amp;IF($AAG29=TRUE,3,0)+COUNTIF($ZY29:$AAC29,TRUE)+COUNTIF($BV29:$BW29,"&gt;0")&amp;IF($AAE29=TRUE,3,0)+COUNTIF($BV29:$BW29,"&gt;0")&amp;"N"&amp;$AAJ29&amp;$AAK29&amp;"L"&amp;$AAV29&amp;$AAW29&amp;"_"&amp;$AAU29&amp;")"</f>
        <v>Brd4&amp;EL_test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5"/>
        <v>1</v>
      </c>
      <c r="CI29" s="411">
        <f t="shared" si="146"/>
        <v>0</v>
      </c>
      <c r="CJ29" s="411">
        <f t="shared" si="146"/>
        <v>0</v>
      </c>
      <c r="CK29" s="535" t="str" cm="1">
        <f t="array" ref="CK29">INDEX(CK$13:CK28,$B29+1,1)</f>
        <v>-</v>
      </c>
      <c r="CL29" s="535" t="str" cm="1">
        <f t="array" ref="CL29">INDEX(CL$13:CL28,$B29+1,1)</f>
        <v>-</v>
      </c>
      <c r="CM29" s="535" t="str" cm="1">
        <f t="array" ref="CM29">INDEX(CM$13:CM28,$B29+1,1)</f>
        <v>-</v>
      </c>
      <c r="CN29" s="411">
        <f t="shared" ca="1" si="147"/>
        <v>1</v>
      </c>
      <c r="CO29" s="411">
        <f t="shared" si="148"/>
        <v>0</v>
      </c>
      <c r="CP29" s="411">
        <f t="shared" si="148"/>
        <v>0</v>
      </c>
      <c r="CQ29" s="535" t="str" cm="1">
        <f t="array" ref="CQ29">INDEX(CQ$13:CQ28,$B29+1,1)</f>
        <v>-</v>
      </c>
      <c r="CR29" s="411">
        <f t="shared" ca="1" si="149"/>
        <v>1</v>
      </c>
      <c r="CS29" s="411">
        <f t="shared" si="150"/>
        <v>0</v>
      </c>
      <c r="CT29" s="535" t="str" cm="1">
        <f t="array" ref="CT29">INDEX(CT$13:CT28,$B29+1,1)</f>
        <v>-</v>
      </c>
      <c r="CU29" s="535" t="str" cm="1">
        <f t="array" ref="CU29">INDEX(CU$13:CU28,$B29+1,1)</f>
        <v>-</v>
      </c>
      <c r="CV29" s="411">
        <f t="shared" si="151"/>
        <v>0</v>
      </c>
      <c r="CW29" s="535" t="str" cm="1">
        <f t="array" ref="CW29">INDEX(CW$13:CW28,$B29+1,1)</f>
        <v>-</v>
      </c>
      <c r="CX29" s="411">
        <f t="shared" ca="1" si="152"/>
        <v>1</v>
      </c>
      <c r="CY29" s="411">
        <f t="shared" si="153"/>
        <v>0</v>
      </c>
      <c r="CZ29" s="411">
        <f t="shared" si="153"/>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77"/>
        <v>7</v>
      </c>
      <c r="DL29" s="411">
        <f t="shared" si="177"/>
        <v>70</v>
      </c>
      <c r="DM29" s="535" t="str" cm="1">
        <f t="array" ref="DM29">INDEX(DM$13:DM28,$B29+1,1)</f>
        <v>-</v>
      </c>
      <c r="DN29" s="411" t="str">
        <f t="shared" si="178"/>
        <v>-</v>
      </c>
      <c r="DO29" s="411" t="str">
        <f t="shared" si="178"/>
        <v>-</v>
      </c>
      <c r="DP29" s="411" t="str">
        <f t="shared" si="178"/>
        <v>-</v>
      </c>
      <c r="DQ29" s="411" t="b">
        <f t="shared" si="179"/>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ref="DV29:EB39" si="203">INDEX(i.Breed,$T29,DV$6)</f>
        <v>-</v>
      </c>
      <c r="DW29" s="411" t="str">
        <f t="shared" si="203"/>
        <v>-</v>
      </c>
      <c r="DX29" s="411" t="str">
        <f t="shared" si="203"/>
        <v>-</v>
      </c>
      <c r="DY29" s="411" t="str">
        <f t="shared" si="203"/>
        <v>-</v>
      </c>
      <c r="DZ29" s="411" t="str">
        <f t="shared" si="203"/>
        <v>-</v>
      </c>
      <c r="EA29" s="411" t="str">
        <f t="shared" si="203"/>
        <v>-</v>
      </c>
      <c r="EB29" s="411" t="str">
        <f t="shared" si="203"/>
        <v>-</v>
      </c>
      <c r="EC29" s="535" cm="1">
        <f t="array" ref="EC29">INDEX(EC$13:EC28,$B29+1,1)</f>
        <v>0</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535" cm="1">
        <f t="array" ref="EN29">INDEX(EN$13:EN28,$B29+1,1)</f>
        <v>999999</v>
      </c>
      <c r="EO29" s="535" cm="1">
        <f t="array" ref="EO29">INDEX(EO$13:EO28,$B29+1,1)</f>
        <v>999999</v>
      </c>
      <c r="EP29" s="782">
        <f t="shared" si="156"/>
        <v>999999</v>
      </c>
      <c r="EQ29" s="782">
        <f t="shared" si="156"/>
        <v>999999</v>
      </c>
      <c r="ER29" s="782">
        <f t="shared" si="156"/>
        <v>999999</v>
      </c>
      <c r="ES29" s="535" t="str" cm="1">
        <f t="array" ref="ES29">INDEX(ES$13:ES28,$B29+1,1)</f>
        <v>-</v>
      </c>
      <c r="ET29" s="535" t="str" cm="1">
        <f t="array" ref="ET29">INDEX(ET$13:ET28,$B29+1,1)</f>
        <v>-</v>
      </c>
      <c r="EU29" s="411" t="str">
        <f>IF(OR($AB29=6,$FW29&lt;2),EU$13,INDEX(i.dryman,($AJ29-1)*4+$AI29,EU$6))</f>
        <v>-</v>
      </c>
      <c r="EV29" s="411" t="str">
        <f>IF(OR($AB29=6,$FW29&lt;2),EV$13,INDEX(i.dryman,($AJ29-1)*4+$AI29,EV$6))</f>
        <v>-</v>
      </c>
      <c r="EW29" s="781">
        <f t="shared" si="181"/>
        <v>0</v>
      </c>
      <c r="EX29" s="779">
        <f t="shared" si="182"/>
        <v>999999</v>
      </c>
      <c r="EY29" s="780">
        <f t="shared" si="183"/>
        <v>999999</v>
      </c>
      <c r="EZ29" s="545" cm="1">
        <f t="array" ref="EZ29">INDEX(i.ELMated,$AB29+1,1)</f>
        <v>0.9</v>
      </c>
      <c r="FA29" s="728" cm="1">
        <f t="array" ref="FA29">IF(EZ29&lt;&gt;"-",EZ29,INDEX(i.ELMatedEst,$AA29+1,$T29))</f>
        <v>0.9</v>
      </c>
      <c r="FB29" s="535" t="str" cm="1">
        <f t="array" ref="FB29">INDEX(FB$13:FB28,$B29+1,1)</f>
        <v>-</v>
      </c>
      <c r="FC29" s="535" t="str" cm="1">
        <f t="array" ref="FC29">INDEX(FC$13:FC28,$B29+1,1)</f>
        <v>-</v>
      </c>
      <c r="FD29" s="411">
        <f t="shared" si="184"/>
        <v>0</v>
      </c>
      <c r="FE29" s="666">
        <f t="shared" si="185"/>
        <v>5.0000000000000001E-3</v>
      </c>
      <c r="FF29" s="535" cm="1">
        <f t="array" ref="FF29">INDEX(FF$13:FF28,$B29+1,1)</f>
        <v>1</v>
      </c>
      <c r="FG29" s="667">
        <f t="shared" si="186"/>
        <v>1.1999999999999997E-2</v>
      </c>
      <c r="FH29" s="667">
        <f>INDEX(CHOOSE($N29,DataAutumn!i.EL_PropnSold,DataWinter!i.EL_PropnSold,DataSpring!i.EL_PropnSold),$AI29,$T29)*INDEX(i.ELMatedEst,$AB29+1,$T29)*i.dAdultRR_ELPropSold
+INDEX(i.dryman,($AJ29-1)*4+$AI29,FH$7)</f>
        <v>1.332E-2</v>
      </c>
      <c r="FI29" s="667">
        <f>INDEX(CHOOSE($N29,DataAutumn!i.EL_PropnSold,DataWinter!i.EL_PropnSold,DataSpring!i.EL_PropnSold),$AI29,$T29)*INDEX(i.ELMatedEst,$AB29+1,$T29)*i.dAdultRR_ELPropSold
+INDEX(i.dryman,($AJ29-1)*4+$AI29,FI$7)</f>
        <v>4.4569999999999999E-2</v>
      </c>
      <c r="FJ29" s="667">
        <f>INDEX(CHOOSE($N29,DataAutumn!i.EL_PropnSold,DataWinter!i.EL_PropnSold,DataSpring!i.EL_PropnSold),$AI29,$T29)*INDEX(i.ELMatedEst,$AB29+1,$T29)*i.dAdultRR_ELPropSold
+INDEX(i.dryman,($AJ29-1)*4+$AI29,FJ$7)</f>
        <v>4.4569999999999999E-2</v>
      </c>
      <c r="FK29" s="667">
        <f>INDEX(CHOOSE($N29,DataAutumn!i.EL_PropnSold,DataWinter!i.EL_PropnSold,DataSpring!i.EL_PropnSold),$AI29,$T29)*INDEX(i.ELMatedEst,$AB29+1,$T29)*i.dAdultRR_ELPropSold
+INDEX(i.dryman,($AJ29-1)*4+$AI29,FK$7)</f>
        <v>4.4569999999999999E-2</v>
      </c>
      <c r="FL29" s="668">
        <f>INDEX(CHOOSE($N29,DataAutumn!i.EL_PropnSold,DataWinter!i.EL_PropnSold,DataSpring!i.EL_PropnSold),$AI29,$T29)*INDEX(i.ELMatedEst,$AB29+1,$T29)*i.dAdultLSurv_ELPropSold</f>
        <v>-2.8800000000000002E-3</v>
      </c>
      <c r="FM29" s="411" t="b">
        <f t="shared" si="187"/>
        <v>0</v>
      </c>
      <c r="FN29" s="411" t="b">
        <f t="shared" si="187"/>
        <v>0</v>
      </c>
      <c r="FO29" s="411" t="b">
        <f t="shared" si="187"/>
        <v>0</v>
      </c>
      <c r="FP29" s="411" t="b">
        <f t="shared" si="187"/>
        <v>0</v>
      </c>
      <c r="FQ29" s="411">
        <f t="shared" si="188"/>
        <v>0</v>
      </c>
      <c r="FR29" s="411">
        <f t="shared" si="188"/>
        <v>0</v>
      </c>
      <c r="FS29" s="411" t="b">
        <f t="shared" si="189"/>
        <v>0</v>
      </c>
      <c r="FT29" s="411" t="b">
        <f t="shared" si="157"/>
        <v>0</v>
      </c>
      <c r="FU29" s="411" t="b">
        <f t="shared" si="157"/>
        <v>0</v>
      </c>
      <c r="FV29" s="411" t="b">
        <f t="shared" si="157"/>
        <v>1</v>
      </c>
      <c r="FW29" s="87">
        <f t="shared" si="158"/>
        <v>1</v>
      </c>
      <c r="FX29" s="87">
        <f t="shared" si="158"/>
        <v>1</v>
      </c>
      <c r="FY29" s="535" cm="1">
        <f t="array" ref="FY29">INDEX(FY$13:FY28,$B29+1,1)</f>
        <v>1</v>
      </c>
      <c r="FZ29" s="535" cm="1">
        <f t="array" ref="FZ29">INDEX(FZ$13:FZ28,$B29+1,1)</f>
        <v>1</v>
      </c>
      <c r="GA29" s="535" cm="1">
        <f t="array" ref="GA29">INDEX(GA$13:GA28,$B29+1,1)</f>
        <v>1</v>
      </c>
      <c r="GB29" s="535" cm="1">
        <f t="array" ref="GB29">INDEX(GB$13:GB28,$B29+1,1)</f>
        <v>1</v>
      </c>
      <c r="GC29" s="535" t="str" cm="1">
        <f t="array" ref="GC29">INDEX(GC$13:GC28,$B29+1,1)</f>
        <v>-</v>
      </c>
      <c r="GD29" s="411" t="b">
        <f t="shared" si="190"/>
        <v>1</v>
      </c>
      <c r="GE29" s="411" t="b">
        <f t="shared" si="190"/>
        <v>0</v>
      </c>
      <c r="GF29" s="411" t="b">
        <f t="shared" si="190"/>
        <v>0</v>
      </c>
      <c r="GG29" s="411" t="b">
        <f t="shared" si="190"/>
        <v>0</v>
      </c>
      <c r="GH29" s="87">
        <f t="shared" si="202"/>
        <v>1</v>
      </c>
      <c r="GI29" s="87">
        <f t="shared" si="202"/>
        <v>1</v>
      </c>
      <c r="GJ29" s="87">
        <f t="shared" si="202"/>
        <v>1</v>
      </c>
      <c r="GK29" s="87">
        <f t="shared" si="202"/>
        <v>1</v>
      </c>
      <c r="GL29" s="87">
        <f t="shared" si="202"/>
        <v>1</v>
      </c>
      <c r="GM29" s="87">
        <f t="shared" si="202"/>
        <v>1</v>
      </c>
      <c r="GN29" s="87">
        <f t="shared" si="202"/>
        <v>1</v>
      </c>
      <c r="GO29" s="87">
        <f t="shared" si="202"/>
        <v>1</v>
      </c>
      <c r="GP29" s="535" cm="1">
        <f t="array" ref="GP29">INDEX(GP$13:GP28,$B29+1,1)</f>
        <v>0</v>
      </c>
      <c r="GQ29" s="535" cm="1">
        <f t="array" ref="GQ29">INDEX(GQ$13:GQ28,$B29+1,1)</f>
        <v>0</v>
      </c>
      <c r="GR29" s="535" cm="1">
        <f t="array" ref="GR29">INDEX(GR$13:GR28,$B29+1,1)</f>
        <v>0</v>
      </c>
      <c r="GS29" s="535" cm="1">
        <f t="array" ref="GS29">INDEX(GS$13:GS28,$B29+1,1)</f>
        <v>0</v>
      </c>
      <c r="GT29" s="411" cm="1">
        <f t="array" ref="GT29">INDEX(i.dse_type,1,$L29)</f>
        <v>0</v>
      </c>
      <c r="GU29" s="535" t="str" cm="1">
        <f t="array" ref="GU29">INDEX(GU$13:GU28,$B29+1,1)</f>
        <v>-</v>
      </c>
      <c r="GV29" s="535" t="str" cm="1">
        <f t="array" ref="GV29">INDEX(GV$13:GV28,$B29+1,1)</f>
        <v>-</v>
      </c>
      <c r="GW29" s="535" t="str" cm="1">
        <f t="array" ref="GW29">INDEX(GW$13:GW28,$B29+1,1)</f>
        <v>-</v>
      </c>
      <c r="GX29" s="18"/>
      <c r="GY29" s="535" t="str" cm="1">
        <f t="array" ref="GY29">INDEX(GY$13:GY28,$B29+1,1)</f>
        <v>-</v>
      </c>
      <c r="GZ29" s="411" t="b">
        <f t="shared" si="191"/>
        <v>0</v>
      </c>
      <c r="HA29" s="535" t="str" cm="1">
        <f t="array" ref="HA29">INDEX(HA$13:HA28,$B29+1,1)</f>
        <v>-</v>
      </c>
      <c r="HB29" s="535" t="str" cm="1">
        <f t="array" ref="HB29">INDEX(HB$13:HB28,$B29+1,1)</f>
        <v>-</v>
      </c>
      <c r="HC29" s="535" t="str" cm="1">
        <f t="array" ref="HC29">INDEX(HC$13:HC28,$B29+1,1)</f>
        <v>-</v>
      </c>
      <c r="HD29" s="535" cm="1">
        <f t="array" ref="HD29">INDEX(HD$13:HD28,$B29+1,1)</f>
        <v>1</v>
      </c>
      <c r="HE29" s="535" cm="1">
        <f t="array" ref="HE29">INDEX(HE$13:HE28,$B29+1,1)</f>
        <v>1</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t="str" cm="1">
        <f t="array" ref="HU29">INDEX(HU$13:HU28,$B29+1,1)</f>
        <v>-</v>
      </c>
      <c r="HV29" s="535" t="str" cm="1">
        <f t="array" ref="HV29">INDEX(HV$13:HV28,$B29+1,1)</f>
        <v>-</v>
      </c>
      <c r="HW29" s="535" t="str" cm="1">
        <f t="array" ref="HW29">INDEX(HW$13:HW28,$B29+1,1)</f>
        <v>-</v>
      </c>
      <c r="HX29" s="535" t="str" cm="1">
        <f t="array" ref="HX29">INDEX(HX$13:HX28,$B29+1,1)</f>
        <v>-</v>
      </c>
      <c r="HY29" s="535" t="str" cm="1">
        <f t="array" ref="HY29">INDEX(HY$13:HY28,$B29+1,1)</f>
        <v>-</v>
      </c>
      <c r="HZ29" s="535" t="str" cm="1">
        <f t="array" ref="HZ29">INDEX(HZ$13:HZ28,$B29+1,1)</f>
        <v>-</v>
      </c>
      <c r="IA29" s="535" cm="1">
        <f t="array" ref="IA29">INDEX(IA$13:IA28,$B29+1,1)</f>
        <v>0</v>
      </c>
      <c r="IB29" s="535" t="str" cm="1">
        <f t="array" ref="IB29">INDEX(IB$13:IB28,$B29+1,1)</f>
        <v>-</v>
      </c>
      <c r="IC29" s="535" cm="1">
        <f t="array" ref="IC29">INDEX(IC$13:IC28,$B29+1,1)</f>
        <v>1</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535" cm="1">
        <f t="array" ref="IK29">INDEX(IK$13:IK28,$B29+1,1)</f>
        <v>1</v>
      </c>
      <c r="IL29" s="535" cm="1">
        <f t="array" ref="IL29">INDEX(IL$13:IL28,$B29+1,1)</f>
        <v>0</v>
      </c>
      <c r="IM29" s="535" cm="1">
        <f t="array" ref="IM29">INDEX(IM$13:IM28,$B29+1,1)</f>
        <v>0</v>
      </c>
      <c r="IN29" s="535" cm="1">
        <f t="array" ref="IN29">INDEX(IN$13:IN28,$B29+1,1)</f>
        <v>0</v>
      </c>
      <c r="IO29" s="535" cm="1">
        <f t="array" ref="IO29">INDEX(IO$13:IO28,$B29+1,1)</f>
        <v>0</v>
      </c>
      <c r="IP29" s="535" cm="1">
        <f t="array" ref="IP29">INDEX(IP$13:IP28,$B29+1,1)</f>
        <v>0</v>
      </c>
      <c r="IQ29" s="18"/>
      <c r="IR29" s="535" cm="1">
        <f t="array" ref="IR29">INDEX(IR$13:IR28,$B29+1,1)</f>
        <v>0.125</v>
      </c>
      <c r="IS29" s="535" cm="1">
        <f t="array" ref="IS29">INDEX(IS$13:IS28,$B29+1,1)</f>
        <v>0.3</v>
      </c>
      <c r="IT29" s="535" cm="1">
        <f t="array" ref="IT29">INDEX(IT$13:IT28,$B29+1,1)</f>
        <v>-0.05</v>
      </c>
      <c r="IU29" s="535" cm="1">
        <f t="array" ref="IU29">INDEX(IU$13:IU28,$B29+1,1)</f>
        <v>0.1</v>
      </c>
      <c r="IV29" s="535" cm="1">
        <f t="array" ref="IV29">INDEX(IV$13:IV28,$B29+1,1)</f>
        <v>0.25</v>
      </c>
      <c r="IW29" s="535" cm="1">
        <f t="array" ref="IW29">INDEX(IW$13:IW28,$B29+1,1)</f>
        <v>-0.05</v>
      </c>
      <c r="IX29" s="535" cm="1">
        <f t="array" ref="IX29">INDEX(IX$13:IX28,$B29+1,1)</f>
        <v>0.05</v>
      </c>
      <c r="IY29" s="535" cm="1">
        <f t="array" ref="IY29">INDEX(IY$13:IY28,$B29+1,1)</f>
        <v>0.1</v>
      </c>
      <c r="IZ29" s="535" cm="1">
        <f t="array" ref="IZ29">INDEX(IZ$13:IZ28,$B29+1,1)</f>
        <v>-0.02</v>
      </c>
      <c r="JA29" s="535" cm="1">
        <f t="array" ref="JA29">INDEX(JA$13:JA28,$B29+1,1)</f>
        <v>0.1</v>
      </c>
      <c r="JB29" s="535" cm="1">
        <f t="array" ref="JB29">INDEX(JB$13:JB28,$B29+1,1)</f>
        <v>0.25</v>
      </c>
      <c r="JC29" s="535" cm="1">
        <f t="array" ref="JC29">INDEX(JC$13:JC28,$B29+1,1)</f>
        <v>-0.05</v>
      </c>
      <c r="JD29" s="535" cm="1">
        <f t="array" ref="JD29">INDEX(JD$13:JD28,$B29+1,1)</f>
        <v>0.125</v>
      </c>
      <c r="JE29" s="535" cm="1">
        <f t="array" ref="JE29">INDEX(JE$13:JE28,$B29+1,1)</f>
        <v>0.1</v>
      </c>
      <c r="JF29" s="535" cm="1">
        <f t="array" ref="JF29">INDEX(JF$13:JF28,$B29+1,1)</f>
        <v>0.1</v>
      </c>
      <c r="JG29" s="535" cm="1">
        <f t="array" ref="JG29">INDEX(JG$13:JG28,$B29+1,1)</f>
        <v>0.1</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cm="1">
        <f t="array" ref="WM29">INDEX(WM$13:WM28,$B29+1,1)</f>
        <v>0</v>
      </c>
      <c r="WN29" s="535" cm="1">
        <f t="array" ref="WN29">INDEX(WN$13:WN28,$B29+1,1)</f>
        <v>0</v>
      </c>
      <c r="WO29" s="535" cm="1">
        <f t="array" ref="WO29">INDEX(WO$13:WO28,$B29+1,1)</f>
        <v>0</v>
      </c>
      <c r="WP29" s="535" cm="1">
        <f t="array" ref="WP29">INDEX(WP$13:WP28,$B29+1,1)</f>
        <v>0</v>
      </c>
      <c r="WQ29" s="535" cm="1">
        <f t="array" ref="WQ29">INDEX(WQ$13:WQ28,$B29+1,1)</f>
        <v>0</v>
      </c>
      <c r="WR29" s="535" cm="1">
        <f t="array" ref="WR29">INDEX(WR$13:WR28,$B29+1,1)</f>
        <v>0</v>
      </c>
      <c r="WS29" s="535" t="str" cm="1">
        <f t="array" ref="WS29">INDEX(WS$13:WS28,$B29+1,1)</f>
        <v>-</v>
      </c>
      <c r="WT29" s="18"/>
      <c r="WU29" s="535" cm="1">
        <f t="array" ref="WU29">INDEX(WU$13:WU28,$B29+1,1)</f>
        <v>0</v>
      </c>
      <c r="WV29" s="535" cm="1">
        <f t="array" ref="WV29">INDEX(WV$13:WV28,$B29+1,1)</f>
        <v>0</v>
      </c>
      <c r="WW29" s="535" cm="1">
        <f t="array" ref="WW29">INDEX(WW$13:WW28,$B29+1,1)</f>
        <v>0</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535" t="str" cm="1">
        <f t="array" ref="XH29">INDEX(XH$13:XH28,$B29+1,1)</f>
        <v>-</v>
      </c>
      <c r="XI29" s="535" t="str" cm="1">
        <f t="array" ref="XI29">INDEX(XI$13:XI28,$B29+1,1)</f>
        <v>-</v>
      </c>
      <c r="XJ29" s="535" t="str" cm="1">
        <f t="array" ref="XJ29">INDEX(XJ$13:XJ28,$B29+1,1)</f>
        <v>-</v>
      </c>
      <c r="XK29" s="535" t="str" cm="1">
        <f t="array" ref="XK29">INDEX(XK$13:XK28,$B29+1,1)</f>
        <v>-</v>
      </c>
      <c r="XL29" s="535" t="str" cm="1">
        <f t="array" ref="XL29">INDEX(XL$13:XL28,$B29+1,1)</f>
        <v>-</v>
      </c>
      <c r="XM29" s="535" t="str" cm="1">
        <f t="array" ref="XM29">INDEX(XM$13:XM28,$B29+1,1)</f>
        <v>-</v>
      </c>
      <c r="XN29" s="18"/>
      <c r="XO29" s="411" t="str">
        <f t="shared" ca="1" si="192"/>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str" cm="1">
        <f t="array" ref="XW29">INDEX(XW$13:XW28,$B29+1,1)</f>
        <v>-</v>
      </c>
      <c r="XX29" s="535" t="str" cm="1">
        <f t="array" ref="XX29">INDEX(XX$13:XX28,$B29+1,1)</f>
        <v>-</v>
      </c>
      <c r="XY29" s="535" t="str" cm="1">
        <f t="array" ref="XY29">INDEX(XY$13:XY28,$B29+1,1)</f>
        <v>-</v>
      </c>
      <c r="XZ29" s="535" t="str" cm="1">
        <f t="array" ref="XZ29">INDEX(XZ$13:XZ28,$B29+1,1)</f>
        <v>-</v>
      </c>
      <c r="YA29" s="535" t="str" cm="1">
        <f t="array" ref="YA29">INDEX(YA$13:YA28,$B29+1,1)</f>
        <v>-</v>
      </c>
      <c r="YB29" s="535" cm="1">
        <f t="array" ref="YB29">INDEX(YB$13:YB28,$B29+1,1)</f>
        <v>0</v>
      </c>
      <c r="YC29" s="535" t="str" cm="1">
        <f t="array" ref="YC29">INDEX(YC$13:YC28,$B29+1,1)</f>
        <v>-</v>
      </c>
      <c r="YD29" s="535" t="str" cm="1">
        <f t="array" ref="YD29">INDEX(YD$13:YD28,$B29+1,1)</f>
        <v>-</v>
      </c>
      <c r="YE29" s="535" t="str" cm="1">
        <f t="array" ref="YE29">INDEX(YE$13:YE28,$B29+1,1)</f>
        <v>-</v>
      </c>
      <c r="YF29" s="535" t="str" cm="1">
        <f t="array" ref="YF29">INDEX(YF$13:YF28,$B29+1,1)</f>
        <v>-</v>
      </c>
      <c r="YG29" s="535" t="str" cm="1">
        <f t="array" ref="YG29">INDEX(YG$13:YG28,$B29+1,1)</f>
        <v>-</v>
      </c>
      <c r="YH29" s="535" t="str" cm="1">
        <f t="array" ref="YH29">INDEX(YH$13:YH28,$B29+1,1)</f>
        <v>-</v>
      </c>
      <c r="YI29" s="535" t="str" cm="1">
        <f t="array" ref="YI29">INDEX(YI$13:YI28,$B29+1,1)</f>
        <v>-</v>
      </c>
      <c r="YJ29" s="535" t="str" cm="1">
        <f t="array" ref="YJ29">INDEX(YJ$13:YJ28,$B29+1,1)</f>
        <v>-</v>
      </c>
      <c r="YK29" s="535" t="b" cm="1">
        <f t="array" ref="YK29">INDEX(YK$13:YK28,$B29+1,1)</f>
        <v>1</v>
      </c>
      <c r="YL29" s="535" t="str" cm="1">
        <f t="array" ref="YL29">INDEX(YL$13:YL28,$B29+1,1)</f>
        <v>-</v>
      </c>
      <c r="YM29" s="535" cm="1">
        <f t="array" ref="YM29">INDEX(YM$13:YM28,$B29+1,1)</f>
        <v>0</v>
      </c>
      <c r="YN29" s="535" cm="1">
        <f t="array" ref="YN29">INDEX(YN$13:YN28,$B29+1,1)</f>
        <v>0</v>
      </c>
      <c r="YO29" s="535" cm="1">
        <f t="array" ref="YO29">INDEX(YO$13:YO28,$B29+1,1)</f>
        <v>0</v>
      </c>
      <c r="YP29" s="18"/>
      <c r="YQ29" s="535" t="str" cm="1">
        <f t="array" ref="YQ29">INDEX(YQ$13:YQ28,$B29+1,1)</f>
        <v>-</v>
      </c>
      <c r="YR29" s="535" t="str" cm="1">
        <f t="array" ref="YR29">INDEX(YR$13:YR28,$B29+1,1)</f>
        <v>-</v>
      </c>
      <c r="YS29" s="535" t="str" cm="1">
        <f t="array" ref="YS29">INDEX(YS$13:YS28,$B29+1,1)</f>
        <v>-</v>
      </c>
      <c r="YT29" s="535" t="str" cm="1">
        <f t="array" ref="YT29">INDEX(YT$13:YT28,$B29+1,1)</f>
        <v>-</v>
      </c>
      <c r="YU29" s="535" cm="1">
        <f t="array" ref="YU29">INDEX(YU$13:YU28,$B29+1,1)</f>
        <v>1</v>
      </c>
      <c r="YV29" s="535" cm="1">
        <f t="array" ref="YV29">INDEX(YV$13:YV28,$B29+1,1)</f>
        <v>1</v>
      </c>
      <c r="YW29" s="535" cm="1">
        <f t="array" ref="YW29">INDEX(YW$13:YW28,$B29+1,1)</f>
        <v>1</v>
      </c>
      <c r="YX29" s="535" cm="1">
        <f t="array" ref="YX29">INDEX(YX$13:YX28,$B29+1,1)</f>
        <v>1</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18"/>
      <c r="ZE29" s="411">
        <v>1.5</v>
      </c>
      <c r="ZF29" s="18"/>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cm="1">
        <f t="array" ref="AAV29">INDEX(AAV$13:AAV28,$B29+1,1)</f>
        <v>1</v>
      </c>
      <c r="AAW29" s="535" cm="1">
        <f t="array" ref="AAW29">INDEX(AAW$13:AAW28,$B29+1,1)</f>
        <v>1</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18"/>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t="str" cm="1">
        <f t="array" ref="AEN29">INDEX(AEN$13:AEN28,$B29+1,1)</f>
        <v>-</v>
      </c>
      <c r="AEO29" s="535" t="str" cm="1">
        <f t="array" ref="AEO29">INDEX(AEO$13:AEO28,$B29+1,1)</f>
        <v>-</v>
      </c>
      <c r="AEP29" s="535" t="str" cm="1">
        <f t="array" ref="AEP29">INDEX(AEP$13:AEP28,$B29+1,1)</f>
        <v>-</v>
      </c>
      <c r="AEQ29" s="535" t="str" cm="1">
        <f t="array" ref="AEQ29">INDEX(AEQ$13:AEQ28,$B29+1,1)</f>
        <v>-</v>
      </c>
      <c r="AER29" s="535" t="str" cm="1">
        <f t="array" ref="AER29">INDEX(AER$13:AER28,$B29+1,1)</f>
        <v>-</v>
      </c>
      <c r="AES29" s="535" t="str" cm="1">
        <f t="array" ref="AES29">INDEX(AES$13:AES28,$B29+1,1)</f>
        <v>-</v>
      </c>
      <c r="AET29" s="535" t="str" cm="1">
        <f t="array" ref="AET29">INDEX(AET$13:AET28,$B29+1,1)</f>
        <v>-</v>
      </c>
      <c r="AEU29" s="535" t="str" cm="1">
        <f t="array" ref="AEU29">INDEX(AEU$13:AEU28,$B29+1,1)</f>
        <v>-</v>
      </c>
      <c r="AEV29" s="535" t="str" cm="1">
        <f t="array" ref="AEV29">INDEX(AEV$13:AEV28,$B29+1,1)</f>
        <v>-</v>
      </c>
      <c r="AEW29" s="535" t="str" cm="1">
        <f t="array" ref="AEW29">INDEX(AEW$13:AEW28,$B29+1,1)</f>
        <v>-</v>
      </c>
      <c r="AEX29" s="535" cm="1">
        <f t="array" ref="AEX29">INDEX(AEX$13:AEX28,$B29+1,1)</f>
        <v>0</v>
      </c>
      <c r="AEY29" s="483">
        <v>0</v>
      </c>
    </row>
    <row r="30" spans="1:831" outlineLevel="1">
      <c r="A30" s="18">
        <f t="shared" si="137"/>
        <v>17</v>
      </c>
      <c r="B30" s="18">
        <f t="shared" si="199"/>
        <v>5</v>
      </c>
      <c r="C30">
        <v>2</v>
      </c>
      <c r="D30" s="17" t="str" cm="1">
        <f t="array" ref="D30">INDEX(D$13:D29,$B30+1,1)</f>
        <v>GSW</v>
      </c>
      <c r="E30" t="b">
        <v>1</v>
      </c>
      <c r="F30" t="b">
        <v>0</v>
      </c>
      <c r="G30" t="b">
        <f t="shared" si="200"/>
        <v>1</v>
      </c>
      <c r="H30" s="40" t="str">
        <f>"TOL"&amp;$N30&amp;"_test   "</f>
        <v xml:space="preserve">TOL2_test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2</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8"/>
        <v>2</v>
      </c>
      <c r="W30" s="778" t="b">
        <f t="shared" si="196"/>
        <v>0</v>
      </c>
      <c r="X30" s="777" t="b">
        <f t="shared" si="139"/>
        <v>1</v>
      </c>
      <c r="Y30" s="777" t="b">
        <f t="shared" si="139"/>
        <v>1</v>
      </c>
      <c r="Z30" s="796" t="b" cm="1">
        <f t="array" ref="Z30">INDEX(Z$13:Z29,$B30+1,1)</f>
        <v>0</v>
      </c>
      <c r="AA30" s="411">
        <f t="shared" si="140"/>
        <v>6</v>
      </c>
      <c r="AB30" s="411">
        <f t="shared" si="141"/>
        <v>6</v>
      </c>
      <c r="AC30" s="411"/>
      <c r="AD30" s="411">
        <f t="shared" si="142"/>
        <v>6</v>
      </c>
      <c r="AE30" s="111"/>
      <c r="AF30" s="111"/>
      <c r="AG30" s="111"/>
      <c r="AH30" s="111"/>
      <c r="AI30" s="535" cm="1">
        <f t="array" ref="AI30">INDEX(AI$13:AI29,$B30+1,1)</f>
        <v>1</v>
      </c>
      <c r="AJ30" s="535" cm="1">
        <f t="array" ref="AJ30">INDEX(AJ$13:AJ29,$B30+1,1)</f>
        <v>1</v>
      </c>
      <c r="AK30" s="535" cm="1">
        <f t="array" ref="AK30">INDEX(AK$13:AK29,$B30+1,1)</f>
        <v>1</v>
      </c>
      <c r="AL30" s="18"/>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Mat","")&amp;IF($EZ30=1,"&amp;EL","   ")&amp;IF($DQ30=TRUE,"&amp;BBT","    ")
&amp;      " TOL"&amp;_xlfn.SINGLE(INDEX(i.TOL_Desc,1,$N30))   &amp; " Scan"&amp;$AK30
&amp;       CHOOSE($K30+1," CFS"," GFS"," NFS")&amp;     " CG_"&amp;_xlfn.SINGLE(_xlfn.SWITCH($XO30,"-",1,TRUE,1,FALSE,0))&amp;_xlfn.SINGLE(    IF($XX30="-"," FodCrop    ",_xlfn.SWITCH(VALUE(LEFT($XX$4,1)),0," All",6," Lup",9," Oat",11," OaF")&amp;"_Fod"&amp;TEXT($XX30,"000%")))
&amp;" REV"&amp;"_"&amp;TEXT($HB30,"00;-0;00;@ ")&amp;TEXT($AN30,"00;-0;00;  @")&amp;"_"&amp;TEXT($HG30,"0")&amp;"_"&amp;TEXT($AP30,"0")
&amp; " RR"&amp;TEXT(SUM($FD30:$FE30),"+00%;-00%;    ;@")
&amp; " ("&amp;IF($DD30,"P","E")   &amp;IF($DE30,"T","t")        &amp;     "_F"&amp;IF($AAG30=TRUE,3,0)+COUNTIF($ZY30:$AAC30,TRUE)+COUNTIF($BV30:$BW30,"&gt;0")&amp;IF($AAE30=TRUE,3,0)+COUNTIF($BV30:$BW30,"&gt;0")&amp;"N"&amp;$AAJ30&amp;$AAK30&amp;"L"&amp;$AAV30&amp;$AAW30&amp;"_"&amp;$AAU30&amp;")"</f>
        <v>TOL2_test    SE GSW_PInp MFM        TOLWin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t="str">
        <f t="shared" ca="1" si="145"/>
        <v>-</v>
      </c>
      <c r="CI30" s="411">
        <f t="shared" si="146"/>
        <v>0</v>
      </c>
      <c r="CJ30" s="411">
        <f t="shared" si="146"/>
        <v>0</v>
      </c>
      <c r="CK30" s="535" t="str" cm="1">
        <f t="array" ref="CK30">INDEX(CK$13:CK29,$B30+1,1)</f>
        <v>-</v>
      </c>
      <c r="CL30" s="535" t="str" cm="1">
        <f t="array" ref="CL30">INDEX(CL$13:CL29,$B30+1,1)</f>
        <v>-</v>
      </c>
      <c r="CM30" s="535" t="str" cm="1">
        <f t="array" ref="CM30">INDEX(CM$13:CM29,$B30+1,1)</f>
        <v>-</v>
      </c>
      <c r="CN30" s="411" t="str">
        <f t="shared" ca="1" si="147"/>
        <v>-</v>
      </c>
      <c r="CO30" s="411">
        <f t="shared" si="148"/>
        <v>0</v>
      </c>
      <c r="CP30" s="411">
        <f t="shared" si="148"/>
        <v>0</v>
      </c>
      <c r="CQ30" s="535" t="str" cm="1">
        <f t="array" ref="CQ30">INDEX(CQ$13:CQ29,$B30+1,1)</f>
        <v>-</v>
      </c>
      <c r="CR30" s="411" t="str">
        <f t="shared" ca="1" si="149"/>
        <v>-</v>
      </c>
      <c r="CS30" s="411">
        <f t="shared" si="150"/>
        <v>0</v>
      </c>
      <c r="CT30" s="535" t="str" cm="1">
        <f t="array" ref="CT30">INDEX(CT$13:CT29,$B30+1,1)</f>
        <v>-</v>
      </c>
      <c r="CU30" s="535" t="str" cm="1">
        <f t="array" ref="CU30">INDEX(CU$13:CU29,$B30+1,1)</f>
        <v>-</v>
      </c>
      <c r="CV30" s="411">
        <f t="shared" si="151"/>
        <v>0</v>
      </c>
      <c r="CW30" s="535" t="str" cm="1">
        <f t="array" ref="CW30">INDEX(CW$13:CW29,$B30+1,1)</f>
        <v>-</v>
      </c>
      <c r="CX30" s="411" t="str">
        <f t="shared" ca="1" si="152"/>
        <v>-</v>
      </c>
      <c r="CY30" s="411">
        <f t="shared" si="153"/>
        <v>0</v>
      </c>
      <c r="CZ30" s="411">
        <f t="shared" si="153"/>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77"/>
        <v>1</v>
      </c>
      <c r="DL30" s="411">
        <f t="shared" si="177"/>
        <v>60</v>
      </c>
      <c r="DM30" s="535" t="str" cm="1">
        <f t="array" ref="DM30">INDEX(DM$13:DM29,$B30+1,1)</f>
        <v>-</v>
      </c>
      <c r="DN30" s="411" t="str">
        <f t="shared" si="178"/>
        <v>-</v>
      </c>
      <c r="DO30" s="411" t="str">
        <f t="shared" si="178"/>
        <v>-</v>
      </c>
      <c r="DP30" s="411" t="str">
        <f t="shared" si="178"/>
        <v>-</v>
      </c>
      <c r="DQ30" s="411" t="b">
        <f t="shared" si="179"/>
        <v>0</v>
      </c>
      <c r="DR30" s="535" t="str" cm="1">
        <f t="array" ref="DR30">INDEX(DR$13:DR29,$B30+1,1)</f>
        <v>-</v>
      </c>
      <c r="DS30" s="535" t="str" cm="1">
        <f t="array" ref="DS30">INDEX(DS$13:DS29,$B30+1,1)</f>
        <v>-</v>
      </c>
      <c r="DT30" s="535" t="str" cm="1">
        <f t="array" ref="DT30">INDEX(DT$13:DT29,$B30+1,1)</f>
        <v>-</v>
      </c>
      <c r="DU30" s="535" t="str" cm="1">
        <f t="array" ref="DU30">INDEX(DU$13:DU29,$B30+1,1)</f>
        <v>-</v>
      </c>
      <c r="DV30" s="411">
        <f t="shared" si="203"/>
        <v>500</v>
      </c>
      <c r="DW30" s="411">
        <f t="shared" si="203"/>
        <v>500</v>
      </c>
      <c r="DX30" s="411" t="str">
        <f t="shared" si="203"/>
        <v>-</v>
      </c>
      <c r="DY30" s="411" t="str">
        <f t="shared" si="203"/>
        <v>-</v>
      </c>
      <c r="DZ30" s="411" t="str">
        <f t="shared" si="203"/>
        <v>-</v>
      </c>
      <c r="EA30" s="411" t="str">
        <f t="shared" si="203"/>
        <v>-</v>
      </c>
      <c r="EB30" s="411" t="str">
        <f t="shared" si="203"/>
        <v>-</v>
      </c>
      <c r="EC30" s="535" cm="1">
        <f t="array" ref="EC30">INDEX(EC$13:EC29,$B30+1,1)</f>
        <v>0</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535" cm="1">
        <f t="array" ref="EN30">INDEX(EN$13:EN29,$B30+1,1)</f>
        <v>999999</v>
      </c>
      <c r="EO30" s="535" cm="1">
        <f t="array" ref="EO30">INDEX(EO$13:EO29,$B30+1,1)</f>
        <v>999999</v>
      </c>
      <c r="EP30" s="782">
        <f t="shared" si="156"/>
        <v>0</v>
      </c>
      <c r="EQ30" s="782">
        <f t="shared" si="156"/>
        <v>0</v>
      </c>
      <c r="ER30" s="782">
        <f t="shared" si="156"/>
        <v>999999</v>
      </c>
      <c r="ES30" s="535" t="str" cm="1">
        <f t="array" ref="ES30">INDEX(ES$13:ES29,$B30+1,1)</f>
        <v>-</v>
      </c>
      <c r="ET30" s="535" t="str" cm="1">
        <f t="array" ref="ET30">INDEX(ET$13:ET29,$B30+1,1)</f>
        <v>-</v>
      </c>
      <c r="EU30" s="411" t="str">
        <f>IF(OR($AB30=6,$FW30&lt;2),EU$13,INDEX(i.dryman,($AJ30-1)*4+$AI30,EU$6))</f>
        <v>-</v>
      </c>
      <c r="EV30" s="411" t="str">
        <f>IF(OR($AB30=6,$FW30&lt;2),EV$13,INDEX(i.dryman,($AJ30-1)*4+$AI30,EV$6))</f>
        <v>-</v>
      </c>
      <c r="EW30" s="781">
        <f t="shared" si="181"/>
        <v>0</v>
      </c>
      <c r="EX30" s="779">
        <f t="shared" si="182"/>
        <v>999999</v>
      </c>
      <c r="EY30" s="780">
        <f t="shared" si="183"/>
        <v>999999</v>
      </c>
      <c r="EZ30" s="535" t="str" cm="1">
        <f t="array" ref="EZ30">INDEX(EZ$13:EZ29,$B30+1,1)</f>
        <v>-</v>
      </c>
      <c r="FA30" s="728" cm="1">
        <f t="array" ref="FA30">IF(EZ30&lt;&gt;"-",EZ30,INDEX(i.ELMatedEst,$AA30+1,$T30))</f>
        <v>0</v>
      </c>
      <c r="FB30" s="535" t="str" cm="1">
        <f t="array" ref="FB30">INDEX(FB$13:FB29,$B30+1,1)</f>
        <v>-</v>
      </c>
      <c r="FC30" s="535" t="str" cm="1">
        <f t="array" ref="FC30">INDEX(FC$13:FC29,$B30+1,1)</f>
        <v>-</v>
      </c>
      <c r="FD30" s="411">
        <f t="shared" si="184"/>
        <v>0</v>
      </c>
      <c r="FE30" s="666">
        <f t="shared" si="185"/>
        <v>5.0000000000000001E-3</v>
      </c>
      <c r="FF30" s="535" cm="1">
        <f t="array" ref="FF30">INDEX(FF$13:FF29,$B30+1,1)</f>
        <v>1</v>
      </c>
      <c r="FG30" s="667">
        <f t="shared" si="186"/>
        <v>0.12</v>
      </c>
      <c r="FH30" s="667">
        <f>INDEX(CHOOSE($N30,DataAutumn!i.EL_PropnSold,DataWinter!i.EL_PropnSold,DataSpring!i.EL_PropnSold),$AI30,$T30)*INDEX(i.ELMatedEst,$AB30+1,$T30)*i.dAdultRR_ELPropSold
+INDEX(i.dryman,($AJ30-1)*4+$AI30,FH$7)</f>
        <v>0</v>
      </c>
      <c r="FI30" s="667">
        <f>INDEX(CHOOSE($N30,DataAutumn!i.EL_PropnSold,DataWinter!i.EL_PropnSold,DataSpring!i.EL_PropnSold),$AI30,$T30)*INDEX(i.ELMatedEst,$AB30+1,$T30)*i.dAdultRR_ELPropSold
+INDEX(i.dryman,($AJ30-1)*4+$AI30,FI$7)</f>
        <v>3.125E-2</v>
      </c>
      <c r="FJ30" s="667">
        <f>INDEX(CHOOSE($N30,DataAutumn!i.EL_PropnSold,DataWinter!i.EL_PropnSold,DataSpring!i.EL_PropnSold),$AI30,$T30)*INDEX(i.ELMatedEst,$AB30+1,$T30)*i.dAdultRR_ELPropSold
+INDEX(i.dryman,($AJ30-1)*4+$AI30,FJ$7)</f>
        <v>3.125E-2</v>
      </c>
      <c r="FK30" s="667">
        <f>INDEX(CHOOSE($N30,DataAutumn!i.EL_PropnSold,DataWinter!i.EL_PropnSold,DataSpring!i.EL_PropnSold),$AI30,$T30)*INDEX(i.ELMatedEst,$AB30+1,$T30)*i.dAdultRR_ELPropSold
+INDEX(i.dryman,($AJ30-1)*4+$AI30,FK$7)</f>
        <v>3.125E-2</v>
      </c>
      <c r="FL30" s="668">
        <f>INDEX(CHOOSE($N30,DataAutumn!i.EL_PropnSold,DataWinter!i.EL_PropnSold,DataSpring!i.EL_PropnSold),$AI30,$T30)*INDEX(i.ELMatedEst,$AB30+1,$T30)*i.dAdultLSurv_ELPropSold</f>
        <v>0</v>
      </c>
      <c r="FM30" s="411" t="b">
        <f t="shared" si="187"/>
        <v>0</v>
      </c>
      <c r="FN30" s="411" t="b">
        <f t="shared" si="187"/>
        <v>0</v>
      </c>
      <c r="FO30" s="411" t="b">
        <f t="shared" si="187"/>
        <v>0</v>
      </c>
      <c r="FP30" s="411" t="b">
        <f t="shared" si="187"/>
        <v>0</v>
      </c>
      <c r="FQ30" s="411">
        <f t="shared" si="188"/>
        <v>1</v>
      </c>
      <c r="FR30" s="411">
        <f t="shared" si="188"/>
        <v>0</v>
      </c>
      <c r="FS30" s="411" t="b">
        <f t="shared" si="189"/>
        <v>0</v>
      </c>
      <c r="FT30" s="411" t="b">
        <f t="shared" si="157"/>
        <v>0</v>
      </c>
      <c r="FU30" s="411" t="b">
        <f t="shared" si="157"/>
        <v>1</v>
      </c>
      <c r="FV30" s="411" t="b">
        <f t="shared" si="157"/>
        <v>0</v>
      </c>
      <c r="FW30" s="87">
        <f t="shared" si="158"/>
        <v>1</v>
      </c>
      <c r="FX30" s="87">
        <f t="shared" si="158"/>
        <v>1</v>
      </c>
      <c r="FY30" s="535" cm="1">
        <f t="array" ref="FY30">INDEX(FY$13:FY29,$B30+1,1)</f>
        <v>1</v>
      </c>
      <c r="FZ30" s="535" cm="1">
        <f t="array" ref="FZ30">INDEX(FZ$13:FZ29,$B30+1,1)</f>
        <v>1</v>
      </c>
      <c r="GA30" s="535" cm="1">
        <f t="array" ref="GA30">INDEX(GA$13:GA29,$B30+1,1)</f>
        <v>1</v>
      </c>
      <c r="GB30" s="535" cm="1">
        <f t="array" ref="GB30">INDEX(GB$13:GB29,$B30+1,1)</f>
        <v>1</v>
      </c>
      <c r="GC30" s="535" t="str" cm="1">
        <f t="array" ref="GC30">INDEX(GC$13:GC29,$B30+1,1)</f>
        <v>-</v>
      </c>
      <c r="GD30" s="411" t="b">
        <f t="shared" si="190"/>
        <v>1</v>
      </c>
      <c r="GE30" s="411" t="b">
        <f t="shared" si="190"/>
        <v>0</v>
      </c>
      <c r="GF30" s="411" t="b">
        <f t="shared" si="190"/>
        <v>0</v>
      </c>
      <c r="GG30" s="411" t="b">
        <f t="shared" si="190"/>
        <v>0</v>
      </c>
      <c r="GH30" s="87">
        <f t="shared" si="202"/>
        <v>1</v>
      </c>
      <c r="GI30" s="87">
        <f t="shared" si="202"/>
        <v>1</v>
      </c>
      <c r="GJ30" s="87">
        <f t="shared" si="202"/>
        <v>1</v>
      </c>
      <c r="GK30" s="87">
        <f t="shared" si="202"/>
        <v>1</v>
      </c>
      <c r="GL30" s="87">
        <f t="shared" si="202"/>
        <v>1</v>
      </c>
      <c r="GM30" s="87">
        <f t="shared" si="202"/>
        <v>1</v>
      </c>
      <c r="GN30" s="87">
        <f t="shared" si="202"/>
        <v>1</v>
      </c>
      <c r="GO30" s="87">
        <f t="shared" si="202"/>
        <v>1</v>
      </c>
      <c r="GP30" s="535" cm="1">
        <f t="array" ref="GP30">INDEX(GP$13:GP29,$B30+1,1)</f>
        <v>0</v>
      </c>
      <c r="GQ30" s="535" cm="1">
        <f t="array" ref="GQ30">INDEX(GQ$13:GQ29,$B30+1,1)</f>
        <v>0</v>
      </c>
      <c r="GR30" s="535" cm="1">
        <f t="array" ref="GR30">INDEX(GR$13:GR29,$B30+1,1)</f>
        <v>0</v>
      </c>
      <c r="GS30" s="535" cm="1">
        <f t="array" ref="GS30">INDEX(GS$13:GS29,$B30+1,1)</f>
        <v>0</v>
      </c>
      <c r="GT30" s="411" cm="1">
        <f t="array" ref="GT30">INDEX(i.dse_type,1,$L30)</f>
        <v>0</v>
      </c>
      <c r="GU30" s="535" t="str" cm="1">
        <f t="array" ref="GU30">INDEX(GU$13:GU29,$B30+1,1)</f>
        <v>-</v>
      </c>
      <c r="GV30" s="535" t="str" cm="1">
        <f t="array" ref="GV30">INDEX(GV$13:GV29,$B30+1,1)</f>
        <v>-</v>
      </c>
      <c r="GW30" s="535" t="str" cm="1">
        <f t="array" ref="GW30">INDEX(GW$13:GW29,$B30+1,1)</f>
        <v>-</v>
      </c>
      <c r="GX30" s="18"/>
      <c r="GY30" s="535" t="str" cm="1">
        <f t="array" ref="GY30">INDEX(GY$13:GY29,$B30+1,1)</f>
        <v>-</v>
      </c>
      <c r="GZ30" s="411" t="b">
        <f t="shared" si="191"/>
        <v>0</v>
      </c>
      <c r="HA30" s="535" t="str" cm="1">
        <f t="array" ref="HA30">INDEX(HA$13:HA29,$B30+1,1)</f>
        <v>-</v>
      </c>
      <c r="HB30" s="535" t="str" cm="1">
        <f t="array" ref="HB30">INDEX(HB$13:HB29,$B30+1,1)</f>
        <v>-</v>
      </c>
      <c r="HC30" s="535" t="str" cm="1">
        <f t="array" ref="HC30">INDEX(HC$13:HC29,$B30+1,1)</f>
        <v>-</v>
      </c>
      <c r="HD30" s="535" cm="1">
        <f t="array" ref="HD30">INDEX(HD$13:HD29,$B30+1,1)</f>
        <v>1</v>
      </c>
      <c r="HE30" s="535" cm="1">
        <f t="array" ref="HE30">INDEX(HE$13:HE29,$B30+1,1)</f>
        <v>1</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t="str" cm="1">
        <f t="array" ref="HU30">INDEX(HU$13:HU29,$B30+1,1)</f>
        <v>-</v>
      </c>
      <c r="HV30" s="535" t="str" cm="1">
        <f t="array" ref="HV30">INDEX(HV$13:HV29,$B30+1,1)</f>
        <v>-</v>
      </c>
      <c r="HW30" s="535" t="str" cm="1">
        <f t="array" ref="HW30">INDEX(HW$13:HW29,$B30+1,1)</f>
        <v>-</v>
      </c>
      <c r="HX30" s="535" t="str" cm="1">
        <f t="array" ref="HX30">INDEX(HX$13:HX29,$B30+1,1)</f>
        <v>-</v>
      </c>
      <c r="HY30" s="535" t="str" cm="1">
        <f t="array" ref="HY30">INDEX(HY$13:HY29,$B30+1,1)</f>
        <v>-</v>
      </c>
      <c r="HZ30" s="535" t="str" cm="1">
        <f t="array" ref="HZ30">INDEX(HZ$13:HZ29,$B30+1,1)</f>
        <v>-</v>
      </c>
      <c r="IA30" s="535" cm="1">
        <f t="array" ref="IA30">INDEX(IA$13:IA29,$B30+1,1)</f>
        <v>0</v>
      </c>
      <c r="IB30" s="535" t="str" cm="1">
        <f t="array" ref="IB30">INDEX(IB$13:IB29,$B30+1,1)</f>
        <v>-</v>
      </c>
      <c r="IC30" s="535" cm="1">
        <f t="array" ref="IC30">INDEX(IC$13:IC29,$B30+1,1)</f>
        <v>1</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535" cm="1">
        <f t="array" ref="IK30">INDEX(IK$13:IK29,$B30+1,1)</f>
        <v>1</v>
      </c>
      <c r="IL30" s="535" cm="1">
        <f t="array" ref="IL30">INDEX(IL$13:IL29,$B30+1,1)</f>
        <v>0</v>
      </c>
      <c r="IM30" s="535" cm="1">
        <f t="array" ref="IM30">INDEX(IM$13:IM29,$B30+1,1)</f>
        <v>0</v>
      </c>
      <c r="IN30" s="535" cm="1">
        <f t="array" ref="IN30">INDEX(IN$13:IN29,$B30+1,1)</f>
        <v>0</v>
      </c>
      <c r="IO30" s="535" cm="1">
        <f t="array" ref="IO30">INDEX(IO$13:IO29,$B30+1,1)</f>
        <v>0</v>
      </c>
      <c r="IP30" s="535" cm="1">
        <f t="array" ref="IP30">INDEX(IP$13:IP29,$B30+1,1)</f>
        <v>0</v>
      </c>
      <c r="IQ30" s="18"/>
      <c r="IR30" s="535" cm="1">
        <f t="array" ref="IR30">INDEX(IR$13:IR29,$B30+1,1)</f>
        <v>0.125</v>
      </c>
      <c r="IS30" s="535" cm="1">
        <f t="array" ref="IS30">INDEX(IS$13:IS29,$B30+1,1)</f>
        <v>0.3</v>
      </c>
      <c r="IT30" s="535" cm="1">
        <f t="array" ref="IT30">INDEX(IT$13:IT29,$B30+1,1)</f>
        <v>-0.05</v>
      </c>
      <c r="IU30" s="535" cm="1">
        <f t="array" ref="IU30">INDEX(IU$13:IU29,$B30+1,1)</f>
        <v>0.1</v>
      </c>
      <c r="IV30" s="535" cm="1">
        <f t="array" ref="IV30">INDEX(IV$13:IV29,$B30+1,1)</f>
        <v>0.25</v>
      </c>
      <c r="IW30" s="535" cm="1">
        <f t="array" ref="IW30">INDEX(IW$13:IW29,$B30+1,1)</f>
        <v>-0.05</v>
      </c>
      <c r="IX30" s="535" cm="1">
        <f t="array" ref="IX30">INDEX(IX$13:IX29,$B30+1,1)</f>
        <v>0.05</v>
      </c>
      <c r="IY30" s="535" cm="1">
        <f t="array" ref="IY30">INDEX(IY$13:IY29,$B30+1,1)</f>
        <v>0.1</v>
      </c>
      <c r="IZ30" s="535" cm="1">
        <f t="array" ref="IZ30">INDEX(IZ$13:IZ29,$B30+1,1)</f>
        <v>-0.02</v>
      </c>
      <c r="JA30" s="535" cm="1">
        <f t="array" ref="JA30">INDEX(JA$13:JA29,$B30+1,1)</f>
        <v>0.1</v>
      </c>
      <c r="JB30" s="535" cm="1">
        <f t="array" ref="JB30">INDEX(JB$13:JB29,$B30+1,1)</f>
        <v>0.25</v>
      </c>
      <c r="JC30" s="535" cm="1">
        <f t="array" ref="JC30">INDEX(JC$13:JC29,$B30+1,1)</f>
        <v>-0.05</v>
      </c>
      <c r="JD30" s="535" cm="1">
        <f t="array" ref="JD30">INDEX(JD$13:JD29,$B30+1,1)</f>
        <v>0.125</v>
      </c>
      <c r="JE30" s="535" cm="1">
        <f t="array" ref="JE30">INDEX(JE$13:JE29,$B30+1,1)</f>
        <v>0.1</v>
      </c>
      <c r="JF30" s="535" cm="1">
        <f t="array" ref="JF30">INDEX(JF$13:JF29,$B30+1,1)</f>
        <v>0.1</v>
      </c>
      <c r="JG30" s="535" cm="1">
        <f t="array" ref="JG30">INDEX(JG$13:JG29,$B30+1,1)</f>
        <v>0.1</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cm="1">
        <f t="array" ref="WM30">INDEX(WM$13:WM29,$B30+1,1)</f>
        <v>0</v>
      </c>
      <c r="WN30" s="535" cm="1">
        <f t="array" ref="WN30">INDEX(WN$13:WN29,$B30+1,1)</f>
        <v>0</v>
      </c>
      <c r="WO30" s="535" cm="1">
        <f t="array" ref="WO30">INDEX(WO$13:WO29,$B30+1,1)</f>
        <v>0</v>
      </c>
      <c r="WP30" s="535" cm="1">
        <f t="array" ref="WP30">INDEX(WP$13:WP29,$B30+1,1)</f>
        <v>0</v>
      </c>
      <c r="WQ30" s="535" cm="1">
        <f t="array" ref="WQ30">INDEX(WQ$13:WQ29,$B30+1,1)</f>
        <v>0</v>
      </c>
      <c r="WR30" s="535" cm="1">
        <f t="array" ref="WR30">INDEX(WR$13:WR29,$B30+1,1)</f>
        <v>0</v>
      </c>
      <c r="WS30" s="535" t="str" cm="1">
        <f t="array" ref="WS30">INDEX(WS$13:WS29,$B30+1,1)</f>
        <v>-</v>
      </c>
      <c r="WT30" s="18"/>
      <c r="WU30" s="535" cm="1">
        <f t="array" ref="WU30">INDEX(WU$13:WU29,$B30+1,1)</f>
        <v>0</v>
      </c>
      <c r="WV30" s="535" cm="1">
        <f t="array" ref="WV30">INDEX(WV$13:WV29,$B30+1,1)</f>
        <v>0</v>
      </c>
      <c r="WW30" s="535" cm="1">
        <f t="array" ref="WW30">INDEX(WW$13:WW29,$B30+1,1)</f>
        <v>0</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535" t="str" cm="1">
        <f t="array" ref="XH30">INDEX(XH$13:XH29,$B30+1,1)</f>
        <v>-</v>
      </c>
      <c r="XI30" s="535" t="str" cm="1">
        <f t="array" ref="XI30">INDEX(XI$13:XI29,$B30+1,1)</f>
        <v>-</v>
      </c>
      <c r="XJ30" s="535" t="str" cm="1">
        <f t="array" ref="XJ30">INDEX(XJ$13:XJ29,$B30+1,1)</f>
        <v>-</v>
      </c>
      <c r="XK30" s="535" t="str" cm="1">
        <f t="array" ref="XK30">INDEX(XK$13:XK29,$B30+1,1)</f>
        <v>-</v>
      </c>
      <c r="XL30" s="535" t="str" cm="1">
        <f t="array" ref="XL30">INDEX(XL$13:XL29,$B30+1,1)</f>
        <v>-</v>
      </c>
      <c r="XM30" s="535" t="str" cm="1">
        <f t="array" ref="XM30">INDEX(XM$13:XM29,$B30+1,1)</f>
        <v>-</v>
      </c>
      <c r="XN30" s="18"/>
      <c r="XO30" s="411" t="str">
        <f t="shared" ca="1" si="192"/>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str" cm="1">
        <f t="array" ref="XW30">INDEX(XW$13:XW29,$B30+1,1)</f>
        <v>-</v>
      </c>
      <c r="XX30" s="535" t="str" cm="1">
        <f t="array" ref="XX30">INDEX(XX$13:XX29,$B30+1,1)</f>
        <v>-</v>
      </c>
      <c r="XY30" s="535" t="str" cm="1">
        <f t="array" ref="XY30">INDEX(XY$13:XY29,$B30+1,1)</f>
        <v>-</v>
      </c>
      <c r="XZ30" s="535" t="str" cm="1">
        <f t="array" ref="XZ30">INDEX(XZ$13:XZ29,$B30+1,1)</f>
        <v>-</v>
      </c>
      <c r="YA30" s="535" t="str" cm="1">
        <f t="array" ref="YA30">INDEX(YA$13:YA29,$B30+1,1)</f>
        <v>-</v>
      </c>
      <c r="YB30" s="535" cm="1">
        <f t="array" ref="YB30">INDEX(YB$13:YB29,$B30+1,1)</f>
        <v>0</v>
      </c>
      <c r="YC30" s="535" t="str" cm="1">
        <f t="array" ref="YC30">INDEX(YC$13:YC29,$B30+1,1)</f>
        <v>-</v>
      </c>
      <c r="YD30" s="535" t="str" cm="1">
        <f t="array" ref="YD30">INDEX(YD$13:YD29,$B30+1,1)</f>
        <v>-</v>
      </c>
      <c r="YE30" s="535" t="str" cm="1">
        <f t="array" ref="YE30">INDEX(YE$13:YE29,$B30+1,1)</f>
        <v>-</v>
      </c>
      <c r="YF30" s="535" t="str" cm="1">
        <f t="array" ref="YF30">INDEX(YF$13:YF29,$B30+1,1)</f>
        <v>-</v>
      </c>
      <c r="YG30" s="535" t="str" cm="1">
        <f t="array" ref="YG30">INDEX(YG$13:YG29,$B30+1,1)</f>
        <v>-</v>
      </c>
      <c r="YH30" s="535" t="str" cm="1">
        <f t="array" ref="YH30">INDEX(YH$13:YH29,$B30+1,1)</f>
        <v>-</v>
      </c>
      <c r="YI30" s="535" t="str" cm="1">
        <f t="array" ref="YI30">INDEX(YI$13:YI29,$B30+1,1)</f>
        <v>-</v>
      </c>
      <c r="YJ30" s="535" t="str" cm="1">
        <f t="array" ref="YJ30">INDEX(YJ$13:YJ29,$B30+1,1)</f>
        <v>-</v>
      </c>
      <c r="YK30" s="535" t="b" cm="1">
        <f t="array" ref="YK30">INDEX(YK$13:YK29,$B30+1,1)</f>
        <v>1</v>
      </c>
      <c r="YL30" s="535" t="str" cm="1">
        <f t="array" ref="YL30">INDEX(YL$13:YL29,$B30+1,1)</f>
        <v>-</v>
      </c>
      <c r="YM30" s="535" cm="1">
        <f t="array" ref="YM30">INDEX(YM$13:YM29,$B30+1,1)</f>
        <v>0</v>
      </c>
      <c r="YN30" s="535" cm="1">
        <f t="array" ref="YN30">INDEX(YN$13:YN29,$B30+1,1)</f>
        <v>0</v>
      </c>
      <c r="YO30" s="535" cm="1">
        <f t="array" ref="YO30">INDEX(YO$13:YO29,$B30+1,1)</f>
        <v>0</v>
      </c>
      <c r="YP30" s="18"/>
      <c r="YQ30" s="535" t="str" cm="1">
        <f t="array" ref="YQ30">INDEX(YQ$13:YQ29,$B30+1,1)</f>
        <v>-</v>
      </c>
      <c r="YR30" s="535" t="str" cm="1">
        <f t="array" ref="YR30">INDEX(YR$13:YR29,$B30+1,1)</f>
        <v>-</v>
      </c>
      <c r="YS30" s="535" t="str" cm="1">
        <f t="array" ref="YS30">INDEX(YS$13:YS29,$B30+1,1)</f>
        <v>-</v>
      </c>
      <c r="YT30" s="535" t="str" cm="1">
        <f t="array" ref="YT30">INDEX(YT$13:YT29,$B30+1,1)</f>
        <v>-</v>
      </c>
      <c r="YU30" s="535" cm="1">
        <f t="array" ref="YU30">INDEX(YU$13:YU29,$B30+1,1)</f>
        <v>1</v>
      </c>
      <c r="YV30" s="535" cm="1">
        <f t="array" ref="YV30">INDEX(YV$13:YV29,$B30+1,1)</f>
        <v>1</v>
      </c>
      <c r="YW30" s="535" cm="1">
        <f t="array" ref="YW30">INDEX(YW$13:YW29,$B30+1,1)</f>
        <v>1</v>
      </c>
      <c r="YX30" s="535" cm="1">
        <f t="array" ref="YX30">INDEX(YX$13:YX29,$B30+1,1)</f>
        <v>1</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18"/>
      <c r="ZE30" s="411">
        <v>1.5</v>
      </c>
      <c r="ZF30" s="18"/>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cm="1">
        <f t="array" ref="AAV30">INDEX(AAV$13:AAV29,$B30+1,1)</f>
        <v>1</v>
      </c>
      <c r="AAW30" s="535" cm="1">
        <f t="array" ref="AAW30">INDEX(AAW$13:AAW29,$B30+1,1)</f>
        <v>1</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18"/>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t="str" cm="1">
        <f t="array" ref="AEN30">INDEX(AEN$13:AEN29,$B30+1,1)</f>
        <v>-</v>
      </c>
      <c r="AEO30" s="535" t="str" cm="1">
        <f t="array" ref="AEO30">INDEX(AEO$13:AEO29,$B30+1,1)</f>
        <v>-</v>
      </c>
      <c r="AEP30" s="535" t="str" cm="1">
        <f t="array" ref="AEP30">INDEX(AEP$13:AEP29,$B30+1,1)</f>
        <v>-</v>
      </c>
      <c r="AEQ30" s="535" t="str" cm="1">
        <f t="array" ref="AEQ30">INDEX(AEQ$13:AEQ29,$B30+1,1)</f>
        <v>-</v>
      </c>
      <c r="AER30" s="535" t="str" cm="1">
        <f t="array" ref="AER30">INDEX(AER$13:AER29,$B30+1,1)</f>
        <v>-</v>
      </c>
      <c r="AES30" s="535" t="str" cm="1">
        <f t="array" ref="AES30">INDEX(AES$13:AES29,$B30+1,1)</f>
        <v>-</v>
      </c>
      <c r="AET30" s="535" t="str" cm="1">
        <f t="array" ref="AET30">INDEX(AET$13:AET29,$B30+1,1)</f>
        <v>-</v>
      </c>
      <c r="AEU30" s="535" t="str" cm="1">
        <f t="array" ref="AEU30">INDEX(AEU$13:AEU29,$B30+1,1)</f>
        <v>-</v>
      </c>
      <c r="AEV30" s="535" t="str" cm="1">
        <f t="array" ref="AEV30">INDEX(AEV$13:AEV29,$B30+1,1)</f>
        <v>-</v>
      </c>
      <c r="AEW30" s="535" t="str" cm="1">
        <f t="array" ref="AEW30">INDEX(AEW$13:AEW29,$B30+1,1)</f>
        <v>-</v>
      </c>
      <c r="AEX30" s="535" cm="1">
        <f t="array" ref="AEX30">INDEX(AEX$13:AEX29,$B30+1,1)</f>
        <v>0</v>
      </c>
      <c r="AEY30" s="483">
        <v>0</v>
      </c>
    </row>
    <row r="31" spans="1:831" outlineLevel="1">
      <c r="A31" s="18">
        <f t="shared" si="137"/>
        <v>18</v>
      </c>
      <c r="B31" s="18">
        <f t="shared" si="199"/>
        <v>5</v>
      </c>
      <c r="C31">
        <v>2</v>
      </c>
      <c r="D31" s="17" t="str" cm="1">
        <f t="array" ref="D31">INDEX(D$13:D30,$B31+1,1)</f>
        <v>GSW</v>
      </c>
      <c r="E31" t="b">
        <v>1</v>
      </c>
      <c r="F31" t="b">
        <v>0</v>
      </c>
      <c r="G31" t="b">
        <f t="shared" si="200"/>
        <v>1</v>
      </c>
      <c r="H31" s="40" t="str">
        <f>"TOL"&amp;$N31&amp;"_test   "</f>
        <v xml:space="preserve">TOL1_test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1</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8"/>
        <v>2</v>
      </c>
      <c r="W31" s="778" t="b">
        <f t="shared" si="196"/>
        <v>0</v>
      </c>
      <c r="X31" s="777" t="b">
        <f t="shared" si="139"/>
        <v>1</v>
      </c>
      <c r="Y31" s="777" t="b">
        <f t="shared" si="139"/>
        <v>1</v>
      </c>
      <c r="Z31" s="796" t="b" cm="1">
        <f t="array" ref="Z31">INDEX(Z$13:Z30,$B31+1,1)</f>
        <v>0</v>
      </c>
      <c r="AA31" s="411">
        <f t="shared" si="140"/>
        <v>6</v>
      </c>
      <c r="AB31" s="411">
        <f t="shared" si="141"/>
        <v>6</v>
      </c>
      <c r="AC31" s="411"/>
      <c r="AD31" s="411">
        <f t="shared" si="142"/>
        <v>6</v>
      </c>
      <c r="AE31" s="111"/>
      <c r="AF31" s="111"/>
      <c r="AG31" s="111"/>
      <c r="AH31" s="111"/>
      <c r="AI31" s="535" cm="1">
        <f t="array" ref="AI31">INDEX(AI$13:AI30,$B31+1,1)</f>
        <v>1</v>
      </c>
      <c r="AJ31" s="535" cm="1">
        <f t="array" ref="AJ31">INDEX(AJ$13:AJ30,$B31+1,1)</f>
        <v>1</v>
      </c>
      <c r="AK31" s="535" cm="1">
        <f t="array" ref="AK31">INDEX(AK$13:AK30,$B31+1,1)</f>
        <v>1</v>
      </c>
      <c r="AL31" s="18"/>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Mat","")&amp;IF($EZ31=1,"&amp;EL","   ")&amp;IF($DQ31=TRUE,"&amp;BBT","    ")
&amp;      " TOL"&amp;_xlfn.SINGLE(INDEX(i.TOL_Desc,1,$N31))   &amp; " Scan"&amp;$AK31
&amp;       CHOOSE($K31+1," CFS"," GFS"," NFS")&amp;     " CG_"&amp;_xlfn.SINGLE(_xlfn.SWITCH($XO31,"-",1,TRUE,1,FALSE,0))&amp;_xlfn.SINGLE(    IF($XX31="-"," FodCrop    ",_xlfn.SWITCH(VALUE(LEFT($XX$4,1)),0," All",6," Lup",9," Oat",11," OaF")&amp;"_Fod"&amp;TEXT($XX31,"000%")))
&amp;" REV"&amp;"_"&amp;TEXT($HB31,"00;-0;00;@ ")&amp;TEXT($AN31,"00;-0;00;  @")&amp;"_"&amp;TEXT($HG31,"0")&amp;"_"&amp;TEXT($AP31,"0")
&amp; " RR"&amp;TEXT(SUM($FD31:$FE31),"+00%;-00%;    ;@")
&amp; " ("&amp;IF($DD31,"P","E")   &amp;IF($DE31,"T","t")        &amp;     "_F"&amp;IF($AAG31=TRUE,3,0)+COUNTIF($ZY31:$AAC31,TRUE)+COUNTIF($BV31:$BW31,"&gt;0")&amp;IF($AAE31=TRUE,3,0)+COUNTIF($BV31:$BW31,"&gt;0")&amp;"N"&amp;$AAJ31&amp;$AAK31&amp;"L"&amp;$AAV31&amp;$AAW31&amp;"_"&amp;$AAU31&amp;")"</f>
        <v>TOL1_test    SE GSW_PInp MFM        TOLAut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5"/>
        <v>-</v>
      </c>
      <c r="CI31" s="411">
        <f t="shared" si="146"/>
        <v>0</v>
      </c>
      <c r="CJ31" s="411">
        <f t="shared" si="146"/>
        <v>0</v>
      </c>
      <c r="CK31" s="535" t="str" cm="1">
        <f t="array" ref="CK31">INDEX(CK$13:CK30,$B31+1,1)</f>
        <v>-</v>
      </c>
      <c r="CL31" s="535" t="str" cm="1">
        <f t="array" ref="CL31">INDEX(CL$13:CL30,$B31+1,1)</f>
        <v>-</v>
      </c>
      <c r="CM31" s="535" t="str" cm="1">
        <f t="array" ref="CM31">INDEX(CM$13:CM30,$B31+1,1)</f>
        <v>-</v>
      </c>
      <c r="CN31" s="411" t="str">
        <f t="shared" ca="1" si="147"/>
        <v>-</v>
      </c>
      <c r="CO31" s="411">
        <f t="shared" si="148"/>
        <v>0</v>
      </c>
      <c r="CP31" s="411">
        <f t="shared" si="148"/>
        <v>0</v>
      </c>
      <c r="CQ31" s="535" t="str" cm="1">
        <f t="array" ref="CQ31">INDEX(CQ$13:CQ30,$B31+1,1)</f>
        <v>-</v>
      </c>
      <c r="CR31" s="411" t="str">
        <f t="shared" ca="1" si="149"/>
        <v>-</v>
      </c>
      <c r="CS31" s="411">
        <f t="shared" si="150"/>
        <v>0</v>
      </c>
      <c r="CT31" s="535" t="str" cm="1">
        <f t="array" ref="CT31">INDEX(CT$13:CT30,$B31+1,1)</f>
        <v>-</v>
      </c>
      <c r="CU31" s="535" t="str" cm="1">
        <f t="array" ref="CU31">INDEX(CU$13:CU30,$B31+1,1)</f>
        <v>-</v>
      </c>
      <c r="CV31" s="411">
        <f t="shared" si="151"/>
        <v>0</v>
      </c>
      <c r="CW31" s="535" t="str" cm="1">
        <f t="array" ref="CW31">INDEX(CW$13:CW30,$B31+1,1)</f>
        <v>-</v>
      </c>
      <c r="CX31" s="411" t="str">
        <f t="shared" ca="1" si="152"/>
        <v>-</v>
      </c>
      <c r="CY31" s="411">
        <f t="shared" si="153"/>
        <v>0</v>
      </c>
      <c r="CZ31" s="411">
        <f t="shared" si="153"/>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77"/>
        <v>1</v>
      </c>
      <c r="DL31" s="411">
        <f t="shared" si="177"/>
        <v>60</v>
      </c>
      <c r="DM31" s="535" t="str" cm="1">
        <f t="array" ref="DM31">INDEX(DM$13:DM30,$B31+1,1)</f>
        <v>-</v>
      </c>
      <c r="DN31" s="411" t="str">
        <f t="shared" si="178"/>
        <v>-</v>
      </c>
      <c r="DO31" s="411" t="str">
        <f t="shared" si="178"/>
        <v>-</v>
      </c>
      <c r="DP31" s="411" t="str">
        <f t="shared" si="178"/>
        <v>-</v>
      </c>
      <c r="DQ31" s="411" t="b">
        <f t="shared" si="179"/>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3"/>
        <v>500</v>
      </c>
      <c r="DW31" s="411">
        <f t="shared" si="203"/>
        <v>500</v>
      </c>
      <c r="DX31" s="411" t="str">
        <f t="shared" si="203"/>
        <v>-</v>
      </c>
      <c r="DY31" s="411" t="str">
        <f t="shared" si="203"/>
        <v>-</v>
      </c>
      <c r="DZ31" s="411" t="str">
        <f t="shared" si="203"/>
        <v>-</v>
      </c>
      <c r="EA31" s="411" t="str">
        <f t="shared" si="203"/>
        <v>-</v>
      </c>
      <c r="EB31" s="411" t="str">
        <f t="shared" si="203"/>
        <v>-</v>
      </c>
      <c r="EC31" s="535" cm="1">
        <f t="array" ref="EC31">INDEX(EC$13:EC30,$B31+1,1)</f>
        <v>0</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535" cm="1">
        <f t="array" ref="EN31">INDEX(EN$13:EN30,$B31+1,1)</f>
        <v>999999</v>
      </c>
      <c r="EO31" s="535" cm="1">
        <f t="array" ref="EO31">INDEX(EO$13:EO30,$B31+1,1)</f>
        <v>999999</v>
      </c>
      <c r="EP31" s="782">
        <f t="shared" si="156"/>
        <v>0</v>
      </c>
      <c r="EQ31" s="782">
        <f t="shared" si="156"/>
        <v>0</v>
      </c>
      <c r="ER31" s="782">
        <f t="shared" si="156"/>
        <v>999999</v>
      </c>
      <c r="ES31" s="535" t="str" cm="1">
        <f t="array" ref="ES31">INDEX(ES$13:ES30,$B31+1,1)</f>
        <v>-</v>
      </c>
      <c r="ET31" s="535" t="str" cm="1">
        <f t="array" ref="ET31">INDEX(ET$13:ET30,$B31+1,1)</f>
        <v>-</v>
      </c>
      <c r="EU31" s="411" t="str">
        <f>IF(OR($AB31=6,$FW31&lt;2),EU$13,INDEX(i.dryman,($AJ31-1)*4+$AI31,EU$6))</f>
        <v>-</v>
      </c>
      <c r="EV31" s="411" t="str">
        <f>IF(OR($AB31=6,$FW31&lt;2),EV$13,INDEX(i.dryman,($AJ31-1)*4+$AI31,EV$6))</f>
        <v>-</v>
      </c>
      <c r="EW31" s="781">
        <f t="shared" si="181"/>
        <v>0</v>
      </c>
      <c r="EX31" s="779">
        <f t="shared" si="182"/>
        <v>999999</v>
      </c>
      <c r="EY31" s="780">
        <f t="shared" si="183"/>
        <v>999999</v>
      </c>
      <c r="EZ31" s="535" t="str" cm="1">
        <f t="array" ref="EZ31">INDEX(EZ$13:EZ30,$B31+1,1)</f>
        <v>-</v>
      </c>
      <c r="FA31" s="728" cm="1">
        <f t="array" ref="FA31">IF(EZ31&lt;&gt;"-",EZ31,INDEX(i.ELMatedEst,$AA31+1,$T31))</f>
        <v>0</v>
      </c>
      <c r="FB31" s="535" t="str" cm="1">
        <f t="array" ref="FB31">INDEX(FB$13:FB30,$B31+1,1)</f>
        <v>-</v>
      </c>
      <c r="FC31" s="535" t="str" cm="1">
        <f t="array" ref="FC31">INDEX(FC$13:FC30,$B31+1,1)</f>
        <v>-</v>
      </c>
      <c r="FD31" s="411">
        <f t="shared" si="184"/>
        <v>0</v>
      </c>
      <c r="FE31" s="666">
        <f t="shared" si="185"/>
        <v>5.0000000000000001E-3</v>
      </c>
      <c r="FF31" s="535" cm="1">
        <f t="array" ref="FF31">INDEX(FF$13:FF30,$B31+1,1)</f>
        <v>1</v>
      </c>
      <c r="FG31" s="667">
        <f t="shared" si="186"/>
        <v>0.12</v>
      </c>
      <c r="FH31" s="667">
        <f>INDEX(CHOOSE($N31,DataAutumn!i.EL_PropnSold,DataWinter!i.EL_PropnSold,DataSpring!i.EL_PropnSold),$AI31,$T31)*INDEX(i.ELMatedEst,$AB31+1,$T31)*i.dAdultRR_ELPropSold
+INDEX(i.dryman,($AJ31-1)*4+$AI31,FH$7)</f>
        <v>0</v>
      </c>
      <c r="FI31" s="667">
        <f>INDEX(CHOOSE($N31,DataAutumn!i.EL_PropnSold,DataWinter!i.EL_PropnSold,DataSpring!i.EL_PropnSold),$AI31,$T31)*INDEX(i.ELMatedEst,$AB31+1,$T31)*i.dAdultRR_ELPropSold
+INDEX(i.dryman,($AJ31-1)*4+$AI31,FI$7)</f>
        <v>3.125E-2</v>
      </c>
      <c r="FJ31" s="667">
        <f>INDEX(CHOOSE($N31,DataAutumn!i.EL_PropnSold,DataWinter!i.EL_PropnSold,DataSpring!i.EL_PropnSold),$AI31,$T31)*INDEX(i.ELMatedEst,$AB31+1,$T31)*i.dAdultRR_ELPropSold
+INDEX(i.dryman,($AJ31-1)*4+$AI31,FJ$7)</f>
        <v>3.125E-2</v>
      </c>
      <c r="FK31" s="667">
        <f>INDEX(CHOOSE($N31,DataAutumn!i.EL_PropnSold,DataWinter!i.EL_PropnSold,DataSpring!i.EL_PropnSold),$AI31,$T31)*INDEX(i.ELMatedEst,$AB31+1,$T31)*i.dAdultRR_ELPropSold
+INDEX(i.dryman,($AJ31-1)*4+$AI31,FK$7)</f>
        <v>3.125E-2</v>
      </c>
      <c r="FL31" s="668">
        <f>INDEX(CHOOSE($N31,DataAutumn!i.EL_PropnSold,DataWinter!i.EL_PropnSold,DataSpring!i.EL_PropnSold),$AI31,$T31)*INDEX(i.ELMatedEst,$AB31+1,$T31)*i.dAdultLSurv_ELPropSold</f>
        <v>0</v>
      </c>
      <c r="FM31" s="411" t="b">
        <f t="shared" si="187"/>
        <v>0</v>
      </c>
      <c r="FN31" s="411" t="b">
        <f t="shared" si="187"/>
        <v>0</v>
      </c>
      <c r="FO31" s="411" t="b">
        <f t="shared" si="187"/>
        <v>0</v>
      </c>
      <c r="FP31" s="411" t="b">
        <f t="shared" si="187"/>
        <v>0</v>
      </c>
      <c r="FQ31" s="411">
        <f t="shared" si="188"/>
        <v>1</v>
      </c>
      <c r="FR31" s="411">
        <f t="shared" si="188"/>
        <v>0</v>
      </c>
      <c r="FS31" s="411" t="b">
        <f t="shared" si="189"/>
        <v>0</v>
      </c>
      <c r="FT31" s="411" t="b">
        <f t="shared" si="157"/>
        <v>1</v>
      </c>
      <c r="FU31" s="411" t="b">
        <f t="shared" si="157"/>
        <v>0</v>
      </c>
      <c r="FV31" s="411" t="b">
        <f t="shared" si="157"/>
        <v>0</v>
      </c>
      <c r="FW31" s="87">
        <f t="shared" si="158"/>
        <v>1</v>
      </c>
      <c r="FX31" s="87">
        <f t="shared" si="158"/>
        <v>1</v>
      </c>
      <c r="FY31" s="535" cm="1">
        <f t="array" ref="FY31">INDEX(FY$13:FY30,$B31+1,1)</f>
        <v>1</v>
      </c>
      <c r="FZ31" s="535" cm="1">
        <f t="array" ref="FZ31">INDEX(FZ$13:FZ30,$B31+1,1)</f>
        <v>1</v>
      </c>
      <c r="GA31" s="535" cm="1">
        <f t="array" ref="GA31">INDEX(GA$13:GA30,$B31+1,1)</f>
        <v>1</v>
      </c>
      <c r="GB31" s="535" cm="1">
        <f t="array" ref="GB31">INDEX(GB$13:GB30,$B31+1,1)</f>
        <v>1</v>
      </c>
      <c r="GC31" s="535" t="str" cm="1">
        <f t="array" ref="GC31">INDEX(GC$13:GC30,$B31+1,1)</f>
        <v>-</v>
      </c>
      <c r="GD31" s="411" t="b">
        <f t="shared" si="190"/>
        <v>1</v>
      </c>
      <c r="GE31" s="411" t="b">
        <f t="shared" si="190"/>
        <v>0</v>
      </c>
      <c r="GF31" s="411" t="b">
        <f t="shared" si="190"/>
        <v>0</v>
      </c>
      <c r="GG31" s="411" t="b">
        <f t="shared" si="190"/>
        <v>0</v>
      </c>
      <c r="GH31" s="87">
        <f t="shared" si="202"/>
        <v>1</v>
      </c>
      <c r="GI31" s="87">
        <f t="shared" si="202"/>
        <v>1</v>
      </c>
      <c r="GJ31" s="87">
        <f t="shared" si="202"/>
        <v>1</v>
      </c>
      <c r="GK31" s="87">
        <f t="shared" si="202"/>
        <v>1</v>
      </c>
      <c r="GL31" s="87">
        <f t="shared" si="202"/>
        <v>1</v>
      </c>
      <c r="GM31" s="87">
        <f t="shared" si="202"/>
        <v>1</v>
      </c>
      <c r="GN31" s="87">
        <f t="shared" si="202"/>
        <v>1</v>
      </c>
      <c r="GO31" s="87">
        <f t="shared" si="202"/>
        <v>1</v>
      </c>
      <c r="GP31" s="535" cm="1">
        <f t="array" ref="GP31">INDEX(GP$13:GP30,$B31+1,1)</f>
        <v>0</v>
      </c>
      <c r="GQ31" s="535" cm="1">
        <f t="array" ref="GQ31">INDEX(GQ$13:GQ30,$B31+1,1)</f>
        <v>0</v>
      </c>
      <c r="GR31" s="535" cm="1">
        <f t="array" ref="GR31">INDEX(GR$13:GR30,$B31+1,1)</f>
        <v>0</v>
      </c>
      <c r="GS31" s="535" cm="1">
        <f t="array" ref="GS31">INDEX(GS$13:GS30,$B31+1,1)</f>
        <v>0</v>
      </c>
      <c r="GT31" s="411" cm="1">
        <f t="array" ref="GT31">INDEX(i.dse_type,1,$L31)</f>
        <v>0</v>
      </c>
      <c r="GU31" s="535" t="str" cm="1">
        <f t="array" ref="GU31">INDEX(GU$13:GU30,$B31+1,1)</f>
        <v>-</v>
      </c>
      <c r="GV31" s="535" t="str" cm="1">
        <f t="array" ref="GV31">INDEX(GV$13:GV30,$B31+1,1)</f>
        <v>-</v>
      </c>
      <c r="GW31" s="535" t="str" cm="1">
        <f t="array" ref="GW31">INDEX(GW$13:GW30,$B31+1,1)</f>
        <v>-</v>
      </c>
      <c r="GX31" s="18"/>
      <c r="GY31" s="535" t="str" cm="1">
        <f t="array" ref="GY31">INDEX(GY$13:GY30,$B31+1,1)</f>
        <v>-</v>
      </c>
      <c r="GZ31" s="411" t="b">
        <f t="shared" si="191"/>
        <v>0</v>
      </c>
      <c r="HA31" s="535" t="str" cm="1">
        <f t="array" ref="HA31">INDEX(HA$13:HA30,$B31+1,1)</f>
        <v>-</v>
      </c>
      <c r="HB31" s="535" t="str" cm="1">
        <f t="array" ref="HB31">INDEX(HB$13:HB30,$B31+1,1)</f>
        <v>-</v>
      </c>
      <c r="HC31" s="535" t="str" cm="1">
        <f t="array" ref="HC31">INDEX(HC$13:HC30,$B31+1,1)</f>
        <v>-</v>
      </c>
      <c r="HD31" s="535" cm="1">
        <f t="array" ref="HD31">INDEX(HD$13:HD30,$B31+1,1)</f>
        <v>1</v>
      </c>
      <c r="HE31" s="535" cm="1">
        <f t="array" ref="HE31">INDEX(HE$13:HE30,$B31+1,1)</f>
        <v>1</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t="str" cm="1">
        <f t="array" ref="HU31">INDEX(HU$13:HU30,$B31+1,1)</f>
        <v>-</v>
      </c>
      <c r="HV31" s="535" t="str" cm="1">
        <f t="array" ref="HV31">INDEX(HV$13:HV30,$B31+1,1)</f>
        <v>-</v>
      </c>
      <c r="HW31" s="535" t="str" cm="1">
        <f t="array" ref="HW31">INDEX(HW$13:HW30,$B31+1,1)</f>
        <v>-</v>
      </c>
      <c r="HX31" s="535" t="str" cm="1">
        <f t="array" ref="HX31">INDEX(HX$13:HX30,$B31+1,1)</f>
        <v>-</v>
      </c>
      <c r="HY31" s="535" t="str" cm="1">
        <f t="array" ref="HY31">INDEX(HY$13:HY30,$B31+1,1)</f>
        <v>-</v>
      </c>
      <c r="HZ31" s="535" t="str" cm="1">
        <f t="array" ref="HZ31">INDEX(HZ$13:HZ30,$B31+1,1)</f>
        <v>-</v>
      </c>
      <c r="IA31" s="535" cm="1">
        <f t="array" ref="IA31">INDEX(IA$13:IA30,$B31+1,1)</f>
        <v>0</v>
      </c>
      <c r="IB31" s="535" t="str" cm="1">
        <f t="array" ref="IB31">INDEX(IB$13:IB30,$B31+1,1)</f>
        <v>-</v>
      </c>
      <c r="IC31" s="535" cm="1">
        <f t="array" ref="IC31">INDEX(IC$13:IC30,$B31+1,1)</f>
        <v>1</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535" cm="1">
        <f t="array" ref="IK31">INDEX(IK$13:IK30,$B31+1,1)</f>
        <v>1</v>
      </c>
      <c r="IL31" s="535" cm="1">
        <f t="array" ref="IL31">INDEX(IL$13:IL30,$B31+1,1)</f>
        <v>0</v>
      </c>
      <c r="IM31" s="535" cm="1">
        <f t="array" ref="IM31">INDEX(IM$13:IM30,$B31+1,1)</f>
        <v>0</v>
      </c>
      <c r="IN31" s="535" cm="1">
        <f t="array" ref="IN31">INDEX(IN$13:IN30,$B31+1,1)</f>
        <v>0</v>
      </c>
      <c r="IO31" s="535" cm="1">
        <f t="array" ref="IO31">INDEX(IO$13:IO30,$B31+1,1)</f>
        <v>0</v>
      </c>
      <c r="IP31" s="535" cm="1">
        <f t="array" ref="IP31">INDEX(IP$13:IP30,$B31+1,1)</f>
        <v>0</v>
      </c>
      <c r="IQ31" s="18"/>
      <c r="IR31" s="535" cm="1">
        <f t="array" ref="IR31">INDEX(IR$13:IR30,$B31+1,1)</f>
        <v>0.125</v>
      </c>
      <c r="IS31" s="535" cm="1">
        <f t="array" ref="IS31">INDEX(IS$13:IS30,$B31+1,1)</f>
        <v>0.3</v>
      </c>
      <c r="IT31" s="535" cm="1">
        <f t="array" ref="IT31">INDEX(IT$13:IT30,$B31+1,1)</f>
        <v>-0.05</v>
      </c>
      <c r="IU31" s="535" cm="1">
        <f t="array" ref="IU31">INDEX(IU$13:IU30,$B31+1,1)</f>
        <v>0.1</v>
      </c>
      <c r="IV31" s="535" cm="1">
        <f t="array" ref="IV31">INDEX(IV$13:IV30,$B31+1,1)</f>
        <v>0.25</v>
      </c>
      <c r="IW31" s="535" cm="1">
        <f t="array" ref="IW31">INDEX(IW$13:IW30,$B31+1,1)</f>
        <v>-0.05</v>
      </c>
      <c r="IX31" s="535" cm="1">
        <f t="array" ref="IX31">INDEX(IX$13:IX30,$B31+1,1)</f>
        <v>0.05</v>
      </c>
      <c r="IY31" s="535" cm="1">
        <f t="array" ref="IY31">INDEX(IY$13:IY30,$B31+1,1)</f>
        <v>0.1</v>
      </c>
      <c r="IZ31" s="535" cm="1">
        <f t="array" ref="IZ31">INDEX(IZ$13:IZ30,$B31+1,1)</f>
        <v>-0.02</v>
      </c>
      <c r="JA31" s="535" cm="1">
        <f t="array" ref="JA31">INDEX(JA$13:JA30,$B31+1,1)</f>
        <v>0.1</v>
      </c>
      <c r="JB31" s="535" cm="1">
        <f t="array" ref="JB31">INDEX(JB$13:JB30,$B31+1,1)</f>
        <v>0.25</v>
      </c>
      <c r="JC31" s="535" cm="1">
        <f t="array" ref="JC31">INDEX(JC$13:JC30,$B31+1,1)</f>
        <v>-0.05</v>
      </c>
      <c r="JD31" s="535" cm="1">
        <f t="array" ref="JD31">INDEX(JD$13:JD30,$B31+1,1)</f>
        <v>0.125</v>
      </c>
      <c r="JE31" s="535" cm="1">
        <f t="array" ref="JE31">INDEX(JE$13:JE30,$B31+1,1)</f>
        <v>0.1</v>
      </c>
      <c r="JF31" s="535" cm="1">
        <f t="array" ref="JF31">INDEX(JF$13:JF30,$B31+1,1)</f>
        <v>0.1</v>
      </c>
      <c r="JG31" s="535" cm="1">
        <f t="array" ref="JG31">INDEX(JG$13:JG30,$B31+1,1)</f>
        <v>0.1</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cm="1">
        <f t="array" ref="WM31">INDEX(WM$13:WM30,$B31+1,1)</f>
        <v>0</v>
      </c>
      <c r="WN31" s="535" cm="1">
        <f t="array" ref="WN31">INDEX(WN$13:WN30,$B31+1,1)</f>
        <v>0</v>
      </c>
      <c r="WO31" s="535" cm="1">
        <f t="array" ref="WO31">INDEX(WO$13:WO30,$B31+1,1)</f>
        <v>0</v>
      </c>
      <c r="WP31" s="535" cm="1">
        <f t="array" ref="WP31">INDEX(WP$13:WP30,$B31+1,1)</f>
        <v>0</v>
      </c>
      <c r="WQ31" s="535" cm="1">
        <f t="array" ref="WQ31">INDEX(WQ$13:WQ30,$B31+1,1)</f>
        <v>0</v>
      </c>
      <c r="WR31" s="535" cm="1">
        <f t="array" ref="WR31">INDEX(WR$13:WR30,$B31+1,1)</f>
        <v>0</v>
      </c>
      <c r="WS31" s="535" t="str" cm="1">
        <f t="array" ref="WS31">INDEX(WS$13:WS30,$B31+1,1)</f>
        <v>-</v>
      </c>
      <c r="WT31" s="18"/>
      <c r="WU31" s="535" cm="1">
        <f t="array" ref="WU31">INDEX(WU$13:WU30,$B31+1,1)</f>
        <v>0</v>
      </c>
      <c r="WV31" s="535" cm="1">
        <f t="array" ref="WV31">INDEX(WV$13:WV30,$B31+1,1)</f>
        <v>0</v>
      </c>
      <c r="WW31" s="535" cm="1">
        <f t="array" ref="WW31">INDEX(WW$13:WW30,$B31+1,1)</f>
        <v>0</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535" t="str" cm="1">
        <f t="array" ref="XH31">INDEX(XH$13:XH30,$B31+1,1)</f>
        <v>-</v>
      </c>
      <c r="XI31" s="535" t="str" cm="1">
        <f t="array" ref="XI31">INDEX(XI$13:XI30,$B31+1,1)</f>
        <v>-</v>
      </c>
      <c r="XJ31" s="535" t="str" cm="1">
        <f t="array" ref="XJ31">INDEX(XJ$13:XJ30,$B31+1,1)</f>
        <v>-</v>
      </c>
      <c r="XK31" s="535" t="str" cm="1">
        <f t="array" ref="XK31">INDEX(XK$13:XK30,$B31+1,1)</f>
        <v>-</v>
      </c>
      <c r="XL31" s="535" t="str" cm="1">
        <f t="array" ref="XL31">INDEX(XL$13:XL30,$B31+1,1)</f>
        <v>-</v>
      </c>
      <c r="XM31" s="535" t="str" cm="1">
        <f t="array" ref="XM31">INDEX(XM$13:XM30,$B31+1,1)</f>
        <v>-</v>
      </c>
      <c r="XN31" s="18"/>
      <c r="XO31" s="411" t="str">
        <f t="shared" ca="1" si="192"/>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str" cm="1">
        <f t="array" ref="XW31">INDEX(XW$13:XW30,$B31+1,1)</f>
        <v>-</v>
      </c>
      <c r="XX31" s="535" t="str" cm="1">
        <f t="array" ref="XX31">INDEX(XX$13:XX30,$B31+1,1)</f>
        <v>-</v>
      </c>
      <c r="XY31" s="535" t="str" cm="1">
        <f t="array" ref="XY31">INDEX(XY$13:XY30,$B31+1,1)</f>
        <v>-</v>
      </c>
      <c r="XZ31" s="535" t="str" cm="1">
        <f t="array" ref="XZ31">INDEX(XZ$13:XZ30,$B31+1,1)</f>
        <v>-</v>
      </c>
      <c r="YA31" s="535" t="str" cm="1">
        <f t="array" ref="YA31">INDEX(YA$13:YA30,$B31+1,1)</f>
        <v>-</v>
      </c>
      <c r="YB31" s="535" cm="1">
        <f t="array" ref="YB31">INDEX(YB$13:YB30,$B31+1,1)</f>
        <v>0</v>
      </c>
      <c r="YC31" s="535" t="str" cm="1">
        <f t="array" ref="YC31">INDEX(YC$13:YC30,$B31+1,1)</f>
        <v>-</v>
      </c>
      <c r="YD31" s="535" t="str" cm="1">
        <f t="array" ref="YD31">INDEX(YD$13:YD30,$B31+1,1)</f>
        <v>-</v>
      </c>
      <c r="YE31" s="535" t="str" cm="1">
        <f t="array" ref="YE31">INDEX(YE$13:YE30,$B31+1,1)</f>
        <v>-</v>
      </c>
      <c r="YF31" s="535" t="str" cm="1">
        <f t="array" ref="YF31">INDEX(YF$13:YF30,$B31+1,1)</f>
        <v>-</v>
      </c>
      <c r="YG31" s="535" t="str" cm="1">
        <f t="array" ref="YG31">INDEX(YG$13:YG30,$B31+1,1)</f>
        <v>-</v>
      </c>
      <c r="YH31" s="535" t="str" cm="1">
        <f t="array" ref="YH31">INDEX(YH$13:YH30,$B31+1,1)</f>
        <v>-</v>
      </c>
      <c r="YI31" s="535" t="str" cm="1">
        <f t="array" ref="YI31">INDEX(YI$13:YI30,$B31+1,1)</f>
        <v>-</v>
      </c>
      <c r="YJ31" s="535" t="str" cm="1">
        <f t="array" ref="YJ31">INDEX(YJ$13:YJ30,$B31+1,1)</f>
        <v>-</v>
      </c>
      <c r="YK31" s="535" t="b" cm="1">
        <f t="array" ref="YK31">INDEX(YK$13:YK30,$B31+1,1)</f>
        <v>1</v>
      </c>
      <c r="YL31" s="535" t="str" cm="1">
        <f t="array" ref="YL31">INDEX(YL$13:YL30,$B31+1,1)</f>
        <v>-</v>
      </c>
      <c r="YM31" s="535" cm="1">
        <f t="array" ref="YM31">INDEX(YM$13:YM30,$B31+1,1)</f>
        <v>0</v>
      </c>
      <c r="YN31" s="535" cm="1">
        <f t="array" ref="YN31">INDEX(YN$13:YN30,$B31+1,1)</f>
        <v>0</v>
      </c>
      <c r="YO31" s="535" cm="1">
        <f t="array" ref="YO31">INDEX(YO$13:YO30,$B31+1,1)</f>
        <v>0</v>
      </c>
      <c r="YP31" s="18"/>
      <c r="YQ31" s="535" t="str" cm="1">
        <f t="array" ref="YQ31">INDEX(YQ$13:YQ30,$B31+1,1)</f>
        <v>-</v>
      </c>
      <c r="YR31" s="535" t="str" cm="1">
        <f t="array" ref="YR31">INDEX(YR$13:YR30,$B31+1,1)</f>
        <v>-</v>
      </c>
      <c r="YS31" s="535" t="str" cm="1">
        <f t="array" ref="YS31">INDEX(YS$13:YS30,$B31+1,1)</f>
        <v>-</v>
      </c>
      <c r="YT31" s="535" t="str" cm="1">
        <f t="array" ref="YT31">INDEX(YT$13:YT30,$B31+1,1)</f>
        <v>-</v>
      </c>
      <c r="YU31" s="535" cm="1">
        <f t="array" ref="YU31">INDEX(YU$13:YU30,$B31+1,1)</f>
        <v>1</v>
      </c>
      <c r="YV31" s="535" cm="1">
        <f t="array" ref="YV31">INDEX(YV$13:YV30,$B31+1,1)</f>
        <v>1</v>
      </c>
      <c r="YW31" s="535" cm="1">
        <f t="array" ref="YW31">INDEX(YW$13:YW30,$B31+1,1)</f>
        <v>1</v>
      </c>
      <c r="YX31" s="535" cm="1">
        <f t="array" ref="YX31">INDEX(YX$13:YX30,$B31+1,1)</f>
        <v>1</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18"/>
      <c r="ZE31" s="411">
        <v>1.5</v>
      </c>
      <c r="ZF31" s="18"/>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cm="1">
        <f t="array" ref="AAV31">INDEX(AAV$13:AAV30,$B31+1,1)</f>
        <v>1</v>
      </c>
      <c r="AAW31" s="535" cm="1">
        <f t="array" ref="AAW31">INDEX(AAW$13:AAW30,$B31+1,1)</f>
        <v>1</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18"/>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t="str" cm="1">
        <f t="array" ref="AEN31">INDEX(AEN$13:AEN30,$B31+1,1)</f>
        <v>-</v>
      </c>
      <c r="AEO31" s="535" t="str" cm="1">
        <f t="array" ref="AEO31">INDEX(AEO$13:AEO30,$B31+1,1)</f>
        <v>-</v>
      </c>
      <c r="AEP31" s="535" t="str" cm="1">
        <f t="array" ref="AEP31">INDEX(AEP$13:AEP30,$B31+1,1)</f>
        <v>-</v>
      </c>
      <c r="AEQ31" s="535" t="str" cm="1">
        <f t="array" ref="AEQ31">INDEX(AEQ$13:AEQ30,$B31+1,1)</f>
        <v>-</v>
      </c>
      <c r="AER31" s="535" t="str" cm="1">
        <f t="array" ref="AER31">INDEX(AER$13:AER30,$B31+1,1)</f>
        <v>-</v>
      </c>
      <c r="AES31" s="535" t="str" cm="1">
        <f t="array" ref="AES31">INDEX(AES$13:AES30,$B31+1,1)</f>
        <v>-</v>
      </c>
      <c r="AET31" s="535" t="str" cm="1">
        <f t="array" ref="AET31">INDEX(AET$13:AET30,$B31+1,1)</f>
        <v>-</v>
      </c>
      <c r="AEU31" s="535" t="str" cm="1">
        <f t="array" ref="AEU31">INDEX(AEU$13:AEU30,$B31+1,1)</f>
        <v>-</v>
      </c>
      <c r="AEV31" s="535" t="str" cm="1">
        <f t="array" ref="AEV31">INDEX(AEV$13:AEV30,$B31+1,1)</f>
        <v>-</v>
      </c>
      <c r="AEW31" s="535" t="str" cm="1">
        <f t="array" ref="AEW31">INDEX(AEW$13:AEW30,$B31+1,1)</f>
        <v>-</v>
      </c>
      <c r="AEX31" s="535" cm="1">
        <f t="array" ref="AEX31">INDEX(AEX$13:AEX30,$B31+1,1)</f>
        <v>0</v>
      </c>
      <c r="AEY31" s="483">
        <v>0</v>
      </c>
    </row>
    <row r="32" spans="1:831" outlineLevel="1">
      <c r="A32" s="18">
        <f t="shared" si="137"/>
        <v>19</v>
      </c>
      <c r="B32" s="18">
        <f t="shared" si="199"/>
        <v>5</v>
      </c>
      <c r="C32">
        <v>2</v>
      </c>
      <c r="D32" s="17" t="str" cm="1">
        <f t="array" ref="D32">INDEX(D$13:D31,$B32+1,1)</f>
        <v>GSW</v>
      </c>
      <c r="E32" t="b">
        <v>1</v>
      </c>
      <c r="F32" t="b">
        <v>0</v>
      </c>
      <c r="G32" t="b">
        <f>E32</f>
        <v>1</v>
      </c>
      <c r="H32" s="40" t="str">
        <f>"Scan"&amp;$AK32&amp;"_test  "</f>
        <v xml:space="preserve">Scan0_test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8"/>
        <v>2</v>
      </c>
      <c r="W32" s="778" t="b">
        <f t="shared" si="196"/>
        <v>0</v>
      </c>
      <c r="X32" s="777" t="b">
        <f t="shared" si="139"/>
        <v>1</v>
      </c>
      <c r="Y32" s="777" t="b">
        <f t="shared" si="139"/>
        <v>1</v>
      </c>
      <c r="Z32" s="796" t="b" cm="1">
        <f t="array" ref="Z32">INDEX(Z$13:Z31,$B32+1,1)</f>
        <v>0</v>
      </c>
      <c r="AA32" s="411">
        <f t="shared" si="140"/>
        <v>6</v>
      </c>
      <c r="AB32" s="411">
        <f t="shared" si="141"/>
        <v>6</v>
      </c>
      <c r="AC32" s="411"/>
      <c r="AD32" s="411">
        <f t="shared" si="142"/>
        <v>6</v>
      </c>
      <c r="AE32" s="111"/>
      <c r="AF32" s="111"/>
      <c r="AG32" s="111"/>
      <c r="AH32" s="111"/>
      <c r="AI32" s="535" cm="1">
        <f t="array" ref="AI32">INDEX(AI$13:AI31,$B32+1,1)</f>
        <v>1</v>
      </c>
      <c r="AJ32" s="535" cm="1">
        <f t="array" ref="AJ32">INDEX(AJ$13:AJ31,$B32+1,1)</f>
        <v>1</v>
      </c>
      <c r="AK32" s="22">
        <v>0</v>
      </c>
      <c r="AL32" s="18"/>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Mat","")&amp;IF($EZ32=1,"&amp;EL","   ")&amp;IF($DQ32=TRUE,"&amp;BBT","    ")
&amp;      " TOL"&amp;_xlfn.SINGLE(INDEX(i.TOL_Desc,1,$N32))   &amp; " Scan"&amp;$AK32
&amp;       CHOOSE($K32+1," CFS"," GFS"," NFS")&amp;     " CG_"&amp;_xlfn.SINGLE(_xlfn.SWITCH($XO32,"-",1,TRUE,1,FALSE,0))&amp;_xlfn.SINGLE(    IF($XX32="-"," FodCrop    ",_xlfn.SWITCH(VALUE(LEFT($XX$4,1)),0," All",6," Lup",9," Oat",11," OaF")&amp;"_Fod"&amp;TEXT($XX32,"000%")))
&amp;" REV"&amp;"_"&amp;TEXT($HB32,"00;-0;00;@ ")&amp;TEXT($AN32,"00;-0;00;  @")&amp;"_"&amp;TEXT($HG32,"0")&amp;"_"&amp;TEXT($AP32,"0")
&amp; " RR"&amp;TEXT(SUM($FD32:$FE32),"+00%;-00%;    ;@")
&amp; " ("&amp;IF($DD32,"P","E")   &amp;IF($DE32,"T","t")        &amp;     "_F"&amp;IF($AAG32=TRUE,3,0)+COUNTIF($ZY32:$AAC32,TRUE)+COUNTIF($BV32:$BW32,"&gt;0")&amp;IF($AAE32=TRUE,3,0)+COUNTIF($BV32:$BW32,"&gt;0")&amp;"N"&amp;$AAJ32&amp;$AAK32&amp;"L"&amp;$AAV32&amp;$AAW32&amp;"_"&amp;$AAU32&amp;")"</f>
        <v>Scan0_test   SE GSW_PInp MFM        TOLSpr Scan0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5"/>
        <v>-</v>
      </c>
      <c r="CI32" s="411">
        <f t="shared" si="146"/>
        <v>0</v>
      </c>
      <c r="CJ32" s="411">
        <f t="shared" si="146"/>
        <v>0</v>
      </c>
      <c r="CK32" s="535" t="str" cm="1">
        <f t="array" ref="CK32">INDEX(CK$13:CK31,$B32+1,1)</f>
        <v>-</v>
      </c>
      <c r="CL32" s="535" t="str" cm="1">
        <f t="array" ref="CL32">INDEX(CL$13:CL31,$B32+1,1)</f>
        <v>-</v>
      </c>
      <c r="CM32" s="535" t="str" cm="1">
        <f t="array" ref="CM32">INDEX(CM$13:CM31,$B32+1,1)</f>
        <v>-</v>
      </c>
      <c r="CN32" s="411" t="str">
        <f t="shared" ca="1" si="147"/>
        <v>-</v>
      </c>
      <c r="CO32" s="411">
        <f t="shared" si="148"/>
        <v>0</v>
      </c>
      <c r="CP32" s="411">
        <f t="shared" si="148"/>
        <v>0</v>
      </c>
      <c r="CQ32" s="535" t="str" cm="1">
        <f t="array" ref="CQ32">INDEX(CQ$13:CQ31,$B32+1,1)</f>
        <v>-</v>
      </c>
      <c r="CR32" s="411" t="str">
        <f t="shared" ca="1" si="149"/>
        <v>-</v>
      </c>
      <c r="CS32" s="411">
        <f t="shared" si="150"/>
        <v>0</v>
      </c>
      <c r="CT32" s="535" t="str" cm="1">
        <f t="array" ref="CT32">INDEX(CT$13:CT31,$B32+1,1)</f>
        <v>-</v>
      </c>
      <c r="CU32" s="535" t="str" cm="1">
        <f t="array" ref="CU32">INDEX(CU$13:CU31,$B32+1,1)</f>
        <v>-</v>
      </c>
      <c r="CV32" s="411">
        <f t="shared" si="151"/>
        <v>0</v>
      </c>
      <c r="CW32" s="535" t="str" cm="1">
        <f t="array" ref="CW32">INDEX(CW$13:CW31,$B32+1,1)</f>
        <v>-</v>
      </c>
      <c r="CX32" s="411" t="str">
        <f t="shared" ca="1" si="152"/>
        <v>-</v>
      </c>
      <c r="CY32" s="411">
        <f t="shared" si="153"/>
        <v>0</v>
      </c>
      <c r="CZ32" s="411">
        <f t="shared" si="153"/>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77"/>
        <v>1</v>
      </c>
      <c r="DL32" s="411">
        <f t="shared" si="177"/>
        <v>60</v>
      </c>
      <c r="DM32" s="535" t="str" cm="1">
        <f t="array" ref="DM32">INDEX(DM$13:DM31,$B32+1,1)</f>
        <v>-</v>
      </c>
      <c r="DN32" s="411" t="str">
        <f t="shared" si="178"/>
        <v>-</v>
      </c>
      <c r="DO32" s="411" t="str">
        <f t="shared" si="178"/>
        <v>-</v>
      </c>
      <c r="DP32" s="411" t="str">
        <f t="shared" si="178"/>
        <v>-</v>
      </c>
      <c r="DQ32" s="411" t="b">
        <f t="shared" si="179"/>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3"/>
        <v>500</v>
      </c>
      <c r="DW32" s="411">
        <f t="shared" si="203"/>
        <v>500</v>
      </c>
      <c r="DX32" s="411" t="str">
        <f t="shared" si="203"/>
        <v>-</v>
      </c>
      <c r="DY32" s="411" t="str">
        <f t="shared" si="203"/>
        <v>-</v>
      </c>
      <c r="DZ32" s="411" t="str">
        <f t="shared" si="203"/>
        <v>-</v>
      </c>
      <c r="EA32" s="411" t="str">
        <f t="shared" si="203"/>
        <v>-</v>
      </c>
      <c r="EB32" s="411" t="str">
        <f t="shared" si="203"/>
        <v>-</v>
      </c>
      <c r="EC32" s="535" cm="1">
        <f t="array" ref="EC32">INDEX(EC$13:EC31,$B32+1,1)</f>
        <v>0</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535" cm="1">
        <f t="array" ref="EN32">INDEX(EN$13:EN31,$B32+1,1)</f>
        <v>999999</v>
      </c>
      <c r="EO32" s="535" cm="1">
        <f t="array" ref="EO32">INDEX(EO$13:EO31,$B32+1,1)</f>
        <v>999999</v>
      </c>
      <c r="EP32" s="782">
        <f t="shared" si="156"/>
        <v>0</v>
      </c>
      <c r="EQ32" s="782">
        <f t="shared" si="156"/>
        <v>0</v>
      </c>
      <c r="ER32" s="782">
        <f t="shared" si="156"/>
        <v>999999</v>
      </c>
      <c r="ES32" s="535" t="str" cm="1">
        <f t="array" ref="ES32">INDEX(ES$13:ES31,$B32+1,1)</f>
        <v>-</v>
      </c>
      <c r="ET32" s="535" t="str" cm="1">
        <f t="array" ref="ET32">INDEX(ET$13:ET31,$B32+1,1)</f>
        <v>-</v>
      </c>
      <c r="EU32" s="411" t="str">
        <f>IF(OR($AB32=6,$FW32&lt;2),EU$13,INDEX(i.dryman,($AJ32-1)*4+$AI32,EU$6))</f>
        <v>-</v>
      </c>
      <c r="EV32" s="411" t="str">
        <f>IF(OR($AB32=6,$FW32&lt;2),EV$13,INDEX(i.dryman,($AJ32-1)*4+$AI32,EV$6))</f>
        <v>-</v>
      </c>
      <c r="EW32" s="781">
        <f t="shared" si="181"/>
        <v>0</v>
      </c>
      <c r="EX32" s="779">
        <f t="shared" si="182"/>
        <v>999999</v>
      </c>
      <c r="EY32" s="780">
        <f t="shared" si="183"/>
        <v>999999</v>
      </c>
      <c r="EZ32" s="535" t="str" cm="1">
        <f t="array" ref="EZ32">INDEX(EZ$13:EZ31,$B32+1,1)</f>
        <v>-</v>
      </c>
      <c r="FA32" s="728" cm="1">
        <f t="array" ref="FA32">IF(EZ32&lt;&gt;"-",EZ32,INDEX(i.ELMatedEst,$AA32+1,$T32))</f>
        <v>0</v>
      </c>
      <c r="FB32" s="535" t="str" cm="1">
        <f t="array" ref="FB32">INDEX(FB$13:FB31,$B32+1,1)</f>
        <v>-</v>
      </c>
      <c r="FC32" s="535" t="str" cm="1">
        <f t="array" ref="FC32">INDEX(FC$13:FC31,$B32+1,1)</f>
        <v>-</v>
      </c>
      <c r="FD32" s="411">
        <f t="shared" si="184"/>
        <v>0</v>
      </c>
      <c r="FE32" s="666">
        <f t="shared" si="185"/>
        <v>5.0000000000000001E-3</v>
      </c>
      <c r="FF32" s="535" cm="1">
        <f t="array" ref="FF32">INDEX(FF$13:FF31,$B32+1,1)</f>
        <v>1</v>
      </c>
      <c r="FG32" s="667">
        <f t="shared" si="186"/>
        <v>0.12</v>
      </c>
      <c r="FH32" s="667">
        <f>INDEX(CHOOSE($N32,DataAutumn!i.EL_PropnSold,DataWinter!i.EL_PropnSold,DataSpring!i.EL_PropnSold),$AI32,$T32)*INDEX(i.ELMatedEst,$AB32+1,$T32)*i.dAdultRR_ELPropSold
+INDEX(i.dryman,($AJ32-1)*4+$AI32,FH$7)</f>
        <v>0</v>
      </c>
      <c r="FI32" s="667">
        <f>INDEX(CHOOSE($N32,DataAutumn!i.EL_PropnSold,DataWinter!i.EL_PropnSold,DataSpring!i.EL_PropnSold),$AI32,$T32)*INDEX(i.ELMatedEst,$AB32+1,$T32)*i.dAdultRR_ELPropSold
+INDEX(i.dryman,($AJ32-1)*4+$AI32,FI$7)</f>
        <v>3.125E-2</v>
      </c>
      <c r="FJ32" s="667">
        <f>INDEX(CHOOSE($N32,DataAutumn!i.EL_PropnSold,DataWinter!i.EL_PropnSold,DataSpring!i.EL_PropnSold),$AI32,$T32)*INDEX(i.ELMatedEst,$AB32+1,$T32)*i.dAdultRR_ELPropSold
+INDEX(i.dryman,($AJ32-1)*4+$AI32,FJ$7)</f>
        <v>3.125E-2</v>
      </c>
      <c r="FK32" s="667">
        <f>INDEX(CHOOSE($N32,DataAutumn!i.EL_PropnSold,DataWinter!i.EL_PropnSold,DataSpring!i.EL_PropnSold),$AI32,$T32)*INDEX(i.ELMatedEst,$AB32+1,$T32)*i.dAdultRR_ELPropSold
+INDEX(i.dryman,($AJ32-1)*4+$AI32,FK$7)</f>
        <v>3.125E-2</v>
      </c>
      <c r="FL32" s="668">
        <f>INDEX(CHOOSE($N32,DataAutumn!i.EL_PropnSold,DataWinter!i.EL_PropnSold,DataSpring!i.EL_PropnSold),$AI32,$T32)*INDEX(i.ELMatedEst,$AB32+1,$T32)*i.dAdultLSurv_ELPropSold</f>
        <v>0</v>
      </c>
      <c r="FM32" s="411" t="b">
        <f t="shared" si="187"/>
        <v>0</v>
      </c>
      <c r="FN32" s="411" t="b">
        <f t="shared" si="187"/>
        <v>0</v>
      </c>
      <c r="FO32" s="411" t="b">
        <f t="shared" si="187"/>
        <v>0</v>
      </c>
      <c r="FP32" s="411" t="b">
        <f t="shared" si="187"/>
        <v>0</v>
      </c>
      <c r="FQ32" s="411">
        <f t="shared" si="188"/>
        <v>1</v>
      </c>
      <c r="FR32" s="411">
        <f t="shared" si="188"/>
        <v>0</v>
      </c>
      <c r="FS32" s="411" t="b">
        <f t="shared" si="189"/>
        <v>0</v>
      </c>
      <c r="FT32" s="411" t="b">
        <f t="shared" si="157"/>
        <v>0</v>
      </c>
      <c r="FU32" s="411" t="b">
        <f t="shared" si="157"/>
        <v>0</v>
      </c>
      <c r="FV32" s="411" t="b">
        <f t="shared" si="157"/>
        <v>1</v>
      </c>
      <c r="FW32" s="87">
        <f t="shared" si="158"/>
        <v>0</v>
      </c>
      <c r="FX32" s="87">
        <f t="shared" si="158"/>
        <v>0</v>
      </c>
      <c r="FY32" s="535" cm="1">
        <f t="array" ref="FY32">INDEX(FY$13:FY31,$B32+1,1)</f>
        <v>1</v>
      </c>
      <c r="FZ32" s="535" cm="1">
        <f t="array" ref="FZ32">INDEX(FZ$13:FZ31,$B32+1,1)</f>
        <v>1</v>
      </c>
      <c r="GA32" s="535" cm="1">
        <f t="array" ref="GA32">INDEX(GA$13:GA31,$B32+1,1)</f>
        <v>1</v>
      </c>
      <c r="GB32" s="535" cm="1">
        <f t="array" ref="GB32">INDEX(GB$13:GB31,$B32+1,1)</f>
        <v>1</v>
      </c>
      <c r="GC32" s="535" t="str" cm="1">
        <f t="array" ref="GC32">INDEX(GC$13:GC31,$B32+1,1)</f>
        <v>-</v>
      </c>
      <c r="GD32" s="411" t="b">
        <f t="shared" si="190"/>
        <v>1</v>
      </c>
      <c r="GE32" s="411" t="b">
        <f t="shared" si="190"/>
        <v>0</v>
      </c>
      <c r="GF32" s="411" t="b">
        <f t="shared" si="190"/>
        <v>0</v>
      </c>
      <c r="GG32" s="411" t="b">
        <f t="shared" si="190"/>
        <v>0</v>
      </c>
      <c r="GH32" s="87">
        <f t="shared" si="202"/>
        <v>1</v>
      </c>
      <c r="GI32" s="87">
        <f t="shared" si="202"/>
        <v>1</v>
      </c>
      <c r="GJ32" s="87">
        <f t="shared" si="202"/>
        <v>1</v>
      </c>
      <c r="GK32" s="87">
        <f t="shared" si="202"/>
        <v>1</v>
      </c>
      <c r="GL32" s="87">
        <f t="shared" si="202"/>
        <v>1</v>
      </c>
      <c r="GM32" s="87">
        <f t="shared" si="202"/>
        <v>1</v>
      </c>
      <c r="GN32" s="87">
        <f t="shared" si="202"/>
        <v>1</v>
      </c>
      <c r="GO32" s="87">
        <f t="shared" si="202"/>
        <v>1</v>
      </c>
      <c r="GP32" s="535" cm="1">
        <f t="array" ref="GP32">INDEX(GP$13:GP31,$B32+1,1)</f>
        <v>0</v>
      </c>
      <c r="GQ32" s="535" cm="1">
        <f t="array" ref="GQ32">INDEX(GQ$13:GQ31,$B32+1,1)</f>
        <v>0</v>
      </c>
      <c r="GR32" s="535" cm="1">
        <f t="array" ref="GR32">INDEX(GR$13:GR31,$B32+1,1)</f>
        <v>0</v>
      </c>
      <c r="GS32" s="535" cm="1">
        <f t="array" ref="GS32">INDEX(GS$13:GS31,$B32+1,1)</f>
        <v>0</v>
      </c>
      <c r="GT32" s="411" cm="1">
        <f t="array" ref="GT32">INDEX(i.dse_type,1,$L32)</f>
        <v>0</v>
      </c>
      <c r="GU32" s="535" t="str" cm="1">
        <f t="array" ref="GU32">INDEX(GU$13:GU31,$B32+1,1)</f>
        <v>-</v>
      </c>
      <c r="GV32" s="535" t="str" cm="1">
        <f t="array" ref="GV32">INDEX(GV$13:GV31,$B32+1,1)</f>
        <v>-</v>
      </c>
      <c r="GW32" s="535" t="str" cm="1">
        <f t="array" ref="GW32">INDEX(GW$13:GW31,$B32+1,1)</f>
        <v>-</v>
      </c>
      <c r="GX32" s="18"/>
      <c r="GY32" s="535" t="str" cm="1">
        <f t="array" ref="GY32">INDEX(GY$13:GY31,$B32+1,1)</f>
        <v>-</v>
      </c>
      <c r="GZ32" s="411" t="b">
        <f t="shared" si="191"/>
        <v>0</v>
      </c>
      <c r="HA32" s="535" t="str" cm="1">
        <f t="array" ref="HA32">INDEX(HA$13:HA31,$B32+1,1)</f>
        <v>-</v>
      </c>
      <c r="HB32" s="535" t="str" cm="1">
        <f t="array" ref="HB32">INDEX(HB$13:HB31,$B32+1,1)</f>
        <v>-</v>
      </c>
      <c r="HC32" s="535" t="str" cm="1">
        <f t="array" ref="HC32">INDEX(HC$13:HC31,$B32+1,1)</f>
        <v>-</v>
      </c>
      <c r="HD32" s="535" cm="1">
        <f t="array" ref="HD32">INDEX(HD$13:HD31,$B32+1,1)</f>
        <v>1</v>
      </c>
      <c r="HE32" s="535" cm="1">
        <f t="array" ref="HE32">INDEX(HE$13:HE31,$B32+1,1)</f>
        <v>1</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t="str" cm="1">
        <f t="array" ref="HU32">INDEX(HU$13:HU31,$B32+1,1)</f>
        <v>-</v>
      </c>
      <c r="HV32" s="535" t="str" cm="1">
        <f t="array" ref="HV32">INDEX(HV$13:HV31,$B32+1,1)</f>
        <v>-</v>
      </c>
      <c r="HW32" s="535" t="str" cm="1">
        <f t="array" ref="HW32">INDEX(HW$13:HW31,$B32+1,1)</f>
        <v>-</v>
      </c>
      <c r="HX32" s="535" t="str" cm="1">
        <f t="array" ref="HX32">INDEX(HX$13:HX31,$B32+1,1)</f>
        <v>-</v>
      </c>
      <c r="HY32" s="535" t="str" cm="1">
        <f t="array" ref="HY32">INDEX(HY$13:HY31,$B32+1,1)</f>
        <v>-</v>
      </c>
      <c r="HZ32" s="535" t="str" cm="1">
        <f t="array" ref="HZ32">INDEX(HZ$13:HZ31,$B32+1,1)</f>
        <v>-</v>
      </c>
      <c r="IA32" s="535" cm="1">
        <f t="array" ref="IA32">INDEX(IA$13:IA31,$B32+1,1)</f>
        <v>0</v>
      </c>
      <c r="IB32" s="535" t="str" cm="1">
        <f t="array" ref="IB32">INDEX(IB$13:IB31,$B32+1,1)</f>
        <v>-</v>
      </c>
      <c r="IC32" s="535" cm="1">
        <f t="array" ref="IC32">INDEX(IC$13:IC31,$B32+1,1)</f>
        <v>1</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535" cm="1">
        <f t="array" ref="IK32">INDEX(IK$13:IK31,$B32+1,1)</f>
        <v>1</v>
      </c>
      <c r="IL32" s="535" cm="1">
        <f t="array" ref="IL32">INDEX(IL$13:IL31,$B32+1,1)</f>
        <v>0</v>
      </c>
      <c r="IM32" s="535" cm="1">
        <f t="array" ref="IM32">INDEX(IM$13:IM31,$B32+1,1)</f>
        <v>0</v>
      </c>
      <c r="IN32" s="535" cm="1">
        <f t="array" ref="IN32">INDEX(IN$13:IN31,$B32+1,1)</f>
        <v>0</v>
      </c>
      <c r="IO32" s="535" cm="1">
        <f t="array" ref="IO32">INDEX(IO$13:IO31,$B32+1,1)</f>
        <v>0</v>
      </c>
      <c r="IP32" s="535" cm="1">
        <f t="array" ref="IP32">INDEX(IP$13:IP31,$B32+1,1)</f>
        <v>0</v>
      </c>
      <c r="IQ32" s="18"/>
      <c r="IR32" s="535" cm="1">
        <f t="array" ref="IR32">INDEX(IR$13:IR31,$B32+1,1)</f>
        <v>0.125</v>
      </c>
      <c r="IS32" s="535" cm="1">
        <f t="array" ref="IS32">INDEX(IS$13:IS31,$B32+1,1)</f>
        <v>0.3</v>
      </c>
      <c r="IT32" s="535" cm="1">
        <f t="array" ref="IT32">INDEX(IT$13:IT31,$B32+1,1)</f>
        <v>-0.05</v>
      </c>
      <c r="IU32" s="535" cm="1">
        <f t="array" ref="IU32">INDEX(IU$13:IU31,$B32+1,1)</f>
        <v>0.1</v>
      </c>
      <c r="IV32" s="535" cm="1">
        <f t="array" ref="IV32">INDEX(IV$13:IV31,$B32+1,1)</f>
        <v>0.25</v>
      </c>
      <c r="IW32" s="535" cm="1">
        <f t="array" ref="IW32">INDEX(IW$13:IW31,$B32+1,1)</f>
        <v>-0.05</v>
      </c>
      <c r="IX32" s="535" cm="1">
        <f t="array" ref="IX32">INDEX(IX$13:IX31,$B32+1,1)</f>
        <v>0.05</v>
      </c>
      <c r="IY32" s="535" cm="1">
        <f t="array" ref="IY32">INDEX(IY$13:IY31,$B32+1,1)</f>
        <v>0.1</v>
      </c>
      <c r="IZ32" s="535" cm="1">
        <f t="array" ref="IZ32">INDEX(IZ$13:IZ31,$B32+1,1)</f>
        <v>-0.02</v>
      </c>
      <c r="JA32" s="535" cm="1">
        <f t="array" ref="JA32">INDEX(JA$13:JA31,$B32+1,1)</f>
        <v>0.1</v>
      </c>
      <c r="JB32" s="535" cm="1">
        <f t="array" ref="JB32">INDEX(JB$13:JB31,$B32+1,1)</f>
        <v>0.25</v>
      </c>
      <c r="JC32" s="535" cm="1">
        <f t="array" ref="JC32">INDEX(JC$13:JC31,$B32+1,1)</f>
        <v>-0.05</v>
      </c>
      <c r="JD32" s="535" cm="1">
        <f t="array" ref="JD32">INDEX(JD$13:JD31,$B32+1,1)</f>
        <v>0.125</v>
      </c>
      <c r="JE32" s="535" cm="1">
        <f t="array" ref="JE32">INDEX(JE$13:JE31,$B32+1,1)</f>
        <v>0.1</v>
      </c>
      <c r="JF32" s="535" cm="1">
        <f t="array" ref="JF32">INDEX(JF$13:JF31,$B32+1,1)</f>
        <v>0.1</v>
      </c>
      <c r="JG32" s="535" cm="1">
        <f t="array" ref="JG32">INDEX(JG$13:JG31,$B32+1,1)</f>
        <v>0.1</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cm="1">
        <f t="array" ref="WM32">INDEX(WM$13:WM31,$B32+1,1)</f>
        <v>0</v>
      </c>
      <c r="WN32" s="535" cm="1">
        <f t="array" ref="WN32">INDEX(WN$13:WN31,$B32+1,1)</f>
        <v>0</v>
      </c>
      <c r="WO32" s="535" cm="1">
        <f t="array" ref="WO32">INDEX(WO$13:WO31,$B32+1,1)</f>
        <v>0</v>
      </c>
      <c r="WP32" s="535" cm="1">
        <f t="array" ref="WP32">INDEX(WP$13:WP31,$B32+1,1)</f>
        <v>0</v>
      </c>
      <c r="WQ32" s="535" cm="1">
        <f t="array" ref="WQ32">INDEX(WQ$13:WQ31,$B32+1,1)</f>
        <v>0</v>
      </c>
      <c r="WR32" s="535" cm="1">
        <f t="array" ref="WR32">INDEX(WR$13:WR31,$B32+1,1)</f>
        <v>0</v>
      </c>
      <c r="WS32" s="535" t="str" cm="1">
        <f t="array" ref="WS32">INDEX(WS$13:WS31,$B32+1,1)</f>
        <v>-</v>
      </c>
      <c r="WT32" s="18"/>
      <c r="WU32" s="535" cm="1">
        <f t="array" ref="WU32">INDEX(WU$13:WU31,$B32+1,1)</f>
        <v>0</v>
      </c>
      <c r="WV32" s="535" cm="1">
        <f t="array" ref="WV32">INDEX(WV$13:WV31,$B32+1,1)</f>
        <v>0</v>
      </c>
      <c r="WW32" s="535" cm="1">
        <f t="array" ref="WW32">INDEX(WW$13:WW31,$B32+1,1)</f>
        <v>0</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535" t="str" cm="1">
        <f t="array" ref="XH32">INDEX(XH$13:XH31,$B32+1,1)</f>
        <v>-</v>
      </c>
      <c r="XI32" s="535" t="str" cm="1">
        <f t="array" ref="XI32">INDEX(XI$13:XI31,$B32+1,1)</f>
        <v>-</v>
      </c>
      <c r="XJ32" s="535" t="str" cm="1">
        <f t="array" ref="XJ32">INDEX(XJ$13:XJ31,$B32+1,1)</f>
        <v>-</v>
      </c>
      <c r="XK32" s="535" t="str" cm="1">
        <f t="array" ref="XK32">INDEX(XK$13:XK31,$B32+1,1)</f>
        <v>-</v>
      </c>
      <c r="XL32" s="535" t="str" cm="1">
        <f t="array" ref="XL32">INDEX(XL$13:XL31,$B32+1,1)</f>
        <v>-</v>
      </c>
      <c r="XM32" s="535" t="str" cm="1">
        <f t="array" ref="XM32">INDEX(XM$13:XM31,$B32+1,1)</f>
        <v>-</v>
      </c>
      <c r="XN32" s="18"/>
      <c r="XO32" s="411" t="str">
        <f t="shared" ca="1" si="192"/>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str" cm="1">
        <f t="array" ref="XW32">INDEX(XW$13:XW31,$B32+1,1)</f>
        <v>-</v>
      </c>
      <c r="XX32" s="535" t="str" cm="1">
        <f t="array" ref="XX32">INDEX(XX$13:XX31,$B32+1,1)</f>
        <v>-</v>
      </c>
      <c r="XY32" s="535" t="str" cm="1">
        <f t="array" ref="XY32">INDEX(XY$13:XY31,$B32+1,1)</f>
        <v>-</v>
      </c>
      <c r="XZ32" s="535" t="str" cm="1">
        <f t="array" ref="XZ32">INDEX(XZ$13:XZ31,$B32+1,1)</f>
        <v>-</v>
      </c>
      <c r="YA32" s="535" t="str" cm="1">
        <f t="array" ref="YA32">INDEX(YA$13:YA31,$B32+1,1)</f>
        <v>-</v>
      </c>
      <c r="YB32" s="535" cm="1">
        <f t="array" ref="YB32">INDEX(YB$13:YB31,$B32+1,1)</f>
        <v>0</v>
      </c>
      <c r="YC32" s="535" t="str" cm="1">
        <f t="array" ref="YC32">INDEX(YC$13:YC31,$B32+1,1)</f>
        <v>-</v>
      </c>
      <c r="YD32" s="535" t="str" cm="1">
        <f t="array" ref="YD32">INDEX(YD$13:YD31,$B32+1,1)</f>
        <v>-</v>
      </c>
      <c r="YE32" s="535" t="str" cm="1">
        <f t="array" ref="YE32">INDEX(YE$13:YE31,$B32+1,1)</f>
        <v>-</v>
      </c>
      <c r="YF32" s="535" t="str" cm="1">
        <f t="array" ref="YF32">INDEX(YF$13:YF31,$B32+1,1)</f>
        <v>-</v>
      </c>
      <c r="YG32" s="535" t="str" cm="1">
        <f t="array" ref="YG32">INDEX(YG$13:YG31,$B32+1,1)</f>
        <v>-</v>
      </c>
      <c r="YH32" s="535" t="str" cm="1">
        <f t="array" ref="YH32">INDEX(YH$13:YH31,$B32+1,1)</f>
        <v>-</v>
      </c>
      <c r="YI32" s="535" t="str" cm="1">
        <f t="array" ref="YI32">INDEX(YI$13:YI31,$B32+1,1)</f>
        <v>-</v>
      </c>
      <c r="YJ32" s="535" t="str" cm="1">
        <f t="array" ref="YJ32">INDEX(YJ$13:YJ31,$B32+1,1)</f>
        <v>-</v>
      </c>
      <c r="YK32" s="535" t="b" cm="1">
        <f t="array" ref="YK32">INDEX(YK$13:YK31,$B32+1,1)</f>
        <v>1</v>
      </c>
      <c r="YL32" s="535" t="str" cm="1">
        <f t="array" ref="YL32">INDEX(YL$13:YL31,$B32+1,1)</f>
        <v>-</v>
      </c>
      <c r="YM32" s="535" cm="1">
        <f t="array" ref="YM32">INDEX(YM$13:YM31,$B32+1,1)</f>
        <v>0</v>
      </c>
      <c r="YN32" s="535" cm="1">
        <f t="array" ref="YN32">INDEX(YN$13:YN31,$B32+1,1)</f>
        <v>0</v>
      </c>
      <c r="YO32" s="535" cm="1">
        <f t="array" ref="YO32">INDEX(YO$13:YO31,$B32+1,1)</f>
        <v>0</v>
      </c>
      <c r="YP32" s="18"/>
      <c r="YQ32" s="535" t="str" cm="1">
        <f t="array" ref="YQ32">INDEX(YQ$13:YQ31,$B32+1,1)</f>
        <v>-</v>
      </c>
      <c r="YR32" s="535" t="str" cm="1">
        <f t="array" ref="YR32">INDEX(YR$13:YR31,$B32+1,1)</f>
        <v>-</v>
      </c>
      <c r="YS32" s="535" t="str" cm="1">
        <f t="array" ref="YS32">INDEX(YS$13:YS31,$B32+1,1)</f>
        <v>-</v>
      </c>
      <c r="YT32" s="535" t="str" cm="1">
        <f t="array" ref="YT32">INDEX(YT$13:YT31,$B32+1,1)</f>
        <v>-</v>
      </c>
      <c r="YU32" s="535" cm="1">
        <f t="array" ref="YU32">INDEX(YU$13:YU31,$B32+1,1)</f>
        <v>1</v>
      </c>
      <c r="YV32" s="535" cm="1">
        <f t="array" ref="YV32">INDEX(YV$13:YV31,$B32+1,1)</f>
        <v>1</v>
      </c>
      <c r="YW32" s="535" cm="1">
        <f t="array" ref="YW32">INDEX(YW$13:YW31,$B32+1,1)</f>
        <v>1</v>
      </c>
      <c r="YX32" s="535" cm="1">
        <f t="array" ref="YX32">INDEX(YX$13:YX31,$B32+1,1)</f>
        <v>1</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18"/>
      <c r="ZE32" s="411">
        <v>1.5</v>
      </c>
      <c r="ZF32" s="18"/>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cm="1">
        <f t="array" ref="AAV32">INDEX(AAV$13:AAV31,$B32+1,1)</f>
        <v>1</v>
      </c>
      <c r="AAW32" s="535" cm="1">
        <f t="array" ref="AAW32">INDEX(AAW$13:AAW31,$B32+1,1)</f>
        <v>1</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18"/>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t="str" cm="1">
        <f t="array" ref="AEN32">INDEX(AEN$13:AEN31,$B32+1,1)</f>
        <v>-</v>
      </c>
      <c r="AEO32" s="535" t="str" cm="1">
        <f t="array" ref="AEO32">INDEX(AEO$13:AEO31,$B32+1,1)</f>
        <v>-</v>
      </c>
      <c r="AEP32" s="535" t="str" cm="1">
        <f t="array" ref="AEP32">INDEX(AEP$13:AEP31,$B32+1,1)</f>
        <v>-</v>
      </c>
      <c r="AEQ32" s="535" t="str" cm="1">
        <f t="array" ref="AEQ32">INDEX(AEQ$13:AEQ31,$B32+1,1)</f>
        <v>-</v>
      </c>
      <c r="AER32" s="535" t="str" cm="1">
        <f t="array" ref="AER32">INDEX(AER$13:AER31,$B32+1,1)</f>
        <v>-</v>
      </c>
      <c r="AES32" s="535" t="str" cm="1">
        <f t="array" ref="AES32">INDEX(AES$13:AES31,$B32+1,1)</f>
        <v>-</v>
      </c>
      <c r="AET32" s="535" t="str" cm="1">
        <f t="array" ref="AET32">INDEX(AET$13:AET31,$B32+1,1)</f>
        <v>-</v>
      </c>
      <c r="AEU32" s="535" t="str" cm="1">
        <f t="array" ref="AEU32">INDEX(AEU$13:AEU31,$B32+1,1)</f>
        <v>-</v>
      </c>
      <c r="AEV32" s="535" t="str" cm="1">
        <f t="array" ref="AEV32">INDEX(AEV$13:AEV31,$B32+1,1)</f>
        <v>-</v>
      </c>
      <c r="AEW32" s="535" t="str" cm="1">
        <f t="array" ref="AEW32">INDEX(AEW$13:AEW31,$B32+1,1)</f>
        <v>-</v>
      </c>
      <c r="AEX32" s="535" cm="1">
        <f t="array" ref="AEX32">INDEX(AEX$13:AEX31,$B32+1,1)</f>
        <v>0</v>
      </c>
      <c r="AEY32" s="483">
        <v>0</v>
      </c>
    </row>
    <row r="33" spans="1:831" outlineLevel="1">
      <c r="A33" s="18">
        <f t="shared" si="137"/>
        <v>20</v>
      </c>
      <c r="B33" s="18">
        <f t="shared" si="199"/>
        <v>5</v>
      </c>
      <c r="C33">
        <v>2</v>
      </c>
      <c r="D33" s="17" t="str" cm="1">
        <f t="array" ref="D33">INDEX(D$13:D32,$B33+1,1)</f>
        <v>GSW</v>
      </c>
      <c r="E33" t="b">
        <v>1</v>
      </c>
      <c r="F33" t="b">
        <v>0</v>
      </c>
      <c r="G33" t="b">
        <f>E33</f>
        <v>1</v>
      </c>
      <c r="H33" s="40" t="str">
        <f>"Scan"&amp;$AK33&amp;"_test  "</f>
        <v xml:space="preserve">Scan2_test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8"/>
        <v>2</v>
      </c>
      <c r="W33" s="778" t="b">
        <f t="shared" si="196"/>
        <v>0</v>
      </c>
      <c r="X33" s="777" t="b">
        <f t="shared" si="139"/>
        <v>1</v>
      </c>
      <c r="Y33" s="777" t="b">
        <f t="shared" si="139"/>
        <v>1</v>
      </c>
      <c r="Z33" s="796" t="b" cm="1">
        <f t="array" ref="Z33">INDEX(Z$13:Z32,$B33+1,1)</f>
        <v>0</v>
      </c>
      <c r="AA33" s="411">
        <f t="shared" si="140"/>
        <v>6</v>
      </c>
      <c r="AB33" s="411">
        <f t="shared" si="141"/>
        <v>6</v>
      </c>
      <c r="AC33" s="411"/>
      <c r="AD33" s="411">
        <f t="shared" si="142"/>
        <v>6</v>
      </c>
      <c r="AE33" s="111"/>
      <c r="AF33" s="111"/>
      <c r="AG33" s="111"/>
      <c r="AH33" s="111"/>
      <c r="AI33" s="535" cm="1">
        <f t="array" ref="AI33">INDEX(AI$13:AI32,$B33+1,1)</f>
        <v>1</v>
      </c>
      <c r="AJ33" s="535" cm="1">
        <f t="array" ref="AJ33">INDEX(AJ$13:AJ32,$B33+1,1)</f>
        <v>1</v>
      </c>
      <c r="AK33" s="22">
        <v>2</v>
      </c>
      <c r="AL33" s="18"/>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Mat","")&amp;IF($EZ33=1,"&amp;EL","   ")&amp;IF($DQ33=TRUE,"&amp;BBT","    ")
&amp;      " TOL"&amp;_xlfn.SINGLE(INDEX(i.TOL_Desc,1,$N33))   &amp; " Scan"&amp;$AK33
&amp;       CHOOSE($K33+1," CFS"," GFS"," NFS")&amp;     " CG_"&amp;_xlfn.SINGLE(_xlfn.SWITCH($XO33,"-",1,TRUE,1,FALSE,0))&amp;_xlfn.SINGLE(    IF($XX33="-"," FodCrop    ",_xlfn.SWITCH(VALUE(LEFT($XX$4,1)),0," All",6," Lup",9," Oat",11," OaF")&amp;"_Fod"&amp;TEXT($XX33,"000%")))
&amp;" REV"&amp;"_"&amp;TEXT($HB33,"00;-0;00;@ ")&amp;TEXT($AN33,"00;-0;00;  @")&amp;"_"&amp;TEXT($HG33,"0")&amp;"_"&amp;TEXT($AP33,"0")
&amp; " RR"&amp;TEXT(SUM($FD33:$FE33),"+00%;-00%;    ;@")
&amp; " ("&amp;IF($DD33,"P","E")   &amp;IF($DE33,"T","t")        &amp;     "_F"&amp;IF($AAG33=TRUE,3,0)+COUNTIF($ZY33:$AAC33,TRUE)+COUNTIF($BV33:$BW33,"&gt;0")&amp;IF($AAE33=TRUE,3,0)+COUNTIF($BV33:$BW33,"&gt;0")&amp;"N"&amp;$AAJ33&amp;$AAK33&amp;"L"&amp;$AAV33&amp;$AAW33&amp;"_"&amp;$AAU33&amp;")"</f>
        <v>Scan2_test   SE GSW_PInp MFM        TOLSpr Scan2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5"/>
        <v>-</v>
      </c>
      <c r="CI33" s="411">
        <f t="shared" si="146"/>
        <v>0</v>
      </c>
      <c r="CJ33" s="411">
        <f t="shared" si="146"/>
        <v>0</v>
      </c>
      <c r="CK33" s="535" t="str" cm="1">
        <f t="array" ref="CK33">INDEX(CK$13:CK32,$B33+1,1)</f>
        <v>-</v>
      </c>
      <c r="CL33" s="535" t="str" cm="1">
        <f t="array" ref="CL33">INDEX(CL$13:CL32,$B33+1,1)</f>
        <v>-</v>
      </c>
      <c r="CM33" s="535" t="str" cm="1">
        <f t="array" ref="CM33">INDEX(CM$13:CM32,$B33+1,1)</f>
        <v>-</v>
      </c>
      <c r="CN33" s="411" t="str">
        <f t="shared" ca="1" si="147"/>
        <v>-</v>
      </c>
      <c r="CO33" s="411">
        <f t="shared" si="148"/>
        <v>0</v>
      </c>
      <c r="CP33" s="411">
        <f t="shared" si="148"/>
        <v>0</v>
      </c>
      <c r="CQ33" s="535" t="str" cm="1">
        <f t="array" ref="CQ33">INDEX(CQ$13:CQ32,$B33+1,1)</f>
        <v>-</v>
      </c>
      <c r="CR33" s="411" t="str">
        <f t="shared" ca="1" si="149"/>
        <v>-</v>
      </c>
      <c r="CS33" s="411">
        <f t="shared" si="150"/>
        <v>0</v>
      </c>
      <c r="CT33" s="535" t="str" cm="1">
        <f t="array" ref="CT33">INDEX(CT$13:CT32,$B33+1,1)</f>
        <v>-</v>
      </c>
      <c r="CU33" s="535" t="str" cm="1">
        <f t="array" ref="CU33">INDEX(CU$13:CU32,$B33+1,1)</f>
        <v>-</v>
      </c>
      <c r="CV33" s="411">
        <f t="shared" si="151"/>
        <v>0</v>
      </c>
      <c r="CW33" s="535" t="str" cm="1">
        <f t="array" ref="CW33">INDEX(CW$13:CW32,$B33+1,1)</f>
        <v>-</v>
      </c>
      <c r="CX33" s="411" t="str">
        <f t="shared" ca="1" si="152"/>
        <v>-</v>
      </c>
      <c r="CY33" s="411">
        <f t="shared" si="153"/>
        <v>0</v>
      </c>
      <c r="CZ33" s="411">
        <f t="shared" si="153"/>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77"/>
        <v>1</v>
      </c>
      <c r="DL33" s="411">
        <f t="shared" si="177"/>
        <v>60</v>
      </c>
      <c r="DM33" s="535" t="str" cm="1">
        <f t="array" ref="DM33">INDEX(DM$13:DM32,$B33+1,1)</f>
        <v>-</v>
      </c>
      <c r="DN33" s="411" t="str">
        <f t="shared" si="178"/>
        <v>-</v>
      </c>
      <c r="DO33" s="411" t="str">
        <f t="shared" si="178"/>
        <v>-</v>
      </c>
      <c r="DP33" s="411" t="str">
        <f t="shared" si="178"/>
        <v>-</v>
      </c>
      <c r="DQ33" s="411" t="b">
        <f t="shared" si="179"/>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3"/>
        <v>500</v>
      </c>
      <c r="DW33" s="411">
        <f t="shared" si="203"/>
        <v>500</v>
      </c>
      <c r="DX33" s="411" t="str">
        <f t="shared" si="203"/>
        <v>-</v>
      </c>
      <c r="DY33" s="411" t="str">
        <f t="shared" si="203"/>
        <v>-</v>
      </c>
      <c r="DZ33" s="411" t="str">
        <f t="shared" si="203"/>
        <v>-</v>
      </c>
      <c r="EA33" s="411" t="str">
        <f t="shared" si="203"/>
        <v>-</v>
      </c>
      <c r="EB33" s="411" t="str">
        <f t="shared" si="203"/>
        <v>-</v>
      </c>
      <c r="EC33" s="535" cm="1">
        <f t="array" ref="EC33">INDEX(EC$13:EC32,$B33+1,1)</f>
        <v>0</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535" cm="1">
        <f t="array" ref="EN33">INDEX(EN$13:EN32,$B33+1,1)</f>
        <v>999999</v>
      </c>
      <c r="EO33" s="535" cm="1">
        <f t="array" ref="EO33">INDEX(EO$13:EO32,$B33+1,1)</f>
        <v>999999</v>
      </c>
      <c r="EP33" s="782">
        <f t="shared" si="156"/>
        <v>0</v>
      </c>
      <c r="EQ33" s="782">
        <f t="shared" si="156"/>
        <v>0</v>
      </c>
      <c r="ER33" s="782">
        <f t="shared" si="156"/>
        <v>999999</v>
      </c>
      <c r="ES33" s="535" t="str" cm="1">
        <f t="array" ref="ES33">INDEX(ES$13:ES32,$B33+1,1)</f>
        <v>-</v>
      </c>
      <c r="ET33" s="535" t="str" cm="1">
        <f t="array" ref="ET33">INDEX(ET$13:ET32,$B33+1,1)</f>
        <v>-</v>
      </c>
      <c r="EU33" s="411" t="str">
        <f>IF(OR($AB33=6,$FW33&lt;2),EU$13,INDEX(i.dryman,($AJ33-1)*4+$AI33,EU$6))</f>
        <v>-</v>
      </c>
      <c r="EV33" s="411" t="str">
        <f>IF(OR($AB33=6,$FW33&lt;2),EV$13,INDEX(i.dryman,($AJ33-1)*4+$AI33,EV$6))</f>
        <v>-</v>
      </c>
      <c r="EW33" s="781">
        <f t="shared" si="181"/>
        <v>0</v>
      </c>
      <c r="EX33" s="779">
        <f t="shared" si="182"/>
        <v>999999</v>
      </c>
      <c r="EY33" s="780">
        <f t="shared" si="183"/>
        <v>999999</v>
      </c>
      <c r="EZ33" s="535" t="str" cm="1">
        <f t="array" ref="EZ33">INDEX(EZ$13:EZ32,$B33+1,1)</f>
        <v>-</v>
      </c>
      <c r="FA33" s="728" cm="1">
        <f t="array" ref="FA33">IF(EZ33&lt;&gt;"-",EZ33,INDEX(i.ELMatedEst,$AA33+1,$T33))</f>
        <v>0</v>
      </c>
      <c r="FB33" s="535" t="str" cm="1">
        <f t="array" ref="FB33">INDEX(FB$13:FB32,$B33+1,1)</f>
        <v>-</v>
      </c>
      <c r="FC33" s="535" t="str" cm="1">
        <f t="array" ref="FC33">INDEX(FC$13:FC32,$B33+1,1)</f>
        <v>-</v>
      </c>
      <c r="FD33" s="411">
        <f t="shared" si="184"/>
        <v>0</v>
      </c>
      <c r="FE33" s="666">
        <f t="shared" si="185"/>
        <v>5.0000000000000001E-3</v>
      </c>
      <c r="FF33" s="535" cm="1">
        <f t="array" ref="FF33">INDEX(FF$13:FF32,$B33+1,1)</f>
        <v>1</v>
      </c>
      <c r="FG33" s="667">
        <f t="shared" si="186"/>
        <v>0.12</v>
      </c>
      <c r="FH33" s="667">
        <f>INDEX(CHOOSE($N33,DataAutumn!i.EL_PropnSold,DataWinter!i.EL_PropnSold,DataSpring!i.EL_PropnSold),$AI33,$T33)*INDEX(i.ELMatedEst,$AB33+1,$T33)*i.dAdultRR_ELPropSold
+INDEX(i.dryman,($AJ33-1)*4+$AI33,FH$7)</f>
        <v>0</v>
      </c>
      <c r="FI33" s="667">
        <f>INDEX(CHOOSE($N33,DataAutumn!i.EL_PropnSold,DataWinter!i.EL_PropnSold,DataSpring!i.EL_PropnSold),$AI33,$T33)*INDEX(i.ELMatedEst,$AB33+1,$T33)*i.dAdultRR_ELPropSold
+INDEX(i.dryman,($AJ33-1)*4+$AI33,FI$7)</f>
        <v>3.125E-2</v>
      </c>
      <c r="FJ33" s="667">
        <f>INDEX(CHOOSE($N33,DataAutumn!i.EL_PropnSold,DataWinter!i.EL_PropnSold,DataSpring!i.EL_PropnSold),$AI33,$T33)*INDEX(i.ELMatedEst,$AB33+1,$T33)*i.dAdultRR_ELPropSold
+INDEX(i.dryman,($AJ33-1)*4+$AI33,FJ$7)</f>
        <v>3.125E-2</v>
      </c>
      <c r="FK33" s="667">
        <f>INDEX(CHOOSE($N33,DataAutumn!i.EL_PropnSold,DataWinter!i.EL_PropnSold,DataSpring!i.EL_PropnSold),$AI33,$T33)*INDEX(i.ELMatedEst,$AB33+1,$T33)*i.dAdultRR_ELPropSold
+INDEX(i.dryman,($AJ33-1)*4+$AI33,FK$7)</f>
        <v>3.125E-2</v>
      </c>
      <c r="FL33" s="668">
        <f>INDEX(CHOOSE($N33,DataAutumn!i.EL_PropnSold,DataWinter!i.EL_PropnSold,DataSpring!i.EL_PropnSold),$AI33,$T33)*INDEX(i.ELMatedEst,$AB33+1,$T33)*i.dAdultLSurv_ELPropSold</f>
        <v>0</v>
      </c>
      <c r="FM33" s="411" t="b">
        <f t="shared" si="187"/>
        <v>0</v>
      </c>
      <c r="FN33" s="411" t="b">
        <f t="shared" si="187"/>
        <v>0</v>
      </c>
      <c r="FO33" s="411" t="b">
        <f t="shared" si="187"/>
        <v>0</v>
      </c>
      <c r="FP33" s="411" t="b">
        <f t="shared" si="187"/>
        <v>0</v>
      </c>
      <c r="FQ33" s="411">
        <f t="shared" si="188"/>
        <v>1</v>
      </c>
      <c r="FR33" s="411">
        <f t="shared" si="188"/>
        <v>0</v>
      </c>
      <c r="FS33" s="411" t="b">
        <f t="shared" si="189"/>
        <v>0</v>
      </c>
      <c r="FT33" s="411" t="b">
        <f t="shared" si="157"/>
        <v>0</v>
      </c>
      <c r="FU33" s="411" t="b">
        <f t="shared" si="157"/>
        <v>0</v>
      </c>
      <c r="FV33" s="411" t="b">
        <f t="shared" si="157"/>
        <v>1</v>
      </c>
      <c r="FW33" s="87">
        <f t="shared" si="158"/>
        <v>2</v>
      </c>
      <c r="FX33" s="87">
        <f t="shared" si="158"/>
        <v>2</v>
      </c>
      <c r="FY33" s="535" cm="1">
        <f t="array" ref="FY33">INDEX(FY$13:FY32,$B33+1,1)</f>
        <v>1</v>
      </c>
      <c r="FZ33" s="535" cm="1">
        <f t="array" ref="FZ33">INDEX(FZ$13:FZ32,$B33+1,1)</f>
        <v>1</v>
      </c>
      <c r="GA33" s="535" cm="1">
        <f t="array" ref="GA33">INDEX(GA$13:GA32,$B33+1,1)</f>
        <v>1</v>
      </c>
      <c r="GB33" s="535" cm="1">
        <f t="array" ref="GB33">INDEX(GB$13:GB32,$B33+1,1)</f>
        <v>1</v>
      </c>
      <c r="GC33" s="535" t="str" cm="1">
        <f t="array" ref="GC33">INDEX(GC$13:GC32,$B33+1,1)</f>
        <v>-</v>
      </c>
      <c r="GD33" s="411" t="b">
        <f t="shared" si="190"/>
        <v>1</v>
      </c>
      <c r="GE33" s="411" t="b">
        <f t="shared" si="190"/>
        <v>0</v>
      </c>
      <c r="GF33" s="411" t="b">
        <f t="shared" si="190"/>
        <v>0</v>
      </c>
      <c r="GG33" s="411" t="b">
        <f t="shared" si="190"/>
        <v>0</v>
      </c>
      <c r="GH33" s="87">
        <f t="shared" si="202"/>
        <v>1</v>
      </c>
      <c r="GI33" s="87">
        <f t="shared" si="202"/>
        <v>1</v>
      </c>
      <c r="GJ33" s="87">
        <f t="shared" si="202"/>
        <v>1</v>
      </c>
      <c r="GK33" s="87">
        <f t="shared" si="202"/>
        <v>1</v>
      </c>
      <c r="GL33" s="87">
        <f t="shared" si="202"/>
        <v>1</v>
      </c>
      <c r="GM33" s="87">
        <f t="shared" si="202"/>
        <v>1</v>
      </c>
      <c r="GN33" s="87">
        <f t="shared" si="202"/>
        <v>1</v>
      </c>
      <c r="GO33" s="87">
        <f t="shared" si="202"/>
        <v>1</v>
      </c>
      <c r="GP33" s="535" cm="1">
        <f t="array" ref="GP33">INDEX(GP$13:GP32,$B33+1,1)</f>
        <v>0</v>
      </c>
      <c r="GQ33" s="535" cm="1">
        <f t="array" ref="GQ33">INDEX(GQ$13:GQ32,$B33+1,1)</f>
        <v>0</v>
      </c>
      <c r="GR33" s="535" cm="1">
        <f t="array" ref="GR33">INDEX(GR$13:GR32,$B33+1,1)</f>
        <v>0</v>
      </c>
      <c r="GS33" s="535" cm="1">
        <f t="array" ref="GS33">INDEX(GS$13:GS32,$B33+1,1)</f>
        <v>0</v>
      </c>
      <c r="GT33" s="411" cm="1">
        <f t="array" ref="GT33">INDEX(i.dse_type,1,$L33)</f>
        <v>0</v>
      </c>
      <c r="GU33" s="535" t="str" cm="1">
        <f t="array" ref="GU33">INDEX(GU$13:GU32,$B33+1,1)</f>
        <v>-</v>
      </c>
      <c r="GV33" s="535" t="str" cm="1">
        <f t="array" ref="GV33">INDEX(GV$13:GV32,$B33+1,1)</f>
        <v>-</v>
      </c>
      <c r="GW33" s="535" t="str" cm="1">
        <f t="array" ref="GW33">INDEX(GW$13:GW32,$B33+1,1)</f>
        <v>-</v>
      </c>
      <c r="GX33" s="18"/>
      <c r="GY33" s="535" t="str" cm="1">
        <f t="array" ref="GY33">INDEX(GY$13:GY32,$B33+1,1)</f>
        <v>-</v>
      </c>
      <c r="GZ33" s="411" t="b">
        <f t="shared" si="191"/>
        <v>0</v>
      </c>
      <c r="HA33" s="535" t="str" cm="1">
        <f t="array" ref="HA33">INDEX(HA$13:HA32,$B33+1,1)</f>
        <v>-</v>
      </c>
      <c r="HB33" s="535" t="str" cm="1">
        <f t="array" ref="HB33">INDEX(HB$13:HB32,$B33+1,1)</f>
        <v>-</v>
      </c>
      <c r="HC33" s="535" t="str" cm="1">
        <f t="array" ref="HC33">INDEX(HC$13:HC32,$B33+1,1)</f>
        <v>-</v>
      </c>
      <c r="HD33" s="535" cm="1">
        <f t="array" ref="HD33">INDEX(HD$13:HD32,$B33+1,1)</f>
        <v>1</v>
      </c>
      <c r="HE33" s="535" cm="1">
        <f t="array" ref="HE33">INDEX(HE$13:HE32,$B33+1,1)</f>
        <v>1</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t="str" cm="1">
        <f t="array" ref="HU33">INDEX(HU$13:HU32,$B33+1,1)</f>
        <v>-</v>
      </c>
      <c r="HV33" s="535" t="str" cm="1">
        <f t="array" ref="HV33">INDEX(HV$13:HV32,$B33+1,1)</f>
        <v>-</v>
      </c>
      <c r="HW33" s="535" t="str" cm="1">
        <f t="array" ref="HW33">INDEX(HW$13:HW32,$B33+1,1)</f>
        <v>-</v>
      </c>
      <c r="HX33" s="535" t="str" cm="1">
        <f t="array" ref="HX33">INDEX(HX$13:HX32,$B33+1,1)</f>
        <v>-</v>
      </c>
      <c r="HY33" s="535" t="str" cm="1">
        <f t="array" ref="HY33">INDEX(HY$13:HY32,$B33+1,1)</f>
        <v>-</v>
      </c>
      <c r="HZ33" s="535" t="str" cm="1">
        <f t="array" ref="HZ33">INDEX(HZ$13:HZ32,$B33+1,1)</f>
        <v>-</v>
      </c>
      <c r="IA33" s="535" cm="1">
        <f t="array" ref="IA33">INDEX(IA$13:IA32,$B33+1,1)</f>
        <v>0</v>
      </c>
      <c r="IB33" s="535" t="str" cm="1">
        <f t="array" ref="IB33">INDEX(IB$13:IB32,$B33+1,1)</f>
        <v>-</v>
      </c>
      <c r="IC33" s="535" cm="1">
        <f t="array" ref="IC33">INDEX(IC$13:IC32,$B33+1,1)</f>
        <v>1</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535" cm="1">
        <f t="array" ref="IK33">INDEX(IK$13:IK32,$B33+1,1)</f>
        <v>1</v>
      </c>
      <c r="IL33" s="535" cm="1">
        <f t="array" ref="IL33">INDEX(IL$13:IL32,$B33+1,1)</f>
        <v>0</v>
      </c>
      <c r="IM33" s="535" cm="1">
        <f t="array" ref="IM33">INDEX(IM$13:IM32,$B33+1,1)</f>
        <v>0</v>
      </c>
      <c r="IN33" s="535" cm="1">
        <f t="array" ref="IN33">INDEX(IN$13:IN32,$B33+1,1)</f>
        <v>0</v>
      </c>
      <c r="IO33" s="535" cm="1">
        <f t="array" ref="IO33">INDEX(IO$13:IO32,$B33+1,1)</f>
        <v>0</v>
      </c>
      <c r="IP33" s="535" cm="1">
        <f t="array" ref="IP33">INDEX(IP$13:IP32,$B33+1,1)</f>
        <v>0</v>
      </c>
      <c r="IQ33" s="18"/>
      <c r="IR33" s="535" cm="1">
        <f t="array" ref="IR33">INDEX(IR$13:IR32,$B33+1,1)</f>
        <v>0.125</v>
      </c>
      <c r="IS33" s="535" cm="1">
        <f t="array" ref="IS33">INDEX(IS$13:IS32,$B33+1,1)</f>
        <v>0.3</v>
      </c>
      <c r="IT33" s="535" cm="1">
        <f t="array" ref="IT33">INDEX(IT$13:IT32,$B33+1,1)</f>
        <v>-0.05</v>
      </c>
      <c r="IU33" s="535" cm="1">
        <f t="array" ref="IU33">INDEX(IU$13:IU32,$B33+1,1)</f>
        <v>0.1</v>
      </c>
      <c r="IV33" s="535" cm="1">
        <f t="array" ref="IV33">INDEX(IV$13:IV32,$B33+1,1)</f>
        <v>0.25</v>
      </c>
      <c r="IW33" s="535" cm="1">
        <f t="array" ref="IW33">INDEX(IW$13:IW32,$B33+1,1)</f>
        <v>-0.05</v>
      </c>
      <c r="IX33" s="535" cm="1">
        <f t="array" ref="IX33">INDEX(IX$13:IX32,$B33+1,1)</f>
        <v>0.05</v>
      </c>
      <c r="IY33" s="535" cm="1">
        <f t="array" ref="IY33">INDEX(IY$13:IY32,$B33+1,1)</f>
        <v>0.1</v>
      </c>
      <c r="IZ33" s="535" cm="1">
        <f t="array" ref="IZ33">INDEX(IZ$13:IZ32,$B33+1,1)</f>
        <v>-0.02</v>
      </c>
      <c r="JA33" s="535" cm="1">
        <f t="array" ref="JA33">INDEX(JA$13:JA32,$B33+1,1)</f>
        <v>0.1</v>
      </c>
      <c r="JB33" s="535" cm="1">
        <f t="array" ref="JB33">INDEX(JB$13:JB32,$B33+1,1)</f>
        <v>0.25</v>
      </c>
      <c r="JC33" s="535" cm="1">
        <f t="array" ref="JC33">INDEX(JC$13:JC32,$B33+1,1)</f>
        <v>-0.05</v>
      </c>
      <c r="JD33" s="535" cm="1">
        <f t="array" ref="JD33">INDEX(JD$13:JD32,$B33+1,1)</f>
        <v>0.125</v>
      </c>
      <c r="JE33" s="535" cm="1">
        <f t="array" ref="JE33">INDEX(JE$13:JE32,$B33+1,1)</f>
        <v>0.1</v>
      </c>
      <c r="JF33" s="535" cm="1">
        <f t="array" ref="JF33">INDEX(JF$13:JF32,$B33+1,1)</f>
        <v>0.1</v>
      </c>
      <c r="JG33" s="535" cm="1">
        <f t="array" ref="JG33">INDEX(JG$13:JG32,$B33+1,1)</f>
        <v>0.1</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cm="1">
        <f t="array" ref="WM33">INDEX(WM$13:WM32,$B33+1,1)</f>
        <v>0</v>
      </c>
      <c r="WN33" s="535" cm="1">
        <f t="array" ref="WN33">INDEX(WN$13:WN32,$B33+1,1)</f>
        <v>0</v>
      </c>
      <c r="WO33" s="535" cm="1">
        <f t="array" ref="WO33">INDEX(WO$13:WO32,$B33+1,1)</f>
        <v>0</v>
      </c>
      <c r="WP33" s="535" cm="1">
        <f t="array" ref="WP33">INDEX(WP$13:WP32,$B33+1,1)</f>
        <v>0</v>
      </c>
      <c r="WQ33" s="535" cm="1">
        <f t="array" ref="WQ33">INDEX(WQ$13:WQ32,$B33+1,1)</f>
        <v>0</v>
      </c>
      <c r="WR33" s="535" cm="1">
        <f t="array" ref="WR33">INDEX(WR$13:WR32,$B33+1,1)</f>
        <v>0</v>
      </c>
      <c r="WS33" s="535" t="str" cm="1">
        <f t="array" ref="WS33">INDEX(WS$13:WS32,$B33+1,1)</f>
        <v>-</v>
      </c>
      <c r="WT33" s="18"/>
      <c r="WU33" s="535" cm="1">
        <f t="array" ref="WU33">INDEX(WU$13:WU32,$B33+1,1)</f>
        <v>0</v>
      </c>
      <c r="WV33" s="535" cm="1">
        <f t="array" ref="WV33">INDEX(WV$13:WV32,$B33+1,1)</f>
        <v>0</v>
      </c>
      <c r="WW33" s="535" cm="1">
        <f t="array" ref="WW33">INDEX(WW$13:WW32,$B33+1,1)</f>
        <v>0</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535" t="str" cm="1">
        <f t="array" ref="XH33">INDEX(XH$13:XH32,$B33+1,1)</f>
        <v>-</v>
      </c>
      <c r="XI33" s="535" t="str" cm="1">
        <f t="array" ref="XI33">INDEX(XI$13:XI32,$B33+1,1)</f>
        <v>-</v>
      </c>
      <c r="XJ33" s="535" t="str" cm="1">
        <f t="array" ref="XJ33">INDEX(XJ$13:XJ32,$B33+1,1)</f>
        <v>-</v>
      </c>
      <c r="XK33" s="535" t="str" cm="1">
        <f t="array" ref="XK33">INDEX(XK$13:XK32,$B33+1,1)</f>
        <v>-</v>
      </c>
      <c r="XL33" s="535" t="str" cm="1">
        <f t="array" ref="XL33">INDEX(XL$13:XL32,$B33+1,1)</f>
        <v>-</v>
      </c>
      <c r="XM33" s="535" t="str" cm="1">
        <f t="array" ref="XM33">INDEX(XM$13:XM32,$B33+1,1)</f>
        <v>-</v>
      </c>
      <c r="XN33" s="18"/>
      <c r="XO33" s="411" t="str">
        <f t="shared" ca="1" si="192"/>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str" cm="1">
        <f t="array" ref="XW33">INDEX(XW$13:XW32,$B33+1,1)</f>
        <v>-</v>
      </c>
      <c r="XX33" s="535" t="str" cm="1">
        <f t="array" ref="XX33">INDEX(XX$13:XX32,$B33+1,1)</f>
        <v>-</v>
      </c>
      <c r="XY33" s="535" t="str" cm="1">
        <f t="array" ref="XY33">INDEX(XY$13:XY32,$B33+1,1)</f>
        <v>-</v>
      </c>
      <c r="XZ33" s="535" t="str" cm="1">
        <f t="array" ref="XZ33">INDEX(XZ$13:XZ32,$B33+1,1)</f>
        <v>-</v>
      </c>
      <c r="YA33" s="535" t="str" cm="1">
        <f t="array" ref="YA33">INDEX(YA$13:YA32,$B33+1,1)</f>
        <v>-</v>
      </c>
      <c r="YB33" s="535" cm="1">
        <f t="array" ref="YB33">INDEX(YB$13:YB32,$B33+1,1)</f>
        <v>0</v>
      </c>
      <c r="YC33" s="535" t="str" cm="1">
        <f t="array" ref="YC33">INDEX(YC$13:YC32,$B33+1,1)</f>
        <v>-</v>
      </c>
      <c r="YD33" s="535" t="str" cm="1">
        <f t="array" ref="YD33">INDEX(YD$13:YD32,$B33+1,1)</f>
        <v>-</v>
      </c>
      <c r="YE33" s="535" t="str" cm="1">
        <f t="array" ref="YE33">INDEX(YE$13:YE32,$B33+1,1)</f>
        <v>-</v>
      </c>
      <c r="YF33" s="535" t="str" cm="1">
        <f t="array" ref="YF33">INDEX(YF$13:YF32,$B33+1,1)</f>
        <v>-</v>
      </c>
      <c r="YG33" s="535" t="str" cm="1">
        <f t="array" ref="YG33">INDEX(YG$13:YG32,$B33+1,1)</f>
        <v>-</v>
      </c>
      <c r="YH33" s="535" t="str" cm="1">
        <f t="array" ref="YH33">INDEX(YH$13:YH32,$B33+1,1)</f>
        <v>-</v>
      </c>
      <c r="YI33" s="535" t="str" cm="1">
        <f t="array" ref="YI33">INDEX(YI$13:YI32,$B33+1,1)</f>
        <v>-</v>
      </c>
      <c r="YJ33" s="535" t="str" cm="1">
        <f t="array" ref="YJ33">INDEX(YJ$13:YJ32,$B33+1,1)</f>
        <v>-</v>
      </c>
      <c r="YK33" s="535" t="b" cm="1">
        <f t="array" ref="YK33">INDEX(YK$13:YK32,$B33+1,1)</f>
        <v>1</v>
      </c>
      <c r="YL33" s="535" t="str" cm="1">
        <f t="array" ref="YL33">INDEX(YL$13:YL32,$B33+1,1)</f>
        <v>-</v>
      </c>
      <c r="YM33" s="535" cm="1">
        <f t="array" ref="YM33">INDEX(YM$13:YM32,$B33+1,1)</f>
        <v>0</v>
      </c>
      <c r="YN33" s="535" cm="1">
        <f t="array" ref="YN33">INDEX(YN$13:YN32,$B33+1,1)</f>
        <v>0</v>
      </c>
      <c r="YO33" s="535" cm="1">
        <f t="array" ref="YO33">INDEX(YO$13:YO32,$B33+1,1)</f>
        <v>0</v>
      </c>
      <c r="YP33" s="18"/>
      <c r="YQ33" s="535" t="str" cm="1">
        <f t="array" ref="YQ33">INDEX(YQ$13:YQ32,$B33+1,1)</f>
        <v>-</v>
      </c>
      <c r="YR33" s="535" t="str" cm="1">
        <f t="array" ref="YR33">INDEX(YR$13:YR32,$B33+1,1)</f>
        <v>-</v>
      </c>
      <c r="YS33" s="535" t="str" cm="1">
        <f t="array" ref="YS33">INDEX(YS$13:YS32,$B33+1,1)</f>
        <v>-</v>
      </c>
      <c r="YT33" s="535" t="str" cm="1">
        <f t="array" ref="YT33">INDEX(YT$13:YT32,$B33+1,1)</f>
        <v>-</v>
      </c>
      <c r="YU33" s="535" cm="1">
        <f t="array" ref="YU33">INDEX(YU$13:YU32,$B33+1,1)</f>
        <v>1</v>
      </c>
      <c r="YV33" s="535" cm="1">
        <f t="array" ref="YV33">INDEX(YV$13:YV32,$B33+1,1)</f>
        <v>1</v>
      </c>
      <c r="YW33" s="535" cm="1">
        <f t="array" ref="YW33">INDEX(YW$13:YW32,$B33+1,1)</f>
        <v>1</v>
      </c>
      <c r="YX33" s="535" cm="1">
        <f t="array" ref="YX33">INDEX(YX$13:YX32,$B33+1,1)</f>
        <v>1</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18"/>
      <c r="ZE33" s="411">
        <v>1.5</v>
      </c>
      <c r="ZF33" s="18"/>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cm="1">
        <f t="array" ref="AAV33">INDEX(AAV$13:AAV32,$B33+1,1)</f>
        <v>1</v>
      </c>
      <c r="AAW33" s="535" cm="1">
        <f t="array" ref="AAW33">INDEX(AAW$13:AAW32,$B33+1,1)</f>
        <v>1</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18"/>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t="str" cm="1">
        <f t="array" ref="AEN33">INDEX(AEN$13:AEN32,$B33+1,1)</f>
        <v>-</v>
      </c>
      <c r="AEO33" s="535" t="str" cm="1">
        <f t="array" ref="AEO33">INDEX(AEO$13:AEO32,$B33+1,1)</f>
        <v>-</v>
      </c>
      <c r="AEP33" s="535" t="str" cm="1">
        <f t="array" ref="AEP33">INDEX(AEP$13:AEP32,$B33+1,1)</f>
        <v>-</v>
      </c>
      <c r="AEQ33" s="535" t="str" cm="1">
        <f t="array" ref="AEQ33">INDEX(AEQ$13:AEQ32,$B33+1,1)</f>
        <v>-</v>
      </c>
      <c r="AER33" s="535" t="str" cm="1">
        <f t="array" ref="AER33">INDEX(AER$13:AER32,$B33+1,1)</f>
        <v>-</v>
      </c>
      <c r="AES33" s="535" t="str" cm="1">
        <f t="array" ref="AES33">INDEX(AES$13:AES32,$B33+1,1)</f>
        <v>-</v>
      </c>
      <c r="AET33" s="535" t="str" cm="1">
        <f t="array" ref="AET33">INDEX(AET$13:AET32,$B33+1,1)</f>
        <v>-</v>
      </c>
      <c r="AEU33" s="535" t="str" cm="1">
        <f t="array" ref="AEU33">INDEX(AEU$13:AEU32,$B33+1,1)</f>
        <v>-</v>
      </c>
      <c r="AEV33" s="535" t="str" cm="1">
        <f t="array" ref="AEV33">INDEX(AEV$13:AEV32,$B33+1,1)</f>
        <v>-</v>
      </c>
      <c r="AEW33" s="535" t="str" cm="1">
        <f t="array" ref="AEW33">INDEX(AEW$13:AEW32,$B33+1,1)</f>
        <v>-</v>
      </c>
      <c r="AEX33" s="535" cm="1">
        <f t="array" ref="AEX33">INDEX(AEX$13:AEX32,$B33+1,1)</f>
        <v>0</v>
      </c>
      <c r="AEY33" s="483">
        <v>0</v>
      </c>
    </row>
    <row r="34" spans="1:831" outlineLevel="1">
      <c r="A34" s="18">
        <f t="shared" si="137"/>
        <v>21</v>
      </c>
      <c r="B34" s="18">
        <f t="shared" si="199"/>
        <v>5</v>
      </c>
      <c r="C34">
        <v>2</v>
      </c>
      <c r="D34" s="17" t="str" cm="1">
        <f t="array" ref="D34">INDEX(D$13:D33,$B34+1,1)</f>
        <v>GSW</v>
      </c>
      <c r="E34" t="b">
        <v>1</v>
      </c>
      <c r="F34" t="b">
        <v>0</v>
      </c>
      <c r="G34" t="b">
        <f>E34</f>
        <v>1</v>
      </c>
      <c r="H34" s="40" t="str">
        <f>"Scan"&amp;$AK34&amp;"_test  "</f>
        <v xml:space="preserve">Scan3_test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8"/>
        <v>2</v>
      </c>
      <c r="W34" s="778" t="b">
        <f t="shared" si="196"/>
        <v>0</v>
      </c>
      <c r="X34" s="777" t="b">
        <f t="shared" si="139"/>
        <v>1</v>
      </c>
      <c r="Y34" s="777" t="b">
        <f t="shared" si="139"/>
        <v>1</v>
      </c>
      <c r="Z34" s="796" t="b" cm="1">
        <f t="array" ref="Z34">INDEX(Z$13:Z33,$B34+1,1)</f>
        <v>0</v>
      </c>
      <c r="AA34" s="411">
        <f t="shared" si="140"/>
        <v>6</v>
      </c>
      <c r="AB34" s="411">
        <f t="shared" si="141"/>
        <v>6</v>
      </c>
      <c r="AC34" s="411"/>
      <c r="AD34" s="411">
        <f t="shared" si="142"/>
        <v>6</v>
      </c>
      <c r="AE34" s="111"/>
      <c r="AF34" s="111"/>
      <c r="AG34" s="111"/>
      <c r="AH34" s="111"/>
      <c r="AI34" s="535" cm="1">
        <f t="array" ref="AI34">INDEX(AI$13:AI33,$B34+1,1)</f>
        <v>1</v>
      </c>
      <c r="AJ34" s="535" cm="1">
        <f t="array" ref="AJ34">INDEX(AJ$13:AJ33,$B34+1,1)</f>
        <v>1</v>
      </c>
      <c r="AK34" s="22">
        <v>3</v>
      </c>
      <c r="AL34" s="18"/>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Mat","")&amp;IF($EZ34=1,"&amp;EL","   ")&amp;IF($DQ34=TRUE,"&amp;BBT","    ")
&amp;      " TOL"&amp;_xlfn.SINGLE(INDEX(i.TOL_Desc,1,$N34))   &amp; " Scan"&amp;$AK34
&amp;       CHOOSE($K34+1," CFS"," GFS"," NFS")&amp;     " CG_"&amp;_xlfn.SINGLE(_xlfn.SWITCH($XO34,"-",1,TRUE,1,FALSE,0))&amp;_xlfn.SINGLE(    IF($XX34="-"," FodCrop    ",_xlfn.SWITCH(VALUE(LEFT($XX$4,1)),0," All",6," Lup",9," Oat",11," OaF")&amp;"_Fod"&amp;TEXT($XX34,"000%")))
&amp;" REV"&amp;"_"&amp;TEXT($HB34,"00;-0;00;@ ")&amp;TEXT($AN34,"00;-0;00;  @")&amp;"_"&amp;TEXT($HG34,"0")&amp;"_"&amp;TEXT($AP34,"0")
&amp; " RR"&amp;TEXT(SUM($FD34:$FE34),"+00%;-00%;    ;@")
&amp; " ("&amp;IF($DD34,"P","E")   &amp;IF($DE34,"T","t")        &amp;     "_F"&amp;IF($AAG34=TRUE,3,0)+COUNTIF($ZY34:$AAC34,TRUE)+COUNTIF($BV34:$BW34,"&gt;0")&amp;IF($AAE34=TRUE,3,0)+COUNTIF($BV34:$BW34,"&gt;0")&amp;"N"&amp;$AAJ34&amp;$AAK34&amp;"L"&amp;$AAV34&amp;$AAW34&amp;"_"&amp;$AAU34&amp;")"</f>
        <v>Scan3_test   SE GSW_PInp MFM        TOLSpr Scan3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5"/>
        <v>-</v>
      </c>
      <c r="CI34" s="411">
        <f t="shared" si="146"/>
        <v>0</v>
      </c>
      <c r="CJ34" s="411">
        <f t="shared" si="146"/>
        <v>0</v>
      </c>
      <c r="CK34" s="535" t="str" cm="1">
        <f t="array" ref="CK34">INDEX(CK$13:CK33,$B34+1,1)</f>
        <v>-</v>
      </c>
      <c r="CL34" s="535" t="str" cm="1">
        <f t="array" ref="CL34">INDEX(CL$13:CL33,$B34+1,1)</f>
        <v>-</v>
      </c>
      <c r="CM34" s="535" t="str" cm="1">
        <f t="array" ref="CM34">INDEX(CM$13:CM33,$B34+1,1)</f>
        <v>-</v>
      </c>
      <c r="CN34" s="411" t="str">
        <f t="shared" ca="1" si="147"/>
        <v>-</v>
      </c>
      <c r="CO34" s="411">
        <f t="shared" si="148"/>
        <v>0</v>
      </c>
      <c r="CP34" s="411">
        <f t="shared" si="148"/>
        <v>0</v>
      </c>
      <c r="CQ34" s="535" t="str" cm="1">
        <f t="array" ref="CQ34">INDEX(CQ$13:CQ33,$B34+1,1)</f>
        <v>-</v>
      </c>
      <c r="CR34" s="411" t="str">
        <f t="shared" ca="1" si="149"/>
        <v>-</v>
      </c>
      <c r="CS34" s="411">
        <f t="shared" si="150"/>
        <v>0</v>
      </c>
      <c r="CT34" s="535" t="str" cm="1">
        <f t="array" ref="CT34">INDEX(CT$13:CT33,$B34+1,1)</f>
        <v>-</v>
      </c>
      <c r="CU34" s="535" t="str" cm="1">
        <f t="array" ref="CU34">INDEX(CU$13:CU33,$B34+1,1)</f>
        <v>-</v>
      </c>
      <c r="CV34" s="411">
        <f t="shared" si="151"/>
        <v>0</v>
      </c>
      <c r="CW34" s="535" t="str" cm="1">
        <f t="array" ref="CW34">INDEX(CW$13:CW33,$B34+1,1)</f>
        <v>-</v>
      </c>
      <c r="CX34" s="411" t="str">
        <f t="shared" ca="1" si="152"/>
        <v>-</v>
      </c>
      <c r="CY34" s="411">
        <f t="shared" si="153"/>
        <v>0</v>
      </c>
      <c r="CZ34" s="411">
        <f t="shared" si="153"/>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77"/>
        <v>1</v>
      </c>
      <c r="DL34" s="411">
        <f t="shared" si="177"/>
        <v>60</v>
      </c>
      <c r="DM34" s="535" t="str" cm="1">
        <f t="array" ref="DM34">INDEX(DM$13:DM33,$B34+1,1)</f>
        <v>-</v>
      </c>
      <c r="DN34" s="411" t="str">
        <f t="shared" si="178"/>
        <v>-</v>
      </c>
      <c r="DO34" s="411" t="str">
        <f t="shared" si="178"/>
        <v>-</v>
      </c>
      <c r="DP34" s="411" t="str">
        <f t="shared" si="178"/>
        <v>-</v>
      </c>
      <c r="DQ34" s="411" t="b">
        <f t="shared" si="179"/>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3"/>
        <v>500</v>
      </c>
      <c r="DW34" s="411">
        <f t="shared" si="203"/>
        <v>500</v>
      </c>
      <c r="DX34" s="411" t="str">
        <f t="shared" si="203"/>
        <v>-</v>
      </c>
      <c r="DY34" s="411" t="str">
        <f t="shared" si="203"/>
        <v>-</v>
      </c>
      <c r="DZ34" s="411" t="str">
        <f t="shared" si="203"/>
        <v>-</v>
      </c>
      <c r="EA34" s="411" t="str">
        <f t="shared" si="203"/>
        <v>-</v>
      </c>
      <c r="EB34" s="411" t="str">
        <f t="shared" si="203"/>
        <v>-</v>
      </c>
      <c r="EC34" s="535" cm="1">
        <f t="array" ref="EC34">INDEX(EC$13:EC33,$B34+1,1)</f>
        <v>0</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535" cm="1">
        <f t="array" ref="EN34">INDEX(EN$13:EN33,$B34+1,1)</f>
        <v>999999</v>
      </c>
      <c r="EO34" s="535" cm="1">
        <f t="array" ref="EO34">INDEX(EO$13:EO33,$B34+1,1)</f>
        <v>999999</v>
      </c>
      <c r="EP34" s="782">
        <f t="shared" si="156"/>
        <v>0</v>
      </c>
      <c r="EQ34" s="782">
        <f t="shared" si="156"/>
        <v>0</v>
      </c>
      <c r="ER34" s="782">
        <f t="shared" si="156"/>
        <v>999999</v>
      </c>
      <c r="ES34" s="535" t="str" cm="1">
        <f t="array" ref="ES34">INDEX(ES$13:ES33,$B34+1,1)</f>
        <v>-</v>
      </c>
      <c r="ET34" s="535" t="str" cm="1">
        <f t="array" ref="ET34">INDEX(ET$13:ET33,$B34+1,1)</f>
        <v>-</v>
      </c>
      <c r="EU34" s="411" t="str">
        <f>IF(OR($AB34=6,$FW34&lt;2),EU$13,INDEX(i.dryman,($AJ34-1)*4+$AI34,EU$6))</f>
        <v>-</v>
      </c>
      <c r="EV34" s="411" t="str">
        <f>IF(OR($AB34=6,$FW34&lt;2),EV$13,INDEX(i.dryman,($AJ34-1)*4+$AI34,EV$6))</f>
        <v>-</v>
      </c>
      <c r="EW34" s="781">
        <f t="shared" si="181"/>
        <v>0</v>
      </c>
      <c r="EX34" s="779">
        <f t="shared" si="182"/>
        <v>999999</v>
      </c>
      <c r="EY34" s="780">
        <f t="shared" si="183"/>
        <v>999999</v>
      </c>
      <c r="EZ34" s="535" t="str" cm="1">
        <f t="array" ref="EZ34">INDEX(EZ$13:EZ33,$B34+1,1)</f>
        <v>-</v>
      </c>
      <c r="FA34" s="728" cm="1">
        <f t="array" ref="FA34">IF(EZ34&lt;&gt;"-",EZ34,INDEX(i.ELMatedEst,$AA34+1,$T34))</f>
        <v>0</v>
      </c>
      <c r="FB34" s="535" t="str" cm="1">
        <f t="array" ref="FB34">INDEX(FB$13:FB33,$B34+1,1)</f>
        <v>-</v>
      </c>
      <c r="FC34" s="535" t="str" cm="1">
        <f t="array" ref="FC34">INDEX(FC$13:FC33,$B34+1,1)</f>
        <v>-</v>
      </c>
      <c r="FD34" s="411">
        <f t="shared" si="184"/>
        <v>0</v>
      </c>
      <c r="FE34" s="666">
        <f t="shared" si="185"/>
        <v>5.0000000000000001E-3</v>
      </c>
      <c r="FF34" s="535" cm="1">
        <f t="array" ref="FF34">INDEX(FF$13:FF33,$B34+1,1)</f>
        <v>1</v>
      </c>
      <c r="FG34" s="667">
        <f t="shared" si="186"/>
        <v>0.12</v>
      </c>
      <c r="FH34" s="667">
        <f>INDEX(CHOOSE($N34,DataAutumn!i.EL_PropnSold,DataWinter!i.EL_PropnSold,DataSpring!i.EL_PropnSold),$AI34,$T34)*INDEX(i.ELMatedEst,$AB34+1,$T34)*i.dAdultRR_ELPropSold
+INDEX(i.dryman,($AJ34-1)*4+$AI34,FH$7)</f>
        <v>0</v>
      </c>
      <c r="FI34" s="667">
        <f>INDEX(CHOOSE($N34,DataAutumn!i.EL_PropnSold,DataWinter!i.EL_PropnSold,DataSpring!i.EL_PropnSold),$AI34,$T34)*INDEX(i.ELMatedEst,$AB34+1,$T34)*i.dAdultRR_ELPropSold
+INDEX(i.dryman,($AJ34-1)*4+$AI34,FI$7)</f>
        <v>3.125E-2</v>
      </c>
      <c r="FJ34" s="667">
        <f>INDEX(CHOOSE($N34,DataAutumn!i.EL_PropnSold,DataWinter!i.EL_PropnSold,DataSpring!i.EL_PropnSold),$AI34,$T34)*INDEX(i.ELMatedEst,$AB34+1,$T34)*i.dAdultRR_ELPropSold
+INDEX(i.dryman,($AJ34-1)*4+$AI34,FJ$7)</f>
        <v>3.125E-2</v>
      </c>
      <c r="FK34" s="667">
        <f>INDEX(CHOOSE($N34,DataAutumn!i.EL_PropnSold,DataWinter!i.EL_PropnSold,DataSpring!i.EL_PropnSold),$AI34,$T34)*INDEX(i.ELMatedEst,$AB34+1,$T34)*i.dAdultRR_ELPropSold
+INDEX(i.dryman,($AJ34-1)*4+$AI34,FK$7)</f>
        <v>3.125E-2</v>
      </c>
      <c r="FL34" s="668">
        <f>INDEX(CHOOSE($N34,DataAutumn!i.EL_PropnSold,DataWinter!i.EL_PropnSold,DataSpring!i.EL_PropnSold),$AI34,$T34)*INDEX(i.ELMatedEst,$AB34+1,$T34)*i.dAdultLSurv_ELPropSold</f>
        <v>0</v>
      </c>
      <c r="FM34" s="411" t="b">
        <f t="shared" si="187"/>
        <v>0</v>
      </c>
      <c r="FN34" s="411" t="b">
        <f t="shared" si="187"/>
        <v>0</v>
      </c>
      <c r="FO34" s="411" t="b">
        <f t="shared" si="187"/>
        <v>0</v>
      </c>
      <c r="FP34" s="411" t="b">
        <f t="shared" si="187"/>
        <v>0</v>
      </c>
      <c r="FQ34" s="411">
        <f t="shared" si="188"/>
        <v>1</v>
      </c>
      <c r="FR34" s="411">
        <f t="shared" si="188"/>
        <v>0</v>
      </c>
      <c r="FS34" s="411" t="b">
        <f t="shared" si="189"/>
        <v>0</v>
      </c>
      <c r="FT34" s="411" t="b">
        <f t="shared" si="157"/>
        <v>0</v>
      </c>
      <c r="FU34" s="411" t="b">
        <f t="shared" si="157"/>
        <v>0</v>
      </c>
      <c r="FV34" s="411" t="b">
        <f t="shared" si="157"/>
        <v>1</v>
      </c>
      <c r="FW34" s="87">
        <f t="shared" si="158"/>
        <v>3</v>
      </c>
      <c r="FX34" s="87">
        <f t="shared" si="158"/>
        <v>3</v>
      </c>
      <c r="FY34" s="535" cm="1">
        <f t="array" ref="FY34">INDEX(FY$13:FY33,$B34+1,1)</f>
        <v>1</v>
      </c>
      <c r="FZ34" s="535" cm="1">
        <f t="array" ref="FZ34">INDEX(FZ$13:FZ33,$B34+1,1)</f>
        <v>1</v>
      </c>
      <c r="GA34" s="535" cm="1">
        <f t="array" ref="GA34">INDEX(GA$13:GA33,$B34+1,1)</f>
        <v>1</v>
      </c>
      <c r="GB34" s="535" cm="1">
        <f t="array" ref="GB34">INDEX(GB$13:GB33,$B34+1,1)</f>
        <v>1</v>
      </c>
      <c r="GC34" s="535" t="str" cm="1">
        <f t="array" ref="GC34">INDEX(GC$13:GC33,$B34+1,1)</f>
        <v>-</v>
      </c>
      <c r="GD34" s="411" t="b">
        <f t="shared" si="190"/>
        <v>1</v>
      </c>
      <c r="GE34" s="411" t="b">
        <f t="shared" si="190"/>
        <v>0</v>
      </c>
      <c r="GF34" s="411" t="b">
        <f t="shared" si="190"/>
        <v>0</v>
      </c>
      <c r="GG34" s="411" t="b">
        <f t="shared" si="190"/>
        <v>0</v>
      </c>
      <c r="GH34" s="87">
        <f t="shared" si="202"/>
        <v>1</v>
      </c>
      <c r="GI34" s="87">
        <f t="shared" si="202"/>
        <v>1</v>
      </c>
      <c r="GJ34" s="87">
        <f t="shared" si="202"/>
        <v>1</v>
      </c>
      <c r="GK34" s="87">
        <f t="shared" si="202"/>
        <v>1</v>
      </c>
      <c r="GL34" s="87">
        <f t="shared" si="202"/>
        <v>1</v>
      </c>
      <c r="GM34" s="87">
        <f t="shared" si="202"/>
        <v>1</v>
      </c>
      <c r="GN34" s="87">
        <f t="shared" si="202"/>
        <v>1</v>
      </c>
      <c r="GO34" s="87">
        <f t="shared" si="202"/>
        <v>1</v>
      </c>
      <c r="GP34" s="535" cm="1">
        <f t="array" ref="GP34">INDEX(GP$13:GP33,$B34+1,1)</f>
        <v>0</v>
      </c>
      <c r="GQ34" s="535" cm="1">
        <f t="array" ref="GQ34">INDEX(GQ$13:GQ33,$B34+1,1)</f>
        <v>0</v>
      </c>
      <c r="GR34" s="535" cm="1">
        <f t="array" ref="GR34">INDEX(GR$13:GR33,$B34+1,1)</f>
        <v>0</v>
      </c>
      <c r="GS34" s="535" cm="1">
        <f t="array" ref="GS34">INDEX(GS$13:GS33,$B34+1,1)</f>
        <v>0</v>
      </c>
      <c r="GT34" s="411" cm="1">
        <f t="array" ref="GT34">INDEX(i.dse_type,1,$L34)</f>
        <v>0</v>
      </c>
      <c r="GU34" s="535" t="str" cm="1">
        <f t="array" ref="GU34">INDEX(GU$13:GU33,$B34+1,1)</f>
        <v>-</v>
      </c>
      <c r="GV34" s="535" t="str" cm="1">
        <f t="array" ref="GV34">INDEX(GV$13:GV33,$B34+1,1)</f>
        <v>-</v>
      </c>
      <c r="GW34" s="535" t="str" cm="1">
        <f t="array" ref="GW34">INDEX(GW$13:GW33,$B34+1,1)</f>
        <v>-</v>
      </c>
      <c r="GX34" s="18"/>
      <c r="GY34" s="535" t="str" cm="1">
        <f t="array" ref="GY34">INDEX(GY$13:GY33,$B34+1,1)</f>
        <v>-</v>
      </c>
      <c r="GZ34" s="411" t="b">
        <f t="shared" si="191"/>
        <v>0</v>
      </c>
      <c r="HA34" s="535" t="str" cm="1">
        <f t="array" ref="HA34">INDEX(HA$13:HA33,$B34+1,1)</f>
        <v>-</v>
      </c>
      <c r="HB34" s="535" t="str" cm="1">
        <f t="array" ref="HB34">INDEX(HB$13:HB33,$B34+1,1)</f>
        <v>-</v>
      </c>
      <c r="HC34" s="535" t="str" cm="1">
        <f t="array" ref="HC34">INDEX(HC$13:HC33,$B34+1,1)</f>
        <v>-</v>
      </c>
      <c r="HD34" s="535" cm="1">
        <f t="array" ref="HD34">INDEX(HD$13:HD33,$B34+1,1)</f>
        <v>1</v>
      </c>
      <c r="HE34" s="535" cm="1">
        <f t="array" ref="HE34">INDEX(HE$13:HE33,$B34+1,1)</f>
        <v>1</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t="str" cm="1">
        <f t="array" ref="HU34">INDEX(HU$13:HU33,$B34+1,1)</f>
        <v>-</v>
      </c>
      <c r="HV34" s="535" t="str" cm="1">
        <f t="array" ref="HV34">INDEX(HV$13:HV33,$B34+1,1)</f>
        <v>-</v>
      </c>
      <c r="HW34" s="535" t="str" cm="1">
        <f t="array" ref="HW34">INDEX(HW$13:HW33,$B34+1,1)</f>
        <v>-</v>
      </c>
      <c r="HX34" s="535" t="str" cm="1">
        <f t="array" ref="HX34">INDEX(HX$13:HX33,$B34+1,1)</f>
        <v>-</v>
      </c>
      <c r="HY34" s="535" t="str" cm="1">
        <f t="array" ref="HY34">INDEX(HY$13:HY33,$B34+1,1)</f>
        <v>-</v>
      </c>
      <c r="HZ34" s="535" t="str" cm="1">
        <f t="array" ref="HZ34">INDEX(HZ$13:HZ33,$B34+1,1)</f>
        <v>-</v>
      </c>
      <c r="IA34" s="535" cm="1">
        <f t="array" ref="IA34">INDEX(IA$13:IA33,$B34+1,1)</f>
        <v>0</v>
      </c>
      <c r="IB34" s="535" t="str" cm="1">
        <f t="array" ref="IB34">INDEX(IB$13:IB33,$B34+1,1)</f>
        <v>-</v>
      </c>
      <c r="IC34" s="535" cm="1">
        <f t="array" ref="IC34">INDEX(IC$13:IC33,$B34+1,1)</f>
        <v>1</v>
      </c>
      <c r="ID34" s="535" cm="1">
        <f t="array" ref="ID34">INDEX(ID$13:ID33,$B34+1,1)</f>
        <v>0</v>
      </c>
      <c r="IE34" s="535" cm="1">
        <f t="array" ref="IE34">INDEX(IE$13:IE33,$B34+1,1)</f>
        <v>0</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535" cm="1">
        <f t="array" ref="IK34">INDEX(IK$13:IK33,$B34+1,1)</f>
        <v>1</v>
      </c>
      <c r="IL34" s="535" cm="1">
        <f t="array" ref="IL34">INDEX(IL$13:IL33,$B34+1,1)</f>
        <v>0</v>
      </c>
      <c r="IM34" s="535" cm="1">
        <f t="array" ref="IM34">INDEX(IM$13:IM33,$B34+1,1)</f>
        <v>0</v>
      </c>
      <c r="IN34" s="535" cm="1">
        <f t="array" ref="IN34">INDEX(IN$13:IN33,$B34+1,1)</f>
        <v>0</v>
      </c>
      <c r="IO34" s="535" cm="1">
        <f t="array" ref="IO34">INDEX(IO$13:IO33,$B34+1,1)</f>
        <v>0</v>
      </c>
      <c r="IP34" s="535" cm="1">
        <f t="array" ref="IP34">INDEX(IP$13:IP33,$B34+1,1)</f>
        <v>0</v>
      </c>
      <c r="IQ34" s="18"/>
      <c r="IR34" s="535" cm="1">
        <f t="array" ref="IR34">INDEX(IR$13:IR33,$B34+1,1)</f>
        <v>0.125</v>
      </c>
      <c r="IS34" s="535" cm="1">
        <f t="array" ref="IS34">INDEX(IS$13:IS33,$B34+1,1)</f>
        <v>0.3</v>
      </c>
      <c r="IT34" s="535" cm="1">
        <f t="array" ref="IT34">INDEX(IT$13:IT33,$B34+1,1)</f>
        <v>-0.05</v>
      </c>
      <c r="IU34" s="535" cm="1">
        <f t="array" ref="IU34">INDEX(IU$13:IU33,$B34+1,1)</f>
        <v>0.1</v>
      </c>
      <c r="IV34" s="535" cm="1">
        <f t="array" ref="IV34">INDEX(IV$13:IV33,$B34+1,1)</f>
        <v>0.25</v>
      </c>
      <c r="IW34" s="535" cm="1">
        <f t="array" ref="IW34">INDEX(IW$13:IW33,$B34+1,1)</f>
        <v>-0.05</v>
      </c>
      <c r="IX34" s="535" cm="1">
        <f t="array" ref="IX34">INDEX(IX$13:IX33,$B34+1,1)</f>
        <v>0.05</v>
      </c>
      <c r="IY34" s="535" cm="1">
        <f t="array" ref="IY34">INDEX(IY$13:IY33,$B34+1,1)</f>
        <v>0.1</v>
      </c>
      <c r="IZ34" s="535" cm="1">
        <f t="array" ref="IZ34">INDEX(IZ$13:IZ33,$B34+1,1)</f>
        <v>-0.02</v>
      </c>
      <c r="JA34" s="535" cm="1">
        <f t="array" ref="JA34">INDEX(JA$13:JA33,$B34+1,1)</f>
        <v>0.1</v>
      </c>
      <c r="JB34" s="535" cm="1">
        <f t="array" ref="JB34">INDEX(JB$13:JB33,$B34+1,1)</f>
        <v>0.25</v>
      </c>
      <c r="JC34" s="535" cm="1">
        <f t="array" ref="JC34">INDEX(JC$13:JC33,$B34+1,1)</f>
        <v>-0.05</v>
      </c>
      <c r="JD34" s="535" cm="1">
        <f t="array" ref="JD34">INDEX(JD$13:JD33,$B34+1,1)</f>
        <v>0.125</v>
      </c>
      <c r="JE34" s="535" cm="1">
        <f t="array" ref="JE34">INDEX(JE$13:JE33,$B34+1,1)</f>
        <v>0.1</v>
      </c>
      <c r="JF34" s="535" cm="1">
        <f t="array" ref="JF34">INDEX(JF$13:JF33,$B34+1,1)</f>
        <v>0.1</v>
      </c>
      <c r="JG34" s="535" cm="1">
        <f t="array" ref="JG34">INDEX(JG$13:JG33,$B34+1,1)</f>
        <v>0.1</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cm="1">
        <f t="array" ref="WM34">INDEX(WM$13:WM33,$B34+1,1)</f>
        <v>0</v>
      </c>
      <c r="WN34" s="535" cm="1">
        <f t="array" ref="WN34">INDEX(WN$13:WN33,$B34+1,1)</f>
        <v>0</v>
      </c>
      <c r="WO34" s="535" cm="1">
        <f t="array" ref="WO34">INDEX(WO$13:WO33,$B34+1,1)</f>
        <v>0</v>
      </c>
      <c r="WP34" s="535" cm="1">
        <f t="array" ref="WP34">INDEX(WP$13:WP33,$B34+1,1)</f>
        <v>0</v>
      </c>
      <c r="WQ34" s="535" cm="1">
        <f t="array" ref="WQ34">INDEX(WQ$13:WQ33,$B34+1,1)</f>
        <v>0</v>
      </c>
      <c r="WR34" s="535" cm="1">
        <f t="array" ref="WR34">INDEX(WR$13:WR33,$B34+1,1)</f>
        <v>0</v>
      </c>
      <c r="WS34" s="535" t="str" cm="1">
        <f t="array" ref="WS34">INDEX(WS$13:WS33,$B34+1,1)</f>
        <v>-</v>
      </c>
      <c r="WT34" s="18"/>
      <c r="WU34" s="535" cm="1">
        <f t="array" ref="WU34">INDEX(WU$13:WU33,$B34+1,1)</f>
        <v>0</v>
      </c>
      <c r="WV34" s="535" cm="1">
        <f t="array" ref="WV34">INDEX(WV$13:WV33,$B34+1,1)</f>
        <v>0</v>
      </c>
      <c r="WW34" s="535" cm="1">
        <f t="array" ref="WW34">INDEX(WW$13:WW33,$B34+1,1)</f>
        <v>0</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535" t="str" cm="1">
        <f t="array" ref="XH34">INDEX(XH$13:XH33,$B34+1,1)</f>
        <v>-</v>
      </c>
      <c r="XI34" s="535" t="str" cm="1">
        <f t="array" ref="XI34">INDEX(XI$13:XI33,$B34+1,1)</f>
        <v>-</v>
      </c>
      <c r="XJ34" s="535" t="str" cm="1">
        <f t="array" ref="XJ34">INDEX(XJ$13:XJ33,$B34+1,1)</f>
        <v>-</v>
      </c>
      <c r="XK34" s="535" t="str" cm="1">
        <f t="array" ref="XK34">INDEX(XK$13:XK33,$B34+1,1)</f>
        <v>-</v>
      </c>
      <c r="XL34" s="535" t="str" cm="1">
        <f t="array" ref="XL34">INDEX(XL$13:XL33,$B34+1,1)</f>
        <v>-</v>
      </c>
      <c r="XM34" s="535" t="str" cm="1">
        <f t="array" ref="XM34">INDEX(XM$13:XM33,$B34+1,1)</f>
        <v>-</v>
      </c>
      <c r="XN34" s="18"/>
      <c r="XO34" s="411" t="str">
        <f t="shared" ca="1" si="192"/>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str" cm="1">
        <f t="array" ref="XW34">INDEX(XW$13:XW33,$B34+1,1)</f>
        <v>-</v>
      </c>
      <c r="XX34" s="535" t="str" cm="1">
        <f t="array" ref="XX34">INDEX(XX$13:XX33,$B34+1,1)</f>
        <v>-</v>
      </c>
      <c r="XY34" s="535" t="str" cm="1">
        <f t="array" ref="XY34">INDEX(XY$13:XY33,$B34+1,1)</f>
        <v>-</v>
      </c>
      <c r="XZ34" s="535" t="str" cm="1">
        <f t="array" ref="XZ34">INDEX(XZ$13:XZ33,$B34+1,1)</f>
        <v>-</v>
      </c>
      <c r="YA34" s="535" t="str" cm="1">
        <f t="array" ref="YA34">INDEX(YA$13:YA33,$B34+1,1)</f>
        <v>-</v>
      </c>
      <c r="YB34" s="535" cm="1">
        <f t="array" ref="YB34">INDEX(YB$13:YB33,$B34+1,1)</f>
        <v>0</v>
      </c>
      <c r="YC34" s="535" t="str" cm="1">
        <f t="array" ref="YC34">INDEX(YC$13:YC33,$B34+1,1)</f>
        <v>-</v>
      </c>
      <c r="YD34" s="535" t="str" cm="1">
        <f t="array" ref="YD34">INDEX(YD$13:YD33,$B34+1,1)</f>
        <v>-</v>
      </c>
      <c r="YE34" s="535" t="str" cm="1">
        <f t="array" ref="YE34">INDEX(YE$13:YE33,$B34+1,1)</f>
        <v>-</v>
      </c>
      <c r="YF34" s="535" t="str" cm="1">
        <f t="array" ref="YF34">INDEX(YF$13:YF33,$B34+1,1)</f>
        <v>-</v>
      </c>
      <c r="YG34" s="535" t="str" cm="1">
        <f t="array" ref="YG34">INDEX(YG$13:YG33,$B34+1,1)</f>
        <v>-</v>
      </c>
      <c r="YH34" s="535" t="str" cm="1">
        <f t="array" ref="YH34">INDEX(YH$13:YH33,$B34+1,1)</f>
        <v>-</v>
      </c>
      <c r="YI34" s="535" t="str" cm="1">
        <f t="array" ref="YI34">INDEX(YI$13:YI33,$B34+1,1)</f>
        <v>-</v>
      </c>
      <c r="YJ34" s="535" t="str" cm="1">
        <f t="array" ref="YJ34">INDEX(YJ$13:YJ33,$B34+1,1)</f>
        <v>-</v>
      </c>
      <c r="YK34" s="535" t="b" cm="1">
        <f t="array" ref="YK34">INDEX(YK$13:YK33,$B34+1,1)</f>
        <v>1</v>
      </c>
      <c r="YL34" s="535" t="str" cm="1">
        <f t="array" ref="YL34">INDEX(YL$13:YL33,$B34+1,1)</f>
        <v>-</v>
      </c>
      <c r="YM34" s="535" cm="1">
        <f t="array" ref="YM34">INDEX(YM$13:YM33,$B34+1,1)</f>
        <v>0</v>
      </c>
      <c r="YN34" s="535" cm="1">
        <f t="array" ref="YN34">INDEX(YN$13:YN33,$B34+1,1)</f>
        <v>0</v>
      </c>
      <c r="YO34" s="535" cm="1">
        <f t="array" ref="YO34">INDEX(YO$13:YO33,$B34+1,1)</f>
        <v>0</v>
      </c>
      <c r="YP34" s="18"/>
      <c r="YQ34" s="535" t="str" cm="1">
        <f t="array" ref="YQ34">INDEX(YQ$13:YQ33,$B34+1,1)</f>
        <v>-</v>
      </c>
      <c r="YR34" s="535" t="str" cm="1">
        <f t="array" ref="YR34">INDEX(YR$13:YR33,$B34+1,1)</f>
        <v>-</v>
      </c>
      <c r="YS34" s="535" t="str" cm="1">
        <f t="array" ref="YS34">INDEX(YS$13:YS33,$B34+1,1)</f>
        <v>-</v>
      </c>
      <c r="YT34" s="535" t="str" cm="1">
        <f t="array" ref="YT34">INDEX(YT$13:YT33,$B34+1,1)</f>
        <v>-</v>
      </c>
      <c r="YU34" s="535" cm="1">
        <f t="array" ref="YU34">INDEX(YU$13:YU33,$B34+1,1)</f>
        <v>1</v>
      </c>
      <c r="YV34" s="535" cm="1">
        <f t="array" ref="YV34">INDEX(YV$13:YV33,$B34+1,1)</f>
        <v>1</v>
      </c>
      <c r="YW34" s="535" cm="1">
        <f t="array" ref="YW34">INDEX(YW$13:YW33,$B34+1,1)</f>
        <v>1</v>
      </c>
      <c r="YX34" s="535" cm="1">
        <f t="array" ref="YX34">INDEX(YX$13:YX33,$B34+1,1)</f>
        <v>1</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18"/>
      <c r="ZE34" s="411">
        <v>1.5</v>
      </c>
      <c r="ZF34" s="18"/>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t="str" cm="1">
        <f t="array" ref="AAL34">INDEX(AAL$13:AAL33,$B34+1,1)</f>
        <v>-</v>
      </c>
      <c r="AAM34" s="535" t="str" cm="1">
        <f t="array" ref="AAM34">INDEX(AAM$13:AAM33,$B34+1,1)</f>
        <v>-</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cm="1">
        <f t="array" ref="AAV34">INDEX(AAV$13:AAV33,$B34+1,1)</f>
        <v>1</v>
      </c>
      <c r="AAW34" s="535" cm="1">
        <f t="array" ref="AAW34">INDEX(AAW$13:AAW33,$B34+1,1)</f>
        <v>1</v>
      </c>
      <c r="AAX34" s="535" t="str" cm="1">
        <f t="array" ref="AAX34">INDEX(AAX$13:AAX33,$B34+1,1)</f>
        <v>-</v>
      </c>
      <c r="AAY34" s="535" t="str" cm="1">
        <f t="array" ref="AAY34">INDEX(AAY$13:AAY33,$B34+1,1)</f>
        <v>-</v>
      </c>
      <c r="AAZ34" s="535" t="str" cm="1">
        <f t="array" ref="AAZ34">INDEX(AAZ$13:AAZ33,$B34+1,1)</f>
        <v>-</v>
      </c>
      <c r="ABA34" s="535" t="str" cm="1">
        <f t="array" ref="ABA34">INDEX(ABA$13:ABA33,$B34+1,1)</f>
        <v>-</v>
      </c>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18"/>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t="str" cm="1">
        <f t="array" ref="AEN34">INDEX(AEN$13:AEN33,$B34+1,1)</f>
        <v>-</v>
      </c>
      <c r="AEO34" s="535" t="str" cm="1">
        <f t="array" ref="AEO34">INDEX(AEO$13:AEO33,$B34+1,1)</f>
        <v>-</v>
      </c>
      <c r="AEP34" s="535" t="str" cm="1">
        <f t="array" ref="AEP34">INDEX(AEP$13:AEP33,$B34+1,1)</f>
        <v>-</v>
      </c>
      <c r="AEQ34" s="535" t="str" cm="1">
        <f t="array" ref="AEQ34">INDEX(AEQ$13:AEQ33,$B34+1,1)</f>
        <v>-</v>
      </c>
      <c r="AER34" s="535" t="str" cm="1">
        <f t="array" ref="AER34">INDEX(AER$13:AER33,$B34+1,1)</f>
        <v>-</v>
      </c>
      <c r="AES34" s="535" t="str" cm="1">
        <f t="array" ref="AES34">INDEX(AES$13:AES33,$B34+1,1)</f>
        <v>-</v>
      </c>
      <c r="AET34" s="535" t="str" cm="1">
        <f t="array" ref="AET34">INDEX(AET$13:AET33,$B34+1,1)</f>
        <v>-</v>
      </c>
      <c r="AEU34" s="535" t="str" cm="1">
        <f t="array" ref="AEU34">INDEX(AEU$13:AEU33,$B34+1,1)</f>
        <v>-</v>
      </c>
      <c r="AEV34" s="535" t="str" cm="1">
        <f t="array" ref="AEV34">INDEX(AEV$13:AEV33,$B34+1,1)</f>
        <v>-</v>
      </c>
      <c r="AEW34" s="535" t="str" cm="1">
        <f t="array" ref="AEW34">INDEX(AEW$13:AEW33,$B34+1,1)</f>
        <v>-</v>
      </c>
      <c r="AEX34" s="535" cm="1">
        <f t="array" ref="AEX34">INDEX(AEX$13:AEX33,$B34+1,1)</f>
        <v>0</v>
      </c>
      <c r="AEY34" s="483">
        <v>0</v>
      </c>
    </row>
    <row r="35" spans="1:831" outlineLevel="1">
      <c r="A35" s="18">
        <f t="shared" si="137"/>
        <v>22</v>
      </c>
      <c r="B35" s="18">
        <f t="shared" si="199"/>
        <v>5</v>
      </c>
      <c r="C35">
        <v>2</v>
      </c>
      <c r="D35" s="17" t="str" cm="1">
        <f t="array" ref="D35">INDEX(D$13:D33,$B35+1,1)</f>
        <v>GSW</v>
      </c>
      <c r="E35" t="b">
        <v>1</v>
      </c>
      <c r="F35" t="b">
        <v>0</v>
      </c>
      <c r="G35" t="b">
        <f t="shared" ref="G35" si="204">E35</f>
        <v>1</v>
      </c>
      <c r="H35" s="40" t="s">
        <v>2736</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8"/>
        <v>2</v>
      </c>
      <c r="W35" s="778" t="b">
        <f t="shared" si="196"/>
        <v>0</v>
      </c>
      <c r="X35" s="777" t="b">
        <f t="shared" si="139"/>
        <v>1</v>
      </c>
      <c r="Y35" s="777" t="b">
        <f t="shared" si="139"/>
        <v>1</v>
      </c>
      <c r="Z35" s="796" t="b" cm="1">
        <f t="array" ref="Z35">INDEX(Z$13:Z33,$B35+1,1)</f>
        <v>0</v>
      </c>
      <c r="AA35" s="411">
        <f t="shared" si="140"/>
        <v>6</v>
      </c>
      <c r="AB35" s="411">
        <f t="shared" si="141"/>
        <v>6</v>
      </c>
      <c r="AC35" s="411"/>
      <c r="AD35" s="411">
        <f t="shared" si="142"/>
        <v>6</v>
      </c>
      <c r="AE35" s="111"/>
      <c r="AF35" s="111"/>
      <c r="AG35" s="111"/>
      <c r="AH35" s="111"/>
      <c r="AI35" s="535" cm="1">
        <f t="array" ref="AI35">INDEX(AI$13:AI33,$B35+1,1)</f>
        <v>1</v>
      </c>
      <c r="AJ35" s="535" cm="1">
        <f t="array" ref="AJ35">INDEX(AJ$13:AJ33,$B35+1,1)</f>
        <v>1</v>
      </c>
      <c r="AK35" s="535" cm="1">
        <f t="array" ref="AK35">INDEX(AK$13:AK33,$B35+1,1)</f>
        <v>1</v>
      </c>
      <c r="AL35" s="18"/>
      <c r="AM35" s="535" cm="1">
        <f t="array" ref="AM35">INDEX(AM$13:AM33,$B35+1,1)</f>
        <v>0</v>
      </c>
      <c r="AN35" s="535" t="str" cm="1">
        <f t="array" ref="AN35">INDEX(AN$13:AN33,$B35+1,1)</f>
        <v/>
      </c>
      <c r="AO35" s="535" cm="1">
        <f t="array" ref="AO35">INDEX(AO$13:AO33,$B35+1,1)</f>
        <v>1</v>
      </c>
      <c r="AP35" s="535" cm="1">
        <f t="array" ref="AP35">INDEX(AP$13:AP33,$B35+1,1)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Mat","")&amp;IF($EZ35=1,"&amp;EL","   ")&amp;IF($DQ35=TRUE,"&amp;BBT","    ")
&amp;      " TOL"&amp;_xlfn.SINGLE(INDEX(i.TOL_Desc,1,$N35))   &amp; " Scan"&amp;$AK35
&amp;       CHOOSE($K35+1," CFS"," GFS"," NFS")&amp;     " CG_"&amp;_xlfn.SINGLE(_xlfn.SWITCH($XO35,"-",1,TRUE,1,FALSE,0))&amp;_xlfn.SINGLE(    IF($XX35="-"," FodCrop    ",_xlfn.SWITCH(VALUE(LEFT($XX$4,1)),0," All",6," Lup",9," Oat",11," OaF")&amp;"_Fod"&amp;TEXT($XX35,"000%")))
&amp;" REV"&amp;"_"&amp;TEXT($HB35,"00;-0;00;@ ")&amp;TEXT($AN35,"00;-0;00;  @")&amp;"_"&amp;TEXT($HG35,"0")&amp;"_"&amp;TEXT($AP35,"0")
&amp; " RR"&amp;TEXT(SUM($FD35:$FE35),"+00%;-00%;    ;@")
&amp; " ("&amp;IF($DD35,"P","E")   &amp;IF($DE35,"T","t")        &amp;     "_F"&amp;IF($AAG35=TRUE,3,0)+COUNTIF($ZY35:$AAC35,TRUE)+COUNTIF($BV35:$BW35,"&gt;0")&amp;IF($AAE35=TRUE,3,0)+COUNTIF($BV35:$BW35,"&gt;0")&amp;"N"&amp;$AAJ35&amp;$AAK35&amp;"L"&amp;$AAV35&amp;$AAW35&amp;"_"&amp;$AAU35&amp;")"</f>
        <v>Feed_pklCrt  SE GSW_PInp MFM        TOLSpr Scan1 CFS CG_1 FodCrop     REV_-   _-_1 RR+01% (Et_F00N--L11_-)</v>
      </c>
      <c r="BB35" s="8" t="str">
        <f ca="1">IF(COUNTIF($BA$13:$BA35,$BA35)=1,"-","Dup")</f>
        <v>-</v>
      </c>
      <c r="BC35" s="18"/>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535" t="b" cm="1">
        <f t="array" ref="BK35">INDEX(BK$13:BK33,$B35+1,1)</f>
        <v>0</v>
      </c>
      <c r="BL35" s="535" t="b" cm="1">
        <f t="array" ref="BL35">INDEX(BL$13:BL33,$B35+1,1)</f>
        <v>0</v>
      </c>
      <c r="BM35" s="18"/>
      <c r="BN35" s="535" t="b" cm="1">
        <f t="array" ref="BN35">INDEX(BN$13:BN33,$B35+1,1)</f>
        <v>0</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str" cm="1">
        <f t="array" ref="BX35">INDEX(BX$13:BX33,$B35+1,1)</f>
        <v>-</v>
      </c>
      <c r="BY35" s="535" t="str" cm="1">
        <f t="array" ref="BY35">INDEX(BY$13:BY33,$B35+1,1)</f>
        <v>-</v>
      </c>
      <c r="BZ35" s="535" t="b" cm="1">
        <f t="array" ref="BZ35">INDEX(BZ$13:BZ33,$B35+1,1)</f>
        <v>0</v>
      </c>
      <c r="CA35" s="535" t="str" cm="1">
        <f t="array" ref="CA35">INDEX(CA$13:CA33,$B35+1,1)</f>
        <v>-</v>
      </c>
      <c r="CB35" s="535" t="str" cm="1">
        <f t="array" ref="CB35">INDEX(CB$13:CB33,$B35+1,1)</f>
        <v>-</v>
      </c>
      <c r="CC35" s="535" t="str" cm="1">
        <f t="array" ref="CC35">INDEX(CC$13:CC33,$B35+1,1)</f>
        <v>-</v>
      </c>
      <c r="CD35" s="535" t="str" cm="1">
        <f t="array" ref="CD35">INDEX(CD$13:CD33,$B35+1,1)</f>
        <v>-</v>
      </c>
      <c r="CE35" s="535" t="str" cm="1">
        <f t="array" ref="CE35">INDEX(CE$13:CE33,$B35+1,1)</f>
        <v>-</v>
      </c>
      <c r="CF35" s="18"/>
      <c r="CG35" s="535" t="str" cm="1">
        <f t="array" ref="CG35">INDEX(CG$13:CG33,$B35+1,1)</f>
        <v>-</v>
      </c>
      <c r="CH35" s="411" t="str">
        <f t="shared" ca="1" si="145"/>
        <v>-</v>
      </c>
      <c r="CI35" s="411">
        <f t="shared" si="146"/>
        <v>0</v>
      </c>
      <c r="CJ35" s="411">
        <f t="shared" si="146"/>
        <v>0</v>
      </c>
      <c r="CK35" s="535" t="str" cm="1">
        <f t="array" ref="CK35">INDEX(CK$13:CK33,$B35+1,1)</f>
        <v>-</v>
      </c>
      <c r="CL35" s="535" t="str" cm="1">
        <f t="array" ref="CL35">INDEX(CL$13:CL33,$B35+1,1)</f>
        <v>-</v>
      </c>
      <c r="CM35" s="535" t="str" cm="1">
        <f t="array" ref="CM35">INDEX(CM$13:CM33,$B35+1,1)</f>
        <v>-</v>
      </c>
      <c r="CN35" s="411" t="str">
        <f t="shared" ca="1" si="147"/>
        <v>-</v>
      </c>
      <c r="CO35" s="411">
        <f t="shared" si="148"/>
        <v>0</v>
      </c>
      <c r="CP35" s="411">
        <f t="shared" si="148"/>
        <v>0</v>
      </c>
      <c r="CQ35" s="535" t="str" cm="1">
        <f t="array" ref="CQ35">INDEX(CQ$13:CQ33,$B35+1,1)</f>
        <v>-</v>
      </c>
      <c r="CR35" s="411" t="str">
        <f t="shared" ca="1" si="149"/>
        <v>-</v>
      </c>
      <c r="CS35" s="411">
        <f t="shared" si="150"/>
        <v>0</v>
      </c>
      <c r="CT35" s="535" t="str" cm="1">
        <f t="array" ref="CT35">INDEX(CT$13:CT33,$B35+1,1)</f>
        <v>-</v>
      </c>
      <c r="CU35" s="535" t="str" cm="1">
        <f t="array" ref="CU35">INDEX(CU$13:CU33,$B35+1,1)</f>
        <v>-</v>
      </c>
      <c r="CV35" s="411">
        <f t="shared" si="151"/>
        <v>0</v>
      </c>
      <c r="CW35" s="535" t="str" cm="1">
        <f t="array" ref="CW35">INDEX(CW$13:CW33,$B35+1,1)</f>
        <v>-</v>
      </c>
      <c r="CX35" s="411" t="str">
        <f t="shared" ca="1" si="152"/>
        <v>-</v>
      </c>
      <c r="CY35" s="411">
        <f t="shared" si="153"/>
        <v>0</v>
      </c>
      <c r="CZ35" s="411">
        <f t="shared" si="153"/>
        <v>0</v>
      </c>
      <c r="DA35" s="535" cm="1">
        <f t="array" ref="DA35">INDEX(DA$13:DA33,$B35+1,1)</f>
        <v>0</v>
      </c>
      <c r="DB35" s="535" cm="1">
        <f t="array" ref="DB35">INDEX(DB$13:DB33,$B35+1,1)</f>
        <v>0</v>
      </c>
      <c r="DC35" s="18"/>
      <c r="DD35" s="535" t="b" cm="1">
        <f t="array" ref="DD35">INDEX(DD$13:DD34,$B35+1,1)</f>
        <v>0</v>
      </c>
      <c r="DE35" s="535" t="b" cm="1">
        <f t="array" ref="DE35">INDEX(DE$13:DE34,$B35+1,1)</f>
        <v>0</v>
      </c>
      <c r="DF35" s="535" t="b" cm="1">
        <f t="array" ref="DF35">INDEX(DF$13:DF34,$B35+1,1)</f>
        <v>1</v>
      </c>
      <c r="DG35" s="535" t="str" cm="1">
        <f t="array" ref="DG35">INDEX(DG$13:DG33,$B35+1,1)</f>
        <v>-</v>
      </c>
      <c r="DH35" s="536" cm="1">
        <f t="array" ref="DH35">INDEX(DH$13:DH34,$B35+1,1)</f>
        <v>0</v>
      </c>
      <c r="DI35" s="535" cm="1">
        <f t="array" ref="DI35">INDEX(DI$13:DI33,$B35+1,1)</f>
        <v>1</v>
      </c>
      <c r="DJ35" s="535" cm="1">
        <f t="array" ref="DJ35">INDEX(DJ$13:DJ33,$B35+1,1)</f>
        <v>1</v>
      </c>
      <c r="DK35" s="411">
        <f t="shared" si="177"/>
        <v>1</v>
      </c>
      <c r="DL35" s="411">
        <f t="shared" si="177"/>
        <v>60</v>
      </c>
      <c r="DM35" s="535" t="str" cm="1">
        <f t="array" ref="DM35">INDEX(DM$13:DM33,$B35+1,1)</f>
        <v>-</v>
      </c>
      <c r="DN35" s="411" t="str">
        <f t="shared" si="178"/>
        <v>-</v>
      </c>
      <c r="DO35" s="411" t="str">
        <f t="shared" si="178"/>
        <v>-</v>
      </c>
      <c r="DP35" s="411" t="str">
        <f t="shared" si="178"/>
        <v>-</v>
      </c>
      <c r="DQ35" s="411" t="b">
        <f t="shared" si="179"/>
        <v>0</v>
      </c>
      <c r="DR35" s="535" t="str" cm="1">
        <f t="array" ref="DR35">INDEX(DR$13:DR33,$B35+1,1)</f>
        <v>-</v>
      </c>
      <c r="DS35" s="535" t="str" cm="1">
        <f t="array" ref="DS35">INDEX(DS$13:DS33,$B35+1,1)</f>
        <v>-</v>
      </c>
      <c r="DT35" s="535" t="str" cm="1">
        <f t="array" ref="DT35">INDEX(DT$13:DT33,$B35+1,1)</f>
        <v>-</v>
      </c>
      <c r="DU35" s="535" t="str" cm="1">
        <f t="array" ref="DU35">INDEX(DU$13:DU33,$B35+1,1)</f>
        <v>-</v>
      </c>
      <c r="DV35" s="411">
        <f t="shared" si="203"/>
        <v>500</v>
      </c>
      <c r="DW35" s="411">
        <f t="shared" si="203"/>
        <v>500</v>
      </c>
      <c r="DX35" s="411" t="str">
        <f t="shared" si="203"/>
        <v>-</v>
      </c>
      <c r="DY35" s="411" t="str">
        <f t="shared" si="203"/>
        <v>-</v>
      </c>
      <c r="DZ35" s="411" t="str">
        <f t="shared" si="203"/>
        <v>-</v>
      </c>
      <c r="EA35" s="411" t="str">
        <f t="shared" si="203"/>
        <v>-</v>
      </c>
      <c r="EB35" s="411" t="str">
        <f t="shared" si="203"/>
        <v>-</v>
      </c>
      <c r="EC35" s="535" cm="1">
        <f t="array" ref="EC35">INDEX(EC$13:EC33,$B35+1,1)</f>
        <v>0</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535" cm="1">
        <f t="array" ref="EL35">INDEX(EL$13:EL33,$B35+1,1)</f>
        <v>999999</v>
      </c>
      <c r="EM35" s="535" cm="1">
        <f t="array" ref="EM35">INDEX(EM$13:EM33,$B35+1,1)</f>
        <v>999999</v>
      </c>
      <c r="EN35" s="535" cm="1">
        <f t="array" ref="EN35">INDEX(EN$13:EN33,$B35+1,1)</f>
        <v>999999</v>
      </c>
      <c r="EO35" s="535" cm="1">
        <f t="array" ref="EO35">INDEX(EO$13:EO33,$B35+1,1)</f>
        <v>999999</v>
      </c>
      <c r="EP35" s="782">
        <f t="shared" si="156"/>
        <v>0</v>
      </c>
      <c r="EQ35" s="782">
        <f t="shared" si="156"/>
        <v>0</v>
      </c>
      <c r="ER35" s="782">
        <f t="shared" si="156"/>
        <v>999999</v>
      </c>
      <c r="ES35" s="535" t="str" cm="1">
        <f t="array" ref="ES35">INDEX(ES$13:ES33,$B35+1,1)</f>
        <v>-</v>
      </c>
      <c r="ET35" s="535" t="str" cm="1">
        <f t="array" ref="ET35">INDEX(ET$13:ET33,$B35+1,1)</f>
        <v>-</v>
      </c>
      <c r="EU35" s="411" t="str">
        <f>IF(OR($AB35=6,$FW35&lt;2),EU$13,INDEX(i.dryman,($AJ35-1)*4+$AI35,EU$6))</f>
        <v>-</v>
      </c>
      <c r="EV35" s="411" t="str">
        <f>IF(OR($AB35=6,$FW35&lt;2),EV$13,INDEX(i.dryman,($AJ35-1)*4+$AI35,EV$6))</f>
        <v>-</v>
      </c>
      <c r="EW35" s="781">
        <f t="shared" si="181"/>
        <v>0</v>
      </c>
      <c r="EX35" s="779">
        <f t="shared" si="182"/>
        <v>999999</v>
      </c>
      <c r="EY35" s="780">
        <f t="shared" si="183"/>
        <v>999999</v>
      </c>
      <c r="EZ35" s="535" t="str" cm="1">
        <f t="array" ref="EZ35">INDEX(EZ$13:EZ33,$B35+1,1)</f>
        <v>-</v>
      </c>
      <c r="FA35" s="728" cm="1">
        <f t="array" ref="FA35">IF(EZ35&lt;&gt;"-",EZ35,INDEX(i.ELMatedEst,$AA35+1,$T35))</f>
        <v>0</v>
      </c>
      <c r="FB35" s="535" t="str" cm="1">
        <f t="array" ref="FB35">INDEX(FB$13:FB33,$B35+1,1)</f>
        <v>-</v>
      </c>
      <c r="FC35" s="535" t="str" cm="1">
        <f t="array" ref="FC35">INDEX(FC$13:FC33,$B35+1,1)</f>
        <v>-</v>
      </c>
      <c r="FD35" s="411">
        <f t="shared" si="184"/>
        <v>0</v>
      </c>
      <c r="FE35" s="666">
        <f t="shared" si="185"/>
        <v>5.0000000000000001E-3</v>
      </c>
      <c r="FF35" s="535" cm="1">
        <f t="array" ref="FF35">INDEX(FF$13:FF33,$B35+1,1)</f>
        <v>1</v>
      </c>
      <c r="FG35" s="667">
        <f t="shared" si="186"/>
        <v>0.12</v>
      </c>
      <c r="FH35" s="667">
        <f>INDEX(CHOOSE($N35,DataAutumn!i.EL_PropnSold,DataWinter!i.EL_PropnSold,DataSpring!i.EL_PropnSold),$AI35,$T35)*INDEX(i.ELMatedEst,$AB35+1,$T35)*i.dAdultRR_ELPropSold
+INDEX(i.dryman,($AJ35-1)*4+$AI35,FH$7)</f>
        <v>0</v>
      </c>
      <c r="FI35" s="667">
        <f>INDEX(CHOOSE($N35,DataAutumn!i.EL_PropnSold,DataWinter!i.EL_PropnSold,DataSpring!i.EL_PropnSold),$AI35,$T35)*INDEX(i.ELMatedEst,$AB35+1,$T35)*i.dAdultRR_ELPropSold
+INDEX(i.dryman,($AJ35-1)*4+$AI35,FI$7)</f>
        <v>3.125E-2</v>
      </c>
      <c r="FJ35" s="667">
        <f>INDEX(CHOOSE($N35,DataAutumn!i.EL_PropnSold,DataWinter!i.EL_PropnSold,DataSpring!i.EL_PropnSold),$AI35,$T35)*INDEX(i.ELMatedEst,$AB35+1,$T35)*i.dAdultRR_ELPropSold
+INDEX(i.dryman,($AJ35-1)*4+$AI35,FJ$7)</f>
        <v>3.125E-2</v>
      </c>
      <c r="FK35" s="667">
        <f>INDEX(CHOOSE($N35,DataAutumn!i.EL_PropnSold,DataWinter!i.EL_PropnSold,DataSpring!i.EL_PropnSold),$AI35,$T35)*INDEX(i.ELMatedEst,$AB35+1,$T35)*i.dAdultRR_ELPropSold
+INDEX(i.dryman,($AJ35-1)*4+$AI35,FK$7)</f>
        <v>3.125E-2</v>
      </c>
      <c r="FL35" s="668">
        <f>INDEX(CHOOSE($N35,DataAutumn!i.EL_PropnSold,DataWinter!i.EL_PropnSold,DataSpring!i.EL_PropnSold),$AI35,$T35)*INDEX(i.ELMatedEst,$AB35+1,$T35)*i.dAdultLSurv_ELPropSold</f>
        <v>0</v>
      </c>
      <c r="FM35" s="411" t="b">
        <f t="shared" si="187"/>
        <v>0</v>
      </c>
      <c r="FN35" s="411" t="b">
        <f t="shared" si="187"/>
        <v>0</v>
      </c>
      <c r="FO35" s="411" t="b">
        <f t="shared" si="187"/>
        <v>0</v>
      </c>
      <c r="FP35" s="411" t="b">
        <f t="shared" si="187"/>
        <v>0</v>
      </c>
      <c r="FQ35" s="411">
        <f t="shared" si="188"/>
        <v>1</v>
      </c>
      <c r="FR35" s="411">
        <f t="shared" si="188"/>
        <v>0</v>
      </c>
      <c r="FS35" s="411" t="b">
        <f t="shared" si="189"/>
        <v>0</v>
      </c>
      <c r="FT35" s="411" t="b">
        <f t="shared" si="157"/>
        <v>0</v>
      </c>
      <c r="FU35" s="411" t="b">
        <f t="shared" si="157"/>
        <v>0</v>
      </c>
      <c r="FV35" s="411" t="b">
        <f t="shared" si="157"/>
        <v>1</v>
      </c>
      <c r="FW35" s="87">
        <f t="shared" si="158"/>
        <v>1</v>
      </c>
      <c r="FX35" s="87">
        <f t="shared" si="158"/>
        <v>1</v>
      </c>
      <c r="FY35" s="535" cm="1">
        <f t="array" ref="FY35">INDEX(FY$13:FY33,$B35+1,1)</f>
        <v>1</v>
      </c>
      <c r="FZ35" s="535" cm="1">
        <f t="array" ref="FZ35">INDEX(FZ$13:FZ33,$B35+1,1)</f>
        <v>1</v>
      </c>
      <c r="GA35" s="535" cm="1">
        <f t="array" ref="GA35">INDEX(GA$13:GA33,$B35+1,1)</f>
        <v>1</v>
      </c>
      <c r="GB35" s="535" cm="1">
        <f t="array" ref="GB35">INDEX(GB$13:GB33,$B35+1,1)</f>
        <v>1</v>
      </c>
      <c r="GC35" s="535" t="str" cm="1">
        <f t="array" ref="GC35">INDEX(GC$13:GC33,$B35+1,1)</f>
        <v>-</v>
      </c>
      <c r="GD35" s="411" t="b">
        <f t="shared" si="190"/>
        <v>1</v>
      </c>
      <c r="GE35" s="411" t="b">
        <f t="shared" si="190"/>
        <v>0</v>
      </c>
      <c r="GF35" s="411" t="b">
        <f t="shared" si="190"/>
        <v>0</v>
      </c>
      <c r="GG35" s="411" t="b">
        <f t="shared" si="190"/>
        <v>0</v>
      </c>
      <c r="GH35" s="87">
        <f t="shared" si="202"/>
        <v>1</v>
      </c>
      <c r="GI35" s="87">
        <f t="shared" si="202"/>
        <v>1</v>
      </c>
      <c r="GJ35" s="87">
        <f t="shared" si="202"/>
        <v>1</v>
      </c>
      <c r="GK35" s="87">
        <f t="shared" si="202"/>
        <v>1</v>
      </c>
      <c r="GL35" s="87">
        <f t="shared" si="202"/>
        <v>1</v>
      </c>
      <c r="GM35" s="87">
        <f t="shared" si="202"/>
        <v>1</v>
      </c>
      <c r="GN35" s="87">
        <f t="shared" si="202"/>
        <v>1</v>
      </c>
      <c r="GO35" s="87">
        <f t="shared" si="202"/>
        <v>1</v>
      </c>
      <c r="GP35" s="535" cm="1">
        <f t="array" ref="GP35">INDEX(GP$13:GP34,$B35+1,1)</f>
        <v>0</v>
      </c>
      <c r="GQ35" s="535" cm="1">
        <f t="array" ref="GQ35">INDEX(GQ$13:GQ34,$B35+1,1)</f>
        <v>0</v>
      </c>
      <c r="GR35" s="535" cm="1">
        <f t="array" ref="GR35">INDEX(GR$13:GR34,$B35+1,1)</f>
        <v>0</v>
      </c>
      <c r="GS35" s="535" cm="1">
        <f t="array" ref="GS35">INDEX(GS$13:GS34,$B35+1,1)</f>
        <v>0</v>
      </c>
      <c r="GT35" s="411" cm="1">
        <f t="array" ref="GT35">INDEX(i.dse_type,1,$L35)</f>
        <v>0</v>
      </c>
      <c r="GU35" s="535" t="str" cm="1">
        <f t="array" ref="GU35">INDEX(GU$13:GU33,$B35+1,1)</f>
        <v>-</v>
      </c>
      <c r="GV35" s="535" t="str" cm="1">
        <f t="array" ref="GV35">INDEX(GV$13:GV33,$B35+1,1)</f>
        <v>-</v>
      </c>
      <c r="GW35" s="535" t="str" cm="1">
        <f t="array" ref="GW35">INDEX(GW$13:GW33,$B35+1,1)</f>
        <v>-</v>
      </c>
      <c r="GX35" s="18"/>
      <c r="GY35" s="535" t="str" cm="1">
        <f t="array" ref="GY35">INDEX(GY$13:GY33,$B35+1,1)</f>
        <v>-</v>
      </c>
      <c r="GZ35" s="411" t="b">
        <f t="shared" si="191"/>
        <v>0</v>
      </c>
      <c r="HA35" s="535" t="str" cm="1">
        <f t="array" ref="HA35">INDEX(HA$13:HA33,$B35+1,1)</f>
        <v>-</v>
      </c>
      <c r="HB35" s="535" t="str" cm="1">
        <f t="array" ref="HB35">INDEX(HB$13:HB33,$B35+1,1)</f>
        <v>-</v>
      </c>
      <c r="HC35" s="535" t="str" cm="1">
        <f t="array" ref="HC35">INDEX(HC$13:HC33,$B35+1,1)</f>
        <v>-</v>
      </c>
      <c r="HD35" s="535" cm="1">
        <f t="array" ref="HD35">INDEX(HD$13:HD33,$B35+1,1)</f>
        <v>1</v>
      </c>
      <c r="HE35" s="535" cm="1">
        <f t="array" ref="HE35">INDEX(HE$13:HE33,$B35+1,1)</f>
        <v>1</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t="str" cm="1">
        <f t="array" ref="HS35">INDEX(HS$13:HS33,$B35+1,1)</f>
        <v>-</v>
      </c>
      <c r="HT35" s="535" t="str" cm="1">
        <f t="array" ref="HT35">INDEX(HT$13:HT33,$B35+1,1)</f>
        <v>-</v>
      </c>
      <c r="HU35" s="535" t="str" cm="1">
        <f t="array" ref="HU35">INDEX(HU$13:HU33,$B35+1,1)</f>
        <v>-</v>
      </c>
      <c r="HV35" s="535" t="str" cm="1">
        <f t="array" ref="HV35">INDEX(HV$13:HV33,$B35+1,1)</f>
        <v>-</v>
      </c>
      <c r="HW35" s="535" t="str" cm="1">
        <f t="array" ref="HW35">INDEX(HW$13:HW33,$B35+1,1)</f>
        <v>-</v>
      </c>
      <c r="HX35" s="535" t="str" cm="1">
        <f t="array" ref="HX35">INDEX(HX$13:HX33,$B35+1,1)</f>
        <v>-</v>
      </c>
      <c r="HY35" s="535" t="str" cm="1">
        <f t="array" ref="HY35">INDEX(HY$13:HY33,$B35+1,1)</f>
        <v>-</v>
      </c>
      <c r="HZ35" s="535" t="str" cm="1">
        <f t="array" ref="HZ35">INDEX(HZ$13:HZ33,$B35+1,1)</f>
        <v>-</v>
      </c>
      <c r="IA35" s="535" cm="1">
        <f t="array" ref="IA35">INDEX(IA$13:IA33,$B35+1,1)</f>
        <v>0</v>
      </c>
      <c r="IB35" s="535" t="str" cm="1">
        <f t="array" ref="IB35">INDEX(IB$13:IB33,$B35+1,1)</f>
        <v>-</v>
      </c>
      <c r="IC35" s="535" cm="1">
        <f t="array" ref="IC35">INDEX(IC$13:IC33,$B35+1,1)</f>
        <v>1</v>
      </c>
      <c r="ID35" s="535" cm="1">
        <f t="array" ref="ID35">INDEX(ID$13:ID33,$B35+1,1)</f>
        <v>0</v>
      </c>
      <c r="IE35" s="535" cm="1">
        <f t="array" ref="IE35">INDEX(IE$13:IE33,$B35+1,1)</f>
        <v>0</v>
      </c>
      <c r="IF35" s="535" cm="1">
        <f t="array" ref="IF35">INDEX(IF$13:IF33,$B35+1,1)</f>
        <v>0</v>
      </c>
      <c r="IG35" s="535" cm="1">
        <f t="array" ref="IG35">INDEX(IG$13:IG33,$B35+1,1)</f>
        <v>0</v>
      </c>
      <c r="IH35" s="535" cm="1">
        <f t="array" ref="IH35">INDEX(IH$13:IH33,$B35+1,1)</f>
        <v>0</v>
      </c>
      <c r="II35" s="535" cm="1">
        <f t="array" ref="II35">INDEX(II$13:II33,$B35+1,1)</f>
        <v>0</v>
      </c>
      <c r="IJ35" s="535" cm="1">
        <f t="array" ref="IJ35">INDEX(IJ$13:IJ33,$B35+1,1)</f>
        <v>0</v>
      </c>
      <c r="IK35" s="535" cm="1">
        <f t="array" ref="IK35">INDEX(IK$13:IK33,$B35+1,1)</f>
        <v>1</v>
      </c>
      <c r="IL35" s="535" cm="1">
        <f t="array" ref="IL35">INDEX(IL$13:IL33,$B35+1,1)</f>
        <v>0</v>
      </c>
      <c r="IM35" s="535" cm="1">
        <f t="array" ref="IM35">INDEX(IM$13:IM33,$B35+1,1)</f>
        <v>0</v>
      </c>
      <c r="IN35" s="535" cm="1">
        <f t="array" ref="IN35">INDEX(IN$13:IN33,$B35+1,1)</f>
        <v>0</v>
      </c>
      <c r="IO35" s="535" cm="1">
        <f t="array" ref="IO35">INDEX(IO$13:IO33,$B35+1,1)</f>
        <v>0</v>
      </c>
      <c r="IP35" s="535" cm="1">
        <f t="array" ref="IP35">INDEX(IP$13:IP33,$B35+1,1)</f>
        <v>0</v>
      </c>
      <c r="IQ35" s="18"/>
      <c r="IR35" s="535" cm="1">
        <f t="array" ref="IR35">INDEX(IR$13:IR33,$B35+1,1)</f>
        <v>0.125</v>
      </c>
      <c r="IS35" s="535" cm="1">
        <f t="array" ref="IS35">INDEX(IS$13:IS33,$B35+1,1)</f>
        <v>0.3</v>
      </c>
      <c r="IT35" s="535" cm="1">
        <f t="array" ref="IT35">INDEX(IT$13:IT33,$B35+1,1)</f>
        <v>-0.05</v>
      </c>
      <c r="IU35" s="535" cm="1">
        <f t="array" ref="IU35">INDEX(IU$13:IU33,$B35+1,1)</f>
        <v>0.1</v>
      </c>
      <c r="IV35" s="535" cm="1">
        <f t="array" ref="IV35">INDEX(IV$13:IV33,$B35+1,1)</f>
        <v>0.25</v>
      </c>
      <c r="IW35" s="535" cm="1">
        <f t="array" ref="IW35">INDEX(IW$13:IW33,$B35+1,1)</f>
        <v>-0.05</v>
      </c>
      <c r="IX35" s="535" cm="1">
        <f t="array" ref="IX35">INDEX(IX$13:IX33,$B35+1,1)</f>
        <v>0.05</v>
      </c>
      <c r="IY35" s="535" cm="1">
        <f t="array" ref="IY35">INDEX(IY$13:IY33,$B35+1,1)</f>
        <v>0.1</v>
      </c>
      <c r="IZ35" s="535" cm="1">
        <f t="array" ref="IZ35">INDEX(IZ$13:IZ33,$B35+1,1)</f>
        <v>-0.02</v>
      </c>
      <c r="JA35" s="535" cm="1">
        <f t="array" ref="JA35">INDEX(JA$13:JA33,$B35+1,1)</f>
        <v>0.1</v>
      </c>
      <c r="JB35" s="535" cm="1">
        <f t="array" ref="JB35">INDEX(JB$13:JB33,$B35+1,1)</f>
        <v>0.25</v>
      </c>
      <c r="JC35" s="535" cm="1">
        <f t="array" ref="JC35">INDEX(JC$13:JC33,$B35+1,1)</f>
        <v>-0.05</v>
      </c>
      <c r="JD35" s="535" cm="1">
        <f t="array" ref="JD35">INDEX(JD$13:JD33,$B35+1,1)</f>
        <v>0.125</v>
      </c>
      <c r="JE35" s="535" cm="1">
        <f t="array" ref="JE35">INDEX(JE$13:JE33,$B35+1,1)</f>
        <v>0.1</v>
      </c>
      <c r="JF35" s="535" cm="1">
        <f t="array" ref="JF35">INDEX(JF$13:JF33,$B35+1,1)</f>
        <v>0.1</v>
      </c>
      <c r="JG35" s="535" cm="1">
        <f t="array" ref="JG35">INDEX(JG$13:JG33,$B35+1,1)</f>
        <v>0.1</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cm="1">
        <f t="array" ref="WK35">INDEX(WK$13:WK33,$B35+1,1)</f>
        <v>0</v>
      </c>
      <c r="WL35" s="535" cm="1">
        <f t="array" ref="WL35">INDEX(WL$13:WL33,$B35+1,1)</f>
        <v>0</v>
      </c>
      <c r="WM35" s="535" cm="1">
        <f t="array" ref="WM35">INDEX(WM$13:WM33,$B35+1,1)</f>
        <v>0</v>
      </c>
      <c r="WN35" s="535" cm="1">
        <f t="array" ref="WN35">INDEX(WN$13:WN33,$B35+1,1)</f>
        <v>0</v>
      </c>
      <c r="WO35" s="535" cm="1">
        <f t="array" ref="WO35">INDEX(WO$13:WO33,$B35+1,1)</f>
        <v>0</v>
      </c>
      <c r="WP35" s="535" cm="1">
        <f t="array" ref="WP35">INDEX(WP$13:WP33,$B35+1,1)</f>
        <v>0</v>
      </c>
      <c r="WQ35" s="535" cm="1">
        <f t="array" ref="WQ35">INDEX(WQ$13:WQ33,$B35+1,1)</f>
        <v>0</v>
      </c>
      <c r="WR35" s="535" cm="1">
        <f t="array" ref="WR35">INDEX(WR$13:WR33,$B35+1,1)</f>
        <v>0</v>
      </c>
      <c r="WS35" s="535" t="str" cm="1">
        <f t="array" ref="WS35">INDEX(WS$13:WS33,$B35+1,1)</f>
        <v>-</v>
      </c>
      <c r="WT35" s="18"/>
      <c r="WU35" s="535" cm="1">
        <f t="array" ref="WU35">INDEX(WU$13:WU33,$B35+1,1)</f>
        <v>0</v>
      </c>
      <c r="WV35" s="535" cm="1">
        <f t="array" ref="WV35">INDEX(WV$13:WV33,$B35+1,1)</f>
        <v>0</v>
      </c>
      <c r="WW35" s="535" cm="1">
        <f t="array" ref="WW35">INDEX(WW$13:WW33,$B35+1,1)</f>
        <v>0</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535" t="str" cm="1">
        <f t="array" ref="XF35">INDEX(XF$13:XF33,$B35+1,1)</f>
        <v>-</v>
      </c>
      <c r="XG35" s="535" t="str" cm="1">
        <f t="array" ref="XG35">INDEX(XG$13:XG33,$B35+1,1)</f>
        <v>-</v>
      </c>
      <c r="XH35" s="535" t="str" cm="1">
        <f t="array" ref="XH35">INDEX(XH$13:XH33,$B35+1,1)</f>
        <v>-</v>
      </c>
      <c r="XI35" s="535" t="str" cm="1">
        <f t="array" ref="XI35">INDEX(XI$13:XI33,$B35+1,1)</f>
        <v>-</v>
      </c>
      <c r="XJ35" s="535" t="str" cm="1">
        <f t="array" ref="XJ35">INDEX(XJ$13:XJ33,$B35+1,1)</f>
        <v>-</v>
      </c>
      <c r="XK35" s="535" t="str" cm="1">
        <f t="array" ref="XK35">INDEX(XK$13:XK33,$B35+1,1)</f>
        <v>-</v>
      </c>
      <c r="XL35" s="535" t="str" cm="1">
        <f t="array" ref="XL35">INDEX(XL$13:XL33,$B35+1,1)</f>
        <v>-</v>
      </c>
      <c r="XM35" s="535" t="str" cm="1">
        <f t="array" ref="XM35">INDEX(XM$13:XM33,$B35+1,1)</f>
        <v>-</v>
      </c>
      <c r="XN35" s="18"/>
      <c r="XO35" s="411" t="str">
        <f t="shared" ca="1" si="192"/>
        <v>-</v>
      </c>
      <c r="XP35" s="535" t="str" cm="1">
        <f t="array" ref="XP35">INDEX(XP$13:XP34,$B35+1,1)</f>
        <v>-</v>
      </c>
      <c r="XQ35" s="535" t="str" cm="1">
        <f t="array" ref="XQ35">INDEX(XQ$13:XQ34,$B35+1,1)</f>
        <v>-</v>
      </c>
      <c r="XR35" s="535" t="str" cm="1">
        <f t="array" ref="XR35">INDEX(XR$13:XR34,$B35+1,1)</f>
        <v>-</v>
      </c>
      <c r="XS35" s="535" t="str" cm="1">
        <f t="array" ref="XS35">INDEX(XS$13:XS34,$B35+1,1)</f>
        <v>-</v>
      </c>
      <c r="XT35" s="535" t="str" cm="1">
        <f t="array" ref="XT35">INDEX(XT$13:XT34,$B35+1,1)</f>
        <v>-</v>
      </c>
      <c r="XU35" s="535" t="str" cm="1">
        <f t="array" ref="XU35">INDEX(XU$13:XU34,$B35+1,1)</f>
        <v>-</v>
      </c>
      <c r="XV35" s="535" t="str" cm="1">
        <f t="array" ref="XV35">INDEX(XV$13:XV33,$B35+1,1)</f>
        <v>-</v>
      </c>
      <c r="XW35" s="535" t="str" cm="1">
        <f t="array" ref="XW35">INDEX(XW$13:XW33,$B35+1,1)</f>
        <v>-</v>
      </c>
      <c r="XX35" s="535" t="str" cm="1">
        <f t="array" ref="XX35">INDEX(XX$13:XX33,$B35+1,1)</f>
        <v>-</v>
      </c>
      <c r="XY35" s="535" t="str" cm="1">
        <f t="array" ref="XY35">INDEX(XY$13:XY33,$B35+1,1)</f>
        <v>-</v>
      </c>
      <c r="XZ35" s="535" t="str" cm="1">
        <f t="array" ref="XZ35">INDEX(XZ$13:XZ33,$B35+1,1)</f>
        <v>-</v>
      </c>
      <c r="YA35" s="535" t="str" cm="1">
        <f t="array" ref="YA35">INDEX(YA$13:YA33,$B35+1,1)</f>
        <v>-</v>
      </c>
      <c r="YB35" s="535" cm="1">
        <f t="array" ref="YB35">INDEX(YB$13:YB33,$B35+1,1)</f>
        <v>0</v>
      </c>
      <c r="YC35" s="535" t="str" cm="1">
        <f t="array" ref="YC35">INDEX(YC$13:YC33,$B35+1,1)</f>
        <v>-</v>
      </c>
      <c r="YD35" s="535" t="str" cm="1">
        <f t="array" ref="YD35">INDEX(YD$13:YD33,$B35+1,1)</f>
        <v>-</v>
      </c>
      <c r="YE35" s="535" t="str" cm="1">
        <f t="array" ref="YE35">INDEX(YE$13:YE33,$B35+1,1)</f>
        <v>-</v>
      </c>
      <c r="YF35" s="535" t="str" cm="1">
        <f t="array" ref="YF35">INDEX(YF$13:YF33,$B35+1,1)</f>
        <v>-</v>
      </c>
      <c r="YG35" s="535" t="str" cm="1">
        <f t="array" ref="YG35">INDEX(YG$13:YG33,$B35+1,1)</f>
        <v>-</v>
      </c>
      <c r="YH35" s="535" t="str" cm="1">
        <f t="array" ref="YH35">INDEX(YH$13:YH33,$B35+1,1)</f>
        <v>-</v>
      </c>
      <c r="YI35" s="535" t="str" cm="1">
        <f t="array" ref="YI35">INDEX(YI$13:YI33,$B35+1,1)</f>
        <v>-</v>
      </c>
      <c r="YJ35" s="535" t="str" cm="1">
        <f t="array" ref="YJ35">INDEX(YJ$13:YJ33,$B35+1,1)</f>
        <v>-</v>
      </c>
      <c r="YK35" s="535" t="b" cm="1">
        <f t="array" ref="YK35">INDEX(YK$13:YK33,$B35+1,1)</f>
        <v>1</v>
      </c>
      <c r="YL35" s="535" t="str" cm="1">
        <f t="array" ref="YL35">INDEX(YL$13:YL33,$B35+1,1)</f>
        <v>-</v>
      </c>
      <c r="YM35" s="535" cm="1">
        <f t="array" ref="YM35">INDEX(YM$13:YM33,$B35+1,1)</f>
        <v>0</v>
      </c>
      <c r="YN35" s="535" cm="1">
        <f t="array" ref="YN35">INDEX(YN$13:YN33,$B35+1,1)</f>
        <v>0</v>
      </c>
      <c r="YO35" s="535" cm="1">
        <f t="array" ref="YO35">INDEX(YO$13:YO33,$B35+1,1)</f>
        <v>0</v>
      </c>
      <c r="YP35" s="18"/>
      <c r="YQ35" s="535" t="str" cm="1">
        <f t="array" ref="YQ35">INDEX(YQ$13:YQ33,$B35+1,1)</f>
        <v>-</v>
      </c>
      <c r="YR35" s="535" t="str" cm="1">
        <f t="array" ref="YR35">INDEX(YR$13:YR33,$B35+1,1)</f>
        <v>-</v>
      </c>
      <c r="YS35" s="535" t="str" cm="1">
        <f t="array" ref="YS35">INDEX(YS$13:YS33,$B35+1,1)</f>
        <v>-</v>
      </c>
      <c r="YT35" s="535" t="str" cm="1">
        <f t="array" ref="YT35">INDEX(YT$13:YT33,$B35+1,1)</f>
        <v>-</v>
      </c>
      <c r="YU35" s="535" cm="1">
        <f t="array" ref="YU35">INDEX(YU$13:YU33,$B35+1,1)</f>
        <v>1</v>
      </c>
      <c r="YV35" s="535" cm="1">
        <f t="array" ref="YV35">INDEX(YV$13:YV33,$B35+1,1)</f>
        <v>1</v>
      </c>
      <c r="YW35" s="535" cm="1">
        <f t="array" ref="YW35">INDEX(YW$13:YW33,$B35+1,1)</f>
        <v>1</v>
      </c>
      <c r="YX35" s="535" cm="1">
        <f t="array" ref="YX35">INDEX(YX$13:YX33,$B35+1,1)</f>
        <v>1</v>
      </c>
      <c r="YY35" s="535" t="str" cm="1">
        <f t="array" ref="YY35">INDEX(YY$13:YY33,$B35+1,1)</f>
        <v>-</v>
      </c>
      <c r="YZ35" s="535" t="str" cm="1">
        <f t="array" ref="YZ35">INDEX(YZ$13:YZ33,$B35+1,1)</f>
        <v>-</v>
      </c>
      <c r="ZA35" s="535" t="str" cm="1">
        <f t="array" ref="ZA35">INDEX(ZA$13:ZA33,$B35+1,1)</f>
        <v>-</v>
      </c>
      <c r="ZB35" s="535" t="str" cm="1">
        <f t="array" ref="ZB35">INDEX(ZB$13:ZB33,$B35+1,1)</f>
        <v>-</v>
      </c>
      <c r="ZC35" s="535" t="str" cm="1">
        <f t="array" ref="ZC35">INDEX(ZC$13:ZC33,$B35+1,1)</f>
        <v>-</v>
      </c>
      <c r="ZD35" s="18"/>
      <c r="ZE35" s="411">
        <v>1.5</v>
      </c>
      <c r="ZF35" s="18"/>
      <c r="ZG35" s="535" t="str" cm="1">
        <f t="array" ref="ZG35">INDEX(ZG$13:ZG33,$B35+1,1)</f>
        <v>-</v>
      </c>
      <c r="ZH35" s="535" t="str" cm="1">
        <f t="array" ref="ZH35">INDEX(ZH$13:ZH34,$B35+1,1)</f>
        <v>-</v>
      </c>
      <c r="ZI35" s="22" t="b">
        <v>1</v>
      </c>
      <c r="ZJ35" s="535" t="str" cm="1">
        <f t="array" ref="ZJ35">INDEX(ZJ$13:ZJ33,$B35+1,1)</f>
        <v>-</v>
      </c>
      <c r="ZK35" s="535" t="str" cm="1">
        <f t="array" ref="ZK35">INDEX(ZK$13:ZK33,$B35+1,1)</f>
        <v>-</v>
      </c>
      <c r="ZL35" s="535" t="str" cm="1">
        <f t="array" ref="ZL35">INDEX(ZL$13:ZL33,$B35+1,1)</f>
        <v>-</v>
      </c>
      <c r="ZM35" s="535" t="str" cm="1">
        <f t="array" ref="ZM35">INDEX(ZM$13:ZM33,$B35+1,1)</f>
        <v>-</v>
      </c>
      <c r="ZN35" s="540">
        <f>VALUE($L35&amp;$T35&amp;$N35&amp;$AK35)</f>
        <v>2231</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t="str" cm="1">
        <f t="array" ref="AAF35">INDEX(AAF$13:AAF33,$B35+1,1)</f>
        <v>-</v>
      </c>
      <c r="AAG35" s="535" t="str" cm="1">
        <f t="array" ref="AAG35">INDEX(AAG$13:AAG33,$B35+1,1)</f>
        <v>-</v>
      </c>
      <c r="AAH35" s="535" t="str" cm="1">
        <f t="array" ref="AAH35">INDEX(AAH$13:AAH33,$B35+1,1)</f>
        <v>-</v>
      </c>
      <c r="AAI35" s="535" t="str" cm="1">
        <f t="array" ref="AAI35">INDEX(AAI$13:AAI33,$B35+1,1)</f>
        <v>-</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535" t="str" cm="1">
        <f t="array" ref="AAU35">INDEX(AAU$13:AAU33,$B35+1,1)</f>
        <v>-</v>
      </c>
      <c r="AAV35" s="535" cm="1">
        <f t="array" ref="AAV35">INDEX(AAV$13:AAV33,$B35+1,1)</f>
        <v>1</v>
      </c>
      <c r="AAW35" s="535" cm="1">
        <f t="array" ref="AAW35">INDEX(AAW$13:AAW33,$B35+1,1)</f>
        <v>1</v>
      </c>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18"/>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t="str" cm="1">
        <f t="array" ref="AEH35">INDEX(AEH$13:AEH33,$B35+1,1)</f>
        <v>-</v>
      </c>
      <c r="AEI35" s="535" t="str" cm="1">
        <f t="array" ref="AEI35">INDEX(AEI$13:AEI33,$B35+1,1)</f>
        <v>-</v>
      </c>
      <c r="AEJ35" s="535" t="str" cm="1">
        <f t="array" ref="AEJ35">INDEX(AEJ$13:AEJ33,$B35+1,1)</f>
        <v>-</v>
      </c>
      <c r="AEK35" s="535" t="str" cm="1">
        <f t="array" ref="AEK35">INDEX(AEK$13:AEK33,$B35+1,1)</f>
        <v>-</v>
      </c>
      <c r="AEL35" s="535" t="str" cm="1">
        <f t="array" ref="AEL35">INDEX(AEL$13:AEL33,$B35+1,1)</f>
        <v>-</v>
      </c>
      <c r="AEM35" s="535" t="str" cm="1">
        <f t="array" ref="AEM35">INDEX(AEM$13:AEM33,$B35+1,1)</f>
        <v>-</v>
      </c>
      <c r="AEN35" s="535" t="str" cm="1">
        <f t="array" ref="AEN35">INDEX(AEN$13:AEN33,$B35+1,1)</f>
        <v>-</v>
      </c>
      <c r="AEO35" s="535" t="str" cm="1">
        <f t="array" ref="AEO35">INDEX(AEO$13:AEO33,$B35+1,1)</f>
        <v>-</v>
      </c>
      <c r="AEP35" s="535" t="str" cm="1">
        <f t="array" ref="AEP35">INDEX(AEP$13:AEP33,$B35+1,1)</f>
        <v>-</v>
      </c>
      <c r="AEQ35" s="535" t="str" cm="1">
        <f t="array" ref="AEQ35">INDEX(AEQ$13:AEQ33,$B35+1,1)</f>
        <v>-</v>
      </c>
      <c r="AER35" s="535" t="str" cm="1">
        <f t="array" ref="AER35">INDEX(AER$13:AER33,$B35+1,1)</f>
        <v>-</v>
      </c>
      <c r="AES35" s="535" t="str" cm="1">
        <f t="array" ref="AES35">INDEX(AES$13:AES33,$B35+1,1)</f>
        <v>-</v>
      </c>
      <c r="AET35" s="535" t="str" cm="1">
        <f t="array" ref="AET35">INDEX(AET$13:AET33,$B35+1,1)</f>
        <v>-</v>
      </c>
      <c r="AEU35" s="535" t="str" cm="1">
        <f t="array" ref="AEU35">INDEX(AEU$13:AEU33,$B35+1,1)</f>
        <v>-</v>
      </c>
      <c r="AEV35" s="535" t="str" cm="1">
        <f t="array" ref="AEV35">INDEX(AEV$13:AEV33,$B35+1,1)</f>
        <v>-</v>
      </c>
      <c r="AEW35" s="535" t="str" cm="1">
        <f t="array" ref="AEW35">INDEX(AEW$13:AEW33,$B35+1,1)</f>
        <v>-</v>
      </c>
      <c r="AEX35" s="535" cm="1">
        <f t="array" ref="AEX35">INDEX(AEX$13:AEX33,$B35+1,1)</f>
        <v>0</v>
      </c>
      <c r="AEY35" s="483">
        <v>0</v>
      </c>
    </row>
    <row r="36" spans="1:831" outlineLevel="1">
      <c r="A36" s="18">
        <f t="shared" si="137"/>
        <v>23</v>
      </c>
      <c r="B36" s="18">
        <f t="shared" si="199"/>
        <v>5</v>
      </c>
      <c r="C36">
        <v>2</v>
      </c>
      <c r="D36" s="17" t="str" cm="1">
        <f t="array" ref="D36">INDEX(D$13:D34,$B36+1,1)</f>
        <v>GSW</v>
      </c>
      <c r="E36" t="b">
        <v>1</v>
      </c>
      <c r="F36" t="b">
        <v>0</v>
      </c>
      <c r="G36" t="b">
        <f t="shared" si="200"/>
        <v>1</v>
      </c>
      <c r="H36" s="40" t="s">
        <v>2735</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8"/>
        <v>2</v>
      </c>
      <c r="W36" s="778" t="b">
        <f t="shared" si="196"/>
        <v>0</v>
      </c>
      <c r="X36" s="777" t="b">
        <f t="shared" si="139"/>
        <v>1</v>
      </c>
      <c r="Y36" s="777" t="b">
        <f t="shared" si="139"/>
        <v>1</v>
      </c>
      <c r="Z36" s="796" t="b" cm="1">
        <f t="array" ref="Z36">INDEX(Z$13:Z34,$B36+1,1)</f>
        <v>0</v>
      </c>
      <c r="AA36" s="411">
        <f t="shared" si="140"/>
        <v>6</v>
      </c>
      <c r="AB36" s="411">
        <f t="shared" si="141"/>
        <v>6</v>
      </c>
      <c r="AC36" s="411"/>
      <c r="AD36" s="411">
        <f t="shared" si="142"/>
        <v>6</v>
      </c>
      <c r="AE36" s="111"/>
      <c r="AF36" s="111"/>
      <c r="AG36" s="111"/>
      <c r="AH36" s="111"/>
      <c r="AI36" s="535" cm="1">
        <f t="array" ref="AI36">INDEX(AI$13:AI34,$B36+1,1)</f>
        <v>1</v>
      </c>
      <c r="AJ36" s="535" cm="1">
        <f t="array" ref="AJ36">INDEX(AJ$13:AJ34,$B36+1,1)</f>
        <v>1</v>
      </c>
      <c r="AK36" s="535" cm="1">
        <f t="array" ref="AK36">INDEX(AK$13:AK34,$B36+1,1)</f>
        <v>1</v>
      </c>
      <c r="AL36" s="18"/>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Mat","")&amp;IF($EZ36=1,"&amp;EL","   ")&amp;IF($DQ36=TRUE,"&amp;BBT","    ")
&amp;      " TOL"&amp;_xlfn.SINGLE(INDEX(i.TOL_Desc,1,$N36))   &amp; " Scan"&amp;$AK36
&amp;       CHOOSE($K36+1," CFS"," GFS"," NFS")&amp;     " CG_"&amp;_xlfn.SINGLE(_xlfn.SWITCH($XO36,"-",1,TRUE,1,FALSE,0))&amp;_xlfn.SINGLE(    IF($XX36="-"," FodCrop    ",_xlfn.SWITCH(VALUE(LEFT($XX$4,1)),0," All",6," Lup",9," Oat",11," OaF")&amp;"_Fod"&amp;TEXT($XX36,"000%")))
&amp;" REV"&amp;"_"&amp;TEXT($HB36,"00;-0;00;@ ")&amp;TEXT($AN36,"00;-0;00;  @")&amp;"_"&amp;TEXT($HG36,"0")&amp;"_"&amp;TEXT($AP36,"0")
&amp; " RR"&amp;TEXT(SUM($FD36:$FE36),"+00%;-00%;    ;@")
&amp; " ("&amp;IF($DD36,"P","E")   &amp;IF($DE36,"T","t")        &amp;     "_F"&amp;IF($AAG36=TRUE,3,0)+COUNTIF($ZY36:$AAC36,TRUE)+COUNTIF($BV36:$BW36,"&gt;0")&amp;IF($AAE36=TRUE,3,0)+COUNTIF($BV36:$BW36,"&gt;0")&amp;"N"&amp;$AAJ36&amp;$AAK36&amp;"L"&amp;$AAV36&amp;$AAW36&amp;"_"&amp;$AAU36&amp;")"</f>
        <v>Feed_pklUse  SE GSW_PInp MFM        TOLSpr Scan1 CFS CG_1 FodCrop     REV_-   _-_1 RR+01% (PT_F00N--L11_-)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5"/>
        <v>-</v>
      </c>
      <c r="CI36" s="411">
        <f t="shared" si="146"/>
        <v>0</v>
      </c>
      <c r="CJ36" s="411">
        <f t="shared" si="146"/>
        <v>0</v>
      </c>
      <c r="CK36" s="535" t="str" cm="1">
        <f t="array" ref="CK36">INDEX(CK$13:CK34,$B36+1,1)</f>
        <v>-</v>
      </c>
      <c r="CL36" s="535" t="str" cm="1">
        <f t="array" ref="CL36">INDEX(CL$13:CL34,$B36+1,1)</f>
        <v>-</v>
      </c>
      <c r="CM36" s="535" t="str" cm="1">
        <f t="array" ref="CM36">INDEX(CM$13:CM34,$B36+1,1)</f>
        <v>-</v>
      </c>
      <c r="CN36" s="411" t="str">
        <f t="shared" ca="1" si="147"/>
        <v>-</v>
      </c>
      <c r="CO36" s="411">
        <f t="shared" si="148"/>
        <v>0</v>
      </c>
      <c r="CP36" s="411">
        <f t="shared" si="148"/>
        <v>0</v>
      </c>
      <c r="CQ36" s="535" t="str" cm="1">
        <f t="array" ref="CQ36">INDEX(CQ$13:CQ34,$B36+1,1)</f>
        <v>-</v>
      </c>
      <c r="CR36" s="411" t="str">
        <f t="shared" ca="1" si="149"/>
        <v>-</v>
      </c>
      <c r="CS36" s="411">
        <f t="shared" si="150"/>
        <v>0</v>
      </c>
      <c r="CT36" s="535" t="str" cm="1">
        <f t="array" ref="CT36">INDEX(CT$13:CT34,$B36+1,1)</f>
        <v>-</v>
      </c>
      <c r="CU36" s="535" t="str" cm="1">
        <f t="array" ref="CU36">INDEX(CU$13:CU34,$B36+1,1)</f>
        <v>-</v>
      </c>
      <c r="CV36" s="411">
        <f t="shared" si="151"/>
        <v>0</v>
      </c>
      <c r="CW36" s="535" t="str" cm="1">
        <f t="array" ref="CW36">INDEX(CW$13:CW34,$B36+1,1)</f>
        <v>-</v>
      </c>
      <c r="CX36" s="411" t="str">
        <f t="shared" ca="1" si="152"/>
        <v>-</v>
      </c>
      <c r="CY36" s="411">
        <f t="shared" si="153"/>
        <v>0</v>
      </c>
      <c r="CZ36" s="411">
        <f t="shared" si="153"/>
        <v>0</v>
      </c>
      <c r="DA36" s="535" cm="1">
        <f t="array" ref="DA36">INDEX(DA$13:DA34,$B36+1,1)</f>
        <v>0</v>
      </c>
      <c r="DB36" s="535" cm="1">
        <f t="array" ref="DB36">INDEX(DB$13:DB34,$B36+1,1)</f>
        <v>0</v>
      </c>
      <c r="DC36" s="18"/>
      <c r="DD36" s="22" t="b">
        <v>1</v>
      </c>
      <c r="DE36" s="87" t="b">
        <f>$DD36</f>
        <v>1</v>
      </c>
      <c r="DF36" s="22" t="b">
        <v>0</v>
      </c>
      <c r="DG36" s="535" t="str" cm="1">
        <f t="array" ref="DG36">INDEX(DG$13:DG34,$B36+1,1)</f>
        <v>-</v>
      </c>
      <c r="DH36" s="540">
        <f>VALUE($L36&amp;$T36&amp;$N36&amp;$AK36)</f>
        <v>2231</v>
      </c>
      <c r="DI36" s="535" cm="1">
        <f t="array" ref="DI36">INDEX(DI$13:DI34,$B36+1,1)</f>
        <v>1</v>
      </c>
      <c r="DJ36" s="535" cm="1">
        <f t="array" ref="DJ36">INDEX(DJ$13:DJ34,$B36+1,1)</f>
        <v>1</v>
      </c>
      <c r="DK36" s="411">
        <f t="shared" si="177"/>
        <v>1</v>
      </c>
      <c r="DL36" s="411">
        <f t="shared" si="177"/>
        <v>60</v>
      </c>
      <c r="DM36" s="535" t="str" cm="1">
        <f t="array" ref="DM36">INDEX(DM$13:DM34,$B36+1,1)</f>
        <v>-</v>
      </c>
      <c r="DN36" s="411" t="str">
        <f t="shared" si="178"/>
        <v>-</v>
      </c>
      <c r="DO36" s="411" t="str">
        <f t="shared" si="178"/>
        <v>-</v>
      </c>
      <c r="DP36" s="411" t="str">
        <f t="shared" si="178"/>
        <v>-</v>
      </c>
      <c r="DQ36" s="411" t="b">
        <f t="shared" si="179"/>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3"/>
        <v>500</v>
      </c>
      <c r="DW36" s="411">
        <f t="shared" si="203"/>
        <v>500</v>
      </c>
      <c r="DX36" s="411" t="str">
        <f t="shared" si="203"/>
        <v>-</v>
      </c>
      <c r="DY36" s="411" t="str">
        <f t="shared" si="203"/>
        <v>-</v>
      </c>
      <c r="DZ36" s="411" t="str">
        <f t="shared" si="203"/>
        <v>-</v>
      </c>
      <c r="EA36" s="411" t="str">
        <f t="shared" si="203"/>
        <v>-</v>
      </c>
      <c r="EB36" s="411" t="str">
        <f t="shared" si="203"/>
        <v>-</v>
      </c>
      <c r="EC36" s="535" cm="1">
        <f t="array" ref="EC36">INDEX(EC$13:EC34,$B36+1,1)</f>
        <v>0</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535" cm="1">
        <f t="array" ref="EN36">INDEX(EN$13:EN34,$B36+1,1)</f>
        <v>999999</v>
      </c>
      <c r="EO36" s="535" cm="1">
        <f t="array" ref="EO36">INDEX(EO$13:EO34,$B36+1,1)</f>
        <v>999999</v>
      </c>
      <c r="EP36" s="782">
        <f t="shared" si="156"/>
        <v>0</v>
      </c>
      <c r="EQ36" s="782">
        <f t="shared" si="156"/>
        <v>0</v>
      </c>
      <c r="ER36" s="782">
        <f t="shared" si="156"/>
        <v>999999</v>
      </c>
      <c r="ES36" s="535" t="str" cm="1">
        <f t="array" ref="ES36">INDEX(ES$13:ES34,$B36+1,1)</f>
        <v>-</v>
      </c>
      <c r="ET36" s="535" t="str" cm="1">
        <f t="array" ref="ET36">INDEX(ET$13:ET34,$B36+1,1)</f>
        <v>-</v>
      </c>
      <c r="EU36" s="411" t="str">
        <f>IF(OR($AB36=6,$FW36&lt;2),EU$13,INDEX(i.dryman,($AJ36-1)*4+$AI36,EU$6))</f>
        <v>-</v>
      </c>
      <c r="EV36" s="411" t="str">
        <f>IF(OR($AB36=6,$FW36&lt;2),EV$13,INDEX(i.dryman,($AJ36-1)*4+$AI36,EV$6))</f>
        <v>-</v>
      </c>
      <c r="EW36" s="781">
        <f t="shared" si="181"/>
        <v>0</v>
      </c>
      <c r="EX36" s="779">
        <f t="shared" si="182"/>
        <v>999999</v>
      </c>
      <c r="EY36" s="780">
        <f t="shared" si="183"/>
        <v>999999</v>
      </c>
      <c r="EZ36" s="535" t="str" cm="1">
        <f t="array" ref="EZ36">INDEX(EZ$13:EZ34,$B36+1,1)</f>
        <v>-</v>
      </c>
      <c r="FA36" s="728" cm="1">
        <f t="array" ref="FA36">IF(EZ36&lt;&gt;"-",EZ36,INDEX(i.ELMatedEst,$AA36+1,$T36))</f>
        <v>0</v>
      </c>
      <c r="FB36" s="535" t="str" cm="1">
        <f t="array" ref="FB36">INDEX(FB$13:FB34,$B36+1,1)</f>
        <v>-</v>
      </c>
      <c r="FC36" s="535" t="str" cm="1">
        <f t="array" ref="FC36">INDEX(FC$13:FC34,$B36+1,1)</f>
        <v>-</v>
      </c>
      <c r="FD36" s="411">
        <f t="shared" si="184"/>
        <v>0</v>
      </c>
      <c r="FE36" s="666">
        <f t="shared" si="185"/>
        <v>5.0000000000000001E-3</v>
      </c>
      <c r="FF36" s="535" cm="1">
        <f t="array" ref="FF36">INDEX(FF$13:FF34,$B36+1,1)</f>
        <v>1</v>
      </c>
      <c r="FG36" s="667">
        <f t="shared" si="186"/>
        <v>0.12</v>
      </c>
      <c r="FH36" s="667">
        <f>INDEX(CHOOSE($N36,DataAutumn!i.EL_PropnSold,DataWinter!i.EL_PropnSold,DataSpring!i.EL_PropnSold),$AI36,$T36)*INDEX(i.ELMatedEst,$AB36+1,$T36)*i.dAdultRR_ELPropSold
+INDEX(i.dryman,($AJ36-1)*4+$AI36,FH$7)</f>
        <v>0</v>
      </c>
      <c r="FI36" s="667">
        <f>INDEX(CHOOSE($N36,DataAutumn!i.EL_PropnSold,DataWinter!i.EL_PropnSold,DataSpring!i.EL_PropnSold),$AI36,$T36)*INDEX(i.ELMatedEst,$AB36+1,$T36)*i.dAdultRR_ELPropSold
+INDEX(i.dryman,($AJ36-1)*4+$AI36,FI$7)</f>
        <v>3.125E-2</v>
      </c>
      <c r="FJ36" s="667">
        <f>INDEX(CHOOSE($N36,DataAutumn!i.EL_PropnSold,DataWinter!i.EL_PropnSold,DataSpring!i.EL_PropnSold),$AI36,$T36)*INDEX(i.ELMatedEst,$AB36+1,$T36)*i.dAdultRR_ELPropSold
+INDEX(i.dryman,($AJ36-1)*4+$AI36,FJ$7)</f>
        <v>3.125E-2</v>
      </c>
      <c r="FK36" s="667">
        <f>INDEX(CHOOSE($N36,DataAutumn!i.EL_PropnSold,DataWinter!i.EL_PropnSold,DataSpring!i.EL_PropnSold),$AI36,$T36)*INDEX(i.ELMatedEst,$AB36+1,$T36)*i.dAdultRR_ELPropSold
+INDEX(i.dryman,($AJ36-1)*4+$AI36,FK$7)</f>
        <v>3.125E-2</v>
      </c>
      <c r="FL36" s="668">
        <f>INDEX(CHOOSE($N36,DataAutumn!i.EL_PropnSold,DataWinter!i.EL_PropnSold,DataSpring!i.EL_PropnSold),$AI36,$T36)*INDEX(i.ELMatedEst,$AB36+1,$T36)*i.dAdultLSurv_ELPropSold</f>
        <v>0</v>
      </c>
      <c r="FM36" s="411" t="b">
        <f t="shared" si="187"/>
        <v>0</v>
      </c>
      <c r="FN36" s="411" t="b">
        <f t="shared" si="187"/>
        <v>0</v>
      </c>
      <c r="FO36" s="411" t="b">
        <f t="shared" si="187"/>
        <v>0</v>
      </c>
      <c r="FP36" s="411" t="b">
        <f t="shared" si="187"/>
        <v>0</v>
      </c>
      <c r="FQ36" s="411">
        <f t="shared" si="188"/>
        <v>1</v>
      </c>
      <c r="FR36" s="411">
        <f t="shared" si="188"/>
        <v>0</v>
      </c>
      <c r="FS36" s="411" t="b">
        <f t="shared" si="189"/>
        <v>0</v>
      </c>
      <c r="FT36" s="411" t="b">
        <f t="shared" si="157"/>
        <v>0</v>
      </c>
      <c r="FU36" s="411" t="b">
        <f t="shared" si="157"/>
        <v>0</v>
      </c>
      <c r="FV36" s="411" t="b">
        <f t="shared" si="157"/>
        <v>1</v>
      </c>
      <c r="FW36" s="87">
        <f t="shared" si="158"/>
        <v>1</v>
      </c>
      <c r="FX36" s="87">
        <f t="shared" si="158"/>
        <v>1</v>
      </c>
      <c r="FY36" s="535" cm="1">
        <f t="array" ref="FY36">INDEX(FY$13:FY34,$B36+1,1)</f>
        <v>1</v>
      </c>
      <c r="FZ36" s="535" cm="1">
        <f t="array" ref="FZ36">INDEX(FZ$13:FZ34,$B36+1,1)</f>
        <v>1</v>
      </c>
      <c r="GA36" s="535" cm="1">
        <f t="array" ref="GA36">INDEX(GA$13:GA34,$B36+1,1)</f>
        <v>1</v>
      </c>
      <c r="GB36" s="535" cm="1">
        <f t="array" ref="GB36">INDEX(GB$13:GB34,$B36+1,1)</f>
        <v>1</v>
      </c>
      <c r="GC36" s="535" t="str" cm="1">
        <f t="array" ref="GC36">INDEX(GC$13:GC34,$B36+1,1)</f>
        <v>-</v>
      </c>
      <c r="GD36" s="411" t="b">
        <f t="shared" si="190"/>
        <v>1</v>
      </c>
      <c r="GE36" s="411" t="b">
        <f t="shared" si="190"/>
        <v>0</v>
      </c>
      <c r="GF36" s="411" t="b">
        <f t="shared" si="190"/>
        <v>0</v>
      </c>
      <c r="GG36" s="411" t="b">
        <f t="shared" si="190"/>
        <v>0</v>
      </c>
      <c r="GH36" s="87">
        <f t="shared" si="202"/>
        <v>1</v>
      </c>
      <c r="GI36" s="87">
        <f t="shared" si="202"/>
        <v>1</v>
      </c>
      <c r="GJ36" s="87">
        <f t="shared" si="202"/>
        <v>1</v>
      </c>
      <c r="GK36" s="87">
        <f t="shared" si="202"/>
        <v>1</v>
      </c>
      <c r="GL36" s="87">
        <f t="shared" si="202"/>
        <v>1</v>
      </c>
      <c r="GM36" s="87">
        <f t="shared" si="202"/>
        <v>1</v>
      </c>
      <c r="GN36" s="87">
        <f t="shared" si="202"/>
        <v>1</v>
      </c>
      <c r="GO36" s="87">
        <f t="shared" si="202"/>
        <v>1</v>
      </c>
      <c r="GP36" s="535" cm="1">
        <f t="array" ref="GP36">INDEX(GP$13:GP35,$B36+1,1)</f>
        <v>0</v>
      </c>
      <c r="GQ36" s="535" cm="1">
        <f t="array" ref="GQ36">INDEX(GQ$13:GQ35,$B36+1,1)</f>
        <v>0</v>
      </c>
      <c r="GR36" s="535" cm="1">
        <f t="array" ref="GR36">INDEX(GR$13:GR35,$B36+1,1)</f>
        <v>0</v>
      </c>
      <c r="GS36" s="535" cm="1">
        <f t="array" ref="GS36">INDEX(GS$13:GS35,$B36+1,1)</f>
        <v>0</v>
      </c>
      <c r="GT36" s="411" cm="1">
        <f t="array" ref="GT36">INDEX(i.dse_type,1,$L36)</f>
        <v>0</v>
      </c>
      <c r="GU36" s="535" t="str" cm="1">
        <f t="array" ref="GU36">INDEX(GU$13:GU34,$B36+1,1)</f>
        <v>-</v>
      </c>
      <c r="GV36" s="535" t="str" cm="1">
        <f t="array" ref="GV36">INDEX(GV$13:GV34,$B36+1,1)</f>
        <v>-</v>
      </c>
      <c r="GW36" s="535" t="str" cm="1">
        <f t="array" ref="GW36">INDEX(GW$13:GW34,$B36+1,1)</f>
        <v>-</v>
      </c>
      <c r="GX36" s="18"/>
      <c r="GY36" s="535" t="str" cm="1">
        <f t="array" ref="GY36">INDEX(GY$13:GY34,$B36+1,1)</f>
        <v>-</v>
      </c>
      <c r="GZ36" s="411" t="b">
        <f t="shared" si="191"/>
        <v>0</v>
      </c>
      <c r="HA36" s="535" t="str" cm="1">
        <f t="array" ref="HA36">INDEX(HA$13:HA34,$B36+1,1)</f>
        <v>-</v>
      </c>
      <c r="HB36" s="535" t="str" cm="1">
        <f t="array" ref="HB36">INDEX(HB$13:HB34,$B36+1,1)</f>
        <v>-</v>
      </c>
      <c r="HC36" s="535" t="str" cm="1">
        <f t="array" ref="HC36">INDEX(HC$13:HC34,$B36+1,1)</f>
        <v>-</v>
      </c>
      <c r="HD36" s="535" cm="1">
        <f t="array" ref="HD36">INDEX(HD$13:HD34,$B36+1,1)</f>
        <v>1</v>
      </c>
      <c r="HE36" s="535" cm="1">
        <f t="array" ref="HE36">INDEX(HE$13:HE34,$B36+1,1)</f>
        <v>1</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t="str" cm="1">
        <f t="array" ref="HU36">INDEX(HU$13:HU34,$B36+1,1)</f>
        <v>-</v>
      </c>
      <c r="HV36" s="535" t="str" cm="1">
        <f t="array" ref="HV36">INDEX(HV$13:HV34,$B36+1,1)</f>
        <v>-</v>
      </c>
      <c r="HW36" s="535" t="str" cm="1">
        <f t="array" ref="HW36">INDEX(HW$13:HW34,$B36+1,1)</f>
        <v>-</v>
      </c>
      <c r="HX36" s="535" t="str" cm="1">
        <f t="array" ref="HX36">INDEX(HX$13:HX34,$B36+1,1)</f>
        <v>-</v>
      </c>
      <c r="HY36" s="535" t="str" cm="1">
        <f t="array" ref="HY36">INDEX(HY$13:HY34,$B36+1,1)</f>
        <v>-</v>
      </c>
      <c r="HZ36" s="535" t="str" cm="1">
        <f t="array" ref="HZ36">INDEX(HZ$13:HZ34,$B36+1,1)</f>
        <v>-</v>
      </c>
      <c r="IA36" s="535" cm="1">
        <f t="array" ref="IA36">INDEX(IA$13:IA34,$B36+1,1)</f>
        <v>0</v>
      </c>
      <c r="IB36" s="535" t="str" cm="1">
        <f t="array" ref="IB36">INDEX(IB$13:IB34,$B36+1,1)</f>
        <v>-</v>
      </c>
      <c r="IC36" s="535" cm="1">
        <f t="array" ref="IC36">INDEX(IC$13:IC34,$B36+1,1)</f>
        <v>1</v>
      </c>
      <c r="ID36" s="535" cm="1">
        <f t="array" ref="ID36">INDEX(ID$13:ID34,$B36+1,1)</f>
        <v>0</v>
      </c>
      <c r="IE36" s="535" cm="1">
        <f t="array" ref="IE36">INDEX(IE$13:IE34,$B36+1,1)</f>
        <v>0</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535" cm="1">
        <f t="array" ref="IK36">INDEX(IK$13:IK34,$B36+1,1)</f>
        <v>1</v>
      </c>
      <c r="IL36" s="535" cm="1">
        <f t="array" ref="IL36">INDEX(IL$13:IL34,$B36+1,1)</f>
        <v>0</v>
      </c>
      <c r="IM36" s="535" cm="1">
        <f t="array" ref="IM36">INDEX(IM$13:IM34,$B36+1,1)</f>
        <v>0</v>
      </c>
      <c r="IN36" s="535" cm="1">
        <f t="array" ref="IN36">INDEX(IN$13:IN34,$B36+1,1)</f>
        <v>0</v>
      </c>
      <c r="IO36" s="535" cm="1">
        <f t="array" ref="IO36">INDEX(IO$13:IO34,$B36+1,1)</f>
        <v>0</v>
      </c>
      <c r="IP36" s="535" cm="1">
        <f t="array" ref="IP36">INDEX(IP$13:IP34,$B36+1,1)</f>
        <v>0</v>
      </c>
      <c r="IQ36" s="18"/>
      <c r="IR36" s="535" cm="1">
        <f t="array" ref="IR36">INDEX(IR$13:IR34,$B36+1,1)</f>
        <v>0.125</v>
      </c>
      <c r="IS36" s="535" cm="1">
        <f t="array" ref="IS36">INDEX(IS$13:IS34,$B36+1,1)</f>
        <v>0.3</v>
      </c>
      <c r="IT36" s="535" cm="1">
        <f t="array" ref="IT36">INDEX(IT$13:IT34,$B36+1,1)</f>
        <v>-0.05</v>
      </c>
      <c r="IU36" s="535" cm="1">
        <f t="array" ref="IU36">INDEX(IU$13:IU34,$B36+1,1)</f>
        <v>0.1</v>
      </c>
      <c r="IV36" s="535" cm="1">
        <f t="array" ref="IV36">INDEX(IV$13:IV34,$B36+1,1)</f>
        <v>0.25</v>
      </c>
      <c r="IW36" s="535" cm="1">
        <f t="array" ref="IW36">INDEX(IW$13:IW34,$B36+1,1)</f>
        <v>-0.05</v>
      </c>
      <c r="IX36" s="535" cm="1">
        <f t="array" ref="IX36">INDEX(IX$13:IX34,$B36+1,1)</f>
        <v>0.05</v>
      </c>
      <c r="IY36" s="535" cm="1">
        <f t="array" ref="IY36">INDEX(IY$13:IY34,$B36+1,1)</f>
        <v>0.1</v>
      </c>
      <c r="IZ36" s="535" cm="1">
        <f t="array" ref="IZ36">INDEX(IZ$13:IZ34,$B36+1,1)</f>
        <v>-0.02</v>
      </c>
      <c r="JA36" s="535" cm="1">
        <f t="array" ref="JA36">INDEX(JA$13:JA34,$B36+1,1)</f>
        <v>0.1</v>
      </c>
      <c r="JB36" s="535" cm="1">
        <f t="array" ref="JB36">INDEX(JB$13:JB34,$B36+1,1)</f>
        <v>0.25</v>
      </c>
      <c r="JC36" s="535" cm="1">
        <f t="array" ref="JC36">INDEX(JC$13:JC34,$B36+1,1)</f>
        <v>-0.05</v>
      </c>
      <c r="JD36" s="535" cm="1">
        <f t="array" ref="JD36">INDEX(JD$13:JD34,$B36+1,1)</f>
        <v>0.125</v>
      </c>
      <c r="JE36" s="535" cm="1">
        <f t="array" ref="JE36">INDEX(JE$13:JE34,$B36+1,1)</f>
        <v>0.1</v>
      </c>
      <c r="JF36" s="535" cm="1">
        <f t="array" ref="JF36">INDEX(JF$13:JF34,$B36+1,1)</f>
        <v>0.1</v>
      </c>
      <c r="JG36" s="535" cm="1">
        <f t="array" ref="JG36">INDEX(JG$13:JG34,$B36+1,1)</f>
        <v>0.1</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cm="1">
        <f t="array" ref="WM36">INDEX(WM$13:WM34,$B36+1,1)</f>
        <v>0</v>
      </c>
      <c r="WN36" s="535" cm="1">
        <f t="array" ref="WN36">INDEX(WN$13:WN34,$B36+1,1)</f>
        <v>0</v>
      </c>
      <c r="WO36" s="535" cm="1">
        <f t="array" ref="WO36">INDEX(WO$13:WO34,$B36+1,1)</f>
        <v>0</v>
      </c>
      <c r="WP36" s="535" cm="1">
        <f t="array" ref="WP36">INDEX(WP$13:WP34,$B36+1,1)</f>
        <v>0</v>
      </c>
      <c r="WQ36" s="535" cm="1">
        <f t="array" ref="WQ36">INDEX(WQ$13:WQ34,$B36+1,1)</f>
        <v>0</v>
      </c>
      <c r="WR36" s="535" cm="1">
        <f t="array" ref="WR36">INDEX(WR$13:WR34,$B36+1,1)</f>
        <v>0</v>
      </c>
      <c r="WS36" s="535" t="str" cm="1">
        <f t="array" ref="WS36">INDEX(WS$13:WS34,$B36+1,1)</f>
        <v>-</v>
      </c>
      <c r="WT36" s="18"/>
      <c r="WU36" s="535" cm="1">
        <f t="array" ref="WU36">INDEX(WU$13:WU34,$B36+1,1)</f>
        <v>0</v>
      </c>
      <c r="WV36" s="535" cm="1">
        <f t="array" ref="WV36">INDEX(WV$13:WV34,$B36+1,1)</f>
        <v>0</v>
      </c>
      <c r="WW36" s="535" cm="1">
        <f t="array" ref="WW36">INDEX(WW$13:WW34,$B36+1,1)</f>
        <v>0</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535" t="str" cm="1">
        <f t="array" ref="XH36">INDEX(XH$13:XH34,$B36+1,1)</f>
        <v>-</v>
      </c>
      <c r="XI36" s="535" t="str" cm="1">
        <f t="array" ref="XI36">INDEX(XI$13:XI34,$B36+1,1)</f>
        <v>-</v>
      </c>
      <c r="XJ36" s="535" t="str" cm="1">
        <f t="array" ref="XJ36">INDEX(XJ$13:XJ34,$B36+1,1)</f>
        <v>-</v>
      </c>
      <c r="XK36" s="535" t="str" cm="1">
        <f t="array" ref="XK36">INDEX(XK$13:XK34,$B36+1,1)</f>
        <v>-</v>
      </c>
      <c r="XL36" s="535" t="str" cm="1">
        <f t="array" ref="XL36">INDEX(XL$13:XL34,$B36+1,1)</f>
        <v>-</v>
      </c>
      <c r="XM36" s="535" t="str" cm="1">
        <f t="array" ref="XM36">INDEX(XM$13:XM34,$B36+1,1)</f>
        <v>-</v>
      </c>
      <c r="XN36" s="18"/>
      <c r="XO36" s="411" t="str">
        <f t="shared" ca="1" si="192"/>
        <v>-</v>
      </c>
      <c r="XP36" s="535" t="str" cm="1">
        <f t="array" ref="XP36">INDEX(XP$13:XP35,$B36+1,1)</f>
        <v>-</v>
      </c>
      <c r="XQ36" s="535" t="str" cm="1">
        <f t="array" ref="XQ36">INDEX(XQ$13:XQ35,$B36+1,1)</f>
        <v>-</v>
      </c>
      <c r="XR36" s="535" t="str" cm="1">
        <f t="array" ref="XR36">INDEX(XR$13:XR35,$B36+1,1)</f>
        <v>-</v>
      </c>
      <c r="XS36" s="535" t="str" cm="1">
        <f t="array" ref="XS36">INDEX(XS$13:XS35,$B36+1,1)</f>
        <v>-</v>
      </c>
      <c r="XT36" s="535" t="str" cm="1">
        <f t="array" ref="XT36">INDEX(XT$13:XT35,$B36+1,1)</f>
        <v>-</v>
      </c>
      <c r="XU36" s="535" t="str" cm="1">
        <f t="array" ref="XU36">INDEX(XU$13:XU35,$B36+1,1)</f>
        <v>-</v>
      </c>
      <c r="XV36" s="535" t="str" cm="1">
        <f t="array" ref="XV36">INDEX(XV$13:XV34,$B36+1,1)</f>
        <v>-</v>
      </c>
      <c r="XW36" s="535" t="str" cm="1">
        <f t="array" ref="XW36">INDEX(XW$13:XW34,$B36+1,1)</f>
        <v>-</v>
      </c>
      <c r="XX36" s="535" t="str" cm="1">
        <f t="array" ref="XX36">INDEX(XX$13:XX34,$B36+1,1)</f>
        <v>-</v>
      </c>
      <c r="XY36" s="535" t="str" cm="1">
        <f t="array" ref="XY36">INDEX(XY$13:XY34,$B36+1,1)</f>
        <v>-</v>
      </c>
      <c r="XZ36" s="535" t="str" cm="1">
        <f t="array" ref="XZ36">INDEX(XZ$13:XZ34,$B36+1,1)</f>
        <v>-</v>
      </c>
      <c r="YA36" s="535" t="str" cm="1">
        <f t="array" ref="YA36">INDEX(YA$13:YA34,$B36+1,1)</f>
        <v>-</v>
      </c>
      <c r="YB36" s="535" cm="1">
        <f t="array" ref="YB36">INDEX(YB$13:YB34,$B36+1,1)</f>
        <v>0</v>
      </c>
      <c r="YC36" s="535" t="str" cm="1">
        <f t="array" ref="YC36">INDEX(YC$13:YC34,$B36+1,1)</f>
        <v>-</v>
      </c>
      <c r="YD36" s="535" t="str" cm="1">
        <f t="array" ref="YD36">INDEX(YD$13:YD34,$B36+1,1)</f>
        <v>-</v>
      </c>
      <c r="YE36" s="535" t="str" cm="1">
        <f t="array" ref="YE36">INDEX(YE$13:YE34,$B36+1,1)</f>
        <v>-</v>
      </c>
      <c r="YF36" s="535" t="str" cm="1">
        <f t="array" ref="YF36">INDEX(YF$13:YF34,$B36+1,1)</f>
        <v>-</v>
      </c>
      <c r="YG36" s="535" t="str" cm="1">
        <f t="array" ref="YG36">INDEX(YG$13:YG34,$B36+1,1)</f>
        <v>-</v>
      </c>
      <c r="YH36" s="535" t="str" cm="1">
        <f t="array" ref="YH36">INDEX(YH$13:YH34,$B36+1,1)</f>
        <v>-</v>
      </c>
      <c r="YI36" s="535" t="str" cm="1">
        <f t="array" ref="YI36">INDEX(YI$13:YI34,$B36+1,1)</f>
        <v>-</v>
      </c>
      <c r="YJ36" s="535" t="str" cm="1">
        <f t="array" ref="YJ36">INDEX(YJ$13:YJ34,$B36+1,1)</f>
        <v>-</v>
      </c>
      <c r="YK36" s="535" t="b" cm="1">
        <f t="array" ref="YK36">INDEX(YK$13:YK34,$B36+1,1)</f>
        <v>1</v>
      </c>
      <c r="YL36" s="535" t="str" cm="1">
        <f t="array" ref="YL36">INDEX(YL$13:YL34,$B36+1,1)</f>
        <v>-</v>
      </c>
      <c r="YM36" s="535" cm="1">
        <f t="array" ref="YM36">INDEX(YM$13:YM34,$B36+1,1)</f>
        <v>0</v>
      </c>
      <c r="YN36" s="535" cm="1">
        <f t="array" ref="YN36">INDEX(YN$13:YN34,$B36+1,1)</f>
        <v>0</v>
      </c>
      <c r="YO36" s="535" cm="1">
        <f t="array" ref="YO36">INDEX(YO$13:YO34,$B36+1,1)</f>
        <v>0</v>
      </c>
      <c r="YP36" s="18"/>
      <c r="YQ36" s="535" t="str" cm="1">
        <f t="array" ref="YQ36">INDEX(YQ$13:YQ34,$B36+1,1)</f>
        <v>-</v>
      </c>
      <c r="YR36" s="535" t="str" cm="1">
        <f t="array" ref="YR36">INDEX(YR$13:YR34,$B36+1,1)</f>
        <v>-</v>
      </c>
      <c r="YS36" s="535" t="str" cm="1">
        <f t="array" ref="YS36">INDEX(YS$13:YS34,$B36+1,1)</f>
        <v>-</v>
      </c>
      <c r="YT36" s="535" t="str" cm="1">
        <f t="array" ref="YT36">INDEX(YT$13:YT34,$B36+1,1)</f>
        <v>-</v>
      </c>
      <c r="YU36" s="535" cm="1">
        <f t="array" ref="YU36">INDEX(YU$13:YU34,$B36+1,1)</f>
        <v>1</v>
      </c>
      <c r="YV36" s="535" cm="1">
        <f t="array" ref="YV36">INDEX(YV$13:YV34,$B36+1,1)</f>
        <v>1</v>
      </c>
      <c r="YW36" s="535" cm="1">
        <f t="array" ref="YW36">INDEX(YW$13:YW34,$B36+1,1)</f>
        <v>1</v>
      </c>
      <c r="YX36" s="535" cm="1">
        <f t="array" ref="YX36">INDEX(YX$13:YX34,$B36+1,1)</f>
        <v>1</v>
      </c>
      <c r="YY36" s="535" t="str" cm="1">
        <f t="array" ref="YY36">INDEX(YY$13:YY34,$B36+1,1)</f>
        <v>-</v>
      </c>
      <c r="YZ36" s="535" t="str" cm="1">
        <f t="array" ref="YZ36">INDEX(YZ$13:YZ34,$B36+1,1)</f>
        <v>-</v>
      </c>
      <c r="ZA36" s="535" t="str" cm="1">
        <f t="array" ref="ZA36">INDEX(ZA$13:ZA34,$B36+1,1)</f>
        <v>-</v>
      </c>
      <c r="ZB36" s="535" t="str" cm="1">
        <f t="array" ref="ZB36">INDEX(ZB$13:ZB34,$B36+1,1)</f>
        <v>-</v>
      </c>
      <c r="ZC36" s="535" t="str" cm="1">
        <f t="array" ref="ZC36">INDEX(ZC$13:ZC34,$B36+1,1)</f>
        <v>-</v>
      </c>
      <c r="ZD36" s="18"/>
      <c r="ZE36" s="411">
        <v>1.5</v>
      </c>
      <c r="ZF36" s="18"/>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t="str" cm="1">
        <f t="array" ref="AAH36">INDEX(AAH$13:AAH34,$B36+1,1)</f>
        <v>-</v>
      </c>
      <c r="AAI36" s="535" t="str" cm="1">
        <f t="array" ref="AAI36">INDEX(AAI$13:AAI34,$B36+1,1)</f>
        <v>-</v>
      </c>
      <c r="AAJ36" s="535" t="str" cm="1">
        <f t="array" ref="AAJ36">INDEX(AAJ$13:AAJ34,$B36+1,1)</f>
        <v>-</v>
      </c>
      <c r="AAK36" s="535" t="str" cm="1">
        <f t="array" ref="AAK36">INDEX(AAK$13:AAK34,$B36+1,1)</f>
        <v>-</v>
      </c>
      <c r="AAL36" s="535" t="str" cm="1">
        <f t="array" ref="AAL36">INDEX(AAL$13:AAL34,$B36+1,1)</f>
        <v>-</v>
      </c>
      <c r="AAM36" s="535" t="str" cm="1">
        <f t="array" ref="AAM36">INDEX(AAM$13:AAM34,$B36+1,1)</f>
        <v>-</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cm="1">
        <f t="array" ref="AAV36">INDEX(AAV$13:AAV34,$B36+1,1)</f>
        <v>1</v>
      </c>
      <c r="AAW36" s="535" cm="1">
        <f t="array" ref="AAW36">INDEX(AAW$13:AAW34,$B36+1,1)</f>
        <v>1</v>
      </c>
      <c r="AAX36" s="535" t="str" cm="1">
        <f t="array" ref="AAX36">INDEX(AAX$13:AAX34,$B36+1,1)</f>
        <v>-</v>
      </c>
      <c r="AAY36" s="535" t="str" cm="1">
        <f t="array" ref="AAY36">INDEX(AAY$13:AAY34,$B36+1,1)</f>
        <v>-</v>
      </c>
      <c r="AAZ36" s="535" t="str" cm="1">
        <f t="array" ref="AAZ36">INDEX(AAZ$13:AAZ34,$B36+1,1)</f>
        <v>-</v>
      </c>
      <c r="ABA36" s="535" t="str" cm="1">
        <f t="array" ref="ABA36">INDEX(ABA$13:ABA34,$B36+1,1)</f>
        <v>-</v>
      </c>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18"/>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t="str" cm="1">
        <f t="array" ref="AEJ36">INDEX(AEJ$13:AEJ34,$B36+1,1)</f>
        <v>-</v>
      </c>
      <c r="AEK36" s="535" t="str" cm="1">
        <f t="array" ref="AEK36">INDEX(AEK$13:AEK34,$B36+1,1)</f>
        <v>-</v>
      </c>
      <c r="AEL36" s="535" t="str" cm="1">
        <f t="array" ref="AEL36">INDEX(AEL$13:AEL34,$B36+1,1)</f>
        <v>-</v>
      </c>
      <c r="AEM36" s="535" t="str" cm="1">
        <f t="array" ref="AEM36">INDEX(AEM$13:AEM34,$B36+1,1)</f>
        <v>-</v>
      </c>
      <c r="AEN36" s="535" t="str" cm="1">
        <f t="array" ref="AEN36">INDEX(AEN$13:AEN34,$B36+1,1)</f>
        <v>-</v>
      </c>
      <c r="AEO36" s="535" t="str" cm="1">
        <f t="array" ref="AEO36">INDEX(AEO$13:AEO34,$B36+1,1)</f>
        <v>-</v>
      </c>
      <c r="AEP36" s="535" t="str" cm="1">
        <f t="array" ref="AEP36">INDEX(AEP$13:AEP34,$B36+1,1)</f>
        <v>-</v>
      </c>
      <c r="AEQ36" s="535" t="str" cm="1">
        <f t="array" ref="AEQ36">INDEX(AEQ$13:AEQ34,$B36+1,1)</f>
        <v>-</v>
      </c>
      <c r="AER36" s="535" t="str" cm="1">
        <f t="array" ref="AER36">INDEX(AER$13:AER34,$B36+1,1)</f>
        <v>-</v>
      </c>
      <c r="AES36" s="535" t="str" cm="1">
        <f t="array" ref="AES36">INDEX(AES$13:AES34,$B36+1,1)</f>
        <v>-</v>
      </c>
      <c r="AET36" s="535" t="str" cm="1">
        <f t="array" ref="AET36">INDEX(AET$13:AET34,$B36+1,1)</f>
        <v>-</v>
      </c>
      <c r="AEU36" s="535" t="str" cm="1">
        <f t="array" ref="AEU36">INDEX(AEU$13:AEU34,$B36+1,1)</f>
        <v>-</v>
      </c>
      <c r="AEV36" s="535" t="str" cm="1">
        <f t="array" ref="AEV36">INDEX(AEV$13:AEV34,$B36+1,1)</f>
        <v>-</v>
      </c>
      <c r="AEW36" s="535" t="str" cm="1">
        <f t="array" ref="AEW36">INDEX(AEW$13:AEW34,$B36+1,1)</f>
        <v>-</v>
      </c>
      <c r="AEX36" s="535" cm="1">
        <f t="array" ref="AEX36">INDEX(AEX$13:AEX34,$B36+1,1)</f>
        <v>0</v>
      </c>
      <c r="AEY36" s="483">
        <v>0</v>
      </c>
    </row>
    <row r="37" spans="1:831" outlineLevel="1">
      <c r="A37" s="18">
        <f t="shared" si="137"/>
        <v>24</v>
      </c>
      <c r="B37" s="18">
        <f t="shared" si="199"/>
        <v>5</v>
      </c>
      <c r="C37">
        <v>2</v>
      </c>
      <c r="D37" s="17" t="str" cm="1">
        <f t="array" ref="D37">INDEX(D$13:D36,$B37+1,1)</f>
        <v>GSW</v>
      </c>
      <c r="E37" t="b">
        <v>1</v>
      </c>
      <c r="F37" t="b">
        <v>0</v>
      </c>
      <c r="G37" t="b">
        <f t="shared" ref="G37:G42" si="205">E37</f>
        <v>1</v>
      </c>
      <c r="H37" s="40" t="s">
        <v>2640</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8"/>
        <v>2</v>
      </c>
      <c r="W37" s="778" t="b">
        <f t="shared" si="196"/>
        <v>0</v>
      </c>
      <c r="X37" s="777" t="b">
        <f t="shared" si="139"/>
        <v>1</v>
      </c>
      <c r="Y37" s="777" t="b">
        <f t="shared" si="139"/>
        <v>1</v>
      </c>
      <c r="Z37" s="796" t="b" cm="1">
        <f t="array" ref="Z37">INDEX(Z$13:Z36,$B37+1,1)</f>
        <v>0</v>
      </c>
      <c r="AA37" s="411">
        <f t="shared" si="140"/>
        <v>6</v>
      </c>
      <c r="AB37" s="411">
        <f t="shared" si="141"/>
        <v>6</v>
      </c>
      <c r="AC37" s="411"/>
      <c r="AD37" s="411">
        <f t="shared" si="142"/>
        <v>6</v>
      </c>
      <c r="AE37" s="111"/>
      <c r="AF37" s="111"/>
      <c r="AG37" s="111"/>
      <c r="AH37" s="111"/>
      <c r="AI37" s="535" cm="1">
        <f t="array" ref="AI37">INDEX(AI$13:AI36,$B37+1,1)</f>
        <v>1</v>
      </c>
      <c r="AJ37" s="535" cm="1">
        <f t="array" ref="AJ37">INDEX(AJ$13:AJ36,$B37+1,1)</f>
        <v>1</v>
      </c>
      <c r="AK37" s="535" cm="1">
        <f t="array" ref="AK37">INDEX(AK$13:AK36,$B37+1,1)</f>
        <v>1</v>
      </c>
      <c r="AL37" s="18"/>
      <c r="AM37" s="535" cm="1">
        <f t="array" ref="AM37">INDEX(AM$13:AM36,$B37+1,1)</f>
        <v>0</v>
      </c>
      <c r="AN37" s="535" t="str" cm="1">
        <f t="array" ref="AN37">INDEX(AN$13:AN36,$B37+1,1)</f>
        <v/>
      </c>
      <c r="AO37" s="535" cm="1">
        <f t="array" ref="AO37">INDEX(AO$13:AO36,$B37+1,1)</f>
        <v>1</v>
      </c>
      <c r="AP37" s="535" cm="1">
        <f t="array" ref="AP37">INDEX(AP$13:AP36,$B37+1,1)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Mat","")&amp;IF($EZ37=1,"&amp;EL","   ")&amp;IF($DQ37=TRUE,"&amp;BBT","    ")
&amp;      " TOL"&amp;_xlfn.SINGLE(INDEX(i.TOL_Desc,1,$N37))   &amp; " Scan"&amp;$AK37
&amp;       CHOOSE($K37+1," CFS"," GFS"," NFS")&amp;     " CG_"&amp;_xlfn.SINGLE(_xlfn.SWITCH($XO37,"-",1,TRUE,1,FALSE,0))&amp;_xlfn.SINGLE(    IF($XX37="-"," FodCrop    ",_xlfn.SWITCH(VALUE(LEFT($XX$4,1)),0," All",6," Lup",9," Oat",11," OaF")&amp;"_Fod"&amp;TEXT($XX37,"000%")))
&amp;" REV"&amp;"_"&amp;TEXT($HB37,"00;-0;00;@ ")&amp;TEXT($AN37,"00;-0;00;  @")&amp;"_"&amp;TEXT($HG37,"0")&amp;"_"&amp;TEXT($AP37,"0")
&amp; " RR"&amp;TEXT(SUM($FD37:$FE37),"+00%;-00%;    ;@")
&amp; " ("&amp;IF($DD37,"P","E")   &amp;IF($DE37,"T","t")        &amp;     "_F"&amp;IF($AAG37=TRUE,3,0)+COUNTIF($ZY37:$AAC37,TRUE)+COUNTIF($BV37:$BW37,"&gt;0")&amp;IF($AAE37=TRUE,3,0)+COUNTIF($BV37:$BW37,"&gt;0")&amp;"N"&amp;$AAJ37&amp;$AAK37&amp;"L"&amp;$AAV37&amp;$AAW37&amp;"_"&amp;$AAU37&amp;")"</f>
        <v>LTW_loops    SE GSW_PInp MFM        TOLSpr Scan1 CFS CG_1 FodCrop     REV_-   _-_1 RR+01% (PT_F00N--L11_1)</v>
      </c>
      <c r="BB37" s="8" t="str">
        <f ca="1">IF(COUNTIF($BA$13:$BA37,$BA37)=1,"-","Dup")</f>
        <v>-</v>
      </c>
      <c r="BC37" s="18"/>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18"/>
      <c r="BN37" s="535" t="b" cm="1">
        <f t="array" ref="BN37">INDEX(BN$13:BN36,$B37+1,1)</f>
        <v>0</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b" cm="1">
        <f t="array" ref="BZ37">INDEX(BZ$13:BZ36,$B37+1,1)</f>
        <v>0</v>
      </c>
      <c r="CA37" s="535" t="str" cm="1">
        <f t="array" ref="CA37">INDEX(CA$13:CA36,$B37+1,1)</f>
        <v>-</v>
      </c>
      <c r="CB37" s="535" t="str" cm="1">
        <f t="array" ref="CB37">INDEX(CB$13:CB36,$B37+1,1)</f>
        <v>-</v>
      </c>
      <c r="CC37" s="535" t="str" cm="1">
        <f t="array" ref="CC37">INDEX(CC$13:CC36,$B37+1,1)</f>
        <v>-</v>
      </c>
      <c r="CD37" s="535" t="str" cm="1">
        <f t="array" ref="CD37">INDEX(CD$13:CD36,$B37+1,1)</f>
        <v>-</v>
      </c>
      <c r="CE37" s="535" t="str" cm="1">
        <f t="array" ref="CE37">INDEX(CE$13:CE36,$B37+1,1)</f>
        <v>-</v>
      </c>
      <c r="CF37" s="18"/>
      <c r="CG37" s="535" t="str" cm="1">
        <f t="array" ref="CG37">INDEX(CG$13:CG36,$B37+1,1)</f>
        <v>-</v>
      </c>
      <c r="CH37" s="411" t="str">
        <f t="shared" ca="1" si="145"/>
        <v>-</v>
      </c>
      <c r="CI37" s="411">
        <f t="shared" si="146"/>
        <v>0</v>
      </c>
      <c r="CJ37" s="411">
        <f t="shared" si="146"/>
        <v>0</v>
      </c>
      <c r="CK37" s="535" t="str" cm="1">
        <f t="array" ref="CK37">INDEX(CK$13:CK36,$B37+1,1)</f>
        <v>-</v>
      </c>
      <c r="CL37" s="535" t="str" cm="1">
        <f t="array" ref="CL37">INDEX(CL$13:CL36,$B37+1,1)</f>
        <v>-</v>
      </c>
      <c r="CM37" s="535" t="str" cm="1">
        <f t="array" ref="CM37">INDEX(CM$13:CM36,$B37+1,1)</f>
        <v>-</v>
      </c>
      <c r="CN37" s="411" t="str">
        <f t="shared" ca="1" si="147"/>
        <v>-</v>
      </c>
      <c r="CO37" s="411">
        <f t="shared" si="148"/>
        <v>0</v>
      </c>
      <c r="CP37" s="411">
        <f t="shared" si="148"/>
        <v>0</v>
      </c>
      <c r="CQ37" s="535" t="str" cm="1">
        <f t="array" ref="CQ37">INDEX(CQ$13:CQ36,$B37+1,1)</f>
        <v>-</v>
      </c>
      <c r="CR37" s="411" t="str">
        <f t="shared" ca="1" si="149"/>
        <v>-</v>
      </c>
      <c r="CS37" s="411">
        <f t="shared" si="150"/>
        <v>0</v>
      </c>
      <c r="CT37" s="535" t="str" cm="1">
        <f t="array" ref="CT37">INDEX(CT$13:CT36,$B37+1,1)</f>
        <v>-</v>
      </c>
      <c r="CU37" s="535" t="str" cm="1">
        <f t="array" ref="CU37">INDEX(CU$13:CU36,$B37+1,1)</f>
        <v>-</v>
      </c>
      <c r="CV37" s="411">
        <f t="shared" si="151"/>
        <v>0</v>
      </c>
      <c r="CW37" s="535" t="str" cm="1">
        <f t="array" ref="CW37">INDEX(CW$13:CW36,$B37+1,1)</f>
        <v>-</v>
      </c>
      <c r="CX37" s="411" t="str">
        <f t="shared" ca="1" si="152"/>
        <v>-</v>
      </c>
      <c r="CY37" s="411">
        <f t="shared" si="153"/>
        <v>0</v>
      </c>
      <c r="CZ37" s="411">
        <f t="shared" si="153"/>
        <v>0</v>
      </c>
      <c r="DA37" s="535" cm="1">
        <f t="array" ref="DA37">INDEX(DA$13:DA36,$B37+1,1)</f>
        <v>0</v>
      </c>
      <c r="DB37" s="535" cm="1">
        <f t="array" ref="DB37">INDEX(DB$13:DB36,$B37+1,1)</f>
        <v>0</v>
      </c>
      <c r="DC37" s="18"/>
      <c r="DD37" s="22" t="b">
        <v>1</v>
      </c>
      <c r="DE37" s="87" t="b">
        <f>$DD37</f>
        <v>1</v>
      </c>
      <c r="DF37" s="22" t="b">
        <v>0</v>
      </c>
      <c r="DG37" s="535" t="str" cm="1">
        <f t="array" ref="DG37">INDEX(DG$13:DG36,$B37+1,1)</f>
        <v>-</v>
      </c>
      <c r="DH37" s="546">
        <f>DH36</f>
        <v>2231</v>
      </c>
      <c r="DI37" s="535" cm="1">
        <f t="array" ref="DI37">INDEX(DI$13:DI36,$B37+1,1)</f>
        <v>1</v>
      </c>
      <c r="DJ37" s="535" cm="1">
        <f t="array" ref="DJ37">INDEX(DJ$13:DJ36,$B37+1,1)</f>
        <v>1</v>
      </c>
      <c r="DK37" s="411">
        <f t="shared" si="177"/>
        <v>1</v>
      </c>
      <c r="DL37" s="411">
        <f t="shared" si="177"/>
        <v>60</v>
      </c>
      <c r="DM37" s="535" t="str" cm="1">
        <f t="array" ref="DM37">INDEX(DM$13:DM36,$B37+1,1)</f>
        <v>-</v>
      </c>
      <c r="DN37" s="411" t="str">
        <f t="shared" si="178"/>
        <v>-</v>
      </c>
      <c r="DO37" s="411" t="str">
        <f t="shared" si="178"/>
        <v>-</v>
      </c>
      <c r="DP37" s="411" t="str">
        <f t="shared" si="178"/>
        <v>-</v>
      </c>
      <c r="DQ37" s="411" t="b">
        <f t="shared" si="179"/>
        <v>0</v>
      </c>
      <c r="DR37" s="535" t="str" cm="1">
        <f t="array" ref="DR37">INDEX(DR$13:DR36,$B37+1,1)</f>
        <v>-</v>
      </c>
      <c r="DS37" s="535" t="str" cm="1">
        <f t="array" ref="DS37">INDEX(DS$13:DS36,$B37+1,1)</f>
        <v>-</v>
      </c>
      <c r="DT37" s="535" t="str" cm="1">
        <f t="array" ref="DT37">INDEX(DT$13:DT36,$B37+1,1)</f>
        <v>-</v>
      </c>
      <c r="DU37" s="535" t="str" cm="1">
        <f t="array" ref="DU37">INDEX(DU$13:DU36,$B37+1,1)</f>
        <v>-</v>
      </c>
      <c r="DV37" s="411">
        <f t="shared" si="203"/>
        <v>500</v>
      </c>
      <c r="DW37" s="411">
        <f t="shared" si="203"/>
        <v>500</v>
      </c>
      <c r="DX37" s="411" t="str">
        <f t="shared" si="203"/>
        <v>-</v>
      </c>
      <c r="DY37" s="411" t="str">
        <f t="shared" si="203"/>
        <v>-</v>
      </c>
      <c r="DZ37" s="411" t="str">
        <f t="shared" si="203"/>
        <v>-</v>
      </c>
      <c r="EA37" s="411" t="str">
        <f t="shared" si="203"/>
        <v>-</v>
      </c>
      <c r="EB37" s="411" t="str">
        <f t="shared" si="203"/>
        <v>-</v>
      </c>
      <c r="EC37" s="535" cm="1">
        <f t="array" ref="EC37">INDEX(EC$13:EC36,$B37+1,1)</f>
        <v>0</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535" cm="1">
        <f t="array" ref="EL37">INDEX(EL$13:EL36,$B37+1,1)</f>
        <v>999999</v>
      </c>
      <c r="EM37" s="535" cm="1">
        <f t="array" ref="EM37">INDEX(EM$13:EM36,$B37+1,1)</f>
        <v>999999</v>
      </c>
      <c r="EN37" s="535" cm="1">
        <f t="array" ref="EN37">INDEX(EN$13:EN36,$B37+1,1)</f>
        <v>999999</v>
      </c>
      <c r="EO37" s="535" cm="1">
        <f t="array" ref="EO37">INDEX(EO$13:EO36,$B37+1,1)</f>
        <v>999999</v>
      </c>
      <c r="EP37" s="782">
        <f t="shared" si="156"/>
        <v>0</v>
      </c>
      <c r="EQ37" s="782">
        <f t="shared" si="156"/>
        <v>0</v>
      </c>
      <c r="ER37" s="782">
        <f t="shared" si="156"/>
        <v>999999</v>
      </c>
      <c r="ES37" s="535" t="str" cm="1">
        <f t="array" ref="ES37">INDEX(ES$13:ES36,$B37+1,1)</f>
        <v>-</v>
      </c>
      <c r="ET37" s="535" t="str" cm="1">
        <f t="array" ref="ET37">INDEX(ET$13:ET36,$B37+1,1)</f>
        <v>-</v>
      </c>
      <c r="EU37" s="411" t="str">
        <f>IF(OR($AB37=6,$FW37&lt;2),EU$13,INDEX(i.dryman,($AJ37-1)*4+$AI37,EU$6))</f>
        <v>-</v>
      </c>
      <c r="EV37" s="411" t="str">
        <f>IF(OR($AB37=6,$FW37&lt;2),EV$13,INDEX(i.dryman,($AJ37-1)*4+$AI37,EV$6))</f>
        <v>-</v>
      </c>
      <c r="EW37" s="781">
        <f t="shared" si="181"/>
        <v>0</v>
      </c>
      <c r="EX37" s="779">
        <f t="shared" si="182"/>
        <v>999999</v>
      </c>
      <c r="EY37" s="780">
        <f t="shared" si="183"/>
        <v>999999</v>
      </c>
      <c r="EZ37" s="535" t="str" cm="1">
        <f t="array" ref="EZ37">INDEX(EZ$13:EZ36,$B37+1,1)</f>
        <v>-</v>
      </c>
      <c r="FA37" s="728" cm="1">
        <f t="array" ref="FA37">IF(EZ37&lt;&gt;"-",EZ37,INDEX(i.ELMatedEst,$AA37+1,$T37))</f>
        <v>0</v>
      </c>
      <c r="FB37" s="535" t="str" cm="1">
        <f t="array" ref="FB37">INDEX(FB$13:FB36,$B37+1,1)</f>
        <v>-</v>
      </c>
      <c r="FC37" s="535" t="str" cm="1">
        <f t="array" ref="FC37">INDEX(FC$13:FC36,$B37+1,1)</f>
        <v>-</v>
      </c>
      <c r="FD37" s="411">
        <f t="shared" si="184"/>
        <v>0</v>
      </c>
      <c r="FE37" s="666">
        <f t="shared" si="185"/>
        <v>5.0000000000000001E-3</v>
      </c>
      <c r="FF37" s="535" cm="1">
        <f t="array" ref="FF37">INDEX(FF$13:FF36,$B37+1,1)</f>
        <v>1</v>
      </c>
      <c r="FG37" s="667">
        <f t="shared" si="186"/>
        <v>0.12</v>
      </c>
      <c r="FH37" s="667">
        <f>INDEX(CHOOSE($N37,DataAutumn!i.EL_PropnSold,DataWinter!i.EL_PropnSold,DataSpring!i.EL_PropnSold),$AI37,$T37)*INDEX(i.ELMatedEst,$AB37+1,$T37)*i.dAdultRR_ELPropSold
+INDEX(i.dryman,($AJ37-1)*4+$AI37,FH$7)</f>
        <v>0</v>
      </c>
      <c r="FI37" s="667">
        <f>INDEX(CHOOSE($N37,DataAutumn!i.EL_PropnSold,DataWinter!i.EL_PropnSold,DataSpring!i.EL_PropnSold),$AI37,$T37)*INDEX(i.ELMatedEst,$AB37+1,$T37)*i.dAdultRR_ELPropSold
+INDEX(i.dryman,($AJ37-1)*4+$AI37,FI$7)</f>
        <v>3.125E-2</v>
      </c>
      <c r="FJ37" s="667">
        <f>INDEX(CHOOSE($N37,DataAutumn!i.EL_PropnSold,DataWinter!i.EL_PropnSold,DataSpring!i.EL_PropnSold),$AI37,$T37)*INDEX(i.ELMatedEst,$AB37+1,$T37)*i.dAdultRR_ELPropSold
+INDEX(i.dryman,($AJ37-1)*4+$AI37,FJ$7)</f>
        <v>3.125E-2</v>
      </c>
      <c r="FK37" s="667">
        <f>INDEX(CHOOSE($N37,DataAutumn!i.EL_PropnSold,DataWinter!i.EL_PropnSold,DataSpring!i.EL_PropnSold),$AI37,$T37)*INDEX(i.ELMatedEst,$AB37+1,$T37)*i.dAdultRR_ELPropSold
+INDEX(i.dryman,($AJ37-1)*4+$AI37,FK$7)</f>
        <v>3.125E-2</v>
      </c>
      <c r="FL37" s="668">
        <f>INDEX(CHOOSE($N37,DataAutumn!i.EL_PropnSold,DataWinter!i.EL_PropnSold,DataSpring!i.EL_PropnSold),$AI37,$T37)*INDEX(i.ELMatedEst,$AB37+1,$T37)*i.dAdultLSurv_ELPropSold</f>
        <v>0</v>
      </c>
      <c r="FM37" s="411" t="b">
        <f t="shared" si="187"/>
        <v>0</v>
      </c>
      <c r="FN37" s="411" t="b">
        <f t="shared" si="187"/>
        <v>0</v>
      </c>
      <c r="FO37" s="411" t="b">
        <f t="shared" si="187"/>
        <v>0</v>
      </c>
      <c r="FP37" s="411" t="b">
        <f t="shared" si="187"/>
        <v>0</v>
      </c>
      <c r="FQ37" s="411">
        <f t="shared" si="188"/>
        <v>1</v>
      </c>
      <c r="FR37" s="411">
        <f t="shared" si="188"/>
        <v>0</v>
      </c>
      <c r="FS37" s="411" t="b">
        <f t="shared" si="189"/>
        <v>0</v>
      </c>
      <c r="FT37" s="411" t="b">
        <f t="shared" si="157"/>
        <v>0</v>
      </c>
      <c r="FU37" s="411" t="b">
        <f t="shared" si="157"/>
        <v>0</v>
      </c>
      <c r="FV37" s="411" t="b">
        <f t="shared" si="157"/>
        <v>1</v>
      </c>
      <c r="FW37" s="87">
        <f t="shared" si="158"/>
        <v>1</v>
      </c>
      <c r="FX37" s="87">
        <f t="shared" si="158"/>
        <v>1</v>
      </c>
      <c r="FY37" s="535" cm="1">
        <f t="array" ref="FY37">INDEX(FY$13:FY36,$B37+1,1)</f>
        <v>1</v>
      </c>
      <c r="FZ37" s="535" cm="1">
        <f t="array" ref="FZ37">INDEX(FZ$13:FZ36,$B37+1,1)</f>
        <v>1</v>
      </c>
      <c r="GA37" s="535" cm="1">
        <f t="array" ref="GA37">INDEX(GA$13:GA36,$B37+1,1)</f>
        <v>1</v>
      </c>
      <c r="GB37" s="535" cm="1">
        <f t="array" ref="GB37">INDEX(GB$13:GB36,$B37+1,1)</f>
        <v>1</v>
      </c>
      <c r="GC37" s="535" t="str" cm="1">
        <f t="array" ref="GC37">INDEX(GC$13:GC36,$B37+1,1)</f>
        <v>-</v>
      </c>
      <c r="GD37" s="411" t="b">
        <f t="shared" si="190"/>
        <v>1</v>
      </c>
      <c r="GE37" s="411" t="b">
        <f t="shared" si="190"/>
        <v>0</v>
      </c>
      <c r="GF37" s="411" t="b">
        <f t="shared" si="190"/>
        <v>0</v>
      </c>
      <c r="GG37" s="411" t="b">
        <f t="shared" si="190"/>
        <v>0</v>
      </c>
      <c r="GH37" s="87">
        <f t="shared" si="202"/>
        <v>1</v>
      </c>
      <c r="GI37" s="87">
        <f t="shared" si="202"/>
        <v>1</v>
      </c>
      <c r="GJ37" s="87">
        <f t="shared" si="202"/>
        <v>1</v>
      </c>
      <c r="GK37" s="87">
        <f t="shared" si="202"/>
        <v>1</v>
      </c>
      <c r="GL37" s="87">
        <f t="shared" si="202"/>
        <v>1</v>
      </c>
      <c r="GM37" s="87">
        <f t="shared" si="202"/>
        <v>1</v>
      </c>
      <c r="GN37" s="87">
        <f t="shared" si="202"/>
        <v>1</v>
      </c>
      <c r="GO37" s="87">
        <f t="shared" si="202"/>
        <v>1</v>
      </c>
      <c r="GP37" s="535" cm="1">
        <f t="array" ref="GP37">INDEX(GP$13:GP36,$B37+1,1)</f>
        <v>0</v>
      </c>
      <c r="GQ37" s="535" cm="1">
        <f t="array" ref="GQ37">INDEX(GQ$13:GQ36,$B37+1,1)</f>
        <v>0</v>
      </c>
      <c r="GR37" s="535" cm="1">
        <f t="array" ref="GR37">INDEX(GR$13:GR36,$B37+1,1)</f>
        <v>0</v>
      </c>
      <c r="GS37" s="535" cm="1">
        <f t="array" ref="GS37">INDEX(GS$13:GS36,$B37+1,1)</f>
        <v>0</v>
      </c>
      <c r="GT37" s="411" cm="1">
        <f t="array" ref="GT37">INDEX(i.dse_type,1,$L37)</f>
        <v>0</v>
      </c>
      <c r="GU37" s="535" t="str" cm="1">
        <f t="array" ref="GU37">INDEX(GU$13:GU36,$B37+1,1)</f>
        <v>-</v>
      </c>
      <c r="GV37" s="535" t="str" cm="1">
        <f t="array" ref="GV37">INDEX(GV$13:GV36,$B37+1,1)</f>
        <v>-</v>
      </c>
      <c r="GW37" s="535" t="str" cm="1">
        <f t="array" ref="GW37">INDEX(GW$13:GW36,$B37+1,1)</f>
        <v>-</v>
      </c>
      <c r="GX37" s="18"/>
      <c r="GY37" s="535" t="str" cm="1">
        <f t="array" ref="GY37">INDEX(GY$13:GY36,$B37+1,1)</f>
        <v>-</v>
      </c>
      <c r="GZ37" s="411" t="b">
        <f t="shared" si="191"/>
        <v>0</v>
      </c>
      <c r="HA37" s="535" t="str" cm="1">
        <f t="array" ref="HA37">INDEX(HA$13:HA36,$B37+1,1)</f>
        <v>-</v>
      </c>
      <c r="HB37" s="535" t="str" cm="1">
        <f t="array" ref="HB37">INDEX(HB$13:HB36,$B37+1,1)</f>
        <v>-</v>
      </c>
      <c r="HC37" s="535" t="str" cm="1">
        <f t="array" ref="HC37">INDEX(HC$13:HC36,$B37+1,1)</f>
        <v>-</v>
      </c>
      <c r="HD37" s="535" cm="1">
        <f t="array" ref="HD37">INDEX(HD$13:HD36,$B37+1,1)</f>
        <v>1</v>
      </c>
      <c r="HE37" s="535" cm="1">
        <f t="array" ref="HE37">INDEX(HE$13:HE36,$B37+1,1)</f>
        <v>1</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t="str" cm="1">
        <f t="array" ref="HS37">INDEX(HS$13:HS36,$B37+1,1)</f>
        <v>-</v>
      </c>
      <c r="HT37" s="535" t="str" cm="1">
        <f t="array" ref="HT37">INDEX(HT$13:HT36,$B37+1,1)</f>
        <v>-</v>
      </c>
      <c r="HU37" s="535" t="str" cm="1">
        <f t="array" ref="HU37">INDEX(HU$13:HU36,$B37+1,1)</f>
        <v>-</v>
      </c>
      <c r="HV37" s="535" t="str" cm="1">
        <f t="array" ref="HV37">INDEX(HV$13:HV36,$B37+1,1)</f>
        <v>-</v>
      </c>
      <c r="HW37" s="535" t="str" cm="1">
        <f t="array" ref="HW37">INDEX(HW$13:HW36,$B37+1,1)</f>
        <v>-</v>
      </c>
      <c r="HX37" s="535" t="str" cm="1">
        <f t="array" ref="HX37">INDEX(HX$13:HX36,$B37+1,1)</f>
        <v>-</v>
      </c>
      <c r="HY37" s="535" t="str" cm="1">
        <f t="array" ref="HY37">INDEX(HY$13:HY36,$B37+1,1)</f>
        <v>-</v>
      </c>
      <c r="HZ37" s="535" t="str" cm="1">
        <f t="array" ref="HZ37">INDEX(HZ$13:HZ36,$B37+1,1)</f>
        <v>-</v>
      </c>
      <c r="IA37" s="535" cm="1">
        <f t="array" ref="IA37">INDEX(IA$13:IA36,$B37+1,1)</f>
        <v>0</v>
      </c>
      <c r="IB37" s="535" t="str" cm="1">
        <f t="array" ref="IB37">INDEX(IB$13:IB36,$B37+1,1)</f>
        <v>-</v>
      </c>
      <c r="IC37" s="535" cm="1">
        <f t="array" ref="IC37">INDEX(IC$13:IC36,$B37+1,1)</f>
        <v>1</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535" cm="1">
        <f t="array" ref="IK37">INDEX(IK$13:IK36,$B37+1,1)</f>
        <v>1</v>
      </c>
      <c r="IL37" s="535" cm="1">
        <f t="array" ref="IL37">INDEX(IL$13:IL36,$B37+1,1)</f>
        <v>0</v>
      </c>
      <c r="IM37" s="535" cm="1">
        <f t="array" ref="IM37">INDEX(IM$13:IM36,$B37+1,1)</f>
        <v>0</v>
      </c>
      <c r="IN37" s="535" cm="1">
        <f t="array" ref="IN37">INDEX(IN$13:IN36,$B37+1,1)</f>
        <v>0</v>
      </c>
      <c r="IO37" s="535" cm="1">
        <f t="array" ref="IO37">INDEX(IO$13:IO36,$B37+1,1)</f>
        <v>0</v>
      </c>
      <c r="IP37" s="535" cm="1">
        <f t="array" ref="IP37">INDEX(IP$13:IP36,$B37+1,1)</f>
        <v>0</v>
      </c>
      <c r="IQ37" s="18"/>
      <c r="IR37" s="535" cm="1">
        <f t="array" ref="IR37">INDEX(IR$13:IR36,$B37+1,1)</f>
        <v>0.125</v>
      </c>
      <c r="IS37" s="535" cm="1">
        <f t="array" ref="IS37">INDEX(IS$13:IS36,$B37+1,1)</f>
        <v>0.3</v>
      </c>
      <c r="IT37" s="535" cm="1">
        <f t="array" ref="IT37">INDEX(IT$13:IT36,$B37+1,1)</f>
        <v>-0.05</v>
      </c>
      <c r="IU37" s="535" cm="1">
        <f t="array" ref="IU37">INDEX(IU$13:IU36,$B37+1,1)</f>
        <v>0.1</v>
      </c>
      <c r="IV37" s="535" cm="1">
        <f t="array" ref="IV37">INDEX(IV$13:IV36,$B37+1,1)</f>
        <v>0.25</v>
      </c>
      <c r="IW37" s="535" cm="1">
        <f t="array" ref="IW37">INDEX(IW$13:IW36,$B37+1,1)</f>
        <v>-0.05</v>
      </c>
      <c r="IX37" s="535" cm="1">
        <f t="array" ref="IX37">INDEX(IX$13:IX36,$B37+1,1)</f>
        <v>0.05</v>
      </c>
      <c r="IY37" s="535" cm="1">
        <f t="array" ref="IY37">INDEX(IY$13:IY36,$B37+1,1)</f>
        <v>0.1</v>
      </c>
      <c r="IZ37" s="535" cm="1">
        <f t="array" ref="IZ37">INDEX(IZ$13:IZ36,$B37+1,1)</f>
        <v>-0.02</v>
      </c>
      <c r="JA37" s="535" cm="1">
        <f t="array" ref="JA37">INDEX(JA$13:JA36,$B37+1,1)</f>
        <v>0.1</v>
      </c>
      <c r="JB37" s="535" cm="1">
        <f t="array" ref="JB37">INDEX(JB$13:JB36,$B37+1,1)</f>
        <v>0.25</v>
      </c>
      <c r="JC37" s="535" cm="1">
        <f t="array" ref="JC37">INDEX(JC$13:JC36,$B37+1,1)</f>
        <v>-0.05</v>
      </c>
      <c r="JD37" s="535" cm="1">
        <f t="array" ref="JD37">INDEX(JD$13:JD36,$B37+1,1)</f>
        <v>0.125</v>
      </c>
      <c r="JE37" s="535" cm="1">
        <f t="array" ref="JE37">INDEX(JE$13:JE36,$B37+1,1)</f>
        <v>0.1</v>
      </c>
      <c r="JF37" s="535" cm="1">
        <f t="array" ref="JF37">INDEX(JF$13:JF36,$B37+1,1)</f>
        <v>0.1</v>
      </c>
      <c r="JG37" s="535" cm="1">
        <f t="array" ref="JG37">INDEX(JG$13:JG36,$B37+1,1)</f>
        <v>0.1</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cm="1">
        <f t="array" ref="WM37">INDEX(WM$13:WM36,$B37+1,1)</f>
        <v>0</v>
      </c>
      <c r="WN37" s="535" cm="1">
        <f t="array" ref="WN37">INDEX(WN$13:WN36,$B37+1,1)</f>
        <v>0</v>
      </c>
      <c r="WO37" s="535" cm="1">
        <f t="array" ref="WO37">INDEX(WO$13:WO36,$B37+1,1)</f>
        <v>0</v>
      </c>
      <c r="WP37" s="535" cm="1">
        <f t="array" ref="WP37">INDEX(WP$13:WP36,$B37+1,1)</f>
        <v>0</v>
      </c>
      <c r="WQ37" s="535" cm="1">
        <f t="array" ref="WQ37">INDEX(WQ$13:WQ36,$B37+1,1)</f>
        <v>0</v>
      </c>
      <c r="WR37" s="535" cm="1">
        <f t="array" ref="WR37">INDEX(WR$13:WR36,$B37+1,1)</f>
        <v>0</v>
      </c>
      <c r="WS37" s="535" t="str" cm="1">
        <f t="array" ref="WS37">INDEX(WS$13:WS36,$B37+1,1)</f>
        <v>-</v>
      </c>
      <c r="WT37" s="18"/>
      <c r="WU37" s="535" cm="1">
        <f t="array" ref="WU37">INDEX(WU$13:WU36,$B37+1,1)</f>
        <v>0</v>
      </c>
      <c r="WV37" s="535" cm="1">
        <f t="array" ref="WV37">INDEX(WV$13:WV36,$B37+1,1)</f>
        <v>0</v>
      </c>
      <c r="WW37" s="535" cm="1">
        <f t="array" ref="WW37">INDEX(WW$13:WW36,$B37+1,1)</f>
        <v>0</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535" t="str" cm="1">
        <f t="array" ref="XF37">INDEX(XF$13:XF36,$B37+1,1)</f>
        <v>-</v>
      </c>
      <c r="XG37" s="535" t="str" cm="1">
        <f t="array" ref="XG37">INDEX(XG$13:XG36,$B37+1,1)</f>
        <v>-</v>
      </c>
      <c r="XH37" s="535" t="str" cm="1">
        <f t="array" ref="XH37">INDEX(XH$13:XH36,$B37+1,1)</f>
        <v>-</v>
      </c>
      <c r="XI37" s="535" t="str" cm="1">
        <f t="array" ref="XI37">INDEX(XI$13:XI36,$B37+1,1)</f>
        <v>-</v>
      </c>
      <c r="XJ37" s="535" t="str" cm="1">
        <f t="array" ref="XJ37">INDEX(XJ$13:XJ36,$B37+1,1)</f>
        <v>-</v>
      </c>
      <c r="XK37" s="535" t="str" cm="1">
        <f t="array" ref="XK37">INDEX(XK$13:XK36,$B37+1,1)</f>
        <v>-</v>
      </c>
      <c r="XL37" s="535" t="str" cm="1">
        <f t="array" ref="XL37">INDEX(XL$13:XL36,$B37+1,1)</f>
        <v>-</v>
      </c>
      <c r="XM37" s="535" t="str" cm="1">
        <f t="array" ref="XM37">INDEX(XM$13:XM36,$B37+1,1)</f>
        <v>-</v>
      </c>
      <c r="XN37" s="18"/>
      <c r="XO37" s="411" t="str">
        <f t="shared" ca="1" si="192"/>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str" cm="1">
        <f t="array" ref="XU37">INDEX(XU$13:XU36,$B37+1,1)</f>
        <v>-</v>
      </c>
      <c r="XV37" s="535" t="str" cm="1">
        <f t="array" ref="XV37">INDEX(XV$13:XV36,$B37+1,1)</f>
        <v>-</v>
      </c>
      <c r="XW37" s="535" t="str" cm="1">
        <f t="array" ref="XW37">INDEX(XW$13:XW36,$B37+1,1)</f>
        <v>-</v>
      </c>
      <c r="XX37" s="535" t="str" cm="1">
        <f t="array" ref="XX37">INDEX(XX$13:XX36,$B37+1,1)</f>
        <v>-</v>
      </c>
      <c r="XY37" s="535" t="str" cm="1">
        <f t="array" ref="XY37">INDEX(XY$13:XY36,$B37+1,1)</f>
        <v>-</v>
      </c>
      <c r="XZ37" s="535" t="str" cm="1">
        <f t="array" ref="XZ37">INDEX(XZ$13:XZ36,$B37+1,1)</f>
        <v>-</v>
      </c>
      <c r="YA37" s="535" t="str" cm="1">
        <f t="array" ref="YA37">INDEX(YA$13:YA36,$B37+1,1)</f>
        <v>-</v>
      </c>
      <c r="YB37" s="535" cm="1">
        <f t="array" ref="YB37">INDEX(YB$13:YB36,$B37+1,1)</f>
        <v>0</v>
      </c>
      <c r="YC37" s="535" t="str" cm="1">
        <f t="array" ref="YC37">INDEX(YC$13:YC36,$B37+1,1)</f>
        <v>-</v>
      </c>
      <c r="YD37" s="535" t="str" cm="1">
        <f t="array" ref="YD37">INDEX(YD$13:YD36,$B37+1,1)</f>
        <v>-</v>
      </c>
      <c r="YE37" s="535" t="str" cm="1">
        <f t="array" ref="YE37">INDEX(YE$13:YE36,$B37+1,1)</f>
        <v>-</v>
      </c>
      <c r="YF37" s="535" t="str" cm="1">
        <f t="array" ref="YF37">INDEX(YF$13:YF36,$B37+1,1)</f>
        <v>-</v>
      </c>
      <c r="YG37" s="535" t="str" cm="1">
        <f t="array" ref="YG37">INDEX(YG$13:YG36,$B37+1,1)</f>
        <v>-</v>
      </c>
      <c r="YH37" s="535" t="str" cm="1">
        <f t="array" ref="YH37">INDEX(YH$13:YH36,$B37+1,1)</f>
        <v>-</v>
      </c>
      <c r="YI37" s="535" t="str" cm="1">
        <f t="array" ref="YI37">INDEX(YI$13:YI36,$B37+1,1)</f>
        <v>-</v>
      </c>
      <c r="YJ37" s="535" t="str" cm="1">
        <f t="array" ref="YJ37">INDEX(YJ$13:YJ36,$B37+1,1)</f>
        <v>-</v>
      </c>
      <c r="YK37" s="535" t="b" cm="1">
        <f t="array" ref="YK37">INDEX(YK$13:YK36,$B37+1,1)</f>
        <v>1</v>
      </c>
      <c r="YL37" s="535" t="str" cm="1">
        <f t="array" ref="YL37">INDEX(YL$13:YL36,$B37+1,1)</f>
        <v>-</v>
      </c>
      <c r="YM37" s="535" cm="1">
        <f t="array" ref="YM37">INDEX(YM$13:YM36,$B37+1,1)</f>
        <v>0</v>
      </c>
      <c r="YN37" s="535" cm="1">
        <f t="array" ref="YN37">INDEX(YN$13:YN36,$B37+1,1)</f>
        <v>0</v>
      </c>
      <c r="YO37" s="535" cm="1">
        <f t="array" ref="YO37">INDEX(YO$13:YO36,$B37+1,1)</f>
        <v>0</v>
      </c>
      <c r="YP37" s="18"/>
      <c r="YQ37" s="535" t="str" cm="1">
        <f t="array" ref="YQ37">INDEX(YQ$13:YQ36,$B37+1,1)</f>
        <v>-</v>
      </c>
      <c r="YR37" s="535" t="str" cm="1">
        <f t="array" ref="YR37">INDEX(YR$13:YR36,$B37+1,1)</f>
        <v>-</v>
      </c>
      <c r="YS37" s="535" t="str" cm="1">
        <f t="array" ref="YS37">INDEX(YS$13:YS36,$B37+1,1)</f>
        <v>-</v>
      </c>
      <c r="YT37" s="535" t="str" cm="1">
        <f t="array" ref="YT37">INDEX(YT$13:YT36,$B37+1,1)</f>
        <v>-</v>
      </c>
      <c r="YU37" s="535" cm="1">
        <f t="array" ref="YU37">INDEX(YU$13:YU36,$B37+1,1)</f>
        <v>1</v>
      </c>
      <c r="YV37" s="535" cm="1">
        <f t="array" ref="YV37">INDEX(YV$13:YV36,$B37+1,1)</f>
        <v>1</v>
      </c>
      <c r="YW37" s="535" cm="1">
        <f t="array" ref="YW37">INDEX(YW$13:YW36,$B37+1,1)</f>
        <v>1</v>
      </c>
      <c r="YX37" s="535" cm="1">
        <f t="array" ref="YX37">INDEX(YX$13:YX36,$B37+1,1)</f>
        <v>1</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18"/>
      <c r="ZE37" s="411">
        <v>1.5</v>
      </c>
      <c r="ZF37" s="18"/>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t="str" cm="1">
        <f t="array" ref="AAF37">INDEX(AAF$13:AAF36,$B37+1,1)</f>
        <v>-</v>
      </c>
      <c r="AAG37" s="535" t="str" cm="1">
        <f t="array" ref="AAG37">INDEX(AAG$13:AAG36,$B37+1,1)</f>
        <v>-</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22">
        <v>1</v>
      </c>
      <c r="AAV37" s="535" cm="1">
        <f t="array" ref="AAV37">INDEX(AAV$13:AAV36,$B37+1,1)</f>
        <v>1</v>
      </c>
      <c r="AAW37" s="535" cm="1">
        <f t="array" ref="AAW37">INDEX(AAW$13:AAW36,$B37+1,1)</f>
        <v>1</v>
      </c>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18"/>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t="str" cm="1">
        <f t="array" ref="AEJ37">INDEX(AEJ$13:AEJ36,$B37+1,1)</f>
        <v>-</v>
      </c>
      <c r="AEK37" s="535" t="str" cm="1">
        <f t="array" ref="AEK37">INDEX(AEK$13:AEK36,$B37+1,1)</f>
        <v>-</v>
      </c>
      <c r="AEL37" s="535" t="str" cm="1">
        <f t="array" ref="AEL37">INDEX(AEL$13:AEL36,$B37+1,1)</f>
        <v>-</v>
      </c>
      <c r="AEM37" s="535" t="str" cm="1">
        <f t="array" ref="AEM37">INDEX(AEM$13:AEM36,$B37+1,1)</f>
        <v>-</v>
      </c>
      <c r="AEN37" s="535" t="str" cm="1">
        <f t="array" ref="AEN37">INDEX(AEN$13:AEN36,$B37+1,1)</f>
        <v>-</v>
      </c>
      <c r="AEO37" s="535" t="str" cm="1">
        <f t="array" ref="AEO37">INDEX(AEO$13:AEO36,$B37+1,1)</f>
        <v>-</v>
      </c>
      <c r="AEP37" s="535" t="str" cm="1">
        <f t="array" ref="AEP37">INDEX(AEP$13:AEP36,$B37+1,1)</f>
        <v>-</v>
      </c>
      <c r="AEQ37" s="535" t="str" cm="1">
        <f t="array" ref="AEQ37">INDEX(AEQ$13:AEQ36,$B37+1,1)</f>
        <v>-</v>
      </c>
      <c r="AER37" s="535" t="str" cm="1">
        <f t="array" ref="AER37">INDEX(AER$13:AER36,$B37+1,1)</f>
        <v>-</v>
      </c>
      <c r="AES37" s="535" t="str" cm="1">
        <f t="array" ref="AES37">INDEX(AES$13:AES36,$B37+1,1)</f>
        <v>-</v>
      </c>
      <c r="AET37" s="535" t="str" cm="1">
        <f t="array" ref="AET37">INDEX(AET$13:AET36,$B37+1,1)</f>
        <v>-</v>
      </c>
      <c r="AEU37" s="535" t="str" cm="1">
        <f t="array" ref="AEU37">INDEX(AEU$13:AEU36,$B37+1,1)</f>
        <v>-</v>
      </c>
      <c r="AEV37" s="535" t="str" cm="1">
        <f t="array" ref="AEV37">INDEX(AEV$13:AEV36,$B37+1,1)</f>
        <v>-</v>
      </c>
      <c r="AEW37" s="535" t="str" cm="1">
        <f t="array" ref="AEW37">INDEX(AEW$13:AEW36,$B37+1,1)</f>
        <v>-</v>
      </c>
      <c r="AEX37" s="535" cm="1">
        <f t="array" ref="AEX37">INDEX(AEX$13:AEX36,$B37+1,1)</f>
        <v>0</v>
      </c>
      <c r="AEY37" s="483">
        <v>0</v>
      </c>
    </row>
    <row r="38" spans="1:831" outlineLevel="1">
      <c r="A38" s="18">
        <f t="shared" si="137"/>
        <v>25</v>
      </c>
      <c r="B38" s="18">
        <f t="shared" si="199"/>
        <v>5</v>
      </c>
      <c r="C38">
        <v>2</v>
      </c>
      <c r="D38" s="17" t="str" cm="1">
        <f t="array" ref="D38">INDEX(D$13:D37,$B38+1,1)</f>
        <v>GSW</v>
      </c>
      <c r="E38" t="b">
        <v>1</v>
      </c>
      <c r="F38" t="b">
        <v>0</v>
      </c>
      <c r="G38" t="b">
        <f t="shared" si="205"/>
        <v>1</v>
      </c>
      <c r="H38" s="40" t="s">
        <v>2641</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8"/>
        <v>2</v>
      </c>
      <c r="W38" s="778" t="b">
        <f t="shared" si="196"/>
        <v>0</v>
      </c>
      <c r="X38" s="777" t="b">
        <f t="shared" ref="X38:Y55" si="206">OR(INDEX(i.Breed,$O38,X$6)=0,INDEX(i.Breed,$O38,X$6)=X$7)</f>
        <v>1</v>
      </c>
      <c r="Y38" s="777" t="b">
        <f t="shared" si="206"/>
        <v>1</v>
      </c>
      <c r="Z38" s="796" t="b" cm="1">
        <f t="array" ref="Z38">INDEX(Z$13:Z37,$B38+1,1)</f>
        <v>0</v>
      </c>
      <c r="AA38" s="411">
        <f t="shared" si="140"/>
        <v>6</v>
      </c>
      <c r="AB38" s="411">
        <f t="shared" si="141"/>
        <v>6</v>
      </c>
      <c r="AC38" s="411"/>
      <c r="AD38" s="411">
        <f t="shared" si="142"/>
        <v>6</v>
      </c>
      <c r="AE38" s="111"/>
      <c r="AF38" s="111"/>
      <c r="AG38" s="111"/>
      <c r="AH38" s="111"/>
      <c r="AI38" s="535" cm="1">
        <f t="array" ref="AI38">INDEX(AI$13:AI37,$B38+1,1)</f>
        <v>1</v>
      </c>
      <c r="AJ38" s="535" cm="1">
        <f t="array" ref="AJ38">INDEX(AJ$13:AJ37,$B38+1,1)</f>
        <v>1</v>
      </c>
      <c r="AK38" s="535" cm="1">
        <f t="array" ref="AK38">INDEX(AK$13:AK37,$B38+1,1)</f>
        <v>1</v>
      </c>
      <c r="AL38" s="18"/>
      <c r="AM38" s="22">
        <v>3</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ref="BA38">$H38&amp;" "        &amp;_xlfn.SINGLE( INDEX(i.ModelStructure,$I38,1))    &amp;" "
&amp; $D38        &amp;       IF(OR($CE38="-", $CE38),"_PInp","_Full")&amp;    IF($DK38=0," SFM","")&amp;IF($DK38=1," MFM","")&amp;IF($DK38=7," Mat","")&amp;IF($EZ38=1,"&amp;EL","   ")&amp;IF($DQ38=TRUE,"&amp;BBT","    ")
&amp;      " TOL"&amp;_xlfn.SINGLE(INDEX(i.TOL_Desc,1,$N38))   &amp; " Scan"&amp;$AK38
&amp;       CHOOSE($K38+1," CFS"," GFS"," NFS")&amp;     " CG_"&amp;_xlfn.SINGLE(_xlfn.SWITCH($XO38,"-",1,TRUE,1,FALSE,0))&amp;_xlfn.SINGLE(    IF($XX38="-"," FodCrop    ",_xlfn.SWITCH(VALUE(LEFT($XX$4,1)),0," All",6," Lup",9," Oat",11," OaF")&amp;"_Fod"&amp;TEXT($XX38,"000%")))
&amp;" REV"&amp;"_"&amp;TEXT($HB38,"00;-0;00;@ ")&amp;TEXT($AN38,"00;-0;00;  @")&amp;"_"&amp;TEXT($HG38,"0")&amp;"_"&amp;TEXT($AP38,"0")
&amp; " RR"&amp;TEXT(SUM($FD38:$FE38),"+00%;-00%;    ;@")
&amp; " ("&amp;IF($DD38,"P","E")   &amp;IF($DE38,"T","t")        &amp;     "_F"&amp;IF($AAG38=TRUE,3,0)+COUNTIF($ZY38:$AAC38,TRUE)+COUNTIF($BV38:$BW38,"&gt;0")&amp;IF($AAE38=TRUE,3,0)+COUNTIF($BV38:$BW38,"&gt;0")&amp;"N"&amp;$AAJ38&amp;$AAK38&amp;"L"&amp;$AAV38&amp;$AAW38&amp;"_"&amp;$AAU38&amp;")"</f>
        <v>CropGraze    SE GSW_PInp MFM        TOLSpr Scan1 CFS CG_0 FodCrop     REV_-   _-_1 RR+01% (Et_F00N--L11_-)</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5"/>
        <v>-</v>
      </c>
      <c r="CI38" s="411">
        <f t="shared" si="146"/>
        <v>0</v>
      </c>
      <c r="CJ38" s="411">
        <f t="shared" si="146"/>
        <v>0</v>
      </c>
      <c r="CK38" s="535" t="str" cm="1">
        <f t="array" ref="CK38">INDEX(CK$13:CK37,$B38+1,1)</f>
        <v>-</v>
      </c>
      <c r="CL38" s="535" t="str" cm="1">
        <f t="array" ref="CL38">INDEX(CL$13:CL37,$B38+1,1)</f>
        <v>-</v>
      </c>
      <c r="CM38" s="535" t="str" cm="1">
        <f t="array" ref="CM38">INDEX(CM$13:CM37,$B38+1,1)</f>
        <v>-</v>
      </c>
      <c r="CN38" s="411" t="str">
        <f t="shared" ca="1" si="147"/>
        <v>-</v>
      </c>
      <c r="CO38" s="411">
        <f t="shared" si="148"/>
        <v>0</v>
      </c>
      <c r="CP38" s="411">
        <f t="shared" si="148"/>
        <v>0</v>
      </c>
      <c r="CQ38" s="535" t="str" cm="1">
        <f t="array" ref="CQ38">INDEX(CQ$13:CQ37,$B38+1,1)</f>
        <v>-</v>
      </c>
      <c r="CR38" s="411" t="str">
        <f t="shared" ca="1" si="149"/>
        <v>-</v>
      </c>
      <c r="CS38" s="411">
        <f t="shared" si="150"/>
        <v>0</v>
      </c>
      <c r="CT38" s="535" t="str" cm="1">
        <f t="array" ref="CT38">INDEX(CT$13:CT37,$B38+1,1)</f>
        <v>-</v>
      </c>
      <c r="CU38" s="535" t="str" cm="1">
        <f t="array" ref="CU38">INDEX(CU$13:CU37,$B38+1,1)</f>
        <v>-</v>
      </c>
      <c r="CV38" s="411">
        <f t="shared" si="151"/>
        <v>0</v>
      </c>
      <c r="CW38" s="535" t="str" cm="1">
        <f t="array" ref="CW38">INDEX(CW$13:CW37,$B38+1,1)</f>
        <v>-</v>
      </c>
      <c r="CX38" s="411" t="str">
        <f t="shared" ca="1" si="152"/>
        <v>-</v>
      </c>
      <c r="CY38" s="411">
        <f t="shared" si="153"/>
        <v>0</v>
      </c>
      <c r="CZ38" s="411">
        <f t="shared" si="153"/>
        <v>0</v>
      </c>
      <c r="DA38" s="535" cm="1">
        <f t="array" ref="DA38">INDEX(DA$13:DA37,$B38+1,1)</f>
        <v>0</v>
      </c>
      <c r="DB38" s="535" cm="1">
        <f t="array" ref="DB38">INDEX(DB$13:DB37,$B38+1,1)</f>
        <v>0</v>
      </c>
      <c r="DC38" s="18"/>
      <c r="DD38" s="535" t="b" cm="1">
        <f t="array" ref="DD38">INDEX(DD$13:DD37,$B38+1,1)</f>
        <v>0</v>
      </c>
      <c r="DE38" s="535" t="b" cm="1">
        <f t="array" ref="DE38">INDEX(DE$13:DE37,$B38+1,1)</f>
        <v>0</v>
      </c>
      <c r="DF38" s="535" t="b" cm="1">
        <f t="array" ref="DF38">INDEX(DF$13:DF37,$B38+1,1)</f>
        <v>1</v>
      </c>
      <c r="DG38" s="535" t="str" cm="1">
        <f t="array" ref="DG38">INDEX(DG$13:DG37,$B38+1,1)</f>
        <v>-</v>
      </c>
      <c r="DH38" s="536" cm="1">
        <f t="array" ref="DH38">INDEX(DH$13:DH37,$B38+1,1)</f>
        <v>0</v>
      </c>
      <c r="DI38" s="535" cm="1">
        <f t="array" ref="DI38">INDEX(DI$13:DI37,$B38+1,1)</f>
        <v>1</v>
      </c>
      <c r="DJ38" s="535" cm="1">
        <f t="array" ref="DJ38">INDEX(DJ$13:DJ37,$B38+1,1)</f>
        <v>1</v>
      </c>
      <c r="DK38" s="411">
        <f t="shared" si="177"/>
        <v>1</v>
      </c>
      <c r="DL38" s="411">
        <f t="shared" si="177"/>
        <v>60</v>
      </c>
      <c r="DM38" s="535" t="str" cm="1">
        <f t="array" ref="DM38">INDEX(DM$13:DM37,$B38+1,1)</f>
        <v>-</v>
      </c>
      <c r="DN38" s="411" t="str">
        <f t="shared" si="178"/>
        <v>-</v>
      </c>
      <c r="DO38" s="411" t="str">
        <f t="shared" si="178"/>
        <v>-</v>
      </c>
      <c r="DP38" s="411" t="str">
        <f t="shared" si="178"/>
        <v>-</v>
      </c>
      <c r="DQ38" s="411" t="b">
        <f t="shared" si="179"/>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3"/>
        <v>500</v>
      </c>
      <c r="DW38" s="411">
        <f t="shared" si="203"/>
        <v>500</v>
      </c>
      <c r="DX38" s="411" t="str">
        <f t="shared" si="203"/>
        <v>-</v>
      </c>
      <c r="DY38" s="411" t="str">
        <f t="shared" si="203"/>
        <v>-</v>
      </c>
      <c r="DZ38" s="411" t="str">
        <f t="shared" si="203"/>
        <v>-</v>
      </c>
      <c r="EA38" s="411" t="str">
        <f t="shared" si="203"/>
        <v>-</v>
      </c>
      <c r="EB38" s="411" t="str">
        <f t="shared" si="203"/>
        <v>-</v>
      </c>
      <c r="EC38" s="535" cm="1">
        <f t="array" ref="EC38">INDEX(EC$13:EC37,$B38+1,1)</f>
        <v>0</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535" cm="1">
        <f t="array" ref="EN38">INDEX(EN$13:EN37,$B38+1,1)</f>
        <v>999999</v>
      </c>
      <c r="EO38" s="535" cm="1">
        <f t="array" ref="EO38">INDEX(EO$13:EO37,$B38+1,1)</f>
        <v>999999</v>
      </c>
      <c r="EP38" s="782">
        <f t="shared" ref="EP38:ER55" si="207">IF(OR($V38=0,$V38=EP$6),999999,0)</f>
        <v>0</v>
      </c>
      <c r="EQ38" s="782">
        <f t="shared" si="207"/>
        <v>0</v>
      </c>
      <c r="ER38" s="782">
        <f t="shared" si="207"/>
        <v>999999</v>
      </c>
      <c r="ES38" s="535" t="str" cm="1">
        <f t="array" ref="ES38">INDEX(ES$13:ES37,$B38+1,1)</f>
        <v>-</v>
      </c>
      <c r="ET38" s="535" t="str" cm="1">
        <f t="array" ref="ET38">INDEX(ET$13:ET37,$B38+1,1)</f>
        <v>-</v>
      </c>
      <c r="EU38" s="411" t="str">
        <f>IF(OR($AB38=6,$FW38&lt;2),EU$13,INDEX(i.dryman,($AJ38-1)*4+$AI38,EU$6))</f>
        <v>-</v>
      </c>
      <c r="EV38" s="411" t="str">
        <f>IF(OR($AB38=6,$FW38&lt;2),EV$13,INDEX(i.dryman,($AJ38-1)*4+$AI38,EV$6))</f>
        <v>-</v>
      </c>
      <c r="EW38" s="781">
        <f t="shared" si="181"/>
        <v>0</v>
      </c>
      <c r="EX38" s="779">
        <f t="shared" si="182"/>
        <v>999999</v>
      </c>
      <c r="EY38" s="780">
        <f t="shared" si="183"/>
        <v>999999</v>
      </c>
      <c r="EZ38" s="535" t="str" cm="1">
        <f t="array" ref="EZ38">INDEX(EZ$13:EZ37,$B38+1,1)</f>
        <v>-</v>
      </c>
      <c r="FA38" s="728" cm="1">
        <f t="array" ref="FA38">IF(EZ38&lt;&gt;"-",EZ38,INDEX(i.ELMatedEst,$AA38+1,$T38))</f>
        <v>0</v>
      </c>
      <c r="FB38" s="535" t="str" cm="1">
        <f t="array" ref="FB38">INDEX(FB$13:FB37,$B38+1,1)</f>
        <v>-</v>
      </c>
      <c r="FC38" s="535" t="str" cm="1">
        <f t="array" ref="FC38">INDEX(FC$13:FC37,$B38+1,1)</f>
        <v>-</v>
      </c>
      <c r="FD38" s="411">
        <f t="shared" si="184"/>
        <v>0</v>
      </c>
      <c r="FE38" s="666">
        <f t="shared" si="185"/>
        <v>5.0000000000000001E-3</v>
      </c>
      <c r="FF38" s="535" cm="1">
        <f t="array" ref="FF38">INDEX(FF$13:FF37,$B38+1,1)</f>
        <v>1</v>
      </c>
      <c r="FG38" s="667">
        <f t="shared" si="186"/>
        <v>0.12</v>
      </c>
      <c r="FH38" s="667">
        <f>INDEX(CHOOSE($N38,DataAutumn!i.EL_PropnSold,DataWinter!i.EL_PropnSold,DataSpring!i.EL_PropnSold),$AI38,$T38)*INDEX(i.ELMatedEst,$AB38+1,$T38)*i.dAdultRR_ELPropSold
+INDEX(i.dryman,($AJ38-1)*4+$AI38,FH$7)</f>
        <v>0</v>
      </c>
      <c r="FI38" s="667">
        <f>INDEX(CHOOSE($N38,DataAutumn!i.EL_PropnSold,DataWinter!i.EL_PropnSold,DataSpring!i.EL_PropnSold),$AI38,$T38)*INDEX(i.ELMatedEst,$AB38+1,$T38)*i.dAdultRR_ELPropSold
+INDEX(i.dryman,($AJ38-1)*4+$AI38,FI$7)</f>
        <v>3.125E-2</v>
      </c>
      <c r="FJ38" s="667">
        <f>INDEX(CHOOSE($N38,DataAutumn!i.EL_PropnSold,DataWinter!i.EL_PropnSold,DataSpring!i.EL_PropnSold),$AI38,$T38)*INDEX(i.ELMatedEst,$AB38+1,$T38)*i.dAdultRR_ELPropSold
+INDEX(i.dryman,($AJ38-1)*4+$AI38,FJ$7)</f>
        <v>3.125E-2</v>
      </c>
      <c r="FK38" s="667">
        <f>INDEX(CHOOSE($N38,DataAutumn!i.EL_PropnSold,DataWinter!i.EL_PropnSold,DataSpring!i.EL_PropnSold),$AI38,$T38)*INDEX(i.ELMatedEst,$AB38+1,$T38)*i.dAdultRR_ELPropSold
+INDEX(i.dryman,($AJ38-1)*4+$AI38,FK$7)</f>
        <v>3.125E-2</v>
      </c>
      <c r="FL38" s="668">
        <f>INDEX(CHOOSE($N38,DataAutumn!i.EL_PropnSold,DataWinter!i.EL_PropnSold,DataSpring!i.EL_PropnSold),$AI38,$T38)*INDEX(i.ELMatedEst,$AB38+1,$T38)*i.dAdultLSurv_ELPropSold</f>
        <v>0</v>
      </c>
      <c r="FM38" s="411" t="b">
        <f t="shared" si="187"/>
        <v>0</v>
      </c>
      <c r="FN38" s="411" t="b">
        <f t="shared" si="187"/>
        <v>0</v>
      </c>
      <c r="FO38" s="411" t="b">
        <f t="shared" si="187"/>
        <v>0</v>
      </c>
      <c r="FP38" s="411" t="b">
        <f t="shared" si="187"/>
        <v>0</v>
      </c>
      <c r="FQ38" s="411">
        <f t="shared" ref="FQ38:FR55" si="208">INDEX(i.dryman,($AJ38-1)*4+$AI38,FQ$6+$T38-1)</f>
        <v>1</v>
      </c>
      <c r="FR38" s="411">
        <f t="shared" si="208"/>
        <v>0</v>
      </c>
      <c r="FS38" s="411" t="b">
        <f t="shared" si="189"/>
        <v>0</v>
      </c>
      <c r="FT38" s="411" t="b">
        <f t="shared" ref="FT38:FV55" si="209">($N38=FT$10)</f>
        <v>0</v>
      </c>
      <c r="FU38" s="411" t="b">
        <f t="shared" si="209"/>
        <v>0</v>
      </c>
      <c r="FV38" s="411" t="b">
        <f t="shared" si="209"/>
        <v>1</v>
      </c>
      <c r="FW38" s="87">
        <f t="shared" si="158"/>
        <v>1</v>
      </c>
      <c r="FX38" s="87">
        <f t="shared" si="158"/>
        <v>1</v>
      </c>
      <c r="FY38" s="535" cm="1">
        <f t="array" ref="FY38">INDEX(FY$13:FY37,$B38+1,1)</f>
        <v>1</v>
      </c>
      <c r="FZ38" s="535" cm="1">
        <f t="array" ref="FZ38">INDEX(FZ$13:FZ37,$B38+1,1)</f>
        <v>1</v>
      </c>
      <c r="GA38" s="535" cm="1">
        <f t="array" ref="GA38">INDEX(GA$13:GA37,$B38+1,1)</f>
        <v>1</v>
      </c>
      <c r="GB38" s="535" cm="1">
        <f t="array" ref="GB38">INDEX(GB$13:GB37,$B38+1,1)</f>
        <v>1</v>
      </c>
      <c r="GC38" s="535" t="str" cm="1">
        <f t="array" ref="GC38">INDEX(GC$13:GC37,$B38+1,1)</f>
        <v>-</v>
      </c>
      <c r="GD38" s="411" t="b">
        <f t="shared" si="190"/>
        <v>1</v>
      </c>
      <c r="GE38" s="411" t="b">
        <f t="shared" si="190"/>
        <v>0</v>
      </c>
      <c r="GF38" s="411" t="b">
        <f t="shared" si="190"/>
        <v>0</v>
      </c>
      <c r="GG38" s="411" t="b">
        <f t="shared" si="190"/>
        <v>0</v>
      </c>
      <c r="GH38" s="87">
        <f t="shared" si="202"/>
        <v>1</v>
      </c>
      <c r="GI38" s="87">
        <f t="shared" si="202"/>
        <v>1</v>
      </c>
      <c r="GJ38" s="87">
        <f t="shared" si="202"/>
        <v>1</v>
      </c>
      <c r="GK38" s="87">
        <f t="shared" si="202"/>
        <v>1</v>
      </c>
      <c r="GL38" s="87">
        <f t="shared" si="202"/>
        <v>1</v>
      </c>
      <c r="GM38" s="87">
        <f t="shared" si="202"/>
        <v>1</v>
      </c>
      <c r="GN38" s="87">
        <f t="shared" si="202"/>
        <v>1</v>
      </c>
      <c r="GO38" s="87">
        <f t="shared" si="202"/>
        <v>1</v>
      </c>
      <c r="GP38" s="535" cm="1">
        <f t="array" ref="GP38">INDEX(GP$13:GP37,$B38+1,1)</f>
        <v>0</v>
      </c>
      <c r="GQ38" s="535" cm="1">
        <f t="array" ref="GQ38">INDEX(GQ$13:GQ37,$B38+1,1)</f>
        <v>0</v>
      </c>
      <c r="GR38" s="535" cm="1">
        <f t="array" ref="GR38">INDEX(GR$13:GR37,$B38+1,1)</f>
        <v>0</v>
      </c>
      <c r="GS38" s="535" cm="1">
        <f t="array" ref="GS38">INDEX(GS$13:GS37,$B38+1,1)</f>
        <v>0</v>
      </c>
      <c r="GT38" s="411" cm="1">
        <f t="array" ref="GT38">INDEX(i.dse_type,1,$L38)</f>
        <v>0</v>
      </c>
      <c r="GU38" s="535" t="str" cm="1">
        <f t="array" ref="GU38">INDEX(GU$13:GU37,$B38+1,1)</f>
        <v>-</v>
      </c>
      <c r="GV38" s="535" t="str" cm="1">
        <f t="array" ref="GV38">INDEX(GV$13:GV37,$B38+1,1)</f>
        <v>-</v>
      </c>
      <c r="GW38" s="535" t="str" cm="1">
        <f t="array" ref="GW38">INDEX(GW$13:GW37,$B38+1,1)</f>
        <v>-</v>
      </c>
      <c r="GX38" s="18"/>
      <c r="GY38" s="535" t="str" cm="1">
        <f t="array" ref="GY38">INDEX(GY$13:GY37,$B38+1,1)</f>
        <v>-</v>
      </c>
      <c r="GZ38" s="411" t="b">
        <f t="shared" si="191"/>
        <v>0</v>
      </c>
      <c r="HA38" s="535" t="str" cm="1">
        <f t="array" ref="HA38">INDEX(HA$13:HA37,$B38+1,1)</f>
        <v>-</v>
      </c>
      <c r="HB38" s="535" t="str" cm="1">
        <f t="array" ref="HB38">INDEX(HB$13:HB37,$B38+1,1)</f>
        <v>-</v>
      </c>
      <c r="HC38" s="535" t="str" cm="1">
        <f t="array" ref="HC38">INDEX(HC$13:HC37,$B38+1,1)</f>
        <v>-</v>
      </c>
      <c r="HD38" s="535" cm="1">
        <f t="array" ref="HD38">INDEX(HD$13:HD37,$B38+1,1)</f>
        <v>1</v>
      </c>
      <c r="HE38" s="535" cm="1">
        <f t="array" ref="HE38">INDEX(HE$13:HE37,$B38+1,1)</f>
        <v>1</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t="str" cm="1">
        <f t="array" ref="HU38">INDEX(HU$13:HU37,$B38+1,1)</f>
        <v>-</v>
      </c>
      <c r="HV38" s="535" t="str" cm="1">
        <f t="array" ref="HV38">INDEX(HV$13:HV37,$B38+1,1)</f>
        <v>-</v>
      </c>
      <c r="HW38" s="535" t="str" cm="1">
        <f t="array" ref="HW38">INDEX(HW$13:HW37,$B38+1,1)</f>
        <v>-</v>
      </c>
      <c r="HX38" s="535" t="str" cm="1">
        <f t="array" ref="HX38">INDEX(HX$13:HX37,$B38+1,1)</f>
        <v>-</v>
      </c>
      <c r="HY38" s="535" t="str" cm="1">
        <f t="array" ref="HY38">INDEX(HY$13:HY37,$B38+1,1)</f>
        <v>-</v>
      </c>
      <c r="HZ38" s="535" t="str" cm="1">
        <f t="array" ref="HZ38">INDEX(HZ$13:HZ37,$B38+1,1)</f>
        <v>-</v>
      </c>
      <c r="IA38" s="535" cm="1">
        <f t="array" ref="IA38">INDEX(IA$13:IA37,$B38+1,1)</f>
        <v>0</v>
      </c>
      <c r="IB38" s="535" t="str" cm="1">
        <f t="array" ref="IB38">INDEX(IB$13:IB37,$B38+1,1)</f>
        <v>-</v>
      </c>
      <c r="IC38" s="535" cm="1">
        <f t="array" ref="IC38">INDEX(IC$13:IC37,$B38+1,1)</f>
        <v>1</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535" cm="1">
        <f t="array" ref="IK38">INDEX(IK$13:IK37,$B38+1,1)</f>
        <v>1</v>
      </c>
      <c r="IL38" s="535" cm="1">
        <f t="array" ref="IL38">INDEX(IL$13:IL37,$B38+1,1)</f>
        <v>0</v>
      </c>
      <c r="IM38" s="535" cm="1">
        <f t="array" ref="IM38">INDEX(IM$13:IM37,$B38+1,1)</f>
        <v>0</v>
      </c>
      <c r="IN38" s="535" cm="1">
        <f t="array" ref="IN38">INDEX(IN$13:IN37,$B38+1,1)</f>
        <v>0</v>
      </c>
      <c r="IO38" s="535" cm="1">
        <f t="array" ref="IO38">INDEX(IO$13:IO37,$B38+1,1)</f>
        <v>0</v>
      </c>
      <c r="IP38" s="535" cm="1">
        <f t="array" ref="IP38">INDEX(IP$13:IP37,$B38+1,1)</f>
        <v>0</v>
      </c>
      <c r="IQ38" s="18"/>
      <c r="IR38" s="535" cm="1">
        <f t="array" ref="IR38">INDEX(IR$13:IR37,$B38+1,1)</f>
        <v>0.125</v>
      </c>
      <c r="IS38" s="535" cm="1">
        <f t="array" ref="IS38">INDEX(IS$13:IS37,$B38+1,1)</f>
        <v>0.3</v>
      </c>
      <c r="IT38" s="535" cm="1">
        <f t="array" ref="IT38">INDEX(IT$13:IT37,$B38+1,1)</f>
        <v>-0.05</v>
      </c>
      <c r="IU38" s="535" cm="1">
        <f t="array" ref="IU38">INDEX(IU$13:IU37,$B38+1,1)</f>
        <v>0.1</v>
      </c>
      <c r="IV38" s="535" cm="1">
        <f t="array" ref="IV38">INDEX(IV$13:IV37,$B38+1,1)</f>
        <v>0.25</v>
      </c>
      <c r="IW38" s="535" cm="1">
        <f t="array" ref="IW38">INDEX(IW$13:IW37,$B38+1,1)</f>
        <v>-0.05</v>
      </c>
      <c r="IX38" s="535" cm="1">
        <f t="array" ref="IX38">INDEX(IX$13:IX37,$B38+1,1)</f>
        <v>0.05</v>
      </c>
      <c r="IY38" s="535" cm="1">
        <f t="array" ref="IY38">INDEX(IY$13:IY37,$B38+1,1)</f>
        <v>0.1</v>
      </c>
      <c r="IZ38" s="535" cm="1">
        <f t="array" ref="IZ38">INDEX(IZ$13:IZ37,$B38+1,1)</f>
        <v>-0.02</v>
      </c>
      <c r="JA38" s="535" cm="1">
        <f t="array" ref="JA38">INDEX(JA$13:JA37,$B38+1,1)</f>
        <v>0.1</v>
      </c>
      <c r="JB38" s="535" cm="1">
        <f t="array" ref="JB38">INDEX(JB$13:JB37,$B38+1,1)</f>
        <v>0.25</v>
      </c>
      <c r="JC38" s="535" cm="1">
        <f t="array" ref="JC38">INDEX(JC$13:JC37,$B38+1,1)</f>
        <v>-0.05</v>
      </c>
      <c r="JD38" s="535" cm="1">
        <f t="array" ref="JD38">INDEX(JD$13:JD37,$B38+1,1)</f>
        <v>0.125</v>
      </c>
      <c r="JE38" s="535" cm="1">
        <f t="array" ref="JE38">INDEX(JE$13:JE37,$B38+1,1)</f>
        <v>0.1</v>
      </c>
      <c r="JF38" s="535" cm="1">
        <f t="array" ref="JF38">INDEX(JF$13:JF37,$B38+1,1)</f>
        <v>0.1</v>
      </c>
      <c r="JG38" s="535" cm="1">
        <f t="array" ref="JG38">INDEX(JG$13:JG37,$B38+1,1)</f>
        <v>0.1</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cm="1">
        <f t="array" ref="WM38">INDEX(WM$13:WM37,$B38+1,1)</f>
        <v>0</v>
      </c>
      <c r="WN38" s="535" cm="1">
        <f t="array" ref="WN38">INDEX(WN$13:WN37,$B38+1,1)</f>
        <v>0</v>
      </c>
      <c r="WO38" s="535" cm="1">
        <f t="array" ref="WO38">INDEX(WO$13:WO37,$B38+1,1)</f>
        <v>0</v>
      </c>
      <c r="WP38" s="535" cm="1">
        <f t="array" ref="WP38">INDEX(WP$13:WP37,$B38+1,1)</f>
        <v>0</v>
      </c>
      <c r="WQ38" s="535" cm="1">
        <f t="array" ref="WQ38">INDEX(WQ$13:WQ37,$B38+1,1)</f>
        <v>0</v>
      </c>
      <c r="WR38" s="535" cm="1">
        <f t="array" ref="WR38">INDEX(WR$13:WR37,$B38+1,1)</f>
        <v>0</v>
      </c>
      <c r="WS38" s="535" t="str" cm="1">
        <f t="array" ref="WS38">INDEX(WS$13:WS37,$B38+1,1)</f>
        <v>-</v>
      </c>
      <c r="WT38" s="18"/>
      <c r="WU38" s="535" cm="1">
        <f t="array" ref="WU38">INDEX(WU$13:WU37,$B38+1,1)</f>
        <v>0</v>
      </c>
      <c r="WV38" s="535" cm="1">
        <f t="array" ref="WV38">INDEX(WV$13:WV37,$B38+1,1)</f>
        <v>0</v>
      </c>
      <c r="WW38" s="535" cm="1">
        <f t="array" ref="WW38">INDEX(WW$13:WW37,$B38+1,1)</f>
        <v>0</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535" t="str" cm="1">
        <f t="array" ref="XH38">INDEX(XH$13:XH37,$B38+1,1)</f>
        <v>-</v>
      </c>
      <c r="XI38" s="535" t="str" cm="1">
        <f t="array" ref="XI38">INDEX(XI$13:XI37,$B38+1,1)</f>
        <v>-</v>
      </c>
      <c r="XJ38" s="535" t="str" cm="1">
        <f t="array" ref="XJ38">INDEX(XJ$13:XJ37,$B38+1,1)</f>
        <v>-</v>
      </c>
      <c r="XK38" s="535" t="str" cm="1">
        <f t="array" ref="XK38">INDEX(XK$13:XK37,$B38+1,1)</f>
        <v>-</v>
      </c>
      <c r="XL38" s="535" t="str" cm="1">
        <f t="array" ref="XL38">INDEX(XL$13:XL37,$B38+1,1)</f>
        <v>-</v>
      </c>
      <c r="XM38" s="535" t="str" cm="1">
        <f t="array" ref="XM38">INDEX(XM$13:XM37,$B38+1,1)</f>
        <v>-</v>
      </c>
      <c r="XN38" s="18"/>
      <c r="XO38" s="411" t="b">
        <v>0</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str" cm="1">
        <f t="array" ref="XW38">INDEX(XW$13:XW37,$B38+1,1)</f>
        <v>-</v>
      </c>
      <c r="XX38" s="535" t="str" cm="1">
        <f t="array" ref="XX38">INDEX(XX$13:XX37,$B38+1,1)</f>
        <v>-</v>
      </c>
      <c r="XY38" s="535" t="str" cm="1">
        <f t="array" ref="XY38">INDEX(XY$13:XY37,$B38+1,1)</f>
        <v>-</v>
      </c>
      <c r="XZ38" s="535" t="str" cm="1">
        <f t="array" ref="XZ38">INDEX(XZ$13:XZ37,$B38+1,1)</f>
        <v>-</v>
      </c>
      <c r="YA38" s="535" t="str" cm="1">
        <f t="array" ref="YA38">INDEX(YA$13:YA37,$B38+1,1)</f>
        <v>-</v>
      </c>
      <c r="YB38" s="535" cm="1">
        <f t="array" ref="YB38">INDEX(YB$13:YB37,$B38+1,1)</f>
        <v>0</v>
      </c>
      <c r="YC38" s="535" t="str" cm="1">
        <f t="array" ref="YC38">INDEX(YC$13:YC37,$B38+1,1)</f>
        <v>-</v>
      </c>
      <c r="YD38" s="535" t="str" cm="1">
        <f t="array" ref="YD38">INDEX(YD$13:YD37,$B38+1,1)</f>
        <v>-</v>
      </c>
      <c r="YE38" s="535" t="str" cm="1">
        <f t="array" ref="YE38">INDEX(YE$13:YE37,$B38+1,1)</f>
        <v>-</v>
      </c>
      <c r="YF38" s="535" t="str" cm="1">
        <f t="array" ref="YF38">INDEX(YF$13:YF37,$B38+1,1)</f>
        <v>-</v>
      </c>
      <c r="YG38" s="535" t="str" cm="1">
        <f t="array" ref="YG38">INDEX(YG$13:YG37,$B38+1,1)</f>
        <v>-</v>
      </c>
      <c r="YH38" s="535" t="str" cm="1">
        <f t="array" ref="YH38">INDEX(YH$13:YH37,$B38+1,1)</f>
        <v>-</v>
      </c>
      <c r="YI38" s="535" t="str" cm="1">
        <f t="array" ref="YI38">INDEX(YI$13:YI37,$B38+1,1)</f>
        <v>-</v>
      </c>
      <c r="YJ38" s="535" t="str" cm="1">
        <f t="array" ref="YJ38">INDEX(YJ$13:YJ37,$B38+1,1)</f>
        <v>-</v>
      </c>
      <c r="YK38" s="535" t="b" cm="1">
        <f t="array" ref="YK38">INDEX(YK$13:YK37,$B38+1,1)</f>
        <v>1</v>
      </c>
      <c r="YL38" s="535" t="str" cm="1">
        <f t="array" ref="YL38">INDEX(YL$13:YL37,$B38+1,1)</f>
        <v>-</v>
      </c>
      <c r="YM38" s="535" cm="1">
        <f t="array" ref="YM38">INDEX(YM$13:YM37,$B38+1,1)</f>
        <v>0</v>
      </c>
      <c r="YN38" s="535" cm="1">
        <f t="array" ref="YN38">INDEX(YN$13:YN37,$B38+1,1)</f>
        <v>0</v>
      </c>
      <c r="YO38" s="535" cm="1">
        <f t="array" ref="YO38">INDEX(YO$13:YO37,$B38+1,1)</f>
        <v>0</v>
      </c>
      <c r="YP38" s="18"/>
      <c r="YQ38" s="535" t="str" cm="1">
        <f t="array" ref="YQ38">INDEX(YQ$13:YQ37,$B38+1,1)</f>
        <v>-</v>
      </c>
      <c r="YR38" s="535" t="str" cm="1">
        <f t="array" ref="YR38">INDEX(YR$13:YR37,$B38+1,1)</f>
        <v>-</v>
      </c>
      <c r="YS38" s="535" t="str" cm="1">
        <f t="array" ref="YS38">INDEX(YS$13:YS37,$B38+1,1)</f>
        <v>-</v>
      </c>
      <c r="YT38" s="535" t="str" cm="1">
        <f t="array" ref="YT38">INDEX(YT$13:YT37,$B38+1,1)</f>
        <v>-</v>
      </c>
      <c r="YU38" s="535" cm="1">
        <f t="array" ref="YU38">INDEX(YU$13:YU37,$B38+1,1)</f>
        <v>1</v>
      </c>
      <c r="YV38" s="535" cm="1">
        <f t="array" ref="YV38">INDEX(YV$13:YV37,$B38+1,1)</f>
        <v>1</v>
      </c>
      <c r="YW38" s="535" cm="1">
        <f t="array" ref="YW38">INDEX(YW$13:YW37,$B38+1,1)</f>
        <v>1</v>
      </c>
      <c r="YX38" s="535" cm="1">
        <f t="array" ref="YX38">INDEX(YX$13:YX37,$B38+1,1)</f>
        <v>1</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18"/>
      <c r="ZE38" s="411">
        <v>1.5</v>
      </c>
      <c r="ZF38" s="18"/>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cm="1">
        <f t="array" ref="AAV38">INDEX(AAV$13:AAV37,$B38+1,1)</f>
        <v>1</v>
      </c>
      <c r="AAW38" s="535" cm="1">
        <f t="array" ref="AAW38">INDEX(AAW$13:AAW37,$B38+1,1)</f>
        <v>1</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18"/>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t="str" cm="1">
        <f t="array" ref="AEN38">INDEX(AEN$13:AEN37,$B38+1,1)</f>
        <v>-</v>
      </c>
      <c r="AEO38" s="535" t="str" cm="1">
        <f t="array" ref="AEO38">INDEX(AEO$13:AEO37,$B38+1,1)</f>
        <v>-</v>
      </c>
      <c r="AEP38" s="535" t="str" cm="1">
        <f t="array" ref="AEP38">INDEX(AEP$13:AEP37,$B38+1,1)</f>
        <v>-</v>
      </c>
      <c r="AEQ38" s="535" t="str" cm="1">
        <f t="array" ref="AEQ38">INDEX(AEQ$13:AEQ37,$B38+1,1)</f>
        <v>-</v>
      </c>
      <c r="AER38" s="535" t="str" cm="1">
        <f t="array" ref="AER38">INDEX(AER$13:AER37,$B38+1,1)</f>
        <v>-</v>
      </c>
      <c r="AES38" s="535" t="str" cm="1">
        <f t="array" ref="AES38">INDEX(AES$13:AES37,$B38+1,1)</f>
        <v>-</v>
      </c>
      <c r="AET38" s="535" t="str" cm="1">
        <f t="array" ref="AET38">INDEX(AET$13:AET37,$B38+1,1)</f>
        <v>-</v>
      </c>
      <c r="AEU38" s="535" t="str" cm="1">
        <f t="array" ref="AEU38">INDEX(AEU$13:AEU37,$B38+1,1)</f>
        <v>-</v>
      </c>
      <c r="AEV38" s="535" t="str" cm="1">
        <f t="array" ref="AEV38">INDEX(AEV$13:AEV37,$B38+1,1)</f>
        <v>-</v>
      </c>
      <c r="AEW38" s="535" t="str" cm="1">
        <f t="array" ref="AEW38">INDEX(AEW$13:AEW37,$B38+1,1)</f>
        <v>-</v>
      </c>
      <c r="AEX38" s="535" cm="1">
        <f t="array" ref="AEX38">INDEX(AEX$13:AEX37,$B38+1,1)</f>
        <v>0</v>
      </c>
      <c r="AEY38" s="483">
        <v>0</v>
      </c>
    </row>
    <row r="39" spans="1:831" outlineLevel="1">
      <c r="A39" s="18">
        <f t="shared" si="137"/>
        <v>26</v>
      </c>
      <c r="B39" s="18">
        <f t="shared" si="199"/>
        <v>5</v>
      </c>
      <c r="C39">
        <v>2</v>
      </c>
      <c r="D39" s="17" t="str" cm="1">
        <f t="array" ref="D39">INDEX(D$13:D38,$B39+1,1)</f>
        <v>GSW</v>
      </c>
      <c r="E39" t="b">
        <v>1</v>
      </c>
      <c r="F39" t="b">
        <v>0</v>
      </c>
      <c r="G39" t="b">
        <f t="shared" si="205"/>
        <v>1</v>
      </c>
      <c r="H39" s="40" t="s">
        <v>2642</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ref="V39:V55" si="210">INDEX(i.Breed,$T39,V$6)</f>
        <v>2</v>
      </c>
      <c r="W39" s="778" t="b">
        <f t="shared" si="196"/>
        <v>0</v>
      </c>
      <c r="X39" s="777" t="b">
        <f t="shared" si="206"/>
        <v>1</v>
      </c>
      <c r="Y39" s="777" t="b">
        <f t="shared" si="206"/>
        <v>1</v>
      </c>
      <c r="Z39" s="796" t="b" cm="1">
        <f t="array" ref="Z39">INDEX(Z$13:Z38,$B39+1,1)</f>
        <v>0</v>
      </c>
      <c r="AA39" s="411">
        <f t="shared" si="140"/>
        <v>6</v>
      </c>
      <c r="AB39" s="411">
        <f t="shared" si="141"/>
        <v>6</v>
      </c>
      <c r="AC39" s="411"/>
      <c r="AD39" s="411">
        <f t="shared" si="142"/>
        <v>6</v>
      </c>
      <c r="AE39" s="111"/>
      <c r="AF39" s="111"/>
      <c r="AG39" s="111"/>
      <c r="AH39" s="111"/>
      <c r="AI39" s="535" cm="1">
        <f t="array" ref="AI39">INDEX(AI$13:AI38,$B39+1,1)</f>
        <v>1</v>
      </c>
      <c r="AJ39" s="535" cm="1">
        <f t="array" ref="AJ39">INDEX(AJ$13:AJ38,$B39+1,1)</f>
        <v>1</v>
      </c>
      <c r="AK39" s="535" cm="1">
        <f t="array" ref="AK39">INDEX(AK$13:AK38,$B39+1,1)</f>
        <v>1</v>
      </c>
      <c r="AL39" s="18"/>
      <c r="AM39" s="535" cm="1">
        <f t="array" ref="AM39">INDEX(AM$13:AM38,$B39+1,1)</f>
        <v>0</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aca="1" ref="BA39" ca="1">$H39&amp;" "        &amp;_xlfn.SINGLE( INDEX(i.ModelStructure,$I39,1))    &amp;" "
&amp; $D39        &amp;       IF(OR($CE39="-", $CE39),"_PInp","_Full")&amp;    IF($DK39=0," SFM","")&amp;IF($DK39=1," MFM","")&amp;IF($DK39=7," Mat","")&amp;IF($EZ39=1,"&amp;EL","   ")&amp;IF($DQ39=TRUE,"&amp;BBT","    ")
&amp;      " TOL"&amp;_xlfn.SINGLE(INDEX(i.TOL_Desc,1,$N39))   &amp; " Scan"&amp;$AK39
&amp;       CHOOSE($K39+1," CFS"," GFS"," NFS")&amp;     " CG_"&amp;_xlfn.SINGLE(_xlfn.SWITCH($XO39,"-",1,TRUE,1,FALSE,0))&amp;_xlfn.SINGLE(    IF($XX39="-"," FodCrop    ",_xlfn.SWITCH(VALUE(LEFT($XX$4,1)),0," All",6," Lup",9," Oat",11," OaF")&amp;"_Fod"&amp;TEXT($XX39,"000%")))
&amp;" REV"&amp;"_"&amp;TEXT($HB39,"00;-0;00;@ ")&amp;TEXT($AN39,"00;-0;00;  @")&amp;"_"&amp;TEXT($HG39,"0")&amp;"_"&amp;TEXT($AP39,"0")
&amp; " RR"&amp;TEXT(SUM($FD39:$FE39),"+00%;-00%;    ;@")
&amp; " ("&amp;IF($DD39,"P","E")   &amp;IF($DE39,"T","t")        &amp;     "_F"&amp;IF($AAG39=TRUE,3,0)+COUNTIF($ZY39:$AAC39,TRUE)+COUNTIF($BV39:$BW39,"&gt;0")&amp;IF($AAE39=TRUE,3,0)+COUNTIF($BV39:$BW39,"&gt;0")&amp;"N"&amp;$AAJ39&amp;$AAK39&amp;"L"&amp;$AAV39&amp;$AAW39&amp;"_"&amp;$AAU39&amp;")"</f>
        <v>Fodder_Test  SE GSW_PInp MFM        TOLSpr Scan1 CFS CG_1 FodCrop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5"/>
        <v>-</v>
      </c>
      <c r="CI39" s="411">
        <f t="shared" ref="CI39:CJ55" si="211">$K39</f>
        <v>0</v>
      </c>
      <c r="CJ39" s="411">
        <f t="shared" si="211"/>
        <v>0</v>
      </c>
      <c r="CK39" s="535" t="str" cm="1">
        <f t="array" ref="CK39">INDEX(CK$13:CK38,$B39+1,1)</f>
        <v>-</v>
      </c>
      <c r="CL39" s="535" t="str" cm="1">
        <f t="array" ref="CL39">INDEX(CL$13:CL38,$B39+1,1)</f>
        <v>-</v>
      </c>
      <c r="CM39" s="535" t="str" cm="1">
        <f t="array" ref="CM39">INDEX(CM$13:CM38,$B39+1,1)</f>
        <v>-</v>
      </c>
      <c r="CN39" s="411" t="str">
        <f t="shared" ca="1" si="147"/>
        <v>-</v>
      </c>
      <c r="CO39" s="411">
        <f t="shared" ref="CO39:CP55" si="212">$K39</f>
        <v>0</v>
      </c>
      <c r="CP39" s="411">
        <f t="shared" si="212"/>
        <v>0</v>
      </c>
      <c r="CQ39" s="535" t="str" cm="1">
        <f t="array" ref="CQ39">INDEX(CQ$13:CQ38,$B39+1,1)</f>
        <v>-</v>
      </c>
      <c r="CR39" s="411" t="str">
        <f t="shared" ca="1" si="149"/>
        <v>-</v>
      </c>
      <c r="CS39" s="411">
        <f t="shared" si="150"/>
        <v>0</v>
      </c>
      <c r="CT39" s="535" t="str" cm="1">
        <f t="array" ref="CT39">INDEX(CT$13:CT38,$B39+1,1)</f>
        <v>-</v>
      </c>
      <c r="CU39" s="535" t="str" cm="1">
        <f t="array" ref="CU39">INDEX(CU$13:CU38,$B39+1,1)</f>
        <v>-</v>
      </c>
      <c r="CV39" s="411">
        <f t="shared" si="151"/>
        <v>0</v>
      </c>
      <c r="CW39" s="535" t="str" cm="1">
        <f t="array" ref="CW39">INDEX(CW$13:CW38,$B39+1,1)</f>
        <v>-</v>
      </c>
      <c r="CX39" s="411" t="str">
        <f t="shared" ca="1" si="152"/>
        <v>-</v>
      </c>
      <c r="CY39" s="411">
        <f t="shared" ref="CY39:CZ55" si="213">$K39</f>
        <v>0</v>
      </c>
      <c r="CZ39" s="411">
        <f t="shared" si="213"/>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77"/>
        <v>1</v>
      </c>
      <c r="DL39" s="411">
        <f t="shared" si="177"/>
        <v>60</v>
      </c>
      <c r="DM39" s="535" t="str" cm="1">
        <f t="array" ref="DM39">INDEX(DM$13:DM38,$B39+1,1)</f>
        <v>-</v>
      </c>
      <c r="DN39" s="411" t="str">
        <f t="shared" si="178"/>
        <v>-</v>
      </c>
      <c r="DO39" s="411" t="str">
        <f t="shared" si="178"/>
        <v>-</v>
      </c>
      <c r="DP39" s="411" t="str">
        <f t="shared" si="178"/>
        <v>-</v>
      </c>
      <c r="DQ39" s="411" t="b">
        <f t="shared" si="179"/>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3"/>
        <v>500</v>
      </c>
      <c r="DW39" s="411">
        <f t="shared" si="203"/>
        <v>500</v>
      </c>
      <c r="DX39" s="411" t="str">
        <f t="shared" si="203"/>
        <v>-</v>
      </c>
      <c r="DY39" s="411" t="str">
        <f t="shared" si="203"/>
        <v>-</v>
      </c>
      <c r="DZ39" s="411" t="str">
        <f t="shared" si="203"/>
        <v>-</v>
      </c>
      <c r="EA39" s="411" t="str">
        <f t="shared" si="203"/>
        <v>-</v>
      </c>
      <c r="EB39" s="411" t="str">
        <f t="shared" si="203"/>
        <v>-</v>
      </c>
      <c r="EC39" s="535" cm="1">
        <f t="array" ref="EC39">INDEX(EC$13:EC38,$B39+1,1)</f>
        <v>0</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535" cm="1">
        <f t="array" ref="EN39">INDEX(EN$13:EN38,$B39+1,1)</f>
        <v>999999</v>
      </c>
      <c r="EO39" s="535" cm="1">
        <f t="array" ref="EO39">INDEX(EO$13:EO38,$B39+1,1)</f>
        <v>999999</v>
      </c>
      <c r="EP39" s="782">
        <f t="shared" si="207"/>
        <v>0</v>
      </c>
      <c r="EQ39" s="782">
        <f t="shared" si="207"/>
        <v>0</v>
      </c>
      <c r="ER39" s="782">
        <f t="shared" si="207"/>
        <v>999999</v>
      </c>
      <c r="ES39" s="535" t="str" cm="1">
        <f t="array" ref="ES39">INDEX(ES$13:ES38,$B39+1,1)</f>
        <v>-</v>
      </c>
      <c r="ET39" s="535" t="str" cm="1">
        <f t="array" ref="ET39">INDEX(ET$13:ET38,$B39+1,1)</f>
        <v>-</v>
      </c>
      <c r="EU39" s="411" t="str">
        <f>IF(OR($AB39=6,$FW39&lt;2),EU$13,INDEX(i.dryman,($AJ39-1)*4+$AI39,EU$6))</f>
        <v>-</v>
      </c>
      <c r="EV39" s="411" t="str">
        <f>IF(OR($AB39=6,$FW39&lt;2),EV$13,INDEX(i.dryman,($AJ39-1)*4+$AI39,EV$6))</f>
        <v>-</v>
      </c>
      <c r="EW39" s="781">
        <f t="shared" si="181"/>
        <v>0</v>
      </c>
      <c r="EX39" s="779">
        <f t="shared" si="182"/>
        <v>999999</v>
      </c>
      <c r="EY39" s="780">
        <f t="shared" si="183"/>
        <v>999999</v>
      </c>
      <c r="EZ39" s="535" t="str" cm="1">
        <f t="array" ref="EZ39">INDEX(EZ$13:EZ38,$B39+1,1)</f>
        <v>-</v>
      </c>
      <c r="FA39" s="728" cm="1">
        <f t="array" ref="FA39">IF(EZ39&lt;&gt;"-",EZ39,INDEX(i.ELMatedEst,$AA39+1,$T39))</f>
        <v>0</v>
      </c>
      <c r="FB39" s="535" t="str" cm="1">
        <f t="array" ref="FB39">INDEX(FB$13:FB38,$B39+1,1)</f>
        <v>-</v>
      </c>
      <c r="FC39" s="535" t="str" cm="1">
        <f t="array" ref="FC39">INDEX(FC$13:FC38,$B39+1,1)</f>
        <v>-</v>
      </c>
      <c r="FD39" s="411">
        <f t="shared" si="184"/>
        <v>0</v>
      </c>
      <c r="FE39" s="666">
        <f t="shared" si="185"/>
        <v>5.0000000000000001E-3</v>
      </c>
      <c r="FF39" s="535" cm="1">
        <f t="array" ref="FF39">INDEX(FF$13:FF38,$B39+1,1)</f>
        <v>1</v>
      </c>
      <c r="FG39" s="667">
        <f t="shared" si="186"/>
        <v>0.12</v>
      </c>
      <c r="FH39" s="667">
        <f>INDEX(CHOOSE($N39,DataAutumn!i.EL_PropnSold,DataWinter!i.EL_PropnSold,DataSpring!i.EL_PropnSold),$AI39,$T39)*INDEX(i.ELMatedEst,$AB39+1,$T39)*i.dAdultRR_ELPropSold
+INDEX(i.dryman,($AJ39-1)*4+$AI39,FH$7)</f>
        <v>0</v>
      </c>
      <c r="FI39" s="667">
        <f>INDEX(CHOOSE($N39,DataAutumn!i.EL_PropnSold,DataWinter!i.EL_PropnSold,DataSpring!i.EL_PropnSold),$AI39,$T39)*INDEX(i.ELMatedEst,$AB39+1,$T39)*i.dAdultRR_ELPropSold
+INDEX(i.dryman,($AJ39-1)*4+$AI39,FI$7)</f>
        <v>3.125E-2</v>
      </c>
      <c r="FJ39" s="667">
        <f>INDEX(CHOOSE($N39,DataAutumn!i.EL_PropnSold,DataWinter!i.EL_PropnSold,DataSpring!i.EL_PropnSold),$AI39,$T39)*INDEX(i.ELMatedEst,$AB39+1,$T39)*i.dAdultRR_ELPropSold
+INDEX(i.dryman,($AJ39-1)*4+$AI39,FJ$7)</f>
        <v>3.125E-2</v>
      </c>
      <c r="FK39" s="667">
        <f>INDEX(CHOOSE($N39,DataAutumn!i.EL_PropnSold,DataWinter!i.EL_PropnSold,DataSpring!i.EL_PropnSold),$AI39,$T39)*INDEX(i.ELMatedEst,$AB39+1,$T39)*i.dAdultRR_ELPropSold
+INDEX(i.dryman,($AJ39-1)*4+$AI39,FK$7)</f>
        <v>3.125E-2</v>
      </c>
      <c r="FL39" s="668">
        <f>INDEX(CHOOSE($N39,DataAutumn!i.EL_PropnSold,DataWinter!i.EL_PropnSold,DataSpring!i.EL_PropnSold),$AI39,$T39)*INDEX(i.ELMatedEst,$AB39+1,$T39)*i.dAdultLSurv_ELPropSold</f>
        <v>0</v>
      </c>
      <c r="FM39" s="411" t="b">
        <f t="shared" ref="FM39:FP55" si="214">INDEX(i.dryman,($AJ39-1)*4+$AI39,FM$6)</f>
        <v>0</v>
      </c>
      <c r="FN39" s="411" t="b">
        <f t="shared" si="214"/>
        <v>0</v>
      </c>
      <c r="FO39" s="411" t="b">
        <f t="shared" si="214"/>
        <v>0</v>
      </c>
      <c r="FP39" s="411" t="b">
        <f t="shared" si="214"/>
        <v>0</v>
      </c>
      <c r="FQ39" s="411">
        <f t="shared" si="208"/>
        <v>1</v>
      </c>
      <c r="FR39" s="411">
        <f t="shared" si="208"/>
        <v>0</v>
      </c>
      <c r="FS39" s="411" t="b">
        <f t="shared" si="189"/>
        <v>0</v>
      </c>
      <c r="FT39" s="411" t="b">
        <f t="shared" si="209"/>
        <v>0</v>
      </c>
      <c r="FU39" s="411" t="b">
        <f t="shared" si="209"/>
        <v>0</v>
      </c>
      <c r="FV39" s="411" t="b">
        <f t="shared" si="209"/>
        <v>1</v>
      </c>
      <c r="FW39" s="87">
        <f t="shared" ref="FW39:FX55" si="215">$AK39</f>
        <v>1</v>
      </c>
      <c r="FX39" s="87">
        <f t="shared" si="215"/>
        <v>1</v>
      </c>
      <c r="FY39" s="535" cm="1">
        <f t="array" ref="FY39">INDEX(FY$13:FY38,$B39+1,1)</f>
        <v>1</v>
      </c>
      <c r="FZ39" s="535" cm="1">
        <f t="array" ref="FZ39">INDEX(FZ$13:FZ38,$B39+1,1)</f>
        <v>1</v>
      </c>
      <c r="GA39" s="535" cm="1">
        <f t="array" ref="GA39">INDEX(GA$13:GA38,$B39+1,1)</f>
        <v>1</v>
      </c>
      <c r="GB39" s="535" cm="1">
        <f t="array" ref="GB39">INDEX(GB$13:GB38,$B39+1,1)</f>
        <v>1</v>
      </c>
      <c r="GC39" s="535" t="str" cm="1">
        <f t="array" ref="GC39">INDEX(GC$13:GC38,$B39+1,1)</f>
        <v>-</v>
      </c>
      <c r="GD39" s="411" t="b">
        <f t="shared" si="190"/>
        <v>1</v>
      </c>
      <c r="GE39" s="411" t="b">
        <f t="shared" si="190"/>
        <v>0</v>
      </c>
      <c r="GF39" s="411" t="b">
        <f t="shared" si="190"/>
        <v>0</v>
      </c>
      <c r="GG39" s="411" t="b">
        <f t="shared" si="190"/>
        <v>0</v>
      </c>
      <c r="GH39" s="87">
        <f t="shared" ref="GH39:GO55" si="216">INDEX(i.PGRscalar,1,($L39-1)*10+GH$6)</f>
        <v>1</v>
      </c>
      <c r="GI39" s="87">
        <f t="shared" si="216"/>
        <v>1</v>
      </c>
      <c r="GJ39" s="87">
        <f t="shared" si="216"/>
        <v>1</v>
      </c>
      <c r="GK39" s="87">
        <f t="shared" si="216"/>
        <v>1</v>
      </c>
      <c r="GL39" s="87">
        <f t="shared" si="216"/>
        <v>1</v>
      </c>
      <c r="GM39" s="87">
        <f t="shared" si="216"/>
        <v>1</v>
      </c>
      <c r="GN39" s="87">
        <f t="shared" si="216"/>
        <v>1</v>
      </c>
      <c r="GO39" s="87">
        <f t="shared" si="216"/>
        <v>1</v>
      </c>
      <c r="GP39" s="535" cm="1">
        <f t="array" ref="GP39">INDEX(GP$13:GP38,$B39+1,1)</f>
        <v>0</v>
      </c>
      <c r="GQ39" s="535" cm="1">
        <f t="array" ref="GQ39">INDEX(GQ$13:GQ38,$B39+1,1)</f>
        <v>0</v>
      </c>
      <c r="GR39" s="535" cm="1">
        <f t="array" ref="GR39">INDEX(GR$13:GR38,$B39+1,1)</f>
        <v>0</v>
      </c>
      <c r="GS39" s="535" cm="1">
        <f t="array" ref="GS39">INDEX(GS$13:GS38,$B39+1,1)</f>
        <v>0</v>
      </c>
      <c r="GT39" s="411" cm="1">
        <f t="array" ref="GT39">INDEX(i.dse_type,1,$L39)</f>
        <v>0</v>
      </c>
      <c r="GU39" s="535" t="str" cm="1">
        <f t="array" ref="GU39">INDEX(GU$13:GU38,$B39+1,1)</f>
        <v>-</v>
      </c>
      <c r="GV39" s="535" t="str" cm="1">
        <f t="array" ref="GV39">INDEX(GV$13:GV38,$B39+1,1)</f>
        <v>-</v>
      </c>
      <c r="GW39" s="535" t="str" cm="1">
        <f t="array" ref="GW39">INDEX(GW$13:GW38,$B39+1,1)</f>
        <v>-</v>
      </c>
      <c r="GX39" s="18"/>
      <c r="GY39" s="535" t="str" cm="1">
        <f t="array" ref="GY39">INDEX(GY$13:GY38,$B39+1,1)</f>
        <v>-</v>
      </c>
      <c r="GZ39" s="411" t="b">
        <f t="shared" si="191"/>
        <v>0</v>
      </c>
      <c r="HA39" s="535" t="str" cm="1">
        <f t="array" ref="HA39">INDEX(HA$13:HA38,$B39+1,1)</f>
        <v>-</v>
      </c>
      <c r="HB39" s="535" t="str" cm="1">
        <f t="array" ref="HB39">INDEX(HB$13:HB38,$B39+1,1)</f>
        <v>-</v>
      </c>
      <c r="HC39" s="535" t="str" cm="1">
        <f t="array" ref="HC39">INDEX(HC$13:HC38,$B39+1,1)</f>
        <v>-</v>
      </c>
      <c r="HD39" s="535" cm="1">
        <f t="array" ref="HD39">INDEX(HD$13:HD38,$B39+1,1)</f>
        <v>1</v>
      </c>
      <c r="HE39" s="535" cm="1">
        <f t="array" ref="HE39">INDEX(HE$13:HE38,$B39+1,1)</f>
        <v>1</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t="str" cm="1">
        <f t="array" ref="HU39">INDEX(HU$13:HU38,$B39+1,1)</f>
        <v>-</v>
      </c>
      <c r="HV39" s="535" t="str" cm="1">
        <f t="array" ref="HV39">INDEX(HV$13:HV38,$B39+1,1)</f>
        <v>-</v>
      </c>
      <c r="HW39" s="535" t="str" cm="1">
        <f t="array" ref="HW39">INDEX(HW$13:HW38,$B39+1,1)</f>
        <v>-</v>
      </c>
      <c r="HX39" s="535" t="str" cm="1">
        <f t="array" ref="HX39">INDEX(HX$13:HX38,$B39+1,1)</f>
        <v>-</v>
      </c>
      <c r="HY39" s="535" t="str" cm="1">
        <f t="array" ref="HY39">INDEX(HY$13:HY38,$B39+1,1)</f>
        <v>-</v>
      </c>
      <c r="HZ39" s="535" t="str" cm="1">
        <f t="array" ref="HZ39">INDEX(HZ$13:HZ38,$B39+1,1)</f>
        <v>-</v>
      </c>
      <c r="IA39" s="535" cm="1">
        <f t="array" ref="IA39">INDEX(IA$13:IA38,$B39+1,1)</f>
        <v>0</v>
      </c>
      <c r="IB39" s="535" t="str" cm="1">
        <f t="array" ref="IB39">INDEX(IB$13:IB38,$B39+1,1)</f>
        <v>-</v>
      </c>
      <c r="IC39" s="535" cm="1">
        <f t="array" ref="IC39">INDEX(IC$13:IC38,$B39+1,1)</f>
        <v>1</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535" cm="1">
        <f t="array" ref="IK39">INDEX(IK$13:IK38,$B39+1,1)</f>
        <v>1</v>
      </c>
      <c r="IL39" s="535" cm="1">
        <f t="array" ref="IL39">INDEX(IL$13:IL38,$B39+1,1)</f>
        <v>0</v>
      </c>
      <c r="IM39" s="535" cm="1">
        <f t="array" ref="IM39">INDEX(IM$13:IM38,$B39+1,1)</f>
        <v>0</v>
      </c>
      <c r="IN39" s="535" cm="1">
        <f t="array" ref="IN39">INDEX(IN$13:IN38,$B39+1,1)</f>
        <v>0</v>
      </c>
      <c r="IO39" s="535" cm="1">
        <f t="array" ref="IO39">INDEX(IO$13:IO38,$B39+1,1)</f>
        <v>0</v>
      </c>
      <c r="IP39" s="535" cm="1">
        <f t="array" ref="IP39">INDEX(IP$13:IP38,$B39+1,1)</f>
        <v>0</v>
      </c>
      <c r="IQ39" s="18"/>
      <c r="IR39" s="535" cm="1">
        <f t="array" ref="IR39">INDEX(IR$13:IR38,$B39+1,1)</f>
        <v>0.125</v>
      </c>
      <c r="IS39" s="535" cm="1">
        <f t="array" ref="IS39">INDEX(IS$13:IS38,$B39+1,1)</f>
        <v>0.3</v>
      </c>
      <c r="IT39" s="535" cm="1">
        <f t="array" ref="IT39">INDEX(IT$13:IT38,$B39+1,1)</f>
        <v>-0.05</v>
      </c>
      <c r="IU39" s="535" cm="1">
        <f t="array" ref="IU39">INDEX(IU$13:IU38,$B39+1,1)</f>
        <v>0.1</v>
      </c>
      <c r="IV39" s="535" cm="1">
        <f t="array" ref="IV39">INDEX(IV$13:IV38,$B39+1,1)</f>
        <v>0.25</v>
      </c>
      <c r="IW39" s="535" cm="1">
        <f t="array" ref="IW39">INDEX(IW$13:IW38,$B39+1,1)</f>
        <v>-0.05</v>
      </c>
      <c r="IX39" s="535" cm="1">
        <f t="array" ref="IX39">INDEX(IX$13:IX38,$B39+1,1)</f>
        <v>0.05</v>
      </c>
      <c r="IY39" s="535" cm="1">
        <f t="array" ref="IY39">INDEX(IY$13:IY38,$B39+1,1)</f>
        <v>0.1</v>
      </c>
      <c r="IZ39" s="535" cm="1">
        <f t="array" ref="IZ39">INDEX(IZ$13:IZ38,$B39+1,1)</f>
        <v>-0.02</v>
      </c>
      <c r="JA39" s="535" cm="1">
        <f t="array" ref="JA39">INDEX(JA$13:JA38,$B39+1,1)</f>
        <v>0.1</v>
      </c>
      <c r="JB39" s="535" cm="1">
        <f t="array" ref="JB39">INDEX(JB$13:JB38,$B39+1,1)</f>
        <v>0.25</v>
      </c>
      <c r="JC39" s="535" cm="1">
        <f t="array" ref="JC39">INDEX(JC$13:JC38,$B39+1,1)</f>
        <v>-0.05</v>
      </c>
      <c r="JD39" s="535" cm="1">
        <f t="array" ref="JD39">INDEX(JD$13:JD38,$B39+1,1)</f>
        <v>0.125</v>
      </c>
      <c r="JE39" s="535" cm="1">
        <f t="array" ref="JE39">INDEX(JE$13:JE38,$B39+1,1)</f>
        <v>0.1</v>
      </c>
      <c r="JF39" s="535" cm="1">
        <f t="array" ref="JF39">INDEX(JF$13:JF38,$B39+1,1)</f>
        <v>0.1</v>
      </c>
      <c r="JG39" s="535" cm="1">
        <f t="array" ref="JG39">INDEX(JG$13:JG38,$B39+1,1)</f>
        <v>0.1</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cm="1">
        <f t="array" ref="WM39">INDEX(WM$13:WM38,$B39+1,1)</f>
        <v>0</v>
      </c>
      <c r="WN39" s="535" cm="1">
        <f t="array" ref="WN39">INDEX(WN$13:WN38,$B39+1,1)</f>
        <v>0</v>
      </c>
      <c r="WO39" s="535" cm="1">
        <f t="array" ref="WO39">INDEX(WO$13:WO38,$B39+1,1)</f>
        <v>0</v>
      </c>
      <c r="WP39" s="535" cm="1">
        <f t="array" ref="WP39">INDEX(WP$13:WP38,$B39+1,1)</f>
        <v>0</v>
      </c>
      <c r="WQ39" s="535" cm="1">
        <f t="array" ref="WQ39">INDEX(WQ$13:WQ38,$B39+1,1)</f>
        <v>0</v>
      </c>
      <c r="WR39" s="535" cm="1">
        <f t="array" ref="WR39">INDEX(WR$13:WR38,$B39+1,1)</f>
        <v>0</v>
      </c>
      <c r="WS39" s="535" t="str" cm="1">
        <f t="array" ref="WS39">INDEX(WS$13:WS38,$B39+1,1)</f>
        <v>-</v>
      </c>
      <c r="WT39" s="18"/>
      <c r="WU39" s="535" cm="1">
        <f t="array" ref="WU39">INDEX(WU$13:WU38,$B39+1,1)</f>
        <v>0</v>
      </c>
      <c r="WV39" s="535" cm="1">
        <f t="array" ref="WV39">INDEX(WV$13:WV38,$B39+1,1)</f>
        <v>0</v>
      </c>
      <c r="WW39" s="535" cm="1">
        <f t="array" ref="WW39">INDEX(WW$13:WW38,$B39+1,1)</f>
        <v>0</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535" t="str" cm="1">
        <f t="array" ref="XH39">INDEX(XH$13:XH38,$B39+1,1)</f>
        <v>-</v>
      </c>
      <c r="XI39" s="535" t="str" cm="1">
        <f t="array" ref="XI39">INDEX(XI$13:XI38,$B39+1,1)</f>
        <v>-</v>
      </c>
      <c r="XJ39" s="535" t="str" cm="1">
        <f t="array" ref="XJ39">INDEX(XJ$13:XJ38,$B39+1,1)</f>
        <v>-</v>
      </c>
      <c r="XK39" s="535" t="str" cm="1">
        <f t="array" ref="XK39">INDEX(XK$13:XK38,$B39+1,1)</f>
        <v>-</v>
      </c>
      <c r="XL39" s="535" t="str" cm="1">
        <f t="array" ref="XL39">INDEX(XL$13:XL38,$B39+1,1)</f>
        <v>-</v>
      </c>
      <c r="XM39" s="535" t="str" cm="1">
        <f t="array" ref="XM39">INDEX(XM$13:XM38,$B39+1,1)</f>
        <v>-</v>
      </c>
      <c r="XN39" s="18"/>
      <c r="XO39" s="411" t="str">
        <f t="shared" ref="XO39:XO55" ca="1" si="217">IF($AM39&lt;&gt;0,INDEX(i.cropgraze_inc,$AM39,XO$6),OFFSET(XO$13,$B39,0))</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str" cm="1">
        <f t="array" ref="XW39">INDEX(XW$13:XW38,$B39+1,1)</f>
        <v>-</v>
      </c>
      <c r="XX39" s="535" t="str" cm="1">
        <f t="array" ref="XX39">INDEX(XX$13:XX38,$B39+1,1)</f>
        <v>-</v>
      </c>
      <c r="XY39" s="22">
        <v>1</v>
      </c>
      <c r="XZ39" s="535" t="str" cm="1">
        <f t="array" ref="XZ39">INDEX(XZ$13:XZ38,$B39+1,1)</f>
        <v>-</v>
      </c>
      <c r="YA39" s="535" t="str" cm="1">
        <f t="array" ref="YA39">INDEX(YA$13:YA38,$B39+1,1)</f>
        <v>-</v>
      </c>
      <c r="YB39" s="535" cm="1">
        <f t="array" ref="YB39">INDEX(YB$13:YB38,$B39+1,1)</f>
        <v>0</v>
      </c>
      <c r="YC39" s="535" t="str" cm="1">
        <f t="array" ref="YC39">INDEX(YC$13:YC38,$B39+1,1)</f>
        <v>-</v>
      </c>
      <c r="YD39" s="535" t="str" cm="1">
        <f t="array" ref="YD39">INDEX(YD$13:YD38,$B39+1,1)</f>
        <v>-</v>
      </c>
      <c r="YE39" s="535" t="str" cm="1">
        <f t="array" ref="YE39">INDEX(YE$13:YE38,$B39+1,1)</f>
        <v>-</v>
      </c>
      <c r="YF39" s="535" t="str" cm="1">
        <f t="array" ref="YF39">INDEX(YF$13:YF38,$B39+1,1)</f>
        <v>-</v>
      </c>
      <c r="YG39" s="535" t="str" cm="1">
        <f t="array" ref="YG39">INDEX(YG$13:YG38,$B39+1,1)</f>
        <v>-</v>
      </c>
      <c r="YH39" s="535" t="str" cm="1">
        <f t="array" ref="YH39">INDEX(YH$13:YH38,$B39+1,1)</f>
        <v>-</v>
      </c>
      <c r="YI39" s="535" t="str" cm="1">
        <f t="array" ref="YI39">INDEX(YI$13:YI38,$B39+1,1)</f>
        <v>-</v>
      </c>
      <c r="YJ39" s="535" t="str" cm="1">
        <f t="array" ref="YJ39">INDEX(YJ$13:YJ38,$B39+1,1)</f>
        <v>-</v>
      </c>
      <c r="YK39" s="535" t="b" cm="1">
        <f t="array" ref="YK39">INDEX(YK$13:YK38,$B39+1,1)</f>
        <v>1</v>
      </c>
      <c r="YL39" s="535" t="str" cm="1">
        <f t="array" ref="YL39">INDEX(YL$13:YL38,$B39+1,1)</f>
        <v>-</v>
      </c>
      <c r="YM39" s="535" cm="1">
        <f t="array" ref="YM39">INDEX(YM$13:YM38,$B39+1,1)</f>
        <v>0</v>
      </c>
      <c r="YN39" s="535" cm="1">
        <f t="array" ref="YN39">INDEX(YN$13:YN38,$B39+1,1)</f>
        <v>0</v>
      </c>
      <c r="YO39" s="535" cm="1">
        <f t="array" ref="YO39">INDEX(YO$13:YO38,$B39+1,1)</f>
        <v>0</v>
      </c>
      <c r="YP39" s="18"/>
      <c r="YQ39" s="535" t="str" cm="1">
        <f t="array" ref="YQ39">INDEX(YQ$13:YQ38,$B39+1,1)</f>
        <v>-</v>
      </c>
      <c r="YR39" s="535" t="str" cm="1">
        <f t="array" ref="YR39">INDEX(YR$13:YR38,$B39+1,1)</f>
        <v>-</v>
      </c>
      <c r="YS39" s="535" t="str" cm="1">
        <f t="array" ref="YS39">INDEX(YS$13:YS38,$B39+1,1)</f>
        <v>-</v>
      </c>
      <c r="YT39" s="535" t="str" cm="1">
        <f t="array" ref="YT39">INDEX(YT$13:YT38,$B39+1,1)</f>
        <v>-</v>
      </c>
      <c r="YU39" s="535" cm="1">
        <f t="array" ref="YU39">INDEX(YU$13:YU38,$B39+1,1)</f>
        <v>1</v>
      </c>
      <c r="YV39" s="535" cm="1">
        <f t="array" ref="YV39">INDEX(YV$13:YV38,$B39+1,1)</f>
        <v>1</v>
      </c>
      <c r="YW39" s="535" cm="1">
        <f t="array" ref="YW39">INDEX(YW$13:YW38,$B39+1,1)</f>
        <v>1</v>
      </c>
      <c r="YX39" s="535" cm="1">
        <f t="array" ref="YX39">INDEX(YX$13:YX38,$B39+1,1)</f>
        <v>1</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18"/>
      <c r="ZE39" s="411">
        <v>1.5</v>
      </c>
      <c r="ZF39" s="18"/>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cm="1">
        <f t="array" ref="AAV39">INDEX(AAV$13:AAV38,$B39+1,1)</f>
        <v>1</v>
      </c>
      <c r="AAW39" s="535" cm="1">
        <f t="array" ref="AAW39">INDEX(AAW$13:AAW38,$B39+1,1)</f>
        <v>1</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18"/>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t="str" cm="1">
        <f t="array" ref="AEN39">INDEX(AEN$13:AEN38,$B39+1,1)</f>
        <v>-</v>
      </c>
      <c r="AEO39" s="535" t="str" cm="1">
        <f t="array" ref="AEO39">INDEX(AEO$13:AEO38,$B39+1,1)</f>
        <v>-</v>
      </c>
      <c r="AEP39" s="535" t="str" cm="1">
        <f t="array" ref="AEP39">INDEX(AEP$13:AEP38,$B39+1,1)</f>
        <v>-</v>
      </c>
      <c r="AEQ39" s="535" t="str" cm="1">
        <f t="array" ref="AEQ39">INDEX(AEQ$13:AEQ38,$B39+1,1)</f>
        <v>-</v>
      </c>
      <c r="AER39" s="535" t="str" cm="1">
        <f t="array" ref="AER39">INDEX(AER$13:AER38,$B39+1,1)</f>
        <v>-</v>
      </c>
      <c r="AES39" s="535" t="str" cm="1">
        <f t="array" ref="AES39">INDEX(AES$13:AES38,$B39+1,1)</f>
        <v>-</v>
      </c>
      <c r="AET39" s="535" t="str" cm="1">
        <f t="array" ref="AET39">INDEX(AET$13:AET38,$B39+1,1)</f>
        <v>-</v>
      </c>
      <c r="AEU39" s="535" t="str" cm="1">
        <f t="array" ref="AEU39">INDEX(AEU$13:AEU38,$B39+1,1)</f>
        <v>-</v>
      </c>
      <c r="AEV39" s="535" t="str" cm="1">
        <f t="array" ref="AEV39">INDEX(AEV$13:AEV38,$B39+1,1)</f>
        <v>-</v>
      </c>
      <c r="AEW39" s="535" t="str" cm="1">
        <f t="array" ref="AEW39">INDEX(AEW$13:AEW38,$B39+1,1)</f>
        <v>-</v>
      </c>
      <c r="AEX39" s="535" cm="1">
        <f t="array" ref="AEX39">INDEX(AEX$13:AEX38,$B39+1,1)</f>
        <v>0</v>
      </c>
      <c r="AEY39" s="483">
        <v>0</v>
      </c>
    </row>
    <row r="40" spans="1:831" outlineLevel="1">
      <c r="A40" s="18">
        <f t="shared" si="137"/>
        <v>27</v>
      </c>
      <c r="B40" s="18">
        <f t="shared" si="199"/>
        <v>5</v>
      </c>
      <c r="C40">
        <v>2</v>
      </c>
      <c r="D40" s="17" t="str" cm="1">
        <f t="array" ref="D40">INDEX(D$13:D39,$B40+1,1)</f>
        <v>GSW</v>
      </c>
      <c r="E40" t="b">
        <v>1</v>
      </c>
      <c r="F40" t="b">
        <v>0</v>
      </c>
      <c r="G40" t="b">
        <f t="shared" si="205"/>
        <v>1</v>
      </c>
      <c r="H40" s="40" t="s">
        <v>2643</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10"/>
        <v>2</v>
      </c>
      <c r="W40" s="778" t="b">
        <f t="shared" si="196"/>
        <v>0</v>
      </c>
      <c r="X40" s="777" t="b">
        <f t="shared" si="206"/>
        <v>1</v>
      </c>
      <c r="Y40" s="777" t="b">
        <f t="shared" si="206"/>
        <v>1</v>
      </c>
      <c r="Z40" s="796" t="b" cm="1">
        <f t="array" ref="Z40">INDEX(Z$13:Z39,$B40+1,1)</f>
        <v>0</v>
      </c>
      <c r="AA40" s="411">
        <f t="shared" si="140"/>
        <v>6</v>
      </c>
      <c r="AB40" s="411">
        <f t="shared" si="141"/>
        <v>6</v>
      </c>
      <c r="AC40" s="411"/>
      <c r="AD40" s="411">
        <f t="shared" si="142"/>
        <v>6</v>
      </c>
      <c r="AE40" s="111"/>
      <c r="AF40" s="111"/>
      <c r="AG40" s="111"/>
      <c r="AH40" s="111"/>
      <c r="AI40" s="535" cm="1">
        <f t="array" ref="AI40">INDEX(AI$13:AI39,$B40+1,1)</f>
        <v>1</v>
      </c>
      <c r="AJ40" s="535" cm="1">
        <f t="array" ref="AJ40">INDEX(AJ$13:AJ39,$B40+1,1)</f>
        <v>1</v>
      </c>
      <c r="AK40" s="535" cm="1">
        <f t="array" ref="AK40">INDEX(AK$13:AK39,$B40+1,1)</f>
        <v>1</v>
      </c>
      <c r="AL40" s="18"/>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Mat","")&amp;IF($EZ40=1,"&amp;EL","   ")&amp;IF($DQ40=TRUE,"&amp;BBT","    ")
&amp;      " TOL"&amp;_xlfn.SINGLE(INDEX(i.TOL_Desc,1,$N40))   &amp; " Scan"&amp;$AK40
&amp;       CHOOSE($K40+1," CFS"," GFS"," NFS")&amp;     " CG_"&amp;_xlfn.SINGLE(_xlfn.SWITCH($XO40,"-",1,TRUE,1,FALSE,0))&amp;_xlfn.SINGLE(    IF($XX40="-"," FodCrop    ",_xlfn.SWITCH(VALUE(LEFT($XX$4,1)),0," All",6," Lup",9," Oat",11," OaF")&amp;"_Fod"&amp;TEXT($XX40,"000%")))
&amp;" REV"&amp;"_"&amp;TEXT($HB40,"00;-0;00;@ ")&amp;TEXT($AN40,"00;-0;00;  @")&amp;"_"&amp;TEXT($HG40,"0")&amp;"_"&amp;TEXT($AP40,"0")
&amp; " RR"&amp;TEXT(SUM($FD40:$FE40),"+00%;-00%;    ;@")
&amp; " ("&amp;IF($DD40,"P","E")   &amp;IF($DE40,"T","t")        &amp;     "_F"&amp;IF($AAG40=TRUE,3,0)+COUNTIF($ZY40:$AAC40,TRUE)+COUNTIF($BV40:$BW40,"&gt;0")&amp;IF($AAE40=TRUE,3,0)+COUNTIF($BV40:$BW40,"&gt;0")&amp;"N"&amp;$AAJ40&amp;$AAK40&amp;"L"&amp;$AAV40&amp;$AAW40&amp;"_"&amp;$AAU40&amp;")"</f>
        <v>Lucerne      SE GSW_PInp MFM        TOLSpr Scan1 CFS CG_1 FodCrop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5"/>
        <v>-</v>
      </c>
      <c r="CI40" s="411">
        <f t="shared" si="211"/>
        <v>0</v>
      </c>
      <c r="CJ40" s="411">
        <f t="shared" si="211"/>
        <v>0</v>
      </c>
      <c r="CK40" s="535" t="str" cm="1">
        <f t="array" ref="CK40">INDEX(CK$13:CK39,$B40+1,1)</f>
        <v>-</v>
      </c>
      <c r="CL40" s="535" t="str" cm="1">
        <f t="array" ref="CL40">INDEX(CL$13:CL39,$B40+1,1)</f>
        <v>-</v>
      </c>
      <c r="CM40" s="535" t="str" cm="1">
        <f t="array" ref="CM40">INDEX(CM$13:CM39,$B40+1,1)</f>
        <v>-</v>
      </c>
      <c r="CN40" s="411" t="str">
        <f t="shared" ca="1" si="147"/>
        <v>-</v>
      </c>
      <c r="CO40" s="411">
        <f t="shared" si="212"/>
        <v>0</v>
      </c>
      <c r="CP40" s="411">
        <f t="shared" si="212"/>
        <v>0</v>
      </c>
      <c r="CQ40" s="535" t="str" cm="1">
        <f t="array" ref="CQ40">INDEX(CQ$13:CQ39,$B40+1,1)</f>
        <v>-</v>
      </c>
      <c r="CR40" s="411" t="str">
        <f t="shared" ca="1" si="149"/>
        <v>-</v>
      </c>
      <c r="CS40" s="411">
        <f t="shared" si="150"/>
        <v>0</v>
      </c>
      <c r="CT40" s="535" t="str" cm="1">
        <f t="array" ref="CT40">INDEX(CT$13:CT39,$B40+1,1)</f>
        <v>-</v>
      </c>
      <c r="CU40" s="535" t="str" cm="1">
        <f t="array" ref="CU40">INDEX(CU$13:CU39,$B40+1,1)</f>
        <v>-</v>
      </c>
      <c r="CV40" s="411">
        <f t="shared" si="151"/>
        <v>0</v>
      </c>
      <c r="CW40" s="535" t="str" cm="1">
        <f t="array" ref="CW40">INDEX(CW$13:CW39,$B40+1,1)</f>
        <v>-</v>
      </c>
      <c r="CX40" s="411" t="str">
        <f t="shared" ca="1" si="152"/>
        <v>-</v>
      </c>
      <c r="CY40" s="411">
        <f t="shared" si="213"/>
        <v>0</v>
      </c>
      <c r="CZ40" s="411">
        <f t="shared" si="213"/>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77"/>
        <v>1</v>
      </c>
      <c r="DL40" s="411">
        <f t="shared" si="177"/>
        <v>60</v>
      </c>
      <c r="DM40" s="535" t="str" cm="1">
        <f t="array" ref="DM40">INDEX(DM$13:DM39,$B40+1,1)</f>
        <v>-</v>
      </c>
      <c r="DN40" s="411" t="str">
        <f t="shared" si="178"/>
        <v>-</v>
      </c>
      <c r="DO40" s="411" t="str">
        <f t="shared" si="178"/>
        <v>-</v>
      </c>
      <c r="DP40" s="411" t="str">
        <f t="shared" si="178"/>
        <v>-</v>
      </c>
      <c r="DQ40" s="411" t="b">
        <f t="shared" si="179"/>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ref="DV40:EB48" si="218">INDEX(i.Breed,$T40,DV$6)</f>
        <v>500</v>
      </c>
      <c r="DW40" s="411">
        <f t="shared" si="218"/>
        <v>500</v>
      </c>
      <c r="DX40" s="411" t="str">
        <f t="shared" si="218"/>
        <v>-</v>
      </c>
      <c r="DY40" s="411" t="str">
        <f t="shared" si="218"/>
        <v>-</v>
      </c>
      <c r="DZ40" s="411" t="str">
        <f t="shared" si="218"/>
        <v>-</v>
      </c>
      <c r="EA40" s="411" t="str">
        <f t="shared" si="218"/>
        <v>-</v>
      </c>
      <c r="EB40" s="411" t="str">
        <f t="shared" si="218"/>
        <v>-</v>
      </c>
      <c r="EC40" s="535" cm="1">
        <f t="array" ref="EC40">INDEX(EC$13:EC39,$B40+1,1)</f>
        <v>0</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535" cm="1">
        <f t="array" ref="EN40">INDEX(EN$13:EN39,$B40+1,1)</f>
        <v>999999</v>
      </c>
      <c r="EO40" s="535" cm="1">
        <f t="array" ref="EO40">INDEX(EO$13:EO39,$B40+1,1)</f>
        <v>999999</v>
      </c>
      <c r="EP40" s="782">
        <f t="shared" si="207"/>
        <v>0</v>
      </c>
      <c r="EQ40" s="782">
        <f t="shared" si="207"/>
        <v>0</v>
      </c>
      <c r="ER40" s="782">
        <f t="shared" si="207"/>
        <v>999999</v>
      </c>
      <c r="ES40" s="535" t="str" cm="1">
        <f t="array" ref="ES40">INDEX(ES$13:ES39,$B40+1,1)</f>
        <v>-</v>
      </c>
      <c r="ET40" s="535" t="str" cm="1">
        <f t="array" ref="ET40">INDEX(ET$13:ET39,$B40+1,1)</f>
        <v>-</v>
      </c>
      <c r="EU40" s="411" t="str">
        <f>IF(OR($AB40=6,$FW40&lt;2),EU$13,INDEX(i.dryman,($AJ40-1)*4+$AI40,EU$6))</f>
        <v>-</v>
      </c>
      <c r="EV40" s="411" t="str">
        <f>IF(OR($AB40=6,$FW40&lt;2),EV$13,INDEX(i.dryman,($AJ40-1)*4+$AI40,EV$6))</f>
        <v>-</v>
      </c>
      <c r="EW40" s="781">
        <f t="shared" si="181"/>
        <v>0</v>
      </c>
      <c r="EX40" s="779">
        <f t="shared" si="182"/>
        <v>999999</v>
      </c>
      <c r="EY40" s="780">
        <f t="shared" si="183"/>
        <v>999999</v>
      </c>
      <c r="EZ40" s="535" t="str" cm="1">
        <f t="array" ref="EZ40">INDEX(EZ$13:EZ39,$B40+1,1)</f>
        <v>-</v>
      </c>
      <c r="FA40" s="728" cm="1">
        <f t="array" ref="FA40">IF(EZ40&lt;&gt;"-",EZ40,INDEX(i.ELMatedEst,$AA40+1,$T40))</f>
        <v>0</v>
      </c>
      <c r="FB40" s="535" t="str" cm="1">
        <f t="array" ref="FB40">INDEX(FB$13:FB39,$B40+1,1)</f>
        <v>-</v>
      </c>
      <c r="FC40" s="535" t="str" cm="1">
        <f t="array" ref="FC40">INDEX(FC$13:FC39,$B40+1,1)</f>
        <v>-</v>
      </c>
      <c r="FD40" s="411">
        <f t="shared" si="184"/>
        <v>0</v>
      </c>
      <c r="FE40" s="666">
        <f t="shared" si="185"/>
        <v>5.0000000000000001E-3</v>
      </c>
      <c r="FF40" s="535" cm="1">
        <f t="array" ref="FF40">INDEX(FF$13:FF39,$B40+1,1)</f>
        <v>1</v>
      </c>
      <c r="FG40" s="667">
        <f t="shared" si="186"/>
        <v>0.12</v>
      </c>
      <c r="FH40" s="667">
        <f>INDEX(CHOOSE($N40,DataAutumn!i.EL_PropnSold,DataWinter!i.EL_PropnSold,DataSpring!i.EL_PropnSold),$AI40,$T40)*INDEX(i.ELMatedEst,$AB40+1,$T40)*i.dAdultRR_ELPropSold
+INDEX(i.dryman,($AJ40-1)*4+$AI40,FH$7)</f>
        <v>0</v>
      </c>
      <c r="FI40" s="667">
        <f>INDEX(CHOOSE($N40,DataAutumn!i.EL_PropnSold,DataWinter!i.EL_PropnSold,DataSpring!i.EL_PropnSold),$AI40,$T40)*INDEX(i.ELMatedEst,$AB40+1,$T40)*i.dAdultRR_ELPropSold
+INDEX(i.dryman,($AJ40-1)*4+$AI40,FI$7)</f>
        <v>3.125E-2</v>
      </c>
      <c r="FJ40" s="667">
        <f>INDEX(CHOOSE($N40,DataAutumn!i.EL_PropnSold,DataWinter!i.EL_PropnSold,DataSpring!i.EL_PropnSold),$AI40,$T40)*INDEX(i.ELMatedEst,$AB40+1,$T40)*i.dAdultRR_ELPropSold
+INDEX(i.dryman,($AJ40-1)*4+$AI40,FJ$7)</f>
        <v>3.125E-2</v>
      </c>
      <c r="FK40" s="667">
        <f>INDEX(CHOOSE($N40,DataAutumn!i.EL_PropnSold,DataWinter!i.EL_PropnSold,DataSpring!i.EL_PropnSold),$AI40,$T40)*INDEX(i.ELMatedEst,$AB40+1,$T40)*i.dAdultRR_ELPropSold
+INDEX(i.dryman,($AJ40-1)*4+$AI40,FK$7)</f>
        <v>3.125E-2</v>
      </c>
      <c r="FL40" s="668">
        <f>INDEX(CHOOSE($N40,DataAutumn!i.EL_PropnSold,DataWinter!i.EL_PropnSold,DataSpring!i.EL_PropnSold),$AI40,$T40)*INDEX(i.ELMatedEst,$AB40+1,$T40)*i.dAdultLSurv_ELPropSold</f>
        <v>0</v>
      </c>
      <c r="FM40" s="411" t="b">
        <f t="shared" si="214"/>
        <v>0</v>
      </c>
      <c r="FN40" s="411" t="b">
        <f t="shared" si="214"/>
        <v>0</v>
      </c>
      <c r="FO40" s="411" t="b">
        <f t="shared" si="214"/>
        <v>0</v>
      </c>
      <c r="FP40" s="411" t="b">
        <f t="shared" si="214"/>
        <v>0</v>
      </c>
      <c r="FQ40" s="411">
        <f t="shared" si="208"/>
        <v>1</v>
      </c>
      <c r="FR40" s="411">
        <f t="shared" si="208"/>
        <v>0</v>
      </c>
      <c r="FS40" s="411" t="b">
        <f t="shared" si="189"/>
        <v>0</v>
      </c>
      <c r="FT40" s="411" t="b">
        <f t="shared" si="209"/>
        <v>0</v>
      </c>
      <c r="FU40" s="411" t="b">
        <f t="shared" si="209"/>
        <v>0</v>
      </c>
      <c r="FV40" s="411" t="b">
        <f t="shared" si="209"/>
        <v>1</v>
      </c>
      <c r="FW40" s="87">
        <f t="shared" si="215"/>
        <v>1</v>
      </c>
      <c r="FX40" s="87">
        <f t="shared" si="215"/>
        <v>1</v>
      </c>
      <c r="FY40" s="535" cm="1">
        <f t="array" ref="FY40">INDEX(FY$13:FY39,$B40+1,1)</f>
        <v>1</v>
      </c>
      <c r="FZ40" s="535" cm="1">
        <f t="array" ref="FZ40">INDEX(FZ$13:FZ39,$B40+1,1)</f>
        <v>1</v>
      </c>
      <c r="GA40" s="535" cm="1">
        <f t="array" ref="GA40">INDEX(GA$13:GA39,$B40+1,1)</f>
        <v>1</v>
      </c>
      <c r="GB40" s="535" cm="1">
        <f t="array" ref="GB40">INDEX(GB$13:GB39,$B40+1,1)</f>
        <v>1</v>
      </c>
      <c r="GC40" s="535" t="str" cm="1">
        <f t="array" ref="GC40">INDEX(GC$13:GC39,$B40+1,1)</f>
        <v>-</v>
      </c>
      <c r="GD40" s="411" t="b">
        <f t="shared" si="190"/>
        <v>1</v>
      </c>
      <c r="GE40" s="22" t="b">
        <v>1</v>
      </c>
      <c r="GF40" s="411" t="b">
        <f t="shared" si="190"/>
        <v>0</v>
      </c>
      <c r="GG40" s="411" t="b">
        <f t="shared" si="190"/>
        <v>0</v>
      </c>
      <c r="GH40" s="87">
        <f t="shared" si="216"/>
        <v>1</v>
      </c>
      <c r="GI40" s="87">
        <f t="shared" si="216"/>
        <v>1</v>
      </c>
      <c r="GJ40" s="87">
        <f t="shared" si="216"/>
        <v>1</v>
      </c>
      <c r="GK40" s="87">
        <f t="shared" si="216"/>
        <v>1</v>
      </c>
      <c r="GL40" s="87">
        <f t="shared" si="216"/>
        <v>1</v>
      </c>
      <c r="GM40" s="87">
        <f t="shared" si="216"/>
        <v>1</v>
      </c>
      <c r="GN40" s="87">
        <f t="shared" si="216"/>
        <v>1</v>
      </c>
      <c r="GO40" s="87">
        <f t="shared" si="216"/>
        <v>1</v>
      </c>
      <c r="GP40" s="535" cm="1">
        <f t="array" ref="GP40">INDEX(GP$13:GP39,$B40+1,1)</f>
        <v>0</v>
      </c>
      <c r="GQ40" s="535" cm="1">
        <f t="array" ref="GQ40">INDEX(GQ$13:GQ39,$B40+1,1)</f>
        <v>0</v>
      </c>
      <c r="GR40" s="535" cm="1">
        <f t="array" ref="GR40">INDEX(GR$13:GR39,$B40+1,1)</f>
        <v>0</v>
      </c>
      <c r="GS40" s="535" cm="1">
        <f t="array" ref="GS40">INDEX(GS$13:GS39,$B40+1,1)</f>
        <v>0</v>
      </c>
      <c r="GT40" s="411" cm="1">
        <f t="array" ref="GT40">INDEX(i.dse_type,1,$L40)</f>
        <v>0</v>
      </c>
      <c r="GU40" s="535" t="str" cm="1">
        <f t="array" ref="GU40">INDEX(GU$13:GU39,$B40+1,1)</f>
        <v>-</v>
      </c>
      <c r="GV40" s="535" t="str" cm="1">
        <f t="array" ref="GV40">INDEX(GV$13:GV39,$B40+1,1)</f>
        <v>-</v>
      </c>
      <c r="GW40" s="535" t="str" cm="1">
        <f t="array" ref="GW40">INDEX(GW$13:GW39,$B40+1,1)</f>
        <v>-</v>
      </c>
      <c r="GX40" s="18"/>
      <c r="GY40" s="535" t="str" cm="1">
        <f t="array" ref="GY40">INDEX(GY$13:GY39,$B40+1,1)</f>
        <v>-</v>
      </c>
      <c r="GZ40" s="411" t="b">
        <f t="shared" si="191"/>
        <v>0</v>
      </c>
      <c r="HA40" s="535" t="str" cm="1">
        <f t="array" ref="HA40">INDEX(HA$13:HA39,$B40+1,1)</f>
        <v>-</v>
      </c>
      <c r="HB40" s="535" t="str" cm="1">
        <f t="array" ref="HB40">INDEX(HB$13:HB39,$B40+1,1)</f>
        <v>-</v>
      </c>
      <c r="HC40" s="535" t="str" cm="1">
        <f t="array" ref="HC40">INDEX(HC$13:HC39,$B40+1,1)</f>
        <v>-</v>
      </c>
      <c r="HD40" s="535" cm="1">
        <f t="array" ref="HD40">INDEX(HD$13:HD39,$B40+1,1)</f>
        <v>1</v>
      </c>
      <c r="HE40" s="535" cm="1">
        <f t="array" ref="HE40">INDEX(HE$13:HE39,$B40+1,1)</f>
        <v>1</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t="str" cm="1">
        <f t="array" ref="HU40">INDEX(HU$13:HU39,$B40+1,1)</f>
        <v>-</v>
      </c>
      <c r="HV40" s="535" t="str" cm="1">
        <f t="array" ref="HV40">INDEX(HV$13:HV39,$B40+1,1)</f>
        <v>-</v>
      </c>
      <c r="HW40" s="535" t="str" cm="1">
        <f t="array" ref="HW40">INDEX(HW$13:HW39,$B40+1,1)</f>
        <v>-</v>
      </c>
      <c r="HX40" s="535" t="str" cm="1">
        <f t="array" ref="HX40">INDEX(HX$13:HX39,$B40+1,1)</f>
        <v>-</v>
      </c>
      <c r="HY40" s="535" t="str" cm="1">
        <f t="array" ref="HY40">INDEX(HY$13:HY39,$B40+1,1)</f>
        <v>-</v>
      </c>
      <c r="HZ40" s="535" t="str" cm="1">
        <f t="array" ref="HZ40">INDEX(HZ$13:HZ39,$B40+1,1)</f>
        <v>-</v>
      </c>
      <c r="IA40" s="535" cm="1">
        <f t="array" ref="IA40">INDEX(IA$13:IA39,$B40+1,1)</f>
        <v>0</v>
      </c>
      <c r="IB40" s="535" t="str" cm="1">
        <f t="array" ref="IB40">INDEX(IB$13:IB39,$B40+1,1)</f>
        <v>-</v>
      </c>
      <c r="IC40" s="535" cm="1">
        <f t="array" ref="IC40">INDEX(IC$13:IC39,$B40+1,1)</f>
        <v>1</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535" cm="1">
        <f t="array" ref="IK40">INDEX(IK$13:IK39,$B40+1,1)</f>
        <v>1</v>
      </c>
      <c r="IL40" s="535" cm="1">
        <f t="array" ref="IL40">INDEX(IL$13:IL39,$B40+1,1)</f>
        <v>0</v>
      </c>
      <c r="IM40" s="535" cm="1">
        <f t="array" ref="IM40">INDEX(IM$13:IM39,$B40+1,1)</f>
        <v>0</v>
      </c>
      <c r="IN40" s="535" cm="1">
        <f t="array" ref="IN40">INDEX(IN$13:IN39,$B40+1,1)</f>
        <v>0</v>
      </c>
      <c r="IO40" s="535" cm="1">
        <f t="array" ref="IO40">INDEX(IO$13:IO39,$B40+1,1)</f>
        <v>0</v>
      </c>
      <c r="IP40" s="535" cm="1">
        <f t="array" ref="IP40">INDEX(IP$13:IP39,$B40+1,1)</f>
        <v>0</v>
      </c>
      <c r="IQ40" s="18"/>
      <c r="IR40" s="535" cm="1">
        <f t="array" ref="IR40">INDEX(IR$13:IR39,$B40+1,1)</f>
        <v>0.125</v>
      </c>
      <c r="IS40" s="535" cm="1">
        <f t="array" ref="IS40">INDEX(IS$13:IS39,$B40+1,1)</f>
        <v>0.3</v>
      </c>
      <c r="IT40" s="535" cm="1">
        <f t="array" ref="IT40">INDEX(IT$13:IT39,$B40+1,1)</f>
        <v>-0.05</v>
      </c>
      <c r="IU40" s="535" cm="1">
        <f t="array" ref="IU40">INDEX(IU$13:IU39,$B40+1,1)</f>
        <v>0.1</v>
      </c>
      <c r="IV40" s="535" cm="1">
        <f t="array" ref="IV40">INDEX(IV$13:IV39,$B40+1,1)</f>
        <v>0.25</v>
      </c>
      <c r="IW40" s="535" cm="1">
        <f t="array" ref="IW40">INDEX(IW$13:IW39,$B40+1,1)</f>
        <v>-0.05</v>
      </c>
      <c r="IX40" s="535" cm="1">
        <f t="array" ref="IX40">INDEX(IX$13:IX39,$B40+1,1)</f>
        <v>0.05</v>
      </c>
      <c r="IY40" s="535" cm="1">
        <f t="array" ref="IY40">INDEX(IY$13:IY39,$B40+1,1)</f>
        <v>0.1</v>
      </c>
      <c r="IZ40" s="535" cm="1">
        <f t="array" ref="IZ40">INDEX(IZ$13:IZ39,$B40+1,1)</f>
        <v>-0.02</v>
      </c>
      <c r="JA40" s="535" cm="1">
        <f t="array" ref="JA40">INDEX(JA$13:JA39,$B40+1,1)</f>
        <v>0.1</v>
      </c>
      <c r="JB40" s="535" cm="1">
        <f t="array" ref="JB40">INDEX(JB$13:JB39,$B40+1,1)</f>
        <v>0.25</v>
      </c>
      <c r="JC40" s="535" cm="1">
        <f t="array" ref="JC40">INDEX(JC$13:JC39,$B40+1,1)</f>
        <v>-0.05</v>
      </c>
      <c r="JD40" s="535" cm="1">
        <f t="array" ref="JD40">INDEX(JD$13:JD39,$B40+1,1)</f>
        <v>0.125</v>
      </c>
      <c r="JE40" s="535" cm="1">
        <f t="array" ref="JE40">INDEX(JE$13:JE39,$B40+1,1)</f>
        <v>0.1</v>
      </c>
      <c r="JF40" s="535" cm="1">
        <f t="array" ref="JF40">INDEX(JF$13:JF39,$B40+1,1)</f>
        <v>0.1</v>
      </c>
      <c r="JG40" s="535" cm="1">
        <f t="array" ref="JG40">INDEX(JG$13:JG39,$B40+1,1)</f>
        <v>0.1</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cm="1">
        <f t="array" ref="WM40">INDEX(WM$13:WM39,$B40+1,1)</f>
        <v>0</v>
      </c>
      <c r="WN40" s="535" cm="1">
        <f t="array" ref="WN40">INDEX(WN$13:WN39,$B40+1,1)</f>
        <v>0</v>
      </c>
      <c r="WO40" s="535" cm="1">
        <f t="array" ref="WO40">INDEX(WO$13:WO39,$B40+1,1)</f>
        <v>0</v>
      </c>
      <c r="WP40" s="535" cm="1">
        <f t="array" ref="WP40">INDEX(WP$13:WP39,$B40+1,1)</f>
        <v>0</v>
      </c>
      <c r="WQ40" s="535" cm="1">
        <f t="array" ref="WQ40">INDEX(WQ$13:WQ39,$B40+1,1)</f>
        <v>0</v>
      </c>
      <c r="WR40" s="535" cm="1">
        <f t="array" ref="WR40">INDEX(WR$13:WR39,$B40+1,1)</f>
        <v>0</v>
      </c>
      <c r="WS40" s="535" t="str" cm="1">
        <f t="array" ref="WS40">INDEX(WS$13:WS39,$B40+1,1)</f>
        <v>-</v>
      </c>
      <c r="WT40" s="18"/>
      <c r="WU40" s="535" cm="1">
        <f t="array" ref="WU40">INDEX(WU$13:WU39,$B40+1,1)</f>
        <v>0</v>
      </c>
      <c r="WV40" s="535" cm="1">
        <f t="array" ref="WV40">INDEX(WV$13:WV39,$B40+1,1)</f>
        <v>0</v>
      </c>
      <c r="WW40" s="535" cm="1">
        <f t="array" ref="WW40">INDEX(WW$13:WW39,$B40+1,1)</f>
        <v>0</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535" t="str" cm="1">
        <f t="array" ref="XH40">INDEX(XH$13:XH39,$B40+1,1)</f>
        <v>-</v>
      </c>
      <c r="XI40" s="535" t="str" cm="1">
        <f t="array" ref="XI40">INDEX(XI$13:XI39,$B40+1,1)</f>
        <v>-</v>
      </c>
      <c r="XJ40" s="535" t="str" cm="1">
        <f t="array" ref="XJ40">INDEX(XJ$13:XJ39,$B40+1,1)</f>
        <v>-</v>
      </c>
      <c r="XK40" s="535" t="str" cm="1">
        <f t="array" ref="XK40">INDEX(XK$13:XK39,$B40+1,1)</f>
        <v>-</v>
      </c>
      <c r="XL40" s="535" t="str" cm="1">
        <f t="array" ref="XL40">INDEX(XL$13:XL39,$B40+1,1)</f>
        <v>-</v>
      </c>
      <c r="XM40" s="535" t="str" cm="1">
        <f t="array" ref="XM40">INDEX(XM$13:XM39,$B40+1,1)</f>
        <v>-</v>
      </c>
      <c r="XN40" s="18"/>
      <c r="XO40" s="411" t="str">
        <f t="shared" ca="1" si="217"/>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str" cm="1">
        <f t="array" ref="XW40">INDEX(XW$13:XW39,$B40+1,1)</f>
        <v>-</v>
      </c>
      <c r="XX40" s="535" t="str" cm="1">
        <f t="array" ref="XX40">INDEX(XX$13:XX39,$B40+1,1)</f>
        <v>-</v>
      </c>
      <c r="XY40" s="535" t="str" cm="1">
        <f t="array" ref="XY40">INDEX(XY$13:XY39,$B40+1,1)</f>
        <v>-</v>
      </c>
      <c r="XZ40" s="535" t="str" cm="1">
        <f t="array" ref="XZ40">INDEX(XZ$13:XZ39,$B40+1,1)</f>
        <v>-</v>
      </c>
      <c r="YA40" s="22">
        <v>20</v>
      </c>
      <c r="YB40" s="535" cm="1">
        <f t="array" ref="YB40">INDEX(YB$13:YB39,$B40+1,1)</f>
        <v>0</v>
      </c>
      <c r="YC40" s="535" t="str" cm="1">
        <f t="array" ref="YC40">INDEX(YC$13:YC39,$B40+1,1)</f>
        <v>-</v>
      </c>
      <c r="YD40" s="535" t="str" cm="1">
        <f t="array" ref="YD40">INDEX(YD$13:YD39,$B40+1,1)</f>
        <v>-</v>
      </c>
      <c r="YE40" s="535" t="str" cm="1">
        <f t="array" ref="YE40">INDEX(YE$13:YE39,$B40+1,1)</f>
        <v>-</v>
      </c>
      <c r="YF40" s="535" t="str" cm="1">
        <f t="array" ref="YF40">INDEX(YF$13:YF39,$B40+1,1)</f>
        <v>-</v>
      </c>
      <c r="YG40" s="535" t="str" cm="1">
        <f t="array" ref="YG40">INDEX(YG$13:YG39,$B40+1,1)</f>
        <v>-</v>
      </c>
      <c r="YH40" s="535" t="str" cm="1">
        <f t="array" ref="YH40">INDEX(YH$13:YH39,$B40+1,1)</f>
        <v>-</v>
      </c>
      <c r="YI40" s="535" t="str" cm="1">
        <f t="array" ref="YI40">INDEX(YI$13:YI39,$B40+1,1)</f>
        <v>-</v>
      </c>
      <c r="YJ40" s="535" t="str" cm="1">
        <f t="array" ref="YJ40">INDEX(YJ$13:YJ39,$B40+1,1)</f>
        <v>-</v>
      </c>
      <c r="YK40" s="535" t="b" cm="1">
        <f t="array" ref="YK40">INDEX(YK$13:YK39,$B40+1,1)</f>
        <v>1</v>
      </c>
      <c r="YL40" s="535" t="str" cm="1">
        <f t="array" ref="YL40">INDEX(YL$13:YL39,$B40+1,1)</f>
        <v>-</v>
      </c>
      <c r="YM40" s="535" cm="1">
        <f t="array" ref="YM40">INDEX(YM$13:YM39,$B40+1,1)</f>
        <v>0</v>
      </c>
      <c r="YN40" s="535" cm="1">
        <f t="array" ref="YN40">INDEX(YN$13:YN39,$B40+1,1)</f>
        <v>0</v>
      </c>
      <c r="YO40" s="535" cm="1">
        <f t="array" ref="YO40">INDEX(YO$13:YO39,$B40+1,1)</f>
        <v>0</v>
      </c>
      <c r="YP40" s="18"/>
      <c r="YQ40" s="535" t="str" cm="1">
        <f t="array" ref="YQ40">INDEX(YQ$13:YQ39,$B40+1,1)</f>
        <v>-</v>
      </c>
      <c r="YR40" s="535" t="str" cm="1">
        <f t="array" ref="YR40">INDEX(YR$13:YR39,$B40+1,1)</f>
        <v>-</v>
      </c>
      <c r="YS40" s="535" t="str" cm="1">
        <f t="array" ref="YS40">INDEX(YS$13:YS39,$B40+1,1)</f>
        <v>-</v>
      </c>
      <c r="YT40" s="535" t="str" cm="1">
        <f t="array" ref="YT40">INDEX(YT$13:YT39,$B40+1,1)</f>
        <v>-</v>
      </c>
      <c r="YU40" s="535" cm="1">
        <f t="array" ref="YU40">INDEX(YU$13:YU39,$B40+1,1)</f>
        <v>1</v>
      </c>
      <c r="YV40" s="535" cm="1">
        <f t="array" ref="YV40">INDEX(YV$13:YV39,$B40+1,1)</f>
        <v>1</v>
      </c>
      <c r="YW40" s="535" cm="1">
        <f t="array" ref="YW40">INDEX(YW$13:YW39,$B40+1,1)</f>
        <v>1</v>
      </c>
      <c r="YX40" s="535" cm="1">
        <f t="array" ref="YX40">INDEX(YX$13:YX39,$B40+1,1)</f>
        <v>1</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18"/>
      <c r="ZE40" s="411">
        <v>1.5</v>
      </c>
      <c r="ZF40" s="18"/>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cm="1">
        <f t="array" ref="AAV40">INDEX(AAV$13:AAV39,$B40+1,1)</f>
        <v>1</v>
      </c>
      <c r="AAW40" s="535" cm="1">
        <f t="array" ref="AAW40">INDEX(AAW$13:AAW39,$B40+1,1)</f>
        <v>1</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18"/>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t="str" cm="1">
        <f t="array" ref="AEN40">INDEX(AEN$13:AEN39,$B40+1,1)</f>
        <v>-</v>
      </c>
      <c r="AEO40" s="535" t="str" cm="1">
        <f t="array" ref="AEO40">INDEX(AEO$13:AEO39,$B40+1,1)</f>
        <v>-</v>
      </c>
      <c r="AEP40" s="535" t="str" cm="1">
        <f t="array" ref="AEP40">INDEX(AEP$13:AEP39,$B40+1,1)</f>
        <v>-</v>
      </c>
      <c r="AEQ40" s="535" t="str" cm="1">
        <f t="array" ref="AEQ40">INDEX(AEQ$13:AEQ39,$B40+1,1)</f>
        <v>-</v>
      </c>
      <c r="AER40" s="535" t="str" cm="1">
        <f t="array" ref="AER40">INDEX(AER$13:AER39,$B40+1,1)</f>
        <v>-</v>
      </c>
      <c r="AES40" s="535" t="str" cm="1">
        <f t="array" ref="AES40">INDEX(AES$13:AES39,$B40+1,1)</f>
        <v>-</v>
      </c>
      <c r="AET40" s="535" t="str" cm="1">
        <f t="array" ref="AET40">INDEX(AET$13:AET39,$B40+1,1)</f>
        <v>-</v>
      </c>
      <c r="AEU40" s="535" t="str" cm="1">
        <f t="array" ref="AEU40">INDEX(AEU$13:AEU39,$B40+1,1)</f>
        <v>-</v>
      </c>
      <c r="AEV40" s="535" t="str" cm="1">
        <f t="array" ref="AEV40">INDEX(AEV$13:AEV39,$B40+1,1)</f>
        <v>-</v>
      </c>
      <c r="AEW40" s="535" t="str" cm="1">
        <f t="array" ref="AEW40">INDEX(AEW$13:AEW39,$B40+1,1)</f>
        <v>-</v>
      </c>
      <c r="AEX40" s="535" cm="1">
        <f t="array" ref="AEX40">INDEX(AEX$13:AEX39,$B40+1,1)</f>
        <v>0</v>
      </c>
      <c r="AEY40" s="483">
        <v>0</v>
      </c>
    </row>
    <row r="41" spans="1:831" outlineLevel="1">
      <c r="A41" s="18">
        <f t="shared" si="137"/>
        <v>28</v>
      </c>
      <c r="B41" s="18">
        <f t="shared" si="199"/>
        <v>5</v>
      </c>
      <c r="C41">
        <v>2</v>
      </c>
      <c r="D41" s="17" t="str" cm="1">
        <f t="array" ref="D41">INDEX(D$13:D39,$B41+1,1)</f>
        <v>GSW</v>
      </c>
      <c r="E41" t="b">
        <v>1</v>
      </c>
      <c r="F41" t="b">
        <v>0</v>
      </c>
      <c r="G41" t="b">
        <f t="shared" si="205"/>
        <v>1</v>
      </c>
      <c r="H41" s="40" t="s">
        <v>3191</v>
      </c>
      <c r="I41" s="535" cm="1">
        <f t="array" ref="I41">INDEX(I$13:I39,$B41+1,1)</f>
        <v>1</v>
      </c>
      <c r="J41" s="535" cm="1">
        <f t="array" ref="J41">INDEX(J$13:J39,$B41+1,1)</f>
        <v>0</v>
      </c>
      <c r="K41" s="22">
        <v>1</v>
      </c>
      <c r="L41" s="535" cm="1">
        <f t="array" ref="L41">INDEX(L$13:L39,$B41+1,1)</f>
        <v>2</v>
      </c>
      <c r="M41" s="535" cm="1">
        <f t="array" ref="M41">INDEX(M$13:M39,$B41+1,1)</f>
        <v>0</v>
      </c>
      <c r="N41" s="535" cm="1">
        <f t="array" ref="N41">INDEX(N$13:N39,$B41+1,1)</f>
        <v>3</v>
      </c>
      <c r="O41" s="535" cm="1">
        <f t="array" ref="O41">INDEX(O$13:O39,$B41+1,1)</f>
        <v>2</v>
      </c>
      <c r="P41" s="535" cm="1">
        <f t="array" ref="P41">INDEX(P$13:P39,$B41+1,1)</f>
        <v>0</v>
      </c>
      <c r="Q41" s="535" cm="1">
        <f t="array" ref="Q41">INDEX(Q$13:Q39,$B41+1,1)</f>
        <v>0</v>
      </c>
      <c r="R41" s="535" cm="1">
        <f t="array" ref="R41">INDEX(R$13:R39,$B41+1,1)</f>
        <v>1</v>
      </c>
      <c r="S41" s="535" cm="1">
        <f t="array" ref="S41">INDEX(S$13:S39,$B41+1,1)</f>
        <v>0</v>
      </c>
      <c r="T41" s="535" cm="1">
        <f t="array" ref="T41">INDEX(T$13:T39,$B41+1,1)</f>
        <v>2</v>
      </c>
      <c r="U41" s="535" cm="1">
        <f t="array" ref="U41">INDEX(U$13:U39,$B41+1,1)</f>
        <v>2</v>
      </c>
      <c r="V41" s="411">
        <f t="shared" si="210"/>
        <v>2</v>
      </c>
      <c r="W41" s="778" t="b">
        <f>W39</f>
        <v>0</v>
      </c>
      <c r="X41" s="777" t="b">
        <f t="shared" si="206"/>
        <v>1</v>
      </c>
      <c r="Y41" s="777" t="b">
        <f t="shared" si="206"/>
        <v>1</v>
      </c>
      <c r="Z41" s="796" t="b" cm="1">
        <f t="array" ref="Z41">INDEX(Z$13:Z39,$B41+1,1)</f>
        <v>0</v>
      </c>
      <c r="AA41" s="411">
        <f t="shared" si="140"/>
        <v>6</v>
      </c>
      <c r="AB41" s="411">
        <f t="shared" si="141"/>
        <v>6</v>
      </c>
      <c r="AC41" s="411"/>
      <c r="AD41" s="411">
        <f t="shared" si="142"/>
        <v>6</v>
      </c>
      <c r="AE41" s="111"/>
      <c r="AF41" s="111"/>
      <c r="AG41" s="111"/>
      <c r="AH41" s="111"/>
      <c r="AI41" s="535" cm="1">
        <f t="array" ref="AI41">INDEX(AI$13:AI39,$B41+1,1)</f>
        <v>1</v>
      </c>
      <c r="AJ41" s="535" cm="1">
        <f t="array" ref="AJ41">INDEX(AJ$13:AJ39,$B41+1,1)</f>
        <v>1</v>
      </c>
      <c r="AK41" s="535" cm="1">
        <f t="array" ref="AK41">INDEX(AK$13:AK39,$B41+1,1)</f>
        <v>1</v>
      </c>
      <c r="AL41" s="18"/>
      <c r="AM41" s="535" cm="1">
        <f t="array" ref="AM41">INDEX(AM$13:AM39,$B41+1,1)</f>
        <v>0</v>
      </c>
      <c r="AN41" s="535" t="str" cm="1">
        <f t="array" ref="AN41">INDEX(AN$13:AN39,$B41+1,1)</f>
        <v/>
      </c>
      <c r="AO41" s="535" cm="1">
        <f t="array" ref="AO41">INDEX(AO$13:AO39,$B41+1,1)</f>
        <v>1</v>
      </c>
      <c r="AP41" s="535" cm="1">
        <f t="array" ref="AP41">INDEX(AP$13:AP39,$B41+1,1)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Mat","")&amp;IF($EZ41=1,"&amp;EL","   ")&amp;IF($DQ41=TRUE,"&amp;BBT","    ")
&amp;      " TOL"&amp;_xlfn.SINGLE(INDEX(i.TOL_Desc,1,$N41))   &amp; " Scan"&amp;$AK41
&amp;       CHOOSE($K41+1," CFS"," GFS"," NFS")&amp;     " CG_"&amp;_xlfn.SINGLE(_xlfn.SWITCH($XO41,"-",1,TRUE,1,FALSE,0))&amp;_xlfn.SINGLE(    IF($XX41="-"," FodCrop    ",_xlfn.SWITCH(VALUE(LEFT($XX$4,1)),0," All",6," Lup",9," Oat",11," OaF")&amp;"_Fod"&amp;TEXT($XX41,"000%")))
&amp;" REV"&amp;"_"&amp;TEXT($HB41,"00;-0;00;@ ")&amp;TEXT($AN41,"00;-0;00;  @")&amp;"_"&amp;TEXT($HG41,"0")&amp;"_"&amp;TEXT($AP41,"0")
&amp; " RR"&amp;TEXT(SUM($FD41:$FE41),"+00%;-00%;    ;@")
&amp; " ("&amp;IF($DD41,"P","E")   &amp;IF($DE41,"T","t")        &amp;     "_F"&amp;IF($AAG41=TRUE,3,0)+COUNTIF($ZY41:$AAC41,TRUE)+COUNTIF($BV41:$BW41,"&gt;0")&amp;IF($AAE41=TRUE,3,0)+COUNTIF($BV41:$BW41,"&gt;0")&amp;"N"&amp;$AAJ41&amp;$AAK41&amp;"L"&amp;$AAV41&amp;$AAW41&amp;"_"&amp;$AAU41&amp;")"</f>
        <v>HybridFeedSt SE GSW_PInp MFM        TOLSpr Scan1 GFS CG_1 FodCrop     REV_-   _-_1 RR+01% (Et_F00N--L11_-)</v>
      </c>
      <c r="BB41" s="8" t="str">
        <f ca="1">IF(COUNTIF($BA$13:$BA41,$BA41)=1,"-","Dup")</f>
        <v>-</v>
      </c>
      <c r="BC41" s="18"/>
      <c r="BD41" s="535" t="b" cm="1">
        <f t="array" ref="BD41">INDEX(BD$13:BD39,$B41+1,1)</f>
        <v>0</v>
      </c>
      <c r="BE41" s="535" t="b" cm="1">
        <f t="array" ref="BE41">INDEX(BE$13:BE39,$B41+1,1)</f>
        <v>0</v>
      </c>
      <c r="BF41" s="535" t="b" cm="1">
        <f t="array" ref="BF41">INDEX(BF$13:BF39,$B41+1,1)</f>
        <v>0</v>
      </c>
      <c r="BG41" s="535" t="b" cm="1">
        <f t="array" ref="BG41">INDEX(BG$13:BG39,$B41+1,1)</f>
        <v>0</v>
      </c>
      <c r="BH41" s="535" t="b" cm="1">
        <f t="array" ref="BH41">INDEX(BH$13:BH39,$B41+1,1)</f>
        <v>0</v>
      </c>
      <c r="BI41" s="535" t="b" cm="1">
        <f t="array" ref="BI41">INDEX(BI$13:BI39,$B41+1,1)</f>
        <v>0</v>
      </c>
      <c r="BJ41" s="535" t="b" cm="1">
        <f t="array" ref="BJ41">INDEX(BJ$13:BJ39,$B41+1,1)</f>
        <v>0</v>
      </c>
      <c r="BK41" s="535" t="b" cm="1">
        <f t="array" ref="BK41">INDEX(BK$13:BK39,$B41+1,1)</f>
        <v>0</v>
      </c>
      <c r="BL41" s="535" t="b" cm="1">
        <f t="array" ref="BL41">INDEX(BL$13:BL39,$B41+1,1)</f>
        <v>0</v>
      </c>
      <c r="BM41" s="18"/>
      <c r="BN41" s="535" t="b" cm="1">
        <f t="array" ref="BN41">INDEX(BN$13:BN39,$B41+1,1)</f>
        <v>0</v>
      </c>
      <c r="BO41" s="535" t="str" cm="1">
        <f t="array" ref="BO41">INDEX(BO$13:BO39,$B41+1,1)</f>
        <v>-</v>
      </c>
      <c r="BP41" s="535" t="str" cm="1">
        <f t="array" ref="BP41">INDEX(BP$13:BP39,$B41+1,1)</f>
        <v>-</v>
      </c>
      <c r="BQ41" s="535" t="str" cm="1">
        <f t="array" ref="BQ41">INDEX(BQ$13:BQ39,$B41+1,1)</f>
        <v>-</v>
      </c>
      <c r="BR41" s="535" t="str" cm="1">
        <f t="array" ref="BR41">INDEX(BR$13:BR39,$B41+1,1)</f>
        <v>-</v>
      </c>
      <c r="BS41" s="535" t="str" cm="1">
        <f t="array" ref="BS41">INDEX(BS$13:BS39,$B41+1,1)</f>
        <v>-</v>
      </c>
      <c r="BT41" s="535" t="str" cm="1">
        <f t="array" ref="BT41">INDEX(BT$13:BT39,$B41+1,1)</f>
        <v>-</v>
      </c>
      <c r="BU41" s="535" t="str" cm="1">
        <f t="array" ref="BU41">INDEX(BU$13:BU39,$B41+1,1)</f>
        <v>-</v>
      </c>
      <c r="BV41" s="535" t="str" cm="1">
        <f t="array" ref="BV41">INDEX(BV$13:BV39,$B41+1,1)</f>
        <v>-</v>
      </c>
      <c r="BW41" s="535" t="str" cm="1">
        <f t="array" ref="BW41">INDEX(BW$13:BW39,$B41+1,1)</f>
        <v>-</v>
      </c>
      <c r="BX41" s="535" t="str" cm="1">
        <f t="array" ref="BX41">INDEX(BX$13:BX39,$B41+1,1)</f>
        <v>-</v>
      </c>
      <c r="BY41" s="535" t="str" cm="1">
        <f t="array" ref="BY41">INDEX(BY$13:BY39,$B41+1,1)</f>
        <v>-</v>
      </c>
      <c r="BZ41" s="535" t="b" cm="1">
        <f t="array" ref="BZ41">INDEX(BZ$13:BZ39,$B41+1,1)</f>
        <v>0</v>
      </c>
      <c r="CA41" s="535" t="str" cm="1">
        <f t="array" ref="CA41">INDEX(CA$13:CA39,$B41+1,1)</f>
        <v>-</v>
      </c>
      <c r="CB41" s="535" t="str" cm="1">
        <f t="array" ref="CB41">INDEX(CB$13:CB39,$B41+1,1)</f>
        <v>-</v>
      </c>
      <c r="CC41" s="535" t="str" cm="1">
        <f t="array" ref="CC41">INDEX(CC$13:CC39,$B41+1,1)</f>
        <v>-</v>
      </c>
      <c r="CD41" s="535" t="str" cm="1">
        <f t="array" ref="CD41">INDEX(CD$13:CD39,$B41+1,1)</f>
        <v>-</v>
      </c>
      <c r="CE41" s="535" t="str" cm="1">
        <f t="array" ref="CE41">INDEX(CE$13:CE39,$B41+1,1)</f>
        <v>-</v>
      </c>
      <c r="CF41" s="18"/>
      <c r="CG41" s="22" t="b">
        <v>1</v>
      </c>
      <c r="CH41" s="411" t="str">
        <f t="shared" ca="1" si="145"/>
        <v>-</v>
      </c>
      <c r="CI41" s="411">
        <f t="shared" si="211"/>
        <v>1</v>
      </c>
      <c r="CJ41" s="411">
        <f t="shared" si="211"/>
        <v>1</v>
      </c>
      <c r="CK41" s="535" t="str" cm="1">
        <f t="array" ref="CK41">INDEX(CK$13:CK39,$B41+1,1)</f>
        <v>-</v>
      </c>
      <c r="CL41" s="535" t="str" cm="1">
        <f t="array" ref="CL41">INDEX(CL$13:CL39,$B41+1,1)</f>
        <v>-</v>
      </c>
      <c r="CM41" s="535" t="str" cm="1">
        <f t="array" ref="CM41">INDEX(CM$13:CM39,$B41+1,1)</f>
        <v>-</v>
      </c>
      <c r="CN41" s="411" t="str">
        <f t="shared" ca="1" si="147"/>
        <v>-</v>
      </c>
      <c r="CO41" s="411">
        <f t="shared" si="212"/>
        <v>1</v>
      </c>
      <c r="CP41" s="411">
        <f t="shared" si="212"/>
        <v>1</v>
      </c>
      <c r="CQ41" s="535" t="str" cm="1">
        <f t="array" ref="CQ41">INDEX(CQ$13:CQ39,$B41+1,1)</f>
        <v>-</v>
      </c>
      <c r="CR41" s="411" t="str">
        <f t="shared" ca="1" si="149"/>
        <v>-</v>
      </c>
      <c r="CS41" s="411">
        <f t="shared" si="150"/>
        <v>1</v>
      </c>
      <c r="CT41" s="535" t="str" cm="1">
        <f t="array" ref="CT41">INDEX(CT$13:CT39,$B41+1,1)</f>
        <v>-</v>
      </c>
      <c r="CU41" s="535" t="str" cm="1">
        <f t="array" ref="CU41">INDEX(CU$13:CU39,$B41+1,1)</f>
        <v>-</v>
      </c>
      <c r="CV41" s="411">
        <f t="shared" si="151"/>
        <v>1</v>
      </c>
      <c r="CW41" s="535" t="str" cm="1">
        <f t="array" ref="CW41">INDEX(CW$13:CW39,$B41+1,1)</f>
        <v>-</v>
      </c>
      <c r="CX41" s="411" t="str">
        <f t="shared" ca="1" si="152"/>
        <v>-</v>
      </c>
      <c r="CY41" s="411">
        <f t="shared" si="213"/>
        <v>1</v>
      </c>
      <c r="CZ41" s="411">
        <f t="shared" si="213"/>
        <v>1</v>
      </c>
      <c r="DA41" s="535" cm="1">
        <f t="array" ref="DA41">INDEX(DA$13:DA39,$B41+1,1)</f>
        <v>0</v>
      </c>
      <c r="DB41" s="535" cm="1">
        <f t="array" ref="DB41">INDEX(DB$13:DB39,$B41+1,1)</f>
        <v>0</v>
      </c>
      <c r="DC41" s="18"/>
      <c r="DD41" s="535" t="b" cm="1">
        <f t="array" ref="DD41">INDEX(DD$13:DD39,$B41+1,1)</f>
        <v>0</v>
      </c>
      <c r="DE41" s="535" t="b" cm="1">
        <f t="array" ref="DE41">INDEX(DE$13:DE39,$B41+1,1)</f>
        <v>0</v>
      </c>
      <c r="DF41" s="535" t="b" cm="1">
        <f t="array" ref="DF41">INDEX(DF$13:DF39,$B41+1,1)</f>
        <v>1</v>
      </c>
      <c r="DG41" s="535" t="str" cm="1">
        <f t="array" ref="DG41">INDEX(DG$13:DG39,$B41+1,1)</f>
        <v>-</v>
      </c>
      <c r="DH41" s="536" cm="1">
        <f t="array" ref="DH41">INDEX(DH$13:DH39,$B41+1,1)</f>
        <v>0</v>
      </c>
      <c r="DI41" s="535" cm="1">
        <f t="array" ref="DI41">INDEX(DI$13:DI39,$B41+1,1)</f>
        <v>1</v>
      </c>
      <c r="DJ41" s="535" cm="1">
        <f t="array" ref="DJ41">INDEX(DJ$13:DJ39,$B41+1,1)</f>
        <v>1</v>
      </c>
      <c r="DK41" s="411">
        <f t="shared" si="177"/>
        <v>1</v>
      </c>
      <c r="DL41" s="411">
        <f t="shared" si="177"/>
        <v>60</v>
      </c>
      <c r="DM41" s="535" t="str" cm="1">
        <f t="array" ref="DM41">INDEX(DM$13:DM39,$B41+1,1)</f>
        <v>-</v>
      </c>
      <c r="DN41" s="411" t="str">
        <f t="shared" si="178"/>
        <v>-</v>
      </c>
      <c r="DO41" s="411" t="str">
        <f t="shared" si="178"/>
        <v>-</v>
      </c>
      <c r="DP41" s="411" t="str">
        <f t="shared" si="178"/>
        <v>-</v>
      </c>
      <c r="DQ41" s="411" t="b">
        <f t="shared" si="179"/>
        <v>0</v>
      </c>
      <c r="DR41" s="535" t="str" cm="1">
        <f t="array" ref="DR41">INDEX(DR$13:DR39,$B41+1,1)</f>
        <v>-</v>
      </c>
      <c r="DS41" s="535" t="str" cm="1">
        <f t="array" ref="DS41">INDEX(DS$13:DS39,$B41+1,1)</f>
        <v>-</v>
      </c>
      <c r="DT41" s="535" t="str" cm="1">
        <f t="array" ref="DT41">INDEX(DT$13:DT39,$B41+1,1)</f>
        <v>-</v>
      </c>
      <c r="DU41" s="535" t="str" cm="1">
        <f t="array" ref="DU41">INDEX(DU$13:DU39,$B41+1,1)</f>
        <v>-</v>
      </c>
      <c r="DV41" s="411">
        <f t="shared" si="218"/>
        <v>500</v>
      </c>
      <c r="DW41" s="411">
        <f t="shared" si="218"/>
        <v>500</v>
      </c>
      <c r="DX41" s="411" t="str">
        <f t="shared" si="218"/>
        <v>-</v>
      </c>
      <c r="DY41" s="411" t="str">
        <f t="shared" si="218"/>
        <v>-</v>
      </c>
      <c r="DZ41" s="411" t="str">
        <f t="shared" si="218"/>
        <v>-</v>
      </c>
      <c r="EA41" s="411" t="str">
        <f t="shared" si="218"/>
        <v>-</v>
      </c>
      <c r="EB41" s="411" t="str">
        <f t="shared" si="218"/>
        <v>-</v>
      </c>
      <c r="EC41" s="535" cm="1">
        <f t="array" ref="EC41">INDEX(EC$13:EC39,$B41+1,1)</f>
        <v>0</v>
      </c>
      <c r="ED41" s="535" cm="1">
        <f t="array" ref="ED41">INDEX(ED$13:ED39,$B41+1,1)</f>
        <v>999999</v>
      </c>
      <c r="EE41" s="535" cm="1">
        <f t="array" ref="EE41">INDEX(EE$13:EE39,$B41+1,1)</f>
        <v>999999</v>
      </c>
      <c r="EF41" s="535" cm="1">
        <f t="array" ref="EF41">INDEX(EF$13:EF39,$B41+1,1)</f>
        <v>999999</v>
      </c>
      <c r="EG41" s="535" cm="1">
        <f t="array" ref="EG41">INDEX(EG$13:EG39,$B41+1,1)</f>
        <v>999999</v>
      </c>
      <c r="EH41" s="535" cm="1">
        <f t="array" ref="EH41">INDEX(EH$13:EH39,$B41+1,1)</f>
        <v>999999</v>
      </c>
      <c r="EI41" s="535" cm="1">
        <f t="array" ref="EI41">INDEX(EI$13:EI39,$B41+1,1)</f>
        <v>999999</v>
      </c>
      <c r="EJ41" s="535" cm="1">
        <f t="array" ref="EJ41">INDEX(EJ$13:EJ39,$B41+1,1)</f>
        <v>999999</v>
      </c>
      <c r="EK41" s="535" cm="1">
        <f t="array" ref="EK41">INDEX(EK$13:EK39,$B41+1,1)</f>
        <v>999999</v>
      </c>
      <c r="EL41" s="535" cm="1">
        <f t="array" ref="EL41">INDEX(EL$13:EL39,$B41+1,1)</f>
        <v>999999</v>
      </c>
      <c r="EM41" s="535" cm="1">
        <f t="array" ref="EM41">INDEX(EM$13:EM39,$B41+1,1)</f>
        <v>999999</v>
      </c>
      <c r="EN41" s="535" cm="1">
        <f t="array" ref="EN41">INDEX(EN$13:EN39,$B41+1,1)</f>
        <v>999999</v>
      </c>
      <c r="EO41" s="535" cm="1">
        <f t="array" ref="EO41">INDEX(EO$13:EO39,$B41+1,1)</f>
        <v>999999</v>
      </c>
      <c r="EP41" s="782">
        <f t="shared" si="207"/>
        <v>0</v>
      </c>
      <c r="EQ41" s="782">
        <f t="shared" si="207"/>
        <v>0</v>
      </c>
      <c r="ER41" s="782">
        <f t="shared" si="207"/>
        <v>999999</v>
      </c>
      <c r="ES41" s="535" t="str" cm="1">
        <f t="array" ref="ES41">INDEX(ES$13:ES39,$B41+1,1)</f>
        <v>-</v>
      </c>
      <c r="ET41" s="535" t="str" cm="1">
        <f t="array" ref="ET41">INDEX(ET$13:ET39,$B41+1,1)</f>
        <v>-</v>
      </c>
      <c r="EU41" s="411" t="str">
        <f>IF(OR($AB41=6,$FW41&lt;2),EU$13,INDEX(i.dryman,($AJ41-1)*4+$AI41,EU$6))</f>
        <v>-</v>
      </c>
      <c r="EV41" s="411" t="str">
        <f>IF(OR($AB41=6,$FW41&lt;2),EV$13,INDEX(i.dryman,($AJ41-1)*4+$AI41,EV$6))</f>
        <v>-</v>
      </c>
      <c r="EW41" s="781">
        <f t="shared" si="181"/>
        <v>0</v>
      </c>
      <c r="EX41" s="779">
        <f t="shared" si="182"/>
        <v>999999</v>
      </c>
      <c r="EY41" s="780">
        <f t="shared" si="183"/>
        <v>999999</v>
      </c>
      <c r="EZ41" s="535" t="str" cm="1">
        <f t="array" ref="EZ41">INDEX(EZ$13:EZ39,$B41+1,1)</f>
        <v>-</v>
      </c>
      <c r="FA41" s="728" cm="1">
        <f t="array" ref="FA41">IF(EZ41&lt;&gt;"-",EZ41,INDEX(i.ELMatedEst,$AA41+1,$T41))</f>
        <v>0</v>
      </c>
      <c r="FB41" s="535" t="str" cm="1">
        <f t="array" ref="FB41">INDEX(FB$13:FB39,$B41+1,1)</f>
        <v>-</v>
      </c>
      <c r="FC41" s="535" t="str" cm="1">
        <f t="array" ref="FC41">INDEX(FC$13:FC39,$B41+1,1)</f>
        <v>-</v>
      </c>
      <c r="FD41" s="411">
        <f t="shared" si="184"/>
        <v>0</v>
      </c>
      <c r="FE41" s="666">
        <f t="shared" si="185"/>
        <v>5.0000000000000001E-3</v>
      </c>
      <c r="FF41" s="535" cm="1">
        <f t="array" ref="FF41">INDEX(FF$13:FF39,$B41+1,1)</f>
        <v>1</v>
      </c>
      <c r="FG41" s="667">
        <f t="shared" si="186"/>
        <v>0.12</v>
      </c>
      <c r="FH41" s="667">
        <f>INDEX(CHOOSE($N41,DataAutumn!i.EL_PropnSold,DataWinter!i.EL_PropnSold,DataSpring!i.EL_PropnSold),$AI41,$T41)*INDEX(i.ELMatedEst,$AB41+1,$T41)*i.dAdultRR_ELPropSold
+INDEX(i.dryman,($AJ41-1)*4+$AI41,FH$7)</f>
        <v>0</v>
      </c>
      <c r="FI41" s="667">
        <f>INDEX(CHOOSE($N41,DataAutumn!i.EL_PropnSold,DataWinter!i.EL_PropnSold,DataSpring!i.EL_PropnSold),$AI41,$T41)*INDEX(i.ELMatedEst,$AB41+1,$T41)*i.dAdultRR_ELPropSold
+INDEX(i.dryman,($AJ41-1)*4+$AI41,FI$7)</f>
        <v>3.125E-2</v>
      </c>
      <c r="FJ41" s="667">
        <f>INDEX(CHOOSE($N41,DataAutumn!i.EL_PropnSold,DataWinter!i.EL_PropnSold,DataSpring!i.EL_PropnSold),$AI41,$T41)*INDEX(i.ELMatedEst,$AB41+1,$T41)*i.dAdultRR_ELPropSold
+INDEX(i.dryman,($AJ41-1)*4+$AI41,FJ$7)</f>
        <v>3.125E-2</v>
      </c>
      <c r="FK41" s="667">
        <f>INDEX(CHOOSE($N41,DataAutumn!i.EL_PropnSold,DataWinter!i.EL_PropnSold,DataSpring!i.EL_PropnSold),$AI41,$T41)*INDEX(i.ELMatedEst,$AB41+1,$T41)*i.dAdultRR_ELPropSold
+INDEX(i.dryman,($AJ41-1)*4+$AI41,FK$7)</f>
        <v>3.125E-2</v>
      </c>
      <c r="FL41" s="668">
        <f>INDEX(CHOOSE($N41,DataAutumn!i.EL_PropnSold,DataWinter!i.EL_PropnSold,DataSpring!i.EL_PropnSold),$AI41,$T41)*INDEX(i.ELMatedEst,$AB41+1,$T41)*i.dAdultLSurv_ELPropSold</f>
        <v>0</v>
      </c>
      <c r="FM41" s="411" t="b">
        <f t="shared" si="214"/>
        <v>0</v>
      </c>
      <c r="FN41" s="411" t="b">
        <f t="shared" si="214"/>
        <v>0</v>
      </c>
      <c r="FO41" s="411" t="b">
        <f t="shared" si="214"/>
        <v>0</v>
      </c>
      <c r="FP41" s="411" t="b">
        <f t="shared" si="214"/>
        <v>0</v>
      </c>
      <c r="FQ41" s="411">
        <f t="shared" si="208"/>
        <v>1</v>
      </c>
      <c r="FR41" s="411">
        <f t="shared" si="208"/>
        <v>0</v>
      </c>
      <c r="FS41" s="411" t="b">
        <f t="shared" si="189"/>
        <v>0</v>
      </c>
      <c r="FT41" s="411" t="b">
        <f t="shared" si="209"/>
        <v>0</v>
      </c>
      <c r="FU41" s="411" t="b">
        <f t="shared" si="209"/>
        <v>0</v>
      </c>
      <c r="FV41" s="411" t="b">
        <f t="shared" si="209"/>
        <v>1</v>
      </c>
      <c r="FW41" s="87">
        <f t="shared" si="215"/>
        <v>1</v>
      </c>
      <c r="FX41" s="87">
        <f t="shared" si="215"/>
        <v>1</v>
      </c>
      <c r="FY41" s="535" cm="1">
        <f t="array" ref="FY41">INDEX(FY$13:FY39,$B41+1,1)</f>
        <v>1</v>
      </c>
      <c r="FZ41" s="535" cm="1">
        <f t="array" ref="FZ41">INDEX(FZ$13:FZ39,$B41+1,1)</f>
        <v>1</v>
      </c>
      <c r="GA41" s="535" cm="1">
        <f t="array" ref="GA41">INDEX(GA$13:GA39,$B41+1,1)</f>
        <v>1</v>
      </c>
      <c r="GB41" s="535" cm="1">
        <f t="array" ref="GB41">INDEX(GB$13:GB39,$B41+1,1)</f>
        <v>1</v>
      </c>
      <c r="GC41" s="535" t="str" cm="1">
        <f t="array" ref="GC41">INDEX(GC$13:GC39,$B41+1,1)</f>
        <v>-</v>
      </c>
      <c r="GD41" s="411" t="b">
        <f t="shared" si="190"/>
        <v>1</v>
      </c>
      <c r="GE41" s="411" t="b">
        <f t="shared" si="190"/>
        <v>0</v>
      </c>
      <c r="GF41" s="411" t="b">
        <f t="shared" si="190"/>
        <v>0</v>
      </c>
      <c r="GG41" s="411" t="b">
        <f t="shared" si="190"/>
        <v>0</v>
      </c>
      <c r="GH41" s="87">
        <f t="shared" si="216"/>
        <v>1</v>
      </c>
      <c r="GI41" s="87">
        <f t="shared" si="216"/>
        <v>1</v>
      </c>
      <c r="GJ41" s="87">
        <f t="shared" si="216"/>
        <v>1</v>
      </c>
      <c r="GK41" s="87">
        <f t="shared" si="216"/>
        <v>1</v>
      </c>
      <c r="GL41" s="87">
        <f t="shared" si="216"/>
        <v>1</v>
      </c>
      <c r="GM41" s="87">
        <f t="shared" si="216"/>
        <v>1</v>
      </c>
      <c r="GN41" s="87">
        <f t="shared" si="216"/>
        <v>1</v>
      </c>
      <c r="GO41" s="87">
        <f t="shared" si="216"/>
        <v>1</v>
      </c>
      <c r="GP41" s="535" cm="1">
        <f t="array" ref="GP41">INDEX(GP$13:GP40,$B41+1,1)</f>
        <v>0</v>
      </c>
      <c r="GQ41" s="535" cm="1">
        <f t="array" ref="GQ41">INDEX(GQ$13:GQ40,$B41+1,1)</f>
        <v>0</v>
      </c>
      <c r="GR41" s="535" cm="1">
        <f t="array" ref="GR41">INDEX(GR$13:GR40,$B41+1,1)</f>
        <v>0</v>
      </c>
      <c r="GS41" s="535" cm="1">
        <f t="array" ref="GS41">INDEX(GS$13:GS40,$B41+1,1)</f>
        <v>0</v>
      </c>
      <c r="GT41" s="411" cm="1">
        <f t="array" ref="GT41">INDEX(i.dse_type,1,$L41)</f>
        <v>0</v>
      </c>
      <c r="GU41" s="535" t="str" cm="1">
        <f t="array" ref="GU41">INDEX(GU$13:GU39,$B41+1,1)</f>
        <v>-</v>
      </c>
      <c r="GV41" s="535" t="str" cm="1">
        <f t="array" ref="GV41">INDEX(GV$13:GV39,$B41+1,1)</f>
        <v>-</v>
      </c>
      <c r="GW41" s="535" t="str" cm="1">
        <f t="array" ref="GW41">INDEX(GW$13:GW39,$B41+1,1)</f>
        <v>-</v>
      </c>
      <c r="GX41" s="18"/>
      <c r="GY41" s="535" t="str" cm="1">
        <f t="array" ref="GY41">INDEX(GY$13:GY39,$B41+1,1)</f>
        <v>-</v>
      </c>
      <c r="GZ41" s="411" t="b">
        <f t="shared" si="191"/>
        <v>0</v>
      </c>
      <c r="HA41" s="535" t="str" cm="1">
        <f t="array" ref="HA41">INDEX(HA$13:HA39,$B41+1,1)</f>
        <v>-</v>
      </c>
      <c r="HB41" s="535" t="str" cm="1">
        <f t="array" ref="HB41">INDEX(HB$13:HB39,$B41+1,1)</f>
        <v>-</v>
      </c>
      <c r="HC41" s="535" t="str" cm="1">
        <f t="array" ref="HC41">INDEX(HC$13:HC39,$B41+1,1)</f>
        <v>-</v>
      </c>
      <c r="HD41" s="535" cm="1">
        <f t="array" ref="HD41">INDEX(HD$13:HD39,$B41+1,1)</f>
        <v>1</v>
      </c>
      <c r="HE41" s="535" cm="1">
        <f t="array" ref="HE41">INDEX(HE$13:HE39,$B41+1,1)</f>
        <v>1</v>
      </c>
      <c r="HF41" s="535" t="str" cm="1">
        <f t="array" ref="HF41">INDEX(HF$13:HF39,$B41+1,1)</f>
        <v>-</v>
      </c>
      <c r="HG41" s="535" t="str" cm="1">
        <f t="array" ref="HG41">INDEX(HG$13:HG39,$B41+1,1)</f>
        <v>-</v>
      </c>
      <c r="HH41" s="535" t="str" cm="1">
        <f t="array" ref="HH41">INDEX(HH$13:HH39,$B41+1,1)</f>
        <v>-</v>
      </c>
      <c r="HI41" s="535" t="str" cm="1">
        <f t="array" ref="HI41">INDEX(HI$13:HI39,$B41+1,1)</f>
        <v>-</v>
      </c>
      <c r="HJ41" s="535" t="str" cm="1">
        <f t="array" ref="HJ41">INDEX(HJ$13:HJ39,$B41+1,1)</f>
        <v>-</v>
      </c>
      <c r="HK41" s="535" t="str" cm="1">
        <f t="array" ref="HK41">INDEX(HK$13:HK39,$B41+1,1)</f>
        <v>-</v>
      </c>
      <c r="HL41" s="535" t="str" cm="1">
        <f t="array" ref="HL41">INDEX(HL$13:HL39,$B41+1,1)</f>
        <v>-</v>
      </c>
      <c r="HM41" s="535" t="str" cm="1">
        <f t="array" ref="HM41">INDEX(HM$13:HM39,$B41+1,1)</f>
        <v>-</v>
      </c>
      <c r="HN41" s="535" t="str" cm="1">
        <f t="array" ref="HN41">INDEX(HN$13:HN39,$B41+1,1)</f>
        <v>-</v>
      </c>
      <c r="HO41" s="535" t="str" cm="1">
        <f t="array" ref="HO41">INDEX(HO$13:HO39,$B41+1,1)</f>
        <v>-</v>
      </c>
      <c r="HP41" s="535" t="str" cm="1">
        <f t="array" ref="HP41">INDEX(HP$13:HP39,$B41+1,1)</f>
        <v>-</v>
      </c>
      <c r="HQ41" s="535" t="str" cm="1">
        <f t="array" ref="HQ41">INDEX(HQ$13:HQ39,$B41+1,1)</f>
        <v>-</v>
      </c>
      <c r="HR41" s="535" t="str" cm="1">
        <f t="array" ref="HR41">INDEX(HR$13:HR39,$B41+1,1)</f>
        <v>-</v>
      </c>
      <c r="HS41" s="535" t="str" cm="1">
        <f t="array" ref="HS41">INDEX(HS$13:HS39,$B41+1,1)</f>
        <v>-</v>
      </c>
      <c r="HT41" s="535" t="str" cm="1">
        <f t="array" ref="HT41">INDEX(HT$13:HT39,$B41+1,1)</f>
        <v>-</v>
      </c>
      <c r="HU41" s="535" t="str" cm="1">
        <f t="array" ref="HU41">INDEX(HU$13:HU39,$B41+1,1)</f>
        <v>-</v>
      </c>
      <c r="HV41" s="535" t="str" cm="1">
        <f t="array" ref="HV41">INDEX(HV$13:HV39,$B41+1,1)</f>
        <v>-</v>
      </c>
      <c r="HW41" s="535" t="str" cm="1">
        <f t="array" ref="HW41">INDEX(HW$13:HW39,$B41+1,1)</f>
        <v>-</v>
      </c>
      <c r="HX41" s="535" t="str" cm="1">
        <f t="array" ref="HX41">INDEX(HX$13:HX39,$B41+1,1)</f>
        <v>-</v>
      </c>
      <c r="HY41" s="535" t="str" cm="1">
        <f t="array" ref="HY41">INDEX(HY$13:HY39,$B41+1,1)</f>
        <v>-</v>
      </c>
      <c r="HZ41" s="535" t="str" cm="1">
        <f t="array" ref="HZ41">INDEX(HZ$13:HZ39,$B41+1,1)</f>
        <v>-</v>
      </c>
      <c r="IA41" s="535" cm="1">
        <f t="array" ref="IA41">INDEX(IA$13:IA39,$B41+1,1)</f>
        <v>0</v>
      </c>
      <c r="IB41" s="535" t="str" cm="1">
        <f t="array" ref="IB41">INDEX(IB$13:IB39,$B41+1,1)</f>
        <v>-</v>
      </c>
      <c r="IC41" s="535" cm="1">
        <f t="array" ref="IC41">INDEX(IC$13:IC39,$B41+1,1)</f>
        <v>1</v>
      </c>
      <c r="ID41" s="535" cm="1">
        <f t="array" ref="ID41">INDEX(ID$13:ID39,$B41+1,1)</f>
        <v>0</v>
      </c>
      <c r="IE41" s="535" cm="1">
        <f t="array" ref="IE41">INDEX(IE$13:IE39,$B41+1,1)</f>
        <v>0</v>
      </c>
      <c r="IF41" s="535" cm="1">
        <f t="array" ref="IF41">INDEX(IF$13:IF39,$B41+1,1)</f>
        <v>0</v>
      </c>
      <c r="IG41" s="535" cm="1">
        <f t="array" ref="IG41">INDEX(IG$13:IG39,$B41+1,1)</f>
        <v>0</v>
      </c>
      <c r="IH41" s="535" cm="1">
        <f t="array" ref="IH41">INDEX(IH$13:IH39,$B41+1,1)</f>
        <v>0</v>
      </c>
      <c r="II41" s="535" cm="1">
        <f t="array" ref="II41">INDEX(II$13:II39,$B41+1,1)</f>
        <v>0</v>
      </c>
      <c r="IJ41" s="535" cm="1">
        <f t="array" ref="IJ41">INDEX(IJ$13:IJ39,$B41+1,1)</f>
        <v>0</v>
      </c>
      <c r="IK41" s="535" cm="1">
        <f t="array" ref="IK41">INDEX(IK$13:IK39,$B41+1,1)</f>
        <v>1</v>
      </c>
      <c r="IL41" s="535" cm="1">
        <f t="array" ref="IL41">INDEX(IL$13:IL39,$B41+1,1)</f>
        <v>0</v>
      </c>
      <c r="IM41" s="535" cm="1">
        <f t="array" ref="IM41">INDEX(IM$13:IM39,$B41+1,1)</f>
        <v>0</v>
      </c>
      <c r="IN41" s="535" cm="1">
        <f t="array" ref="IN41">INDEX(IN$13:IN39,$B41+1,1)</f>
        <v>0</v>
      </c>
      <c r="IO41" s="535" cm="1">
        <f t="array" ref="IO41">INDEX(IO$13:IO39,$B41+1,1)</f>
        <v>0</v>
      </c>
      <c r="IP41" s="535" cm="1">
        <f t="array" ref="IP41">INDEX(IP$13:IP39,$B41+1,1)</f>
        <v>0</v>
      </c>
      <c r="IQ41" s="18"/>
      <c r="IR41" s="535" cm="1">
        <f t="array" ref="IR41">INDEX(IR$13:IR39,$B41+1,1)</f>
        <v>0.125</v>
      </c>
      <c r="IS41" s="535" cm="1">
        <f t="array" ref="IS41">INDEX(IS$13:IS39,$B41+1,1)</f>
        <v>0.3</v>
      </c>
      <c r="IT41" s="535" cm="1">
        <f t="array" ref="IT41">INDEX(IT$13:IT39,$B41+1,1)</f>
        <v>-0.05</v>
      </c>
      <c r="IU41" s="535" cm="1">
        <f t="array" ref="IU41">INDEX(IU$13:IU39,$B41+1,1)</f>
        <v>0.1</v>
      </c>
      <c r="IV41" s="535" cm="1">
        <f t="array" ref="IV41">INDEX(IV$13:IV39,$B41+1,1)</f>
        <v>0.25</v>
      </c>
      <c r="IW41" s="535" cm="1">
        <f t="array" ref="IW41">INDEX(IW$13:IW39,$B41+1,1)</f>
        <v>-0.05</v>
      </c>
      <c r="IX41" s="535" cm="1">
        <f t="array" ref="IX41">INDEX(IX$13:IX39,$B41+1,1)</f>
        <v>0.05</v>
      </c>
      <c r="IY41" s="535" cm="1">
        <f t="array" ref="IY41">INDEX(IY$13:IY39,$B41+1,1)</f>
        <v>0.1</v>
      </c>
      <c r="IZ41" s="535" cm="1">
        <f t="array" ref="IZ41">INDEX(IZ$13:IZ39,$B41+1,1)</f>
        <v>-0.02</v>
      </c>
      <c r="JA41" s="535" cm="1">
        <f t="array" ref="JA41">INDEX(JA$13:JA39,$B41+1,1)</f>
        <v>0.1</v>
      </c>
      <c r="JB41" s="535" cm="1">
        <f t="array" ref="JB41">INDEX(JB$13:JB39,$B41+1,1)</f>
        <v>0.25</v>
      </c>
      <c r="JC41" s="535" cm="1">
        <f t="array" ref="JC41">INDEX(JC$13:JC39,$B41+1,1)</f>
        <v>-0.05</v>
      </c>
      <c r="JD41" s="535" cm="1">
        <f t="array" ref="JD41">INDEX(JD$13:JD39,$B41+1,1)</f>
        <v>0.125</v>
      </c>
      <c r="JE41" s="535" cm="1">
        <f t="array" ref="JE41">INDEX(JE$13:JE39,$B41+1,1)</f>
        <v>0.1</v>
      </c>
      <c r="JF41" s="535" cm="1">
        <f t="array" ref="JF41">INDEX(JF$13:JF39,$B41+1,1)</f>
        <v>0.1</v>
      </c>
      <c r="JG41" s="535" cm="1">
        <f t="array" ref="JG41">INDEX(JG$13:JG39,$B41+1,1)</f>
        <v>0.1</v>
      </c>
      <c r="JH41" s="535" cm="1">
        <f t="array" ref="JH41">INDEX(JH$13:JH39,$B41+1,1)</f>
        <v>0</v>
      </c>
      <c r="JI41" s="535" cm="1">
        <f t="array" ref="JI41">INDEX(JI$13:JI39,$B41+1,1)</f>
        <v>0</v>
      </c>
      <c r="JJ41" s="535" cm="1">
        <f t="array" ref="JJ41">INDEX(JJ$13:JJ39,$B41+1,1)</f>
        <v>0</v>
      </c>
      <c r="JK41" s="535" cm="1">
        <f t="array" ref="JK41">INDEX(JK$13:JK39,$B41+1,1)</f>
        <v>0</v>
      </c>
      <c r="JL41" s="535" cm="1">
        <f t="array" ref="JL41">INDEX(JL$13:JL39,$B41+1,1)</f>
        <v>0</v>
      </c>
      <c r="JM41" s="535" cm="1">
        <f t="array" ref="JM41">INDEX(JM$13:JM39,$B41+1,1)</f>
        <v>0</v>
      </c>
      <c r="JN41" s="535" cm="1">
        <f t="array" ref="JN41">INDEX(JN$13:JN39,$B41+1,1)</f>
        <v>0</v>
      </c>
      <c r="JO41" s="535" cm="1">
        <f t="array" ref="JO41">INDEX(JO$13:JO39,$B41+1,1)</f>
        <v>0</v>
      </c>
      <c r="JP41" s="535" cm="1">
        <f t="array" ref="JP41">INDEX(JP$13:JP39,$B41+1,1)</f>
        <v>0</v>
      </c>
      <c r="JQ41" s="535" cm="1">
        <f t="array" ref="JQ41">INDEX(JQ$13:JQ39,$B41+1,1)</f>
        <v>0</v>
      </c>
      <c r="JR41" s="535" cm="1">
        <f t="array" ref="JR41">INDEX(JR$13:JR39,$B41+1,1)</f>
        <v>0</v>
      </c>
      <c r="JS41" s="535" cm="1">
        <f t="array" ref="JS41">INDEX(JS$13:JS39,$B41+1,1)</f>
        <v>0</v>
      </c>
      <c r="JT41" s="535" cm="1">
        <f t="array" ref="JT41">INDEX(JT$13:JT39,$B41+1,1)</f>
        <v>0</v>
      </c>
      <c r="JU41" s="535" cm="1">
        <f t="array" ref="JU41">INDEX(JU$13:JU39,$B41+1,1)</f>
        <v>0</v>
      </c>
      <c r="JV41" s="535" cm="1">
        <f t="array" ref="JV41">INDEX(JV$13:JV39,$B41+1,1)</f>
        <v>0</v>
      </c>
      <c r="JW41" s="535" cm="1">
        <f t="array" ref="JW41">INDEX(JW$13:JW39,$B41+1,1)</f>
        <v>0</v>
      </c>
      <c r="JX41" s="535" cm="1">
        <f t="array" ref="JX41">INDEX(JX$13:JX39,$B41+1,1)</f>
        <v>0</v>
      </c>
      <c r="JY41" s="535" cm="1">
        <f t="array" ref="JY41">INDEX(JY$13:JY39,$B41+1,1)</f>
        <v>0</v>
      </c>
      <c r="JZ41" s="535" cm="1">
        <f t="array" ref="JZ41">INDEX(JZ$13:JZ39,$B41+1,1)</f>
        <v>0</v>
      </c>
      <c r="KA41" s="535" cm="1">
        <f t="array" ref="KA41">INDEX(KA$13:KA39,$B41+1,1)</f>
        <v>0</v>
      </c>
      <c r="KB41" s="535" cm="1">
        <f t="array" ref="KB41">INDEX(KB$13:KB39,$B41+1,1)</f>
        <v>0</v>
      </c>
      <c r="KC41" s="535" cm="1">
        <f t="array" ref="KC41">INDEX(KC$13:KC39,$B41+1,1)</f>
        <v>0</v>
      </c>
      <c r="KD41" s="535" cm="1">
        <f t="array" ref="KD41">INDEX(KD$13:KD39,$B41+1,1)</f>
        <v>0</v>
      </c>
      <c r="KE41" s="535" cm="1">
        <f t="array" ref="KE41">INDEX(KE$13:KE39,$B41+1,1)</f>
        <v>0</v>
      </c>
      <c r="KF41" s="535" cm="1">
        <f t="array" ref="KF41">INDEX(KF$13:KF39,$B41+1,1)</f>
        <v>0</v>
      </c>
      <c r="KG41" s="535" cm="1">
        <f t="array" ref="KG41">INDEX(KG$13:KG39,$B41+1,1)</f>
        <v>0</v>
      </c>
      <c r="KH41" s="535" cm="1">
        <f t="array" ref="KH41">INDEX(KH$13:KH39,$B41+1,1)</f>
        <v>0</v>
      </c>
      <c r="KI41" s="535" cm="1">
        <f t="array" ref="KI41">INDEX(KI$13:KI39,$B41+1,1)</f>
        <v>0</v>
      </c>
      <c r="KJ41" s="535" cm="1">
        <f t="array" ref="KJ41">INDEX(KJ$13:KJ39,$B41+1,1)</f>
        <v>0</v>
      </c>
      <c r="KK41" s="535" cm="1">
        <f t="array" ref="KK41">INDEX(KK$13:KK39,$B41+1,1)</f>
        <v>0</v>
      </c>
      <c r="KL41" s="535" cm="1">
        <f t="array" ref="KL41">INDEX(KL$13:KL39,$B41+1,1)</f>
        <v>0</v>
      </c>
      <c r="KM41" s="535" cm="1">
        <f t="array" ref="KM41">INDEX(KM$13:KM39,$B41+1,1)</f>
        <v>0</v>
      </c>
      <c r="KN41" s="535" cm="1">
        <f t="array" ref="KN41">INDEX(KN$13:KN39,$B41+1,1)</f>
        <v>0</v>
      </c>
      <c r="KO41" s="535" cm="1">
        <f t="array" ref="KO41">INDEX(KO$13:KO39,$B41+1,1)</f>
        <v>0</v>
      </c>
      <c r="KP41" s="535" cm="1">
        <f t="array" ref="KP41">INDEX(KP$13:KP39,$B41+1,1)</f>
        <v>0</v>
      </c>
      <c r="KQ41" s="535" cm="1">
        <f t="array" ref="KQ41">INDEX(KQ$13:KQ39,$B41+1,1)</f>
        <v>0</v>
      </c>
      <c r="KR41" s="535" cm="1">
        <f t="array" ref="KR41">INDEX(KR$13:KR39,$B41+1,1)</f>
        <v>0</v>
      </c>
      <c r="KS41" s="535" cm="1">
        <f t="array" ref="KS41">INDEX(KS$13:KS39,$B41+1,1)</f>
        <v>0</v>
      </c>
      <c r="KT41" s="535" cm="1">
        <f t="array" ref="KT41">INDEX(KT$13:KT39,$B41+1,1)</f>
        <v>0</v>
      </c>
      <c r="KU41" s="535" cm="1">
        <f t="array" ref="KU41">INDEX(KU$13:KU39,$B41+1,1)</f>
        <v>0</v>
      </c>
      <c r="KV41" s="535" cm="1">
        <f t="array" ref="KV41">INDEX(KV$13:KV39,$B41+1,1)</f>
        <v>0</v>
      </c>
      <c r="KW41" s="535" cm="1">
        <f t="array" ref="KW41">INDEX(KW$13:KW39,$B41+1,1)</f>
        <v>0</v>
      </c>
      <c r="KX41" s="535" cm="1">
        <f t="array" ref="KX41">INDEX(KX$13:KX39,$B41+1,1)</f>
        <v>0</v>
      </c>
      <c r="KY41" s="535" cm="1">
        <f t="array" ref="KY41">INDEX(KY$13:KY39,$B41+1,1)</f>
        <v>0</v>
      </c>
      <c r="KZ41" s="535" cm="1">
        <f t="array" ref="KZ41">INDEX(KZ$13:KZ39,$B41+1,1)</f>
        <v>0</v>
      </c>
      <c r="LA41" s="535" cm="1">
        <f t="array" ref="LA41">INDEX(LA$13:LA39,$B41+1,1)</f>
        <v>0</v>
      </c>
      <c r="LB41" s="535" cm="1">
        <f t="array" ref="LB41">INDEX(LB$13:LB39,$B41+1,1)</f>
        <v>0</v>
      </c>
      <c r="LC41" s="535" cm="1">
        <f t="array" ref="LC41">INDEX(LC$13:LC39,$B41+1,1)</f>
        <v>0</v>
      </c>
      <c r="LD41" s="535" cm="1">
        <f t="array" ref="LD41">INDEX(LD$13:LD39,$B41+1,1)</f>
        <v>0</v>
      </c>
      <c r="LE41" s="535" cm="1">
        <f t="array" ref="LE41">INDEX(LE$13:LE39,$B41+1,1)</f>
        <v>0</v>
      </c>
      <c r="LF41" s="535" cm="1">
        <f t="array" ref="LF41">INDEX(LF$13:LF39,$B41+1,1)</f>
        <v>0</v>
      </c>
      <c r="LG41" s="535" cm="1">
        <f t="array" ref="LG41">INDEX(LG$13:LG39,$B41+1,1)</f>
        <v>0</v>
      </c>
      <c r="LH41" s="535" cm="1">
        <f t="array" ref="LH41">INDEX(LH$13:LH39,$B41+1,1)</f>
        <v>0</v>
      </c>
      <c r="LI41" s="535" cm="1">
        <f t="array" ref="LI41">INDEX(LI$13:LI39,$B41+1,1)</f>
        <v>0</v>
      </c>
      <c r="LJ41" s="535" cm="1">
        <f t="array" ref="LJ41">INDEX(LJ$13:LJ39,$B41+1,1)</f>
        <v>0</v>
      </c>
      <c r="LK41" s="535" cm="1">
        <f t="array" ref="LK41">INDEX(LK$13:LK39,$B41+1,1)</f>
        <v>0</v>
      </c>
      <c r="LL41" s="535" cm="1">
        <f t="array" ref="LL41">INDEX(LL$13:LL39,$B41+1,1)</f>
        <v>0</v>
      </c>
      <c r="LM41" s="535" cm="1">
        <f t="array" ref="LM41">INDEX(LM$13:LM39,$B41+1,1)</f>
        <v>0</v>
      </c>
      <c r="LN41" s="535" cm="1">
        <f t="array" ref="LN41">INDEX(LN$13:LN39,$B41+1,1)</f>
        <v>0</v>
      </c>
      <c r="LO41" s="535" cm="1">
        <f t="array" ref="LO41">INDEX(LO$13:LO39,$B41+1,1)</f>
        <v>0</v>
      </c>
      <c r="LP41" s="535" cm="1">
        <f t="array" ref="LP41">INDEX(LP$13:LP39,$B41+1,1)</f>
        <v>0</v>
      </c>
      <c r="LQ41" s="535" cm="1">
        <f t="array" ref="LQ41">INDEX(LQ$13:LQ39,$B41+1,1)</f>
        <v>0</v>
      </c>
      <c r="LR41" s="535" cm="1">
        <f t="array" ref="LR41">INDEX(LR$13:LR39,$B41+1,1)</f>
        <v>0</v>
      </c>
      <c r="LS41" s="535" cm="1">
        <f t="array" ref="LS41">INDEX(LS$13:LS39,$B41+1,1)</f>
        <v>0</v>
      </c>
      <c r="LT41" s="535" cm="1">
        <f t="array" ref="LT41">INDEX(LT$13:LT39,$B41+1,1)</f>
        <v>0</v>
      </c>
      <c r="LU41" s="535" cm="1">
        <f t="array" ref="LU41">INDEX(LU$13:LU39,$B41+1,1)</f>
        <v>0</v>
      </c>
      <c r="LV41" s="535" cm="1">
        <f t="array" ref="LV41">INDEX(LV$13:LV39,$B41+1,1)</f>
        <v>0</v>
      </c>
      <c r="LW41" s="535" cm="1">
        <f t="array" ref="LW41">INDEX(LW$13:LW39,$B41+1,1)</f>
        <v>0</v>
      </c>
      <c r="LX41" s="535" cm="1">
        <f t="array" ref="LX41">INDEX(LX$13:LX39,$B41+1,1)</f>
        <v>0</v>
      </c>
      <c r="LY41" s="535" cm="1">
        <f t="array" ref="LY41">INDEX(LY$13:LY39,$B41+1,1)</f>
        <v>0</v>
      </c>
      <c r="LZ41" s="535" cm="1">
        <f t="array" ref="LZ41">INDEX(LZ$13:LZ39,$B41+1,1)</f>
        <v>0</v>
      </c>
      <c r="MA41" s="535" cm="1">
        <f t="array" ref="MA41">INDEX(MA$13:MA39,$B41+1,1)</f>
        <v>0</v>
      </c>
      <c r="MB41" s="535" cm="1">
        <f t="array" ref="MB41">INDEX(MB$13:MB39,$B41+1,1)</f>
        <v>0</v>
      </c>
      <c r="MC41" s="535" cm="1">
        <f t="array" ref="MC41">INDEX(MC$13:MC39,$B41+1,1)</f>
        <v>0</v>
      </c>
      <c r="MD41" s="535" cm="1">
        <f t="array" ref="MD41">INDEX(MD$13:MD39,$B41+1,1)</f>
        <v>0</v>
      </c>
      <c r="ME41" s="535" cm="1">
        <f t="array" ref="ME41">INDEX(ME$13:ME39,$B41+1,1)</f>
        <v>0</v>
      </c>
      <c r="MF41" s="535" cm="1">
        <f t="array" ref="MF41">INDEX(MF$13:MF39,$B41+1,1)</f>
        <v>0</v>
      </c>
      <c r="MG41" s="535" cm="1">
        <f t="array" ref="MG41">INDEX(MG$13:MG39,$B41+1,1)</f>
        <v>0</v>
      </c>
      <c r="MH41" s="535" cm="1">
        <f t="array" ref="MH41">INDEX(MH$13:MH39,$B41+1,1)</f>
        <v>0</v>
      </c>
      <c r="MI41" s="535" cm="1">
        <f t="array" ref="MI41">INDEX(MI$13:MI39,$B41+1,1)</f>
        <v>0</v>
      </c>
      <c r="MJ41" s="535" cm="1">
        <f t="array" ref="MJ41">INDEX(MJ$13:MJ39,$B41+1,1)</f>
        <v>0</v>
      </c>
      <c r="MK41" s="535" cm="1">
        <f t="array" ref="MK41">INDEX(MK$13:MK39,$B41+1,1)</f>
        <v>0</v>
      </c>
      <c r="ML41" s="535" cm="1">
        <f t="array" ref="ML41">INDEX(ML$13:ML39,$B41+1,1)</f>
        <v>0</v>
      </c>
      <c r="MM41" s="535" cm="1">
        <f t="array" ref="MM41">INDEX(MM$13:MM39,$B41+1,1)</f>
        <v>0</v>
      </c>
      <c r="MN41" s="535" cm="1">
        <f t="array" ref="MN41">INDEX(MN$13:MN39,$B41+1,1)</f>
        <v>0</v>
      </c>
      <c r="MO41" s="535" cm="1">
        <f t="array" ref="MO41">INDEX(MO$13:MO39,$B41+1,1)</f>
        <v>0</v>
      </c>
      <c r="MP41" s="535" cm="1">
        <f t="array" ref="MP41">INDEX(MP$13:MP39,$B41+1,1)</f>
        <v>0</v>
      </c>
      <c r="MQ41" s="535" cm="1">
        <f t="array" ref="MQ41">INDEX(MQ$13:MQ39,$B41+1,1)</f>
        <v>0</v>
      </c>
      <c r="MR41" s="535" cm="1">
        <f t="array" ref="MR41">INDEX(MR$13:MR39,$B41+1,1)</f>
        <v>0</v>
      </c>
      <c r="MS41" s="535" cm="1">
        <f t="array" ref="MS41">INDEX(MS$13:MS39,$B41+1,1)</f>
        <v>0</v>
      </c>
      <c r="MT41" s="535" cm="1">
        <f t="array" ref="MT41">INDEX(MT$13:MT39,$B41+1,1)</f>
        <v>0</v>
      </c>
      <c r="MU41" s="535" cm="1">
        <f t="array" ref="MU41">INDEX(MU$13:MU39,$B41+1,1)</f>
        <v>0</v>
      </c>
      <c r="MV41" s="535" cm="1">
        <f t="array" ref="MV41">INDEX(MV$13:MV39,$B41+1,1)</f>
        <v>0</v>
      </c>
      <c r="MW41" s="535" cm="1">
        <f t="array" ref="MW41">INDEX(MW$13:MW39,$B41+1,1)</f>
        <v>0</v>
      </c>
      <c r="MX41" s="535" cm="1">
        <f t="array" ref="MX41">INDEX(MX$13:MX39,$B41+1,1)</f>
        <v>0</v>
      </c>
      <c r="MY41" s="535" cm="1">
        <f t="array" ref="MY41">INDEX(MY$13:MY39,$B41+1,1)</f>
        <v>0</v>
      </c>
      <c r="MZ41" s="535" cm="1">
        <f t="array" ref="MZ41">INDEX(MZ$13:MZ39,$B41+1,1)</f>
        <v>0</v>
      </c>
      <c r="NA41" s="535" cm="1">
        <f t="array" ref="NA41">INDEX(NA$13:NA39,$B41+1,1)</f>
        <v>0</v>
      </c>
      <c r="NB41" s="535" cm="1">
        <f t="array" ref="NB41">INDEX(NB$13:NB39,$B41+1,1)</f>
        <v>0</v>
      </c>
      <c r="NC41" s="535" cm="1">
        <f t="array" ref="NC41">INDEX(NC$13:NC39,$B41+1,1)</f>
        <v>0</v>
      </c>
      <c r="ND41" s="535" cm="1">
        <f t="array" ref="ND41">INDEX(ND$13:ND39,$B41+1,1)</f>
        <v>0</v>
      </c>
      <c r="NE41" s="535" cm="1">
        <f t="array" ref="NE41">INDEX(NE$13:NE39,$B41+1,1)</f>
        <v>0</v>
      </c>
      <c r="NF41" s="535" cm="1">
        <f t="array" ref="NF41">INDEX(NF$13:NF39,$B41+1,1)</f>
        <v>0</v>
      </c>
      <c r="NG41" s="535" cm="1">
        <f t="array" ref="NG41">INDEX(NG$13:NG39,$B41+1,1)</f>
        <v>0</v>
      </c>
      <c r="NH41" s="535" cm="1">
        <f t="array" ref="NH41">INDEX(NH$13:NH39,$B41+1,1)</f>
        <v>0</v>
      </c>
      <c r="NI41" s="535" cm="1">
        <f t="array" ref="NI41">INDEX(NI$13:NI39,$B41+1,1)</f>
        <v>0</v>
      </c>
      <c r="NJ41" s="535" cm="1">
        <f t="array" ref="NJ41">INDEX(NJ$13:NJ39,$B41+1,1)</f>
        <v>0</v>
      </c>
      <c r="NK41" s="535" cm="1">
        <f t="array" ref="NK41">INDEX(NK$13:NK39,$B41+1,1)</f>
        <v>0</v>
      </c>
      <c r="NL41" s="535" cm="1">
        <f t="array" ref="NL41">INDEX(NL$13:NL39,$B41+1,1)</f>
        <v>0</v>
      </c>
      <c r="NM41" s="535" cm="1">
        <f t="array" ref="NM41">INDEX(NM$13:NM39,$B41+1,1)</f>
        <v>0</v>
      </c>
      <c r="NN41" s="535" cm="1">
        <f t="array" ref="NN41">INDEX(NN$13:NN39,$B41+1,1)</f>
        <v>0</v>
      </c>
      <c r="NO41" s="535" cm="1">
        <f t="array" ref="NO41">INDEX(NO$13:NO39,$B41+1,1)</f>
        <v>0</v>
      </c>
      <c r="NP41" s="535" cm="1">
        <f t="array" ref="NP41">INDEX(NP$13:NP39,$B41+1,1)</f>
        <v>0</v>
      </c>
      <c r="NQ41" s="535" cm="1">
        <f t="array" ref="NQ41">INDEX(NQ$13:NQ39,$B41+1,1)</f>
        <v>0</v>
      </c>
      <c r="NR41" s="535" cm="1">
        <f t="array" ref="NR41">INDEX(NR$13:NR39,$B41+1,1)</f>
        <v>0</v>
      </c>
      <c r="NS41" s="535" cm="1">
        <f t="array" ref="NS41">INDEX(NS$13:NS39,$B41+1,1)</f>
        <v>0</v>
      </c>
      <c r="NT41" s="535" cm="1">
        <f t="array" ref="NT41">INDEX(NT$13:NT39,$B41+1,1)</f>
        <v>0</v>
      </c>
      <c r="NU41" s="535" cm="1">
        <f t="array" ref="NU41">INDEX(NU$13:NU39,$B41+1,1)</f>
        <v>0</v>
      </c>
      <c r="NV41" s="535" cm="1">
        <f t="array" ref="NV41">INDEX(NV$13:NV39,$B41+1,1)</f>
        <v>0</v>
      </c>
      <c r="NW41" s="535" cm="1">
        <f t="array" ref="NW41">INDEX(NW$13:NW39,$B41+1,1)</f>
        <v>0</v>
      </c>
      <c r="NX41" s="535" cm="1">
        <f t="array" ref="NX41">INDEX(NX$13:NX39,$B41+1,1)</f>
        <v>0</v>
      </c>
      <c r="NY41" s="535" cm="1">
        <f t="array" ref="NY41">INDEX(NY$13:NY39,$B41+1,1)</f>
        <v>0</v>
      </c>
      <c r="NZ41" s="535" cm="1">
        <f t="array" ref="NZ41">INDEX(NZ$13:NZ39,$B41+1,1)</f>
        <v>0</v>
      </c>
      <c r="OA41" s="535" cm="1">
        <f t="array" ref="OA41">INDEX(OA$13:OA39,$B41+1,1)</f>
        <v>0</v>
      </c>
      <c r="OB41" s="535" cm="1">
        <f t="array" ref="OB41">INDEX(OB$13:OB39,$B41+1,1)</f>
        <v>0</v>
      </c>
      <c r="OC41" s="535" cm="1">
        <f t="array" ref="OC41">INDEX(OC$13:OC39,$B41+1,1)</f>
        <v>0</v>
      </c>
      <c r="OD41" s="535" cm="1">
        <f t="array" ref="OD41">INDEX(OD$13:OD39,$B41+1,1)</f>
        <v>0</v>
      </c>
      <c r="OE41" s="535" cm="1">
        <f t="array" ref="OE41">INDEX(OE$13:OE39,$B41+1,1)</f>
        <v>0</v>
      </c>
      <c r="OF41" s="535" cm="1">
        <f t="array" ref="OF41">INDEX(OF$13:OF39,$B41+1,1)</f>
        <v>0</v>
      </c>
      <c r="OG41" s="535" cm="1">
        <f t="array" ref="OG41">INDEX(OG$13:OG39,$B41+1,1)</f>
        <v>0</v>
      </c>
      <c r="OH41" s="535" cm="1">
        <f t="array" ref="OH41">INDEX(OH$13:OH39,$B41+1,1)</f>
        <v>0</v>
      </c>
      <c r="OI41" s="535" cm="1">
        <f t="array" ref="OI41">INDEX(OI$13:OI39,$B41+1,1)</f>
        <v>0</v>
      </c>
      <c r="OJ41" s="535" cm="1">
        <f t="array" ref="OJ41">INDEX(OJ$13:OJ39,$B41+1,1)</f>
        <v>0</v>
      </c>
      <c r="OK41" s="535" cm="1">
        <f t="array" ref="OK41">INDEX(OK$13:OK39,$B41+1,1)</f>
        <v>0</v>
      </c>
      <c r="OL41" s="535" cm="1">
        <f t="array" ref="OL41">INDEX(OL$13:OL39,$B41+1,1)</f>
        <v>0</v>
      </c>
      <c r="OM41" s="535" cm="1">
        <f t="array" ref="OM41">INDEX(OM$13:OM39,$B41+1,1)</f>
        <v>0</v>
      </c>
      <c r="ON41" s="535" cm="1">
        <f t="array" ref="ON41">INDEX(ON$13:ON39,$B41+1,1)</f>
        <v>0</v>
      </c>
      <c r="OO41" s="535" cm="1">
        <f t="array" ref="OO41">INDEX(OO$13:OO39,$B41+1,1)</f>
        <v>0</v>
      </c>
      <c r="OP41" s="535" cm="1">
        <f t="array" ref="OP41">INDEX(OP$13:OP39,$B41+1,1)</f>
        <v>0</v>
      </c>
      <c r="OQ41" s="535" cm="1">
        <f t="array" ref="OQ41">INDEX(OQ$13:OQ39,$B41+1,1)</f>
        <v>0</v>
      </c>
      <c r="OR41" s="535" cm="1">
        <f t="array" ref="OR41">INDEX(OR$13:OR39,$B41+1,1)</f>
        <v>0</v>
      </c>
      <c r="OS41" s="535" cm="1">
        <f t="array" ref="OS41">INDEX(OS$13:OS39,$B41+1,1)</f>
        <v>0</v>
      </c>
      <c r="OT41" s="535" cm="1">
        <f t="array" ref="OT41">INDEX(OT$13:OT39,$B41+1,1)</f>
        <v>0</v>
      </c>
      <c r="OU41" s="535" cm="1">
        <f t="array" ref="OU41">INDEX(OU$13:OU39,$B41+1,1)</f>
        <v>0</v>
      </c>
      <c r="OV41" s="535" cm="1">
        <f t="array" ref="OV41">INDEX(OV$13:OV39,$B41+1,1)</f>
        <v>0</v>
      </c>
      <c r="OW41" s="535" cm="1">
        <f t="array" ref="OW41">INDEX(OW$13:OW39,$B41+1,1)</f>
        <v>0</v>
      </c>
      <c r="OX41" s="535" cm="1">
        <f t="array" ref="OX41">INDEX(OX$13:OX39,$B41+1,1)</f>
        <v>0</v>
      </c>
      <c r="OY41" s="535" cm="1">
        <f t="array" ref="OY41">INDEX(OY$13:OY39,$B41+1,1)</f>
        <v>0</v>
      </c>
      <c r="OZ41" s="535" cm="1">
        <f t="array" ref="OZ41">INDEX(OZ$13:OZ39,$B41+1,1)</f>
        <v>0</v>
      </c>
      <c r="PA41" s="535" cm="1">
        <f t="array" ref="PA41">INDEX(PA$13:PA39,$B41+1,1)</f>
        <v>0</v>
      </c>
      <c r="PB41" s="535" cm="1">
        <f t="array" ref="PB41">INDEX(PB$13:PB39,$B41+1,1)</f>
        <v>0</v>
      </c>
      <c r="PC41" s="535" cm="1">
        <f t="array" ref="PC41">INDEX(PC$13:PC39,$B41+1,1)</f>
        <v>0</v>
      </c>
      <c r="PD41" s="535" cm="1">
        <f t="array" ref="PD41">INDEX(PD$13:PD39,$B41+1,1)</f>
        <v>0</v>
      </c>
      <c r="PE41" s="535" cm="1">
        <f t="array" ref="PE41">INDEX(PE$13:PE39,$B41+1,1)</f>
        <v>0</v>
      </c>
      <c r="PF41" s="535" cm="1">
        <f t="array" ref="PF41">INDEX(PF$13:PF39,$B41+1,1)</f>
        <v>0</v>
      </c>
      <c r="PG41" s="535" cm="1">
        <f t="array" ref="PG41">INDEX(PG$13:PG39,$B41+1,1)</f>
        <v>0</v>
      </c>
      <c r="PH41" s="535" cm="1">
        <f t="array" ref="PH41">INDEX(PH$13:PH39,$B41+1,1)</f>
        <v>0</v>
      </c>
      <c r="PI41" s="535" cm="1">
        <f t="array" ref="PI41">INDEX(PI$13:PI39,$B41+1,1)</f>
        <v>0</v>
      </c>
      <c r="PJ41" s="535" cm="1">
        <f t="array" ref="PJ41">INDEX(PJ$13:PJ39,$B41+1,1)</f>
        <v>0</v>
      </c>
      <c r="PK41" s="535" cm="1">
        <f t="array" ref="PK41">INDEX(PK$13:PK39,$B41+1,1)</f>
        <v>0</v>
      </c>
      <c r="PL41" s="535" cm="1">
        <f t="array" ref="PL41">INDEX(PL$13:PL39,$B41+1,1)</f>
        <v>0</v>
      </c>
      <c r="PM41" s="535" cm="1">
        <f t="array" ref="PM41">INDEX(PM$13:PM39,$B41+1,1)</f>
        <v>0</v>
      </c>
      <c r="PN41" s="535" cm="1">
        <f t="array" ref="PN41">INDEX(PN$13:PN39,$B41+1,1)</f>
        <v>0</v>
      </c>
      <c r="PO41" s="535" cm="1">
        <f t="array" ref="PO41">INDEX(PO$13:PO39,$B41+1,1)</f>
        <v>0</v>
      </c>
      <c r="PP41" s="535" cm="1">
        <f t="array" ref="PP41">INDEX(PP$13:PP39,$B41+1,1)</f>
        <v>0</v>
      </c>
      <c r="PQ41" s="535" cm="1">
        <f t="array" ref="PQ41">INDEX(PQ$13:PQ39,$B41+1,1)</f>
        <v>0</v>
      </c>
      <c r="PR41" s="535" cm="1">
        <f t="array" ref="PR41">INDEX(PR$13:PR39,$B41+1,1)</f>
        <v>0</v>
      </c>
      <c r="PS41" s="535" cm="1">
        <f t="array" ref="PS41">INDEX(PS$13:PS39,$B41+1,1)</f>
        <v>0</v>
      </c>
      <c r="PT41" s="535" cm="1">
        <f t="array" ref="PT41">INDEX(PT$13:PT39,$B41+1,1)</f>
        <v>0</v>
      </c>
      <c r="PU41" s="535" cm="1">
        <f t="array" ref="PU41">INDEX(PU$13:PU39,$B41+1,1)</f>
        <v>0</v>
      </c>
      <c r="PV41" s="535" cm="1">
        <f t="array" ref="PV41">INDEX(PV$13:PV39,$B41+1,1)</f>
        <v>0</v>
      </c>
      <c r="PW41" s="535" cm="1">
        <f t="array" ref="PW41">INDEX(PW$13:PW39,$B41+1,1)</f>
        <v>0</v>
      </c>
      <c r="PX41" s="535" cm="1">
        <f t="array" ref="PX41">INDEX(PX$13:PX39,$B41+1,1)</f>
        <v>0</v>
      </c>
      <c r="PY41" s="535" cm="1">
        <f t="array" ref="PY41">INDEX(PY$13:PY39,$B41+1,1)</f>
        <v>0</v>
      </c>
      <c r="PZ41" s="535" cm="1">
        <f t="array" ref="PZ41">INDEX(PZ$13:PZ39,$B41+1,1)</f>
        <v>0</v>
      </c>
      <c r="QA41" s="535" cm="1">
        <f t="array" ref="QA41">INDEX(QA$13:QA39,$B41+1,1)</f>
        <v>0</v>
      </c>
      <c r="QB41" s="535" cm="1">
        <f t="array" ref="QB41">INDEX(QB$13:QB39,$B41+1,1)</f>
        <v>0</v>
      </c>
      <c r="QC41" s="535" cm="1">
        <f t="array" ref="QC41">INDEX(QC$13:QC39,$B41+1,1)</f>
        <v>0</v>
      </c>
      <c r="QD41" s="535" cm="1">
        <f t="array" ref="QD41">INDEX(QD$13:QD39,$B41+1,1)</f>
        <v>0</v>
      </c>
      <c r="QE41" s="535" cm="1">
        <f t="array" ref="QE41">INDEX(QE$13:QE39,$B41+1,1)</f>
        <v>0</v>
      </c>
      <c r="QF41" s="535" cm="1">
        <f t="array" ref="QF41">INDEX(QF$13:QF39,$B41+1,1)</f>
        <v>0</v>
      </c>
      <c r="QG41" s="535" cm="1">
        <f t="array" ref="QG41">INDEX(QG$13:QG39,$B41+1,1)</f>
        <v>0</v>
      </c>
      <c r="QH41" s="535" cm="1">
        <f t="array" ref="QH41">INDEX(QH$13:QH39,$B41+1,1)</f>
        <v>0</v>
      </c>
      <c r="QI41" s="535" cm="1">
        <f t="array" ref="QI41">INDEX(QI$13:QI39,$B41+1,1)</f>
        <v>0</v>
      </c>
      <c r="QJ41" s="535" cm="1">
        <f t="array" ref="QJ41">INDEX(QJ$13:QJ39,$B41+1,1)</f>
        <v>0</v>
      </c>
      <c r="QK41" s="535" cm="1">
        <f t="array" ref="QK41">INDEX(QK$13:QK39,$B41+1,1)</f>
        <v>0</v>
      </c>
      <c r="QL41" s="535" cm="1">
        <f t="array" ref="QL41">INDEX(QL$13:QL39,$B41+1,1)</f>
        <v>0</v>
      </c>
      <c r="QM41" s="535" cm="1">
        <f t="array" ref="QM41">INDEX(QM$13:QM39,$B41+1,1)</f>
        <v>0</v>
      </c>
      <c r="QN41" s="535" cm="1">
        <f t="array" ref="QN41">INDEX(QN$13:QN39,$B41+1,1)</f>
        <v>0</v>
      </c>
      <c r="QO41" s="535" cm="1">
        <f t="array" ref="QO41">INDEX(QO$13:QO39,$B41+1,1)</f>
        <v>0</v>
      </c>
      <c r="QP41" s="535" cm="1">
        <f t="array" ref="QP41">INDEX(QP$13:QP39,$B41+1,1)</f>
        <v>0</v>
      </c>
      <c r="QQ41" s="535" cm="1">
        <f t="array" ref="QQ41">INDEX(QQ$13:QQ39,$B41+1,1)</f>
        <v>0</v>
      </c>
      <c r="QR41" s="535" cm="1">
        <f t="array" ref="QR41">INDEX(QR$13:QR39,$B41+1,1)</f>
        <v>0</v>
      </c>
      <c r="QS41" s="535" cm="1">
        <f t="array" ref="QS41">INDEX(QS$13:QS39,$B41+1,1)</f>
        <v>0</v>
      </c>
      <c r="QT41" s="535" cm="1">
        <f t="array" ref="QT41">INDEX(QT$13:QT39,$B41+1,1)</f>
        <v>0</v>
      </c>
      <c r="QU41" s="535" cm="1">
        <f t="array" ref="QU41">INDEX(QU$13:QU39,$B41+1,1)</f>
        <v>0</v>
      </c>
      <c r="QV41" s="535" cm="1">
        <f t="array" ref="QV41">INDEX(QV$13:QV39,$B41+1,1)</f>
        <v>0</v>
      </c>
      <c r="QW41" s="535" cm="1">
        <f t="array" ref="QW41">INDEX(QW$13:QW39,$B41+1,1)</f>
        <v>0</v>
      </c>
      <c r="QX41" s="535" cm="1">
        <f t="array" ref="QX41">INDEX(QX$13:QX39,$B41+1,1)</f>
        <v>0</v>
      </c>
      <c r="QY41" s="535" cm="1">
        <f t="array" ref="QY41">INDEX(QY$13:QY39,$B41+1,1)</f>
        <v>0</v>
      </c>
      <c r="QZ41" s="535" cm="1">
        <f t="array" ref="QZ41">INDEX(QZ$13:QZ39,$B41+1,1)</f>
        <v>0</v>
      </c>
      <c r="RA41" s="535" cm="1">
        <f t="array" ref="RA41">INDEX(RA$13:RA39,$B41+1,1)</f>
        <v>0</v>
      </c>
      <c r="RB41" s="535" cm="1">
        <f t="array" ref="RB41">INDEX(RB$13:RB39,$B41+1,1)</f>
        <v>0</v>
      </c>
      <c r="RC41" s="535" cm="1">
        <f t="array" ref="RC41">INDEX(RC$13:RC39,$B41+1,1)</f>
        <v>0</v>
      </c>
      <c r="RD41" s="535" cm="1">
        <f t="array" ref="RD41">INDEX(RD$13:RD39,$B41+1,1)</f>
        <v>0</v>
      </c>
      <c r="RE41" s="535" cm="1">
        <f t="array" ref="RE41">INDEX(RE$13:RE39,$B41+1,1)</f>
        <v>0</v>
      </c>
      <c r="RF41" s="535" cm="1">
        <f t="array" ref="RF41">INDEX(RF$13:RF39,$B41+1,1)</f>
        <v>0</v>
      </c>
      <c r="RG41" s="535" cm="1">
        <f t="array" ref="RG41">INDEX(RG$13:RG39,$B41+1,1)</f>
        <v>0</v>
      </c>
      <c r="RH41" s="535" cm="1">
        <f t="array" ref="RH41">INDEX(RH$13:RH39,$B41+1,1)</f>
        <v>0</v>
      </c>
      <c r="RI41" s="535" cm="1">
        <f t="array" ref="RI41">INDEX(RI$13:RI39,$B41+1,1)</f>
        <v>0</v>
      </c>
      <c r="RJ41" s="535" cm="1">
        <f t="array" ref="RJ41">INDEX(RJ$13:RJ39,$B41+1,1)</f>
        <v>0</v>
      </c>
      <c r="RK41" s="535" cm="1">
        <f t="array" ref="RK41">INDEX(RK$13:RK39,$B41+1,1)</f>
        <v>0</v>
      </c>
      <c r="RL41" s="535" cm="1">
        <f t="array" ref="RL41">INDEX(RL$13:RL39,$B41+1,1)</f>
        <v>0</v>
      </c>
      <c r="RM41" s="535" cm="1">
        <f t="array" ref="RM41">INDEX(RM$13:RM39,$B41+1,1)</f>
        <v>0</v>
      </c>
      <c r="RN41" s="535" cm="1">
        <f t="array" ref="RN41">INDEX(RN$13:RN39,$B41+1,1)</f>
        <v>0</v>
      </c>
      <c r="RO41" s="535" cm="1">
        <f t="array" ref="RO41">INDEX(RO$13:RO39,$B41+1,1)</f>
        <v>0</v>
      </c>
      <c r="RP41" s="535" cm="1">
        <f t="array" ref="RP41">INDEX(RP$13:RP39,$B41+1,1)</f>
        <v>0</v>
      </c>
      <c r="RQ41" s="535" cm="1">
        <f t="array" ref="RQ41">INDEX(RQ$13:RQ39,$B41+1,1)</f>
        <v>0</v>
      </c>
      <c r="RR41" s="535" cm="1">
        <f t="array" ref="RR41">INDEX(RR$13:RR39,$B41+1,1)</f>
        <v>0</v>
      </c>
      <c r="RS41" s="535" cm="1">
        <f t="array" ref="RS41">INDEX(RS$13:RS39,$B41+1,1)</f>
        <v>0</v>
      </c>
      <c r="RT41" s="535" cm="1">
        <f t="array" ref="RT41">INDEX(RT$13:RT39,$B41+1,1)</f>
        <v>0</v>
      </c>
      <c r="RU41" s="535" cm="1">
        <f t="array" ref="RU41">INDEX(RU$13:RU39,$B41+1,1)</f>
        <v>0</v>
      </c>
      <c r="RV41" s="535" cm="1">
        <f t="array" ref="RV41">INDEX(RV$13:RV39,$B41+1,1)</f>
        <v>0</v>
      </c>
      <c r="RW41" s="535" cm="1">
        <f t="array" ref="RW41">INDEX(RW$13:RW39,$B41+1,1)</f>
        <v>0</v>
      </c>
      <c r="RX41" s="535" cm="1">
        <f t="array" ref="RX41">INDEX(RX$13:RX39,$B41+1,1)</f>
        <v>0</v>
      </c>
      <c r="RY41" s="535" cm="1">
        <f t="array" ref="RY41">INDEX(RY$13:RY39,$B41+1,1)</f>
        <v>0</v>
      </c>
      <c r="RZ41" s="535" cm="1">
        <f t="array" ref="RZ41">INDEX(RZ$13:RZ39,$B41+1,1)</f>
        <v>0</v>
      </c>
      <c r="SA41" s="535" cm="1">
        <f t="array" ref="SA41">INDEX(SA$13:SA39,$B41+1,1)</f>
        <v>0</v>
      </c>
      <c r="SB41" s="535" cm="1">
        <f t="array" ref="SB41">INDEX(SB$13:SB39,$B41+1,1)</f>
        <v>0</v>
      </c>
      <c r="SC41" s="535" cm="1">
        <f t="array" ref="SC41">INDEX(SC$13:SC39,$B41+1,1)</f>
        <v>0</v>
      </c>
      <c r="SD41" s="535" cm="1">
        <f t="array" ref="SD41">INDEX(SD$13:SD39,$B41+1,1)</f>
        <v>0</v>
      </c>
      <c r="SE41" s="535" cm="1">
        <f t="array" ref="SE41">INDEX(SE$13:SE39,$B41+1,1)</f>
        <v>0</v>
      </c>
      <c r="SF41" s="535" cm="1">
        <f t="array" ref="SF41">INDEX(SF$13:SF39,$B41+1,1)</f>
        <v>0</v>
      </c>
      <c r="SG41" s="535" cm="1">
        <f t="array" ref="SG41">INDEX(SG$13:SG39,$B41+1,1)</f>
        <v>0</v>
      </c>
      <c r="SH41" s="535" cm="1">
        <f t="array" ref="SH41">INDEX(SH$13:SH39,$B41+1,1)</f>
        <v>0</v>
      </c>
      <c r="SI41" s="535" cm="1">
        <f t="array" ref="SI41">INDEX(SI$13:SI39,$B41+1,1)</f>
        <v>0</v>
      </c>
      <c r="SJ41" s="535" cm="1">
        <f t="array" ref="SJ41">INDEX(SJ$13:SJ39,$B41+1,1)</f>
        <v>0</v>
      </c>
      <c r="SK41" s="535" cm="1">
        <f t="array" ref="SK41">INDEX(SK$13:SK39,$B41+1,1)</f>
        <v>0</v>
      </c>
      <c r="SL41" s="535" cm="1">
        <f t="array" ref="SL41">INDEX(SL$13:SL39,$B41+1,1)</f>
        <v>0</v>
      </c>
      <c r="SM41" s="535" cm="1">
        <f t="array" ref="SM41">INDEX(SM$13:SM39,$B41+1,1)</f>
        <v>0</v>
      </c>
      <c r="SN41" s="535" cm="1">
        <f t="array" ref="SN41">INDEX(SN$13:SN39,$B41+1,1)</f>
        <v>0</v>
      </c>
      <c r="SO41" s="535" cm="1">
        <f t="array" ref="SO41">INDEX(SO$13:SO39,$B41+1,1)</f>
        <v>0</v>
      </c>
      <c r="SP41" s="535" cm="1">
        <f t="array" ref="SP41">INDEX(SP$13:SP39,$B41+1,1)</f>
        <v>0</v>
      </c>
      <c r="SQ41" s="535" cm="1">
        <f t="array" ref="SQ41">INDEX(SQ$13:SQ39,$B41+1,1)</f>
        <v>0</v>
      </c>
      <c r="SR41" s="535" cm="1">
        <f t="array" ref="SR41">INDEX(SR$13:SR39,$B41+1,1)</f>
        <v>0</v>
      </c>
      <c r="SS41" s="535" cm="1">
        <f t="array" ref="SS41">INDEX(SS$13:SS39,$B41+1,1)</f>
        <v>0</v>
      </c>
      <c r="ST41" s="535" cm="1">
        <f t="array" ref="ST41">INDEX(ST$13:ST39,$B41+1,1)</f>
        <v>0</v>
      </c>
      <c r="SU41" s="535" cm="1">
        <f t="array" ref="SU41">INDEX(SU$13:SU39,$B41+1,1)</f>
        <v>0</v>
      </c>
      <c r="SV41" s="535" cm="1">
        <f t="array" ref="SV41">INDEX(SV$13:SV39,$B41+1,1)</f>
        <v>0</v>
      </c>
      <c r="SW41" s="535" cm="1">
        <f t="array" ref="SW41">INDEX(SW$13:SW39,$B41+1,1)</f>
        <v>0</v>
      </c>
      <c r="SX41" s="535" cm="1">
        <f t="array" ref="SX41">INDEX(SX$13:SX39,$B41+1,1)</f>
        <v>0</v>
      </c>
      <c r="SY41" s="535" cm="1">
        <f t="array" ref="SY41">INDEX(SY$13:SY39,$B41+1,1)</f>
        <v>0</v>
      </c>
      <c r="SZ41" s="535" cm="1">
        <f t="array" ref="SZ41">INDEX(SZ$13:SZ39,$B41+1,1)</f>
        <v>0</v>
      </c>
      <c r="TA41" s="535" cm="1">
        <f t="array" ref="TA41">INDEX(TA$13:TA39,$B41+1,1)</f>
        <v>0</v>
      </c>
      <c r="TB41" s="535" cm="1">
        <f t="array" ref="TB41">INDEX(TB$13:TB39,$B41+1,1)</f>
        <v>0</v>
      </c>
      <c r="TC41" s="535" cm="1">
        <f t="array" ref="TC41">INDEX(TC$13:TC39,$B41+1,1)</f>
        <v>0</v>
      </c>
      <c r="TD41" s="535" cm="1">
        <f t="array" ref="TD41">INDEX(TD$13:TD39,$B41+1,1)</f>
        <v>0</v>
      </c>
      <c r="TE41" s="535" cm="1">
        <f t="array" ref="TE41">INDEX(TE$13:TE39,$B41+1,1)</f>
        <v>0</v>
      </c>
      <c r="TF41" s="535" cm="1">
        <f t="array" ref="TF41">INDEX(TF$13:TF39,$B41+1,1)</f>
        <v>0</v>
      </c>
      <c r="TG41" s="535" cm="1">
        <f t="array" ref="TG41">INDEX(TG$13:TG39,$B41+1,1)</f>
        <v>0</v>
      </c>
      <c r="TH41" s="535" cm="1">
        <f t="array" ref="TH41">INDEX(TH$13:TH39,$B41+1,1)</f>
        <v>0</v>
      </c>
      <c r="TI41" s="535" cm="1">
        <f t="array" ref="TI41">INDEX(TI$13:TI39,$B41+1,1)</f>
        <v>0</v>
      </c>
      <c r="TJ41" s="535" cm="1">
        <f t="array" ref="TJ41">INDEX(TJ$13:TJ39,$B41+1,1)</f>
        <v>0</v>
      </c>
      <c r="TK41" s="535" cm="1">
        <f t="array" ref="TK41">INDEX(TK$13:TK39,$B41+1,1)</f>
        <v>0</v>
      </c>
      <c r="TL41" s="535" cm="1">
        <f t="array" ref="TL41">INDEX(TL$13:TL39,$B41+1,1)</f>
        <v>0</v>
      </c>
      <c r="TM41" s="535" cm="1">
        <f t="array" ref="TM41">INDEX(TM$13:TM39,$B41+1,1)</f>
        <v>0</v>
      </c>
      <c r="TN41" s="535" cm="1">
        <f t="array" ref="TN41">INDEX(TN$13:TN39,$B41+1,1)</f>
        <v>0</v>
      </c>
      <c r="TO41" s="535" cm="1">
        <f t="array" ref="TO41">INDEX(TO$13:TO39,$B41+1,1)</f>
        <v>0</v>
      </c>
      <c r="TP41" s="535" cm="1">
        <f t="array" ref="TP41">INDEX(TP$13:TP39,$B41+1,1)</f>
        <v>0</v>
      </c>
      <c r="TQ41" s="535" cm="1">
        <f t="array" ref="TQ41">INDEX(TQ$13:TQ39,$B41+1,1)</f>
        <v>0</v>
      </c>
      <c r="TR41" s="535" cm="1">
        <f t="array" ref="TR41">INDEX(TR$13:TR39,$B41+1,1)</f>
        <v>0</v>
      </c>
      <c r="TS41" s="535" cm="1">
        <f t="array" ref="TS41">INDEX(TS$13:TS39,$B41+1,1)</f>
        <v>0</v>
      </c>
      <c r="TT41" s="535" cm="1">
        <f t="array" ref="TT41">INDEX(TT$13:TT39,$B41+1,1)</f>
        <v>0</v>
      </c>
      <c r="TU41" s="535" cm="1">
        <f t="array" ref="TU41">INDEX(TU$13:TU39,$B41+1,1)</f>
        <v>0</v>
      </c>
      <c r="TV41" s="535" cm="1">
        <f t="array" ref="TV41">INDEX(TV$13:TV39,$B41+1,1)</f>
        <v>0</v>
      </c>
      <c r="TW41" s="535" cm="1">
        <f t="array" ref="TW41">INDEX(TW$13:TW39,$B41+1,1)</f>
        <v>0</v>
      </c>
      <c r="TX41" s="535" cm="1">
        <f t="array" ref="TX41">INDEX(TX$13:TX39,$B41+1,1)</f>
        <v>0</v>
      </c>
      <c r="TY41" s="535" cm="1">
        <f t="array" ref="TY41">INDEX(TY$13:TY39,$B41+1,1)</f>
        <v>0</v>
      </c>
      <c r="TZ41" s="535" cm="1">
        <f t="array" ref="TZ41">INDEX(TZ$13:TZ39,$B41+1,1)</f>
        <v>0</v>
      </c>
      <c r="UA41" s="535" cm="1">
        <f t="array" ref="UA41">INDEX(UA$13:UA39,$B41+1,1)</f>
        <v>0</v>
      </c>
      <c r="UB41" s="535" cm="1">
        <f t="array" ref="UB41">INDEX(UB$13:UB39,$B41+1,1)</f>
        <v>0</v>
      </c>
      <c r="UC41" s="535" cm="1">
        <f t="array" ref="UC41">INDEX(UC$13:UC39,$B41+1,1)</f>
        <v>0</v>
      </c>
      <c r="UD41" s="535" cm="1">
        <f t="array" ref="UD41">INDEX(UD$13:UD39,$B41+1,1)</f>
        <v>0</v>
      </c>
      <c r="UE41" s="535" cm="1">
        <f t="array" ref="UE41">INDEX(UE$13:UE39,$B41+1,1)</f>
        <v>0</v>
      </c>
      <c r="UF41" s="535" cm="1">
        <f t="array" ref="UF41">INDEX(UF$13:UF39,$B41+1,1)</f>
        <v>0</v>
      </c>
      <c r="UG41" s="535" cm="1">
        <f t="array" ref="UG41">INDEX(UG$13:UG39,$B41+1,1)</f>
        <v>0</v>
      </c>
      <c r="UH41" s="535" cm="1">
        <f t="array" ref="UH41">INDEX(UH$13:UH39,$B41+1,1)</f>
        <v>0</v>
      </c>
      <c r="UI41" s="535" cm="1">
        <f t="array" ref="UI41">INDEX(UI$13:UI39,$B41+1,1)</f>
        <v>0</v>
      </c>
      <c r="UJ41" s="535" cm="1">
        <f t="array" ref="UJ41">INDEX(UJ$13:UJ39,$B41+1,1)</f>
        <v>0</v>
      </c>
      <c r="UK41" s="535" cm="1">
        <f t="array" ref="UK41">INDEX(UK$13:UK39,$B41+1,1)</f>
        <v>0</v>
      </c>
      <c r="UL41" s="535" cm="1">
        <f t="array" ref="UL41">INDEX(UL$13:UL39,$B41+1,1)</f>
        <v>0</v>
      </c>
      <c r="UM41" s="535" cm="1">
        <f t="array" ref="UM41">INDEX(UM$13:UM39,$B41+1,1)</f>
        <v>0</v>
      </c>
      <c r="UN41" s="535" cm="1">
        <f t="array" ref="UN41">INDEX(UN$13:UN39,$B41+1,1)</f>
        <v>0</v>
      </c>
      <c r="UO41" s="535" cm="1">
        <f t="array" ref="UO41">INDEX(UO$13:UO39,$B41+1,1)</f>
        <v>0</v>
      </c>
      <c r="UP41" s="535" cm="1">
        <f t="array" ref="UP41">INDEX(UP$13:UP39,$B41+1,1)</f>
        <v>0</v>
      </c>
      <c r="UQ41" s="535" cm="1">
        <f t="array" ref="UQ41">INDEX(UQ$13:UQ39,$B41+1,1)</f>
        <v>0</v>
      </c>
      <c r="UR41" s="535" cm="1">
        <f t="array" ref="UR41">INDEX(UR$13:UR39,$B41+1,1)</f>
        <v>0</v>
      </c>
      <c r="US41" s="535" cm="1">
        <f t="array" ref="US41">INDEX(US$13:US39,$B41+1,1)</f>
        <v>0</v>
      </c>
      <c r="UT41" s="535" cm="1">
        <f t="array" ref="UT41">INDEX(UT$13:UT39,$B41+1,1)</f>
        <v>0</v>
      </c>
      <c r="UU41" s="535" cm="1">
        <f t="array" ref="UU41">INDEX(UU$13:UU39,$B41+1,1)</f>
        <v>0</v>
      </c>
      <c r="UV41" s="535" cm="1">
        <f t="array" ref="UV41">INDEX(UV$13:UV39,$B41+1,1)</f>
        <v>0</v>
      </c>
      <c r="UW41" s="535" cm="1">
        <f t="array" ref="UW41">INDEX(UW$13:UW39,$B41+1,1)</f>
        <v>0</v>
      </c>
      <c r="UX41" s="535" cm="1">
        <f t="array" ref="UX41">INDEX(UX$13:UX39,$B41+1,1)</f>
        <v>0</v>
      </c>
      <c r="UY41" s="535" cm="1">
        <f t="array" ref="UY41">INDEX(UY$13:UY39,$B41+1,1)</f>
        <v>0</v>
      </c>
      <c r="UZ41" s="535" cm="1">
        <f t="array" ref="UZ41">INDEX(UZ$13:UZ39,$B41+1,1)</f>
        <v>0</v>
      </c>
      <c r="VA41" s="535" cm="1">
        <f t="array" ref="VA41">INDEX(VA$13:VA39,$B41+1,1)</f>
        <v>0</v>
      </c>
      <c r="VB41" s="535" cm="1">
        <f t="array" ref="VB41">INDEX(VB$13:VB39,$B41+1,1)</f>
        <v>0</v>
      </c>
      <c r="VC41" s="535" cm="1">
        <f t="array" ref="VC41">INDEX(VC$13:VC39,$B41+1,1)</f>
        <v>0</v>
      </c>
      <c r="VD41" s="535" cm="1">
        <f t="array" ref="VD41">INDEX(VD$13:VD39,$B41+1,1)</f>
        <v>0</v>
      </c>
      <c r="VE41" s="535" cm="1">
        <f t="array" ref="VE41">INDEX(VE$13:VE39,$B41+1,1)</f>
        <v>0</v>
      </c>
      <c r="VF41" s="535" cm="1">
        <f t="array" ref="VF41">INDEX(VF$13:VF39,$B41+1,1)</f>
        <v>0</v>
      </c>
      <c r="VG41" s="535" cm="1">
        <f t="array" ref="VG41">INDEX(VG$13:VG39,$B41+1,1)</f>
        <v>0</v>
      </c>
      <c r="VH41" s="535" cm="1">
        <f t="array" ref="VH41">INDEX(VH$13:VH39,$B41+1,1)</f>
        <v>0</v>
      </c>
      <c r="VI41" s="535" cm="1">
        <f t="array" ref="VI41">INDEX(VI$13:VI39,$B41+1,1)</f>
        <v>0</v>
      </c>
      <c r="VJ41" s="535" cm="1">
        <f t="array" ref="VJ41">INDEX(VJ$13:VJ39,$B41+1,1)</f>
        <v>0</v>
      </c>
      <c r="VK41" s="535" cm="1">
        <f t="array" ref="VK41">INDEX(VK$13:VK39,$B41+1,1)</f>
        <v>0</v>
      </c>
      <c r="VL41" s="535" cm="1">
        <f t="array" ref="VL41">INDEX(VL$13:VL39,$B41+1,1)</f>
        <v>0</v>
      </c>
      <c r="VM41" s="535" cm="1">
        <f t="array" ref="VM41">INDEX(VM$13:VM39,$B41+1,1)</f>
        <v>0</v>
      </c>
      <c r="VN41" s="535" cm="1">
        <f t="array" ref="VN41">INDEX(VN$13:VN39,$B41+1,1)</f>
        <v>0</v>
      </c>
      <c r="VO41" s="535" cm="1">
        <f t="array" ref="VO41">INDEX(VO$13:VO39,$B41+1,1)</f>
        <v>0</v>
      </c>
      <c r="VP41" s="535" cm="1">
        <f t="array" ref="VP41">INDEX(VP$13:VP39,$B41+1,1)</f>
        <v>0</v>
      </c>
      <c r="VQ41" s="535" cm="1">
        <f t="array" ref="VQ41">INDEX(VQ$13:VQ39,$B41+1,1)</f>
        <v>0</v>
      </c>
      <c r="VR41" s="535" cm="1">
        <f t="array" ref="VR41">INDEX(VR$13:VR39,$B41+1,1)</f>
        <v>0</v>
      </c>
      <c r="VS41" s="535" cm="1">
        <f t="array" ref="VS41">INDEX(VS$13:VS39,$B41+1,1)</f>
        <v>0</v>
      </c>
      <c r="VT41" s="535" cm="1">
        <f t="array" ref="VT41">INDEX(VT$13:VT39,$B41+1,1)</f>
        <v>0</v>
      </c>
      <c r="VU41" s="535" cm="1">
        <f t="array" ref="VU41">INDEX(VU$13:VU39,$B41+1,1)</f>
        <v>0</v>
      </c>
      <c r="VV41" s="535" cm="1">
        <f t="array" ref="VV41">INDEX(VV$13:VV39,$B41+1,1)</f>
        <v>0</v>
      </c>
      <c r="VW41" s="535" cm="1">
        <f t="array" ref="VW41">INDEX(VW$13:VW39,$B41+1,1)</f>
        <v>0</v>
      </c>
      <c r="VX41" s="535" cm="1">
        <f t="array" ref="VX41">INDEX(VX$13:VX39,$B41+1,1)</f>
        <v>0</v>
      </c>
      <c r="VY41" s="535" cm="1">
        <f t="array" ref="VY41">INDEX(VY$13:VY39,$B41+1,1)</f>
        <v>0</v>
      </c>
      <c r="VZ41" s="535" cm="1">
        <f t="array" ref="VZ41">INDEX(VZ$13:VZ39,$B41+1,1)</f>
        <v>0</v>
      </c>
      <c r="WA41" s="535" cm="1">
        <f t="array" ref="WA41">INDEX(WA$13:WA39,$B41+1,1)</f>
        <v>0</v>
      </c>
      <c r="WB41" s="535" cm="1">
        <f t="array" ref="WB41">INDEX(WB$13:WB39,$B41+1,1)</f>
        <v>0</v>
      </c>
      <c r="WC41" s="535" cm="1">
        <f t="array" ref="WC41">INDEX(WC$13:WC39,$B41+1,1)</f>
        <v>0</v>
      </c>
      <c r="WD41" s="535" cm="1">
        <f t="array" ref="WD41">INDEX(WD$13:WD39,$B41+1,1)</f>
        <v>0</v>
      </c>
      <c r="WE41" s="535" cm="1">
        <f t="array" ref="WE41">INDEX(WE$13:WE39,$B41+1,1)</f>
        <v>0</v>
      </c>
      <c r="WF41" s="535" cm="1">
        <f t="array" ref="WF41">INDEX(WF$13:WF39,$B41+1,1)</f>
        <v>0</v>
      </c>
      <c r="WG41" s="535" cm="1">
        <f t="array" ref="WG41">INDEX(WG$13:WG39,$B41+1,1)</f>
        <v>0</v>
      </c>
      <c r="WH41" s="535" cm="1">
        <f t="array" ref="WH41">INDEX(WH$13:WH39,$B41+1,1)</f>
        <v>0</v>
      </c>
      <c r="WI41" s="535" cm="1">
        <f t="array" ref="WI41">INDEX(WI$13:WI39,$B41+1,1)</f>
        <v>0</v>
      </c>
      <c r="WJ41" s="535" cm="1">
        <f t="array" ref="WJ41">INDEX(WJ$13:WJ39,$B41+1,1)</f>
        <v>0</v>
      </c>
      <c r="WK41" s="535" cm="1">
        <f t="array" ref="WK41">INDEX(WK$13:WK39,$B41+1,1)</f>
        <v>0</v>
      </c>
      <c r="WL41" s="535" cm="1">
        <f t="array" ref="WL41">INDEX(WL$13:WL39,$B41+1,1)</f>
        <v>0</v>
      </c>
      <c r="WM41" s="535" cm="1">
        <f t="array" ref="WM41">INDEX(WM$13:WM39,$B41+1,1)</f>
        <v>0</v>
      </c>
      <c r="WN41" s="535" cm="1">
        <f t="array" ref="WN41">INDEX(WN$13:WN39,$B41+1,1)</f>
        <v>0</v>
      </c>
      <c r="WO41" s="535" cm="1">
        <f t="array" ref="WO41">INDEX(WO$13:WO39,$B41+1,1)</f>
        <v>0</v>
      </c>
      <c r="WP41" s="535" cm="1">
        <f t="array" ref="WP41">INDEX(WP$13:WP39,$B41+1,1)</f>
        <v>0</v>
      </c>
      <c r="WQ41" s="535" cm="1">
        <f t="array" ref="WQ41">INDEX(WQ$13:WQ39,$B41+1,1)</f>
        <v>0</v>
      </c>
      <c r="WR41" s="535" cm="1">
        <f t="array" ref="WR41">INDEX(WR$13:WR39,$B41+1,1)</f>
        <v>0</v>
      </c>
      <c r="WS41" s="535" t="str" cm="1">
        <f t="array" ref="WS41">INDEX(WS$13:WS39,$B41+1,1)</f>
        <v>-</v>
      </c>
      <c r="WT41" s="18"/>
      <c r="WU41" s="535" cm="1">
        <f t="array" ref="WU41">INDEX(WU$13:WU39,$B41+1,1)</f>
        <v>0</v>
      </c>
      <c r="WV41" s="535" cm="1">
        <f t="array" ref="WV41">INDEX(WV$13:WV39,$B41+1,1)</f>
        <v>0</v>
      </c>
      <c r="WW41" s="535" cm="1">
        <f t="array" ref="WW41">INDEX(WW$13:WW39,$B41+1,1)</f>
        <v>0</v>
      </c>
      <c r="WX41" s="535" t="str" cm="1">
        <f t="array" ref="WX41">INDEX(WX$13:WX39,$B41+1,1)</f>
        <v>-</v>
      </c>
      <c r="WY41" s="535" t="str" cm="1">
        <f t="array" ref="WY41">INDEX(WY$13:WY39,$B41+1,1)</f>
        <v>-</v>
      </c>
      <c r="WZ41" s="535" t="str" cm="1">
        <f t="array" ref="WZ41">INDEX(WZ$13:WZ39,$B41+1,1)</f>
        <v>-</v>
      </c>
      <c r="XA41" s="535" t="str" cm="1">
        <f t="array" ref="XA41">INDEX(XA$13:XA39,$B41+1,1)</f>
        <v>-</v>
      </c>
      <c r="XB41" s="535" t="str" cm="1">
        <f t="array" ref="XB41">INDEX(XB$13:XB39,$B41+1,1)</f>
        <v>-</v>
      </c>
      <c r="XC41" s="535" t="str" cm="1">
        <f t="array" ref="XC41">INDEX(XC$13:XC39,$B41+1,1)</f>
        <v>-</v>
      </c>
      <c r="XD41" s="535" t="str" cm="1">
        <f t="array" ref="XD41">INDEX(XD$13:XD39,$B41+1,1)</f>
        <v>-</v>
      </c>
      <c r="XE41" s="535" t="str" cm="1">
        <f t="array" ref="XE41">INDEX(XE$13:XE39,$B41+1,1)</f>
        <v>-</v>
      </c>
      <c r="XF41" s="535" t="str" cm="1">
        <f t="array" ref="XF41">INDEX(XF$13:XF39,$B41+1,1)</f>
        <v>-</v>
      </c>
      <c r="XG41" s="535" t="str" cm="1">
        <f t="array" ref="XG41">INDEX(XG$13:XG39,$B41+1,1)</f>
        <v>-</v>
      </c>
      <c r="XH41" s="535" t="str" cm="1">
        <f t="array" ref="XH41">INDEX(XH$13:XH39,$B41+1,1)</f>
        <v>-</v>
      </c>
      <c r="XI41" s="535" t="str" cm="1">
        <f t="array" ref="XI41">INDEX(XI$13:XI39,$B41+1,1)</f>
        <v>-</v>
      </c>
      <c r="XJ41" s="535" t="str" cm="1">
        <f t="array" ref="XJ41">INDEX(XJ$13:XJ39,$B41+1,1)</f>
        <v>-</v>
      </c>
      <c r="XK41" s="535" t="str" cm="1">
        <f t="array" ref="XK41">INDEX(XK$13:XK39,$B41+1,1)</f>
        <v>-</v>
      </c>
      <c r="XL41" s="535" t="str" cm="1">
        <f t="array" ref="XL41">INDEX(XL$13:XL39,$B41+1,1)</f>
        <v>-</v>
      </c>
      <c r="XM41" s="535" t="str" cm="1">
        <f t="array" ref="XM41">INDEX(XM$13:XM39,$B41+1,1)</f>
        <v>-</v>
      </c>
      <c r="XN41" s="18"/>
      <c r="XO41" s="411" t="str">
        <f t="shared" ca="1" si="217"/>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str" cm="1">
        <f t="array" ref="XU41">INDEX(XU$13:XU40,$B41+1,1)</f>
        <v>-</v>
      </c>
      <c r="XV41" s="535" t="str" cm="1">
        <f t="array" ref="XV41">INDEX(XV$13:XV39,$B41+1,1)</f>
        <v>-</v>
      </c>
      <c r="XW41" s="535" t="str" cm="1">
        <f t="array" ref="XW41">INDEX(XW$13:XW39,$B41+1,1)</f>
        <v>-</v>
      </c>
      <c r="XX41" s="535" t="str" cm="1">
        <f t="array" ref="XX41">INDEX(XX$13:XX39,$B41+1,1)</f>
        <v>-</v>
      </c>
      <c r="XY41" s="535" t="str" cm="1">
        <f t="array" ref="XY41">INDEX(XY$13:XY39,$B41+1,1)</f>
        <v>-</v>
      </c>
      <c r="XZ41" s="535" t="str" cm="1">
        <f t="array" ref="XZ41">INDEX(XZ$13:XZ39,$B41+1,1)</f>
        <v>-</v>
      </c>
      <c r="YA41" s="535" t="str" cm="1">
        <f t="array" ref="YA41">INDEX(YA$13:YA39,$B41+1,1)</f>
        <v>-</v>
      </c>
      <c r="YB41" s="535" cm="1">
        <f t="array" ref="YB41">INDEX(YB$13:YB39,$B41+1,1)</f>
        <v>0</v>
      </c>
      <c r="YC41" s="535" t="str" cm="1">
        <f t="array" ref="YC41">INDEX(YC$13:YC39,$B41+1,1)</f>
        <v>-</v>
      </c>
      <c r="YD41" s="535" t="str" cm="1">
        <f t="array" ref="YD41">INDEX(YD$13:YD39,$B41+1,1)</f>
        <v>-</v>
      </c>
      <c r="YE41" s="535" t="str" cm="1">
        <f t="array" ref="YE41">INDEX(YE$13:YE39,$B41+1,1)</f>
        <v>-</v>
      </c>
      <c r="YF41" s="535" t="str" cm="1">
        <f t="array" ref="YF41">INDEX(YF$13:YF39,$B41+1,1)</f>
        <v>-</v>
      </c>
      <c r="YG41" s="535" t="str" cm="1">
        <f t="array" ref="YG41">INDEX(YG$13:YG39,$B41+1,1)</f>
        <v>-</v>
      </c>
      <c r="YH41" s="535" t="str" cm="1">
        <f t="array" ref="YH41">INDEX(YH$13:YH39,$B41+1,1)</f>
        <v>-</v>
      </c>
      <c r="YI41" s="535" t="str" cm="1">
        <f t="array" ref="YI41">INDEX(YI$13:YI39,$B41+1,1)</f>
        <v>-</v>
      </c>
      <c r="YJ41" s="535" t="str" cm="1">
        <f t="array" ref="YJ41">INDEX(YJ$13:YJ39,$B41+1,1)</f>
        <v>-</v>
      </c>
      <c r="YK41" s="535" t="b" cm="1">
        <f t="array" ref="YK41">INDEX(YK$13:YK39,$B41+1,1)</f>
        <v>1</v>
      </c>
      <c r="YL41" s="535" t="str" cm="1">
        <f t="array" ref="YL41">INDEX(YL$13:YL39,$B41+1,1)</f>
        <v>-</v>
      </c>
      <c r="YM41" s="535" cm="1">
        <f t="array" ref="YM41">INDEX(YM$13:YM39,$B41+1,1)</f>
        <v>0</v>
      </c>
      <c r="YN41" s="535" cm="1">
        <f t="array" ref="YN41">INDEX(YN$13:YN39,$B41+1,1)</f>
        <v>0</v>
      </c>
      <c r="YO41" s="535" cm="1">
        <f t="array" ref="YO41">INDEX(YO$13:YO39,$B41+1,1)</f>
        <v>0</v>
      </c>
      <c r="YP41" s="18"/>
      <c r="YQ41" s="535" t="str" cm="1">
        <f t="array" ref="YQ41">INDEX(YQ$13:YQ39,$B41+1,1)</f>
        <v>-</v>
      </c>
      <c r="YR41" s="535" t="str" cm="1">
        <f t="array" ref="YR41">INDEX(YR$13:YR39,$B41+1,1)</f>
        <v>-</v>
      </c>
      <c r="YS41" s="535" t="str" cm="1">
        <f t="array" ref="YS41">INDEX(YS$13:YS39,$B41+1,1)</f>
        <v>-</v>
      </c>
      <c r="YT41" s="535" t="str" cm="1">
        <f t="array" ref="YT41">INDEX(YT$13:YT39,$B41+1,1)</f>
        <v>-</v>
      </c>
      <c r="YU41" s="535" cm="1">
        <f t="array" ref="YU41">INDEX(YU$13:YU39,$B41+1,1)</f>
        <v>1</v>
      </c>
      <c r="YV41" s="535" cm="1">
        <f t="array" ref="YV41">INDEX(YV$13:YV39,$B41+1,1)</f>
        <v>1</v>
      </c>
      <c r="YW41" s="535" cm="1">
        <f t="array" ref="YW41">INDEX(YW$13:YW39,$B41+1,1)</f>
        <v>1</v>
      </c>
      <c r="YX41" s="535" cm="1">
        <f t="array" ref="YX41">INDEX(YX$13:YX39,$B41+1,1)</f>
        <v>1</v>
      </c>
      <c r="YY41" s="535" t="str" cm="1">
        <f t="array" ref="YY41">INDEX(YY$13:YY39,$B41+1,1)</f>
        <v>-</v>
      </c>
      <c r="YZ41" s="535" t="str" cm="1">
        <f t="array" ref="YZ41">INDEX(YZ$13:YZ39,$B41+1,1)</f>
        <v>-</v>
      </c>
      <c r="ZA41" s="535" t="str" cm="1">
        <f t="array" ref="ZA41">INDEX(ZA$13:ZA39,$B41+1,1)</f>
        <v>-</v>
      </c>
      <c r="ZB41" s="535" t="str" cm="1">
        <f t="array" ref="ZB41">INDEX(ZB$13:ZB39,$B41+1,1)</f>
        <v>-</v>
      </c>
      <c r="ZC41" s="535" t="str" cm="1">
        <f t="array" ref="ZC41">INDEX(ZC$13:ZC39,$B41+1,1)</f>
        <v>-</v>
      </c>
      <c r="ZD41" s="18"/>
      <c r="ZE41" s="411">
        <v>1.5</v>
      </c>
      <c r="ZF41" s="18"/>
      <c r="ZG41" s="535" t="str" cm="1">
        <f t="array" ref="ZG41">INDEX(ZG$13:ZG39,$B41+1,1)</f>
        <v>-</v>
      </c>
      <c r="ZH41" s="535" t="str" cm="1">
        <f t="array" ref="ZH41">INDEX(ZH$13:ZH39,$B41+1,1)</f>
        <v>-</v>
      </c>
      <c r="ZI41" s="535" t="str" cm="1">
        <f t="array" ref="ZI41">INDEX(ZI$13:ZI39,$B41+1,1)</f>
        <v>-</v>
      </c>
      <c r="ZJ41" s="535" t="str" cm="1">
        <f t="array" ref="ZJ41">INDEX(ZJ$13:ZJ39,$B41+1,1)</f>
        <v>-</v>
      </c>
      <c r="ZK41" s="535" t="str" cm="1">
        <f t="array" ref="ZK41">INDEX(ZK$13:ZK39,$B41+1,1)</f>
        <v>-</v>
      </c>
      <c r="ZL41" s="535" t="str" cm="1">
        <f t="array" ref="ZL41">INDEX(ZL$13:ZL39,$B41+1,1)</f>
        <v>-</v>
      </c>
      <c r="ZM41" s="535" t="str" cm="1">
        <f t="array" ref="ZM41">INDEX(ZM$13:ZM39,$B41+1,1)</f>
        <v>-</v>
      </c>
      <c r="ZN41" s="535" t="str" cm="1">
        <f t="array" ref="ZN41">INDEX(ZN$13:ZN39,$B41+1,1)</f>
        <v>-</v>
      </c>
      <c r="ZO41" s="535" t="str" cm="1">
        <f t="array" ref="ZO41">INDEX(ZO$13:ZO39,$B41+1,1)</f>
        <v>-</v>
      </c>
      <c r="ZP41" s="535" t="str" cm="1">
        <f t="array" ref="ZP41">INDEX(ZP$13:ZP39,$B41+1,1)</f>
        <v>-</v>
      </c>
      <c r="ZQ41" s="535" t="str" cm="1">
        <f t="array" ref="ZQ41">INDEX(ZQ$13:ZQ39,$B41+1,1)</f>
        <v>-</v>
      </c>
      <c r="ZR41" s="535" t="str" cm="1">
        <f t="array" ref="ZR41">INDEX(ZR$13:ZR39,$B41+1,1)</f>
        <v>-</v>
      </c>
      <c r="ZS41" s="535" t="str" cm="1">
        <f t="array" ref="ZS41">INDEX(ZS$13:ZS39,$B41+1,1)</f>
        <v>-</v>
      </c>
      <c r="ZT41" s="535" t="str" cm="1">
        <f t="array" ref="ZT41">INDEX(ZT$13:ZT39,$B41+1,1)</f>
        <v>-</v>
      </c>
      <c r="ZU41" s="535" t="str" cm="1">
        <f t="array" ref="ZU41">INDEX(ZU$13:ZU39,$B41+1,1)</f>
        <v>-</v>
      </c>
      <c r="ZV41" s="535" t="str" cm="1">
        <f t="array" ref="ZV41">INDEX(ZV$13:ZV39,$B41+1,1)</f>
        <v>-</v>
      </c>
      <c r="ZW41" s="535" t="str" cm="1">
        <f t="array" ref="ZW41">INDEX(ZW$13:ZW39,$B41+1,1)</f>
        <v>-</v>
      </c>
      <c r="ZX41" s="535" t="str" cm="1">
        <f t="array" ref="ZX41">INDEX(ZX$13:ZX39,$B41+1,1)</f>
        <v>-</v>
      </c>
      <c r="ZY41" s="535" t="str" cm="1">
        <f t="array" ref="ZY41">INDEX(ZY$13:ZY39,$B41+1,1)</f>
        <v>-</v>
      </c>
      <c r="ZZ41" s="535" t="str" cm="1">
        <f t="array" ref="ZZ41">INDEX(ZZ$13:ZZ39,$B41+1,1)</f>
        <v>-</v>
      </c>
      <c r="AAA41" s="535" t="str" cm="1">
        <f t="array" ref="AAA41">INDEX(AAA$13:AAA39,$B41+1,1)</f>
        <v>-</v>
      </c>
      <c r="AAB41" s="535" t="str" cm="1">
        <f t="array" ref="AAB41">INDEX(AAB$13:AAB39,$B41+1,1)</f>
        <v>-</v>
      </c>
      <c r="AAC41" s="535" t="str" cm="1">
        <f t="array" ref="AAC41">INDEX(AAC$13:AAC39,$B41+1,1)</f>
        <v>-</v>
      </c>
      <c r="AAD41" s="535" t="str" cm="1">
        <f t="array" ref="AAD41">INDEX(AAD$13:AAD39,$B41+1,1)</f>
        <v>-</v>
      </c>
      <c r="AAE41" s="535" t="str" cm="1">
        <f t="array" ref="AAE41">INDEX(AAE$13:AAE39,$B41+1,1)</f>
        <v>-</v>
      </c>
      <c r="AAF41" s="535" t="str" cm="1">
        <f t="array" ref="AAF41">INDEX(AAF$13:AAF39,$B41+1,1)</f>
        <v>-</v>
      </c>
      <c r="AAG41" s="535" t="str" cm="1">
        <f t="array" ref="AAG41">INDEX(AAG$13:AAG39,$B41+1,1)</f>
        <v>-</v>
      </c>
      <c r="AAH41" s="535" t="str" cm="1">
        <f t="array" ref="AAH41">INDEX(AAH$13:AAH39,$B41+1,1)</f>
        <v>-</v>
      </c>
      <c r="AAI41" s="535" t="str" cm="1">
        <f t="array" ref="AAI41">INDEX(AAI$13:AAI39,$B41+1,1)</f>
        <v>-</v>
      </c>
      <c r="AAJ41" s="535" t="str" cm="1">
        <f t="array" ref="AAJ41">INDEX(AAJ$13:AAJ39,$B41+1,1)</f>
        <v>-</v>
      </c>
      <c r="AAK41" s="535" t="str" cm="1">
        <f t="array" ref="AAK41">INDEX(AAK$13:AAK39,$B41+1,1)</f>
        <v>-</v>
      </c>
      <c r="AAL41" s="535" t="str" cm="1">
        <f t="array" ref="AAL41">INDEX(AAL$13:AAL39,$B41+1,1)</f>
        <v>-</v>
      </c>
      <c r="AAM41" s="535" t="str" cm="1">
        <f t="array" ref="AAM41">INDEX(AAM$13:AAM39,$B41+1,1)</f>
        <v>-</v>
      </c>
      <c r="AAN41" s="535" t="str" cm="1">
        <f t="array" ref="AAN41">INDEX(AAN$13:AAN39,$B41+1,1)</f>
        <v>-</v>
      </c>
      <c r="AAO41" s="535" t="str" cm="1">
        <f t="array" ref="AAO41">INDEX(AAO$13:AAO39,$B41+1,1)</f>
        <v>-</v>
      </c>
      <c r="AAP41" s="535" t="str" cm="1">
        <f t="array" ref="AAP41">INDEX(AAP$13:AAP39,$B41+1,1)</f>
        <v>-</v>
      </c>
      <c r="AAQ41" s="535" t="str" cm="1">
        <f t="array" ref="AAQ41">INDEX(AAQ$13:AAQ39,$B41+1,1)</f>
        <v>-</v>
      </c>
      <c r="AAR41" s="535" t="str" cm="1">
        <f t="array" ref="AAR41">INDEX(AAR$13:AAR39,$B41+1,1)</f>
        <v>-</v>
      </c>
      <c r="AAS41" s="535" t="str" cm="1">
        <f t="array" ref="AAS41">INDEX(AAS$13:AAS39,$B41+1,1)</f>
        <v>-</v>
      </c>
      <c r="AAT41" s="535" t="str" cm="1">
        <f t="array" ref="AAT41">INDEX(AAT$13:AAT39,$B41+1,1)</f>
        <v>-</v>
      </c>
      <c r="AAU41" s="535" t="str" cm="1">
        <f t="array" ref="AAU41">INDEX(AAU$13:AAU39,$B41+1,1)</f>
        <v>-</v>
      </c>
      <c r="AAV41" s="535" cm="1">
        <f t="array" ref="AAV41">INDEX(AAV$13:AAV39,$B41+1,1)</f>
        <v>1</v>
      </c>
      <c r="AAW41" s="535" cm="1">
        <f t="array" ref="AAW41">INDEX(AAW$13:AAW39,$B41+1,1)</f>
        <v>1</v>
      </c>
      <c r="AAX41" s="535" t="str" cm="1">
        <f t="array" ref="AAX41">INDEX(AAX$13:AAX39,$B41+1,1)</f>
        <v>-</v>
      </c>
      <c r="AAY41" s="535" t="str" cm="1">
        <f t="array" ref="AAY41">INDEX(AAY$13:AAY39,$B41+1,1)</f>
        <v>-</v>
      </c>
      <c r="AAZ41" s="535" t="str" cm="1">
        <f t="array" ref="AAZ41">INDEX(AAZ$13:AAZ39,$B41+1,1)</f>
        <v>-</v>
      </c>
      <c r="ABA41" s="535" t="str" cm="1">
        <f t="array" ref="ABA41">INDEX(ABA$13:ABA39,$B41+1,1)</f>
        <v>-</v>
      </c>
      <c r="ABB41" s="535" t="str" cm="1">
        <f t="array" ref="ABB41">INDEX(ABB$13:ABB39,$B41+1,1)</f>
        <v>-</v>
      </c>
      <c r="ABC41" s="535" t="str" cm="1">
        <f t="array" ref="ABC41">INDEX(ABC$13:ABC39,$B41+1,1)</f>
        <v>-</v>
      </c>
      <c r="ABD41" s="535" t="str" cm="1">
        <f t="array" ref="ABD41">INDEX(ABD$13:ABD39,$B41+1,1)</f>
        <v>-</v>
      </c>
      <c r="ABE41" s="535" t="str" cm="1">
        <f t="array" ref="ABE41">INDEX(ABE$13:ABE39,$B41+1,1)</f>
        <v>-</v>
      </c>
      <c r="ABF41" s="535" t="str" cm="1">
        <f t="array" ref="ABF41">INDEX(ABF$13:ABF39,$B41+1,1)</f>
        <v>-</v>
      </c>
      <c r="ABG41" s="535" t="str" cm="1">
        <f t="array" ref="ABG41">INDEX(ABG$13:ABG39,$B41+1,1)</f>
        <v>-</v>
      </c>
      <c r="ABH41" s="535" t="str" cm="1">
        <f t="array" ref="ABH41">INDEX(ABH$13:ABH39,$B41+1,1)</f>
        <v>-</v>
      </c>
      <c r="ABI41" s="535" t="str" cm="1">
        <f t="array" ref="ABI41">INDEX(ABI$13:ABI39,$B41+1,1)</f>
        <v>-</v>
      </c>
      <c r="ABJ41" s="535" t="str" cm="1">
        <f t="array" ref="ABJ41">INDEX(ABJ$13:ABJ39,$B41+1,1)</f>
        <v>-</v>
      </c>
      <c r="ABK41" s="18"/>
      <c r="ABL41" s="535" t="str" cm="1">
        <f t="array" ref="ABL41">INDEX(ABL$13:ABL39,$B41+1,1)</f>
        <v>-</v>
      </c>
      <c r="ABM41" s="535" t="str" cm="1">
        <f t="array" ref="ABM41">INDEX(ABM$13:ABM39,$B41+1,1)</f>
        <v>-</v>
      </c>
      <c r="ABN41" s="535" t="str" cm="1">
        <f t="array" ref="ABN41">INDEX(ABN$13:ABN39,$B41+1,1)</f>
        <v>-</v>
      </c>
      <c r="ABO41" s="535" t="str" cm="1">
        <f t="array" ref="ABO41">INDEX(ABO$13:ABO39,$B41+1,1)</f>
        <v>-</v>
      </c>
      <c r="ABP41" s="535" t="str" cm="1">
        <f t="array" ref="ABP41">INDEX(ABP$13:ABP39,$B41+1,1)</f>
        <v>-</v>
      </c>
      <c r="ABQ41" s="535" t="str" cm="1">
        <f t="array" ref="ABQ41">INDEX(ABQ$13:ABQ39,$B41+1,1)</f>
        <v>-</v>
      </c>
      <c r="ABR41" s="535" t="str" cm="1">
        <f t="array" ref="ABR41">INDEX(ABR$13:ABR39,$B41+1,1)</f>
        <v>-</v>
      </c>
      <c r="ABS41" s="535" t="str" cm="1">
        <f t="array" ref="ABS41">INDEX(ABS$13:ABS39,$B41+1,1)</f>
        <v>-</v>
      </c>
      <c r="ABT41" s="535" t="str" cm="1">
        <f t="array" ref="ABT41">INDEX(ABT$13:ABT39,$B41+1,1)</f>
        <v>-</v>
      </c>
      <c r="ABU41" s="535" t="str" cm="1">
        <f t="array" ref="ABU41">INDEX(ABU$13:ABU39,$B41+1,1)</f>
        <v>-</v>
      </c>
      <c r="ABV41" s="535" t="str" cm="1">
        <f t="array" ref="ABV41">INDEX(ABV$13:ABV39,$B41+1,1)</f>
        <v>-</v>
      </c>
      <c r="ABW41" s="535" t="str" cm="1">
        <f t="array" ref="ABW41">INDEX(ABW$13:ABW39,$B41+1,1)</f>
        <v>-</v>
      </c>
      <c r="ABX41" s="535" t="str" cm="1">
        <f t="array" ref="ABX41">INDEX(ABX$13:ABX39,$B41+1,1)</f>
        <v>-</v>
      </c>
      <c r="ABY41" s="535" t="str" cm="1">
        <f t="array" ref="ABY41">INDEX(ABY$13:ABY39,$B41+1,1)</f>
        <v>-</v>
      </c>
      <c r="ABZ41" s="535" t="str" cm="1">
        <f t="array" ref="ABZ41">INDEX(ABZ$13:ABZ39,$B41+1,1)</f>
        <v>-</v>
      </c>
      <c r="ACA41" s="535" t="str" cm="1">
        <f t="array" ref="ACA41">INDEX(ACA$13:ACA39,$B41+1,1)</f>
        <v>-</v>
      </c>
      <c r="ACB41" s="535" t="str" cm="1">
        <f t="array" ref="ACB41">INDEX(ACB$13:ACB39,$B41+1,1)</f>
        <v>-</v>
      </c>
      <c r="ACC41" s="535" t="str" cm="1">
        <f t="array" ref="ACC41">INDEX(ACC$13:ACC39,$B41+1,1)</f>
        <v>-</v>
      </c>
      <c r="ACD41" s="535" t="str" cm="1">
        <f t="array" ref="ACD41">INDEX(ACD$13:ACD39,$B41+1,1)</f>
        <v>-</v>
      </c>
      <c r="ACE41" s="535" t="str" cm="1">
        <f t="array" ref="ACE41">INDEX(ACE$13:ACE39,$B41+1,1)</f>
        <v>-</v>
      </c>
      <c r="ACF41" s="535" t="str" cm="1">
        <f t="array" ref="ACF41">INDEX(ACF$13:ACF39,$B41+1,1)</f>
        <v>-</v>
      </c>
      <c r="ACG41" s="535" t="str" cm="1">
        <f t="array" ref="ACG41">INDEX(ACG$13:ACG39,$B41+1,1)</f>
        <v>-</v>
      </c>
      <c r="ACH41" s="535" t="str" cm="1">
        <f t="array" ref="ACH41">INDEX(ACH$13:ACH39,$B41+1,1)</f>
        <v>-</v>
      </c>
      <c r="ACI41" s="535" t="str" cm="1">
        <f t="array" ref="ACI41">INDEX(ACI$13:ACI39,$B41+1,1)</f>
        <v>-</v>
      </c>
      <c r="ACJ41" s="535" t="str" cm="1">
        <f t="array" ref="ACJ41">INDEX(ACJ$13:ACJ39,$B41+1,1)</f>
        <v>-</v>
      </c>
      <c r="ACK41" s="535" t="str" cm="1">
        <f t="array" ref="ACK41">INDEX(ACK$13:ACK39,$B41+1,1)</f>
        <v>-</v>
      </c>
      <c r="ACL41" s="535" t="str" cm="1">
        <f t="array" ref="ACL41">INDEX(ACL$13:ACL39,$B41+1,1)</f>
        <v>-</v>
      </c>
      <c r="ACM41" s="535" t="str" cm="1">
        <f t="array" ref="ACM41">INDEX(ACM$13:ACM39,$B41+1,1)</f>
        <v>-</v>
      </c>
      <c r="ACN41" s="535" t="str" cm="1">
        <f t="array" ref="ACN41">INDEX(ACN$13:ACN39,$B41+1,1)</f>
        <v>-</v>
      </c>
      <c r="ACO41" s="535" t="str" cm="1">
        <f t="array" ref="ACO41">INDEX(ACO$13:ACO39,$B41+1,1)</f>
        <v>-</v>
      </c>
      <c r="ACP41" s="535" t="str" cm="1">
        <f t="array" ref="ACP41">INDEX(ACP$13:ACP39,$B41+1,1)</f>
        <v>-</v>
      </c>
      <c r="ACQ41" s="535" t="str" cm="1">
        <f t="array" ref="ACQ41">INDEX(ACQ$13:ACQ39,$B41+1,1)</f>
        <v>-</v>
      </c>
      <c r="ACR41" s="535" t="str" cm="1">
        <f t="array" ref="ACR41">INDEX(ACR$13:ACR39,$B41+1,1)</f>
        <v>-</v>
      </c>
      <c r="ACS41" s="535" t="str" cm="1">
        <f t="array" ref="ACS41">INDEX(ACS$13:ACS39,$B41+1,1)</f>
        <v>-</v>
      </c>
      <c r="ACT41" s="535" t="str" cm="1">
        <f t="array" ref="ACT41">INDEX(ACT$13:ACT39,$B41+1,1)</f>
        <v>-</v>
      </c>
      <c r="ACU41" s="535" t="str" cm="1">
        <f t="array" ref="ACU41">INDEX(ACU$13:ACU39,$B41+1,1)</f>
        <v>-</v>
      </c>
      <c r="ACV41" s="535" t="str" cm="1">
        <f t="array" ref="ACV41">INDEX(ACV$13:ACV39,$B41+1,1)</f>
        <v>-</v>
      </c>
      <c r="ACW41" s="535" t="str" cm="1">
        <f t="array" ref="ACW41">INDEX(ACW$13:ACW39,$B41+1,1)</f>
        <v>-</v>
      </c>
      <c r="ACX41" s="535" t="str" cm="1">
        <f t="array" ref="ACX41">INDEX(ACX$13:ACX39,$B41+1,1)</f>
        <v>-</v>
      </c>
      <c r="ACY41" s="535" t="str" cm="1">
        <f t="array" ref="ACY41">INDEX(ACY$13:ACY39,$B41+1,1)</f>
        <v>-</v>
      </c>
      <c r="ACZ41" s="535" t="str" cm="1">
        <f t="array" ref="ACZ41">INDEX(ACZ$13:ACZ39,$B41+1,1)</f>
        <v>-</v>
      </c>
      <c r="ADA41" s="535" t="str" cm="1">
        <f t="array" ref="ADA41">INDEX(ADA$13:ADA39,$B41+1,1)</f>
        <v>-</v>
      </c>
      <c r="ADB41" s="535" t="str" cm="1">
        <f t="array" ref="ADB41">INDEX(ADB$13:ADB39,$B41+1,1)</f>
        <v>-</v>
      </c>
      <c r="ADC41" s="535" t="str" cm="1">
        <f t="array" ref="ADC41">INDEX(ADC$13:ADC39,$B41+1,1)</f>
        <v>-</v>
      </c>
      <c r="ADD41" s="535" t="str" cm="1">
        <f t="array" ref="ADD41">INDEX(ADD$13:ADD39,$B41+1,1)</f>
        <v>-</v>
      </c>
      <c r="ADE41" s="535" t="str" cm="1">
        <f t="array" ref="ADE41">INDEX(ADE$13:ADE39,$B41+1,1)</f>
        <v>-</v>
      </c>
      <c r="ADF41" s="535" t="str" cm="1">
        <f t="array" ref="ADF41">INDEX(ADF$13:ADF39,$B41+1,1)</f>
        <v>-</v>
      </c>
      <c r="ADG41" s="535" t="str" cm="1">
        <f t="array" ref="ADG41">INDEX(ADG$13:ADG39,$B41+1,1)</f>
        <v>-</v>
      </c>
      <c r="ADH41" s="535" t="str" cm="1">
        <f t="array" ref="ADH41">INDEX(ADH$13:ADH39,$B41+1,1)</f>
        <v>-</v>
      </c>
      <c r="ADI41" s="535" t="str" cm="1">
        <f t="array" ref="ADI41">INDEX(ADI$13:ADI39,$B41+1,1)</f>
        <v>-</v>
      </c>
      <c r="ADJ41" s="535" t="str" cm="1">
        <f t="array" ref="ADJ41">INDEX(ADJ$13:ADJ39,$B41+1,1)</f>
        <v>-</v>
      </c>
      <c r="ADK41" s="535" t="str" cm="1">
        <f t="array" ref="ADK41">INDEX(ADK$13:ADK39,$B41+1,1)</f>
        <v>-</v>
      </c>
      <c r="ADL41" s="535" t="str" cm="1">
        <f t="array" ref="ADL41">INDEX(ADL$13:ADL39,$B41+1,1)</f>
        <v>-</v>
      </c>
      <c r="ADM41" s="535" t="str" cm="1">
        <f t="array" ref="ADM41">INDEX(ADM$13:ADM39,$B41+1,1)</f>
        <v>-</v>
      </c>
      <c r="ADN41" s="535" t="str" cm="1">
        <f t="array" ref="ADN41">INDEX(ADN$13:ADN39,$B41+1,1)</f>
        <v>-</v>
      </c>
      <c r="ADO41" s="535" t="str" cm="1">
        <f t="array" ref="ADO41">INDEX(ADO$13:ADO39,$B41+1,1)</f>
        <v>-</v>
      </c>
      <c r="ADP41" s="535" t="str" cm="1">
        <f t="array" ref="ADP41">INDEX(ADP$13:ADP39,$B41+1,1)</f>
        <v>-</v>
      </c>
      <c r="ADQ41" s="535" t="str" cm="1">
        <f t="array" ref="ADQ41">INDEX(ADQ$13:ADQ39,$B41+1,1)</f>
        <v>-</v>
      </c>
      <c r="ADR41" s="535" t="str" cm="1">
        <f t="array" ref="ADR41">INDEX(ADR$13:ADR39,$B41+1,1)</f>
        <v>-</v>
      </c>
      <c r="ADS41" s="535" t="str" cm="1">
        <f t="array" ref="ADS41">INDEX(ADS$13:ADS39,$B41+1,1)</f>
        <v>-</v>
      </c>
      <c r="ADT41" s="535" t="str" cm="1">
        <f t="array" ref="ADT41">INDEX(ADT$13:ADT39,$B41+1,1)</f>
        <v>-</v>
      </c>
      <c r="ADU41" s="535" t="str" cm="1">
        <f t="array" ref="ADU41">INDEX(ADU$13:ADU39,$B41+1,1)</f>
        <v>-</v>
      </c>
      <c r="ADV41" s="535" t="str" cm="1">
        <f t="array" ref="ADV41">INDEX(ADV$13:ADV39,$B41+1,1)</f>
        <v>-</v>
      </c>
      <c r="ADW41" s="535" t="str" cm="1">
        <f t="array" ref="ADW41">INDEX(ADW$13:ADW39,$B41+1,1)</f>
        <v>-</v>
      </c>
      <c r="ADX41" s="535" t="str" cm="1">
        <f t="array" ref="ADX41">INDEX(ADX$13:ADX39,$B41+1,1)</f>
        <v>-</v>
      </c>
      <c r="ADY41" s="535" t="str" cm="1">
        <f t="array" ref="ADY41">INDEX(ADY$13:ADY39,$B41+1,1)</f>
        <v>-</v>
      </c>
      <c r="ADZ41" s="535" t="str" cm="1">
        <f t="array" ref="ADZ41">INDEX(ADZ$13:ADZ39,$B41+1,1)</f>
        <v>-</v>
      </c>
      <c r="AEA41" s="535" t="str" cm="1">
        <f t="array" ref="AEA41">INDEX(AEA$13:AEA39,$B41+1,1)</f>
        <v>-</v>
      </c>
      <c r="AEB41" s="535" t="str" cm="1">
        <f t="array" ref="AEB41">INDEX(AEB$13:AEB39,$B41+1,1)</f>
        <v>-</v>
      </c>
      <c r="AEC41" s="535" t="str" cm="1">
        <f t="array" ref="AEC41">INDEX(AEC$13:AEC39,$B41+1,1)</f>
        <v>-</v>
      </c>
      <c r="AED41" s="535" t="str" cm="1">
        <f t="array" ref="AED41">INDEX(AED$13:AED39,$B41+1,1)</f>
        <v>-</v>
      </c>
      <c r="AEE41" s="535" t="str" cm="1">
        <f t="array" ref="AEE41">INDEX(AEE$13:AEE39,$B41+1,1)</f>
        <v>-</v>
      </c>
      <c r="AEF41" s="535" t="str" cm="1">
        <f t="array" ref="AEF41">INDEX(AEF$13:AEF39,$B41+1,1)</f>
        <v>-</v>
      </c>
      <c r="AEG41" s="535" t="str" cm="1">
        <f t="array" ref="AEG41">INDEX(AEG$13:AEG39,$B41+1,1)</f>
        <v>-</v>
      </c>
      <c r="AEH41" s="535" t="str" cm="1">
        <f t="array" ref="AEH41">INDEX(AEH$13:AEH39,$B41+1,1)</f>
        <v>-</v>
      </c>
      <c r="AEI41" s="535" t="str" cm="1">
        <f t="array" ref="AEI41">INDEX(AEI$13:AEI39,$B41+1,1)</f>
        <v>-</v>
      </c>
      <c r="AEJ41" s="535" t="str" cm="1">
        <f t="array" ref="AEJ41">INDEX(AEJ$13:AEJ39,$B41+1,1)</f>
        <v>-</v>
      </c>
      <c r="AEK41" s="535" t="str" cm="1">
        <f t="array" ref="AEK41">INDEX(AEK$13:AEK39,$B41+1,1)</f>
        <v>-</v>
      </c>
      <c r="AEL41" s="535" t="str" cm="1">
        <f t="array" ref="AEL41">INDEX(AEL$13:AEL39,$B41+1,1)</f>
        <v>-</v>
      </c>
      <c r="AEM41" s="535" t="str" cm="1">
        <f t="array" ref="AEM41">INDEX(AEM$13:AEM39,$B41+1,1)</f>
        <v>-</v>
      </c>
      <c r="AEN41" s="535" t="str" cm="1">
        <f t="array" ref="AEN41">INDEX(AEN$13:AEN39,$B41+1,1)</f>
        <v>-</v>
      </c>
      <c r="AEO41" s="535" t="str" cm="1">
        <f t="array" ref="AEO41">INDEX(AEO$13:AEO39,$B41+1,1)</f>
        <v>-</v>
      </c>
      <c r="AEP41" s="535" t="str" cm="1">
        <f t="array" ref="AEP41">INDEX(AEP$13:AEP39,$B41+1,1)</f>
        <v>-</v>
      </c>
      <c r="AEQ41" s="535" t="str" cm="1">
        <f t="array" ref="AEQ41">INDEX(AEQ$13:AEQ39,$B41+1,1)</f>
        <v>-</v>
      </c>
      <c r="AER41" s="535" t="str" cm="1">
        <f t="array" ref="AER41">INDEX(AER$13:AER39,$B41+1,1)</f>
        <v>-</v>
      </c>
      <c r="AES41" s="535" t="str" cm="1">
        <f t="array" ref="AES41">INDEX(AES$13:AES39,$B41+1,1)</f>
        <v>-</v>
      </c>
      <c r="AET41" s="535" t="str" cm="1">
        <f t="array" ref="AET41">INDEX(AET$13:AET39,$B41+1,1)</f>
        <v>-</v>
      </c>
      <c r="AEU41" s="535" t="str" cm="1">
        <f t="array" ref="AEU41">INDEX(AEU$13:AEU39,$B41+1,1)</f>
        <v>-</v>
      </c>
      <c r="AEV41" s="535" t="str" cm="1">
        <f t="array" ref="AEV41">INDEX(AEV$13:AEV39,$B41+1,1)</f>
        <v>-</v>
      </c>
      <c r="AEW41" s="535" t="str" cm="1">
        <f t="array" ref="AEW41">INDEX(AEW$13:AEW39,$B41+1,1)</f>
        <v>-</v>
      </c>
      <c r="AEX41" s="535" cm="1">
        <f t="array" ref="AEX41">INDEX(AEX$13:AEX39,$B41+1,1)</f>
        <v>0</v>
      </c>
      <c r="AEY41" s="483">
        <v>0</v>
      </c>
    </row>
    <row r="42" spans="1:831" outlineLevel="1">
      <c r="A42" s="18">
        <f t="shared" si="137"/>
        <v>29</v>
      </c>
      <c r="B42" s="18">
        <f t="shared" si="199"/>
        <v>5</v>
      </c>
      <c r="C42">
        <v>2</v>
      </c>
      <c r="D42" s="17" t="str" cm="1">
        <f t="array" ref="D42">INDEX(D$13:D40,$B42+1,1)</f>
        <v>GSW</v>
      </c>
      <c r="E42" t="b">
        <v>1</v>
      </c>
      <c r="F42" t="b">
        <v>0</v>
      </c>
      <c r="G42" t="b">
        <f t="shared" si="205"/>
        <v>1</v>
      </c>
      <c r="H42" s="40" t="s">
        <v>2644</v>
      </c>
      <c r="I42" s="535" cm="1">
        <f t="array" ref="I42">INDEX(I$13:I40,$B42+1,1)</f>
        <v>1</v>
      </c>
      <c r="J42" s="535" cm="1">
        <f t="array" ref="J42">INDEX(J$13:J40,$B42+1,1)</f>
        <v>0</v>
      </c>
      <c r="K42" s="22">
        <v>2</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535" cm="1">
        <f t="array" ref="T42">INDEX(T$13:T40,$B42+1,1)</f>
        <v>2</v>
      </c>
      <c r="U42" s="535" cm="1">
        <f t="array" ref="U42">INDEX(U$13:U40,$B42+1,1)</f>
        <v>2</v>
      </c>
      <c r="V42" s="411">
        <f t="shared" si="210"/>
        <v>2</v>
      </c>
      <c r="W42" s="778" t="b">
        <f>W40</f>
        <v>0</v>
      </c>
      <c r="X42" s="777" t="b">
        <f t="shared" si="206"/>
        <v>1</v>
      </c>
      <c r="Y42" s="777" t="b">
        <f t="shared" si="206"/>
        <v>1</v>
      </c>
      <c r="Z42" s="796" t="b" cm="1">
        <f t="array" ref="Z42">INDEX(Z$13:Z40,$B42+1,1)</f>
        <v>0</v>
      </c>
      <c r="AA42" s="411">
        <f t="shared" si="140"/>
        <v>6</v>
      </c>
      <c r="AB42" s="411">
        <f t="shared" si="141"/>
        <v>6</v>
      </c>
      <c r="AC42" s="411"/>
      <c r="AD42" s="411">
        <f t="shared" si="142"/>
        <v>6</v>
      </c>
      <c r="AE42" s="111"/>
      <c r="AF42" s="111"/>
      <c r="AG42" s="111"/>
      <c r="AH42" s="111"/>
      <c r="AI42" s="535" cm="1">
        <f t="array" ref="AI42">INDEX(AI$13:AI40,$B42+1,1)</f>
        <v>1</v>
      </c>
      <c r="AJ42" s="535" cm="1">
        <f t="array" ref="AJ42">INDEX(AJ$13:AJ40,$B42+1,1)</f>
        <v>1</v>
      </c>
      <c r="AK42" s="535" cm="1">
        <f t="array" ref="AK42">INDEX(AK$13:AK40,$B42+1,1)</f>
        <v>1</v>
      </c>
      <c r="AL42" s="18"/>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Mat","")&amp;IF($EZ42=1,"&amp;EL","   ")&amp;IF($DQ42=TRUE,"&amp;BBT","    ")
&amp;      " TOL"&amp;_xlfn.SINGLE(INDEX(i.TOL_Desc,1,$N42))   &amp; " Scan"&amp;$AK42
&amp;       CHOOSE($K42+1," CFS"," GFS"," NFS")&amp;     " CG_"&amp;_xlfn.SINGLE(_xlfn.SWITCH($XO42,"-",1,TRUE,1,FALSE,0))&amp;_xlfn.SINGLE(    IF($XX42="-"," FodCrop    ",_xlfn.SWITCH(VALUE(LEFT($XX$4,1)),0," All",6," Lup",9," Oat",11," OaF")&amp;"_Fod"&amp;TEXT($XX42,"000%")))
&amp;" REV"&amp;"_"&amp;TEXT($HB42,"00;-0;00;@ ")&amp;TEXT($AN42,"00;-0;00;  @")&amp;"_"&amp;TEXT($HG42,"0")&amp;"_"&amp;TEXT($AP42,"0")
&amp; " RR"&amp;TEXT(SUM($FD42:$FE42),"+00%;-00%;    ;@")
&amp; " ("&amp;IF($DD42,"P","E")   &amp;IF($DE42,"T","t")        &amp;     "_F"&amp;IF($AAG42=TRUE,3,0)+COUNTIF($ZY42:$AAC42,TRUE)+COUNTIF($BV42:$BW42,"&gt;0")&amp;IF($AAE42=TRUE,3,0)+COUNTIF($BV42:$BW42,"&gt;0")&amp;"N"&amp;$AAJ42&amp;$AAK42&amp;"L"&amp;$AAV42&amp;$AAW42&amp;"_"&amp;$AAU42&amp;")"</f>
        <v>NewFeedStd   SE GSW_PInp MFM        TOLSpr Scan1 NFS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535" t="str" cm="1">
        <f t="array" ref="CG42">INDEX(CG$13:CG41,$B42+1,1)</f>
        <v>-</v>
      </c>
      <c r="CH42" s="411" t="str">
        <f t="shared" ca="1" si="145"/>
        <v>-</v>
      </c>
      <c r="CI42" s="411">
        <f t="shared" si="211"/>
        <v>2</v>
      </c>
      <c r="CJ42" s="411">
        <f t="shared" si="211"/>
        <v>2</v>
      </c>
      <c r="CK42" s="535" t="str" cm="1">
        <f t="array" ref="CK42">INDEX(CK$13:CK40,$B42+1,1)</f>
        <v>-</v>
      </c>
      <c r="CL42" s="535" t="str" cm="1">
        <f t="array" ref="CL42">INDEX(CL$13:CL40,$B42+1,1)</f>
        <v>-</v>
      </c>
      <c r="CM42" s="535" t="str" cm="1">
        <f t="array" ref="CM42">INDEX(CM$13:CM40,$B42+1,1)</f>
        <v>-</v>
      </c>
      <c r="CN42" s="411" t="str">
        <f t="shared" ca="1" si="147"/>
        <v>-</v>
      </c>
      <c r="CO42" s="411">
        <f t="shared" si="212"/>
        <v>2</v>
      </c>
      <c r="CP42" s="411">
        <f t="shared" si="212"/>
        <v>2</v>
      </c>
      <c r="CQ42" s="535" t="str" cm="1">
        <f t="array" ref="CQ42">INDEX(CQ$13:CQ40,$B42+1,1)</f>
        <v>-</v>
      </c>
      <c r="CR42" s="411" t="str">
        <f t="shared" ca="1" si="149"/>
        <v>-</v>
      </c>
      <c r="CS42" s="411">
        <f t="shared" si="150"/>
        <v>2</v>
      </c>
      <c r="CT42" s="535" t="str" cm="1">
        <f t="array" ref="CT42">INDEX(CT$13:CT40,$B42+1,1)</f>
        <v>-</v>
      </c>
      <c r="CU42" s="535" t="str" cm="1">
        <f t="array" ref="CU42">INDEX(CU$13:CU40,$B42+1,1)</f>
        <v>-</v>
      </c>
      <c r="CV42" s="411">
        <f t="shared" si="151"/>
        <v>2</v>
      </c>
      <c r="CW42" s="535" t="str" cm="1">
        <f t="array" ref="CW42">INDEX(CW$13:CW40,$B42+1,1)</f>
        <v>-</v>
      </c>
      <c r="CX42" s="411" t="str">
        <f t="shared" ca="1" si="152"/>
        <v>-</v>
      </c>
      <c r="CY42" s="411">
        <f t="shared" si="213"/>
        <v>2</v>
      </c>
      <c r="CZ42" s="411">
        <f t="shared" si="213"/>
        <v>2</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77"/>
        <v>1</v>
      </c>
      <c r="DL42" s="411">
        <f t="shared" si="177"/>
        <v>60</v>
      </c>
      <c r="DM42" s="535" t="str" cm="1">
        <f t="array" ref="DM42">INDEX(DM$13:DM40,$B42+1,1)</f>
        <v>-</v>
      </c>
      <c r="DN42" s="411" t="str">
        <f t="shared" si="178"/>
        <v>-</v>
      </c>
      <c r="DO42" s="411" t="str">
        <f t="shared" si="178"/>
        <v>-</v>
      </c>
      <c r="DP42" s="411" t="str">
        <f t="shared" si="178"/>
        <v>-</v>
      </c>
      <c r="DQ42" s="411" t="b">
        <f t="shared" si="179"/>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18"/>
        <v>500</v>
      </c>
      <c r="DW42" s="411">
        <f t="shared" si="218"/>
        <v>500</v>
      </c>
      <c r="DX42" s="411" t="str">
        <f t="shared" si="218"/>
        <v>-</v>
      </c>
      <c r="DY42" s="411" t="str">
        <f t="shared" si="218"/>
        <v>-</v>
      </c>
      <c r="DZ42" s="411" t="str">
        <f t="shared" si="218"/>
        <v>-</v>
      </c>
      <c r="EA42" s="411" t="str">
        <f t="shared" si="218"/>
        <v>-</v>
      </c>
      <c r="EB42" s="411" t="str">
        <f t="shared" si="218"/>
        <v>-</v>
      </c>
      <c r="EC42" s="535" cm="1">
        <f t="array" ref="EC42">INDEX(EC$13:EC40,$B42+1,1)</f>
        <v>0</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535" cm="1">
        <f t="array" ref="EN42">INDEX(EN$13:EN40,$B42+1,1)</f>
        <v>999999</v>
      </c>
      <c r="EO42" s="535" cm="1">
        <f t="array" ref="EO42">INDEX(EO$13:EO40,$B42+1,1)</f>
        <v>999999</v>
      </c>
      <c r="EP42" s="782">
        <f t="shared" si="207"/>
        <v>0</v>
      </c>
      <c r="EQ42" s="782">
        <f t="shared" si="207"/>
        <v>0</v>
      </c>
      <c r="ER42" s="782">
        <f t="shared" si="207"/>
        <v>999999</v>
      </c>
      <c r="ES42" s="535" t="str" cm="1">
        <f t="array" ref="ES42">INDEX(ES$13:ES40,$B42+1,1)</f>
        <v>-</v>
      </c>
      <c r="ET42" s="535" t="str" cm="1">
        <f t="array" ref="ET42">INDEX(ET$13:ET40,$B42+1,1)</f>
        <v>-</v>
      </c>
      <c r="EU42" s="411" t="str">
        <f>IF(OR($AB42=6,$FW42&lt;2),EU$13,INDEX(i.dryman,($AJ42-1)*4+$AI42,EU$6))</f>
        <v>-</v>
      </c>
      <c r="EV42" s="411" t="str">
        <f>IF(OR($AB42=6,$FW42&lt;2),EV$13,INDEX(i.dryman,($AJ42-1)*4+$AI42,EV$6))</f>
        <v>-</v>
      </c>
      <c r="EW42" s="781">
        <f t="shared" si="181"/>
        <v>0</v>
      </c>
      <c r="EX42" s="779">
        <f t="shared" si="182"/>
        <v>999999</v>
      </c>
      <c r="EY42" s="780">
        <f t="shared" si="183"/>
        <v>999999</v>
      </c>
      <c r="EZ42" s="535" t="str" cm="1">
        <f t="array" ref="EZ42">INDEX(EZ$13:EZ40,$B42+1,1)</f>
        <v>-</v>
      </c>
      <c r="FA42" s="728" cm="1">
        <f t="array" ref="FA42">IF(EZ42&lt;&gt;"-",EZ42,INDEX(i.ELMatedEst,$AA42+1,$T42))</f>
        <v>0</v>
      </c>
      <c r="FB42" s="535" t="str" cm="1">
        <f t="array" ref="FB42">INDEX(FB$13:FB40,$B42+1,1)</f>
        <v>-</v>
      </c>
      <c r="FC42" s="535" t="str" cm="1">
        <f t="array" ref="FC42">INDEX(FC$13:FC40,$B42+1,1)</f>
        <v>-</v>
      </c>
      <c r="FD42" s="411">
        <f t="shared" si="184"/>
        <v>0</v>
      </c>
      <c r="FE42" s="666">
        <f t="shared" si="185"/>
        <v>5.0000000000000001E-3</v>
      </c>
      <c r="FF42" s="535" cm="1">
        <f t="array" ref="FF42">INDEX(FF$13:FF40,$B42+1,1)</f>
        <v>1</v>
      </c>
      <c r="FG42" s="667">
        <f t="shared" si="186"/>
        <v>0.12</v>
      </c>
      <c r="FH42" s="667">
        <f>INDEX(CHOOSE($N42,DataAutumn!i.EL_PropnSold,DataWinter!i.EL_PropnSold,DataSpring!i.EL_PropnSold),$AI42,$T42)*INDEX(i.ELMatedEst,$AB42+1,$T42)*i.dAdultRR_ELPropSold
+INDEX(i.dryman,($AJ42-1)*4+$AI42,FH$7)</f>
        <v>0</v>
      </c>
      <c r="FI42" s="667">
        <f>INDEX(CHOOSE($N42,DataAutumn!i.EL_PropnSold,DataWinter!i.EL_PropnSold,DataSpring!i.EL_PropnSold),$AI42,$T42)*INDEX(i.ELMatedEst,$AB42+1,$T42)*i.dAdultRR_ELPropSold
+INDEX(i.dryman,($AJ42-1)*4+$AI42,FI$7)</f>
        <v>3.125E-2</v>
      </c>
      <c r="FJ42" s="667">
        <f>INDEX(CHOOSE($N42,DataAutumn!i.EL_PropnSold,DataWinter!i.EL_PropnSold,DataSpring!i.EL_PropnSold),$AI42,$T42)*INDEX(i.ELMatedEst,$AB42+1,$T42)*i.dAdultRR_ELPropSold
+INDEX(i.dryman,($AJ42-1)*4+$AI42,FJ$7)</f>
        <v>3.125E-2</v>
      </c>
      <c r="FK42" s="667">
        <f>INDEX(CHOOSE($N42,DataAutumn!i.EL_PropnSold,DataWinter!i.EL_PropnSold,DataSpring!i.EL_PropnSold),$AI42,$T42)*INDEX(i.ELMatedEst,$AB42+1,$T42)*i.dAdultRR_ELPropSold
+INDEX(i.dryman,($AJ42-1)*4+$AI42,FK$7)</f>
        <v>3.125E-2</v>
      </c>
      <c r="FL42" s="668">
        <f>INDEX(CHOOSE($N42,DataAutumn!i.EL_PropnSold,DataWinter!i.EL_PropnSold,DataSpring!i.EL_PropnSold),$AI42,$T42)*INDEX(i.ELMatedEst,$AB42+1,$T42)*i.dAdultLSurv_ELPropSold</f>
        <v>0</v>
      </c>
      <c r="FM42" s="411" t="b">
        <f t="shared" si="214"/>
        <v>0</v>
      </c>
      <c r="FN42" s="411" t="b">
        <f t="shared" si="214"/>
        <v>0</v>
      </c>
      <c r="FO42" s="411" t="b">
        <f t="shared" si="214"/>
        <v>0</v>
      </c>
      <c r="FP42" s="411" t="b">
        <f t="shared" si="214"/>
        <v>0</v>
      </c>
      <c r="FQ42" s="411">
        <f t="shared" si="208"/>
        <v>1</v>
      </c>
      <c r="FR42" s="411">
        <f t="shared" si="208"/>
        <v>0</v>
      </c>
      <c r="FS42" s="411" t="b">
        <f t="shared" si="189"/>
        <v>0</v>
      </c>
      <c r="FT42" s="411" t="b">
        <f t="shared" si="209"/>
        <v>0</v>
      </c>
      <c r="FU42" s="411" t="b">
        <f t="shared" si="209"/>
        <v>0</v>
      </c>
      <c r="FV42" s="411" t="b">
        <f t="shared" si="209"/>
        <v>1</v>
      </c>
      <c r="FW42" s="87">
        <f t="shared" si="215"/>
        <v>1</v>
      </c>
      <c r="FX42" s="87">
        <f t="shared" si="215"/>
        <v>1</v>
      </c>
      <c r="FY42" s="535" cm="1">
        <f t="array" ref="FY42">INDEX(FY$13:FY40,$B42+1,1)</f>
        <v>1</v>
      </c>
      <c r="FZ42" s="535" cm="1">
        <f t="array" ref="FZ42">INDEX(FZ$13:FZ40,$B42+1,1)</f>
        <v>1</v>
      </c>
      <c r="GA42" s="535" cm="1">
        <f t="array" ref="GA42">INDEX(GA$13:GA40,$B42+1,1)</f>
        <v>1</v>
      </c>
      <c r="GB42" s="535" cm="1">
        <f t="array" ref="GB42">INDEX(GB$13:GB40,$B42+1,1)</f>
        <v>1</v>
      </c>
      <c r="GC42" s="535" t="str" cm="1">
        <f t="array" ref="GC42">INDEX(GC$13:GC40,$B42+1,1)</f>
        <v>-</v>
      </c>
      <c r="GD42" s="411" t="b">
        <f t="shared" si="190"/>
        <v>1</v>
      </c>
      <c r="GE42" s="411" t="b">
        <f t="shared" si="190"/>
        <v>0</v>
      </c>
      <c r="GF42" s="411" t="b">
        <f t="shared" si="190"/>
        <v>0</v>
      </c>
      <c r="GG42" s="411" t="b">
        <f t="shared" si="190"/>
        <v>0</v>
      </c>
      <c r="GH42" s="87">
        <f t="shared" si="216"/>
        <v>1</v>
      </c>
      <c r="GI42" s="87">
        <f t="shared" si="216"/>
        <v>1</v>
      </c>
      <c r="GJ42" s="87">
        <f t="shared" si="216"/>
        <v>1</v>
      </c>
      <c r="GK42" s="87">
        <f t="shared" si="216"/>
        <v>1</v>
      </c>
      <c r="GL42" s="87">
        <f t="shared" si="216"/>
        <v>1</v>
      </c>
      <c r="GM42" s="87">
        <f t="shared" si="216"/>
        <v>1</v>
      </c>
      <c r="GN42" s="87">
        <f t="shared" si="216"/>
        <v>1</v>
      </c>
      <c r="GO42" s="87">
        <f t="shared" si="216"/>
        <v>1</v>
      </c>
      <c r="GP42" s="535" cm="1">
        <f t="array" ref="GP42">INDEX(GP$13:GP41,$B42+1,1)</f>
        <v>0</v>
      </c>
      <c r="GQ42" s="535" cm="1">
        <f t="array" ref="GQ42">INDEX(GQ$13:GQ41,$B42+1,1)</f>
        <v>0</v>
      </c>
      <c r="GR42" s="535" cm="1">
        <f t="array" ref="GR42">INDEX(GR$13:GR41,$B42+1,1)</f>
        <v>0</v>
      </c>
      <c r="GS42" s="535" cm="1">
        <f t="array" ref="GS42">INDEX(GS$13:GS41,$B42+1,1)</f>
        <v>0</v>
      </c>
      <c r="GT42" s="411" cm="1">
        <f t="array" ref="GT42">INDEX(i.dse_type,1,$L42)</f>
        <v>0</v>
      </c>
      <c r="GU42" s="535" t="str" cm="1">
        <f t="array" ref="GU42">INDEX(GU$13:GU40,$B42+1,1)</f>
        <v>-</v>
      </c>
      <c r="GV42" s="535" t="str" cm="1">
        <f t="array" ref="GV42">INDEX(GV$13:GV40,$B42+1,1)</f>
        <v>-</v>
      </c>
      <c r="GW42" s="535" t="str" cm="1">
        <f t="array" ref="GW42">INDEX(GW$13:GW40,$B42+1,1)</f>
        <v>-</v>
      </c>
      <c r="GX42" s="18"/>
      <c r="GY42" s="535" t="str" cm="1">
        <f t="array" ref="GY42">INDEX(GY$13:GY40,$B42+1,1)</f>
        <v>-</v>
      </c>
      <c r="GZ42" s="411" t="b">
        <f t="shared" si="191"/>
        <v>0</v>
      </c>
      <c r="HA42" s="535" t="str" cm="1">
        <f t="array" ref="HA42">INDEX(HA$13:HA40,$B42+1,1)</f>
        <v>-</v>
      </c>
      <c r="HB42" s="535" t="str" cm="1">
        <f t="array" ref="HB42">INDEX(HB$13:HB40,$B42+1,1)</f>
        <v>-</v>
      </c>
      <c r="HC42" s="535" t="str" cm="1">
        <f t="array" ref="HC42">INDEX(HC$13:HC40,$B42+1,1)</f>
        <v>-</v>
      </c>
      <c r="HD42" s="535" cm="1">
        <f t="array" ref="HD42">INDEX(HD$13:HD40,$B42+1,1)</f>
        <v>1</v>
      </c>
      <c r="HE42" s="535" cm="1">
        <f t="array" ref="HE42">INDEX(HE$13:HE40,$B42+1,1)</f>
        <v>1</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t="str" cm="1">
        <f t="array" ref="HU42">INDEX(HU$13:HU40,$B42+1,1)</f>
        <v>-</v>
      </c>
      <c r="HV42" s="535" t="str" cm="1">
        <f t="array" ref="HV42">INDEX(HV$13:HV40,$B42+1,1)</f>
        <v>-</v>
      </c>
      <c r="HW42" s="535" t="str" cm="1">
        <f t="array" ref="HW42">INDEX(HW$13:HW40,$B42+1,1)</f>
        <v>-</v>
      </c>
      <c r="HX42" s="535" t="str" cm="1">
        <f t="array" ref="HX42">INDEX(HX$13:HX40,$B42+1,1)</f>
        <v>-</v>
      </c>
      <c r="HY42" s="535" t="str" cm="1">
        <f t="array" ref="HY42">INDEX(HY$13:HY40,$B42+1,1)</f>
        <v>-</v>
      </c>
      <c r="HZ42" s="535" t="str" cm="1">
        <f t="array" ref="HZ42">INDEX(HZ$13:HZ40,$B42+1,1)</f>
        <v>-</v>
      </c>
      <c r="IA42" s="535" cm="1">
        <f t="array" ref="IA42">INDEX(IA$13:IA40,$B42+1,1)</f>
        <v>0</v>
      </c>
      <c r="IB42" s="535" t="str" cm="1">
        <f t="array" ref="IB42">INDEX(IB$13:IB40,$B42+1,1)</f>
        <v>-</v>
      </c>
      <c r="IC42" s="535" cm="1">
        <f t="array" ref="IC42">INDEX(IC$13:IC40,$B42+1,1)</f>
        <v>1</v>
      </c>
      <c r="ID42" s="535" cm="1">
        <f t="array" ref="ID42">INDEX(ID$13:ID40,$B42+1,1)</f>
        <v>0</v>
      </c>
      <c r="IE42" s="535" cm="1">
        <f t="array" ref="IE42">INDEX(IE$13:IE40,$B42+1,1)</f>
        <v>0</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535" cm="1">
        <f t="array" ref="IK42">INDEX(IK$13:IK40,$B42+1,1)</f>
        <v>1</v>
      </c>
      <c r="IL42" s="535" cm="1">
        <f t="array" ref="IL42">INDEX(IL$13:IL40,$B42+1,1)</f>
        <v>0</v>
      </c>
      <c r="IM42" s="535" cm="1">
        <f t="array" ref="IM42">INDEX(IM$13:IM40,$B42+1,1)</f>
        <v>0</v>
      </c>
      <c r="IN42" s="535" cm="1">
        <f t="array" ref="IN42">INDEX(IN$13:IN40,$B42+1,1)</f>
        <v>0</v>
      </c>
      <c r="IO42" s="535" cm="1">
        <f t="array" ref="IO42">INDEX(IO$13:IO40,$B42+1,1)</f>
        <v>0</v>
      </c>
      <c r="IP42" s="535" cm="1">
        <f t="array" ref="IP42">INDEX(IP$13:IP40,$B42+1,1)</f>
        <v>0</v>
      </c>
      <c r="IQ42" s="18"/>
      <c r="IR42" s="535" cm="1">
        <f t="array" ref="IR42">INDEX(IR$13:IR40,$B42+1,1)</f>
        <v>0.125</v>
      </c>
      <c r="IS42" s="535" cm="1">
        <f t="array" ref="IS42">INDEX(IS$13:IS40,$B42+1,1)</f>
        <v>0.3</v>
      </c>
      <c r="IT42" s="535" cm="1">
        <f t="array" ref="IT42">INDEX(IT$13:IT40,$B42+1,1)</f>
        <v>-0.05</v>
      </c>
      <c r="IU42" s="535" cm="1">
        <f t="array" ref="IU42">INDEX(IU$13:IU40,$B42+1,1)</f>
        <v>0.1</v>
      </c>
      <c r="IV42" s="535" cm="1">
        <f t="array" ref="IV42">INDEX(IV$13:IV40,$B42+1,1)</f>
        <v>0.25</v>
      </c>
      <c r="IW42" s="535" cm="1">
        <f t="array" ref="IW42">INDEX(IW$13:IW40,$B42+1,1)</f>
        <v>-0.05</v>
      </c>
      <c r="IX42" s="535" cm="1">
        <f t="array" ref="IX42">INDEX(IX$13:IX40,$B42+1,1)</f>
        <v>0.05</v>
      </c>
      <c r="IY42" s="535" cm="1">
        <f t="array" ref="IY42">INDEX(IY$13:IY40,$B42+1,1)</f>
        <v>0.1</v>
      </c>
      <c r="IZ42" s="535" cm="1">
        <f t="array" ref="IZ42">INDEX(IZ$13:IZ40,$B42+1,1)</f>
        <v>-0.02</v>
      </c>
      <c r="JA42" s="535" cm="1">
        <f t="array" ref="JA42">INDEX(JA$13:JA40,$B42+1,1)</f>
        <v>0.1</v>
      </c>
      <c r="JB42" s="535" cm="1">
        <f t="array" ref="JB42">INDEX(JB$13:JB40,$B42+1,1)</f>
        <v>0.25</v>
      </c>
      <c r="JC42" s="535" cm="1">
        <f t="array" ref="JC42">INDEX(JC$13:JC40,$B42+1,1)</f>
        <v>-0.05</v>
      </c>
      <c r="JD42" s="535" cm="1">
        <f t="array" ref="JD42">INDEX(JD$13:JD40,$B42+1,1)</f>
        <v>0.125</v>
      </c>
      <c r="JE42" s="535" cm="1">
        <f t="array" ref="JE42">INDEX(JE$13:JE40,$B42+1,1)</f>
        <v>0.1</v>
      </c>
      <c r="JF42" s="535" cm="1">
        <f t="array" ref="JF42">INDEX(JF$13:JF40,$B42+1,1)</f>
        <v>0.1</v>
      </c>
      <c r="JG42" s="535" cm="1">
        <f t="array" ref="JG42">INDEX(JG$13:JG40,$B42+1,1)</f>
        <v>0.1</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cm="1">
        <f t="array" ref="WM42">INDEX(WM$13:WM40,$B42+1,1)</f>
        <v>0</v>
      </c>
      <c r="WN42" s="535" cm="1">
        <f t="array" ref="WN42">INDEX(WN$13:WN40,$B42+1,1)</f>
        <v>0</v>
      </c>
      <c r="WO42" s="535" cm="1">
        <f t="array" ref="WO42">INDEX(WO$13:WO40,$B42+1,1)</f>
        <v>0</v>
      </c>
      <c r="WP42" s="535" cm="1">
        <f t="array" ref="WP42">INDEX(WP$13:WP40,$B42+1,1)</f>
        <v>0</v>
      </c>
      <c r="WQ42" s="535" cm="1">
        <f t="array" ref="WQ42">INDEX(WQ$13:WQ40,$B42+1,1)</f>
        <v>0</v>
      </c>
      <c r="WR42" s="535" cm="1">
        <f t="array" ref="WR42">INDEX(WR$13:WR40,$B42+1,1)</f>
        <v>0</v>
      </c>
      <c r="WS42" s="535" t="str" cm="1">
        <f t="array" ref="WS42">INDEX(WS$13:WS40,$B42+1,1)</f>
        <v>-</v>
      </c>
      <c r="WT42" s="18"/>
      <c r="WU42" s="535" cm="1">
        <f t="array" ref="WU42">INDEX(WU$13:WU40,$B42+1,1)</f>
        <v>0</v>
      </c>
      <c r="WV42" s="535" cm="1">
        <f t="array" ref="WV42">INDEX(WV$13:WV40,$B42+1,1)</f>
        <v>0</v>
      </c>
      <c r="WW42" s="535" cm="1">
        <f t="array" ref="WW42">INDEX(WW$13:WW40,$B42+1,1)</f>
        <v>0</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535" t="str" cm="1">
        <f t="array" ref="XH42">INDEX(XH$13:XH40,$B42+1,1)</f>
        <v>-</v>
      </c>
      <c r="XI42" s="535" t="str" cm="1">
        <f t="array" ref="XI42">INDEX(XI$13:XI40,$B42+1,1)</f>
        <v>-</v>
      </c>
      <c r="XJ42" s="535" t="str" cm="1">
        <f t="array" ref="XJ42">INDEX(XJ$13:XJ40,$B42+1,1)</f>
        <v>-</v>
      </c>
      <c r="XK42" s="535" t="str" cm="1">
        <f t="array" ref="XK42">INDEX(XK$13:XK40,$B42+1,1)</f>
        <v>-</v>
      </c>
      <c r="XL42" s="535" t="str" cm="1">
        <f t="array" ref="XL42">INDEX(XL$13:XL40,$B42+1,1)</f>
        <v>-</v>
      </c>
      <c r="XM42" s="535" t="str" cm="1">
        <f t="array" ref="XM42">INDEX(XM$13:XM40,$B42+1,1)</f>
        <v>-</v>
      </c>
      <c r="XN42" s="18"/>
      <c r="XO42" s="411" t="str">
        <f t="shared" ca="1" si="217"/>
        <v>-</v>
      </c>
      <c r="XP42" s="535" t="str" cm="1">
        <f t="array" ref="XP42">INDEX(XP$13:XP41,$B42+1,1)</f>
        <v>-</v>
      </c>
      <c r="XQ42" s="535" t="str" cm="1">
        <f t="array" ref="XQ42">INDEX(XQ$13:XQ41,$B42+1,1)</f>
        <v>-</v>
      </c>
      <c r="XR42" s="535" t="str" cm="1">
        <f t="array" ref="XR42">INDEX(XR$13:XR41,$B42+1,1)</f>
        <v>-</v>
      </c>
      <c r="XS42" s="535" t="str" cm="1">
        <f t="array" ref="XS42">INDEX(XS$13:XS41,$B42+1,1)</f>
        <v>-</v>
      </c>
      <c r="XT42" s="535" t="str" cm="1">
        <f t="array" ref="XT42">INDEX(XT$13:XT41,$B42+1,1)</f>
        <v>-</v>
      </c>
      <c r="XU42" s="535" t="str" cm="1">
        <f t="array" ref="XU42">INDEX(XU$13:XU41,$B42+1,1)</f>
        <v>-</v>
      </c>
      <c r="XV42" s="535" t="str" cm="1">
        <f t="array" ref="XV42">INDEX(XV$13:XV40,$B42+1,1)</f>
        <v>-</v>
      </c>
      <c r="XW42" s="535" t="str" cm="1">
        <f t="array" ref="XW42">INDEX(XW$13:XW40,$B42+1,1)</f>
        <v>-</v>
      </c>
      <c r="XX42" s="535" t="str" cm="1">
        <f t="array" ref="XX42">INDEX(XX$13:XX40,$B42+1,1)</f>
        <v>-</v>
      </c>
      <c r="XY42" s="535" t="str" cm="1">
        <f t="array" ref="XY42">INDEX(XY$13:XY40,$B42+1,1)</f>
        <v>-</v>
      </c>
      <c r="XZ42" s="535" t="str" cm="1">
        <f t="array" ref="XZ42">INDEX(XZ$13:XZ40,$B42+1,1)</f>
        <v>-</v>
      </c>
      <c r="YA42" s="535" t="str" cm="1">
        <f t="array" ref="YA42">INDEX(YA$13:YA40,$B42+1,1)</f>
        <v>-</v>
      </c>
      <c r="YB42" s="535" cm="1">
        <f t="array" ref="YB42">INDEX(YB$13:YB40,$B42+1,1)</f>
        <v>0</v>
      </c>
      <c r="YC42" s="535" t="str" cm="1">
        <f t="array" ref="YC42">INDEX(YC$13:YC40,$B42+1,1)</f>
        <v>-</v>
      </c>
      <c r="YD42" s="535" t="str" cm="1">
        <f t="array" ref="YD42">INDEX(YD$13:YD40,$B42+1,1)</f>
        <v>-</v>
      </c>
      <c r="YE42" s="535" t="str" cm="1">
        <f t="array" ref="YE42">INDEX(YE$13:YE40,$B42+1,1)</f>
        <v>-</v>
      </c>
      <c r="YF42" s="535" t="str" cm="1">
        <f t="array" ref="YF42">INDEX(YF$13:YF40,$B42+1,1)</f>
        <v>-</v>
      </c>
      <c r="YG42" s="535" t="str" cm="1">
        <f t="array" ref="YG42">INDEX(YG$13:YG40,$B42+1,1)</f>
        <v>-</v>
      </c>
      <c r="YH42" s="535" t="str" cm="1">
        <f t="array" ref="YH42">INDEX(YH$13:YH40,$B42+1,1)</f>
        <v>-</v>
      </c>
      <c r="YI42" s="535" t="str" cm="1">
        <f t="array" ref="YI42">INDEX(YI$13:YI40,$B42+1,1)</f>
        <v>-</v>
      </c>
      <c r="YJ42" s="535" t="str" cm="1">
        <f t="array" ref="YJ42">INDEX(YJ$13:YJ40,$B42+1,1)</f>
        <v>-</v>
      </c>
      <c r="YK42" s="535" t="b" cm="1">
        <f t="array" ref="YK42">INDEX(YK$13:YK40,$B42+1,1)</f>
        <v>1</v>
      </c>
      <c r="YL42" s="535" t="str" cm="1">
        <f t="array" ref="YL42">INDEX(YL$13:YL40,$B42+1,1)</f>
        <v>-</v>
      </c>
      <c r="YM42" s="535" cm="1">
        <f t="array" ref="YM42">INDEX(YM$13:YM40,$B42+1,1)</f>
        <v>0</v>
      </c>
      <c r="YN42" s="535" cm="1">
        <f t="array" ref="YN42">INDEX(YN$13:YN40,$B42+1,1)</f>
        <v>0</v>
      </c>
      <c r="YO42" s="535" cm="1">
        <f t="array" ref="YO42">INDEX(YO$13:YO40,$B42+1,1)</f>
        <v>0</v>
      </c>
      <c r="YP42" s="18"/>
      <c r="YQ42" s="535" t="str" cm="1">
        <f t="array" ref="YQ42">INDEX(YQ$13:YQ40,$B42+1,1)</f>
        <v>-</v>
      </c>
      <c r="YR42" s="535" t="str" cm="1">
        <f t="array" ref="YR42">INDEX(YR$13:YR40,$B42+1,1)</f>
        <v>-</v>
      </c>
      <c r="YS42" s="535" t="str" cm="1">
        <f t="array" ref="YS42">INDEX(YS$13:YS40,$B42+1,1)</f>
        <v>-</v>
      </c>
      <c r="YT42" s="535" t="str" cm="1">
        <f t="array" ref="YT42">INDEX(YT$13:YT40,$B42+1,1)</f>
        <v>-</v>
      </c>
      <c r="YU42" s="535" cm="1">
        <f t="array" ref="YU42">INDEX(YU$13:YU40,$B42+1,1)</f>
        <v>1</v>
      </c>
      <c r="YV42" s="535" cm="1">
        <f t="array" ref="YV42">INDEX(YV$13:YV40,$B42+1,1)</f>
        <v>1</v>
      </c>
      <c r="YW42" s="535" cm="1">
        <f t="array" ref="YW42">INDEX(YW$13:YW40,$B42+1,1)</f>
        <v>1</v>
      </c>
      <c r="YX42" s="535" cm="1">
        <f t="array" ref="YX42">INDEX(YX$13:YX40,$B42+1,1)</f>
        <v>1</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18"/>
      <c r="ZE42" s="411">
        <v>1.5</v>
      </c>
      <c r="ZF42" s="18"/>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t="str" cm="1">
        <f t="array" ref="AAH42">INDEX(AAH$13:AAH40,$B42+1,1)</f>
        <v>-</v>
      </c>
      <c r="AAI42" s="535" t="str" cm="1">
        <f t="array" ref="AAI42">INDEX(AAI$13:AAI40,$B42+1,1)</f>
        <v>-</v>
      </c>
      <c r="AAJ42" s="535" t="str" cm="1">
        <f t="array" ref="AAJ42">INDEX(AAJ$13:AAJ40,$B42+1,1)</f>
        <v>-</v>
      </c>
      <c r="AAK42" s="535" t="str" cm="1">
        <f t="array" ref="AAK42">INDEX(AAK$13:AAK40,$B42+1,1)</f>
        <v>-</v>
      </c>
      <c r="AAL42" s="535" t="str" cm="1">
        <f t="array" ref="AAL42">INDEX(AAL$13:AAL40,$B42+1,1)</f>
        <v>-</v>
      </c>
      <c r="AAM42" s="535" t="str" cm="1">
        <f t="array" ref="AAM42">INDEX(AAM$13:AAM40,$B42+1,1)</f>
        <v>-</v>
      </c>
      <c r="AAN42" s="535" t="str" cm="1">
        <f t="array" ref="AAN42">INDEX(AAN$13:AAN40,$B42+1,1)</f>
        <v>-</v>
      </c>
      <c r="AAO42" s="535" t="str" cm="1">
        <f t="array" ref="AAO42">INDEX(AAO$13:AAO40,$B42+1,1)</f>
        <v>-</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cm="1">
        <f t="array" ref="AAV42">INDEX(AAV$13:AAV40,$B42+1,1)</f>
        <v>1</v>
      </c>
      <c r="AAW42" s="535" cm="1">
        <f t="array" ref="AAW42">INDEX(AAW$13:AAW40,$B42+1,1)</f>
        <v>1</v>
      </c>
      <c r="AAX42" s="535" t="str" cm="1">
        <f t="array" ref="AAX42">INDEX(AAX$13:AAX40,$B42+1,1)</f>
        <v>-</v>
      </c>
      <c r="AAY42" s="535" t="str" cm="1">
        <f t="array" ref="AAY42">INDEX(AAY$13:AAY40,$B42+1,1)</f>
        <v>-</v>
      </c>
      <c r="AAZ42" s="535" t="str" cm="1">
        <f t="array" ref="AAZ42">INDEX(AAZ$13:AAZ40,$B42+1,1)</f>
        <v>-</v>
      </c>
      <c r="ABA42" s="535" t="str" cm="1">
        <f t="array" ref="ABA42">INDEX(ABA$13:ABA40,$B42+1,1)</f>
        <v>-</v>
      </c>
      <c r="ABB42" s="535" t="str" cm="1">
        <f t="array" ref="ABB42">INDEX(ABB$13:ABB40,$B42+1,1)</f>
        <v>-</v>
      </c>
      <c r="ABC42" s="535" t="str" cm="1">
        <f t="array" ref="ABC42">INDEX(ABC$13:ABC40,$B42+1,1)</f>
        <v>-</v>
      </c>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18"/>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t="str" cm="1">
        <f t="array" ref="AEJ42">INDEX(AEJ$13:AEJ40,$B42+1,1)</f>
        <v>-</v>
      </c>
      <c r="AEK42" s="535" t="str" cm="1">
        <f t="array" ref="AEK42">INDEX(AEK$13:AEK40,$B42+1,1)</f>
        <v>-</v>
      </c>
      <c r="AEL42" s="535" t="str" cm="1">
        <f t="array" ref="AEL42">INDEX(AEL$13:AEL40,$B42+1,1)</f>
        <v>-</v>
      </c>
      <c r="AEM42" s="535" t="str" cm="1">
        <f t="array" ref="AEM42">INDEX(AEM$13:AEM40,$B42+1,1)</f>
        <v>-</v>
      </c>
      <c r="AEN42" s="535" t="str" cm="1">
        <f t="array" ref="AEN42">INDEX(AEN$13:AEN40,$B42+1,1)</f>
        <v>-</v>
      </c>
      <c r="AEO42" s="535" t="str" cm="1">
        <f t="array" ref="AEO42">INDEX(AEO$13:AEO40,$B42+1,1)</f>
        <v>-</v>
      </c>
      <c r="AEP42" s="535" t="str" cm="1">
        <f t="array" ref="AEP42">INDEX(AEP$13:AEP40,$B42+1,1)</f>
        <v>-</v>
      </c>
      <c r="AEQ42" s="535" t="str" cm="1">
        <f t="array" ref="AEQ42">INDEX(AEQ$13:AEQ40,$B42+1,1)</f>
        <v>-</v>
      </c>
      <c r="AER42" s="535" t="str" cm="1">
        <f t="array" ref="AER42">INDEX(AER$13:AER40,$B42+1,1)</f>
        <v>-</v>
      </c>
      <c r="AES42" s="535" t="str" cm="1">
        <f t="array" ref="AES42">INDEX(AES$13:AES40,$B42+1,1)</f>
        <v>-</v>
      </c>
      <c r="AET42" s="535" t="str" cm="1">
        <f t="array" ref="AET42">INDEX(AET$13:AET40,$B42+1,1)</f>
        <v>-</v>
      </c>
      <c r="AEU42" s="535" t="str" cm="1">
        <f t="array" ref="AEU42">INDEX(AEU$13:AEU40,$B42+1,1)</f>
        <v>-</v>
      </c>
      <c r="AEV42" s="535" t="str" cm="1">
        <f t="array" ref="AEV42">INDEX(AEV$13:AEV40,$B42+1,1)</f>
        <v>-</v>
      </c>
      <c r="AEW42" s="535" t="str" cm="1">
        <f t="array" ref="AEW42">INDEX(AEW$13:AEW40,$B42+1,1)</f>
        <v>-</v>
      </c>
      <c r="AEX42" s="535" cm="1">
        <f t="array" ref="AEX42">INDEX(AEX$13:AEX40,$B42+1,1)</f>
        <v>0</v>
      </c>
      <c r="AEY42" s="483">
        <v>0</v>
      </c>
    </row>
    <row r="43" spans="1:831" outlineLevel="1">
      <c r="A43" s="18">
        <f t="shared" si="137"/>
        <v>30</v>
      </c>
      <c r="B43" s="18">
        <f t="shared" si="199"/>
        <v>5</v>
      </c>
      <c r="C43">
        <v>2</v>
      </c>
      <c r="D43" s="17" t="str" cm="1">
        <f t="array" ref="D43">INDEX(D$13:D42,$B43+1,1)</f>
        <v>GSW</v>
      </c>
      <c r="E43" t="b">
        <v>1</v>
      </c>
      <c r="F43" t="b">
        <v>0</v>
      </c>
      <c r="G43" t="b">
        <f t="shared" si="200"/>
        <v>1</v>
      </c>
      <c r="H43" s="40" t="s">
        <v>2645</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10"/>
        <v>2</v>
      </c>
      <c r="W43" s="778" t="b">
        <f t="shared" si="196"/>
        <v>0</v>
      </c>
      <c r="X43" s="777" t="b">
        <f t="shared" si="206"/>
        <v>1</v>
      </c>
      <c r="Y43" s="777" t="b">
        <f t="shared" si="206"/>
        <v>1</v>
      </c>
      <c r="Z43" s="796" t="b" cm="1">
        <f t="array" ref="Z43">INDEX(Z$13:Z42,$B43+1,1)</f>
        <v>0</v>
      </c>
      <c r="AA43" s="411">
        <f t="shared" si="140"/>
        <v>6</v>
      </c>
      <c r="AB43" s="411">
        <f t="shared" si="141"/>
        <v>6</v>
      </c>
      <c r="AC43" s="411"/>
      <c r="AD43" s="411">
        <f t="shared" si="142"/>
        <v>6</v>
      </c>
      <c r="AE43" s="111"/>
      <c r="AF43" s="111"/>
      <c r="AG43" s="111"/>
      <c r="AH43" s="111"/>
      <c r="AI43" s="535" cm="1">
        <f t="array" ref="AI43">INDEX(AI$13:AI42,$B43+1,1)</f>
        <v>1</v>
      </c>
      <c r="AJ43" s="535" cm="1">
        <f t="array" ref="AJ43">INDEX(AJ$13:AJ42,$B43+1,1)</f>
        <v>1</v>
      </c>
      <c r="AK43" s="535" cm="1">
        <f t="array" ref="AK43">INDEX(AK$13:AK42,$B43+1,1)</f>
        <v>1</v>
      </c>
      <c r="AL43" s="18"/>
      <c r="AM43" s="535" cm="1">
        <f t="array" ref="AM43">INDEX(AM$13:AM42,$B43+1,1)</f>
        <v>0</v>
      </c>
      <c r="AN43" s="535" t="str" cm="1">
        <f t="array" ref="AN43">INDEX(AN$13:AN42,$B43+1,1)</f>
        <v/>
      </c>
      <c r="AO43" s="535" cm="1">
        <f t="array" ref="AO43">INDEX(AO$13:AO42,$B43+1,1)</f>
        <v>1</v>
      </c>
      <c r="AP43" s="535" cm="1">
        <f t="array" ref="AP43">INDEX(AP$13:AP42,$B43+1,1)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Mat","")&amp;IF($EZ43=1,"&amp;EL","   ")&amp;IF($DQ43=TRUE,"&amp;BBT","    ")
&amp;      " TOL"&amp;_xlfn.SINGLE(INDEX(i.TOL_Desc,1,$N43))   &amp; " Scan"&amp;$AK43
&amp;       CHOOSE($K43+1," CFS"," GFS"," NFS")&amp;     " CG_"&amp;_xlfn.SINGLE(_xlfn.SWITCH($XO43,"-",1,TRUE,1,FALSE,0))&amp;_xlfn.SINGLE(    IF($XX43="-"," FodCrop    ",_xlfn.SWITCH(VALUE(LEFT($XX$4,1)),0," All",6," Lup",9," Oat",11," OaF")&amp;"_Fod"&amp;TEXT($XX43,"000%")))
&amp;" REV"&amp;"_"&amp;TEXT($HB43,"00;-0;00;@ ")&amp;TEXT($AN43,"00;-0;00;  @")&amp;"_"&amp;TEXT($HG43,"0")&amp;"_"&amp;TEXT($AP43,"0")
&amp; " RR"&amp;TEXT(SUM($FD43:$FE43),"+00%;-00%;    ;@")
&amp; " ("&amp;IF($DD43,"P","E")   &amp;IF($DE43,"T","t")        &amp;     "_F"&amp;IF($AAG43=TRUE,3,0)+COUNTIF($ZY43:$AAC43,TRUE)+COUNTIF($BV43:$BW43,"&gt;0")&amp;IF($AAE43=TRUE,3,0)+COUNTIF($BV43:$BW43,"&gt;0")&amp;"N"&amp;$AAJ43&amp;$AAK43&amp;"L"&amp;$AAV43&amp;$AAW43&amp;"_"&amp;$AAU43&amp;")"</f>
        <v>Rotations    SE GSW_Full MFM        TOLSpr Scan1 CFS CG_1 FodCrop     REV_-   _-_1 RR+01% (Et_F00N--L11_-)</v>
      </c>
      <c r="BB43" s="8" t="str">
        <f ca="1">IF(COUNTIF($BA$13:$BA43,$BA43)=1,"-","Dup")</f>
        <v>-</v>
      </c>
      <c r="BC43" s="18"/>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18"/>
      <c r="BN43" s="535" t="b" cm="1">
        <f t="array" ref="BN43">INDEX(BN$13:BN42,$B43+1,1)</f>
        <v>0</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b" cm="1">
        <f t="array" ref="BZ43">INDEX(BZ$13:BZ42,$B43+1,1)</f>
        <v>0</v>
      </c>
      <c r="CA43" s="535" t="str" cm="1">
        <f t="array" ref="CA43">INDEX(CA$13:CA42,$B43+1,1)</f>
        <v>-</v>
      </c>
      <c r="CB43" s="535" t="str" cm="1">
        <f t="array" ref="CB43">INDEX(CB$13:CB42,$B43+1,1)</f>
        <v>-</v>
      </c>
      <c r="CC43" s="535" t="str" cm="1">
        <f t="array" ref="CC43">INDEX(CC$13:CC42,$B43+1,1)</f>
        <v>-</v>
      </c>
      <c r="CD43" s="535" t="str" cm="1">
        <f t="array" ref="CD43">INDEX(CD$13:CD42,$B43+1,1)</f>
        <v>-</v>
      </c>
      <c r="CE43" s="22" t="b">
        <v>0</v>
      </c>
      <c r="CF43" s="18"/>
      <c r="CG43" s="535" t="str" cm="1">
        <f t="array" ref="CG43">INDEX(CG$13:CG42,$B43+1,1)</f>
        <v>-</v>
      </c>
      <c r="CH43" s="411" t="str">
        <f t="shared" ca="1" si="145"/>
        <v>-</v>
      </c>
      <c r="CI43" s="411">
        <f t="shared" si="211"/>
        <v>0</v>
      </c>
      <c r="CJ43" s="411">
        <f t="shared" si="211"/>
        <v>0</v>
      </c>
      <c r="CK43" s="535" t="str" cm="1">
        <f t="array" ref="CK43">INDEX(CK$13:CK42,$B43+1,1)</f>
        <v>-</v>
      </c>
      <c r="CL43" s="535" t="str" cm="1">
        <f t="array" ref="CL43">INDEX(CL$13:CL42,$B43+1,1)</f>
        <v>-</v>
      </c>
      <c r="CM43" s="535" t="str" cm="1">
        <f t="array" ref="CM43">INDEX(CM$13:CM42,$B43+1,1)</f>
        <v>-</v>
      </c>
      <c r="CN43" s="411" t="str">
        <f t="shared" ca="1" si="147"/>
        <v>-</v>
      </c>
      <c r="CO43" s="411">
        <f t="shared" si="212"/>
        <v>0</v>
      </c>
      <c r="CP43" s="411">
        <f t="shared" si="212"/>
        <v>0</v>
      </c>
      <c r="CQ43" s="535" t="str" cm="1">
        <f t="array" ref="CQ43">INDEX(CQ$13:CQ42,$B43+1,1)</f>
        <v>-</v>
      </c>
      <c r="CR43" s="411" t="str">
        <f t="shared" ca="1" si="149"/>
        <v>-</v>
      </c>
      <c r="CS43" s="411">
        <f t="shared" si="150"/>
        <v>0</v>
      </c>
      <c r="CT43" s="535" t="str" cm="1">
        <f t="array" ref="CT43">INDEX(CT$13:CT42,$B43+1,1)</f>
        <v>-</v>
      </c>
      <c r="CU43" s="535" t="str" cm="1">
        <f t="array" ref="CU43">INDEX(CU$13:CU42,$B43+1,1)</f>
        <v>-</v>
      </c>
      <c r="CV43" s="411">
        <f t="shared" si="151"/>
        <v>0</v>
      </c>
      <c r="CW43" s="535" t="str" cm="1">
        <f t="array" ref="CW43">INDEX(CW$13:CW42,$B43+1,1)</f>
        <v>-</v>
      </c>
      <c r="CX43" s="411" t="str">
        <f t="shared" ca="1" si="152"/>
        <v>-</v>
      </c>
      <c r="CY43" s="411">
        <f t="shared" si="213"/>
        <v>0</v>
      </c>
      <c r="CZ43" s="411">
        <f t="shared" si="213"/>
        <v>0</v>
      </c>
      <c r="DA43" s="535" cm="1">
        <f t="array" ref="DA43">INDEX(DA$13:DA42,$B43+1,1)</f>
        <v>0</v>
      </c>
      <c r="DB43" s="535" cm="1">
        <f t="array" ref="DB43">INDEX(DB$13:DB42,$B43+1,1)</f>
        <v>0</v>
      </c>
      <c r="DC43" s="18"/>
      <c r="DD43" s="535" t="b" cm="1">
        <f t="array" ref="DD43">INDEX(DD$13:DD42,$B43+1,1)</f>
        <v>0</v>
      </c>
      <c r="DE43" s="535" t="b" cm="1">
        <f t="array" ref="DE43">INDEX(DE$13:DE42,$B43+1,1)</f>
        <v>0</v>
      </c>
      <c r="DF43" s="535" t="b" cm="1">
        <f t="array" ref="DF43">INDEX(DF$13:DF42,$B43+1,1)</f>
        <v>1</v>
      </c>
      <c r="DG43" s="535" t="str" cm="1">
        <f t="array" ref="DG43">INDEX(DG$13:DG42,$B43+1,1)</f>
        <v>-</v>
      </c>
      <c r="DH43" s="536" cm="1">
        <f t="array" ref="DH43">INDEX(DH$13:DH42,$B43+1,1)</f>
        <v>0</v>
      </c>
      <c r="DI43" s="535" cm="1">
        <f t="array" ref="DI43">INDEX(DI$13:DI42,$B43+1,1)</f>
        <v>1</v>
      </c>
      <c r="DJ43" s="535" cm="1">
        <f t="array" ref="DJ43">INDEX(DJ$13:DJ42,$B43+1,1)</f>
        <v>1</v>
      </c>
      <c r="DK43" s="411">
        <f t="shared" si="177"/>
        <v>1</v>
      </c>
      <c r="DL43" s="411">
        <f t="shared" si="177"/>
        <v>60</v>
      </c>
      <c r="DM43" s="535" t="str" cm="1">
        <f t="array" ref="DM43">INDEX(DM$13:DM42,$B43+1,1)</f>
        <v>-</v>
      </c>
      <c r="DN43" s="411" t="str">
        <f t="shared" si="178"/>
        <v>-</v>
      </c>
      <c r="DO43" s="411" t="str">
        <f t="shared" si="178"/>
        <v>-</v>
      </c>
      <c r="DP43" s="411" t="str">
        <f t="shared" si="178"/>
        <v>-</v>
      </c>
      <c r="DQ43" s="411" t="b">
        <f t="shared" si="179"/>
        <v>0</v>
      </c>
      <c r="DR43" s="535" t="str" cm="1">
        <f t="array" ref="DR43">INDEX(DR$13:DR42,$B43+1,1)</f>
        <v>-</v>
      </c>
      <c r="DS43" s="535" t="str" cm="1">
        <f t="array" ref="DS43">INDEX(DS$13:DS42,$B43+1,1)</f>
        <v>-</v>
      </c>
      <c r="DT43" s="535" t="str" cm="1">
        <f t="array" ref="DT43">INDEX(DT$13:DT42,$B43+1,1)</f>
        <v>-</v>
      </c>
      <c r="DU43" s="535" t="str" cm="1">
        <f t="array" ref="DU43">INDEX(DU$13:DU42,$B43+1,1)</f>
        <v>-</v>
      </c>
      <c r="DV43" s="411">
        <f t="shared" si="218"/>
        <v>500</v>
      </c>
      <c r="DW43" s="411">
        <f t="shared" si="218"/>
        <v>500</v>
      </c>
      <c r="DX43" s="411" t="str">
        <f t="shared" si="218"/>
        <v>-</v>
      </c>
      <c r="DY43" s="411" t="str">
        <f t="shared" si="218"/>
        <v>-</v>
      </c>
      <c r="DZ43" s="411" t="str">
        <f t="shared" si="218"/>
        <v>-</v>
      </c>
      <c r="EA43" s="411" t="str">
        <f t="shared" si="218"/>
        <v>-</v>
      </c>
      <c r="EB43" s="411" t="str">
        <f t="shared" si="218"/>
        <v>-</v>
      </c>
      <c r="EC43" s="535" cm="1">
        <f t="array" ref="EC43">INDEX(EC$13:EC42,$B43+1,1)</f>
        <v>0</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535" cm="1">
        <f t="array" ref="EL43">INDEX(EL$13:EL42,$B43+1,1)</f>
        <v>999999</v>
      </c>
      <c r="EM43" s="535" cm="1">
        <f t="array" ref="EM43">INDEX(EM$13:EM42,$B43+1,1)</f>
        <v>999999</v>
      </c>
      <c r="EN43" s="535" cm="1">
        <f t="array" ref="EN43">INDEX(EN$13:EN42,$B43+1,1)</f>
        <v>999999</v>
      </c>
      <c r="EO43" s="535" cm="1">
        <f t="array" ref="EO43">INDEX(EO$13:EO42,$B43+1,1)</f>
        <v>999999</v>
      </c>
      <c r="EP43" s="782">
        <f t="shared" si="207"/>
        <v>0</v>
      </c>
      <c r="EQ43" s="782">
        <f t="shared" si="207"/>
        <v>0</v>
      </c>
      <c r="ER43" s="782">
        <f t="shared" si="207"/>
        <v>999999</v>
      </c>
      <c r="ES43" s="535" t="str" cm="1">
        <f t="array" ref="ES43">INDEX(ES$13:ES42,$B43+1,1)</f>
        <v>-</v>
      </c>
      <c r="ET43" s="535" t="str" cm="1">
        <f t="array" ref="ET43">INDEX(ET$13:ET42,$B43+1,1)</f>
        <v>-</v>
      </c>
      <c r="EU43" s="411" t="str">
        <f>IF(OR($AB43=6,$FW43&lt;2),EU$13,INDEX(i.dryman,($AJ43-1)*4+$AI43,EU$6))</f>
        <v>-</v>
      </c>
      <c r="EV43" s="411" t="str">
        <f>IF(OR($AB43=6,$FW43&lt;2),EV$13,INDEX(i.dryman,($AJ43-1)*4+$AI43,EV$6))</f>
        <v>-</v>
      </c>
      <c r="EW43" s="781">
        <f t="shared" si="181"/>
        <v>0</v>
      </c>
      <c r="EX43" s="779">
        <f t="shared" si="182"/>
        <v>999999</v>
      </c>
      <c r="EY43" s="780">
        <f t="shared" si="183"/>
        <v>999999</v>
      </c>
      <c r="EZ43" s="535" t="str" cm="1">
        <f t="array" ref="EZ43">INDEX(EZ$13:EZ42,$B43+1,1)</f>
        <v>-</v>
      </c>
      <c r="FA43" s="728" cm="1">
        <f t="array" ref="FA43">IF(EZ43&lt;&gt;"-",EZ43,INDEX(i.ELMatedEst,$AA43+1,$T43))</f>
        <v>0</v>
      </c>
      <c r="FB43" s="535" t="str" cm="1">
        <f t="array" ref="FB43">INDEX(FB$13:FB42,$B43+1,1)</f>
        <v>-</v>
      </c>
      <c r="FC43" s="535" t="str" cm="1">
        <f t="array" ref="FC43">INDEX(FC$13:FC42,$B43+1,1)</f>
        <v>-</v>
      </c>
      <c r="FD43" s="411">
        <f t="shared" si="184"/>
        <v>0</v>
      </c>
      <c r="FE43" s="666">
        <f t="shared" si="185"/>
        <v>5.0000000000000001E-3</v>
      </c>
      <c r="FF43" s="535" cm="1">
        <f t="array" ref="FF43">INDEX(FF$13:FF42,$B43+1,1)</f>
        <v>1</v>
      </c>
      <c r="FG43" s="667">
        <f t="shared" si="186"/>
        <v>0.12</v>
      </c>
      <c r="FH43" s="667">
        <f>INDEX(CHOOSE($N43,DataAutumn!i.EL_PropnSold,DataWinter!i.EL_PropnSold,DataSpring!i.EL_PropnSold),$AI43,$T43)*INDEX(i.ELMatedEst,$AB43+1,$T43)*i.dAdultRR_ELPropSold
+INDEX(i.dryman,($AJ43-1)*4+$AI43,FH$7)</f>
        <v>0</v>
      </c>
      <c r="FI43" s="667">
        <f>INDEX(CHOOSE($N43,DataAutumn!i.EL_PropnSold,DataWinter!i.EL_PropnSold,DataSpring!i.EL_PropnSold),$AI43,$T43)*INDEX(i.ELMatedEst,$AB43+1,$T43)*i.dAdultRR_ELPropSold
+INDEX(i.dryman,($AJ43-1)*4+$AI43,FI$7)</f>
        <v>3.125E-2</v>
      </c>
      <c r="FJ43" s="667">
        <f>INDEX(CHOOSE($N43,DataAutumn!i.EL_PropnSold,DataWinter!i.EL_PropnSold,DataSpring!i.EL_PropnSold),$AI43,$T43)*INDEX(i.ELMatedEst,$AB43+1,$T43)*i.dAdultRR_ELPropSold
+INDEX(i.dryman,($AJ43-1)*4+$AI43,FJ$7)</f>
        <v>3.125E-2</v>
      </c>
      <c r="FK43" s="667">
        <f>INDEX(CHOOSE($N43,DataAutumn!i.EL_PropnSold,DataWinter!i.EL_PropnSold,DataSpring!i.EL_PropnSold),$AI43,$T43)*INDEX(i.ELMatedEst,$AB43+1,$T43)*i.dAdultRR_ELPropSold
+INDEX(i.dryman,($AJ43-1)*4+$AI43,FK$7)</f>
        <v>3.125E-2</v>
      </c>
      <c r="FL43" s="668">
        <f>INDEX(CHOOSE($N43,DataAutumn!i.EL_PropnSold,DataWinter!i.EL_PropnSold,DataSpring!i.EL_PropnSold),$AI43,$T43)*INDEX(i.ELMatedEst,$AB43+1,$T43)*i.dAdultLSurv_ELPropSold</f>
        <v>0</v>
      </c>
      <c r="FM43" s="411" t="b">
        <f t="shared" si="214"/>
        <v>0</v>
      </c>
      <c r="FN43" s="411" t="b">
        <f t="shared" si="214"/>
        <v>0</v>
      </c>
      <c r="FO43" s="411" t="b">
        <f t="shared" si="214"/>
        <v>0</v>
      </c>
      <c r="FP43" s="411" t="b">
        <f t="shared" si="214"/>
        <v>0</v>
      </c>
      <c r="FQ43" s="411">
        <f t="shared" si="208"/>
        <v>1</v>
      </c>
      <c r="FR43" s="411">
        <f t="shared" si="208"/>
        <v>0</v>
      </c>
      <c r="FS43" s="411" t="b">
        <f t="shared" si="189"/>
        <v>0</v>
      </c>
      <c r="FT43" s="411" t="b">
        <f t="shared" si="209"/>
        <v>0</v>
      </c>
      <c r="FU43" s="411" t="b">
        <f t="shared" si="209"/>
        <v>0</v>
      </c>
      <c r="FV43" s="411" t="b">
        <f t="shared" si="209"/>
        <v>1</v>
      </c>
      <c r="FW43" s="87">
        <f t="shared" si="215"/>
        <v>1</v>
      </c>
      <c r="FX43" s="87">
        <f t="shared" si="215"/>
        <v>1</v>
      </c>
      <c r="FY43" s="535" cm="1">
        <f t="array" ref="FY43">INDEX(FY$13:FY42,$B43+1,1)</f>
        <v>1</v>
      </c>
      <c r="FZ43" s="535" cm="1">
        <f t="array" ref="FZ43">INDEX(FZ$13:FZ42,$B43+1,1)</f>
        <v>1</v>
      </c>
      <c r="GA43" s="535" cm="1">
        <f t="array" ref="GA43">INDEX(GA$13:GA42,$B43+1,1)</f>
        <v>1</v>
      </c>
      <c r="GB43" s="535" cm="1">
        <f t="array" ref="GB43">INDEX(GB$13:GB42,$B43+1,1)</f>
        <v>1</v>
      </c>
      <c r="GC43" s="535" t="str" cm="1">
        <f t="array" ref="GC43">INDEX(GC$13:GC42,$B43+1,1)</f>
        <v>-</v>
      </c>
      <c r="GD43" s="411" t="b">
        <f t="shared" si="190"/>
        <v>1</v>
      </c>
      <c r="GE43" s="411" t="b">
        <f t="shared" si="190"/>
        <v>0</v>
      </c>
      <c r="GF43" s="411" t="b">
        <f t="shared" si="190"/>
        <v>0</v>
      </c>
      <c r="GG43" s="411" t="b">
        <f t="shared" si="190"/>
        <v>0</v>
      </c>
      <c r="GH43" s="87">
        <f t="shared" si="216"/>
        <v>1</v>
      </c>
      <c r="GI43" s="87">
        <f t="shared" si="216"/>
        <v>1</v>
      </c>
      <c r="GJ43" s="87">
        <f t="shared" si="216"/>
        <v>1</v>
      </c>
      <c r="GK43" s="87">
        <f t="shared" si="216"/>
        <v>1</v>
      </c>
      <c r="GL43" s="87">
        <f t="shared" si="216"/>
        <v>1</v>
      </c>
      <c r="GM43" s="87">
        <f t="shared" si="216"/>
        <v>1</v>
      </c>
      <c r="GN43" s="87">
        <f t="shared" si="216"/>
        <v>1</v>
      </c>
      <c r="GO43" s="87">
        <f t="shared" si="216"/>
        <v>1</v>
      </c>
      <c r="GP43" s="535" cm="1">
        <f t="array" ref="GP43">INDEX(GP$13:GP42,$B43+1,1)</f>
        <v>0</v>
      </c>
      <c r="GQ43" s="535" cm="1">
        <f t="array" ref="GQ43">INDEX(GQ$13:GQ42,$B43+1,1)</f>
        <v>0</v>
      </c>
      <c r="GR43" s="535" cm="1">
        <f t="array" ref="GR43">INDEX(GR$13:GR42,$B43+1,1)</f>
        <v>0</v>
      </c>
      <c r="GS43" s="535" cm="1">
        <f t="array" ref="GS43">INDEX(GS$13:GS42,$B43+1,1)</f>
        <v>0</v>
      </c>
      <c r="GT43" s="411" cm="1">
        <f t="array" ref="GT43">INDEX(i.dse_type,1,$L43)</f>
        <v>0</v>
      </c>
      <c r="GU43" s="535" t="str" cm="1">
        <f t="array" ref="GU43">INDEX(GU$13:GU42,$B43+1,1)</f>
        <v>-</v>
      </c>
      <c r="GV43" s="535" t="str" cm="1">
        <f t="array" ref="GV43">INDEX(GV$13:GV42,$B43+1,1)</f>
        <v>-</v>
      </c>
      <c r="GW43" s="535" t="str" cm="1">
        <f t="array" ref="GW43">INDEX(GW$13:GW42,$B43+1,1)</f>
        <v>-</v>
      </c>
      <c r="GX43" s="18"/>
      <c r="GY43" s="535" t="str" cm="1">
        <f t="array" ref="GY43">INDEX(GY$13:GY42,$B43+1,1)</f>
        <v>-</v>
      </c>
      <c r="GZ43" s="411" t="b">
        <f t="shared" si="191"/>
        <v>0</v>
      </c>
      <c r="HA43" s="535" t="str" cm="1">
        <f t="array" ref="HA43">INDEX(HA$13:HA42,$B43+1,1)</f>
        <v>-</v>
      </c>
      <c r="HB43" s="535" t="str" cm="1">
        <f t="array" ref="HB43">INDEX(HB$13:HB42,$B43+1,1)</f>
        <v>-</v>
      </c>
      <c r="HC43" s="535" t="str" cm="1">
        <f t="array" ref="HC43">INDEX(HC$13:HC42,$B43+1,1)</f>
        <v>-</v>
      </c>
      <c r="HD43" s="535" cm="1">
        <f t="array" ref="HD43">INDEX(HD$13:HD42,$B43+1,1)</f>
        <v>1</v>
      </c>
      <c r="HE43" s="535" cm="1">
        <f t="array" ref="HE43">INDEX(HE$13:HE42,$B43+1,1)</f>
        <v>1</v>
      </c>
      <c r="HF43" s="535" t="str" cm="1">
        <f t="array" ref="HF43">INDEX(HF$13:HF42,$B43+1,1)</f>
        <v>-</v>
      </c>
      <c r="HG43" s="535" t="str" cm="1">
        <f t="array" ref="HG43">INDEX(HG$13:HG42,$B43+1,1)</f>
        <v>-</v>
      </c>
      <c r="HH43" s="535" t="str" cm="1">
        <f t="array" ref="HH43">INDEX(HH$13:HH42,$B43+1,1)</f>
        <v>-</v>
      </c>
      <c r="HI43" s="535" t="str" cm="1">
        <f t="array" ref="HI43">INDEX(HI$13:HI42,$B43+1,1)</f>
        <v>-</v>
      </c>
      <c r="HJ43" s="535" t="str" cm="1">
        <f t="array" ref="HJ43">INDEX(HJ$13:HJ42,$B43+1,1)</f>
        <v>-</v>
      </c>
      <c r="HK43" s="535" t="str" cm="1">
        <f t="array" ref="HK43">INDEX(HK$13:HK42,$B43+1,1)</f>
        <v>-</v>
      </c>
      <c r="HL43" s="535" t="str" cm="1">
        <f t="array" ref="HL43">INDEX(HL$13:HL42,$B43+1,1)</f>
        <v>-</v>
      </c>
      <c r="HM43" s="535" t="str" cm="1">
        <f t="array" ref="HM43">INDEX(HM$13:HM42,$B43+1,1)</f>
        <v>-</v>
      </c>
      <c r="HN43" s="535" t="str" cm="1">
        <f t="array" ref="HN43">INDEX(HN$13:HN42,$B43+1,1)</f>
        <v>-</v>
      </c>
      <c r="HO43" s="535" t="str" cm="1">
        <f t="array" ref="HO43">INDEX(HO$13:HO42,$B43+1,1)</f>
        <v>-</v>
      </c>
      <c r="HP43" s="535" t="str" cm="1">
        <f t="array" ref="HP43">INDEX(HP$13:HP42,$B43+1,1)</f>
        <v>-</v>
      </c>
      <c r="HQ43" s="535" t="str" cm="1">
        <f t="array" ref="HQ43">INDEX(HQ$13:HQ42,$B43+1,1)</f>
        <v>-</v>
      </c>
      <c r="HR43" s="535" t="str" cm="1">
        <f t="array" ref="HR43">INDEX(HR$13:HR42,$B43+1,1)</f>
        <v>-</v>
      </c>
      <c r="HS43" s="535" t="str" cm="1">
        <f t="array" ref="HS43">INDEX(HS$13:HS42,$B43+1,1)</f>
        <v>-</v>
      </c>
      <c r="HT43" s="535" t="str" cm="1">
        <f t="array" ref="HT43">INDEX(HT$13:HT42,$B43+1,1)</f>
        <v>-</v>
      </c>
      <c r="HU43" s="535" t="str" cm="1">
        <f t="array" ref="HU43">INDEX(HU$13:HU42,$B43+1,1)</f>
        <v>-</v>
      </c>
      <c r="HV43" s="535" t="str" cm="1">
        <f t="array" ref="HV43">INDEX(HV$13:HV42,$B43+1,1)</f>
        <v>-</v>
      </c>
      <c r="HW43" s="535" t="str" cm="1">
        <f t="array" ref="HW43">INDEX(HW$13:HW42,$B43+1,1)</f>
        <v>-</v>
      </c>
      <c r="HX43" s="535" t="str" cm="1">
        <f t="array" ref="HX43">INDEX(HX$13:HX42,$B43+1,1)</f>
        <v>-</v>
      </c>
      <c r="HY43" s="535" t="str" cm="1">
        <f t="array" ref="HY43">INDEX(HY$13:HY42,$B43+1,1)</f>
        <v>-</v>
      </c>
      <c r="HZ43" s="535" t="str" cm="1">
        <f t="array" ref="HZ43">INDEX(HZ$13:HZ42,$B43+1,1)</f>
        <v>-</v>
      </c>
      <c r="IA43" s="535" cm="1">
        <f t="array" ref="IA43">INDEX(IA$13:IA42,$B43+1,1)</f>
        <v>0</v>
      </c>
      <c r="IB43" s="535" t="str" cm="1">
        <f t="array" ref="IB43">INDEX(IB$13:IB42,$B43+1,1)</f>
        <v>-</v>
      </c>
      <c r="IC43" s="535" cm="1">
        <f t="array" ref="IC43">INDEX(IC$13:IC42,$B43+1,1)</f>
        <v>1</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535" cm="1">
        <f t="array" ref="IK43">INDEX(IK$13:IK42,$B43+1,1)</f>
        <v>1</v>
      </c>
      <c r="IL43" s="535" cm="1">
        <f t="array" ref="IL43">INDEX(IL$13:IL42,$B43+1,1)</f>
        <v>0</v>
      </c>
      <c r="IM43" s="535" cm="1">
        <f t="array" ref="IM43">INDEX(IM$13:IM42,$B43+1,1)</f>
        <v>0</v>
      </c>
      <c r="IN43" s="535" cm="1">
        <f t="array" ref="IN43">INDEX(IN$13:IN42,$B43+1,1)</f>
        <v>0</v>
      </c>
      <c r="IO43" s="535" cm="1">
        <f t="array" ref="IO43">INDEX(IO$13:IO42,$B43+1,1)</f>
        <v>0</v>
      </c>
      <c r="IP43" s="535" cm="1">
        <f t="array" ref="IP43">INDEX(IP$13:IP42,$B43+1,1)</f>
        <v>0</v>
      </c>
      <c r="IQ43" s="18"/>
      <c r="IR43" s="535" cm="1">
        <f t="array" ref="IR43">INDEX(IR$13:IR42,$B43+1,1)</f>
        <v>0.125</v>
      </c>
      <c r="IS43" s="535" cm="1">
        <f t="array" ref="IS43">INDEX(IS$13:IS42,$B43+1,1)</f>
        <v>0.3</v>
      </c>
      <c r="IT43" s="535" cm="1">
        <f t="array" ref="IT43">INDEX(IT$13:IT42,$B43+1,1)</f>
        <v>-0.05</v>
      </c>
      <c r="IU43" s="535" cm="1">
        <f t="array" ref="IU43">INDEX(IU$13:IU42,$B43+1,1)</f>
        <v>0.1</v>
      </c>
      <c r="IV43" s="535" cm="1">
        <f t="array" ref="IV43">INDEX(IV$13:IV42,$B43+1,1)</f>
        <v>0.25</v>
      </c>
      <c r="IW43" s="535" cm="1">
        <f t="array" ref="IW43">INDEX(IW$13:IW42,$B43+1,1)</f>
        <v>-0.05</v>
      </c>
      <c r="IX43" s="535" cm="1">
        <f t="array" ref="IX43">INDEX(IX$13:IX42,$B43+1,1)</f>
        <v>0.05</v>
      </c>
      <c r="IY43" s="535" cm="1">
        <f t="array" ref="IY43">INDEX(IY$13:IY42,$B43+1,1)</f>
        <v>0.1</v>
      </c>
      <c r="IZ43" s="535" cm="1">
        <f t="array" ref="IZ43">INDEX(IZ$13:IZ42,$B43+1,1)</f>
        <v>-0.02</v>
      </c>
      <c r="JA43" s="535" cm="1">
        <f t="array" ref="JA43">INDEX(JA$13:JA42,$B43+1,1)</f>
        <v>0.1</v>
      </c>
      <c r="JB43" s="535" cm="1">
        <f t="array" ref="JB43">INDEX(JB$13:JB42,$B43+1,1)</f>
        <v>0.25</v>
      </c>
      <c r="JC43" s="535" cm="1">
        <f t="array" ref="JC43">INDEX(JC$13:JC42,$B43+1,1)</f>
        <v>-0.05</v>
      </c>
      <c r="JD43" s="535" cm="1">
        <f t="array" ref="JD43">INDEX(JD$13:JD42,$B43+1,1)</f>
        <v>0.125</v>
      </c>
      <c r="JE43" s="535" cm="1">
        <f t="array" ref="JE43">INDEX(JE$13:JE42,$B43+1,1)</f>
        <v>0.1</v>
      </c>
      <c r="JF43" s="535" cm="1">
        <f t="array" ref="JF43">INDEX(JF$13:JF42,$B43+1,1)</f>
        <v>0.1</v>
      </c>
      <c r="JG43" s="535" cm="1">
        <f t="array" ref="JG43">INDEX(JG$13:JG42,$B43+1,1)</f>
        <v>0.1</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cm="1">
        <f t="array" ref="WM43">INDEX(WM$13:WM42,$B43+1,1)</f>
        <v>0</v>
      </c>
      <c r="WN43" s="535" cm="1">
        <f t="array" ref="WN43">INDEX(WN$13:WN42,$B43+1,1)</f>
        <v>0</v>
      </c>
      <c r="WO43" s="535" cm="1">
        <f t="array" ref="WO43">INDEX(WO$13:WO42,$B43+1,1)</f>
        <v>0</v>
      </c>
      <c r="WP43" s="535" cm="1">
        <f t="array" ref="WP43">INDEX(WP$13:WP42,$B43+1,1)</f>
        <v>0</v>
      </c>
      <c r="WQ43" s="535" cm="1">
        <f t="array" ref="WQ43">INDEX(WQ$13:WQ42,$B43+1,1)</f>
        <v>0</v>
      </c>
      <c r="WR43" s="535" cm="1">
        <f t="array" ref="WR43">INDEX(WR$13:WR42,$B43+1,1)</f>
        <v>0</v>
      </c>
      <c r="WS43" s="535" t="str" cm="1">
        <f t="array" ref="WS43">INDEX(WS$13:WS42,$B43+1,1)</f>
        <v>-</v>
      </c>
      <c r="WT43" s="18"/>
      <c r="WU43" s="535" cm="1">
        <f t="array" ref="WU43">INDEX(WU$13:WU42,$B43+1,1)</f>
        <v>0</v>
      </c>
      <c r="WV43" s="535" cm="1">
        <f t="array" ref="WV43">INDEX(WV$13:WV42,$B43+1,1)</f>
        <v>0</v>
      </c>
      <c r="WW43" s="535" cm="1">
        <f t="array" ref="WW43">INDEX(WW$13:WW42,$B43+1,1)</f>
        <v>0</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535" t="str" cm="1">
        <f t="array" ref="XF43">INDEX(XF$13:XF42,$B43+1,1)</f>
        <v>-</v>
      </c>
      <c r="XG43" s="535" t="str" cm="1">
        <f t="array" ref="XG43">INDEX(XG$13:XG42,$B43+1,1)</f>
        <v>-</v>
      </c>
      <c r="XH43" s="535" t="str" cm="1">
        <f t="array" ref="XH43">INDEX(XH$13:XH42,$B43+1,1)</f>
        <v>-</v>
      </c>
      <c r="XI43" s="535" t="str" cm="1">
        <f t="array" ref="XI43">INDEX(XI$13:XI42,$B43+1,1)</f>
        <v>-</v>
      </c>
      <c r="XJ43" s="535" t="str" cm="1">
        <f t="array" ref="XJ43">INDEX(XJ$13:XJ42,$B43+1,1)</f>
        <v>-</v>
      </c>
      <c r="XK43" s="535" t="str" cm="1">
        <f t="array" ref="XK43">INDEX(XK$13:XK42,$B43+1,1)</f>
        <v>-</v>
      </c>
      <c r="XL43" s="535" t="str" cm="1">
        <f t="array" ref="XL43">INDEX(XL$13:XL42,$B43+1,1)</f>
        <v>-</v>
      </c>
      <c r="XM43" s="535" t="str" cm="1">
        <f t="array" ref="XM43">INDEX(XM$13:XM42,$B43+1,1)</f>
        <v>-</v>
      </c>
      <c r="XN43" s="18"/>
      <c r="XO43" s="411" t="str">
        <f t="shared" ca="1" si="217"/>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str" cm="1">
        <f t="array" ref="XU43">INDEX(XU$13:XU42,$B43+1,1)</f>
        <v>-</v>
      </c>
      <c r="XV43" s="535" t="str" cm="1">
        <f t="array" ref="XV43">INDEX(XV$13:XV42,$B43+1,1)</f>
        <v>-</v>
      </c>
      <c r="XW43" s="535" t="str" cm="1">
        <f t="array" ref="XW43">INDEX(XW$13:XW42,$B43+1,1)</f>
        <v>-</v>
      </c>
      <c r="XX43" s="535" t="str" cm="1">
        <f t="array" ref="XX43">INDEX(XX$13:XX42,$B43+1,1)</f>
        <v>-</v>
      </c>
      <c r="XY43" s="535" t="str" cm="1">
        <f t="array" ref="XY43">INDEX(XY$13:XY42,$B43+1,1)</f>
        <v>-</v>
      </c>
      <c r="XZ43" s="535" t="str" cm="1">
        <f t="array" ref="XZ43">INDEX(XZ$13:XZ42,$B43+1,1)</f>
        <v>-</v>
      </c>
      <c r="YA43" s="535" t="str" cm="1">
        <f t="array" ref="YA43">INDEX(YA$13:YA42,$B43+1,1)</f>
        <v>-</v>
      </c>
      <c r="YB43" s="535" cm="1">
        <f t="array" ref="YB43">INDEX(YB$13:YB42,$B43+1,1)</f>
        <v>0</v>
      </c>
      <c r="YC43" s="535" t="str" cm="1">
        <f t="array" ref="YC43">INDEX(YC$13:YC42,$B43+1,1)</f>
        <v>-</v>
      </c>
      <c r="YD43" s="535" t="str" cm="1">
        <f t="array" ref="YD43">INDEX(YD$13:YD42,$B43+1,1)</f>
        <v>-</v>
      </c>
      <c r="YE43" s="535" t="str" cm="1">
        <f t="array" ref="YE43">INDEX(YE$13:YE42,$B43+1,1)</f>
        <v>-</v>
      </c>
      <c r="YF43" s="535" t="str" cm="1">
        <f t="array" ref="YF43">INDEX(YF$13:YF42,$B43+1,1)</f>
        <v>-</v>
      </c>
      <c r="YG43" s="535" t="str" cm="1">
        <f t="array" ref="YG43">INDEX(YG$13:YG42,$B43+1,1)</f>
        <v>-</v>
      </c>
      <c r="YH43" s="535" t="str" cm="1">
        <f t="array" ref="YH43">INDEX(YH$13:YH42,$B43+1,1)</f>
        <v>-</v>
      </c>
      <c r="YI43" s="535" t="str" cm="1">
        <f t="array" ref="YI43">INDEX(YI$13:YI42,$B43+1,1)</f>
        <v>-</v>
      </c>
      <c r="YJ43" s="535" t="str" cm="1">
        <f t="array" ref="YJ43">INDEX(YJ$13:YJ42,$B43+1,1)</f>
        <v>-</v>
      </c>
      <c r="YK43" s="535" t="b" cm="1">
        <f t="array" ref="YK43">INDEX(YK$13:YK42,$B43+1,1)</f>
        <v>1</v>
      </c>
      <c r="YL43" s="535" t="str" cm="1">
        <f t="array" ref="YL43">INDEX(YL$13:YL42,$B43+1,1)</f>
        <v>-</v>
      </c>
      <c r="YM43" s="535" cm="1">
        <f t="array" ref="YM43">INDEX(YM$13:YM42,$B43+1,1)</f>
        <v>0</v>
      </c>
      <c r="YN43" s="535" cm="1">
        <f t="array" ref="YN43">INDEX(YN$13:YN42,$B43+1,1)</f>
        <v>0</v>
      </c>
      <c r="YO43" s="535" cm="1">
        <f t="array" ref="YO43">INDEX(YO$13:YO42,$B43+1,1)</f>
        <v>0</v>
      </c>
      <c r="YP43" s="18"/>
      <c r="YQ43" s="535" t="str" cm="1">
        <f t="array" ref="YQ43">INDEX(YQ$13:YQ42,$B43+1,1)</f>
        <v>-</v>
      </c>
      <c r="YR43" s="535" t="str" cm="1">
        <f t="array" ref="YR43">INDEX(YR$13:YR42,$B43+1,1)</f>
        <v>-</v>
      </c>
      <c r="YS43" s="535" t="str" cm="1">
        <f t="array" ref="YS43">INDEX(YS$13:YS42,$B43+1,1)</f>
        <v>-</v>
      </c>
      <c r="YT43" s="535" t="str" cm="1">
        <f t="array" ref="YT43">INDEX(YT$13:YT42,$B43+1,1)</f>
        <v>-</v>
      </c>
      <c r="YU43" s="535" cm="1">
        <f t="array" ref="YU43">INDEX(YU$13:YU42,$B43+1,1)</f>
        <v>1</v>
      </c>
      <c r="YV43" s="535" cm="1">
        <f t="array" ref="YV43">INDEX(YV$13:YV42,$B43+1,1)</f>
        <v>1</v>
      </c>
      <c r="YW43" s="535" cm="1">
        <f t="array" ref="YW43">INDEX(YW$13:YW42,$B43+1,1)</f>
        <v>1</v>
      </c>
      <c r="YX43" s="535" cm="1">
        <f t="array" ref="YX43">INDEX(YX$13:YX42,$B43+1,1)</f>
        <v>1</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18"/>
      <c r="ZE43" s="411">
        <v>1.5</v>
      </c>
      <c r="ZF43" s="18"/>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t="str" cm="1">
        <f t="array" ref="AAF43">INDEX(AAF$13:AAF42,$B43+1,1)</f>
        <v>-</v>
      </c>
      <c r="AAG43" s="535" t="str" cm="1">
        <f t="array" ref="AAG43">INDEX(AAG$13:AAG42,$B43+1,1)</f>
        <v>-</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535" t="str" cm="1">
        <f t="array" ref="AAU43">INDEX(AAU$13:AAU42,$B43+1,1)</f>
        <v>-</v>
      </c>
      <c r="AAV43" s="535" cm="1">
        <f t="array" ref="AAV43">INDEX(AAV$13:AAV42,$B43+1,1)</f>
        <v>1</v>
      </c>
      <c r="AAW43" s="535" cm="1">
        <f t="array" ref="AAW43">INDEX(AAW$13:AAW42,$B43+1,1)</f>
        <v>1</v>
      </c>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18"/>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t="str" cm="1">
        <f t="array" ref="AEJ43">INDEX(AEJ$13:AEJ42,$B43+1,1)</f>
        <v>-</v>
      </c>
      <c r="AEK43" s="535" t="str" cm="1">
        <f t="array" ref="AEK43">INDEX(AEK$13:AEK42,$B43+1,1)</f>
        <v>-</v>
      </c>
      <c r="AEL43" s="535" t="str" cm="1">
        <f t="array" ref="AEL43">INDEX(AEL$13:AEL42,$B43+1,1)</f>
        <v>-</v>
      </c>
      <c r="AEM43" s="535" t="str" cm="1">
        <f t="array" ref="AEM43">INDEX(AEM$13:AEM42,$B43+1,1)</f>
        <v>-</v>
      </c>
      <c r="AEN43" s="535" t="str" cm="1">
        <f t="array" ref="AEN43">INDEX(AEN$13:AEN42,$B43+1,1)</f>
        <v>-</v>
      </c>
      <c r="AEO43" s="535" t="str" cm="1">
        <f t="array" ref="AEO43">INDEX(AEO$13:AEO42,$B43+1,1)</f>
        <v>-</v>
      </c>
      <c r="AEP43" s="535" t="str" cm="1">
        <f t="array" ref="AEP43">INDEX(AEP$13:AEP42,$B43+1,1)</f>
        <v>-</v>
      </c>
      <c r="AEQ43" s="535" t="str" cm="1">
        <f t="array" ref="AEQ43">INDEX(AEQ$13:AEQ42,$B43+1,1)</f>
        <v>-</v>
      </c>
      <c r="AER43" s="535" t="str" cm="1">
        <f t="array" ref="AER43">INDEX(AER$13:AER42,$B43+1,1)</f>
        <v>-</v>
      </c>
      <c r="AES43" s="535" t="str" cm="1">
        <f t="array" ref="AES43">INDEX(AES$13:AES42,$B43+1,1)</f>
        <v>-</v>
      </c>
      <c r="AET43" s="535" t="str" cm="1">
        <f t="array" ref="AET43">INDEX(AET$13:AET42,$B43+1,1)</f>
        <v>-</v>
      </c>
      <c r="AEU43" s="535" t="str" cm="1">
        <f t="array" ref="AEU43">INDEX(AEU$13:AEU42,$B43+1,1)</f>
        <v>-</v>
      </c>
      <c r="AEV43" s="535" t="str" cm="1">
        <f t="array" ref="AEV43">INDEX(AEV$13:AEV42,$B43+1,1)</f>
        <v>-</v>
      </c>
      <c r="AEW43" s="535" t="str" cm="1">
        <f t="array" ref="AEW43">INDEX(AEW$13:AEW42,$B43+1,1)</f>
        <v>-</v>
      </c>
      <c r="AEX43" s="535" cm="1">
        <f t="array" ref="AEX43">INDEX(AEX$13:AEX42,$B43+1,1)</f>
        <v>0</v>
      </c>
      <c r="AEY43" s="483">
        <v>0</v>
      </c>
    </row>
    <row r="44" spans="1:831" outlineLevel="1">
      <c r="A44" s="18">
        <f t="shared" si="137"/>
        <v>31</v>
      </c>
      <c r="B44" s="18">
        <f t="shared" si="199"/>
        <v>5</v>
      </c>
      <c r="C44">
        <v>2</v>
      </c>
      <c r="D44" s="17" t="str" cm="1">
        <f t="array" ref="D44">INDEX(D$13:D43,$B44+1,1)</f>
        <v>GSW</v>
      </c>
      <c r="E44" t="b">
        <v>1</v>
      </c>
      <c r="F44" t="b">
        <v>0</v>
      </c>
      <c r="G44" t="b">
        <f>E44</f>
        <v>1</v>
      </c>
      <c r="H44" s="40" t="s">
        <v>2646</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10"/>
        <v>2</v>
      </c>
      <c r="W44" s="778" t="b">
        <f t="shared" si="196"/>
        <v>0</v>
      </c>
      <c r="X44" s="777" t="b">
        <f t="shared" si="206"/>
        <v>1</v>
      </c>
      <c r="Y44" s="777" t="b">
        <f t="shared" si="206"/>
        <v>1</v>
      </c>
      <c r="Z44" s="796" t="b" cm="1">
        <f t="array" ref="Z44">INDEX(Z$13:Z43,$B44+1,1)</f>
        <v>0</v>
      </c>
      <c r="AA44" s="411">
        <f t="shared" si="140"/>
        <v>6</v>
      </c>
      <c r="AB44" s="411">
        <f t="shared" si="141"/>
        <v>6</v>
      </c>
      <c r="AC44" s="411"/>
      <c r="AD44" s="411">
        <f t="shared" si="142"/>
        <v>6</v>
      </c>
      <c r="AE44" s="111"/>
      <c r="AF44" s="111"/>
      <c r="AG44" s="111"/>
      <c r="AH44" s="111"/>
      <c r="AI44" s="535" cm="1">
        <f t="array" ref="AI44">INDEX(AI$13:AI43,$B44+1,1)</f>
        <v>1</v>
      </c>
      <c r="AJ44" s="535" cm="1">
        <f t="array" ref="AJ44">INDEX(AJ$13:AJ43,$B44+1,1)</f>
        <v>1</v>
      </c>
      <c r="AK44" s="535" cm="1">
        <f t="array" ref="AK44">INDEX(AK$13:AK43,$B44+1,1)</f>
        <v>1</v>
      </c>
      <c r="AL44" s="18"/>
      <c r="AM44" s="535" cm="1">
        <f t="array" ref="AM44">INDEX(AM$13:AM43,$B44+1,1)</f>
        <v>0</v>
      </c>
      <c r="AN44" s="535">
        <v>-1</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Mat","")&amp;IF($EZ44=1,"&amp;EL","   ")&amp;IF($DQ44=TRUE,"&amp;BBT","    ")
&amp;      " TOL"&amp;_xlfn.SINGLE(INDEX(i.TOL_Desc,1,$N44))   &amp; " Scan"&amp;$AK44
&amp;       CHOOSE($K44+1," CFS"," GFS"," NFS")&amp;     " CG_"&amp;_xlfn.SINGLE(_xlfn.SWITCH($XO44,"-",1,TRUE,1,FALSE,0))&amp;_xlfn.SINGLE(    IF($XX44="-"," FodCrop    ",_xlfn.SWITCH(VALUE(LEFT($XX$4,1)),0," All",6," Lup",9," Oat",11," OaF")&amp;"_Fod"&amp;TEXT($XX44,"000%")))
&amp;" REV"&amp;"_"&amp;TEXT($HB44,"00;-0;00;@ ")&amp;TEXT($AN44,"00;-0;00;  @")&amp;"_"&amp;TEXT($HG44,"0")&amp;"_"&amp;TEXT($AP44,"0")
&amp; " RR"&amp;TEXT(SUM($FD44:$FE44),"+00%;-00%;    ;@")
&amp; " ("&amp;IF($DD44,"P","E")   &amp;IF($DE44,"T","t")        &amp;     "_F"&amp;IF($AAG44=TRUE,3,0)+COUNTIF($ZY44:$AAC44,TRUE)+COUNTIF($BV44:$BW44,"&gt;0")&amp;IF($AAE44=TRUE,3,0)+COUNTIF($BV44:$BW44,"&gt;0")&amp;"N"&amp;$AAJ44&amp;$AAK44&amp;"L"&amp;$AAV44&amp;$AAW44&amp;"_"&amp;$AAU44&amp;")"</f>
        <v>REV_create   SE GSW_PInp MFM        TOLSpr Scan1 CFS CG_1 FodCrop     REV_- -1_1_1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535" t="str" cm="1">
        <f t="array" ref="CE44">INDEX(CE$13:CE43,$B44+1,1)</f>
        <v>-</v>
      </c>
      <c r="CF44" s="18"/>
      <c r="CG44" s="535" t="str" cm="1">
        <f t="array" ref="CG44">INDEX(CG$13:CG43,$B44+1,1)</f>
        <v>-</v>
      </c>
      <c r="CH44" s="411" t="str">
        <f t="shared" ca="1" si="145"/>
        <v>-</v>
      </c>
      <c r="CI44" s="411">
        <f t="shared" si="211"/>
        <v>0</v>
      </c>
      <c r="CJ44" s="411">
        <f t="shared" si="211"/>
        <v>0</v>
      </c>
      <c r="CK44" s="535" t="str" cm="1">
        <f t="array" ref="CK44">INDEX(CK$13:CK43,$B44+1,1)</f>
        <v>-</v>
      </c>
      <c r="CL44" s="535" t="str" cm="1">
        <f t="array" ref="CL44">INDEX(CL$13:CL43,$B44+1,1)</f>
        <v>-</v>
      </c>
      <c r="CM44" s="535" t="str" cm="1">
        <f t="array" ref="CM44">INDEX(CM$13:CM43,$B44+1,1)</f>
        <v>-</v>
      </c>
      <c r="CN44" s="411" t="str">
        <f t="shared" ca="1" si="147"/>
        <v>-</v>
      </c>
      <c r="CO44" s="411">
        <f t="shared" si="212"/>
        <v>0</v>
      </c>
      <c r="CP44" s="411">
        <f t="shared" si="212"/>
        <v>0</v>
      </c>
      <c r="CQ44" s="535" t="str" cm="1">
        <f t="array" ref="CQ44">INDEX(CQ$13:CQ43,$B44+1,1)</f>
        <v>-</v>
      </c>
      <c r="CR44" s="411" t="str">
        <f t="shared" ca="1" si="149"/>
        <v>-</v>
      </c>
      <c r="CS44" s="411">
        <f t="shared" si="150"/>
        <v>0</v>
      </c>
      <c r="CT44" s="535" t="str" cm="1">
        <f t="array" ref="CT44">INDEX(CT$13:CT43,$B44+1,1)</f>
        <v>-</v>
      </c>
      <c r="CU44" s="535" t="str" cm="1">
        <f t="array" ref="CU44">INDEX(CU$13:CU43,$B44+1,1)</f>
        <v>-</v>
      </c>
      <c r="CV44" s="411">
        <f t="shared" si="151"/>
        <v>0</v>
      </c>
      <c r="CW44" s="535" t="str" cm="1">
        <f t="array" ref="CW44">INDEX(CW$13:CW43,$B44+1,1)</f>
        <v>-</v>
      </c>
      <c r="CX44" s="411" t="str">
        <f t="shared" ca="1" si="152"/>
        <v>-</v>
      </c>
      <c r="CY44" s="411">
        <f t="shared" si="213"/>
        <v>0</v>
      </c>
      <c r="CZ44" s="411">
        <f t="shared" si="213"/>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77"/>
        <v>1</v>
      </c>
      <c r="DL44" s="411">
        <f t="shared" si="177"/>
        <v>60</v>
      </c>
      <c r="DM44" s="535" t="str" cm="1">
        <f t="array" ref="DM44">INDEX(DM$13:DM43,$B44+1,1)</f>
        <v>-</v>
      </c>
      <c r="DN44" s="411" t="str">
        <f t="shared" si="178"/>
        <v>-</v>
      </c>
      <c r="DO44" s="411" t="str">
        <f t="shared" si="178"/>
        <v>-</v>
      </c>
      <c r="DP44" s="411" t="str">
        <f t="shared" si="178"/>
        <v>-</v>
      </c>
      <c r="DQ44" s="411" t="b">
        <f t="shared" si="179"/>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18"/>
        <v>500</v>
      </c>
      <c r="DW44" s="411">
        <f t="shared" si="218"/>
        <v>500</v>
      </c>
      <c r="DX44" s="411" t="str">
        <f t="shared" si="218"/>
        <v>-</v>
      </c>
      <c r="DY44" s="411" t="str">
        <f t="shared" si="218"/>
        <v>-</v>
      </c>
      <c r="DZ44" s="411" t="str">
        <f t="shared" si="218"/>
        <v>-</v>
      </c>
      <c r="EA44" s="411" t="str">
        <f t="shared" si="218"/>
        <v>-</v>
      </c>
      <c r="EB44" s="411" t="str">
        <f t="shared" si="218"/>
        <v>-</v>
      </c>
      <c r="EC44" s="535" cm="1">
        <f t="array" ref="EC44">INDEX(EC$13:EC43,$B44+1,1)</f>
        <v>0</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535" cm="1">
        <f t="array" ref="EN44">INDEX(EN$13:EN43,$B44+1,1)</f>
        <v>999999</v>
      </c>
      <c r="EO44" s="535" cm="1">
        <f t="array" ref="EO44">INDEX(EO$13:EO43,$B44+1,1)</f>
        <v>999999</v>
      </c>
      <c r="EP44" s="782">
        <f t="shared" si="207"/>
        <v>0</v>
      </c>
      <c r="EQ44" s="782">
        <f t="shared" si="207"/>
        <v>0</v>
      </c>
      <c r="ER44" s="782">
        <f t="shared" si="207"/>
        <v>999999</v>
      </c>
      <c r="ES44" s="535" t="str" cm="1">
        <f t="array" ref="ES44">INDEX(ES$13:ES43,$B44+1,1)</f>
        <v>-</v>
      </c>
      <c r="ET44" s="535" t="str" cm="1">
        <f t="array" ref="ET44">INDEX(ET$13:ET43,$B44+1,1)</f>
        <v>-</v>
      </c>
      <c r="EU44" s="411" t="str">
        <f>IF(OR($AB44=6,$FW44&lt;2),EU$13,INDEX(i.dryman,($AJ44-1)*4+$AI44,EU$6))</f>
        <v>-</v>
      </c>
      <c r="EV44" s="411" t="str">
        <f>IF(OR($AB44=6,$FW44&lt;2),EV$13,INDEX(i.dryman,($AJ44-1)*4+$AI44,EV$6))</f>
        <v>-</v>
      </c>
      <c r="EW44" s="781">
        <f t="shared" si="181"/>
        <v>0</v>
      </c>
      <c r="EX44" s="779">
        <f t="shared" si="182"/>
        <v>999999</v>
      </c>
      <c r="EY44" s="780">
        <f t="shared" si="183"/>
        <v>999999</v>
      </c>
      <c r="EZ44" s="535" t="str" cm="1">
        <f t="array" ref="EZ44">INDEX(EZ$13:EZ43,$B44+1,1)</f>
        <v>-</v>
      </c>
      <c r="FA44" s="728" cm="1">
        <f t="array" ref="FA44">IF(EZ44&lt;&gt;"-",EZ44,INDEX(i.ELMatedEst,$AA44+1,$T44))</f>
        <v>0</v>
      </c>
      <c r="FB44" s="535" t="str" cm="1">
        <f t="array" ref="FB44">INDEX(FB$13:FB43,$B44+1,1)</f>
        <v>-</v>
      </c>
      <c r="FC44" s="535" t="str" cm="1">
        <f t="array" ref="FC44">INDEX(FC$13:FC43,$B44+1,1)</f>
        <v>-</v>
      </c>
      <c r="FD44" s="411">
        <f t="shared" si="184"/>
        <v>0</v>
      </c>
      <c r="FE44" s="666">
        <f t="shared" si="185"/>
        <v>5.0000000000000001E-3</v>
      </c>
      <c r="FF44" s="535" cm="1">
        <f t="array" ref="FF44">INDEX(FF$13:FF43,$B44+1,1)</f>
        <v>1</v>
      </c>
      <c r="FG44" s="667">
        <f t="shared" si="186"/>
        <v>0.12</v>
      </c>
      <c r="FH44" s="667">
        <f>INDEX(CHOOSE($N44,DataAutumn!i.EL_PropnSold,DataWinter!i.EL_PropnSold,DataSpring!i.EL_PropnSold),$AI44,$T44)*INDEX(i.ELMatedEst,$AB44+1,$T44)*i.dAdultRR_ELPropSold
+INDEX(i.dryman,($AJ44-1)*4+$AI44,FH$7)</f>
        <v>0</v>
      </c>
      <c r="FI44" s="667">
        <f>INDEX(CHOOSE($N44,DataAutumn!i.EL_PropnSold,DataWinter!i.EL_PropnSold,DataSpring!i.EL_PropnSold),$AI44,$T44)*INDEX(i.ELMatedEst,$AB44+1,$T44)*i.dAdultRR_ELPropSold
+INDEX(i.dryman,($AJ44-1)*4+$AI44,FI$7)</f>
        <v>3.125E-2</v>
      </c>
      <c r="FJ44" s="667">
        <f>INDEX(CHOOSE($N44,DataAutumn!i.EL_PropnSold,DataWinter!i.EL_PropnSold,DataSpring!i.EL_PropnSold),$AI44,$T44)*INDEX(i.ELMatedEst,$AB44+1,$T44)*i.dAdultRR_ELPropSold
+INDEX(i.dryman,($AJ44-1)*4+$AI44,FJ$7)</f>
        <v>3.125E-2</v>
      </c>
      <c r="FK44" s="667">
        <f>INDEX(CHOOSE($N44,DataAutumn!i.EL_PropnSold,DataWinter!i.EL_PropnSold,DataSpring!i.EL_PropnSold),$AI44,$T44)*INDEX(i.ELMatedEst,$AB44+1,$T44)*i.dAdultRR_ELPropSold
+INDEX(i.dryman,($AJ44-1)*4+$AI44,FK$7)</f>
        <v>3.125E-2</v>
      </c>
      <c r="FL44" s="668">
        <f>INDEX(CHOOSE($N44,DataAutumn!i.EL_PropnSold,DataWinter!i.EL_PropnSold,DataSpring!i.EL_PropnSold),$AI44,$T44)*INDEX(i.ELMatedEst,$AB44+1,$T44)*i.dAdultLSurv_ELPropSold</f>
        <v>0</v>
      </c>
      <c r="FM44" s="411" t="b">
        <f t="shared" si="214"/>
        <v>0</v>
      </c>
      <c r="FN44" s="411" t="b">
        <f t="shared" si="214"/>
        <v>0</v>
      </c>
      <c r="FO44" s="411" t="b">
        <f t="shared" si="214"/>
        <v>0</v>
      </c>
      <c r="FP44" s="411" t="b">
        <f t="shared" si="214"/>
        <v>0</v>
      </c>
      <c r="FQ44" s="411">
        <f t="shared" si="208"/>
        <v>1</v>
      </c>
      <c r="FR44" s="411">
        <f t="shared" si="208"/>
        <v>0</v>
      </c>
      <c r="FS44" s="411" t="b">
        <f t="shared" si="189"/>
        <v>0</v>
      </c>
      <c r="FT44" s="411" t="b">
        <f t="shared" si="209"/>
        <v>0</v>
      </c>
      <c r="FU44" s="411" t="b">
        <f t="shared" si="209"/>
        <v>0</v>
      </c>
      <c r="FV44" s="411" t="b">
        <f t="shared" si="209"/>
        <v>1</v>
      </c>
      <c r="FW44" s="87">
        <f t="shared" si="215"/>
        <v>1</v>
      </c>
      <c r="FX44" s="87">
        <f t="shared" si="215"/>
        <v>1</v>
      </c>
      <c r="FY44" s="535" cm="1">
        <f t="array" ref="FY44">INDEX(FY$13:FY43,$B44+1,1)</f>
        <v>1</v>
      </c>
      <c r="FZ44" s="535" cm="1">
        <f t="array" ref="FZ44">INDEX(FZ$13:FZ43,$B44+1,1)</f>
        <v>1</v>
      </c>
      <c r="GA44" s="535" cm="1">
        <f t="array" ref="GA44">INDEX(GA$13:GA43,$B44+1,1)</f>
        <v>1</v>
      </c>
      <c r="GB44" s="535" cm="1">
        <f t="array" ref="GB44">INDEX(GB$13:GB43,$B44+1,1)</f>
        <v>1</v>
      </c>
      <c r="GC44" s="535" t="str" cm="1">
        <f t="array" ref="GC44">INDEX(GC$13:GC43,$B44+1,1)</f>
        <v>-</v>
      </c>
      <c r="GD44" s="411" t="b">
        <f t="shared" si="190"/>
        <v>1</v>
      </c>
      <c r="GE44" s="411" t="b">
        <f t="shared" si="190"/>
        <v>0</v>
      </c>
      <c r="GF44" s="411" t="b">
        <f t="shared" si="190"/>
        <v>0</v>
      </c>
      <c r="GG44" s="411" t="b">
        <f t="shared" si="190"/>
        <v>0</v>
      </c>
      <c r="GH44" s="87">
        <f t="shared" si="216"/>
        <v>1</v>
      </c>
      <c r="GI44" s="87">
        <f t="shared" si="216"/>
        <v>1</v>
      </c>
      <c r="GJ44" s="87">
        <f t="shared" si="216"/>
        <v>1</v>
      </c>
      <c r="GK44" s="87">
        <f t="shared" si="216"/>
        <v>1</v>
      </c>
      <c r="GL44" s="87">
        <f t="shared" si="216"/>
        <v>1</v>
      </c>
      <c r="GM44" s="87">
        <f t="shared" si="216"/>
        <v>1</v>
      </c>
      <c r="GN44" s="87">
        <f t="shared" si="216"/>
        <v>1</v>
      </c>
      <c r="GO44" s="87">
        <f t="shared" si="216"/>
        <v>1</v>
      </c>
      <c r="GP44" s="535" cm="1">
        <f t="array" ref="GP44">INDEX(GP$13:GP43,$B44+1,1)</f>
        <v>0</v>
      </c>
      <c r="GQ44" s="535" cm="1">
        <f t="array" ref="GQ44">INDEX(GQ$13:GQ43,$B44+1,1)</f>
        <v>0</v>
      </c>
      <c r="GR44" s="535" cm="1">
        <f t="array" ref="GR44">INDEX(GR$13:GR43,$B44+1,1)</f>
        <v>0</v>
      </c>
      <c r="GS44" s="535" cm="1">
        <f t="array" ref="GS44">INDEX(GS$13:GS43,$B44+1,1)</f>
        <v>0</v>
      </c>
      <c r="GT44" s="411" cm="1">
        <f t="array" ref="GT44">INDEX(i.dse_type,1,$L44)</f>
        <v>0</v>
      </c>
      <c r="GU44" s="535" t="str" cm="1">
        <f t="array" ref="GU44">INDEX(GU$13:GU43,$B44+1,1)</f>
        <v>-</v>
      </c>
      <c r="GV44" s="535" t="str" cm="1">
        <f t="array" ref="GV44">INDEX(GV$13:GV43,$B44+1,1)</f>
        <v>-</v>
      </c>
      <c r="GW44" s="535" t="str" cm="1">
        <f t="array" ref="GW44">INDEX(GW$13:GW43,$B44+1,1)</f>
        <v>-</v>
      </c>
      <c r="GX44" s="18"/>
      <c r="GY44" s="22" t="b">
        <v>1</v>
      </c>
      <c r="GZ44" s="411" t="b">
        <f t="shared" si="191"/>
        <v>1</v>
      </c>
      <c r="HA44" s="22">
        <f>VALUE($L44&amp;$T44&amp;$N44&amp;$AK44&amp;VALUE($K44))</f>
        <v>22310</v>
      </c>
      <c r="HB44" s="535" t="str" cm="1">
        <f t="array" ref="HB44">INDEX(HB$13:HB43,$B44+1,1)</f>
        <v>-</v>
      </c>
      <c r="HC44" s="535" t="str" cm="1">
        <f t="array" ref="HC44">INDEX(HC$13:HC43,$B44+1,1)</f>
        <v>-</v>
      </c>
      <c r="HD44" s="535" cm="1">
        <f t="array" ref="HD44">INDEX(HD$13:HD43,$B44+1,1)</f>
        <v>1</v>
      </c>
      <c r="HE44" s="535" cm="1">
        <f t="array" ref="HE44">INDEX(HE$13:HE43,$B44+1,1)</f>
        <v>1</v>
      </c>
      <c r="HF44" s="535" t="str" cm="1">
        <f t="array" ref="HF44">INDEX(HF$13:HF43,$B44+1,1)</f>
        <v>-</v>
      </c>
      <c r="HG44" s="22">
        <v>1</v>
      </c>
      <c r="HH44" s="22">
        <v>1</v>
      </c>
      <c r="HI44" s="22">
        <v>1</v>
      </c>
      <c r="HJ44" s="22">
        <v>1</v>
      </c>
      <c r="HK44" s="22">
        <v>1</v>
      </c>
      <c r="HL44" s="22">
        <v>1</v>
      </c>
      <c r="HM44" s="22">
        <v>1</v>
      </c>
      <c r="HN44" s="22">
        <v>1</v>
      </c>
      <c r="HO44" s="22">
        <v>1</v>
      </c>
      <c r="HP44" s="22">
        <v>1</v>
      </c>
      <c r="HQ44" s="22">
        <v>1</v>
      </c>
      <c r="HR44" s="22">
        <v>1</v>
      </c>
      <c r="HS44" s="22">
        <v>1</v>
      </c>
      <c r="HT44" s="22">
        <v>1</v>
      </c>
      <c r="HU44" s="22">
        <v>1</v>
      </c>
      <c r="HV44" s="22">
        <v>1</v>
      </c>
      <c r="HW44" s="22">
        <v>1</v>
      </c>
      <c r="HX44" s="22">
        <v>1</v>
      </c>
      <c r="HY44" s="22">
        <v>1</v>
      </c>
      <c r="HZ44" s="22">
        <v>1</v>
      </c>
      <c r="IA44" s="535" cm="1">
        <f t="array" ref="IA44">INDEX(IA$13:IA43,$B44+1,1)</f>
        <v>0</v>
      </c>
      <c r="IB44" s="535" t="str" cm="1">
        <f t="array" ref="IB44">INDEX(IB$13:IB43,$B44+1,1)</f>
        <v>-</v>
      </c>
      <c r="IC44" s="535" cm="1">
        <f t="array" ref="IC44">INDEX(IC$13:IC43,$B44+1,1)</f>
        <v>1</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535" cm="1">
        <f t="array" ref="IK44">INDEX(IK$13:IK43,$B44+1,1)</f>
        <v>1</v>
      </c>
      <c r="IL44" s="535" cm="1">
        <f t="array" ref="IL44">INDEX(IL$13:IL43,$B44+1,1)</f>
        <v>0</v>
      </c>
      <c r="IM44" s="535" cm="1">
        <f t="array" ref="IM44">INDEX(IM$13:IM43,$B44+1,1)</f>
        <v>0</v>
      </c>
      <c r="IN44" s="535" cm="1">
        <f t="array" ref="IN44">INDEX(IN$13:IN43,$B44+1,1)</f>
        <v>0</v>
      </c>
      <c r="IO44" s="535" cm="1">
        <f t="array" ref="IO44">INDEX(IO$13:IO43,$B44+1,1)</f>
        <v>0</v>
      </c>
      <c r="IP44" s="535" cm="1">
        <f t="array" ref="IP44">INDEX(IP$13:IP43,$B44+1,1)</f>
        <v>0</v>
      </c>
      <c r="IQ44" s="18"/>
      <c r="IR44" s="535" cm="1">
        <f t="array" ref="IR44">INDEX(IR$13:IR43,$B44+1,1)</f>
        <v>0.125</v>
      </c>
      <c r="IS44" s="535" cm="1">
        <f t="array" ref="IS44">INDEX(IS$13:IS43,$B44+1,1)</f>
        <v>0.3</v>
      </c>
      <c r="IT44" s="535" cm="1">
        <f t="array" ref="IT44">INDEX(IT$13:IT43,$B44+1,1)</f>
        <v>-0.05</v>
      </c>
      <c r="IU44" s="535" cm="1">
        <f t="array" ref="IU44">INDEX(IU$13:IU43,$B44+1,1)</f>
        <v>0.1</v>
      </c>
      <c r="IV44" s="535" cm="1">
        <f t="array" ref="IV44">INDEX(IV$13:IV43,$B44+1,1)</f>
        <v>0.25</v>
      </c>
      <c r="IW44" s="535" cm="1">
        <f t="array" ref="IW44">INDEX(IW$13:IW43,$B44+1,1)</f>
        <v>-0.05</v>
      </c>
      <c r="IX44" s="535" cm="1">
        <f t="array" ref="IX44">INDEX(IX$13:IX43,$B44+1,1)</f>
        <v>0.05</v>
      </c>
      <c r="IY44" s="535" cm="1">
        <f t="array" ref="IY44">INDEX(IY$13:IY43,$B44+1,1)</f>
        <v>0.1</v>
      </c>
      <c r="IZ44" s="535" cm="1">
        <f t="array" ref="IZ44">INDEX(IZ$13:IZ43,$B44+1,1)</f>
        <v>-0.02</v>
      </c>
      <c r="JA44" s="535" cm="1">
        <f t="array" ref="JA44">INDEX(JA$13:JA43,$B44+1,1)</f>
        <v>0.1</v>
      </c>
      <c r="JB44" s="535" cm="1">
        <f t="array" ref="JB44">INDEX(JB$13:JB43,$B44+1,1)</f>
        <v>0.25</v>
      </c>
      <c r="JC44" s="535" cm="1">
        <f t="array" ref="JC44">INDEX(JC$13:JC43,$B44+1,1)</f>
        <v>-0.05</v>
      </c>
      <c r="JD44" s="535" cm="1">
        <f t="array" ref="JD44">INDEX(JD$13:JD43,$B44+1,1)</f>
        <v>0.125</v>
      </c>
      <c r="JE44" s="535" cm="1">
        <f t="array" ref="JE44">INDEX(JE$13:JE43,$B44+1,1)</f>
        <v>0.1</v>
      </c>
      <c r="JF44" s="535" cm="1">
        <f t="array" ref="JF44">INDEX(JF$13:JF43,$B44+1,1)</f>
        <v>0.1</v>
      </c>
      <c r="JG44" s="535" cm="1">
        <f t="array" ref="JG44">INDEX(JG$13:JG43,$B44+1,1)</f>
        <v>0.1</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cm="1">
        <f t="array" ref="WM44">INDEX(WM$13:WM43,$B44+1,1)</f>
        <v>0</v>
      </c>
      <c r="WN44" s="535" cm="1">
        <f t="array" ref="WN44">INDEX(WN$13:WN43,$B44+1,1)</f>
        <v>0</v>
      </c>
      <c r="WO44" s="535" cm="1">
        <f t="array" ref="WO44">INDEX(WO$13:WO43,$B44+1,1)</f>
        <v>0</v>
      </c>
      <c r="WP44" s="535" cm="1">
        <f t="array" ref="WP44">INDEX(WP$13:WP43,$B44+1,1)</f>
        <v>0</v>
      </c>
      <c r="WQ44" s="535" cm="1">
        <f t="array" ref="WQ44">INDEX(WQ$13:WQ43,$B44+1,1)</f>
        <v>0</v>
      </c>
      <c r="WR44" s="535" cm="1">
        <f t="array" ref="WR44">INDEX(WR$13:WR43,$B44+1,1)</f>
        <v>0</v>
      </c>
      <c r="WS44" s="535" t="str" cm="1">
        <f t="array" ref="WS44">INDEX(WS$13:WS43,$B44+1,1)</f>
        <v>-</v>
      </c>
      <c r="WT44" s="18"/>
      <c r="WU44" s="535" cm="1">
        <f t="array" ref="WU44">INDEX(WU$13:WU43,$B44+1,1)</f>
        <v>0</v>
      </c>
      <c r="WV44" s="535" cm="1">
        <f t="array" ref="WV44">INDEX(WV$13:WV43,$B44+1,1)</f>
        <v>0</v>
      </c>
      <c r="WW44" s="535" cm="1">
        <f t="array" ref="WW44">INDEX(WW$13:WW43,$B44+1,1)</f>
        <v>0</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535" t="str" cm="1">
        <f t="array" ref="XH44">INDEX(XH$13:XH43,$B44+1,1)</f>
        <v>-</v>
      </c>
      <c r="XI44" s="535" t="str" cm="1">
        <f t="array" ref="XI44">INDEX(XI$13:XI43,$B44+1,1)</f>
        <v>-</v>
      </c>
      <c r="XJ44" s="535" t="str" cm="1">
        <f t="array" ref="XJ44">INDEX(XJ$13:XJ43,$B44+1,1)</f>
        <v>-</v>
      </c>
      <c r="XK44" s="535" t="str" cm="1">
        <f t="array" ref="XK44">INDEX(XK$13:XK43,$B44+1,1)</f>
        <v>-</v>
      </c>
      <c r="XL44" s="535" t="str" cm="1">
        <f t="array" ref="XL44">INDEX(XL$13:XL43,$B44+1,1)</f>
        <v>-</v>
      </c>
      <c r="XM44" s="535" t="str" cm="1">
        <f t="array" ref="XM44">INDEX(XM$13:XM43,$B44+1,1)</f>
        <v>-</v>
      </c>
      <c r="XN44" s="18"/>
      <c r="XO44" s="411" t="str">
        <f t="shared" ca="1" si="217"/>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str" cm="1">
        <f t="array" ref="XW44">INDEX(XW$13:XW43,$B44+1,1)</f>
        <v>-</v>
      </c>
      <c r="XX44" s="535" t="str" cm="1">
        <f t="array" ref="XX44">INDEX(XX$13:XX43,$B44+1,1)</f>
        <v>-</v>
      </c>
      <c r="XY44" s="535" t="str" cm="1">
        <f t="array" ref="XY44">INDEX(XY$13:XY43,$B44+1,1)</f>
        <v>-</v>
      </c>
      <c r="XZ44" s="535" t="str" cm="1">
        <f t="array" ref="XZ44">INDEX(XZ$13:XZ43,$B44+1,1)</f>
        <v>-</v>
      </c>
      <c r="YA44" s="535" t="str" cm="1">
        <f t="array" ref="YA44">INDEX(YA$13:YA43,$B44+1,1)</f>
        <v>-</v>
      </c>
      <c r="YB44" s="535" cm="1">
        <f t="array" ref="YB44">INDEX(YB$13:YB43,$B44+1,1)</f>
        <v>0</v>
      </c>
      <c r="YC44" s="535" t="str" cm="1">
        <f t="array" ref="YC44">INDEX(YC$13:YC43,$B44+1,1)</f>
        <v>-</v>
      </c>
      <c r="YD44" s="535" t="str" cm="1">
        <f t="array" ref="YD44">INDEX(YD$13:YD43,$B44+1,1)</f>
        <v>-</v>
      </c>
      <c r="YE44" s="535" t="str" cm="1">
        <f t="array" ref="YE44">INDEX(YE$13:YE43,$B44+1,1)</f>
        <v>-</v>
      </c>
      <c r="YF44" s="535" t="str" cm="1">
        <f t="array" ref="YF44">INDEX(YF$13:YF43,$B44+1,1)</f>
        <v>-</v>
      </c>
      <c r="YG44" s="535" t="str" cm="1">
        <f t="array" ref="YG44">INDEX(YG$13:YG43,$B44+1,1)</f>
        <v>-</v>
      </c>
      <c r="YH44" s="535" t="str" cm="1">
        <f t="array" ref="YH44">INDEX(YH$13:YH43,$B44+1,1)</f>
        <v>-</v>
      </c>
      <c r="YI44" s="535" t="str" cm="1">
        <f t="array" ref="YI44">INDEX(YI$13:YI43,$B44+1,1)</f>
        <v>-</v>
      </c>
      <c r="YJ44" s="535" t="str" cm="1">
        <f t="array" ref="YJ44">INDEX(YJ$13:YJ43,$B44+1,1)</f>
        <v>-</v>
      </c>
      <c r="YK44" s="535" t="b" cm="1">
        <f t="array" ref="YK44">INDEX(YK$13:YK43,$B44+1,1)</f>
        <v>1</v>
      </c>
      <c r="YL44" s="535" t="str" cm="1">
        <f t="array" ref="YL44">INDEX(YL$13:YL43,$B44+1,1)</f>
        <v>-</v>
      </c>
      <c r="YM44" s="535" cm="1">
        <f t="array" ref="YM44">INDEX(YM$13:YM43,$B44+1,1)</f>
        <v>0</v>
      </c>
      <c r="YN44" s="535" cm="1">
        <f t="array" ref="YN44">INDEX(YN$13:YN43,$B44+1,1)</f>
        <v>0</v>
      </c>
      <c r="YO44" s="535" cm="1">
        <f t="array" ref="YO44">INDEX(YO$13:YO43,$B44+1,1)</f>
        <v>0</v>
      </c>
      <c r="YP44" s="18"/>
      <c r="YQ44" s="535" t="str" cm="1">
        <f t="array" ref="YQ44">INDEX(YQ$13:YQ43,$B44+1,1)</f>
        <v>-</v>
      </c>
      <c r="YR44" s="535" t="str" cm="1">
        <f t="array" ref="YR44">INDEX(YR$13:YR43,$B44+1,1)</f>
        <v>-</v>
      </c>
      <c r="YS44" s="535" t="str" cm="1">
        <f t="array" ref="YS44">INDEX(YS$13:YS43,$B44+1,1)</f>
        <v>-</v>
      </c>
      <c r="YT44" s="535" t="str" cm="1">
        <f t="array" ref="YT44">INDEX(YT$13:YT43,$B44+1,1)</f>
        <v>-</v>
      </c>
      <c r="YU44" s="535" cm="1">
        <f t="array" ref="YU44">INDEX(YU$13:YU43,$B44+1,1)</f>
        <v>1</v>
      </c>
      <c r="YV44" s="535" cm="1">
        <f t="array" ref="YV44">INDEX(YV$13:YV43,$B44+1,1)</f>
        <v>1</v>
      </c>
      <c r="YW44" s="535" cm="1">
        <f t="array" ref="YW44">INDEX(YW$13:YW43,$B44+1,1)</f>
        <v>1</v>
      </c>
      <c r="YX44" s="535" cm="1">
        <f t="array" ref="YX44">INDEX(YX$13:YX43,$B44+1,1)</f>
        <v>1</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18"/>
      <c r="ZE44" s="411">
        <v>1.5</v>
      </c>
      <c r="ZF44" s="18"/>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cm="1">
        <f t="array" ref="AAV44">INDEX(AAV$13:AAV43,$B44+1,1)</f>
        <v>1</v>
      </c>
      <c r="AAW44" s="535" cm="1">
        <f t="array" ref="AAW44">INDEX(AAW$13:AAW43,$B44+1,1)</f>
        <v>1</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18"/>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t="str" cm="1">
        <f t="array" ref="AEN44">INDEX(AEN$13:AEN43,$B44+1,1)</f>
        <v>-</v>
      </c>
      <c r="AEO44" s="535" t="str" cm="1">
        <f t="array" ref="AEO44">INDEX(AEO$13:AEO43,$B44+1,1)</f>
        <v>-</v>
      </c>
      <c r="AEP44" s="535" t="str" cm="1">
        <f t="array" ref="AEP44">INDEX(AEP$13:AEP43,$B44+1,1)</f>
        <v>-</v>
      </c>
      <c r="AEQ44" s="535" t="str" cm="1">
        <f t="array" ref="AEQ44">INDEX(AEQ$13:AEQ43,$B44+1,1)</f>
        <v>-</v>
      </c>
      <c r="AER44" s="535" t="str" cm="1">
        <f t="array" ref="AER44">INDEX(AER$13:AER43,$B44+1,1)</f>
        <v>-</v>
      </c>
      <c r="AES44" s="535" t="str" cm="1">
        <f t="array" ref="AES44">INDEX(AES$13:AES43,$B44+1,1)</f>
        <v>-</v>
      </c>
      <c r="AET44" s="535" t="str" cm="1">
        <f t="array" ref="AET44">INDEX(AET$13:AET43,$B44+1,1)</f>
        <v>-</v>
      </c>
      <c r="AEU44" s="535" t="str" cm="1">
        <f t="array" ref="AEU44">INDEX(AEU$13:AEU43,$B44+1,1)</f>
        <v>-</v>
      </c>
      <c r="AEV44" s="535" t="str" cm="1">
        <f t="array" ref="AEV44">INDEX(AEV$13:AEV43,$B44+1,1)</f>
        <v>-</v>
      </c>
      <c r="AEW44" s="535" t="str" cm="1">
        <f t="array" ref="AEW44">INDEX(AEW$13:AEW43,$B44+1,1)</f>
        <v>-</v>
      </c>
      <c r="AEX44" s="535" cm="1">
        <f t="array" ref="AEX44">INDEX(AEX$13:AEX43,$B44+1,1)</f>
        <v>0</v>
      </c>
      <c r="AEY44" s="483">
        <v>0</v>
      </c>
    </row>
    <row r="45" spans="1:831" outlineLevel="1">
      <c r="A45" s="18">
        <f t="shared" si="137"/>
        <v>32</v>
      </c>
      <c r="B45" s="18">
        <f t="shared" si="199"/>
        <v>5</v>
      </c>
      <c r="C45">
        <v>2</v>
      </c>
      <c r="D45" s="17" t="str" cm="1">
        <f t="array" ref="D45">INDEX(D$13:D44,$B45+1,1)</f>
        <v>GSW</v>
      </c>
      <c r="E45" t="b">
        <v>1</v>
      </c>
      <c r="F45" t="b">
        <v>0</v>
      </c>
      <c r="G45" t="b">
        <f>E45</f>
        <v>1</v>
      </c>
      <c r="H45" s="40" t="s">
        <v>2647</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10"/>
        <v>2</v>
      </c>
      <c r="W45" s="778" t="b">
        <f t="shared" si="196"/>
        <v>0</v>
      </c>
      <c r="X45" s="777" t="b">
        <f t="shared" si="206"/>
        <v>1</v>
      </c>
      <c r="Y45" s="777" t="b">
        <f t="shared" si="206"/>
        <v>1</v>
      </c>
      <c r="Z45" s="796" t="b" cm="1">
        <f t="array" ref="Z45">INDEX(Z$13:Z44,$B45+1,1)</f>
        <v>0</v>
      </c>
      <c r="AA45" s="411">
        <f t="shared" si="140"/>
        <v>6</v>
      </c>
      <c r="AB45" s="411">
        <f t="shared" si="141"/>
        <v>6</v>
      </c>
      <c r="AC45" s="411"/>
      <c r="AD45" s="411">
        <f t="shared" si="142"/>
        <v>6</v>
      </c>
      <c r="AE45" s="111"/>
      <c r="AF45" s="111"/>
      <c r="AG45" s="111"/>
      <c r="AH45" s="111"/>
      <c r="AI45" s="535" cm="1">
        <f t="array" ref="AI45">INDEX(AI$13:AI44,$B45+1,1)</f>
        <v>1</v>
      </c>
      <c r="AJ45" s="535" cm="1">
        <f t="array" ref="AJ45">INDEX(AJ$13:AJ44,$B45+1,1)</f>
        <v>1</v>
      </c>
      <c r="AK45" s="535" cm="1">
        <f t="array" ref="AK45">INDEX(AK$13:AK44,$B45+1,1)</f>
        <v>1</v>
      </c>
      <c r="AL45" s="18"/>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Mat","")&amp;IF($EZ45=1,"&amp;EL","   ")&amp;IF($DQ45=TRUE,"&amp;BBT","    ")
&amp;      " TOL"&amp;_xlfn.SINGLE(INDEX(i.TOL_Desc,1,$N45))   &amp; " Scan"&amp;$AK45
&amp;       CHOOSE($K45+1," CFS"," GFS"," NFS")&amp;     " CG_"&amp;_xlfn.SINGLE(_xlfn.SWITCH($XO45,"-",1,TRUE,1,FALSE,0))&amp;_xlfn.SINGLE(    IF($XX45="-"," FodCrop    ",_xlfn.SWITCH(VALUE(LEFT($XX$4,1)),0," All",6," Lup",9," Oat",11," OaF")&amp;"_Fod"&amp;TEXT($XX45,"000%")))
&amp;" REV"&amp;"_"&amp;TEXT($HB45,"00;-0;00;@ ")&amp;TEXT($AN45,"00;-0;00;  @")&amp;"_"&amp;TEXT($HG45,"0")&amp;"_"&amp;TEXT($AP45,"0")
&amp; " RR"&amp;TEXT(SUM($FD45:$FE45),"+00%;-00%;    ;@")
&amp; " ("&amp;IF($DD45,"P","E")   &amp;IF($DE45,"T","t")        &amp;     "_F"&amp;IF($AAG45=TRUE,3,0)+COUNTIF($ZY45:$AAC45,TRUE)+COUNTIF($BV45:$BW45,"&gt;0")&amp;IF($AAE45=TRUE,3,0)+COUNTIF($BV45:$BW45,"&gt;0")&amp;"N"&amp;$AAJ45&amp;$AAK45&amp;"L"&amp;$AAV45&amp;$AAW45&amp;"_"&amp;$AAU45&amp;")"</f>
        <v>REV_All_std  SE GSW_PInp MFM        TOLSpr Scan1 CFS CG_1 FodCrop     REV_- 01_1_1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5"/>
        <v>-</v>
      </c>
      <c r="CI45" s="411">
        <f t="shared" si="211"/>
        <v>0</v>
      </c>
      <c r="CJ45" s="411">
        <f t="shared" si="211"/>
        <v>0</v>
      </c>
      <c r="CK45" s="535" t="str" cm="1">
        <f t="array" ref="CK45">INDEX(CK$13:CK44,$B45+1,1)</f>
        <v>-</v>
      </c>
      <c r="CL45" s="535" t="str" cm="1">
        <f t="array" ref="CL45">INDEX(CL$13:CL44,$B45+1,1)</f>
        <v>-</v>
      </c>
      <c r="CM45" s="535" t="str" cm="1">
        <f t="array" ref="CM45">INDEX(CM$13:CM44,$B45+1,1)</f>
        <v>-</v>
      </c>
      <c r="CN45" s="411" t="str">
        <f t="shared" ca="1" si="147"/>
        <v>-</v>
      </c>
      <c r="CO45" s="411">
        <f t="shared" si="212"/>
        <v>0</v>
      </c>
      <c r="CP45" s="411">
        <f t="shared" si="212"/>
        <v>0</v>
      </c>
      <c r="CQ45" s="535" t="str" cm="1">
        <f t="array" ref="CQ45">INDEX(CQ$13:CQ44,$B45+1,1)</f>
        <v>-</v>
      </c>
      <c r="CR45" s="411" t="str">
        <f t="shared" ca="1" si="149"/>
        <v>-</v>
      </c>
      <c r="CS45" s="411">
        <f t="shared" si="150"/>
        <v>0</v>
      </c>
      <c r="CT45" s="535" t="str" cm="1">
        <f t="array" ref="CT45">INDEX(CT$13:CT44,$B45+1,1)</f>
        <v>-</v>
      </c>
      <c r="CU45" s="535" t="str" cm="1">
        <f t="array" ref="CU45">INDEX(CU$13:CU44,$B45+1,1)</f>
        <v>-</v>
      </c>
      <c r="CV45" s="411">
        <f t="shared" si="151"/>
        <v>0</v>
      </c>
      <c r="CW45" s="535" t="str" cm="1">
        <f t="array" ref="CW45">INDEX(CW$13:CW44,$B45+1,1)</f>
        <v>-</v>
      </c>
      <c r="CX45" s="411" t="str">
        <f t="shared" ca="1" si="152"/>
        <v>-</v>
      </c>
      <c r="CY45" s="411">
        <f t="shared" si="213"/>
        <v>0</v>
      </c>
      <c r="CZ45" s="411">
        <f t="shared" si="213"/>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77"/>
        <v>1</v>
      </c>
      <c r="DL45" s="411">
        <f t="shared" si="177"/>
        <v>60</v>
      </c>
      <c r="DM45" s="535" t="str" cm="1">
        <f t="array" ref="DM45">INDEX(DM$13:DM44,$B45+1,1)</f>
        <v>-</v>
      </c>
      <c r="DN45" s="411" t="str">
        <f t="shared" si="178"/>
        <v>-</v>
      </c>
      <c r="DO45" s="411" t="str">
        <f t="shared" si="178"/>
        <v>-</v>
      </c>
      <c r="DP45" s="411" t="str">
        <f t="shared" si="178"/>
        <v>-</v>
      </c>
      <c r="DQ45" s="411" t="b">
        <f t="shared" si="179"/>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18"/>
        <v>500</v>
      </c>
      <c r="DW45" s="411">
        <f t="shared" si="218"/>
        <v>500</v>
      </c>
      <c r="DX45" s="411" t="str">
        <f t="shared" si="218"/>
        <v>-</v>
      </c>
      <c r="DY45" s="411" t="str">
        <f t="shared" si="218"/>
        <v>-</v>
      </c>
      <c r="DZ45" s="411" t="str">
        <f t="shared" si="218"/>
        <v>-</v>
      </c>
      <c r="EA45" s="411" t="str">
        <f t="shared" si="218"/>
        <v>-</v>
      </c>
      <c r="EB45" s="411" t="str">
        <f t="shared" si="218"/>
        <v>-</v>
      </c>
      <c r="EC45" s="535" cm="1">
        <f t="array" ref="EC45">INDEX(EC$13:EC44,$B45+1,1)</f>
        <v>0</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535" cm="1">
        <f t="array" ref="EN45">INDEX(EN$13:EN44,$B45+1,1)</f>
        <v>999999</v>
      </c>
      <c r="EO45" s="535" cm="1">
        <f t="array" ref="EO45">INDEX(EO$13:EO44,$B45+1,1)</f>
        <v>999999</v>
      </c>
      <c r="EP45" s="782">
        <f t="shared" si="207"/>
        <v>0</v>
      </c>
      <c r="EQ45" s="782">
        <f t="shared" si="207"/>
        <v>0</v>
      </c>
      <c r="ER45" s="782">
        <f t="shared" si="207"/>
        <v>999999</v>
      </c>
      <c r="ES45" s="535" t="str" cm="1">
        <f t="array" ref="ES45">INDEX(ES$13:ES44,$B45+1,1)</f>
        <v>-</v>
      </c>
      <c r="ET45" s="535" t="str" cm="1">
        <f t="array" ref="ET45">INDEX(ET$13:ET44,$B45+1,1)</f>
        <v>-</v>
      </c>
      <c r="EU45" s="411" t="str">
        <f>IF(OR($AB45=6,$FW45&lt;2),EU$13,INDEX(i.dryman,($AJ45-1)*4+$AI45,EU$6))</f>
        <v>-</v>
      </c>
      <c r="EV45" s="411" t="str">
        <f>IF(OR($AB45=6,$FW45&lt;2),EV$13,INDEX(i.dryman,($AJ45-1)*4+$AI45,EV$6))</f>
        <v>-</v>
      </c>
      <c r="EW45" s="781">
        <f t="shared" si="181"/>
        <v>0</v>
      </c>
      <c r="EX45" s="779">
        <f t="shared" si="182"/>
        <v>999999</v>
      </c>
      <c r="EY45" s="780">
        <f t="shared" si="183"/>
        <v>999999</v>
      </c>
      <c r="EZ45" s="535" t="str" cm="1">
        <f t="array" ref="EZ45">INDEX(EZ$13:EZ44,$B45+1,1)</f>
        <v>-</v>
      </c>
      <c r="FA45" s="728" cm="1">
        <f t="array" ref="FA45">IF(EZ45&lt;&gt;"-",EZ45,INDEX(i.ELMatedEst,$AA45+1,$T45))</f>
        <v>0</v>
      </c>
      <c r="FB45" s="535" t="str" cm="1">
        <f t="array" ref="FB45">INDEX(FB$13:FB44,$B45+1,1)</f>
        <v>-</v>
      </c>
      <c r="FC45" s="535" t="str" cm="1">
        <f t="array" ref="FC45">INDEX(FC$13:FC44,$B45+1,1)</f>
        <v>-</v>
      </c>
      <c r="FD45" s="411">
        <f t="shared" si="184"/>
        <v>0</v>
      </c>
      <c r="FE45" s="666">
        <f t="shared" si="185"/>
        <v>5.0000000000000001E-3</v>
      </c>
      <c r="FF45" s="535" cm="1">
        <f t="array" ref="FF45">INDEX(FF$13:FF44,$B45+1,1)</f>
        <v>1</v>
      </c>
      <c r="FG45" s="667">
        <f t="shared" si="186"/>
        <v>0.12</v>
      </c>
      <c r="FH45" s="667">
        <f>INDEX(CHOOSE($N45,DataAutumn!i.EL_PropnSold,DataWinter!i.EL_PropnSold,DataSpring!i.EL_PropnSold),$AI45,$T45)*INDEX(i.ELMatedEst,$AB45+1,$T45)*i.dAdultRR_ELPropSold
+INDEX(i.dryman,($AJ45-1)*4+$AI45,FH$7)</f>
        <v>0</v>
      </c>
      <c r="FI45" s="667">
        <f>INDEX(CHOOSE($N45,DataAutumn!i.EL_PropnSold,DataWinter!i.EL_PropnSold,DataSpring!i.EL_PropnSold),$AI45,$T45)*INDEX(i.ELMatedEst,$AB45+1,$T45)*i.dAdultRR_ELPropSold
+INDEX(i.dryman,($AJ45-1)*4+$AI45,FI$7)</f>
        <v>3.125E-2</v>
      </c>
      <c r="FJ45" s="667">
        <f>INDEX(CHOOSE($N45,DataAutumn!i.EL_PropnSold,DataWinter!i.EL_PropnSold,DataSpring!i.EL_PropnSold),$AI45,$T45)*INDEX(i.ELMatedEst,$AB45+1,$T45)*i.dAdultRR_ELPropSold
+INDEX(i.dryman,($AJ45-1)*4+$AI45,FJ$7)</f>
        <v>3.125E-2</v>
      </c>
      <c r="FK45" s="667">
        <f>INDEX(CHOOSE($N45,DataAutumn!i.EL_PropnSold,DataWinter!i.EL_PropnSold,DataSpring!i.EL_PropnSold),$AI45,$T45)*INDEX(i.ELMatedEst,$AB45+1,$T45)*i.dAdultRR_ELPropSold
+INDEX(i.dryman,($AJ45-1)*4+$AI45,FK$7)</f>
        <v>3.125E-2</v>
      </c>
      <c r="FL45" s="668">
        <f>INDEX(CHOOSE($N45,DataAutumn!i.EL_PropnSold,DataWinter!i.EL_PropnSold,DataSpring!i.EL_PropnSold),$AI45,$T45)*INDEX(i.ELMatedEst,$AB45+1,$T45)*i.dAdultLSurv_ELPropSold</f>
        <v>0</v>
      </c>
      <c r="FM45" s="411" t="b">
        <f t="shared" si="214"/>
        <v>0</v>
      </c>
      <c r="FN45" s="411" t="b">
        <f t="shared" si="214"/>
        <v>0</v>
      </c>
      <c r="FO45" s="411" t="b">
        <f t="shared" si="214"/>
        <v>0</v>
      </c>
      <c r="FP45" s="411" t="b">
        <f t="shared" si="214"/>
        <v>0</v>
      </c>
      <c r="FQ45" s="411">
        <f t="shared" si="208"/>
        <v>1</v>
      </c>
      <c r="FR45" s="411">
        <f t="shared" si="208"/>
        <v>0</v>
      </c>
      <c r="FS45" s="411" t="b">
        <f t="shared" si="189"/>
        <v>0</v>
      </c>
      <c r="FT45" s="411" t="b">
        <f t="shared" si="209"/>
        <v>0</v>
      </c>
      <c r="FU45" s="411" t="b">
        <f t="shared" si="209"/>
        <v>0</v>
      </c>
      <c r="FV45" s="411" t="b">
        <f t="shared" si="209"/>
        <v>1</v>
      </c>
      <c r="FW45" s="87">
        <f t="shared" si="215"/>
        <v>1</v>
      </c>
      <c r="FX45" s="87">
        <f t="shared" si="215"/>
        <v>1</v>
      </c>
      <c r="FY45" s="535" cm="1">
        <f t="array" ref="FY45">INDEX(FY$13:FY44,$B45+1,1)</f>
        <v>1</v>
      </c>
      <c r="FZ45" s="535" cm="1">
        <f t="array" ref="FZ45">INDEX(FZ$13:FZ44,$B45+1,1)</f>
        <v>1</v>
      </c>
      <c r="GA45" s="535" cm="1">
        <f t="array" ref="GA45">INDEX(GA$13:GA44,$B45+1,1)</f>
        <v>1</v>
      </c>
      <c r="GB45" s="535" cm="1">
        <f t="array" ref="GB45">INDEX(GB$13:GB44,$B45+1,1)</f>
        <v>1</v>
      </c>
      <c r="GC45" s="535" t="str" cm="1">
        <f t="array" ref="GC45">INDEX(GC$13:GC44,$B45+1,1)</f>
        <v>-</v>
      </c>
      <c r="GD45" s="411" t="b">
        <f t="shared" si="190"/>
        <v>1</v>
      </c>
      <c r="GE45" s="411" t="b">
        <f t="shared" si="190"/>
        <v>0</v>
      </c>
      <c r="GF45" s="411" t="b">
        <f t="shared" si="190"/>
        <v>0</v>
      </c>
      <c r="GG45" s="411" t="b">
        <f t="shared" si="190"/>
        <v>0</v>
      </c>
      <c r="GH45" s="87">
        <f t="shared" si="216"/>
        <v>1</v>
      </c>
      <c r="GI45" s="87">
        <f t="shared" si="216"/>
        <v>1</v>
      </c>
      <c r="GJ45" s="87">
        <f t="shared" si="216"/>
        <v>1</v>
      </c>
      <c r="GK45" s="87">
        <f t="shared" si="216"/>
        <v>1</v>
      </c>
      <c r="GL45" s="87">
        <f t="shared" si="216"/>
        <v>1</v>
      </c>
      <c r="GM45" s="87">
        <f t="shared" si="216"/>
        <v>1</v>
      </c>
      <c r="GN45" s="87">
        <f t="shared" si="216"/>
        <v>1</v>
      </c>
      <c r="GO45" s="87">
        <f t="shared" si="216"/>
        <v>1</v>
      </c>
      <c r="GP45" s="535" cm="1">
        <f t="array" ref="GP45">INDEX(GP$13:GP44,$B45+1,1)</f>
        <v>0</v>
      </c>
      <c r="GQ45" s="535" cm="1">
        <f t="array" ref="GQ45">INDEX(GQ$13:GQ44,$B45+1,1)</f>
        <v>0</v>
      </c>
      <c r="GR45" s="535" cm="1">
        <f t="array" ref="GR45">INDEX(GR$13:GR44,$B45+1,1)</f>
        <v>0</v>
      </c>
      <c r="GS45" s="535" cm="1">
        <f t="array" ref="GS45">INDEX(GS$13:GS44,$B45+1,1)</f>
        <v>0</v>
      </c>
      <c r="GT45" s="411" cm="1">
        <f t="array" ref="GT45">INDEX(i.dse_type,1,$L45)</f>
        <v>0</v>
      </c>
      <c r="GU45" s="535" t="str" cm="1">
        <f t="array" ref="GU45">INDEX(GU$13:GU44,$B45+1,1)</f>
        <v>-</v>
      </c>
      <c r="GV45" s="535" t="str" cm="1">
        <f t="array" ref="GV45">INDEX(GV$13:GV44,$B45+1,1)</f>
        <v>-</v>
      </c>
      <c r="GW45" s="535" t="str" cm="1">
        <f t="array" ref="GW45">INDEX(GW$13:GW44,$B45+1,1)</f>
        <v>-</v>
      </c>
      <c r="GX45" s="18"/>
      <c r="GY45" s="191" t="b">
        <f>GY44</f>
        <v>1</v>
      </c>
      <c r="GZ45" s="411" t="b">
        <f t="shared" si="191"/>
        <v>0</v>
      </c>
      <c r="HA45" s="22">
        <f>VALUE($L45&amp;$T45&amp;$N45&amp;$AK45&amp;VALUE($K45))</f>
        <v>22310</v>
      </c>
      <c r="HB45" s="535" t="str" cm="1">
        <f t="array" ref="HB45">INDEX(HB$13:HB44,$B45+1,1)</f>
        <v>-</v>
      </c>
      <c r="HC45" s="535" t="str" cm="1">
        <f t="array" ref="HC45">INDEX(HC$13:HC44,$B45+1,1)</f>
        <v>-</v>
      </c>
      <c r="HD45" s="535" cm="1">
        <f t="array" ref="HD45">INDEX(HD$13:HD44,$B45+1,1)</f>
        <v>1</v>
      </c>
      <c r="HE45" s="535" cm="1">
        <f t="array" ref="HE45">INDEX(HE$13:HE44,$B45+1,1)</f>
        <v>1</v>
      </c>
      <c r="HF45" s="535" t="str" cm="1">
        <f t="array" ref="HF45">INDEX(HF$13:HF44,$B45+1,1)</f>
        <v>-</v>
      </c>
      <c r="HG45" s="22">
        <v>1</v>
      </c>
      <c r="HH45" s="22">
        <v>1</v>
      </c>
      <c r="HI45" s="22">
        <v>1</v>
      </c>
      <c r="HJ45" s="22">
        <v>1</v>
      </c>
      <c r="HK45" s="22">
        <v>1</v>
      </c>
      <c r="HL45" s="22">
        <v>1</v>
      </c>
      <c r="HM45" s="22">
        <v>1</v>
      </c>
      <c r="HN45" s="22">
        <v>1</v>
      </c>
      <c r="HO45" s="22">
        <v>1</v>
      </c>
      <c r="HP45" s="22">
        <v>1</v>
      </c>
      <c r="HQ45" s="22">
        <v>1</v>
      </c>
      <c r="HR45" s="22">
        <v>1</v>
      </c>
      <c r="HS45" s="22">
        <v>1</v>
      </c>
      <c r="HT45" s="22">
        <v>1</v>
      </c>
      <c r="HU45" s="22">
        <v>1</v>
      </c>
      <c r="HV45" s="22">
        <v>1</v>
      </c>
      <c r="HW45" s="22">
        <v>1</v>
      </c>
      <c r="HX45" s="22">
        <v>1</v>
      </c>
      <c r="HY45" s="22">
        <v>1</v>
      </c>
      <c r="HZ45" s="22">
        <v>1</v>
      </c>
      <c r="IA45" s="535" cm="1">
        <f t="array" ref="IA45">INDEX(IA$13:IA44,$B45+1,1)</f>
        <v>0</v>
      </c>
      <c r="IB45" s="535" t="str" cm="1">
        <f t="array" ref="IB45">INDEX(IB$13:IB44,$B45+1,1)</f>
        <v>-</v>
      </c>
      <c r="IC45" s="535" cm="1">
        <f t="array" ref="IC45">INDEX(IC$13:IC44,$B45+1,1)</f>
        <v>1</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535" cm="1">
        <f t="array" ref="IK45">INDEX(IK$13:IK44,$B45+1,1)</f>
        <v>1</v>
      </c>
      <c r="IL45" s="535" cm="1">
        <f t="array" ref="IL45">INDEX(IL$13:IL44,$B45+1,1)</f>
        <v>0</v>
      </c>
      <c r="IM45" s="535" cm="1">
        <f t="array" ref="IM45">INDEX(IM$13:IM44,$B45+1,1)</f>
        <v>0</v>
      </c>
      <c r="IN45" s="535" cm="1">
        <f t="array" ref="IN45">INDEX(IN$13:IN44,$B45+1,1)</f>
        <v>0</v>
      </c>
      <c r="IO45" s="535" cm="1">
        <f t="array" ref="IO45">INDEX(IO$13:IO44,$B45+1,1)</f>
        <v>0</v>
      </c>
      <c r="IP45" s="535" cm="1">
        <f t="array" ref="IP45">INDEX(IP$13:IP44,$B45+1,1)</f>
        <v>0</v>
      </c>
      <c r="IQ45" s="18"/>
      <c r="IR45" s="535" cm="1">
        <f t="array" ref="IR45">INDEX(IR$13:IR44,$B45+1,1)</f>
        <v>0.125</v>
      </c>
      <c r="IS45" s="535" cm="1">
        <f t="array" ref="IS45">INDEX(IS$13:IS44,$B45+1,1)</f>
        <v>0.3</v>
      </c>
      <c r="IT45" s="535" cm="1">
        <f t="array" ref="IT45">INDEX(IT$13:IT44,$B45+1,1)</f>
        <v>-0.05</v>
      </c>
      <c r="IU45" s="535" cm="1">
        <f t="array" ref="IU45">INDEX(IU$13:IU44,$B45+1,1)</f>
        <v>0.1</v>
      </c>
      <c r="IV45" s="535" cm="1">
        <f t="array" ref="IV45">INDEX(IV$13:IV44,$B45+1,1)</f>
        <v>0.25</v>
      </c>
      <c r="IW45" s="535" cm="1">
        <f t="array" ref="IW45">INDEX(IW$13:IW44,$B45+1,1)</f>
        <v>-0.05</v>
      </c>
      <c r="IX45" s="535" cm="1">
        <f t="array" ref="IX45">INDEX(IX$13:IX44,$B45+1,1)</f>
        <v>0.05</v>
      </c>
      <c r="IY45" s="535" cm="1">
        <f t="array" ref="IY45">INDEX(IY$13:IY44,$B45+1,1)</f>
        <v>0.1</v>
      </c>
      <c r="IZ45" s="535" cm="1">
        <f t="array" ref="IZ45">INDEX(IZ$13:IZ44,$B45+1,1)</f>
        <v>-0.02</v>
      </c>
      <c r="JA45" s="535" cm="1">
        <f t="array" ref="JA45">INDEX(JA$13:JA44,$B45+1,1)</f>
        <v>0.1</v>
      </c>
      <c r="JB45" s="535" cm="1">
        <f t="array" ref="JB45">INDEX(JB$13:JB44,$B45+1,1)</f>
        <v>0.25</v>
      </c>
      <c r="JC45" s="535" cm="1">
        <f t="array" ref="JC45">INDEX(JC$13:JC44,$B45+1,1)</f>
        <v>-0.05</v>
      </c>
      <c r="JD45" s="535" cm="1">
        <f t="array" ref="JD45">INDEX(JD$13:JD44,$B45+1,1)</f>
        <v>0.125</v>
      </c>
      <c r="JE45" s="535" cm="1">
        <f t="array" ref="JE45">INDEX(JE$13:JE44,$B45+1,1)</f>
        <v>0.1</v>
      </c>
      <c r="JF45" s="535" cm="1">
        <f t="array" ref="JF45">INDEX(JF$13:JF44,$B45+1,1)</f>
        <v>0.1</v>
      </c>
      <c r="JG45" s="535" cm="1">
        <f t="array" ref="JG45">INDEX(JG$13:JG44,$B45+1,1)</f>
        <v>0.1</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cm="1">
        <f t="array" ref="WM45">INDEX(WM$13:WM44,$B45+1,1)</f>
        <v>0</v>
      </c>
      <c r="WN45" s="535" cm="1">
        <f t="array" ref="WN45">INDEX(WN$13:WN44,$B45+1,1)</f>
        <v>0</v>
      </c>
      <c r="WO45" s="535" cm="1">
        <f t="array" ref="WO45">INDEX(WO$13:WO44,$B45+1,1)</f>
        <v>0</v>
      </c>
      <c r="WP45" s="535" cm="1">
        <f t="array" ref="WP45">INDEX(WP$13:WP44,$B45+1,1)</f>
        <v>0</v>
      </c>
      <c r="WQ45" s="535" cm="1">
        <f t="array" ref="WQ45">INDEX(WQ$13:WQ44,$B45+1,1)</f>
        <v>0</v>
      </c>
      <c r="WR45" s="535" cm="1">
        <f t="array" ref="WR45">INDEX(WR$13:WR44,$B45+1,1)</f>
        <v>0</v>
      </c>
      <c r="WS45" s="535" t="str" cm="1">
        <f t="array" ref="WS45">INDEX(WS$13:WS44,$B45+1,1)</f>
        <v>-</v>
      </c>
      <c r="WT45" s="18"/>
      <c r="WU45" s="535" cm="1">
        <f t="array" ref="WU45">INDEX(WU$13:WU44,$B45+1,1)</f>
        <v>0</v>
      </c>
      <c r="WV45" s="535" cm="1">
        <f t="array" ref="WV45">INDEX(WV$13:WV44,$B45+1,1)</f>
        <v>0</v>
      </c>
      <c r="WW45" s="535" cm="1">
        <f t="array" ref="WW45">INDEX(WW$13:WW44,$B45+1,1)</f>
        <v>0</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535" t="str" cm="1">
        <f t="array" ref="XH45">INDEX(XH$13:XH44,$B45+1,1)</f>
        <v>-</v>
      </c>
      <c r="XI45" s="535" t="str" cm="1">
        <f t="array" ref="XI45">INDEX(XI$13:XI44,$B45+1,1)</f>
        <v>-</v>
      </c>
      <c r="XJ45" s="535" t="str" cm="1">
        <f t="array" ref="XJ45">INDEX(XJ$13:XJ44,$B45+1,1)</f>
        <v>-</v>
      </c>
      <c r="XK45" s="535" t="str" cm="1">
        <f t="array" ref="XK45">INDEX(XK$13:XK44,$B45+1,1)</f>
        <v>-</v>
      </c>
      <c r="XL45" s="535" t="str" cm="1">
        <f t="array" ref="XL45">INDEX(XL$13:XL44,$B45+1,1)</f>
        <v>-</v>
      </c>
      <c r="XM45" s="535" t="str" cm="1">
        <f t="array" ref="XM45">INDEX(XM$13:XM44,$B45+1,1)</f>
        <v>-</v>
      </c>
      <c r="XN45" s="18"/>
      <c r="XO45" s="411" t="str">
        <f t="shared" ca="1" si="217"/>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str" cm="1">
        <f t="array" ref="XW45">INDEX(XW$13:XW44,$B45+1,1)</f>
        <v>-</v>
      </c>
      <c r="XX45" s="535" t="str" cm="1">
        <f t="array" ref="XX45">INDEX(XX$13:XX44,$B45+1,1)</f>
        <v>-</v>
      </c>
      <c r="XY45" s="535" t="str" cm="1">
        <f t="array" ref="XY45">INDEX(XY$13:XY44,$B45+1,1)</f>
        <v>-</v>
      </c>
      <c r="XZ45" s="535" t="str" cm="1">
        <f t="array" ref="XZ45">INDEX(XZ$13:XZ44,$B45+1,1)</f>
        <v>-</v>
      </c>
      <c r="YA45" s="535" t="str" cm="1">
        <f t="array" ref="YA45">INDEX(YA$13:YA44,$B45+1,1)</f>
        <v>-</v>
      </c>
      <c r="YB45" s="535" cm="1">
        <f t="array" ref="YB45">INDEX(YB$13:YB44,$B45+1,1)</f>
        <v>0</v>
      </c>
      <c r="YC45" s="535" t="str" cm="1">
        <f t="array" ref="YC45">INDEX(YC$13:YC44,$B45+1,1)</f>
        <v>-</v>
      </c>
      <c r="YD45" s="535" t="str" cm="1">
        <f t="array" ref="YD45">INDEX(YD$13:YD44,$B45+1,1)</f>
        <v>-</v>
      </c>
      <c r="YE45" s="535" t="str" cm="1">
        <f t="array" ref="YE45">INDEX(YE$13:YE44,$B45+1,1)</f>
        <v>-</v>
      </c>
      <c r="YF45" s="535" t="str" cm="1">
        <f t="array" ref="YF45">INDEX(YF$13:YF44,$B45+1,1)</f>
        <v>-</v>
      </c>
      <c r="YG45" s="535" t="str" cm="1">
        <f t="array" ref="YG45">INDEX(YG$13:YG44,$B45+1,1)</f>
        <v>-</v>
      </c>
      <c r="YH45" s="535" t="str" cm="1">
        <f t="array" ref="YH45">INDEX(YH$13:YH44,$B45+1,1)</f>
        <v>-</v>
      </c>
      <c r="YI45" s="535" t="str" cm="1">
        <f t="array" ref="YI45">INDEX(YI$13:YI44,$B45+1,1)</f>
        <v>-</v>
      </c>
      <c r="YJ45" s="535" t="str" cm="1">
        <f t="array" ref="YJ45">INDEX(YJ$13:YJ44,$B45+1,1)</f>
        <v>-</v>
      </c>
      <c r="YK45" s="535" t="b" cm="1">
        <f t="array" ref="YK45">INDEX(YK$13:YK44,$B45+1,1)</f>
        <v>1</v>
      </c>
      <c r="YL45" s="535" t="str" cm="1">
        <f t="array" ref="YL45">INDEX(YL$13:YL44,$B45+1,1)</f>
        <v>-</v>
      </c>
      <c r="YM45" s="535" cm="1">
        <f t="array" ref="YM45">INDEX(YM$13:YM44,$B45+1,1)</f>
        <v>0</v>
      </c>
      <c r="YN45" s="535" cm="1">
        <f t="array" ref="YN45">INDEX(YN$13:YN44,$B45+1,1)</f>
        <v>0</v>
      </c>
      <c r="YO45" s="535" cm="1">
        <f t="array" ref="YO45">INDEX(YO$13:YO44,$B45+1,1)</f>
        <v>0</v>
      </c>
      <c r="YP45" s="18"/>
      <c r="YQ45" s="535" t="str" cm="1">
        <f t="array" ref="YQ45">INDEX(YQ$13:YQ44,$B45+1,1)</f>
        <v>-</v>
      </c>
      <c r="YR45" s="535" t="str" cm="1">
        <f t="array" ref="YR45">INDEX(YR$13:YR44,$B45+1,1)</f>
        <v>-</v>
      </c>
      <c r="YS45" s="535" t="str" cm="1">
        <f t="array" ref="YS45">INDEX(YS$13:YS44,$B45+1,1)</f>
        <v>-</v>
      </c>
      <c r="YT45" s="535" t="str" cm="1">
        <f t="array" ref="YT45">INDEX(YT$13:YT44,$B45+1,1)</f>
        <v>-</v>
      </c>
      <c r="YU45" s="535" cm="1">
        <f t="array" ref="YU45">INDEX(YU$13:YU44,$B45+1,1)</f>
        <v>1</v>
      </c>
      <c r="YV45" s="535" cm="1">
        <f t="array" ref="YV45">INDEX(YV$13:YV44,$B45+1,1)</f>
        <v>1</v>
      </c>
      <c r="YW45" s="535" cm="1">
        <f t="array" ref="YW45">INDEX(YW$13:YW44,$B45+1,1)</f>
        <v>1</v>
      </c>
      <c r="YX45" s="535" cm="1">
        <f t="array" ref="YX45">INDEX(YX$13:YX44,$B45+1,1)</f>
        <v>1</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18"/>
      <c r="ZE45" s="411">
        <v>1.5</v>
      </c>
      <c r="ZF45" s="18"/>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cm="1">
        <f t="array" ref="AAV45">INDEX(AAV$13:AAV44,$B45+1,1)</f>
        <v>1</v>
      </c>
      <c r="AAW45" s="535" cm="1">
        <f t="array" ref="AAW45">INDEX(AAW$13:AAW44,$B45+1,1)</f>
        <v>1</v>
      </c>
      <c r="AAX45" s="535" t="str" cm="1">
        <f t="array" ref="AAX45">INDEX(AAX$13:AAX44,$B45+1,1)</f>
        <v>-</v>
      </c>
      <c r="AAY45" s="535" t="str" cm="1">
        <f t="array" ref="AAY45">INDEX(AAY$13:AAY44,$B45+1,1)</f>
        <v>-</v>
      </c>
      <c r="AAZ45" s="535" t="str" cm="1">
        <f t="array" ref="AAZ45">INDEX(AAZ$13:AAZ44,$B45+1,1)</f>
        <v>-</v>
      </c>
      <c r="ABA45" s="535" t="str" cm="1">
        <f t="array" ref="ABA45">INDEX(ABA$13:ABA44,$B45+1,1)</f>
        <v>-</v>
      </c>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18"/>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t="str" cm="1">
        <f t="array" ref="AEN45">INDEX(AEN$13:AEN44,$B45+1,1)</f>
        <v>-</v>
      </c>
      <c r="AEO45" s="535" t="str" cm="1">
        <f t="array" ref="AEO45">INDEX(AEO$13:AEO44,$B45+1,1)</f>
        <v>-</v>
      </c>
      <c r="AEP45" s="535" t="str" cm="1">
        <f t="array" ref="AEP45">INDEX(AEP$13:AEP44,$B45+1,1)</f>
        <v>-</v>
      </c>
      <c r="AEQ45" s="535" t="str" cm="1">
        <f t="array" ref="AEQ45">INDEX(AEQ$13:AEQ44,$B45+1,1)</f>
        <v>-</v>
      </c>
      <c r="AER45" s="535" t="str" cm="1">
        <f t="array" ref="AER45">INDEX(AER$13:AER44,$B45+1,1)</f>
        <v>-</v>
      </c>
      <c r="AES45" s="535" t="str" cm="1">
        <f t="array" ref="AES45">INDEX(AES$13:AES44,$B45+1,1)</f>
        <v>-</v>
      </c>
      <c r="AET45" s="535" t="str" cm="1">
        <f t="array" ref="AET45">INDEX(AET$13:AET44,$B45+1,1)</f>
        <v>-</v>
      </c>
      <c r="AEU45" s="535" t="str" cm="1">
        <f t="array" ref="AEU45">INDEX(AEU$13:AEU44,$B45+1,1)</f>
        <v>-</v>
      </c>
      <c r="AEV45" s="535" t="str" cm="1">
        <f t="array" ref="AEV45">INDEX(AEV$13:AEV44,$B45+1,1)</f>
        <v>-</v>
      </c>
      <c r="AEW45" s="535" t="str" cm="1">
        <f t="array" ref="AEW45">INDEX(AEW$13:AEW44,$B45+1,1)</f>
        <v>-</v>
      </c>
      <c r="AEX45" s="535" cm="1">
        <f t="array" ref="AEX45">INDEX(AEX$13:AEX44,$B45+1,1)</f>
        <v>0</v>
      </c>
      <c r="AEY45" s="483">
        <v>0</v>
      </c>
    </row>
    <row r="46" spans="1:831" outlineLevel="1">
      <c r="A46" s="18">
        <f t="shared" si="137"/>
        <v>33</v>
      </c>
      <c r="B46" s="18">
        <f t="shared" si="199"/>
        <v>5</v>
      </c>
      <c r="C46">
        <v>2</v>
      </c>
      <c r="D46" s="17" t="str" cm="1">
        <f t="array" ref="D46">INDEX(D$13:D45,$B46+1,1)</f>
        <v>GSW</v>
      </c>
      <c r="E46" t="b">
        <v>1</v>
      </c>
      <c r="F46" t="b">
        <v>0</v>
      </c>
      <c r="G46" t="b">
        <f t="shared" si="200"/>
        <v>1</v>
      </c>
      <c r="H46" s="40" t="s">
        <v>2648</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10"/>
        <v>2</v>
      </c>
      <c r="W46" s="778" t="b">
        <f t="shared" si="196"/>
        <v>0</v>
      </c>
      <c r="X46" s="777" t="b">
        <f t="shared" si="206"/>
        <v>1</v>
      </c>
      <c r="Y46" s="777" t="b">
        <f t="shared" si="206"/>
        <v>1</v>
      </c>
      <c r="Z46" s="796" t="b" cm="1">
        <f t="array" ref="Z46">INDEX(Z$13:Z45,$B46+1,1)</f>
        <v>0</v>
      </c>
      <c r="AA46" s="411">
        <f t="shared" si="140"/>
        <v>6</v>
      </c>
      <c r="AB46" s="411">
        <f t="shared" si="141"/>
        <v>6</v>
      </c>
      <c r="AC46" s="411"/>
      <c r="AD46" s="411">
        <f t="shared" si="142"/>
        <v>6</v>
      </c>
      <c r="AE46" s="111"/>
      <c r="AF46" s="111"/>
      <c r="AG46" s="111"/>
      <c r="AH46" s="111"/>
      <c r="AI46" s="535" cm="1">
        <f t="array" ref="AI46">INDEX(AI$13:AI45,$B46+1,1)</f>
        <v>1</v>
      </c>
      <c r="AJ46" s="535" cm="1">
        <f t="array" ref="AJ46">INDEX(AJ$13:AJ45,$B46+1,1)</f>
        <v>1</v>
      </c>
      <c r="AK46" s="535" cm="1">
        <f t="array" ref="AK46">INDEX(AK$13:AK45,$B46+1,1)</f>
        <v>1</v>
      </c>
      <c r="AL46" s="18"/>
      <c r="AM46" s="535" cm="1">
        <f t="array" ref="AM46">INDEX(AM$13:AM45,$B46+1,1)</f>
        <v>0</v>
      </c>
      <c r="AN46" s="535" t="str" cm="1">
        <f t="array" ref="AN46">INDEX(AN$13:AN45,$B46+1,1)</f>
        <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Mat","")&amp;IF($EZ46=1,"&amp;EL","   ")&amp;IF($DQ46=TRUE,"&amp;BBT","    ")
&amp;      " TOL"&amp;_xlfn.SINGLE(INDEX(i.TOL_Desc,1,$N46))   &amp; " Scan"&amp;$AK46
&amp;       CHOOSE($K46+1," CFS"," GFS"," NFS")&amp;     " CG_"&amp;_xlfn.SINGLE(_xlfn.SWITCH($XO46,"-",1,TRUE,1,FALSE,0))&amp;_xlfn.SINGLE(    IF($XX46="-"," FodCrop    ",_xlfn.SWITCH(VALUE(LEFT($XX$4,1)),0," All",6," Lup",9," Oat",11," OaF")&amp;"_Fod"&amp;TEXT($XX46,"000%")))
&amp;" REV"&amp;"_"&amp;TEXT($HB46,"00;-0;00;@ ")&amp;TEXT($AN46,"00;-0;00;  @")&amp;"_"&amp;TEXT($HG46,"0")&amp;"_"&amp;TEXT($AP46,"0")
&amp; " RR"&amp;TEXT(SUM($FD46:$FE46),"+00%;-00%;    ;@")
&amp; " ("&amp;IF($DD46,"P","E")   &amp;IF($DE46,"T","t")        &amp;     "_F"&amp;IF($AAG46=TRUE,3,0)+COUNTIF($ZY46:$AAC46,TRUE)+COUNTIF($BV46:$BW46,"&gt;0")&amp;IF($AAE46=TRUE,3,0)+COUNTIF($BV46:$BW46,"&gt;0")&amp;"N"&amp;$AAJ46&amp;$AAK46&amp;"L"&amp;$AAV46&amp;$AAW46&amp;"_"&amp;$AAU46&amp;")"</f>
        <v>extra        SE GSW_PInp MFM        TOLSpr Scan1 CFS CG_1 FodCrop     REV_-   _-_1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5"/>
        <v>-</v>
      </c>
      <c r="CI46" s="411">
        <f t="shared" si="211"/>
        <v>0</v>
      </c>
      <c r="CJ46" s="411">
        <f t="shared" si="211"/>
        <v>0</v>
      </c>
      <c r="CK46" s="535" t="str" cm="1">
        <f t="array" ref="CK46">INDEX(CK$13:CK45,$B46+1,1)</f>
        <v>-</v>
      </c>
      <c r="CL46" s="535" t="str" cm="1">
        <f t="array" ref="CL46">INDEX(CL$13:CL45,$B46+1,1)</f>
        <v>-</v>
      </c>
      <c r="CM46" s="535" t="str" cm="1">
        <f t="array" ref="CM46">INDEX(CM$13:CM45,$B46+1,1)</f>
        <v>-</v>
      </c>
      <c r="CN46" s="411" t="str">
        <f t="shared" ca="1" si="147"/>
        <v>-</v>
      </c>
      <c r="CO46" s="411">
        <f t="shared" si="212"/>
        <v>0</v>
      </c>
      <c r="CP46" s="411">
        <f t="shared" si="212"/>
        <v>0</v>
      </c>
      <c r="CQ46" s="535" t="str" cm="1">
        <f t="array" ref="CQ46">INDEX(CQ$13:CQ45,$B46+1,1)</f>
        <v>-</v>
      </c>
      <c r="CR46" s="411" t="str">
        <f t="shared" ca="1" si="149"/>
        <v>-</v>
      </c>
      <c r="CS46" s="411">
        <f t="shared" si="150"/>
        <v>0</v>
      </c>
      <c r="CT46" s="535" t="str" cm="1">
        <f t="array" ref="CT46">INDEX(CT$13:CT45,$B46+1,1)</f>
        <v>-</v>
      </c>
      <c r="CU46" s="535" t="str" cm="1">
        <f t="array" ref="CU46">INDEX(CU$13:CU45,$B46+1,1)</f>
        <v>-</v>
      </c>
      <c r="CV46" s="411">
        <f t="shared" si="151"/>
        <v>0</v>
      </c>
      <c r="CW46" s="535" t="str" cm="1">
        <f t="array" ref="CW46">INDEX(CW$13:CW45,$B46+1,1)</f>
        <v>-</v>
      </c>
      <c r="CX46" s="411" t="str">
        <f t="shared" ca="1" si="152"/>
        <v>-</v>
      </c>
      <c r="CY46" s="411">
        <f t="shared" si="213"/>
        <v>0</v>
      </c>
      <c r="CZ46" s="411">
        <f t="shared" si="213"/>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77"/>
        <v>1</v>
      </c>
      <c r="DL46" s="411">
        <f t="shared" si="177"/>
        <v>60</v>
      </c>
      <c r="DM46" s="535" t="str" cm="1">
        <f t="array" ref="DM46">INDEX(DM$13:DM45,$B46+1,1)</f>
        <v>-</v>
      </c>
      <c r="DN46" s="411" t="str">
        <f t="shared" si="178"/>
        <v>-</v>
      </c>
      <c r="DO46" s="411" t="str">
        <f t="shared" si="178"/>
        <v>-</v>
      </c>
      <c r="DP46" s="411" t="str">
        <f t="shared" si="178"/>
        <v>-</v>
      </c>
      <c r="DQ46" s="411" t="b">
        <f t="shared" si="179"/>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18"/>
        <v>500</v>
      </c>
      <c r="DW46" s="411">
        <f t="shared" si="218"/>
        <v>500</v>
      </c>
      <c r="DX46" s="411" t="str">
        <f t="shared" si="218"/>
        <v>-</v>
      </c>
      <c r="DY46" s="411" t="str">
        <f t="shared" si="218"/>
        <v>-</v>
      </c>
      <c r="DZ46" s="411" t="str">
        <f t="shared" si="218"/>
        <v>-</v>
      </c>
      <c r="EA46" s="411" t="str">
        <f t="shared" si="218"/>
        <v>-</v>
      </c>
      <c r="EB46" s="411" t="str">
        <f t="shared" si="218"/>
        <v>-</v>
      </c>
      <c r="EC46" s="535" cm="1">
        <f t="array" ref="EC46">INDEX(EC$13:EC45,$B46+1,1)</f>
        <v>0</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535" cm="1">
        <f t="array" ref="EN46">INDEX(EN$13:EN45,$B46+1,1)</f>
        <v>999999</v>
      </c>
      <c r="EO46" s="535" cm="1">
        <f t="array" ref="EO46">INDEX(EO$13:EO45,$B46+1,1)</f>
        <v>999999</v>
      </c>
      <c r="EP46" s="782">
        <f t="shared" si="207"/>
        <v>0</v>
      </c>
      <c r="EQ46" s="782">
        <f t="shared" si="207"/>
        <v>0</v>
      </c>
      <c r="ER46" s="782">
        <f t="shared" si="207"/>
        <v>999999</v>
      </c>
      <c r="ES46" s="535" t="str" cm="1">
        <f t="array" ref="ES46">INDEX(ES$13:ES45,$B46+1,1)</f>
        <v>-</v>
      </c>
      <c r="ET46" s="535" t="str" cm="1">
        <f t="array" ref="ET46">INDEX(ET$13:ET45,$B46+1,1)</f>
        <v>-</v>
      </c>
      <c r="EU46" s="411" t="str">
        <f>IF(OR($AB46=6,$FW46&lt;2),EU$13,INDEX(i.dryman,($AJ46-1)*4+$AI46,EU$6))</f>
        <v>-</v>
      </c>
      <c r="EV46" s="411" t="str">
        <f>IF(OR($AB46=6,$FW46&lt;2),EV$13,INDEX(i.dryman,($AJ46-1)*4+$AI46,EV$6))</f>
        <v>-</v>
      </c>
      <c r="EW46" s="781">
        <f t="shared" si="181"/>
        <v>0</v>
      </c>
      <c r="EX46" s="779">
        <f t="shared" si="182"/>
        <v>999999</v>
      </c>
      <c r="EY46" s="780">
        <f t="shared" si="183"/>
        <v>999999</v>
      </c>
      <c r="EZ46" s="535" t="str" cm="1">
        <f t="array" ref="EZ46">INDEX(EZ$13:EZ45,$B46+1,1)</f>
        <v>-</v>
      </c>
      <c r="FA46" s="728" cm="1">
        <f t="array" ref="FA46">IF(EZ46&lt;&gt;"-",EZ46,INDEX(i.ELMatedEst,$AA46+1,$T46))</f>
        <v>0</v>
      </c>
      <c r="FB46" s="535" t="str" cm="1">
        <f t="array" ref="FB46">INDEX(FB$13:FB45,$B46+1,1)</f>
        <v>-</v>
      </c>
      <c r="FC46" s="535" t="str" cm="1">
        <f t="array" ref="FC46">INDEX(FC$13:FC45,$B46+1,1)</f>
        <v>-</v>
      </c>
      <c r="FD46" s="411">
        <f t="shared" si="184"/>
        <v>0</v>
      </c>
      <c r="FE46" s="666">
        <f t="shared" si="185"/>
        <v>5.0000000000000001E-3</v>
      </c>
      <c r="FF46" s="535" cm="1">
        <f t="array" ref="FF46">INDEX(FF$13:FF45,$B46+1,1)</f>
        <v>1</v>
      </c>
      <c r="FG46" s="667">
        <f t="shared" si="186"/>
        <v>0.12</v>
      </c>
      <c r="FH46" s="667">
        <f>INDEX(CHOOSE($N46,DataAutumn!i.EL_PropnSold,DataWinter!i.EL_PropnSold,DataSpring!i.EL_PropnSold),$AI46,$T46)*INDEX(i.ELMatedEst,$AB46+1,$T46)*i.dAdultRR_ELPropSold
+INDEX(i.dryman,($AJ46-1)*4+$AI46,FH$7)</f>
        <v>0</v>
      </c>
      <c r="FI46" s="667">
        <f>INDEX(CHOOSE($N46,DataAutumn!i.EL_PropnSold,DataWinter!i.EL_PropnSold,DataSpring!i.EL_PropnSold),$AI46,$T46)*INDEX(i.ELMatedEst,$AB46+1,$T46)*i.dAdultRR_ELPropSold
+INDEX(i.dryman,($AJ46-1)*4+$AI46,FI$7)</f>
        <v>3.125E-2</v>
      </c>
      <c r="FJ46" s="667">
        <f>INDEX(CHOOSE($N46,DataAutumn!i.EL_PropnSold,DataWinter!i.EL_PropnSold,DataSpring!i.EL_PropnSold),$AI46,$T46)*INDEX(i.ELMatedEst,$AB46+1,$T46)*i.dAdultRR_ELPropSold
+INDEX(i.dryman,($AJ46-1)*4+$AI46,FJ$7)</f>
        <v>3.125E-2</v>
      </c>
      <c r="FK46" s="667">
        <f>INDEX(CHOOSE($N46,DataAutumn!i.EL_PropnSold,DataWinter!i.EL_PropnSold,DataSpring!i.EL_PropnSold),$AI46,$T46)*INDEX(i.ELMatedEst,$AB46+1,$T46)*i.dAdultRR_ELPropSold
+INDEX(i.dryman,($AJ46-1)*4+$AI46,FK$7)</f>
        <v>3.125E-2</v>
      </c>
      <c r="FL46" s="668">
        <f>INDEX(CHOOSE($N46,DataAutumn!i.EL_PropnSold,DataWinter!i.EL_PropnSold,DataSpring!i.EL_PropnSold),$AI46,$T46)*INDEX(i.ELMatedEst,$AB46+1,$T46)*i.dAdultLSurv_ELPropSold</f>
        <v>0</v>
      </c>
      <c r="FM46" s="411" t="b">
        <f t="shared" si="214"/>
        <v>0</v>
      </c>
      <c r="FN46" s="411" t="b">
        <f t="shared" si="214"/>
        <v>0</v>
      </c>
      <c r="FO46" s="411" t="b">
        <f t="shared" si="214"/>
        <v>0</v>
      </c>
      <c r="FP46" s="411" t="b">
        <f t="shared" si="214"/>
        <v>0</v>
      </c>
      <c r="FQ46" s="411">
        <f t="shared" si="208"/>
        <v>1</v>
      </c>
      <c r="FR46" s="411">
        <f t="shared" si="208"/>
        <v>0</v>
      </c>
      <c r="FS46" s="411" t="b">
        <f t="shared" si="189"/>
        <v>0</v>
      </c>
      <c r="FT46" s="411" t="b">
        <f t="shared" si="209"/>
        <v>0</v>
      </c>
      <c r="FU46" s="411" t="b">
        <f t="shared" si="209"/>
        <v>0</v>
      </c>
      <c r="FV46" s="411" t="b">
        <f t="shared" si="209"/>
        <v>1</v>
      </c>
      <c r="FW46" s="87">
        <f t="shared" si="215"/>
        <v>1</v>
      </c>
      <c r="FX46" s="87">
        <f t="shared" si="215"/>
        <v>1</v>
      </c>
      <c r="FY46" s="535" cm="1">
        <f t="array" ref="FY46">INDEX(FY$13:FY45,$B46+1,1)</f>
        <v>1</v>
      </c>
      <c r="FZ46" s="535" cm="1">
        <f t="array" ref="FZ46">INDEX(FZ$13:FZ45,$B46+1,1)</f>
        <v>1</v>
      </c>
      <c r="GA46" s="535" cm="1">
        <f t="array" ref="GA46">INDEX(GA$13:GA45,$B46+1,1)</f>
        <v>1</v>
      </c>
      <c r="GB46" s="535" cm="1">
        <f t="array" ref="GB46">INDEX(GB$13:GB45,$B46+1,1)</f>
        <v>1</v>
      </c>
      <c r="GC46" s="535" t="str" cm="1">
        <f t="array" ref="GC46">INDEX(GC$13:GC45,$B46+1,1)</f>
        <v>-</v>
      </c>
      <c r="GD46" s="411" t="b">
        <f t="shared" si="190"/>
        <v>1</v>
      </c>
      <c r="GE46" s="411" t="b">
        <f t="shared" si="190"/>
        <v>0</v>
      </c>
      <c r="GF46" s="411" t="b">
        <f t="shared" si="190"/>
        <v>0</v>
      </c>
      <c r="GG46" s="411" t="b">
        <f t="shared" si="190"/>
        <v>0</v>
      </c>
      <c r="GH46" s="87">
        <f t="shared" si="216"/>
        <v>1</v>
      </c>
      <c r="GI46" s="87">
        <f t="shared" si="216"/>
        <v>1</v>
      </c>
      <c r="GJ46" s="87">
        <f t="shared" si="216"/>
        <v>1</v>
      </c>
      <c r="GK46" s="87">
        <f t="shared" si="216"/>
        <v>1</v>
      </c>
      <c r="GL46" s="87">
        <f t="shared" si="216"/>
        <v>1</v>
      </c>
      <c r="GM46" s="87">
        <f t="shared" si="216"/>
        <v>1</v>
      </c>
      <c r="GN46" s="87">
        <f t="shared" si="216"/>
        <v>1</v>
      </c>
      <c r="GO46" s="87">
        <f t="shared" si="216"/>
        <v>1</v>
      </c>
      <c r="GP46" s="535" cm="1">
        <f t="array" ref="GP46">INDEX(GP$13:GP45,$B46+1,1)</f>
        <v>0</v>
      </c>
      <c r="GQ46" s="535" cm="1">
        <f t="array" ref="GQ46">INDEX(GQ$13:GQ45,$B46+1,1)</f>
        <v>0</v>
      </c>
      <c r="GR46" s="535" cm="1">
        <f t="array" ref="GR46">INDEX(GR$13:GR45,$B46+1,1)</f>
        <v>0</v>
      </c>
      <c r="GS46" s="535" cm="1">
        <f t="array" ref="GS46">INDEX(GS$13:GS45,$B46+1,1)</f>
        <v>0</v>
      </c>
      <c r="GT46" s="411" cm="1">
        <f t="array" ref="GT46">INDEX(i.dse_type,1,$L46)</f>
        <v>0</v>
      </c>
      <c r="GU46" s="535" t="str" cm="1">
        <f t="array" ref="GU46">INDEX(GU$13:GU45,$B46+1,1)</f>
        <v>-</v>
      </c>
      <c r="GV46" s="535" t="str" cm="1">
        <f t="array" ref="GV46">INDEX(GV$13:GV45,$B46+1,1)</f>
        <v>-</v>
      </c>
      <c r="GW46" s="535" t="str" cm="1">
        <f t="array" ref="GW46">INDEX(GW$13:GW45,$B46+1,1)</f>
        <v>-</v>
      </c>
      <c r="GX46" s="18"/>
      <c r="GY46" s="535" t="str" cm="1">
        <f t="array" ref="GY46">INDEX(GY$13:GY45,$B46+1,1)</f>
        <v>-</v>
      </c>
      <c r="GZ46" s="411" t="b">
        <f t="shared" si="191"/>
        <v>0</v>
      </c>
      <c r="HA46" s="535" t="str" cm="1">
        <f t="array" ref="HA46">INDEX(HA$13:HA45,$B46+1,1)</f>
        <v>-</v>
      </c>
      <c r="HB46" s="535" t="str" cm="1">
        <f t="array" ref="HB46">INDEX(HB$13:HB45,$B46+1,1)</f>
        <v>-</v>
      </c>
      <c r="HC46" s="535" t="str" cm="1">
        <f t="array" ref="HC46">INDEX(HC$13:HC45,$B46+1,1)</f>
        <v>-</v>
      </c>
      <c r="HD46" s="535" cm="1">
        <f t="array" ref="HD46">INDEX(HD$13:HD45,$B46+1,1)</f>
        <v>1</v>
      </c>
      <c r="HE46" s="535" cm="1">
        <f t="array" ref="HE46">INDEX(HE$13:HE45,$B46+1,1)</f>
        <v>1</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t="str" cm="1">
        <f t="array" ref="HS46">INDEX(HS$13:HS45,$B46+1,1)</f>
        <v>-</v>
      </c>
      <c r="HT46" s="535" t="str" cm="1">
        <f t="array" ref="HT46">INDEX(HT$13:HT45,$B46+1,1)</f>
        <v>-</v>
      </c>
      <c r="HU46" s="535" t="str" cm="1">
        <f t="array" ref="HU46">INDEX(HU$13:HU45,$B46+1,1)</f>
        <v>-</v>
      </c>
      <c r="HV46" s="535" t="str" cm="1">
        <f t="array" ref="HV46">INDEX(HV$13:HV45,$B46+1,1)</f>
        <v>-</v>
      </c>
      <c r="HW46" s="535" t="str" cm="1">
        <f t="array" ref="HW46">INDEX(HW$13:HW45,$B46+1,1)</f>
        <v>-</v>
      </c>
      <c r="HX46" s="535" t="str" cm="1">
        <f t="array" ref="HX46">INDEX(HX$13:HX45,$B46+1,1)</f>
        <v>-</v>
      </c>
      <c r="HY46" s="535" t="str" cm="1">
        <f t="array" ref="HY46">INDEX(HY$13:HY45,$B46+1,1)</f>
        <v>-</v>
      </c>
      <c r="HZ46" s="535" t="str" cm="1">
        <f t="array" ref="HZ46">INDEX(HZ$13:HZ45,$B46+1,1)</f>
        <v>-</v>
      </c>
      <c r="IA46" s="535" cm="1">
        <f t="array" ref="IA46">INDEX(IA$13:IA45,$B46+1,1)</f>
        <v>0</v>
      </c>
      <c r="IB46" s="535" t="str" cm="1">
        <f t="array" ref="IB46">INDEX(IB$13:IB45,$B46+1,1)</f>
        <v>-</v>
      </c>
      <c r="IC46" s="535" cm="1">
        <f t="array" ref="IC46">INDEX(IC$13:IC45,$B46+1,1)</f>
        <v>1</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535" cm="1">
        <f t="array" ref="IK46">INDEX(IK$13:IK45,$B46+1,1)</f>
        <v>1</v>
      </c>
      <c r="IL46" s="535" cm="1">
        <f t="array" ref="IL46">INDEX(IL$13:IL45,$B46+1,1)</f>
        <v>0</v>
      </c>
      <c r="IM46" s="535" cm="1">
        <f t="array" ref="IM46">INDEX(IM$13:IM45,$B46+1,1)</f>
        <v>0</v>
      </c>
      <c r="IN46" s="535" cm="1">
        <f t="array" ref="IN46">INDEX(IN$13:IN45,$B46+1,1)</f>
        <v>0</v>
      </c>
      <c r="IO46" s="535" cm="1">
        <f t="array" ref="IO46">INDEX(IO$13:IO45,$B46+1,1)</f>
        <v>0</v>
      </c>
      <c r="IP46" s="535" cm="1">
        <f t="array" ref="IP46">INDEX(IP$13:IP45,$B46+1,1)</f>
        <v>0</v>
      </c>
      <c r="IQ46" s="18"/>
      <c r="IR46" s="535" cm="1">
        <f t="array" ref="IR46">INDEX(IR$13:IR45,$B46+1,1)</f>
        <v>0.125</v>
      </c>
      <c r="IS46" s="535" cm="1">
        <f t="array" ref="IS46">INDEX(IS$13:IS45,$B46+1,1)</f>
        <v>0.3</v>
      </c>
      <c r="IT46" s="535" cm="1">
        <f t="array" ref="IT46">INDEX(IT$13:IT45,$B46+1,1)</f>
        <v>-0.05</v>
      </c>
      <c r="IU46" s="535" cm="1">
        <f t="array" ref="IU46">INDEX(IU$13:IU45,$B46+1,1)</f>
        <v>0.1</v>
      </c>
      <c r="IV46" s="535" cm="1">
        <f t="array" ref="IV46">INDEX(IV$13:IV45,$B46+1,1)</f>
        <v>0.25</v>
      </c>
      <c r="IW46" s="535" cm="1">
        <f t="array" ref="IW46">INDEX(IW$13:IW45,$B46+1,1)</f>
        <v>-0.05</v>
      </c>
      <c r="IX46" s="535" cm="1">
        <f t="array" ref="IX46">INDEX(IX$13:IX45,$B46+1,1)</f>
        <v>0.05</v>
      </c>
      <c r="IY46" s="535" cm="1">
        <f t="array" ref="IY46">INDEX(IY$13:IY45,$B46+1,1)</f>
        <v>0.1</v>
      </c>
      <c r="IZ46" s="535" cm="1">
        <f t="array" ref="IZ46">INDEX(IZ$13:IZ45,$B46+1,1)</f>
        <v>-0.02</v>
      </c>
      <c r="JA46" s="535" cm="1">
        <f t="array" ref="JA46">INDEX(JA$13:JA45,$B46+1,1)</f>
        <v>0.1</v>
      </c>
      <c r="JB46" s="535" cm="1">
        <f t="array" ref="JB46">INDEX(JB$13:JB45,$B46+1,1)</f>
        <v>0.25</v>
      </c>
      <c r="JC46" s="535" cm="1">
        <f t="array" ref="JC46">INDEX(JC$13:JC45,$B46+1,1)</f>
        <v>-0.05</v>
      </c>
      <c r="JD46" s="535" cm="1">
        <f t="array" ref="JD46">INDEX(JD$13:JD45,$B46+1,1)</f>
        <v>0.125</v>
      </c>
      <c r="JE46" s="535" cm="1">
        <f t="array" ref="JE46">INDEX(JE$13:JE45,$B46+1,1)</f>
        <v>0.1</v>
      </c>
      <c r="JF46" s="535" cm="1">
        <f t="array" ref="JF46">INDEX(JF$13:JF45,$B46+1,1)</f>
        <v>0.1</v>
      </c>
      <c r="JG46" s="535" cm="1">
        <f t="array" ref="JG46">INDEX(JG$13:JG45,$B46+1,1)</f>
        <v>0.1</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cm="1">
        <f t="array" ref="WM46">INDEX(WM$13:WM45,$B46+1,1)</f>
        <v>0</v>
      </c>
      <c r="WN46" s="535" cm="1">
        <f t="array" ref="WN46">INDEX(WN$13:WN45,$B46+1,1)</f>
        <v>0</v>
      </c>
      <c r="WO46" s="535" cm="1">
        <f t="array" ref="WO46">INDEX(WO$13:WO45,$B46+1,1)</f>
        <v>0</v>
      </c>
      <c r="WP46" s="535" cm="1">
        <f t="array" ref="WP46">INDEX(WP$13:WP45,$B46+1,1)</f>
        <v>0</v>
      </c>
      <c r="WQ46" s="535" cm="1">
        <f t="array" ref="WQ46">INDEX(WQ$13:WQ45,$B46+1,1)</f>
        <v>0</v>
      </c>
      <c r="WR46" s="535" cm="1">
        <f t="array" ref="WR46">INDEX(WR$13:WR45,$B46+1,1)</f>
        <v>0</v>
      </c>
      <c r="WS46" s="535" t="str" cm="1">
        <f t="array" ref="WS46">INDEX(WS$13:WS45,$B46+1,1)</f>
        <v>-</v>
      </c>
      <c r="WT46" s="18"/>
      <c r="WU46" s="535" cm="1">
        <f t="array" ref="WU46">INDEX(WU$13:WU45,$B46+1,1)</f>
        <v>0</v>
      </c>
      <c r="WV46" s="535" cm="1">
        <f t="array" ref="WV46">INDEX(WV$13:WV45,$B46+1,1)</f>
        <v>0</v>
      </c>
      <c r="WW46" s="535" cm="1">
        <f t="array" ref="WW46">INDEX(WW$13:WW45,$B46+1,1)</f>
        <v>0</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535" t="str" cm="1">
        <f t="array" ref="XH46">INDEX(XH$13:XH45,$B46+1,1)</f>
        <v>-</v>
      </c>
      <c r="XI46" s="535" t="str" cm="1">
        <f t="array" ref="XI46">INDEX(XI$13:XI45,$B46+1,1)</f>
        <v>-</v>
      </c>
      <c r="XJ46" s="535" t="str" cm="1">
        <f t="array" ref="XJ46">INDEX(XJ$13:XJ45,$B46+1,1)</f>
        <v>-</v>
      </c>
      <c r="XK46" s="535" t="str" cm="1">
        <f t="array" ref="XK46">INDEX(XK$13:XK45,$B46+1,1)</f>
        <v>-</v>
      </c>
      <c r="XL46" s="535" t="str" cm="1">
        <f t="array" ref="XL46">INDEX(XL$13:XL45,$B46+1,1)</f>
        <v>-</v>
      </c>
      <c r="XM46" s="535" t="str" cm="1">
        <f t="array" ref="XM46">INDEX(XM$13:XM45,$B46+1,1)</f>
        <v>-</v>
      </c>
      <c r="XN46" s="18"/>
      <c r="XO46" s="411" t="str">
        <f t="shared" ca="1" si="217"/>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str" cm="1">
        <f t="array" ref="XW46">INDEX(XW$13:XW45,$B46+1,1)</f>
        <v>-</v>
      </c>
      <c r="XX46" s="535" t="str" cm="1">
        <f t="array" ref="XX46">INDEX(XX$13:XX45,$B46+1,1)</f>
        <v>-</v>
      </c>
      <c r="XY46" s="535" t="str" cm="1">
        <f t="array" ref="XY46">INDEX(XY$13:XY45,$B46+1,1)</f>
        <v>-</v>
      </c>
      <c r="XZ46" s="535" t="str" cm="1">
        <f t="array" ref="XZ46">INDEX(XZ$13:XZ45,$B46+1,1)</f>
        <v>-</v>
      </c>
      <c r="YA46" s="535" t="str" cm="1">
        <f t="array" ref="YA46">INDEX(YA$13:YA45,$B46+1,1)</f>
        <v>-</v>
      </c>
      <c r="YB46" s="535" cm="1">
        <f t="array" ref="YB46">INDEX(YB$13:YB45,$B46+1,1)</f>
        <v>0</v>
      </c>
      <c r="YC46" s="535" t="str" cm="1">
        <f t="array" ref="YC46">INDEX(YC$13:YC45,$B46+1,1)</f>
        <v>-</v>
      </c>
      <c r="YD46" s="535" t="str" cm="1">
        <f t="array" ref="YD46">INDEX(YD$13:YD45,$B46+1,1)</f>
        <v>-</v>
      </c>
      <c r="YE46" s="535" t="str" cm="1">
        <f t="array" ref="YE46">INDEX(YE$13:YE45,$B46+1,1)</f>
        <v>-</v>
      </c>
      <c r="YF46" s="535" t="str" cm="1">
        <f t="array" ref="YF46">INDEX(YF$13:YF45,$B46+1,1)</f>
        <v>-</v>
      </c>
      <c r="YG46" s="535" t="str" cm="1">
        <f t="array" ref="YG46">INDEX(YG$13:YG45,$B46+1,1)</f>
        <v>-</v>
      </c>
      <c r="YH46" s="535" t="str" cm="1">
        <f t="array" ref="YH46">INDEX(YH$13:YH45,$B46+1,1)</f>
        <v>-</v>
      </c>
      <c r="YI46" s="535" t="str" cm="1">
        <f t="array" ref="YI46">INDEX(YI$13:YI45,$B46+1,1)</f>
        <v>-</v>
      </c>
      <c r="YJ46" s="535" t="str" cm="1">
        <f t="array" ref="YJ46">INDEX(YJ$13:YJ45,$B46+1,1)</f>
        <v>-</v>
      </c>
      <c r="YK46" s="535" t="b" cm="1">
        <f t="array" ref="YK46">INDEX(YK$13:YK45,$B46+1,1)</f>
        <v>1</v>
      </c>
      <c r="YL46" s="535" t="str" cm="1">
        <f t="array" ref="YL46">INDEX(YL$13:YL45,$B46+1,1)</f>
        <v>-</v>
      </c>
      <c r="YM46" s="535" cm="1">
        <f t="array" ref="YM46">INDEX(YM$13:YM45,$B46+1,1)</f>
        <v>0</v>
      </c>
      <c r="YN46" s="535" cm="1">
        <f t="array" ref="YN46">INDEX(YN$13:YN45,$B46+1,1)</f>
        <v>0</v>
      </c>
      <c r="YO46" s="535" cm="1">
        <f t="array" ref="YO46">INDEX(YO$13:YO45,$B46+1,1)</f>
        <v>0</v>
      </c>
      <c r="YP46" s="18"/>
      <c r="YQ46" s="535" t="str" cm="1">
        <f t="array" ref="YQ46">INDEX(YQ$13:YQ45,$B46+1,1)</f>
        <v>-</v>
      </c>
      <c r="YR46" s="535" t="str" cm="1">
        <f t="array" ref="YR46">INDEX(YR$13:YR45,$B46+1,1)</f>
        <v>-</v>
      </c>
      <c r="YS46" s="535" t="str" cm="1">
        <f t="array" ref="YS46">INDEX(YS$13:YS45,$B46+1,1)</f>
        <v>-</v>
      </c>
      <c r="YT46" s="535" t="str" cm="1">
        <f t="array" ref="YT46">INDEX(YT$13:YT45,$B46+1,1)</f>
        <v>-</v>
      </c>
      <c r="YU46" s="535" cm="1">
        <f t="array" ref="YU46">INDEX(YU$13:YU45,$B46+1,1)</f>
        <v>1</v>
      </c>
      <c r="YV46" s="535" cm="1">
        <f t="array" ref="YV46">INDEX(YV$13:YV45,$B46+1,1)</f>
        <v>1</v>
      </c>
      <c r="YW46" s="535" cm="1">
        <f t="array" ref="YW46">INDEX(YW$13:YW45,$B46+1,1)</f>
        <v>1</v>
      </c>
      <c r="YX46" s="535" cm="1">
        <f t="array" ref="YX46">INDEX(YX$13:YX45,$B46+1,1)</f>
        <v>1</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18"/>
      <c r="ZE46" s="411">
        <v>1.5</v>
      </c>
      <c r="ZF46" s="18"/>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cm="1">
        <f t="array" ref="AAV46">INDEX(AAV$13:AAV45,$B46+1,1)</f>
        <v>1</v>
      </c>
      <c r="AAW46" s="535" cm="1">
        <f t="array" ref="AAW46">INDEX(AAW$13:AAW45,$B46+1,1)</f>
        <v>1</v>
      </c>
      <c r="AAX46" s="535" t="str" cm="1">
        <f t="array" ref="AAX46">INDEX(AAX$13:AAX45,$B46+1,1)</f>
        <v>-</v>
      </c>
      <c r="AAY46" s="535" t="str" cm="1">
        <f t="array" ref="AAY46">INDEX(AAY$13:AAY45,$B46+1,1)</f>
        <v>-</v>
      </c>
      <c r="AAZ46" s="535" t="str" cm="1">
        <f t="array" ref="AAZ46">INDEX(AAZ$13:AAZ45,$B46+1,1)</f>
        <v>-</v>
      </c>
      <c r="ABA46" s="535" t="str" cm="1">
        <f t="array" ref="ABA46">INDEX(ABA$13:ABA45,$B46+1,1)</f>
        <v>-</v>
      </c>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18"/>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t="str" cm="1">
        <f t="array" ref="AEN46">INDEX(AEN$13:AEN45,$B46+1,1)</f>
        <v>-</v>
      </c>
      <c r="AEO46" s="535" t="str" cm="1">
        <f t="array" ref="AEO46">INDEX(AEO$13:AEO45,$B46+1,1)</f>
        <v>-</v>
      </c>
      <c r="AEP46" s="535" t="str" cm="1">
        <f t="array" ref="AEP46">INDEX(AEP$13:AEP45,$B46+1,1)</f>
        <v>-</v>
      </c>
      <c r="AEQ46" s="535" t="str" cm="1">
        <f t="array" ref="AEQ46">INDEX(AEQ$13:AEQ45,$B46+1,1)</f>
        <v>-</v>
      </c>
      <c r="AER46" s="535" t="str" cm="1">
        <f t="array" ref="AER46">INDEX(AER$13:AER45,$B46+1,1)</f>
        <v>-</v>
      </c>
      <c r="AES46" s="535" t="str" cm="1">
        <f t="array" ref="AES46">INDEX(AES$13:AES45,$B46+1,1)</f>
        <v>-</v>
      </c>
      <c r="AET46" s="535" t="str" cm="1">
        <f t="array" ref="AET46">INDEX(AET$13:AET45,$B46+1,1)</f>
        <v>-</v>
      </c>
      <c r="AEU46" s="535" t="str" cm="1">
        <f t="array" ref="AEU46">INDEX(AEU$13:AEU45,$B46+1,1)</f>
        <v>-</v>
      </c>
      <c r="AEV46" s="535" t="str" cm="1">
        <f t="array" ref="AEV46">INDEX(AEV$13:AEV45,$B46+1,1)</f>
        <v>-</v>
      </c>
      <c r="AEW46" s="535" t="str" cm="1">
        <f t="array" ref="AEW46">INDEX(AEW$13:AEW45,$B46+1,1)</f>
        <v>-</v>
      </c>
      <c r="AEX46" s="535" cm="1">
        <f t="array" ref="AEX46">INDEX(AEX$13:AEX45,$B46+1,1)</f>
        <v>0</v>
      </c>
      <c r="AEY46" s="483">
        <v>0</v>
      </c>
    </row>
    <row r="47" spans="1:831" outlineLevel="1">
      <c r="A47" s="18">
        <f t="shared" si="137"/>
        <v>34</v>
      </c>
      <c r="B47" s="18">
        <f>$A$18</f>
        <v>5</v>
      </c>
      <c r="C47">
        <v>3</v>
      </c>
      <c r="D47" s="17" t="str" cm="1">
        <f t="array" ref="D47">INDEX(D$13:D46,$B47+1,1)</f>
        <v>GSW</v>
      </c>
      <c r="E47" t="b">
        <v>1</v>
      </c>
      <c r="F47" t="b">
        <v>0</v>
      </c>
      <c r="G47" t="b">
        <f t="shared" si="200"/>
        <v>1</v>
      </c>
      <c r="H47" s="40" t="s">
        <v>2651</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10"/>
        <v>2</v>
      </c>
      <c r="W47" s="778" t="b">
        <f t="shared" si="196"/>
        <v>0</v>
      </c>
      <c r="X47" s="777" t="b">
        <f t="shared" si="206"/>
        <v>1</v>
      </c>
      <c r="Y47" s="777" t="b">
        <f t="shared" si="206"/>
        <v>1</v>
      </c>
      <c r="Z47" s="796" t="b" cm="1">
        <f t="array" ref="Z47">INDEX(Z$13:Z46,$B47+1,1)</f>
        <v>0</v>
      </c>
      <c r="AA47" s="411">
        <f t="shared" si="140"/>
        <v>6</v>
      </c>
      <c r="AB47" s="411">
        <f t="shared" si="141"/>
        <v>6</v>
      </c>
      <c r="AC47" s="411"/>
      <c r="AD47" s="411">
        <f t="shared" si="142"/>
        <v>6</v>
      </c>
      <c r="AE47" s="111"/>
      <c r="AF47" s="111"/>
      <c r="AG47" s="111"/>
      <c r="AH47" s="111"/>
      <c r="AI47" s="535" cm="1">
        <f t="array" ref="AI47">INDEX(AI$13:AI46,$B47+1,1)</f>
        <v>1</v>
      </c>
      <c r="AJ47" s="535" cm="1">
        <f t="array" ref="AJ47">INDEX(AJ$13:AJ46,$B47+1,1)</f>
        <v>1</v>
      </c>
      <c r="AK47" s="535" cm="1">
        <f t="array" ref="AK47">INDEX(AK$13:AK46,$B47+1,1)</f>
        <v>1</v>
      </c>
      <c r="AL47" s="18"/>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Mat","")&amp;IF($EZ47=1,"&amp;EL","   ")&amp;IF($DQ47=TRUE,"&amp;BBT","    ")
&amp;      " TOL"&amp;_xlfn.SINGLE(INDEX(i.TOL_Desc,1,$N47))   &amp; " Scan"&amp;$AK47
&amp;       CHOOSE($K47+1," CFS"," GFS"," NFS")&amp;     " CG_"&amp;_xlfn.SINGLE(_xlfn.SWITCH($XO47,"-",1,TRUE,1,FALSE,0))&amp;_xlfn.SINGLE(    IF($XX47="-"," FodCrop    ",_xlfn.SWITCH(VALUE(LEFT($XX$4,1)),0," All",6," Lup",9," Oat",11," OaF")&amp;"_Fod"&amp;TEXT($XX47,"000%")))
&amp;" REV"&amp;"_"&amp;TEXT($HB47,"00;-0;00;@ ")&amp;TEXT($AN47,"00;-0;00;  @")&amp;"_"&amp;TEXT($HG47,"0")&amp;"_"&amp;TEXT($AP47,"0")
&amp; " RR"&amp;TEXT(SUM($FD47:$FE47),"+00%;-00%;    ;@")
&amp; " ("&amp;IF($DD47,"P","E")   &amp;IF($DE47,"T","t")        &amp;     "_F"&amp;IF($AAG47=TRUE,3,0)+COUNTIF($ZY47:$AAC47,TRUE)+COUNTIF($BV47:$BW47,"&gt;0")&amp;IF($AAE47=TRUE,3,0)+COUNTIF($BV47:$BW47,"&gt;0")&amp;"N"&amp;$AAJ47&amp;$AAK47&amp;"L"&amp;$AAV47&amp;$AAW47&amp;"_"&amp;$AAU47&amp;")"</f>
        <v>QT_EL50 SE GSW_PInp MFM        TOLSpr Scan1 CFS CG_1 FodCrop     REV_-   _-_1 RR+01% (Et_F00N--L11_-)</v>
      </c>
      <c r="BB47" s="8" t="str">
        <f ca="1">IF(COUNTIF($BA$13:$BA47,$BA47)=1,"-","Dup")</f>
        <v>-</v>
      </c>
      <c r="BC47" s="18"/>
      <c r="BD47" s="22" t="b">
        <v>0</v>
      </c>
      <c r="BE47" s="22" t="b">
        <v>0</v>
      </c>
      <c r="BF47" s="22" t="b">
        <v>0</v>
      </c>
      <c r="BG47" s="22" t="b">
        <v>0</v>
      </c>
      <c r="BH47" s="22" t="b">
        <v>0</v>
      </c>
      <c r="BI47" s="22" t="b">
        <v>0</v>
      </c>
      <c r="BJ47" s="22" t="b">
        <v>0</v>
      </c>
      <c r="BK47" s="22" t="b">
        <v>0</v>
      </c>
      <c r="BL47" s="22" t="b">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5"/>
        <v>-</v>
      </c>
      <c r="CI47" s="411">
        <f t="shared" si="211"/>
        <v>0</v>
      </c>
      <c r="CJ47" s="411">
        <f t="shared" si="211"/>
        <v>0</v>
      </c>
      <c r="CK47" s="535" t="str" cm="1">
        <f t="array" ref="CK47">INDEX(CK$13:CK46,$B47+1,1)</f>
        <v>-</v>
      </c>
      <c r="CL47" s="535" t="str" cm="1">
        <f t="array" ref="CL47">INDEX(CL$13:CL46,$B47+1,1)</f>
        <v>-</v>
      </c>
      <c r="CM47" s="535" t="str" cm="1">
        <f t="array" ref="CM47">INDEX(CM$13:CM46,$B47+1,1)</f>
        <v>-</v>
      </c>
      <c r="CN47" s="411" t="str">
        <f t="shared" ca="1" si="147"/>
        <v>-</v>
      </c>
      <c r="CO47" s="411">
        <f t="shared" si="212"/>
        <v>0</v>
      </c>
      <c r="CP47" s="411">
        <f t="shared" si="212"/>
        <v>0</v>
      </c>
      <c r="CQ47" s="535" t="str" cm="1">
        <f t="array" ref="CQ47">INDEX(CQ$13:CQ46,$B47+1,1)</f>
        <v>-</v>
      </c>
      <c r="CR47" s="411" t="str">
        <f t="shared" ca="1" si="149"/>
        <v>-</v>
      </c>
      <c r="CS47" s="411">
        <f t="shared" si="150"/>
        <v>0</v>
      </c>
      <c r="CT47" s="535" t="str" cm="1">
        <f t="array" ref="CT47">INDEX(CT$13:CT46,$B47+1,1)</f>
        <v>-</v>
      </c>
      <c r="CU47" s="535" t="str" cm="1">
        <f t="array" ref="CU47">INDEX(CU$13:CU46,$B47+1,1)</f>
        <v>-</v>
      </c>
      <c r="CV47" s="411">
        <f t="shared" si="151"/>
        <v>0</v>
      </c>
      <c r="CW47" s="535" t="str" cm="1">
        <f t="array" ref="CW47">INDEX(CW$13:CW46,$B47+1,1)</f>
        <v>-</v>
      </c>
      <c r="CX47" s="411" t="str">
        <f t="shared" ca="1" si="152"/>
        <v>-</v>
      </c>
      <c r="CY47" s="411">
        <f t="shared" si="213"/>
        <v>0</v>
      </c>
      <c r="CZ47" s="411">
        <f t="shared" si="213"/>
        <v>0</v>
      </c>
      <c r="DA47" s="539">
        <v>720</v>
      </c>
      <c r="DB47" s="539">
        <v>720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77"/>
        <v>1</v>
      </c>
      <c r="DL47" s="411">
        <f t="shared" si="177"/>
        <v>60</v>
      </c>
      <c r="DM47" s="535" t="str" cm="1">
        <f t="array" ref="DM47">INDEX(DM$13:DM46,$B47+1,1)</f>
        <v>-</v>
      </c>
      <c r="DN47" s="411" t="str">
        <f t="shared" si="178"/>
        <v>-</v>
      </c>
      <c r="DO47" s="411" t="str">
        <f t="shared" si="178"/>
        <v>-</v>
      </c>
      <c r="DP47" s="411" t="str">
        <f t="shared" si="178"/>
        <v>-</v>
      </c>
      <c r="DQ47" s="411" t="b">
        <f t="shared" si="179"/>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18"/>
        <v>500</v>
      </c>
      <c r="DW47" s="411">
        <f t="shared" si="218"/>
        <v>500</v>
      </c>
      <c r="DX47" s="411" t="str">
        <f t="shared" si="218"/>
        <v>-</v>
      </c>
      <c r="DY47" s="411" t="str">
        <f t="shared" si="218"/>
        <v>-</v>
      </c>
      <c r="DZ47" s="411" t="str">
        <f t="shared" si="218"/>
        <v>-</v>
      </c>
      <c r="EA47" s="411" t="str">
        <f t="shared" si="218"/>
        <v>-</v>
      </c>
      <c r="EB47" s="411" t="str">
        <f t="shared" si="218"/>
        <v>-</v>
      </c>
      <c r="EC47" s="535" cm="1">
        <f t="array" ref="EC47">INDEX(EC$13:EC46,$B47+1,1)</f>
        <v>0</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535" cm="1">
        <f t="array" ref="EN47">INDEX(EN$13:EN46,$B47+1,1)</f>
        <v>999999</v>
      </c>
      <c r="EO47" s="535" cm="1">
        <f t="array" ref="EO47">INDEX(EO$13:EO46,$B47+1,1)</f>
        <v>999999</v>
      </c>
      <c r="EP47" s="782">
        <f t="shared" si="207"/>
        <v>0</v>
      </c>
      <c r="EQ47" s="782">
        <f t="shared" si="207"/>
        <v>0</v>
      </c>
      <c r="ER47" s="782">
        <f t="shared" si="207"/>
        <v>999999</v>
      </c>
      <c r="ES47" s="535" t="str" cm="1">
        <f t="array" ref="ES47">INDEX(ES$13:ES46,$B47+1,1)</f>
        <v>-</v>
      </c>
      <c r="ET47" s="535" t="str" cm="1">
        <f t="array" ref="ET47">INDEX(ET$13:ET46,$B47+1,1)</f>
        <v>-</v>
      </c>
      <c r="EU47" s="411" t="str">
        <f>IF(OR($AB47=6,$FW47&lt;2),EU$13,INDEX(i.dryman,($AJ47-1)*4+$AI47,EU$6))</f>
        <v>-</v>
      </c>
      <c r="EV47" s="411" t="str">
        <f>IF(OR($AB47=6,$FW47&lt;2),EV$13,INDEX(i.dryman,($AJ47-1)*4+$AI47,EV$6))</f>
        <v>-</v>
      </c>
      <c r="EW47" s="781">
        <f t="shared" si="181"/>
        <v>0</v>
      </c>
      <c r="EX47" s="779">
        <f t="shared" si="182"/>
        <v>999999</v>
      </c>
      <c r="EY47" s="780">
        <f t="shared" si="183"/>
        <v>999999</v>
      </c>
      <c r="EZ47" s="22">
        <v>0.5</v>
      </c>
      <c r="FA47" s="728" cm="1">
        <f t="array" ref="FA47">IF(EZ47&lt;&gt;"-",EZ47,INDEX(i.ELMatedEst,$AA47+1,$T47))</f>
        <v>0.5</v>
      </c>
      <c r="FB47" s="535" t="str" cm="1">
        <f t="array" ref="FB47">INDEX(FB$13:FB46,$B47+1,1)</f>
        <v>-</v>
      </c>
      <c r="FC47" s="535" t="str" cm="1">
        <f t="array" ref="FC47">INDEX(FC$13:FC46,$B47+1,1)</f>
        <v>-</v>
      </c>
      <c r="FD47" s="411">
        <f t="shared" si="184"/>
        <v>0</v>
      </c>
      <c r="FE47" s="666">
        <f t="shared" si="185"/>
        <v>5.0000000000000001E-3</v>
      </c>
      <c r="FF47" s="535" cm="1">
        <f t="array" ref="FF47">INDEX(FF$13:FF46,$B47+1,1)</f>
        <v>1</v>
      </c>
      <c r="FG47" s="667">
        <f t="shared" si="186"/>
        <v>0.12</v>
      </c>
      <c r="FH47" s="667">
        <f>INDEX(CHOOSE($N47,DataAutumn!i.EL_PropnSold,DataWinter!i.EL_PropnSold,DataSpring!i.EL_PropnSold),$AI47,$T47)*INDEX(i.ELMatedEst,$AB47+1,$T47)*i.dAdultRR_ELPropSold
+INDEX(i.dryman,($AJ47-1)*4+$AI47,FH$7)</f>
        <v>0</v>
      </c>
      <c r="FI47" s="667">
        <f>INDEX(CHOOSE($N47,DataAutumn!i.EL_PropnSold,DataWinter!i.EL_PropnSold,DataSpring!i.EL_PropnSold),$AI47,$T47)*INDEX(i.ELMatedEst,$AB47+1,$T47)*i.dAdultRR_ELPropSold
+INDEX(i.dryman,($AJ47-1)*4+$AI47,FI$7)</f>
        <v>3.125E-2</v>
      </c>
      <c r="FJ47" s="667">
        <f>INDEX(CHOOSE($N47,DataAutumn!i.EL_PropnSold,DataWinter!i.EL_PropnSold,DataSpring!i.EL_PropnSold),$AI47,$T47)*INDEX(i.ELMatedEst,$AB47+1,$T47)*i.dAdultRR_ELPropSold
+INDEX(i.dryman,($AJ47-1)*4+$AI47,FJ$7)</f>
        <v>3.125E-2</v>
      </c>
      <c r="FK47" s="667">
        <f>INDEX(CHOOSE($N47,DataAutumn!i.EL_PropnSold,DataWinter!i.EL_PropnSold,DataSpring!i.EL_PropnSold),$AI47,$T47)*INDEX(i.ELMatedEst,$AB47+1,$T47)*i.dAdultRR_ELPropSold
+INDEX(i.dryman,($AJ47-1)*4+$AI47,FK$7)</f>
        <v>3.125E-2</v>
      </c>
      <c r="FL47" s="668">
        <f>INDEX(CHOOSE($N47,DataAutumn!i.EL_PropnSold,DataWinter!i.EL_PropnSold,DataSpring!i.EL_PropnSold),$AI47,$T47)*INDEX(i.ELMatedEst,$AB47+1,$T47)*i.dAdultLSurv_ELPropSold</f>
        <v>0</v>
      </c>
      <c r="FM47" s="411" t="b">
        <f t="shared" si="214"/>
        <v>0</v>
      </c>
      <c r="FN47" s="411" t="b">
        <f t="shared" si="214"/>
        <v>0</v>
      </c>
      <c r="FO47" s="411" t="b">
        <f t="shared" si="214"/>
        <v>0</v>
      </c>
      <c r="FP47" s="411" t="b">
        <f t="shared" si="214"/>
        <v>0</v>
      </c>
      <c r="FQ47" s="411">
        <f t="shared" si="208"/>
        <v>1</v>
      </c>
      <c r="FR47" s="411">
        <f t="shared" si="208"/>
        <v>0</v>
      </c>
      <c r="FS47" s="411" t="b">
        <f t="shared" si="189"/>
        <v>0</v>
      </c>
      <c r="FT47" s="411" t="b">
        <f t="shared" si="209"/>
        <v>0</v>
      </c>
      <c r="FU47" s="411" t="b">
        <f t="shared" si="209"/>
        <v>0</v>
      </c>
      <c r="FV47" s="411" t="b">
        <f t="shared" si="209"/>
        <v>1</v>
      </c>
      <c r="FW47" s="87">
        <f t="shared" si="215"/>
        <v>1</v>
      </c>
      <c r="FX47" s="87">
        <f t="shared" si="215"/>
        <v>1</v>
      </c>
      <c r="FY47" s="535" cm="1">
        <f t="array" ref="FY47">INDEX(FY$13:FY46,$B47+1,1)</f>
        <v>1</v>
      </c>
      <c r="FZ47" s="535" cm="1">
        <f t="array" ref="FZ47">INDEX(FZ$13:FZ46,$B47+1,1)</f>
        <v>1</v>
      </c>
      <c r="GA47" s="535" cm="1">
        <f t="array" ref="GA47">INDEX(GA$13:GA46,$B47+1,1)</f>
        <v>1</v>
      </c>
      <c r="GB47" s="535" cm="1">
        <f t="array" ref="GB47">INDEX(GB$13:GB46,$B47+1,1)</f>
        <v>1</v>
      </c>
      <c r="GC47" s="535" t="str" cm="1">
        <f t="array" ref="GC47">INDEX(GC$13:GC46,$B47+1,1)</f>
        <v>-</v>
      </c>
      <c r="GD47" s="411" t="b">
        <f t="shared" si="190"/>
        <v>1</v>
      </c>
      <c r="GE47" s="411" t="b">
        <f t="shared" si="190"/>
        <v>0</v>
      </c>
      <c r="GF47" s="411" t="b">
        <f t="shared" si="190"/>
        <v>0</v>
      </c>
      <c r="GG47" s="411" t="b">
        <f t="shared" si="190"/>
        <v>0</v>
      </c>
      <c r="GH47" s="87">
        <f t="shared" si="216"/>
        <v>1</v>
      </c>
      <c r="GI47" s="87">
        <f t="shared" si="216"/>
        <v>1</v>
      </c>
      <c r="GJ47" s="87">
        <f t="shared" si="216"/>
        <v>1</v>
      </c>
      <c r="GK47" s="87">
        <f t="shared" si="216"/>
        <v>1</v>
      </c>
      <c r="GL47" s="87">
        <f t="shared" si="216"/>
        <v>1</v>
      </c>
      <c r="GM47" s="87">
        <f t="shared" si="216"/>
        <v>1</v>
      </c>
      <c r="GN47" s="87">
        <f t="shared" si="216"/>
        <v>1</v>
      </c>
      <c r="GO47" s="87">
        <f t="shared" si="216"/>
        <v>1</v>
      </c>
      <c r="GP47" s="535" cm="1">
        <f t="array" ref="GP47">INDEX(GP$13:GP46,$B47+1,1)</f>
        <v>0</v>
      </c>
      <c r="GQ47" s="535" cm="1">
        <f t="array" ref="GQ47">INDEX(GQ$13:GQ46,$B47+1,1)</f>
        <v>0</v>
      </c>
      <c r="GR47" s="535" cm="1">
        <f t="array" ref="GR47">INDEX(GR$13:GR46,$B47+1,1)</f>
        <v>0</v>
      </c>
      <c r="GS47" s="535" cm="1">
        <f t="array" ref="GS47">INDEX(GS$13:GS46,$B47+1,1)</f>
        <v>0</v>
      </c>
      <c r="GT47" s="411" cm="1">
        <f t="array" ref="GT47">INDEX(i.dse_type,1,$L47)</f>
        <v>0</v>
      </c>
      <c r="GU47" s="535" t="str" cm="1">
        <f t="array" ref="GU47">INDEX(GU$13:GU46,$B47+1,1)</f>
        <v>-</v>
      </c>
      <c r="GV47" s="535" t="str" cm="1">
        <f t="array" ref="GV47">INDEX(GV$13:GV46,$B47+1,1)</f>
        <v>-</v>
      </c>
      <c r="GW47" s="535" t="str" cm="1">
        <f t="array" ref="GW47">INDEX(GW$13:GW46,$B47+1,1)</f>
        <v>-</v>
      </c>
      <c r="GX47" s="18"/>
      <c r="GY47" s="535" t="str" cm="1">
        <f t="array" ref="GY47">INDEX(GY$13:GY46,$B47+1,1)</f>
        <v>-</v>
      </c>
      <c r="GZ47" s="411" t="b">
        <f t="shared" si="191"/>
        <v>0</v>
      </c>
      <c r="HA47" s="535" t="str" cm="1">
        <f t="array" ref="HA47">INDEX(HA$13:HA46,$B47+1,1)</f>
        <v>-</v>
      </c>
      <c r="HB47" s="535" t="str" cm="1">
        <f t="array" ref="HB47">INDEX(HB$13:HB46,$B47+1,1)</f>
        <v>-</v>
      </c>
      <c r="HC47" s="535" t="str" cm="1">
        <f t="array" ref="HC47">INDEX(HC$13:HC46,$B47+1,1)</f>
        <v>-</v>
      </c>
      <c r="HD47" s="535" cm="1">
        <f t="array" ref="HD47">INDEX(HD$13:HD46,$B47+1,1)</f>
        <v>1</v>
      </c>
      <c r="HE47" s="535" cm="1">
        <f t="array" ref="HE47">INDEX(HE$13:HE46,$B47+1,1)</f>
        <v>1</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t="str" cm="1">
        <f t="array" ref="HU47">INDEX(HU$13:HU46,$B47+1,1)</f>
        <v>-</v>
      </c>
      <c r="HV47" s="535" t="str" cm="1">
        <f t="array" ref="HV47">INDEX(HV$13:HV46,$B47+1,1)</f>
        <v>-</v>
      </c>
      <c r="HW47" s="535" t="str" cm="1">
        <f t="array" ref="HW47">INDEX(HW$13:HW46,$B47+1,1)</f>
        <v>-</v>
      </c>
      <c r="HX47" s="535" t="str" cm="1">
        <f t="array" ref="HX47">INDEX(HX$13:HX46,$B47+1,1)</f>
        <v>-</v>
      </c>
      <c r="HY47" s="535" t="str" cm="1">
        <f t="array" ref="HY47">INDEX(HY$13:HY46,$B47+1,1)</f>
        <v>-</v>
      </c>
      <c r="HZ47" s="535" t="str" cm="1">
        <f t="array" ref="HZ47">INDEX(HZ$13:HZ46,$B47+1,1)</f>
        <v>-</v>
      </c>
      <c r="IA47" s="535" cm="1">
        <f t="array" ref="IA47">INDEX(IA$13:IA46,$B47+1,1)</f>
        <v>0</v>
      </c>
      <c r="IB47" s="535" t="str" cm="1">
        <f t="array" ref="IB47">INDEX(IB$13:IB46,$B47+1,1)</f>
        <v>-</v>
      </c>
      <c r="IC47" s="535" cm="1">
        <f t="array" ref="IC47">INDEX(IC$13:IC46,$B47+1,1)</f>
        <v>1</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535" cm="1">
        <f t="array" ref="IK47">INDEX(IK$13:IK46,$B47+1,1)</f>
        <v>1</v>
      </c>
      <c r="IL47" s="535" cm="1">
        <f t="array" ref="IL47">INDEX(IL$13:IL46,$B47+1,1)</f>
        <v>0</v>
      </c>
      <c r="IM47" s="535" cm="1">
        <f t="array" ref="IM47">INDEX(IM$13:IM46,$B47+1,1)</f>
        <v>0</v>
      </c>
      <c r="IN47" s="535" cm="1">
        <f t="array" ref="IN47">INDEX(IN$13:IN46,$B47+1,1)</f>
        <v>0</v>
      </c>
      <c r="IO47" s="535" cm="1">
        <f t="array" ref="IO47">INDEX(IO$13:IO46,$B47+1,1)</f>
        <v>0</v>
      </c>
      <c r="IP47" s="535" cm="1">
        <f t="array" ref="IP47">INDEX(IP$13:IP46,$B47+1,1)</f>
        <v>0</v>
      </c>
      <c r="IQ47" s="18"/>
      <c r="IR47" s="535" cm="1">
        <f t="array" ref="IR47">INDEX(IR$13:IR46,$B47+1,1)</f>
        <v>0.125</v>
      </c>
      <c r="IS47" s="535" cm="1">
        <f t="array" ref="IS47">INDEX(IS$13:IS46,$B47+1,1)</f>
        <v>0.3</v>
      </c>
      <c r="IT47" s="535" cm="1">
        <f t="array" ref="IT47">INDEX(IT$13:IT46,$B47+1,1)</f>
        <v>-0.05</v>
      </c>
      <c r="IU47" s="535" cm="1">
        <f t="array" ref="IU47">INDEX(IU$13:IU46,$B47+1,1)</f>
        <v>0.1</v>
      </c>
      <c r="IV47" s="535" cm="1">
        <f t="array" ref="IV47">INDEX(IV$13:IV46,$B47+1,1)</f>
        <v>0.25</v>
      </c>
      <c r="IW47" s="535" cm="1">
        <f t="array" ref="IW47">INDEX(IW$13:IW46,$B47+1,1)</f>
        <v>-0.05</v>
      </c>
      <c r="IX47" s="535" cm="1">
        <f t="array" ref="IX47">INDEX(IX$13:IX46,$B47+1,1)</f>
        <v>0.05</v>
      </c>
      <c r="IY47" s="535" cm="1">
        <f t="array" ref="IY47">INDEX(IY$13:IY46,$B47+1,1)</f>
        <v>0.1</v>
      </c>
      <c r="IZ47" s="535" cm="1">
        <f t="array" ref="IZ47">INDEX(IZ$13:IZ46,$B47+1,1)</f>
        <v>-0.02</v>
      </c>
      <c r="JA47" s="535" cm="1">
        <f t="array" ref="JA47">INDEX(JA$13:JA46,$B47+1,1)</f>
        <v>0.1</v>
      </c>
      <c r="JB47" s="535" cm="1">
        <f t="array" ref="JB47">INDEX(JB$13:JB46,$B47+1,1)</f>
        <v>0.25</v>
      </c>
      <c r="JC47" s="535" cm="1">
        <f t="array" ref="JC47">INDEX(JC$13:JC46,$B47+1,1)</f>
        <v>-0.05</v>
      </c>
      <c r="JD47" s="535" cm="1">
        <f t="array" ref="JD47">INDEX(JD$13:JD46,$B47+1,1)</f>
        <v>0.125</v>
      </c>
      <c r="JE47" s="535" cm="1">
        <f t="array" ref="JE47">INDEX(JE$13:JE46,$B47+1,1)</f>
        <v>0.1</v>
      </c>
      <c r="JF47" s="535" cm="1">
        <f t="array" ref="JF47">INDEX(JF$13:JF46,$B47+1,1)</f>
        <v>0.1</v>
      </c>
      <c r="JG47" s="535" cm="1">
        <f t="array" ref="JG47">INDEX(JG$13:JG46,$B47+1,1)</f>
        <v>0.1</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cm="1">
        <f t="array" ref="WM47">INDEX(WM$13:WM46,$B47+1,1)</f>
        <v>0</v>
      </c>
      <c r="WN47" s="535" cm="1">
        <f t="array" ref="WN47">INDEX(WN$13:WN46,$B47+1,1)</f>
        <v>0</v>
      </c>
      <c r="WO47" s="535" cm="1">
        <f t="array" ref="WO47">INDEX(WO$13:WO46,$B47+1,1)</f>
        <v>0</v>
      </c>
      <c r="WP47" s="535" cm="1">
        <f t="array" ref="WP47">INDEX(WP$13:WP46,$B47+1,1)</f>
        <v>0</v>
      </c>
      <c r="WQ47" s="535" cm="1">
        <f t="array" ref="WQ47">INDEX(WQ$13:WQ46,$B47+1,1)</f>
        <v>0</v>
      </c>
      <c r="WR47" s="535" cm="1">
        <f t="array" ref="WR47">INDEX(WR$13:WR46,$B47+1,1)</f>
        <v>0</v>
      </c>
      <c r="WS47" s="535" t="str" cm="1">
        <f t="array" ref="WS47">INDEX(WS$13:WS46,$B47+1,1)</f>
        <v>-</v>
      </c>
      <c r="WT47" s="18"/>
      <c r="WU47" s="535" cm="1">
        <f t="array" ref="WU47">INDEX(WU$13:WU46,$B47+1,1)</f>
        <v>0</v>
      </c>
      <c r="WV47" s="535" cm="1">
        <f t="array" ref="WV47">INDEX(WV$13:WV46,$B47+1,1)</f>
        <v>0</v>
      </c>
      <c r="WW47" s="535" cm="1">
        <f t="array" ref="WW47">INDEX(WW$13:WW46,$B47+1,1)</f>
        <v>0</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535" t="str" cm="1">
        <f t="array" ref="XH47">INDEX(XH$13:XH46,$B47+1,1)</f>
        <v>-</v>
      </c>
      <c r="XI47" s="535" t="str" cm="1">
        <f t="array" ref="XI47">INDEX(XI$13:XI46,$B47+1,1)</f>
        <v>-</v>
      </c>
      <c r="XJ47" s="535" t="str" cm="1">
        <f t="array" ref="XJ47">INDEX(XJ$13:XJ46,$B47+1,1)</f>
        <v>-</v>
      </c>
      <c r="XK47" s="535" t="str" cm="1">
        <f t="array" ref="XK47">INDEX(XK$13:XK46,$B47+1,1)</f>
        <v>-</v>
      </c>
      <c r="XL47" s="535" t="str" cm="1">
        <f t="array" ref="XL47">INDEX(XL$13:XL46,$B47+1,1)</f>
        <v>-</v>
      </c>
      <c r="XM47" s="535" t="str" cm="1">
        <f t="array" ref="XM47">INDEX(XM$13:XM46,$B47+1,1)</f>
        <v>-</v>
      </c>
      <c r="XN47" s="18"/>
      <c r="XO47" s="411" t="str">
        <f t="shared" ca="1" si="217"/>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str" cm="1">
        <f t="array" ref="XW47">INDEX(XW$13:XW46,$B47+1,1)</f>
        <v>-</v>
      </c>
      <c r="XX47" s="535" t="str" cm="1">
        <f t="array" ref="XX47">INDEX(XX$13:XX46,$B47+1,1)</f>
        <v>-</v>
      </c>
      <c r="XY47" s="535" t="str" cm="1">
        <f t="array" ref="XY47">INDEX(XY$13:XY46,$B47+1,1)</f>
        <v>-</v>
      </c>
      <c r="XZ47" s="535" t="str" cm="1">
        <f t="array" ref="XZ47">INDEX(XZ$13:XZ46,$B47+1,1)</f>
        <v>-</v>
      </c>
      <c r="YA47" s="535" t="str" cm="1">
        <f t="array" ref="YA47">INDEX(YA$13:YA46,$B47+1,1)</f>
        <v>-</v>
      </c>
      <c r="YB47" s="535" cm="1">
        <f t="array" ref="YB47">INDEX(YB$13:YB46,$B47+1,1)</f>
        <v>0</v>
      </c>
      <c r="YC47" s="535" t="str" cm="1">
        <f t="array" ref="YC47">INDEX(YC$13:YC46,$B47+1,1)</f>
        <v>-</v>
      </c>
      <c r="YD47" s="535" t="str" cm="1">
        <f t="array" ref="YD47">INDEX(YD$13:YD46,$B47+1,1)</f>
        <v>-</v>
      </c>
      <c r="YE47" s="535" t="str" cm="1">
        <f t="array" ref="YE47">INDEX(YE$13:YE46,$B47+1,1)</f>
        <v>-</v>
      </c>
      <c r="YF47" s="535" t="str" cm="1">
        <f t="array" ref="YF47">INDEX(YF$13:YF46,$B47+1,1)</f>
        <v>-</v>
      </c>
      <c r="YG47" s="535" t="str" cm="1">
        <f t="array" ref="YG47">INDEX(YG$13:YG46,$B47+1,1)</f>
        <v>-</v>
      </c>
      <c r="YH47" s="535" t="str" cm="1">
        <f t="array" ref="YH47">INDEX(YH$13:YH46,$B47+1,1)</f>
        <v>-</v>
      </c>
      <c r="YI47" s="535" t="str" cm="1">
        <f t="array" ref="YI47">INDEX(YI$13:YI46,$B47+1,1)</f>
        <v>-</v>
      </c>
      <c r="YJ47" s="535" t="str" cm="1">
        <f t="array" ref="YJ47">INDEX(YJ$13:YJ46,$B47+1,1)</f>
        <v>-</v>
      </c>
      <c r="YK47" s="535" t="b" cm="1">
        <f t="array" ref="YK47">INDEX(YK$13:YK46,$B47+1,1)</f>
        <v>1</v>
      </c>
      <c r="YL47" s="535" t="str" cm="1">
        <f t="array" ref="YL47">INDEX(YL$13:YL46,$B47+1,1)</f>
        <v>-</v>
      </c>
      <c r="YM47" s="535" cm="1">
        <f t="array" ref="YM47">INDEX(YM$13:YM46,$B47+1,1)</f>
        <v>0</v>
      </c>
      <c r="YN47" s="535" cm="1">
        <f t="array" ref="YN47">INDEX(YN$13:YN46,$B47+1,1)</f>
        <v>0</v>
      </c>
      <c r="YO47" s="535" cm="1">
        <f t="array" ref="YO47">INDEX(YO$13:YO46,$B47+1,1)</f>
        <v>0</v>
      </c>
      <c r="YP47" s="18"/>
      <c r="YQ47" s="535" t="str" cm="1">
        <f t="array" ref="YQ47">INDEX(YQ$13:YQ46,$B47+1,1)</f>
        <v>-</v>
      </c>
      <c r="YR47" s="535" t="str" cm="1">
        <f t="array" ref="YR47">INDEX(YR$13:YR46,$B47+1,1)</f>
        <v>-</v>
      </c>
      <c r="YS47" s="535" t="str" cm="1">
        <f t="array" ref="YS47">INDEX(YS$13:YS46,$B47+1,1)</f>
        <v>-</v>
      </c>
      <c r="YT47" s="535" t="str" cm="1">
        <f t="array" ref="YT47">INDEX(YT$13:YT46,$B47+1,1)</f>
        <v>-</v>
      </c>
      <c r="YU47" s="535" cm="1">
        <f t="array" ref="YU47">INDEX(YU$13:YU46,$B47+1,1)</f>
        <v>1</v>
      </c>
      <c r="YV47" s="535" cm="1">
        <f t="array" ref="YV47">INDEX(YV$13:YV46,$B47+1,1)</f>
        <v>1</v>
      </c>
      <c r="YW47" s="535" cm="1">
        <f t="array" ref="YW47">INDEX(YW$13:YW46,$B47+1,1)</f>
        <v>1</v>
      </c>
      <c r="YX47" s="535" cm="1">
        <f t="array" ref="YX47">INDEX(YX$13:YX46,$B47+1,1)</f>
        <v>1</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18"/>
      <c r="ZE47" s="411">
        <v>1.5</v>
      </c>
      <c r="ZF47" s="18"/>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cm="1">
        <f t="array" ref="AAV47">INDEX(AAV$13:AAV46,$B47+1,1)</f>
        <v>1</v>
      </c>
      <c r="AAW47" s="535" cm="1">
        <f t="array" ref="AAW47">INDEX(AAW$13:AAW46,$B47+1,1)</f>
        <v>1</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18"/>
      <c r="ABL47" s="22" t="b">
        <v>1</v>
      </c>
      <c r="ABM47" s="22" t="b">
        <v>1</v>
      </c>
      <c r="ABN47" s="22" t="b">
        <v>1</v>
      </c>
      <c r="ABO47" s="22" t="b">
        <v>1</v>
      </c>
      <c r="ABP47" s="22" t="b">
        <v>1</v>
      </c>
      <c r="ABQ47" s="22" t="b">
        <v>1</v>
      </c>
      <c r="ABR47" s="22" t="b">
        <v>1</v>
      </c>
      <c r="ABS47" s="22" t="b">
        <v>1</v>
      </c>
      <c r="ABT47" s="22" t="b">
        <v>1</v>
      </c>
      <c r="ABU47" s="22" t="b">
        <v>1</v>
      </c>
      <c r="ABV47" s="22" t="b">
        <v>1</v>
      </c>
      <c r="ABW47" s="22" t="b">
        <v>1</v>
      </c>
      <c r="ABX47" s="22" t="b">
        <v>1</v>
      </c>
      <c r="ABY47" s="22" t="b">
        <v>1</v>
      </c>
      <c r="ABZ47" s="22" t="b">
        <v>1</v>
      </c>
      <c r="ACA47" s="22" t="b">
        <v>1</v>
      </c>
      <c r="ACB47" s="22" t="b">
        <v>1</v>
      </c>
      <c r="ACC47" s="22" t="b">
        <v>1</v>
      </c>
      <c r="ACD47" s="22" t="b">
        <v>1</v>
      </c>
      <c r="ACE47" s="22" t="b">
        <v>1</v>
      </c>
      <c r="ACF47" s="22" t="b">
        <v>1</v>
      </c>
      <c r="ACG47" s="22" t="b">
        <v>1</v>
      </c>
      <c r="ACH47" s="22" t="b">
        <v>1</v>
      </c>
      <c r="ACI47" s="22" t="b">
        <v>1</v>
      </c>
      <c r="ACJ47" s="22" t="b">
        <v>1</v>
      </c>
      <c r="ACK47" s="22" t="b">
        <v>1</v>
      </c>
      <c r="ACL47" s="22" t="b">
        <v>1</v>
      </c>
      <c r="ACM47" s="22" t="b">
        <v>1</v>
      </c>
      <c r="ACN47" s="22" t="b">
        <v>1</v>
      </c>
      <c r="ACO47" s="22" t="b">
        <v>1</v>
      </c>
      <c r="ACP47" s="22" t="b">
        <v>1</v>
      </c>
      <c r="ACQ47" s="22" t="b">
        <v>1</v>
      </c>
      <c r="ACR47" s="22" t="b">
        <v>1</v>
      </c>
      <c r="ACS47" s="22" t="b">
        <v>1</v>
      </c>
      <c r="ACT47" s="22" t="b">
        <v>1</v>
      </c>
      <c r="ACU47" s="22" t="b">
        <v>1</v>
      </c>
      <c r="ACV47" s="22" t="b">
        <v>1</v>
      </c>
      <c r="ACW47" s="22" t="b">
        <v>1</v>
      </c>
      <c r="ACX47" s="22" t="b">
        <v>1</v>
      </c>
      <c r="ACY47" s="22" t="b">
        <v>1</v>
      </c>
      <c r="ACZ47" s="22" t="b">
        <v>1</v>
      </c>
      <c r="ADA47" s="22" t="b">
        <v>1</v>
      </c>
      <c r="ADB47" s="22" t="b">
        <v>1</v>
      </c>
      <c r="ADC47" s="22" t="b">
        <v>1</v>
      </c>
      <c r="ADD47" s="22" t="b">
        <v>1</v>
      </c>
      <c r="ADE47" s="22" t="b">
        <v>1</v>
      </c>
      <c r="ADF47" s="22" t="b">
        <v>1</v>
      </c>
      <c r="ADG47" s="22" t="b">
        <v>1</v>
      </c>
      <c r="ADH47" s="22" t="b">
        <v>1</v>
      </c>
      <c r="ADI47" s="22" t="b">
        <v>1</v>
      </c>
      <c r="ADJ47" s="22" t="b">
        <v>1</v>
      </c>
      <c r="ADK47" s="22" t="b">
        <v>1</v>
      </c>
      <c r="ADL47" s="22" t="b">
        <v>1</v>
      </c>
      <c r="ADM47" s="22" t="b">
        <v>1</v>
      </c>
      <c r="ADN47" s="22" t="b">
        <v>1</v>
      </c>
      <c r="ADO47" s="22" t="b">
        <v>1</v>
      </c>
      <c r="ADP47" s="22" t="b">
        <v>1</v>
      </c>
      <c r="ADQ47" s="22" t="b">
        <v>1</v>
      </c>
      <c r="ADR47" s="22" t="b">
        <v>1</v>
      </c>
      <c r="ADS47" s="22" t="b">
        <v>1</v>
      </c>
      <c r="ADT47" s="22" t="b">
        <v>1</v>
      </c>
      <c r="ADU47" s="22" t="b">
        <v>1</v>
      </c>
      <c r="ADV47" s="22" t="b">
        <v>1</v>
      </c>
      <c r="ADW47" s="22" t="b">
        <v>1</v>
      </c>
      <c r="ADX47" s="22" t="b">
        <v>1</v>
      </c>
      <c r="ADY47" s="22" t="b">
        <v>1</v>
      </c>
      <c r="ADZ47" s="22" t="b">
        <v>1</v>
      </c>
      <c r="AEA47" s="22" t="b">
        <v>1</v>
      </c>
      <c r="AEB47" s="22" t="b">
        <v>1</v>
      </c>
      <c r="AEC47" s="22" t="b">
        <v>1</v>
      </c>
      <c r="AED47" s="22" t="b">
        <v>1</v>
      </c>
      <c r="AEE47" s="22" t="b">
        <v>1</v>
      </c>
      <c r="AEF47" s="22" t="b">
        <v>1</v>
      </c>
      <c r="AEG47" s="22" t="b">
        <v>1</v>
      </c>
      <c r="AEH47" s="22" t="b">
        <v>1</v>
      </c>
      <c r="AEI47" s="22" t="b">
        <v>1</v>
      </c>
      <c r="AEJ47" s="22" t="b">
        <v>1</v>
      </c>
      <c r="AEK47" s="22" t="b">
        <v>1</v>
      </c>
      <c r="AEL47" s="22" t="b">
        <v>1</v>
      </c>
      <c r="AEM47" s="22" t="b">
        <v>1</v>
      </c>
      <c r="AEN47" s="22" t="b">
        <v>1</v>
      </c>
      <c r="AEO47" s="22" t="b">
        <v>1</v>
      </c>
      <c r="AEP47" s="22" t="b">
        <v>1</v>
      </c>
      <c r="AEQ47" s="22" t="b">
        <v>1</v>
      </c>
      <c r="AER47" s="22" t="b">
        <v>1</v>
      </c>
      <c r="AES47" s="22" t="b">
        <v>1</v>
      </c>
      <c r="AET47" s="22" t="b">
        <v>1</v>
      </c>
      <c r="AEU47" s="22" t="b">
        <v>1</v>
      </c>
      <c r="AEV47" s="22" t="b">
        <v>1</v>
      </c>
      <c r="AEW47" s="22" t="b">
        <v>1</v>
      </c>
      <c r="AEX47" s="535" cm="1">
        <f t="array" ref="AEX47">INDEX(AEX$13:AEX46,$B47+1,1)</f>
        <v>0</v>
      </c>
      <c r="AEY47" s="483">
        <v>0</v>
      </c>
    </row>
    <row r="48" spans="1:831" outlineLevel="1">
      <c r="A48" s="18">
        <f t="shared" si="137"/>
        <v>35</v>
      </c>
      <c r="B48" s="18">
        <f>$A$47</f>
        <v>34</v>
      </c>
      <c r="C48">
        <v>3</v>
      </c>
      <c r="D48" s="17" t="str" cm="1">
        <f t="array" ref="D48">INDEX(D$13:D47,$B48+1,1)</f>
        <v>GSW</v>
      </c>
      <c r="E48" t="b">
        <v>1</v>
      </c>
      <c r="F48" t="b">
        <v>0</v>
      </c>
      <c r="G48" t="b">
        <f t="shared" si="200"/>
        <v>1</v>
      </c>
      <c r="H48" s="40" t="s">
        <v>2652</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535" cm="1">
        <f t="array" ref="T48">INDEX(T$13:T47,$B48+1,1)</f>
        <v>2</v>
      </c>
      <c r="U48" s="535" cm="1">
        <f t="array" ref="U48">INDEX(U$13:U47,$B48+1,1)</f>
        <v>2</v>
      </c>
      <c r="V48" s="411">
        <f t="shared" si="210"/>
        <v>2</v>
      </c>
      <c r="W48" s="778" t="b">
        <f t="shared" si="196"/>
        <v>0</v>
      </c>
      <c r="X48" s="777" t="b">
        <f t="shared" si="206"/>
        <v>1</v>
      </c>
      <c r="Y48" s="777" t="b">
        <f t="shared" si="206"/>
        <v>1</v>
      </c>
      <c r="Z48" s="796" t="b" cm="1">
        <f t="array" ref="Z48">INDEX(Z$13:Z47,$B48+1,1)</f>
        <v>0</v>
      </c>
      <c r="AA48" s="411">
        <f t="shared" si="140"/>
        <v>6</v>
      </c>
      <c r="AB48" s="411">
        <f t="shared" si="141"/>
        <v>6</v>
      </c>
      <c r="AC48" s="411"/>
      <c r="AD48" s="411">
        <f t="shared" si="142"/>
        <v>6</v>
      </c>
      <c r="AE48" s="111"/>
      <c r="AF48" s="111"/>
      <c r="AG48" s="111"/>
      <c r="AH48" s="111"/>
      <c r="AI48" s="535" cm="1">
        <f t="array" ref="AI48">INDEX(AI$13:AI47,$B48+1,1)</f>
        <v>1</v>
      </c>
      <c r="AJ48" s="535" cm="1">
        <f t="array" ref="AJ48">INDEX(AJ$13:AJ47,$B48+1,1)</f>
        <v>1</v>
      </c>
      <c r="AK48" s="535" cm="1">
        <f t="array" ref="AK48">INDEX(AK$13:AK47,$B48+1,1)</f>
        <v>1</v>
      </c>
      <c r="AL48" s="18"/>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Mat","")&amp;IF($EZ48=1,"&amp;EL","   ")&amp;IF($DQ48=TRUE,"&amp;BBT","    ")
&amp;      " TOL"&amp;_xlfn.SINGLE(INDEX(i.TOL_Desc,1,$N48))   &amp; " Scan"&amp;$AK48
&amp;       CHOOSE($K48+1," CFS"," GFS"," NFS")&amp;     " CG_"&amp;_xlfn.SINGLE(_xlfn.SWITCH($XO48,"-",1,TRUE,1,FALSE,0))&amp;_xlfn.SINGLE(    IF($XX48="-"," FodCrop    ",_xlfn.SWITCH(VALUE(LEFT($XX$4,1)),0," All",6," Lup",9," Oat",11," OaF")&amp;"_Fod"&amp;TEXT($XX48,"000%")))
&amp;" REV"&amp;"_"&amp;TEXT($HB48,"00;-0;00;@ ")&amp;TEXT($AN48,"00;-0;00;  @")&amp;"_"&amp;TEXT($HG48,"0")&amp;"_"&amp;TEXT($AP48,"0")
&amp; " RR"&amp;TEXT(SUM($FD48:$FE48),"+00%;-00%;    ;@")
&amp; " ("&amp;IF($DD48,"P","E")   &amp;IF($DE48,"T","t")        &amp;     "_F"&amp;IF($AAG48=TRUE,3,0)+COUNTIF($ZY48:$AAC48,TRUE)+COUNTIF($BV48:$BW48,"&gt;0")&amp;IF($AAE48=TRUE,3,0)+COUNTIF($BV48:$BW48,"&gt;0")&amp;"N"&amp;$AAJ48&amp;$AAK48&amp;"L"&amp;$AAV48&amp;$AAW48&amp;"_"&amp;$AAU48&amp;")"</f>
        <v>QT-EL00 SE GSW_PInp MFM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5"/>
        <v>-</v>
      </c>
      <c r="CI48" s="411">
        <f t="shared" si="211"/>
        <v>0</v>
      </c>
      <c r="CJ48" s="411">
        <f t="shared" si="211"/>
        <v>0</v>
      </c>
      <c r="CK48" s="535" t="str" cm="1">
        <f t="array" ref="CK48">INDEX(CK$13:CK47,$B48+1,1)</f>
        <v>-</v>
      </c>
      <c r="CL48" s="535" t="str" cm="1">
        <f t="array" ref="CL48">INDEX(CL$13:CL47,$B48+1,1)</f>
        <v>-</v>
      </c>
      <c r="CM48" s="535" t="str" cm="1">
        <f t="array" ref="CM48">INDEX(CM$13:CM47,$B48+1,1)</f>
        <v>-</v>
      </c>
      <c r="CN48" s="411" t="str">
        <f t="shared" ca="1" si="147"/>
        <v>-</v>
      </c>
      <c r="CO48" s="411">
        <f t="shared" si="212"/>
        <v>0</v>
      </c>
      <c r="CP48" s="411">
        <f t="shared" si="212"/>
        <v>0</v>
      </c>
      <c r="CQ48" s="535" t="str" cm="1">
        <f t="array" ref="CQ48">INDEX(CQ$13:CQ47,$B48+1,1)</f>
        <v>-</v>
      </c>
      <c r="CR48" s="411" t="str">
        <f t="shared" ca="1" si="149"/>
        <v>-</v>
      </c>
      <c r="CS48" s="411">
        <f t="shared" si="150"/>
        <v>0</v>
      </c>
      <c r="CT48" s="535" t="str" cm="1">
        <f t="array" ref="CT48">INDEX(CT$13:CT47,$B48+1,1)</f>
        <v>-</v>
      </c>
      <c r="CU48" s="535" t="str" cm="1">
        <f t="array" ref="CU48">INDEX(CU$13:CU47,$B48+1,1)</f>
        <v>-</v>
      </c>
      <c r="CV48" s="411">
        <f t="shared" si="151"/>
        <v>0</v>
      </c>
      <c r="CW48" s="535" t="str" cm="1">
        <f t="array" ref="CW48">INDEX(CW$13:CW47,$B48+1,1)</f>
        <v>-</v>
      </c>
      <c r="CX48" s="411" t="str">
        <f t="shared" ca="1" si="152"/>
        <v>-</v>
      </c>
      <c r="CY48" s="411">
        <f t="shared" si="213"/>
        <v>0</v>
      </c>
      <c r="CZ48" s="411">
        <f t="shared" si="213"/>
        <v>0</v>
      </c>
      <c r="DA48" s="535" cm="1">
        <f t="array" ref="DA48">INDEX(DA$13:DA47,$B48+1,1)</f>
        <v>720</v>
      </c>
      <c r="DB48" s="535" cm="1">
        <f t="array" ref="DB48">INDEX(DB$13:DB47,$B48+1,1)</f>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77"/>
        <v>1</v>
      </c>
      <c r="DL48" s="411">
        <f t="shared" si="177"/>
        <v>60</v>
      </c>
      <c r="DM48" s="535" t="str" cm="1">
        <f t="array" ref="DM48">INDEX(DM$13:DM47,$B48+1,1)</f>
        <v>-</v>
      </c>
      <c r="DN48" s="411" t="str">
        <f t="shared" si="178"/>
        <v>-</v>
      </c>
      <c r="DO48" s="411" t="str">
        <f t="shared" si="178"/>
        <v>-</v>
      </c>
      <c r="DP48" s="411" t="str">
        <f t="shared" si="178"/>
        <v>-</v>
      </c>
      <c r="DQ48" s="411" t="b">
        <f t="shared" si="179"/>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18"/>
        <v>500</v>
      </c>
      <c r="DW48" s="411">
        <f t="shared" si="218"/>
        <v>500</v>
      </c>
      <c r="DX48" s="411" t="str">
        <f t="shared" si="218"/>
        <v>-</v>
      </c>
      <c r="DY48" s="411" t="str">
        <f t="shared" si="218"/>
        <v>-</v>
      </c>
      <c r="DZ48" s="411" t="str">
        <f t="shared" si="218"/>
        <v>-</v>
      </c>
      <c r="EA48" s="411" t="str">
        <f t="shared" si="218"/>
        <v>-</v>
      </c>
      <c r="EB48" s="411" t="str">
        <f t="shared" si="218"/>
        <v>-</v>
      </c>
      <c r="EC48" s="535" cm="1">
        <f t="array" ref="EC48">INDEX(EC$13:EC47,$B48+1,1)</f>
        <v>0</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535" cm="1">
        <f t="array" ref="EN48">INDEX(EN$13:EN47,$B48+1,1)</f>
        <v>999999</v>
      </c>
      <c r="EO48" s="535" cm="1">
        <f t="array" ref="EO48">INDEX(EO$13:EO47,$B48+1,1)</f>
        <v>999999</v>
      </c>
      <c r="EP48" s="782">
        <f t="shared" si="207"/>
        <v>0</v>
      </c>
      <c r="EQ48" s="782">
        <f t="shared" si="207"/>
        <v>0</v>
      </c>
      <c r="ER48" s="782">
        <f t="shared" si="207"/>
        <v>999999</v>
      </c>
      <c r="ES48" s="535" t="str" cm="1">
        <f t="array" ref="ES48">INDEX(ES$13:ES47,$B48+1,1)</f>
        <v>-</v>
      </c>
      <c r="ET48" s="535" t="str" cm="1">
        <f t="array" ref="ET48">INDEX(ET$13:ET47,$B48+1,1)</f>
        <v>-</v>
      </c>
      <c r="EU48" s="411" t="str">
        <f>IF(OR($AB48=6,$FW48&lt;2),EU$13,INDEX(i.dryman,($AJ48-1)*4+$AI48,EU$6))</f>
        <v>-</v>
      </c>
      <c r="EV48" s="411" t="str">
        <f>IF(OR($AB48=6,$FW48&lt;2),EV$13,INDEX(i.dryman,($AJ48-1)*4+$AI48,EV$6))</f>
        <v>-</v>
      </c>
      <c r="EW48" s="781">
        <f t="shared" si="181"/>
        <v>0</v>
      </c>
      <c r="EX48" s="779">
        <f t="shared" si="182"/>
        <v>999999</v>
      </c>
      <c r="EY48" s="780">
        <f t="shared" si="183"/>
        <v>999999</v>
      </c>
      <c r="EZ48" s="22" t="s">
        <v>30</v>
      </c>
      <c r="FA48" s="728" cm="1">
        <f t="array" ref="FA48">IF(EZ48&lt;&gt;"-",EZ48,INDEX(i.ELMatedEst,$AA48+1,$T48))</f>
        <v>0</v>
      </c>
      <c r="FB48" s="535" t="str" cm="1">
        <f t="array" ref="FB48">INDEX(FB$13:FB47,$B48+1,1)</f>
        <v>-</v>
      </c>
      <c r="FC48" s="535" t="str" cm="1">
        <f t="array" ref="FC48">INDEX(FC$13:FC47,$B48+1,1)</f>
        <v>-</v>
      </c>
      <c r="FD48" s="411">
        <f t="shared" si="184"/>
        <v>0</v>
      </c>
      <c r="FE48" s="666">
        <f t="shared" si="185"/>
        <v>5.0000000000000001E-3</v>
      </c>
      <c r="FF48" s="535" cm="1">
        <f t="array" ref="FF48">INDEX(FF$13:FF47,$B48+1,1)</f>
        <v>1</v>
      </c>
      <c r="FG48" s="667">
        <f t="shared" si="186"/>
        <v>0.12</v>
      </c>
      <c r="FH48" s="667">
        <f>INDEX(CHOOSE($N48,DataAutumn!i.EL_PropnSold,DataWinter!i.EL_PropnSold,DataSpring!i.EL_PropnSold),$AI48,$T48)*INDEX(i.ELMatedEst,$AB48+1,$T48)*i.dAdultRR_ELPropSold
+INDEX(i.dryman,($AJ48-1)*4+$AI48,FH$7)</f>
        <v>0</v>
      </c>
      <c r="FI48" s="667">
        <f>INDEX(CHOOSE($N48,DataAutumn!i.EL_PropnSold,DataWinter!i.EL_PropnSold,DataSpring!i.EL_PropnSold),$AI48,$T48)*INDEX(i.ELMatedEst,$AB48+1,$T48)*i.dAdultRR_ELPropSold
+INDEX(i.dryman,($AJ48-1)*4+$AI48,FI$7)</f>
        <v>3.125E-2</v>
      </c>
      <c r="FJ48" s="667">
        <f>INDEX(CHOOSE($N48,DataAutumn!i.EL_PropnSold,DataWinter!i.EL_PropnSold,DataSpring!i.EL_PropnSold),$AI48,$T48)*INDEX(i.ELMatedEst,$AB48+1,$T48)*i.dAdultRR_ELPropSold
+INDEX(i.dryman,($AJ48-1)*4+$AI48,FJ$7)</f>
        <v>3.125E-2</v>
      </c>
      <c r="FK48" s="667">
        <f>INDEX(CHOOSE($N48,DataAutumn!i.EL_PropnSold,DataWinter!i.EL_PropnSold,DataSpring!i.EL_PropnSold),$AI48,$T48)*INDEX(i.ELMatedEst,$AB48+1,$T48)*i.dAdultRR_ELPropSold
+INDEX(i.dryman,($AJ48-1)*4+$AI48,FK$7)</f>
        <v>3.125E-2</v>
      </c>
      <c r="FL48" s="668">
        <f>INDEX(CHOOSE($N48,DataAutumn!i.EL_PropnSold,DataWinter!i.EL_PropnSold,DataSpring!i.EL_PropnSold),$AI48,$T48)*INDEX(i.ELMatedEst,$AB48+1,$T48)*i.dAdultLSurv_ELPropSold</f>
        <v>0</v>
      </c>
      <c r="FM48" s="411" t="b">
        <f t="shared" si="214"/>
        <v>0</v>
      </c>
      <c r="FN48" s="411" t="b">
        <f t="shared" si="214"/>
        <v>0</v>
      </c>
      <c r="FO48" s="411" t="b">
        <f t="shared" si="214"/>
        <v>0</v>
      </c>
      <c r="FP48" s="411" t="b">
        <f t="shared" si="214"/>
        <v>0</v>
      </c>
      <c r="FQ48" s="411">
        <f t="shared" si="208"/>
        <v>1</v>
      </c>
      <c r="FR48" s="411">
        <f t="shared" si="208"/>
        <v>0</v>
      </c>
      <c r="FS48" s="411" t="b">
        <f t="shared" si="189"/>
        <v>0</v>
      </c>
      <c r="FT48" s="411" t="b">
        <f t="shared" si="209"/>
        <v>0</v>
      </c>
      <c r="FU48" s="411" t="b">
        <f t="shared" si="209"/>
        <v>0</v>
      </c>
      <c r="FV48" s="411" t="b">
        <f t="shared" si="209"/>
        <v>1</v>
      </c>
      <c r="FW48" s="87">
        <f t="shared" si="215"/>
        <v>1</v>
      </c>
      <c r="FX48" s="87">
        <f t="shared" si="215"/>
        <v>1</v>
      </c>
      <c r="FY48" s="535" cm="1">
        <f t="array" ref="FY48">INDEX(FY$13:FY47,$B48+1,1)</f>
        <v>1</v>
      </c>
      <c r="FZ48" s="535" cm="1">
        <f t="array" ref="FZ48">INDEX(FZ$13:FZ47,$B48+1,1)</f>
        <v>1</v>
      </c>
      <c r="GA48" s="535" cm="1">
        <f t="array" ref="GA48">INDEX(GA$13:GA47,$B48+1,1)</f>
        <v>1</v>
      </c>
      <c r="GB48" s="535" cm="1">
        <f t="array" ref="GB48">INDEX(GB$13:GB47,$B48+1,1)</f>
        <v>1</v>
      </c>
      <c r="GC48" s="535" t="str" cm="1">
        <f t="array" ref="GC48">INDEX(GC$13:GC47,$B48+1,1)</f>
        <v>-</v>
      </c>
      <c r="GD48" s="411" t="b">
        <f t="shared" si="190"/>
        <v>1</v>
      </c>
      <c r="GE48" s="411" t="b">
        <f t="shared" si="190"/>
        <v>0</v>
      </c>
      <c r="GF48" s="411" t="b">
        <f t="shared" si="190"/>
        <v>0</v>
      </c>
      <c r="GG48" s="411" t="b">
        <f t="shared" si="190"/>
        <v>0</v>
      </c>
      <c r="GH48" s="87">
        <f t="shared" si="216"/>
        <v>1</v>
      </c>
      <c r="GI48" s="87">
        <f t="shared" si="216"/>
        <v>1</v>
      </c>
      <c r="GJ48" s="87">
        <f t="shared" si="216"/>
        <v>1</v>
      </c>
      <c r="GK48" s="87">
        <f t="shared" si="216"/>
        <v>1</v>
      </c>
      <c r="GL48" s="87">
        <f t="shared" si="216"/>
        <v>1</v>
      </c>
      <c r="GM48" s="87">
        <f t="shared" si="216"/>
        <v>1</v>
      </c>
      <c r="GN48" s="87">
        <f t="shared" si="216"/>
        <v>1</v>
      </c>
      <c r="GO48" s="87">
        <f t="shared" si="216"/>
        <v>1</v>
      </c>
      <c r="GP48" s="535" cm="1">
        <f t="array" ref="GP48">INDEX(GP$13:GP47,$B48+1,1)</f>
        <v>0</v>
      </c>
      <c r="GQ48" s="535" cm="1">
        <f t="array" ref="GQ48">INDEX(GQ$13:GQ47,$B48+1,1)</f>
        <v>0</v>
      </c>
      <c r="GR48" s="535" cm="1">
        <f t="array" ref="GR48">INDEX(GR$13:GR47,$B48+1,1)</f>
        <v>0</v>
      </c>
      <c r="GS48" s="535" cm="1">
        <f t="array" ref="GS48">INDEX(GS$13:GS47,$B48+1,1)</f>
        <v>0</v>
      </c>
      <c r="GT48" s="411" cm="1">
        <f t="array" ref="GT48">INDEX(i.dse_type,1,$L48)</f>
        <v>0</v>
      </c>
      <c r="GU48" s="535" t="str" cm="1">
        <f t="array" ref="GU48">INDEX(GU$13:GU47,$B48+1,1)</f>
        <v>-</v>
      </c>
      <c r="GV48" s="535" t="str" cm="1">
        <f t="array" ref="GV48">INDEX(GV$13:GV47,$B48+1,1)</f>
        <v>-</v>
      </c>
      <c r="GW48" s="535" t="str" cm="1">
        <f t="array" ref="GW48">INDEX(GW$13:GW47,$B48+1,1)</f>
        <v>-</v>
      </c>
      <c r="GX48" s="18"/>
      <c r="GY48" s="535" t="str" cm="1">
        <f t="array" ref="GY48">INDEX(GY$13:GY47,$B48+1,1)</f>
        <v>-</v>
      </c>
      <c r="GZ48" s="411" t="b">
        <f t="shared" si="191"/>
        <v>0</v>
      </c>
      <c r="HA48" s="535" t="str" cm="1">
        <f t="array" ref="HA48">INDEX(HA$13:HA47,$B48+1,1)</f>
        <v>-</v>
      </c>
      <c r="HB48" s="535" t="str" cm="1">
        <f t="array" ref="HB48">INDEX(HB$13:HB47,$B48+1,1)</f>
        <v>-</v>
      </c>
      <c r="HC48" s="535" t="str" cm="1">
        <f t="array" ref="HC48">INDEX(HC$13:HC47,$B48+1,1)</f>
        <v>-</v>
      </c>
      <c r="HD48" s="535" cm="1">
        <f t="array" ref="HD48">INDEX(HD$13:HD47,$B48+1,1)</f>
        <v>1</v>
      </c>
      <c r="HE48" s="535" cm="1">
        <f t="array" ref="HE48">INDEX(HE$13:HE47,$B48+1,1)</f>
        <v>1</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t="str" cm="1">
        <f t="array" ref="HU48">INDEX(HU$13:HU47,$B48+1,1)</f>
        <v>-</v>
      </c>
      <c r="HV48" s="535" t="str" cm="1">
        <f t="array" ref="HV48">INDEX(HV$13:HV47,$B48+1,1)</f>
        <v>-</v>
      </c>
      <c r="HW48" s="535" t="str" cm="1">
        <f t="array" ref="HW48">INDEX(HW$13:HW47,$B48+1,1)</f>
        <v>-</v>
      </c>
      <c r="HX48" s="535" t="str" cm="1">
        <f t="array" ref="HX48">INDEX(HX$13:HX47,$B48+1,1)</f>
        <v>-</v>
      </c>
      <c r="HY48" s="535" t="str" cm="1">
        <f t="array" ref="HY48">INDEX(HY$13:HY47,$B48+1,1)</f>
        <v>-</v>
      </c>
      <c r="HZ48" s="535" t="str" cm="1">
        <f t="array" ref="HZ48">INDEX(HZ$13:HZ47,$B48+1,1)</f>
        <v>-</v>
      </c>
      <c r="IA48" s="535" cm="1">
        <f t="array" ref="IA48">INDEX(IA$13:IA47,$B48+1,1)</f>
        <v>0</v>
      </c>
      <c r="IB48" s="535" t="str" cm="1">
        <f t="array" ref="IB48">INDEX(IB$13:IB47,$B48+1,1)</f>
        <v>-</v>
      </c>
      <c r="IC48" s="535" cm="1">
        <f t="array" ref="IC48">INDEX(IC$13:IC47,$B48+1,1)</f>
        <v>1</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535" cm="1">
        <f t="array" ref="IK48">INDEX(IK$13:IK47,$B48+1,1)</f>
        <v>1</v>
      </c>
      <c r="IL48" s="535" cm="1">
        <f t="array" ref="IL48">INDEX(IL$13:IL47,$B48+1,1)</f>
        <v>0</v>
      </c>
      <c r="IM48" s="535" cm="1">
        <f t="array" ref="IM48">INDEX(IM$13:IM47,$B48+1,1)</f>
        <v>0</v>
      </c>
      <c r="IN48" s="535" cm="1">
        <f t="array" ref="IN48">INDEX(IN$13:IN47,$B48+1,1)</f>
        <v>0</v>
      </c>
      <c r="IO48" s="535" cm="1">
        <f t="array" ref="IO48">INDEX(IO$13:IO47,$B48+1,1)</f>
        <v>0</v>
      </c>
      <c r="IP48" s="535" cm="1">
        <f t="array" ref="IP48">INDEX(IP$13:IP47,$B48+1,1)</f>
        <v>0</v>
      </c>
      <c r="IQ48" s="18"/>
      <c r="IR48" s="535" cm="1">
        <f t="array" ref="IR48">INDEX(IR$13:IR47,$B48+1,1)</f>
        <v>0.125</v>
      </c>
      <c r="IS48" s="535" cm="1">
        <f t="array" ref="IS48">INDEX(IS$13:IS47,$B48+1,1)</f>
        <v>0.3</v>
      </c>
      <c r="IT48" s="535" cm="1">
        <f t="array" ref="IT48">INDEX(IT$13:IT47,$B48+1,1)</f>
        <v>-0.05</v>
      </c>
      <c r="IU48" s="535" cm="1">
        <f t="array" ref="IU48">INDEX(IU$13:IU47,$B48+1,1)</f>
        <v>0.1</v>
      </c>
      <c r="IV48" s="535" cm="1">
        <f t="array" ref="IV48">INDEX(IV$13:IV47,$B48+1,1)</f>
        <v>0.25</v>
      </c>
      <c r="IW48" s="535" cm="1">
        <f t="array" ref="IW48">INDEX(IW$13:IW47,$B48+1,1)</f>
        <v>-0.05</v>
      </c>
      <c r="IX48" s="535" cm="1">
        <f t="array" ref="IX48">INDEX(IX$13:IX47,$B48+1,1)</f>
        <v>0.05</v>
      </c>
      <c r="IY48" s="535" cm="1">
        <f t="array" ref="IY48">INDEX(IY$13:IY47,$B48+1,1)</f>
        <v>0.1</v>
      </c>
      <c r="IZ48" s="535" cm="1">
        <f t="array" ref="IZ48">INDEX(IZ$13:IZ47,$B48+1,1)</f>
        <v>-0.02</v>
      </c>
      <c r="JA48" s="535" cm="1">
        <f t="array" ref="JA48">INDEX(JA$13:JA47,$B48+1,1)</f>
        <v>0.1</v>
      </c>
      <c r="JB48" s="535" cm="1">
        <f t="array" ref="JB48">INDEX(JB$13:JB47,$B48+1,1)</f>
        <v>0.25</v>
      </c>
      <c r="JC48" s="535" cm="1">
        <f t="array" ref="JC48">INDEX(JC$13:JC47,$B48+1,1)</f>
        <v>-0.05</v>
      </c>
      <c r="JD48" s="535" cm="1">
        <f t="array" ref="JD48">INDEX(JD$13:JD47,$B48+1,1)</f>
        <v>0.125</v>
      </c>
      <c r="JE48" s="535" cm="1">
        <f t="array" ref="JE48">INDEX(JE$13:JE47,$B48+1,1)</f>
        <v>0.1</v>
      </c>
      <c r="JF48" s="535" cm="1">
        <f t="array" ref="JF48">INDEX(JF$13:JF47,$B48+1,1)</f>
        <v>0.1</v>
      </c>
      <c r="JG48" s="535" cm="1">
        <f t="array" ref="JG48">INDEX(JG$13:JG47,$B48+1,1)</f>
        <v>0.1</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cm="1">
        <f t="array" ref="WM48">INDEX(WM$13:WM47,$B48+1,1)</f>
        <v>0</v>
      </c>
      <c r="WN48" s="535" cm="1">
        <f t="array" ref="WN48">INDEX(WN$13:WN47,$B48+1,1)</f>
        <v>0</v>
      </c>
      <c r="WO48" s="535" cm="1">
        <f t="array" ref="WO48">INDEX(WO$13:WO47,$B48+1,1)</f>
        <v>0</v>
      </c>
      <c r="WP48" s="535" cm="1">
        <f t="array" ref="WP48">INDEX(WP$13:WP47,$B48+1,1)</f>
        <v>0</v>
      </c>
      <c r="WQ48" s="535" cm="1">
        <f t="array" ref="WQ48">INDEX(WQ$13:WQ47,$B48+1,1)</f>
        <v>0</v>
      </c>
      <c r="WR48" s="535" cm="1">
        <f t="array" ref="WR48">INDEX(WR$13:WR47,$B48+1,1)</f>
        <v>0</v>
      </c>
      <c r="WS48" s="535" t="str" cm="1">
        <f t="array" ref="WS48">INDEX(WS$13:WS47,$B48+1,1)</f>
        <v>-</v>
      </c>
      <c r="WT48" s="18"/>
      <c r="WU48" s="535" cm="1">
        <f t="array" ref="WU48">INDEX(WU$13:WU47,$B48+1,1)</f>
        <v>0</v>
      </c>
      <c r="WV48" s="535" cm="1">
        <f t="array" ref="WV48">INDEX(WV$13:WV47,$B48+1,1)</f>
        <v>0</v>
      </c>
      <c r="WW48" s="535" cm="1">
        <f t="array" ref="WW48">INDEX(WW$13:WW47,$B48+1,1)</f>
        <v>0</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535" t="str" cm="1">
        <f t="array" ref="XH48">INDEX(XH$13:XH47,$B48+1,1)</f>
        <v>-</v>
      </c>
      <c r="XI48" s="535" t="str" cm="1">
        <f t="array" ref="XI48">INDEX(XI$13:XI47,$B48+1,1)</f>
        <v>-</v>
      </c>
      <c r="XJ48" s="535" t="str" cm="1">
        <f t="array" ref="XJ48">INDEX(XJ$13:XJ47,$B48+1,1)</f>
        <v>-</v>
      </c>
      <c r="XK48" s="535" t="str" cm="1">
        <f t="array" ref="XK48">INDEX(XK$13:XK47,$B48+1,1)</f>
        <v>-</v>
      </c>
      <c r="XL48" s="535" t="str" cm="1">
        <f t="array" ref="XL48">INDEX(XL$13:XL47,$B48+1,1)</f>
        <v>-</v>
      </c>
      <c r="XM48" s="535" t="str" cm="1">
        <f t="array" ref="XM48">INDEX(XM$13:XM47,$B48+1,1)</f>
        <v>-</v>
      </c>
      <c r="XN48" s="18"/>
      <c r="XO48" s="411" t="str">
        <f t="shared" ca="1" si="217"/>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str" cm="1">
        <f t="array" ref="XW48">INDEX(XW$13:XW47,$B48+1,1)</f>
        <v>-</v>
      </c>
      <c r="XX48" s="535" t="str" cm="1">
        <f t="array" ref="XX48">INDEX(XX$13:XX47,$B48+1,1)</f>
        <v>-</v>
      </c>
      <c r="XY48" s="535" t="str" cm="1">
        <f t="array" ref="XY48">INDEX(XY$13:XY47,$B48+1,1)</f>
        <v>-</v>
      </c>
      <c r="XZ48" s="535" t="str" cm="1">
        <f t="array" ref="XZ48">INDEX(XZ$13:XZ47,$B48+1,1)</f>
        <v>-</v>
      </c>
      <c r="YA48" s="535" t="str" cm="1">
        <f t="array" ref="YA48">INDEX(YA$13:YA47,$B48+1,1)</f>
        <v>-</v>
      </c>
      <c r="YB48" s="535" cm="1">
        <f t="array" ref="YB48">INDEX(YB$13:YB47,$B48+1,1)</f>
        <v>0</v>
      </c>
      <c r="YC48" s="535" t="str" cm="1">
        <f t="array" ref="YC48">INDEX(YC$13:YC47,$B48+1,1)</f>
        <v>-</v>
      </c>
      <c r="YD48" s="535" t="str" cm="1">
        <f t="array" ref="YD48">INDEX(YD$13:YD47,$B48+1,1)</f>
        <v>-</v>
      </c>
      <c r="YE48" s="535" t="str" cm="1">
        <f t="array" ref="YE48">INDEX(YE$13:YE47,$B48+1,1)</f>
        <v>-</v>
      </c>
      <c r="YF48" s="535" t="str" cm="1">
        <f t="array" ref="YF48">INDEX(YF$13:YF47,$B48+1,1)</f>
        <v>-</v>
      </c>
      <c r="YG48" s="535" t="str" cm="1">
        <f t="array" ref="YG48">INDEX(YG$13:YG47,$B48+1,1)</f>
        <v>-</v>
      </c>
      <c r="YH48" s="535" t="str" cm="1">
        <f t="array" ref="YH48">INDEX(YH$13:YH47,$B48+1,1)</f>
        <v>-</v>
      </c>
      <c r="YI48" s="535" t="str" cm="1">
        <f t="array" ref="YI48">INDEX(YI$13:YI47,$B48+1,1)</f>
        <v>-</v>
      </c>
      <c r="YJ48" s="535" t="str" cm="1">
        <f t="array" ref="YJ48">INDEX(YJ$13:YJ47,$B48+1,1)</f>
        <v>-</v>
      </c>
      <c r="YK48" s="535" t="b" cm="1">
        <f t="array" ref="YK48">INDEX(YK$13:YK47,$B48+1,1)</f>
        <v>1</v>
      </c>
      <c r="YL48" s="535" t="str" cm="1">
        <f t="array" ref="YL48">INDEX(YL$13:YL47,$B48+1,1)</f>
        <v>-</v>
      </c>
      <c r="YM48" s="535" cm="1">
        <f t="array" ref="YM48">INDEX(YM$13:YM47,$B48+1,1)</f>
        <v>0</v>
      </c>
      <c r="YN48" s="535" cm="1">
        <f t="array" ref="YN48">INDEX(YN$13:YN47,$B48+1,1)</f>
        <v>0</v>
      </c>
      <c r="YO48" s="535" cm="1">
        <f t="array" ref="YO48">INDEX(YO$13:YO47,$B48+1,1)</f>
        <v>0</v>
      </c>
      <c r="YP48" s="18"/>
      <c r="YQ48" s="535" t="str" cm="1">
        <f t="array" ref="YQ48">INDEX(YQ$13:YQ47,$B48+1,1)</f>
        <v>-</v>
      </c>
      <c r="YR48" s="535" t="str" cm="1">
        <f t="array" ref="YR48">INDEX(YR$13:YR47,$B48+1,1)</f>
        <v>-</v>
      </c>
      <c r="YS48" s="535" t="str" cm="1">
        <f t="array" ref="YS48">INDEX(YS$13:YS47,$B48+1,1)</f>
        <v>-</v>
      </c>
      <c r="YT48" s="535" t="str" cm="1">
        <f t="array" ref="YT48">INDEX(YT$13:YT47,$B48+1,1)</f>
        <v>-</v>
      </c>
      <c r="YU48" s="535" cm="1">
        <f t="array" ref="YU48">INDEX(YU$13:YU47,$B48+1,1)</f>
        <v>1</v>
      </c>
      <c r="YV48" s="535" cm="1">
        <f t="array" ref="YV48">INDEX(YV$13:YV47,$B48+1,1)</f>
        <v>1</v>
      </c>
      <c r="YW48" s="535" cm="1">
        <f t="array" ref="YW48">INDEX(YW$13:YW47,$B48+1,1)</f>
        <v>1</v>
      </c>
      <c r="YX48" s="535" cm="1">
        <f t="array" ref="YX48">INDEX(YX$13:YX47,$B48+1,1)</f>
        <v>1</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18"/>
      <c r="ZE48" s="411">
        <v>1.5</v>
      </c>
      <c r="ZF48" s="18"/>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cm="1">
        <f t="array" ref="AAV48">INDEX(AAV$13:AAV47,$B48+1,1)</f>
        <v>1</v>
      </c>
      <c r="AAW48" s="535" cm="1">
        <f t="array" ref="AAW48">INDEX(AAW$13:AAW47,$B48+1,1)</f>
        <v>1</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18"/>
      <c r="ABL48" s="535" t="b" cm="1">
        <f t="array" ref="ABL48">INDEX(ABL$13:ABL47,$B48+1,1)</f>
        <v>1</v>
      </c>
      <c r="ABM48" s="535" t="b" cm="1">
        <f t="array" ref="ABM48">INDEX(ABM$13:ABM47,$B48+1,1)</f>
        <v>1</v>
      </c>
      <c r="ABN48" s="535" t="b" cm="1">
        <f t="array" ref="ABN48">INDEX(ABN$13:ABN47,$B48+1,1)</f>
        <v>1</v>
      </c>
      <c r="ABO48" s="535" t="b" cm="1">
        <f t="array" ref="ABO48">INDEX(ABO$13:ABO47,$B48+1,1)</f>
        <v>1</v>
      </c>
      <c r="ABP48" s="535" t="b" cm="1">
        <f t="array" ref="ABP48">INDEX(ABP$13:ABP47,$B48+1,1)</f>
        <v>1</v>
      </c>
      <c r="ABQ48" s="535" t="b" cm="1">
        <f t="array" ref="ABQ48">INDEX(ABQ$13:ABQ47,$B48+1,1)</f>
        <v>1</v>
      </c>
      <c r="ABR48" s="535" t="b" cm="1">
        <f t="array" ref="ABR48">INDEX(ABR$13:ABR47,$B48+1,1)</f>
        <v>1</v>
      </c>
      <c r="ABS48" s="535" t="b" cm="1">
        <f t="array" ref="ABS48">INDEX(ABS$13:ABS47,$B48+1,1)</f>
        <v>1</v>
      </c>
      <c r="ABT48" s="535" t="b" cm="1">
        <f t="array" ref="ABT48">INDEX(ABT$13:ABT47,$B48+1,1)</f>
        <v>1</v>
      </c>
      <c r="ABU48" s="535" t="b" cm="1">
        <f t="array" ref="ABU48">INDEX(ABU$13:ABU47,$B48+1,1)</f>
        <v>1</v>
      </c>
      <c r="ABV48" s="535" t="b" cm="1">
        <f t="array" ref="ABV48">INDEX(ABV$13:ABV47,$B48+1,1)</f>
        <v>1</v>
      </c>
      <c r="ABW48" s="535" t="b" cm="1">
        <f t="array" ref="ABW48">INDEX(ABW$13:ABW47,$B48+1,1)</f>
        <v>1</v>
      </c>
      <c r="ABX48" s="535" t="b" cm="1">
        <f t="array" ref="ABX48">INDEX(ABX$13:ABX47,$B48+1,1)</f>
        <v>1</v>
      </c>
      <c r="ABY48" s="535" t="b" cm="1">
        <f t="array" ref="ABY48">INDEX(ABY$13:ABY47,$B48+1,1)</f>
        <v>1</v>
      </c>
      <c r="ABZ48" s="535" t="b" cm="1">
        <f t="array" ref="ABZ48">INDEX(ABZ$13:ABZ47,$B48+1,1)</f>
        <v>1</v>
      </c>
      <c r="ACA48" s="535" t="b" cm="1">
        <f t="array" ref="ACA48">INDEX(ACA$13:ACA47,$B48+1,1)</f>
        <v>1</v>
      </c>
      <c r="ACB48" s="535" t="b" cm="1">
        <f t="array" ref="ACB48">INDEX(ACB$13:ACB47,$B48+1,1)</f>
        <v>1</v>
      </c>
      <c r="ACC48" s="535" t="b" cm="1">
        <f t="array" ref="ACC48">INDEX(ACC$13:ACC47,$B48+1,1)</f>
        <v>1</v>
      </c>
      <c r="ACD48" s="535" t="b" cm="1">
        <f t="array" ref="ACD48">INDEX(ACD$13:ACD47,$B48+1,1)</f>
        <v>1</v>
      </c>
      <c r="ACE48" s="535" t="b" cm="1">
        <f t="array" ref="ACE48">INDEX(ACE$13:ACE47,$B48+1,1)</f>
        <v>1</v>
      </c>
      <c r="ACF48" s="535" t="b" cm="1">
        <f t="array" ref="ACF48">INDEX(ACF$13:ACF47,$B48+1,1)</f>
        <v>1</v>
      </c>
      <c r="ACG48" s="535" t="b" cm="1">
        <f t="array" ref="ACG48">INDEX(ACG$13:ACG47,$B48+1,1)</f>
        <v>1</v>
      </c>
      <c r="ACH48" s="535" t="b" cm="1">
        <f t="array" ref="ACH48">INDEX(ACH$13:ACH47,$B48+1,1)</f>
        <v>1</v>
      </c>
      <c r="ACI48" s="535" t="b" cm="1">
        <f t="array" ref="ACI48">INDEX(ACI$13:ACI47,$B48+1,1)</f>
        <v>1</v>
      </c>
      <c r="ACJ48" s="535" t="b" cm="1">
        <f t="array" ref="ACJ48">INDEX(ACJ$13:ACJ47,$B48+1,1)</f>
        <v>1</v>
      </c>
      <c r="ACK48" s="535" t="b" cm="1">
        <f t="array" ref="ACK48">INDEX(ACK$13:ACK47,$B48+1,1)</f>
        <v>1</v>
      </c>
      <c r="ACL48" s="535" t="b" cm="1">
        <f t="array" ref="ACL48">INDEX(ACL$13:ACL47,$B48+1,1)</f>
        <v>1</v>
      </c>
      <c r="ACM48" s="535" t="b" cm="1">
        <f t="array" ref="ACM48">INDEX(ACM$13:ACM47,$B48+1,1)</f>
        <v>1</v>
      </c>
      <c r="ACN48" s="535" t="b" cm="1">
        <f t="array" ref="ACN48">INDEX(ACN$13:ACN47,$B48+1,1)</f>
        <v>1</v>
      </c>
      <c r="ACO48" s="535" t="b" cm="1">
        <f t="array" ref="ACO48">INDEX(ACO$13:ACO47,$B48+1,1)</f>
        <v>1</v>
      </c>
      <c r="ACP48" s="535" t="b" cm="1">
        <f t="array" ref="ACP48">INDEX(ACP$13:ACP47,$B48+1,1)</f>
        <v>1</v>
      </c>
      <c r="ACQ48" s="535" t="b" cm="1">
        <f t="array" ref="ACQ48">INDEX(ACQ$13:ACQ47,$B48+1,1)</f>
        <v>1</v>
      </c>
      <c r="ACR48" s="535" t="b" cm="1">
        <f t="array" ref="ACR48">INDEX(ACR$13:ACR47,$B48+1,1)</f>
        <v>1</v>
      </c>
      <c r="ACS48" s="535" t="b" cm="1">
        <f t="array" ref="ACS48">INDEX(ACS$13:ACS47,$B48+1,1)</f>
        <v>1</v>
      </c>
      <c r="ACT48" s="535" t="b" cm="1">
        <f t="array" ref="ACT48">INDEX(ACT$13:ACT47,$B48+1,1)</f>
        <v>1</v>
      </c>
      <c r="ACU48" s="535" t="b" cm="1">
        <f t="array" ref="ACU48">INDEX(ACU$13:ACU47,$B48+1,1)</f>
        <v>1</v>
      </c>
      <c r="ACV48" s="535" t="b" cm="1">
        <f t="array" ref="ACV48">INDEX(ACV$13:ACV47,$B48+1,1)</f>
        <v>1</v>
      </c>
      <c r="ACW48" s="535" t="b" cm="1">
        <f t="array" ref="ACW48">INDEX(ACW$13:ACW47,$B48+1,1)</f>
        <v>1</v>
      </c>
      <c r="ACX48" s="535" t="b" cm="1">
        <f t="array" ref="ACX48">INDEX(ACX$13:ACX47,$B48+1,1)</f>
        <v>1</v>
      </c>
      <c r="ACY48" s="535" t="b" cm="1">
        <f t="array" ref="ACY48">INDEX(ACY$13:ACY47,$B48+1,1)</f>
        <v>1</v>
      </c>
      <c r="ACZ48" s="535" t="b" cm="1">
        <f t="array" ref="ACZ48">INDEX(ACZ$13:ACZ47,$B48+1,1)</f>
        <v>1</v>
      </c>
      <c r="ADA48" s="535" t="b" cm="1">
        <f t="array" ref="ADA48">INDEX(ADA$13:ADA47,$B48+1,1)</f>
        <v>1</v>
      </c>
      <c r="ADB48" s="535" t="b" cm="1">
        <f t="array" ref="ADB48">INDEX(ADB$13:ADB47,$B48+1,1)</f>
        <v>1</v>
      </c>
      <c r="ADC48" s="535" t="b" cm="1">
        <f t="array" ref="ADC48">INDEX(ADC$13:ADC47,$B48+1,1)</f>
        <v>1</v>
      </c>
      <c r="ADD48" s="535" t="b" cm="1">
        <f t="array" ref="ADD48">INDEX(ADD$13:ADD47,$B48+1,1)</f>
        <v>1</v>
      </c>
      <c r="ADE48" s="535" t="b" cm="1">
        <f t="array" ref="ADE48">INDEX(ADE$13:ADE47,$B48+1,1)</f>
        <v>1</v>
      </c>
      <c r="ADF48" s="535" t="b" cm="1">
        <f t="array" ref="ADF48">INDEX(ADF$13:ADF47,$B48+1,1)</f>
        <v>1</v>
      </c>
      <c r="ADG48" s="535" t="b" cm="1">
        <f t="array" ref="ADG48">INDEX(ADG$13:ADG47,$B48+1,1)</f>
        <v>1</v>
      </c>
      <c r="ADH48" s="535" t="b" cm="1">
        <f t="array" ref="ADH48">INDEX(ADH$13:ADH47,$B48+1,1)</f>
        <v>1</v>
      </c>
      <c r="ADI48" s="535" t="b" cm="1">
        <f t="array" ref="ADI48">INDEX(ADI$13:ADI47,$B48+1,1)</f>
        <v>1</v>
      </c>
      <c r="ADJ48" s="535" t="b" cm="1">
        <f t="array" ref="ADJ48">INDEX(ADJ$13:ADJ47,$B48+1,1)</f>
        <v>1</v>
      </c>
      <c r="ADK48" s="535" t="b" cm="1">
        <f t="array" ref="ADK48">INDEX(ADK$13:ADK47,$B48+1,1)</f>
        <v>1</v>
      </c>
      <c r="ADL48" s="535" t="b" cm="1">
        <f t="array" ref="ADL48">INDEX(ADL$13:ADL47,$B48+1,1)</f>
        <v>1</v>
      </c>
      <c r="ADM48" s="535" t="b" cm="1">
        <f t="array" ref="ADM48">INDEX(ADM$13:ADM47,$B48+1,1)</f>
        <v>1</v>
      </c>
      <c r="ADN48" s="535" t="b" cm="1">
        <f t="array" ref="ADN48">INDEX(ADN$13:ADN47,$B48+1,1)</f>
        <v>1</v>
      </c>
      <c r="ADO48" s="535" t="b" cm="1">
        <f t="array" ref="ADO48">INDEX(ADO$13:ADO47,$B48+1,1)</f>
        <v>1</v>
      </c>
      <c r="ADP48" s="535" t="b" cm="1">
        <f t="array" ref="ADP48">INDEX(ADP$13:ADP47,$B48+1,1)</f>
        <v>1</v>
      </c>
      <c r="ADQ48" s="535" t="b" cm="1">
        <f t="array" ref="ADQ48">INDEX(ADQ$13:ADQ47,$B48+1,1)</f>
        <v>1</v>
      </c>
      <c r="ADR48" s="535" t="b" cm="1">
        <f t="array" ref="ADR48">INDEX(ADR$13:ADR47,$B48+1,1)</f>
        <v>1</v>
      </c>
      <c r="ADS48" s="535" t="b" cm="1">
        <f t="array" ref="ADS48">INDEX(ADS$13:ADS47,$B48+1,1)</f>
        <v>1</v>
      </c>
      <c r="ADT48" s="535" t="b" cm="1">
        <f t="array" ref="ADT48">INDEX(ADT$13:ADT47,$B48+1,1)</f>
        <v>1</v>
      </c>
      <c r="ADU48" s="535" t="b" cm="1">
        <f t="array" ref="ADU48">INDEX(ADU$13:ADU47,$B48+1,1)</f>
        <v>1</v>
      </c>
      <c r="ADV48" s="535" t="b" cm="1">
        <f t="array" ref="ADV48">INDEX(ADV$13:ADV47,$B48+1,1)</f>
        <v>1</v>
      </c>
      <c r="ADW48" s="535" t="b" cm="1">
        <f t="array" ref="ADW48">INDEX(ADW$13:ADW47,$B48+1,1)</f>
        <v>1</v>
      </c>
      <c r="ADX48" s="535" t="b" cm="1">
        <f t="array" ref="ADX48">INDEX(ADX$13:ADX47,$B48+1,1)</f>
        <v>1</v>
      </c>
      <c r="ADY48" s="535" t="b" cm="1">
        <f t="array" ref="ADY48">INDEX(ADY$13:ADY47,$B48+1,1)</f>
        <v>1</v>
      </c>
      <c r="ADZ48" s="535" t="b" cm="1">
        <f t="array" ref="ADZ48">INDEX(ADZ$13:ADZ47,$B48+1,1)</f>
        <v>1</v>
      </c>
      <c r="AEA48" s="535" t="b" cm="1">
        <f t="array" ref="AEA48">INDEX(AEA$13:AEA47,$B48+1,1)</f>
        <v>1</v>
      </c>
      <c r="AEB48" s="535" t="b" cm="1">
        <f t="array" ref="AEB48">INDEX(AEB$13:AEB47,$B48+1,1)</f>
        <v>1</v>
      </c>
      <c r="AEC48" s="535" t="b" cm="1">
        <f t="array" ref="AEC48">INDEX(AEC$13:AEC47,$B48+1,1)</f>
        <v>1</v>
      </c>
      <c r="AED48" s="535" t="b" cm="1">
        <f t="array" ref="AED48">INDEX(AED$13:AED47,$B48+1,1)</f>
        <v>1</v>
      </c>
      <c r="AEE48" s="535" t="b" cm="1">
        <f t="array" ref="AEE48">INDEX(AEE$13:AEE47,$B48+1,1)</f>
        <v>1</v>
      </c>
      <c r="AEF48" s="535" t="b" cm="1">
        <f t="array" ref="AEF48">INDEX(AEF$13:AEF47,$B48+1,1)</f>
        <v>1</v>
      </c>
      <c r="AEG48" s="535" t="b" cm="1">
        <f t="array" ref="AEG48">INDEX(AEG$13:AEG47,$B48+1,1)</f>
        <v>1</v>
      </c>
      <c r="AEH48" s="535" t="b" cm="1">
        <f t="array" ref="AEH48">INDEX(AEH$13:AEH47,$B48+1,1)</f>
        <v>1</v>
      </c>
      <c r="AEI48" s="535" t="b" cm="1">
        <f t="array" ref="AEI48">INDEX(AEI$13:AEI47,$B48+1,1)</f>
        <v>1</v>
      </c>
      <c r="AEJ48" s="535" t="b" cm="1">
        <f t="array" ref="AEJ48">INDEX(AEJ$13:AEJ47,$B48+1,1)</f>
        <v>1</v>
      </c>
      <c r="AEK48" s="535" t="b" cm="1">
        <f t="array" ref="AEK48">INDEX(AEK$13:AEK47,$B48+1,1)</f>
        <v>1</v>
      </c>
      <c r="AEL48" s="535" t="b" cm="1">
        <f t="array" ref="AEL48">INDEX(AEL$13:AEL47,$B48+1,1)</f>
        <v>1</v>
      </c>
      <c r="AEM48" s="535" t="b" cm="1">
        <f t="array" ref="AEM48">INDEX(AEM$13:AEM47,$B48+1,1)</f>
        <v>1</v>
      </c>
      <c r="AEN48" s="535" t="b" cm="1">
        <f t="array" ref="AEN48">INDEX(AEN$13:AEN47,$B48+1,1)</f>
        <v>1</v>
      </c>
      <c r="AEO48" s="535" t="b" cm="1">
        <f t="array" ref="AEO48">INDEX(AEO$13:AEO47,$B48+1,1)</f>
        <v>1</v>
      </c>
      <c r="AEP48" s="535" t="b" cm="1">
        <f t="array" ref="AEP48">INDEX(AEP$13:AEP47,$B48+1,1)</f>
        <v>1</v>
      </c>
      <c r="AEQ48" s="535" t="b" cm="1">
        <f t="array" ref="AEQ48">INDEX(AEQ$13:AEQ47,$B48+1,1)</f>
        <v>1</v>
      </c>
      <c r="AER48" s="535" t="b" cm="1">
        <f t="array" ref="AER48">INDEX(AER$13:AER47,$B48+1,1)</f>
        <v>1</v>
      </c>
      <c r="AES48" s="535" t="b" cm="1">
        <f t="array" ref="AES48">INDEX(AES$13:AES47,$B48+1,1)</f>
        <v>1</v>
      </c>
      <c r="AET48" s="535" t="b" cm="1">
        <f t="array" ref="AET48">INDEX(AET$13:AET47,$B48+1,1)</f>
        <v>1</v>
      </c>
      <c r="AEU48" s="535" t="b" cm="1">
        <f t="array" ref="AEU48">INDEX(AEU$13:AEU47,$B48+1,1)</f>
        <v>1</v>
      </c>
      <c r="AEV48" s="535" t="b" cm="1">
        <f t="array" ref="AEV48">INDEX(AEV$13:AEV47,$B48+1,1)</f>
        <v>1</v>
      </c>
      <c r="AEW48" s="535" t="b" cm="1">
        <f t="array" ref="AEW48">INDEX(AEW$13:AEW47,$B48+1,1)</f>
        <v>1</v>
      </c>
      <c r="AEX48" s="535" cm="1">
        <f t="array" ref="AEX48">INDEX(AEX$13:AEX47,$B48+1,1)</f>
        <v>0</v>
      </c>
      <c r="AEY48" s="483">
        <v>0</v>
      </c>
    </row>
    <row r="49" spans="1:831" outlineLevel="1">
      <c r="A49" s="18">
        <f t="shared" si="137"/>
        <v>36</v>
      </c>
      <c r="B49" s="18">
        <f>$A$15</f>
        <v>2</v>
      </c>
      <c r="C49">
        <v>4</v>
      </c>
      <c r="D49" s="17" t="str" cm="1">
        <f t="array" ref="D49">INDEX(D$13:D48,$B49+1,1)</f>
        <v>GSW</v>
      </c>
      <c r="E49" t="b">
        <v>1</v>
      </c>
      <c r="F49" t="b">
        <v>0</v>
      </c>
      <c r="G49" t="b">
        <v>1</v>
      </c>
      <c r="H49" s="18"/>
      <c r="I49" s="18"/>
      <c r="J49" s="18"/>
      <c r="K49" s="22">
        <v>2</v>
      </c>
      <c r="L49" s="22">
        <f>d.Region</f>
        <v>2</v>
      </c>
      <c r="M49" s="535" cm="1">
        <f t="array" ref="M49">INDEX(M$13:M48,$B49+1,1)</f>
        <v>0</v>
      </c>
      <c r="N49" s="22">
        <v>3</v>
      </c>
      <c r="O49" s="22">
        <v>2</v>
      </c>
      <c r="P49" s="18"/>
      <c r="Q49" s="18"/>
      <c r="R49" s="22">
        <v>1</v>
      </c>
      <c r="S49" s="18"/>
      <c r="T49" s="22">
        <v>2</v>
      </c>
      <c r="U49" s="22">
        <v>2</v>
      </c>
      <c r="V49" s="411">
        <f t="shared" si="210"/>
        <v>2</v>
      </c>
      <c r="W49" s="778" t="b">
        <f t="shared" si="196"/>
        <v>0</v>
      </c>
      <c r="X49" s="777" t="b">
        <f t="shared" si="206"/>
        <v>1</v>
      </c>
      <c r="Y49" s="777" t="b">
        <f t="shared" si="206"/>
        <v>1</v>
      </c>
      <c r="Z49" s="796" t="b" cm="1">
        <f t="array" ref="Z49">INDEX(Z$13:Z48,$B49+1,1)</f>
        <v>0</v>
      </c>
      <c r="AA49" s="411">
        <f t="shared" si="140"/>
        <v>6</v>
      </c>
      <c r="AB49" s="411">
        <f t="shared" si="141"/>
        <v>6</v>
      </c>
      <c r="AC49" s="411"/>
      <c r="AD49" s="411">
        <f t="shared" si="142"/>
        <v>6</v>
      </c>
      <c r="AE49" s="111"/>
      <c r="AF49" s="111"/>
      <c r="AG49" s="111"/>
      <c r="AH49" s="111"/>
      <c r="AI49" s="535" cm="1">
        <f t="array" ref="AI49">INDEX(AI$13:AI48,$B49+1,1)</f>
        <v>2</v>
      </c>
      <c r="AJ49" s="535" cm="1">
        <f t="array" ref="AJ49">INDEX(AJ$13:AJ48,$B49+1,1)</f>
        <v>1</v>
      </c>
      <c r="AK49" s="22">
        <v>2</v>
      </c>
      <c r="AL49" s="18"/>
      <c r="AM49" s="18"/>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f>"Compare base "&amp;CHOOSE($K49+1,"CSIRO","MU","NFS")</f>
        <v>Compare base NFS</v>
      </c>
      <c r="BB49" s="8" t="str">
        <f ca="1">IF(COUNTIF($BA$13:$BA49,$BA49)=1,"-","Dup")</f>
        <v>-</v>
      </c>
      <c r="BC49" s="18"/>
      <c r="BD49" s="22" t="b">
        <v>1</v>
      </c>
      <c r="BE49" s="22" t="b">
        <v>1</v>
      </c>
      <c r="BF49" s="22" t="b">
        <v>1</v>
      </c>
      <c r="BG49" s="22" t="b">
        <v>1</v>
      </c>
      <c r="BH49" s="22" t="b">
        <v>1</v>
      </c>
      <c r="BI49" s="22" t="b">
        <v>1</v>
      </c>
      <c r="BJ49" s="22" t="b">
        <v>1</v>
      </c>
      <c r="BK49" s="22" t="b">
        <v>1</v>
      </c>
      <c r="BL49" s="22" t="b">
        <v>1</v>
      </c>
      <c r="BM49" s="18"/>
      <c r="BN49" s="535" t="b" cm="1">
        <f t="array" ref="BN49">INDEX(BN$13:BN48,$B49+1,1)</f>
        <v>1</v>
      </c>
      <c r="BO49" s="535" t="str" cm="1">
        <f t="array" ref="BO49">INDEX(BO$13:BO48,$B49+1,1)</f>
        <v>-</v>
      </c>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cm="1">
        <f t="array" ref="CA49">INDEX(CA$13:CA48,$B49+1,1)</f>
        <v>0</v>
      </c>
      <c r="CB49" s="535" t="str" cm="1">
        <f t="array" ref="CB49">INDEX(CB$13:CB48,$B49+1,1)</f>
        <v>-</v>
      </c>
      <c r="CC49" s="535" t="str" cm="1">
        <f t="array" ref="CC49">INDEX(CC$13:CC48,$B49+1,1)</f>
        <v>-</v>
      </c>
      <c r="CD49" s="535" t="str" cm="1">
        <f t="array" ref="CD49">INDEX(CD$13:CD48,$B49+1,1)</f>
        <v>-</v>
      </c>
      <c r="CE49" s="535" t="b" cm="1">
        <f t="array" ref="CE49">INDEX(CE$13:CE48,$B49+1,1)</f>
        <v>1</v>
      </c>
      <c r="CF49" s="18"/>
      <c r="CG49" s="22" t="b">
        <v>1</v>
      </c>
      <c r="CH49" s="411" t="str">
        <f t="shared" ca="1" si="145"/>
        <v>-</v>
      </c>
      <c r="CI49" s="411">
        <f t="shared" si="211"/>
        <v>2</v>
      </c>
      <c r="CJ49" s="411">
        <f t="shared" si="211"/>
        <v>2</v>
      </c>
      <c r="CK49" s="535" t="str" cm="1">
        <f t="array" ref="CK49">INDEX(CK$13:CK48,$B49+1,1)</f>
        <v>-</v>
      </c>
      <c r="CL49" s="535" t="str" cm="1">
        <f t="array" ref="CL49">INDEX(CL$13:CL48,$B49+1,1)</f>
        <v>-</v>
      </c>
      <c r="CM49" s="535" t="str" cm="1">
        <f t="array" ref="CM49">INDEX(CM$13:CM48,$B49+1,1)</f>
        <v>-</v>
      </c>
      <c r="CN49" s="411" t="str">
        <f t="shared" ca="1" si="147"/>
        <v>-</v>
      </c>
      <c r="CO49" s="411">
        <f t="shared" si="212"/>
        <v>2</v>
      </c>
      <c r="CP49" s="411">
        <f t="shared" si="212"/>
        <v>2</v>
      </c>
      <c r="CQ49" s="535" t="str" cm="1">
        <f t="array" ref="CQ49">INDEX(CQ$13:CQ48,$B49+1,1)</f>
        <v>-</v>
      </c>
      <c r="CR49" s="411" t="str">
        <f t="shared" ca="1" si="149"/>
        <v>-</v>
      </c>
      <c r="CS49" s="411">
        <f t="shared" si="150"/>
        <v>2</v>
      </c>
      <c r="CT49" s="535" t="str" cm="1">
        <f t="array" ref="CT49">INDEX(CT$13:CT48,$B49+1,1)</f>
        <v>-</v>
      </c>
      <c r="CU49" s="535" t="str" cm="1">
        <f t="array" ref="CU49">INDEX(CU$13:CU48,$B49+1,1)</f>
        <v>-</v>
      </c>
      <c r="CV49" s="411">
        <f t="shared" si="151"/>
        <v>2</v>
      </c>
      <c r="CW49" s="535" t="str" cm="1">
        <f t="array" ref="CW49">INDEX(CW$13:CW48,$B49+1,1)</f>
        <v>-</v>
      </c>
      <c r="CX49" s="411" t="str">
        <f t="shared" ca="1" si="152"/>
        <v>-</v>
      </c>
      <c r="CY49" s="411">
        <f t="shared" si="213"/>
        <v>2</v>
      </c>
      <c r="CZ49" s="411">
        <f t="shared" si="213"/>
        <v>2</v>
      </c>
      <c r="DA49" s="535" cm="1">
        <f t="array" ref="DA49">INDEX(DA$13:DA48,$B49+1,1)</f>
        <v>720</v>
      </c>
      <c r="DB49" s="535" cm="1">
        <f t="array" ref="DB49">INDEX(DB$13:DB48,$B49+1,1)</f>
        <v>720</v>
      </c>
      <c r="DC49" s="18"/>
      <c r="DD49" s="22" t="b">
        <v>1</v>
      </c>
      <c r="DE49" s="87" t="str">
        <f>$ZH49</f>
        <v>-</v>
      </c>
      <c r="DF49" s="22" t="b">
        <v>0</v>
      </c>
      <c r="DG49" s="535" t="str" cm="1">
        <f t="array" ref="DG49">INDEX(DG$13:DG48,$B49+1,1)</f>
        <v>-</v>
      </c>
      <c r="DH49" s="540" cm="1">
        <f t="array" ref="DH49">VALUE(IFERROR(VALUE($K49),0) &amp; _xlfn.SWITCH($CD49,"-",4,$CD49) &amp; $L49 &amp; $T49 &amp; "00" &amp; $N49 &amp; $AK49 &amp; $R49 &amp; _xlfn.SWITCH($AM49,3,1,$AM49) &amp; _xlfn.SWITCH($M49,4,0,$M49) &amp; _xlfn.SWITCH($AD49,6,1,$AD49))</f>
        <v>24220032101</v>
      </c>
      <c r="DI49" s="535" cm="1">
        <f t="array" ref="DI49">INDEX(DI$13:DI48,$B49+1,1)</f>
        <v>1</v>
      </c>
      <c r="DJ49" s="535" cm="1">
        <f t="array" ref="DJ49">INDEX(DJ$13:DJ48,$B49+1,1)</f>
        <v>1</v>
      </c>
      <c r="DK49" s="535" cm="1">
        <f t="array" ref="DK49">INDEX(DK$13:DK48,$B49+1,1)</f>
        <v>1</v>
      </c>
      <c r="DL49" s="535" t="str" cm="1">
        <f t="array" ref="DL49">INDEX(DL$13:DL48,$B49+1,1)</f>
        <v>-</v>
      </c>
      <c r="DM49" s="535" t="str" cm="1">
        <f t="array" ref="DM49">INDEX(DM$13:DM48,$B49+1,1)</f>
        <v>-</v>
      </c>
      <c r="DN49" s="535" t="str" cm="1">
        <f t="array" ref="DN49">INDEX(DN$13:DN48,$B49+1,1)</f>
        <v>-</v>
      </c>
      <c r="DO49" s="535" t="str" cm="1">
        <f t="array" ref="DO49">INDEX(DO$13:DO48,$B49+1,1)</f>
        <v>-</v>
      </c>
      <c r="DP49" s="535" t="str" cm="1">
        <f t="array" ref="DP49">INDEX(DP$13:DP48,$B49+1,1)</f>
        <v>-</v>
      </c>
      <c r="DQ49" s="535" t="b" cm="1">
        <f t="array" ref="DQ49">INDEX(DQ$13:DQ48,$B49+1,1)</f>
        <v>0</v>
      </c>
      <c r="DR49" s="535" t="str" cm="1">
        <f t="array" ref="DR49">INDEX(DR$13:DR48,$B49+1,1)</f>
        <v>-</v>
      </c>
      <c r="DS49" s="535" t="str" cm="1">
        <f t="array" ref="DS49">INDEX(DS$13:DS48,$B49+1,1)</f>
        <v>-</v>
      </c>
      <c r="DT49" s="535" t="str" cm="1">
        <f t="array" ref="DT49">INDEX(DT$13:DT48,$B49+1,1)</f>
        <v>-</v>
      </c>
      <c r="DU49" s="535" t="str" cm="1">
        <f t="array" ref="DU49">INDEX(DU$13:DU48,$B49+1,1)</f>
        <v>-</v>
      </c>
      <c r="DV49" s="535" cm="1">
        <f t="array" ref="DV49">INDEX(DV$13:DV48,$B49+1,1)</f>
        <v>500</v>
      </c>
      <c r="DW49" s="535" cm="1">
        <f t="array" ref="DW49">INDEX(DW$13:DW48,$B49+1,1)</f>
        <v>500</v>
      </c>
      <c r="DX49" s="535" t="str" cm="1">
        <f t="array" ref="DX49">INDEX(DX$13:DX48,$B49+1,1)</f>
        <v>-</v>
      </c>
      <c r="DY49" s="535" t="str" cm="1">
        <f t="array" ref="DY49">INDEX(DY$13:DY48,$B49+1,1)</f>
        <v>-</v>
      </c>
      <c r="DZ49" s="535" t="str" cm="1">
        <f t="array" ref="DZ49">INDEX(DZ$13:DZ48,$B49+1,1)</f>
        <v>-</v>
      </c>
      <c r="EA49" s="535" t="str" cm="1">
        <f t="array" ref="EA49">INDEX(EA$13:EA48,$B49+1,1)</f>
        <v>-</v>
      </c>
      <c r="EB49" s="535" t="str" cm="1">
        <f t="array" ref="EB49">INDEX(EB$13:EB48,$B49+1,1)</f>
        <v>-</v>
      </c>
      <c r="EC49" s="535" cm="1">
        <f t="array" ref="EC49">INDEX(EC$13:EC48,$B49+1,1)</f>
        <v>0</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535" cm="1">
        <f t="array" ref="EN49">INDEX(EN$13:EN48,$B49+1,1)</f>
        <v>999999</v>
      </c>
      <c r="EO49" s="535" cm="1">
        <f t="array" ref="EO49">INDEX(EO$13:EO48,$B49+1,1)</f>
        <v>999999</v>
      </c>
      <c r="EP49" s="782">
        <f t="shared" si="207"/>
        <v>0</v>
      </c>
      <c r="EQ49" s="782">
        <f t="shared" si="207"/>
        <v>0</v>
      </c>
      <c r="ER49" s="782">
        <f t="shared" si="207"/>
        <v>999999</v>
      </c>
      <c r="ES49" s="535" t="str" cm="1">
        <f t="array" ref="ES49">INDEX(ES$13:ES48,$B49+1,1)</f>
        <v>-</v>
      </c>
      <c r="ET49" s="535" t="str" cm="1">
        <f t="array" ref="ET49">INDEX(ET$13:ET48,$B49+1,1)</f>
        <v>-</v>
      </c>
      <c r="EU49" s="411" t="str">
        <f>IF(OR($AB49=6,$FW49&lt;2),EU$13,INDEX(i.dryman,($AJ49-1)*4+$AI49,EU$6))</f>
        <v>-</v>
      </c>
      <c r="EV49" s="411" t="str">
        <f>IF(OR($AB49=6,$FW49&lt;2),EV$13,INDEX(i.dryman,($AJ49-1)*4+$AI49,EV$6))</f>
        <v>-</v>
      </c>
      <c r="EW49" s="781">
        <f t="shared" si="181"/>
        <v>0</v>
      </c>
      <c r="EX49" s="779">
        <f t="shared" si="182"/>
        <v>999999</v>
      </c>
      <c r="EY49" s="780">
        <f t="shared" si="183"/>
        <v>999999</v>
      </c>
      <c r="EZ49" s="535" t="str" cm="1">
        <f t="array" ref="EZ49">INDEX(EZ$13:EZ48,$B49+1,1)</f>
        <v>-</v>
      </c>
      <c r="FA49" s="728" cm="1">
        <f t="array" ref="FA49">IF(EZ49&lt;&gt;"-",EZ49,INDEX(i.ELMatedEst,$AA49+1,$T49))</f>
        <v>0</v>
      </c>
      <c r="FB49" s="535" t="str" cm="1">
        <f t="array" ref="FB49">INDEX(FB$13:FB48,$B49+1,1)</f>
        <v>-</v>
      </c>
      <c r="FC49" s="535" t="str" cm="1">
        <f t="array" ref="FC49">INDEX(FC$13:FC48,$B49+1,1)</f>
        <v>-</v>
      </c>
      <c r="FD49" s="535" cm="1">
        <f t="array" ref="FD49">INDEX(FD$13:FD48,$B49+1,1)</f>
        <v>0</v>
      </c>
      <c r="FE49" s="535" cm="1">
        <f t="array" ref="FE49">INDEX(FE$13:FE48,$B49+1,1)</f>
        <v>0</v>
      </c>
      <c r="FF49" s="535" cm="1">
        <f t="array" ref="FF49">INDEX(FF$13:FF48,$B49+1,1)</f>
        <v>1</v>
      </c>
      <c r="FG49" s="667">
        <f t="shared" si="186"/>
        <v>0.12</v>
      </c>
      <c r="FH49" s="667">
        <f>INDEX(CHOOSE($N49,DataAutumn!i.EL_PropnSold,DataWinter!i.EL_PropnSold,DataSpring!i.EL_PropnSold),$AI49,$T49)*INDEX(i.ELMatedEst,$AB49+1,$T49)*i.dAdultRR_ELPropSold
+INDEX(i.dryman,($AJ49-1)*4+$AI49,FH$7)</f>
        <v>0</v>
      </c>
      <c r="FI49" s="667">
        <f>INDEX(CHOOSE($N49,DataAutumn!i.EL_PropnSold,DataWinter!i.EL_PropnSold,DataSpring!i.EL_PropnSold),$AI49,$T49)*INDEX(i.ELMatedEst,$AB49+1,$T49)*i.dAdultRR_ELPropSold
+INDEX(i.dryman,($AJ49-1)*4+$AI49,FI$7)</f>
        <v>3.125E-2</v>
      </c>
      <c r="FJ49" s="667">
        <f>INDEX(CHOOSE($N49,DataAutumn!i.EL_PropnSold,DataWinter!i.EL_PropnSold,DataSpring!i.EL_PropnSold),$AI49,$T49)*INDEX(i.ELMatedEst,$AB49+1,$T49)*i.dAdultRR_ELPropSold
+INDEX(i.dryman,($AJ49-1)*4+$AI49,FJ$7)</f>
        <v>3.125E-2</v>
      </c>
      <c r="FK49" s="667">
        <f>INDEX(CHOOSE($N49,DataAutumn!i.EL_PropnSold,DataWinter!i.EL_PropnSold,DataSpring!i.EL_PropnSold),$AI49,$T49)*INDEX(i.ELMatedEst,$AB49+1,$T49)*i.dAdultRR_ELPropSold
+INDEX(i.dryman,($AJ49-1)*4+$AI49,FK$7)</f>
        <v>3.125E-2</v>
      </c>
      <c r="FL49" s="668">
        <f>INDEX(CHOOSE($N49,DataAutumn!i.EL_PropnSold,DataWinter!i.EL_PropnSold,DataSpring!i.EL_PropnSold),$AI49,$T49)*INDEX(i.ELMatedEst,$AB49+1,$T49)*i.dAdultLSurv_ELPropSold</f>
        <v>0</v>
      </c>
      <c r="FM49" s="411" t="b">
        <f t="shared" si="214"/>
        <v>0</v>
      </c>
      <c r="FN49" s="411" t="b">
        <f t="shared" si="214"/>
        <v>0</v>
      </c>
      <c r="FO49" s="411" t="b">
        <f t="shared" si="214"/>
        <v>1</v>
      </c>
      <c r="FP49" s="411" t="b">
        <f t="shared" si="214"/>
        <v>0</v>
      </c>
      <c r="FQ49" s="411">
        <f t="shared" si="208"/>
        <v>1</v>
      </c>
      <c r="FR49" s="411">
        <f t="shared" si="208"/>
        <v>0</v>
      </c>
      <c r="FS49" s="411" t="b">
        <f t="shared" si="189"/>
        <v>0</v>
      </c>
      <c r="FT49" s="411" t="b">
        <f t="shared" si="209"/>
        <v>0</v>
      </c>
      <c r="FU49" s="411" t="b">
        <f t="shared" si="209"/>
        <v>0</v>
      </c>
      <c r="FV49" s="411" t="b">
        <f t="shared" si="209"/>
        <v>1</v>
      </c>
      <c r="FW49" s="87">
        <f t="shared" si="215"/>
        <v>2</v>
      </c>
      <c r="FX49" s="87">
        <f t="shared" si="215"/>
        <v>2</v>
      </c>
      <c r="FY49" s="535" cm="1">
        <f t="array" ref="FY49">INDEX(FY$13:FY48,$B49+1,1)</f>
        <v>1</v>
      </c>
      <c r="FZ49" s="535" cm="1">
        <f t="array" ref="FZ49">INDEX(FZ$13:FZ48,$B49+1,1)</f>
        <v>1</v>
      </c>
      <c r="GA49" s="535" cm="1">
        <f t="array" ref="GA49">INDEX(GA$13:GA48,$B49+1,1)</f>
        <v>1</v>
      </c>
      <c r="GB49" s="535" cm="1">
        <f t="array" ref="GB49">INDEX(GB$13:GB48,$B49+1,1)</f>
        <v>1</v>
      </c>
      <c r="GC49" s="535" t="str" cm="1">
        <f t="array" ref="GC49">INDEX(GC$13:GC48,$B49+1,1)</f>
        <v>-</v>
      </c>
      <c r="GD49" s="535" t="str" cm="1">
        <f t="array" ref="GD49">INDEX(GD$13:GD48,$B49+1,1)</f>
        <v>-</v>
      </c>
      <c r="GE49" s="535" t="str" cm="1">
        <f t="array" ref="GE49">INDEX(GE$13:GE48,$B49+1,1)</f>
        <v>-</v>
      </c>
      <c r="GF49" s="535" t="str" cm="1">
        <f t="array" ref="GF49">INDEX(GF$13:GF48,$B49+1,1)</f>
        <v>-</v>
      </c>
      <c r="GG49" s="535" t="b" cm="1">
        <f t="array" ref="GG49">INDEX(GG$13:GG48,$B49+1,1)</f>
        <v>0</v>
      </c>
      <c r="GH49" s="87">
        <f t="shared" si="216"/>
        <v>1</v>
      </c>
      <c r="GI49" s="87">
        <f t="shared" si="216"/>
        <v>1</v>
      </c>
      <c r="GJ49" s="87">
        <f t="shared" si="216"/>
        <v>1</v>
      </c>
      <c r="GK49" s="87">
        <f t="shared" si="216"/>
        <v>1</v>
      </c>
      <c r="GL49" s="87">
        <f t="shared" si="216"/>
        <v>1</v>
      </c>
      <c r="GM49" s="87">
        <f t="shared" si="216"/>
        <v>1</v>
      </c>
      <c r="GN49" s="87">
        <f t="shared" si="216"/>
        <v>1</v>
      </c>
      <c r="GO49" s="87">
        <f t="shared" si="216"/>
        <v>1</v>
      </c>
      <c r="GP49" s="535" cm="1">
        <f t="array" ref="GP49">INDEX(GP$13:GP48,$B49+1,1)</f>
        <v>0</v>
      </c>
      <c r="GQ49" s="535" cm="1">
        <f t="array" ref="GQ49">INDEX(GQ$13:GQ48,$B49+1,1)</f>
        <v>0</v>
      </c>
      <c r="GR49" s="535" cm="1">
        <f t="array" ref="GR49">INDEX(GR$13:GR48,$B49+1,1)</f>
        <v>0</v>
      </c>
      <c r="GS49" s="535" cm="1">
        <f t="array" ref="GS49">INDEX(GS$13:GS48,$B49+1,1)</f>
        <v>0</v>
      </c>
      <c r="GT49" s="411" cm="1">
        <f t="array" ref="GT49">INDEX(i.dse_type,1,$L49)</f>
        <v>0</v>
      </c>
      <c r="GU49" s="535" t="str" cm="1">
        <f t="array" ref="GU49">INDEX(GU$13:GU48,$B49+1,1)</f>
        <v>-</v>
      </c>
      <c r="GV49" s="535" t="str" cm="1">
        <f t="array" ref="GV49">INDEX(GV$13:GV48,$B49+1,1)</f>
        <v>-</v>
      </c>
      <c r="GW49" s="535" t="str" cm="1">
        <f t="array" ref="GW49">INDEX(GW$13:GW48,$B49+1,1)</f>
        <v>-</v>
      </c>
      <c r="GX49" s="18"/>
      <c r="GY49" s="535" t="str" cm="1">
        <f t="array" ref="GY49">INDEX(GY$13:GY48,$B49+1,1)</f>
        <v>-</v>
      </c>
      <c r="GZ49" s="535" t="str" cm="1">
        <f t="array" ref="GZ49">INDEX(GZ$13:GZ48,$B49+1,1)</f>
        <v>-</v>
      </c>
      <c r="HA49" s="535" t="str" cm="1">
        <f t="array" ref="HA49">INDEX(HA$13:HA48,$B49+1,1)</f>
        <v>-</v>
      </c>
      <c r="HB49" s="535" t="str" cm="1">
        <f t="array" ref="HB49">INDEX(HB$13:HB48,$B49+1,1)</f>
        <v>-</v>
      </c>
      <c r="HC49" s="535" t="str" cm="1">
        <f t="array" ref="HC49">INDEX(HC$13:HC48,$B49+1,1)</f>
        <v>-</v>
      </c>
      <c r="HD49" s="535" cm="1">
        <f t="array" ref="HD49">INDEX(HD$13:HD48,$B49+1,1)</f>
        <v>1</v>
      </c>
      <c r="HE49" s="535" cm="1">
        <f t="array" ref="HE49">INDEX(HE$13:HE48,$B49+1,1)</f>
        <v>1</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t="str" cm="1">
        <f t="array" ref="HU49">INDEX(HU$13:HU48,$B49+1,1)</f>
        <v>-</v>
      </c>
      <c r="HV49" s="535" t="str" cm="1">
        <f t="array" ref="HV49">INDEX(HV$13:HV48,$B49+1,1)</f>
        <v>-</v>
      </c>
      <c r="HW49" s="535" t="str" cm="1">
        <f t="array" ref="HW49">INDEX(HW$13:HW48,$B49+1,1)</f>
        <v>-</v>
      </c>
      <c r="HX49" s="535" t="str" cm="1">
        <f t="array" ref="HX49">INDEX(HX$13:HX48,$B49+1,1)</f>
        <v>-</v>
      </c>
      <c r="HY49" s="535" t="str" cm="1">
        <f t="array" ref="HY49">INDEX(HY$13:HY48,$B49+1,1)</f>
        <v>-</v>
      </c>
      <c r="HZ49" s="535" t="str" cm="1">
        <f t="array" ref="HZ49">INDEX(HZ$13:HZ48,$B49+1,1)</f>
        <v>-</v>
      </c>
      <c r="IA49" s="535" cm="1">
        <f t="array" ref="IA49">INDEX(IA$13:IA48,$B49+1,1)</f>
        <v>0</v>
      </c>
      <c r="IB49" s="535" t="str" cm="1">
        <f t="array" ref="IB49">INDEX(IB$13:IB48,$B49+1,1)</f>
        <v>-</v>
      </c>
      <c r="IC49" s="535" cm="1">
        <f t="array" ref="IC49">INDEX(IC$13:IC48,$B49+1,1)</f>
        <v>1</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535" cm="1">
        <f t="array" ref="IK49">INDEX(IK$13:IK48,$B49+1,1)</f>
        <v>1</v>
      </c>
      <c r="IL49" s="535" cm="1">
        <f t="array" ref="IL49">INDEX(IL$13:IL48,$B49+1,1)</f>
        <v>0</v>
      </c>
      <c r="IM49" s="535" cm="1">
        <f t="array" ref="IM49">INDEX(IM$13:IM48,$B49+1,1)</f>
        <v>0</v>
      </c>
      <c r="IN49" s="535" cm="1">
        <f t="array" ref="IN49">INDEX(IN$13:IN48,$B49+1,1)</f>
        <v>0</v>
      </c>
      <c r="IO49" s="535" cm="1">
        <f t="array" ref="IO49">INDEX(IO$13:IO48,$B49+1,1)</f>
        <v>0</v>
      </c>
      <c r="IP49" s="535" cm="1">
        <f t="array" ref="IP49">INDEX(IP$13:IP48,$B49+1,1)</f>
        <v>0</v>
      </c>
      <c r="IQ49" s="18"/>
      <c r="IR49" s="541" t="s">
        <v>30</v>
      </c>
      <c r="IS49" s="541" t="s">
        <v>30</v>
      </c>
      <c r="IT49" s="541" t="s">
        <v>30</v>
      </c>
      <c r="IU49" s="541" t="s">
        <v>30</v>
      </c>
      <c r="IV49" s="541" t="s">
        <v>30</v>
      </c>
      <c r="IW49" s="541" t="s">
        <v>30</v>
      </c>
      <c r="IX49" s="541" t="s">
        <v>30</v>
      </c>
      <c r="IY49" s="541" t="s">
        <v>30</v>
      </c>
      <c r="IZ49" s="541" t="s">
        <v>30</v>
      </c>
      <c r="JA49" s="541" t="s">
        <v>30</v>
      </c>
      <c r="JB49" s="541" t="s">
        <v>30</v>
      </c>
      <c r="JC49" s="541" t="s">
        <v>30</v>
      </c>
      <c r="JD49" s="541" t="s">
        <v>30</v>
      </c>
      <c r="JE49" s="541" t="s">
        <v>30</v>
      </c>
      <c r="JF49" s="541" t="s">
        <v>30</v>
      </c>
      <c r="JG49" s="541" t="s">
        <v>30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cm="1">
        <f t="array" ref="WM49">INDEX(WM$13:WM48,$B49+1,1)</f>
        <v>0</v>
      </c>
      <c r="WN49" s="535" cm="1">
        <f t="array" ref="WN49">INDEX(WN$13:WN48,$B49+1,1)</f>
        <v>0</v>
      </c>
      <c r="WO49" s="535" cm="1">
        <f t="array" ref="WO49">INDEX(WO$13:WO48,$B49+1,1)</f>
        <v>0</v>
      </c>
      <c r="WP49" s="535" cm="1">
        <f t="array" ref="WP49">INDEX(WP$13:WP48,$B49+1,1)</f>
        <v>0</v>
      </c>
      <c r="WQ49" s="535" cm="1">
        <f t="array" ref="WQ49">INDEX(WQ$13:WQ48,$B49+1,1)</f>
        <v>0</v>
      </c>
      <c r="WR49" s="535" cm="1">
        <f t="array" ref="WR49">INDEX(WR$13:WR48,$B49+1,1)</f>
        <v>0</v>
      </c>
      <c r="WS49" s="535" t="str" cm="1">
        <f t="array" ref="WS49">INDEX(WS$13:WS48,$B49+1,1)</f>
        <v>-</v>
      </c>
      <c r="WT49" s="18"/>
      <c r="WU49" s="535" cm="1">
        <f t="array" ref="WU49">INDEX(WU$13:WU48,$B49+1,1)</f>
        <v>0</v>
      </c>
      <c r="WV49" s="535" cm="1">
        <f t="array" ref="WV49">INDEX(WV$13:WV48,$B49+1,1)</f>
        <v>0</v>
      </c>
      <c r="WW49" s="535" cm="1">
        <f t="array" ref="WW49">INDEX(WW$13:WW48,$B49+1,1)</f>
        <v>0</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535" t="str" cm="1">
        <f t="array" ref="XH49">INDEX(XH$13:XH48,$B49+1,1)</f>
        <v>-</v>
      </c>
      <c r="XI49" s="535" t="str" cm="1">
        <f t="array" ref="XI49">INDEX(XI$13:XI48,$B49+1,1)</f>
        <v>-</v>
      </c>
      <c r="XJ49" s="535" t="str" cm="1">
        <f t="array" ref="XJ49">INDEX(XJ$13:XJ48,$B49+1,1)</f>
        <v>-</v>
      </c>
      <c r="XK49" s="535" t="str" cm="1">
        <f t="array" ref="XK49">INDEX(XK$13:XK48,$B49+1,1)</f>
        <v>-</v>
      </c>
      <c r="XL49" s="535" t="str" cm="1">
        <f t="array" ref="XL49">INDEX(XL$13:XL48,$B49+1,1)</f>
        <v>-</v>
      </c>
      <c r="XM49" s="535" t="str" cm="1">
        <f t="array" ref="XM49">INDEX(XM$13:XM48,$B49+1,1)</f>
        <v>-</v>
      </c>
      <c r="XN49" s="18"/>
      <c r="XO49" s="411" t="b">
        <f t="shared" ca="1" si="217"/>
        <v>0</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str" cm="1">
        <f t="array" ref="XW49">INDEX(XW$13:XW48,$B49+1,1)</f>
        <v>-</v>
      </c>
      <c r="XX49" s="535" t="str" cm="1">
        <f t="array" ref="XX49">INDEX(XX$13:XX48,$B49+1,1)</f>
        <v>-</v>
      </c>
      <c r="XY49" s="535" t="str" cm="1">
        <f t="array" ref="XY49">INDEX(XY$13:XY48,$B49+1,1)</f>
        <v>-</v>
      </c>
      <c r="XZ49" s="535" t="str" cm="1">
        <f t="array" ref="XZ49">INDEX(XZ$13:XZ48,$B49+1,1)</f>
        <v>-</v>
      </c>
      <c r="YA49" s="535" t="str" cm="1">
        <f t="array" ref="YA49">INDEX(YA$13:YA48,$B49+1,1)</f>
        <v>-</v>
      </c>
      <c r="YB49" s="535" cm="1">
        <f t="array" ref="YB49">INDEX(YB$13:YB48,$B49+1,1)</f>
        <v>0</v>
      </c>
      <c r="YC49" s="535" t="str" cm="1">
        <f t="array" ref="YC49">INDEX(YC$13:YC48,$B49+1,1)</f>
        <v>-</v>
      </c>
      <c r="YD49" s="535" t="str" cm="1">
        <f t="array" ref="YD49">INDEX(YD$13:YD48,$B49+1,1)</f>
        <v>-</v>
      </c>
      <c r="YE49" s="535" t="str" cm="1">
        <f t="array" ref="YE49">INDEX(YE$13:YE48,$B49+1,1)</f>
        <v>-</v>
      </c>
      <c r="YF49" s="535" t="str" cm="1">
        <f t="array" ref="YF49">INDEX(YF$13:YF48,$B49+1,1)</f>
        <v>-</v>
      </c>
      <c r="YG49" s="535" t="str" cm="1">
        <f t="array" ref="YG49">INDEX(YG$13:YG48,$B49+1,1)</f>
        <v>-</v>
      </c>
      <c r="YH49" s="535" t="str" cm="1">
        <f t="array" ref="YH49">INDEX(YH$13:YH48,$B49+1,1)</f>
        <v>-</v>
      </c>
      <c r="YI49" s="535" t="str" cm="1">
        <f t="array" ref="YI49">INDEX(YI$13:YI48,$B49+1,1)</f>
        <v>-</v>
      </c>
      <c r="YJ49" s="535" t="str" cm="1">
        <f t="array" ref="YJ49">INDEX(YJ$13:YJ48,$B49+1,1)</f>
        <v>-</v>
      </c>
      <c r="YK49" s="535" t="b" cm="1">
        <f t="array" ref="YK49">INDEX(YK$13:YK48,$B49+1,1)</f>
        <v>1</v>
      </c>
      <c r="YL49" s="535" t="str" cm="1">
        <f t="array" ref="YL49">INDEX(YL$13:YL48,$B49+1,1)</f>
        <v>-</v>
      </c>
      <c r="YM49" s="535" cm="1">
        <f t="array" ref="YM49">INDEX(YM$13:YM48,$B49+1,1)</f>
        <v>0</v>
      </c>
      <c r="YN49" s="535" cm="1">
        <f t="array" ref="YN49">INDEX(YN$13:YN48,$B49+1,1)</f>
        <v>0</v>
      </c>
      <c r="YO49" s="535" cm="1">
        <f t="array" ref="YO49">INDEX(YO$13:YO48,$B49+1,1)</f>
        <v>0</v>
      </c>
      <c r="YP49" s="18"/>
      <c r="YQ49" s="535" cm="1">
        <f t="array" ref="YQ49">INDEX(YQ$13:YQ48,$B49+1,1)</f>
        <v>50</v>
      </c>
      <c r="YR49" s="535" cm="1">
        <f t="array" ref="YR49">INDEX(YR$13:YR48,$B49+1,1)</f>
        <v>50</v>
      </c>
      <c r="YS49" s="535" cm="1">
        <f t="array" ref="YS49">INDEX(YS$13:YS48,$B49+1,1)</f>
        <v>50</v>
      </c>
      <c r="YT49" s="535" cm="1">
        <f t="array" ref="YT49">INDEX(YT$13:YT48,$B49+1,1)</f>
        <v>50</v>
      </c>
      <c r="YU49" s="535" cm="1">
        <f t="array" ref="YU49">INDEX(YU$13:YU48,$B49+1,1)</f>
        <v>1</v>
      </c>
      <c r="YV49" s="535" cm="1">
        <f t="array" ref="YV49">INDEX(YV$13:YV48,$B49+1,1)</f>
        <v>1</v>
      </c>
      <c r="YW49" s="535" cm="1">
        <f t="array" ref="YW49">INDEX(YW$13:YW48,$B49+1,1)</f>
        <v>1</v>
      </c>
      <c r="YX49" s="535" cm="1">
        <f t="array" ref="YX49">INDEX(YX$13:YX48,$B49+1,1)</f>
        <v>1</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18"/>
      <c r="ZE49" s="535" cm="1">
        <f t="array" ref="ZE49">INDEX(ZE$13:ZE48,$B49+1,1)</f>
        <v>1</v>
      </c>
      <c r="ZF49" s="18"/>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t="str" cm="1">
        <f t="array" ref="AAD49">INDEX(AAD$13:AAD48,$B49+1,1)</f>
        <v>-</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cm="1">
        <f t="array" ref="AAL49">INDEX(AAL$13:AAL48,$B49+1,1)</f>
        <v>0</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cm="1">
        <f t="array" ref="AAR49">INDEX(AAR$13:AAR48,$B49+1,1)</f>
        <v>0</v>
      </c>
      <c r="AAS49" s="535" t="str" cm="1">
        <f t="array" ref="AAS49">INDEX(AAS$13:AAS48,$B49+1,1)</f>
        <v>-</v>
      </c>
      <c r="AAT49" s="535" t="str" cm="1">
        <f t="array" ref="AAT49">INDEX(AAT$13:AAT48,$B49+1,1)</f>
        <v>-</v>
      </c>
      <c r="AAU49" s="535" t="str" cm="1">
        <f t="array" ref="AAU49">INDEX(AAU$13:AAU48,$B49+1,1)</f>
        <v>-</v>
      </c>
      <c r="AAV49" s="535" cm="1">
        <f t="array" ref="AAV49">INDEX(AAV$13:AAV48,$B49+1,1)</f>
        <v>1</v>
      </c>
      <c r="AAW49" s="535" cm="1">
        <f t="array" ref="AAW49">INDEX(AAW$13:AAW48,$B49+1,1)</f>
        <v>1</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18"/>
      <c r="ABL49" s="22" t="str">
        <f t="shared" ref="ABL49:ABL55" si="219">IF($N49=ABL$10,TRUE,"-")</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22" t="str">
        <f t="shared" ref="ACP49:ACP55" si="220">IF($N49=ACP$10,TRUE,"-")</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t="str" cm="1">
        <f t="array" ref="AEH49">INDEX(AEH$13:AEH48,$B49+1,1)</f>
        <v>-</v>
      </c>
      <c r="AEI49" s="535" t="str" cm="1">
        <f t="array" ref="AEI49">INDEX(AEI$13:AEI48,$B49+1,1)</f>
        <v>-</v>
      </c>
      <c r="AEJ49" s="535" t="str" cm="1">
        <f t="array" ref="AEJ49">INDEX(AEJ$13:AEJ48,$B49+1,1)</f>
        <v>-</v>
      </c>
      <c r="AEK49" s="535" t="str" cm="1">
        <f t="array" ref="AEK49">INDEX(AEK$13:AEK48,$B49+1,1)</f>
        <v>-</v>
      </c>
      <c r="AEL49" s="535" t="str" cm="1">
        <f t="array" ref="AEL49">INDEX(AEL$13:AEL48,$B49+1,1)</f>
        <v>-</v>
      </c>
      <c r="AEM49" s="535" t="str" cm="1">
        <f t="array" ref="AEM49">INDEX(AEM$13:AEM48,$B49+1,1)</f>
        <v>-</v>
      </c>
      <c r="AEN49" s="535" t="str" cm="1">
        <f t="array" ref="AEN49">INDEX(AEN$13:AEN48,$B49+1,1)</f>
        <v>-</v>
      </c>
      <c r="AEO49" s="535" t="str" cm="1">
        <f t="array" ref="AEO49">INDEX(AEO$13:AEO48,$B49+1,1)</f>
        <v>-</v>
      </c>
      <c r="AEP49" s="535" t="str" cm="1">
        <f t="array" ref="AEP49">INDEX(AEP$13:AEP48,$B49+1,1)</f>
        <v>-</v>
      </c>
      <c r="AEQ49" s="535" t="str" cm="1">
        <f t="array" ref="AEQ49">INDEX(AEQ$13:AEQ48,$B49+1,1)</f>
        <v>-</v>
      </c>
      <c r="AER49" s="535" t="str" cm="1">
        <f t="array" ref="AER49">INDEX(AER$13:AER48,$B49+1,1)</f>
        <v>-</v>
      </c>
      <c r="AES49" s="535" t="str" cm="1">
        <f t="array" ref="AES49">INDEX(AES$13:AES48,$B49+1,1)</f>
        <v>-</v>
      </c>
      <c r="AET49" s="535" t="str" cm="1">
        <f t="array" ref="AET49">INDEX(AET$13:AET48,$B49+1,1)</f>
        <v>-</v>
      </c>
      <c r="AEU49" s="535" t="str" cm="1">
        <f t="array" ref="AEU49">INDEX(AEU$13:AEU48,$B49+1,1)</f>
        <v>-</v>
      </c>
      <c r="AEV49" s="535" t="str" cm="1">
        <f t="array" ref="AEV49">INDEX(AEV$13:AEV48,$B49+1,1)</f>
        <v>-</v>
      </c>
      <c r="AEW49" s="535" t="str" cm="1">
        <f t="array" ref="AEW49">INDEX(AEW$13:AEW48,$B49+1,1)</f>
        <v>-</v>
      </c>
      <c r="AEX49" s="535" cm="1">
        <f t="array" ref="AEX49">INDEX(AEX$13:AEX48,$B49+1,1)</f>
        <v>0</v>
      </c>
      <c r="AEY49" s="483">
        <v>0</v>
      </c>
    </row>
    <row r="50" spans="1:831" outlineLevel="1">
      <c r="A50" s="18">
        <f t="shared" si="137"/>
        <v>37</v>
      </c>
      <c r="B50" s="18">
        <f>$A$49</f>
        <v>36</v>
      </c>
      <c r="C50">
        <v>5</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22">
        <v>2</v>
      </c>
      <c r="U50" s="22">
        <v>2</v>
      </c>
      <c r="V50" s="411">
        <f t="shared" si="210"/>
        <v>2</v>
      </c>
      <c r="W50" s="778" t="b">
        <f t="shared" si="196"/>
        <v>0</v>
      </c>
      <c r="X50" s="777" t="b">
        <f t="shared" si="206"/>
        <v>1</v>
      </c>
      <c r="Y50" s="777" t="b">
        <f t="shared" si="206"/>
        <v>1</v>
      </c>
      <c r="Z50" s="796" t="b" cm="1">
        <f t="array" ref="Z50">INDEX(Z$13:Z49,$B50+1,1)</f>
        <v>0</v>
      </c>
      <c r="AA50" s="411">
        <f t="shared" si="140"/>
        <v>6</v>
      </c>
      <c r="AB50" s="411">
        <f t="shared" si="141"/>
        <v>6</v>
      </c>
      <c r="AC50" s="411"/>
      <c r="AD50" s="411">
        <f t="shared" si="142"/>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CHOOSE($K50+1,"CSIRO","MU","NFS")&amp;" Excel feed supply"</f>
        <v>NFS Excel feed supply</v>
      </c>
      <c r="BB50" s="8" t="str">
        <f ca="1">IF(COUNTIF($BA$13:$BA50,$BA50)=1,"-","Dup")</f>
        <v>-</v>
      </c>
      <c r="BC50" s="18"/>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535" t="b" cm="1">
        <f t="array" ref="BK50">INDEX(BK$13:BK49,$B50+1,1)</f>
        <v>1</v>
      </c>
      <c r="BL50" s="535" t="b" cm="1">
        <f t="array" ref="BL50">INDEX(BL$13:BL49,$B50+1,1)</f>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0</v>
      </c>
      <c r="CH50" s="411" t="str">
        <f t="shared" ca="1" si="145"/>
        <v>-</v>
      </c>
      <c r="CI50" s="411">
        <f t="shared" si="211"/>
        <v>2</v>
      </c>
      <c r="CJ50" s="411">
        <f t="shared" si="211"/>
        <v>2</v>
      </c>
      <c r="CK50" s="535" t="str" cm="1">
        <f t="array" ref="CK50">INDEX(CK$13:CK49,$B50+1,1)</f>
        <v>-</v>
      </c>
      <c r="CL50" s="535" t="str" cm="1">
        <f t="array" ref="CL50">INDEX(CL$13:CL49,$B50+1,1)</f>
        <v>-</v>
      </c>
      <c r="CM50" s="535" t="str" cm="1">
        <f t="array" ref="CM50">INDEX(CM$13:CM49,$B50+1,1)</f>
        <v>-</v>
      </c>
      <c r="CN50" s="411" t="str">
        <f t="shared" ca="1" si="147"/>
        <v>-</v>
      </c>
      <c r="CO50" s="411">
        <f t="shared" si="212"/>
        <v>2</v>
      </c>
      <c r="CP50" s="411">
        <f t="shared" si="212"/>
        <v>2</v>
      </c>
      <c r="CQ50" s="535" t="str" cm="1">
        <f t="array" ref="CQ50">INDEX(CQ$13:CQ49,$B50+1,1)</f>
        <v>-</v>
      </c>
      <c r="CR50" s="411" t="str">
        <f t="shared" ca="1" si="149"/>
        <v>-</v>
      </c>
      <c r="CS50" s="411">
        <f t="shared" si="150"/>
        <v>2</v>
      </c>
      <c r="CT50" s="535" t="str" cm="1">
        <f t="array" ref="CT50">INDEX(CT$13:CT49,$B50+1,1)</f>
        <v>-</v>
      </c>
      <c r="CU50" s="535" t="str" cm="1">
        <f t="array" ref="CU50">INDEX(CU$13:CU49,$B50+1,1)</f>
        <v>-</v>
      </c>
      <c r="CV50" s="411">
        <f t="shared" si="151"/>
        <v>2</v>
      </c>
      <c r="CW50" s="535" t="str" cm="1">
        <f t="array" ref="CW50">INDEX(CW$13:CW49,$B50+1,1)</f>
        <v>-</v>
      </c>
      <c r="CX50" s="411" t="str">
        <f t="shared" ca="1" si="152"/>
        <v>-</v>
      </c>
      <c r="CY50" s="411">
        <f t="shared" si="213"/>
        <v>2</v>
      </c>
      <c r="CZ50" s="411">
        <f t="shared" si="213"/>
        <v>2</v>
      </c>
      <c r="DA50" s="535" cm="1">
        <f t="array" ref="DA50">INDEX(DA$13:DA49,$B50+1,1)</f>
        <v>720</v>
      </c>
      <c r="DB50" s="535" cm="1">
        <f t="array" ref="DB50">INDEX(DB$13:DB49,$B50+1,1)</f>
        <v>720</v>
      </c>
      <c r="DC50" s="18"/>
      <c r="DD50" s="22" t="b">
        <v>0</v>
      </c>
      <c r="DE50" s="22" t="b">
        <v>0</v>
      </c>
      <c r="DF50" s="22" t="b">
        <v>1</v>
      </c>
      <c r="DG50" s="538" t="str">
        <f>DG$14</f>
        <v>-</v>
      </c>
      <c r="DH50" s="539">
        <v>0</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t="str" cm="1">
        <f t="array" ref="EA50">INDEX(EA$13:EA49,$B50+1,1)</f>
        <v>-</v>
      </c>
      <c r="EB50" s="535" t="str" cm="1">
        <f t="array" ref="EB50">INDEX(EB$13:EB49,$B50+1,1)</f>
        <v>-</v>
      </c>
      <c r="EC50" s="535" cm="1">
        <f t="array" ref="EC50">INDEX(EC$13:EC49,$B50+1,1)</f>
        <v>0</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535" cm="1">
        <f t="array" ref="EN50">INDEX(EN$13:EN49,$B50+1,1)</f>
        <v>999999</v>
      </c>
      <c r="EO50" s="535" cm="1">
        <f t="array" ref="EO50">INDEX(EO$13:EO49,$B50+1,1)</f>
        <v>999999</v>
      </c>
      <c r="EP50" s="782">
        <f t="shared" si="207"/>
        <v>0</v>
      </c>
      <c r="EQ50" s="782">
        <f t="shared" si="207"/>
        <v>0</v>
      </c>
      <c r="ER50" s="782">
        <f t="shared" si="207"/>
        <v>999999</v>
      </c>
      <c r="ES50" s="535" t="str" cm="1">
        <f t="array" ref="ES50">INDEX(ES$13:ES49,$B50+1,1)</f>
        <v>-</v>
      </c>
      <c r="ET50" s="535" t="str" cm="1">
        <f t="array" ref="ET50">INDEX(ET$13:ET49,$B50+1,1)</f>
        <v>-</v>
      </c>
      <c r="EU50" s="411" t="str">
        <f>IF(OR($AB50=6,$FW50&lt;2),EU$13,INDEX(i.dryman,($AJ50-1)*4+$AI50,EU$6))</f>
        <v>-</v>
      </c>
      <c r="EV50" s="411" t="str">
        <f>IF(OR($AB50=6,$FW50&lt;2),EV$13,INDEX(i.dryman,($AJ50-1)*4+$AI50,EV$6))</f>
        <v>-</v>
      </c>
      <c r="EW50" s="781">
        <f t="shared" si="181"/>
        <v>0</v>
      </c>
      <c r="EX50" s="779">
        <f t="shared" si="182"/>
        <v>999999</v>
      </c>
      <c r="EY50" s="780">
        <f t="shared" si="183"/>
        <v>999999</v>
      </c>
      <c r="EZ50" s="535" t="str" cm="1">
        <f t="array" ref="EZ50">INDEX(EZ$13:EZ49,$B50+1,1)</f>
        <v>-</v>
      </c>
      <c r="FA50" s="728" cm="1">
        <f t="array" ref="FA50">IF(EZ50&lt;&gt;"-",EZ50,INDEX(i.ELMatedEst,$AA50+1,$T50))</f>
        <v>0</v>
      </c>
      <c r="FB50" s="535" t="str" cm="1">
        <f t="array" ref="FB50">INDEX(FB$13:FB49,$B50+1,1)</f>
        <v>-</v>
      </c>
      <c r="FC50" s="535" t="str" cm="1">
        <f t="array" ref="FC50">INDEX(FC$13:FC49,$B50+1,1)</f>
        <v>-</v>
      </c>
      <c r="FD50" s="535" cm="1">
        <f t="array" ref="FD50">INDEX(FD$13:FD49,$B50+1,1)</f>
        <v>0</v>
      </c>
      <c r="FE50" s="535" cm="1">
        <f t="array" ref="FE50">INDEX(FE$13:FE49,$B50+1,1)</f>
        <v>0</v>
      </c>
      <c r="FF50" s="535" cm="1">
        <f t="array" ref="FF50">INDEX(FF$13:FF49,$B50+1,1)</f>
        <v>1</v>
      </c>
      <c r="FG50" s="667">
        <f t="shared" si="186"/>
        <v>0.12</v>
      </c>
      <c r="FH50" s="667">
        <f>INDEX(CHOOSE($N50,DataAutumn!i.EL_PropnSold,DataWinter!i.EL_PropnSold,DataSpring!i.EL_PropnSold),$AI50,$T50)*INDEX(i.ELMatedEst,$AB50+1,$T50)*i.dAdultRR_ELPropSold
+INDEX(i.dryman,($AJ50-1)*4+$AI50,FH$7)</f>
        <v>0</v>
      </c>
      <c r="FI50" s="667">
        <f>INDEX(CHOOSE($N50,DataAutumn!i.EL_PropnSold,DataWinter!i.EL_PropnSold,DataSpring!i.EL_PropnSold),$AI50,$T50)*INDEX(i.ELMatedEst,$AB50+1,$T50)*i.dAdultRR_ELPropSold
+INDEX(i.dryman,($AJ50-1)*4+$AI50,FI$7)</f>
        <v>3.125E-2</v>
      </c>
      <c r="FJ50" s="667">
        <f>INDEX(CHOOSE($N50,DataAutumn!i.EL_PropnSold,DataWinter!i.EL_PropnSold,DataSpring!i.EL_PropnSold),$AI50,$T50)*INDEX(i.ELMatedEst,$AB50+1,$T50)*i.dAdultRR_ELPropSold
+INDEX(i.dryman,($AJ50-1)*4+$AI50,FJ$7)</f>
        <v>3.125E-2</v>
      </c>
      <c r="FK50" s="667">
        <f>INDEX(CHOOSE($N50,DataAutumn!i.EL_PropnSold,DataWinter!i.EL_PropnSold,DataSpring!i.EL_PropnSold),$AI50,$T50)*INDEX(i.ELMatedEst,$AB50+1,$T50)*i.dAdultRR_ELPropSold
+INDEX(i.dryman,($AJ50-1)*4+$AI50,FK$7)</f>
        <v>3.125E-2</v>
      </c>
      <c r="FL50" s="668">
        <f>INDEX(CHOOSE($N50,DataAutumn!i.EL_PropnSold,DataWinter!i.EL_PropnSold,DataSpring!i.EL_PropnSold),$AI50,$T50)*INDEX(i.ELMatedEst,$AB50+1,$T50)*i.dAdultLSurv_ELPropSold</f>
        <v>0</v>
      </c>
      <c r="FM50" s="411" t="b">
        <f t="shared" si="214"/>
        <v>0</v>
      </c>
      <c r="FN50" s="411" t="b">
        <f t="shared" si="214"/>
        <v>0</v>
      </c>
      <c r="FO50" s="411" t="b">
        <f t="shared" si="214"/>
        <v>1</v>
      </c>
      <c r="FP50" s="411" t="b">
        <f t="shared" si="214"/>
        <v>0</v>
      </c>
      <c r="FQ50" s="411">
        <f t="shared" si="208"/>
        <v>1</v>
      </c>
      <c r="FR50" s="411">
        <f t="shared" si="208"/>
        <v>0</v>
      </c>
      <c r="FS50" s="411" t="b">
        <f t="shared" si="189"/>
        <v>0</v>
      </c>
      <c r="FT50" s="411" t="b">
        <f t="shared" si="209"/>
        <v>0</v>
      </c>
      <c r="FU50" s="411" t="b">
        <f t="shared" si="209"/>
        <v>0</v>
      </c>
      <c r="FV50" s="411" t="b">
        <f t="shared" si="209"/>
        <v>1</v>
      </c>
      <c r="FW50" s="87">
        <f t="shared" si="215"/>
        <v>2</v>
      </c>
      <c r="FX50" s="87">
        <f t="shared" si="215"/>
        <v>2</v>
      </c>
      <c r="FY50" s="535" cm="1">
        <f t="array" ref="FY50">INDEX(FY$13:FY49,$B50+1,1)</f>
        <v>1</v>
      </c>
      <c r="FZ50" s="535" cm="1">
        <f t="array" ref="FZ50">INDEX(FZ$13:FZ49,$B50+1,1)</f>
        <v>1</v>
      </c>
      <c r="GA50" s="535" cm="1">
        <f t="array" ref="GA50">INDEX(GA$13:GA49,$B50+1,1)</f>
        <v>1</v>
      </c>
      <c r="GB50" s="535" cm="1">
        <f t="array" ref="GB50">INDEX(GB$13:GB49,$B50+1,1)</f>
        <v>1</v>
      </c>
      <c r="GC50" s="535" t="str" cm="1">
        <f t="array" ref="GC50">INDEX(GC$13:GC49,$B50+1,1)</f>
        <v>-</v>
      </c>
      <c r="GD50" s="535" t="str" cm="1">
        <f t="array" ref="GD50">INDEX(GD$13:GD49,$B50+1,1)</f>
        <v>-</v>
      </c>
      <c r="GE50" s="535" t="str" cm="1">
        <f t="array" ref="GE50">INDEX(GE$13:GE49,$B50+1,1)</f>
        <v>-</v>
      </c>
      <c r="GF50" s="535" t="str" cm="1">
        <f t="array" ref="GF50">INDEX(GF$13:GF49,$B50+1,1)</f>
        <v>-</v>
      </c>
      <c r="GG50" s="535" t="b" cm="1">
        <f t="array" ref="GG50">INDEX(GG$13:GG49,$B50+1,1)</f>
        <v>0</v>
      </c>
      <c r="GH50" s="87">
        <f t="shared" si="216"/>
        <v>1</v>
      </c>
      <c r="GI50" s="87">
        <f t="shared" si="216"/>
        <v>1</v>
      </c>
      <c r="GJ50" s="87">
        <f t="shared" si="216"/>
        <v>1</v>
      </c>
      <c r="GK50" s="87">
        <f t="shared" si="216"/>
        <v>1</v>
      </c>
      <c r="GL50" s="87">
        <f t="shared" si="216"/>
        <v>1</v>
      </c>
      <c r="GM50" s="87">
        <f t="shared" si="216"/>
        <v>1</v>
      </c>
      <c r="GN50" s="87">
        <f t="shared" si="216"/>
        <v>1</v>
      </c>
      <c r="GO50" s="87">
        <f t="shared" si="216"/>
        <v>1</v>
      </c>
      <c r="GP50" s="535" cm="1">
        <f t="array" ref="GP50">INDEX(GP$13:GP49,$B50+1,1)</f>
        <v>0</v>
      </c>
      <c r="GQ50" s="535" cm="1">
        <f t="array" ref="GQ50">INDEX(GQ$13:GQ49,$B50+1,1)</f>
        <v>0</v>
      </c>
      <c r="GR50" s="535" cm="1">
        <f t="array" ref="GR50">INDEX(GR$13:GR49,$B50+1,1)</f>
        <v>0</v>
      </c>
      <c r="GS50" s="535" cm="1">
        <f t="array" ref="GS50">INDEX(GS$13:GS49,$B50+1,1)</f>
        <v>0</v>
      </c>
      <c r="GT50" s="411" cm="1">
        <f t="array" ref="GT50">INDEX(i.dse_type,1,$L50)</f>
        <v>0</v>
      </c>
      <c r="GU50" s="535" t="str" cm="1">
        <f t="array" ref="GU50">INDEX(GU$13:GU49,$B50+1,1)</f>
        <v>-</v>
      </c>
      <c r="GV50" s="535" t="str" cm="1">
        <f t="array" ref="GV50">INDEX(GV$13:GV49,$B50+1,1)</f>
        <v>-</v>
      </c>
      <c r="GW50" s="535" t="str" cm="1">
        <f t="array" ref="GW50">INDEX(GW$13:GW49,$B50+1,1)</f>
        <v>-</v>
      </c>
      <c r="GX50" s="18"/>
      <c r="GY50" s="535" t="str" cm="1">
        <f t="array" ref="GY50">INDEX(GY$13:GY49,$B50+1,1)</f>
        <v>-</v>
      </c>
      <c r="GZ50" s="535" t="str" cm="1">
        <f t="array" ref="GZ50">INDEX(GZ$13:GZ49,$B50+1,1)</f>
        <v>-</v>
      </c>
      <c r="HA50" s="535" t="str" cm="1">
        <f t="array" ref="HA50">INDEX(HA$13:HA49,$B50+1,1)</f>
        <v>-</v>
      </c>
      <c r="HB50" s="535" t="str" cm="1">
        <f t="array" ref="HB50">INDEX(HB$13:HB49,$B50+1,1)</f>
        <v>-</v>
      </c>
      <c r="HC50" s="535" t="str" cm="1">
        <f t="array" ref="HC50">INDEX(HC$13:HC49,$B50+1,1)</f>
        <v>-</v>
      </c>
      <c r="HD50" s="535" cm="1">
        <f t="array" ref="HD50">INDEX(HD$13:HD49,$B50+1,1)</f>
        <v>1</v>
      </c>
      <c r="HE50" s="535" cm="1">
        <f t="array" ref="HE50">INDEX(HE$13:HE49,$B50+1,1)</f>
        <v>1</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t="str" cm="1">
        <f t="array" ref="HU50">INDEX(HU$13:HU49,$B50+1,1)</f>
        <v>-</v>
      </c>
      <c r="HV50" s="535" t="str" cm="1">
        <f t="array" ref="HV50">INDEX(HV$13:HV49,$B50+1,1)</f>
        <v>-</v>
      </c>
      <c r="HW50" s="535" t="str" cm="1">
        <f t="array" ref="HW50">INDEX(HW$13:HW49,$B50+1,1)</f>
        <v>-</v>
      </c>
      <c r="HX50" s="535" t="str" cm="1">
        <f t="array" ref="HX50">INDEX(HX$13:HX49,$B50+1,1)</f>
        <v>-</v>
      </c>
      <c r="HY50" s="535" t="str" cm="1">
        <f t="array" ref="HY50">INDEX(HY$13:HY49,$B50+1,1)</f>
        <v>-</v>
      </c>
      <c r="HZ50" s="535" t="str" cm="1">
        <f t="array" ref="HZ50">INDEX(HZ$13:HZ49,$B50+1,1)</f>
        <v>-</v>
      </c>
      <c r="IA50" s="535" cm="1">
        <f t="array" ref="IA50">INDEX(IA$13:IA49,$B50+1,1)</f>
        <v>0</v>
      </c>
      <c r="IB50" s="535" t="str" cm="1">
        <f t="array" ref="IB50">INDEX(IB$13:IB49,$B50+1,1)</f>
        <v>-</v>
      </c>
      <c r="IC50" s="535" cm="1">
        <f t="array" ref="IC50">INDEX(IC$13:IC49,$B50+1,1)</f>
        <v>1</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535" cm="1">
        <f t="array" ref="IK50">INDEX(IK$13:IK49,$B50+1,1)</f>
        <v>1</v>
      </c>
      <c r="IL50" s="535" cm="1">
        <f t="array" ref="IL50">INDEX(IL$13:IL49,$B50+1,1)</f>
        <v>0</v>
      </c>
      <c r="IM50" s="535" cm="1">
        <f t="array" ref="IM50">INDEX(IM$13:IM49,$B50+1,1)</f>
        <v>0</v>
      </c>
      <c r="IN50" s="535" cm="1">
        <f t="array" ref="IN50">INDEX(IN$13:IN49,$B50+1,1)</f>
        <v>0</v>
      </c>
      <c r="IO50" s="535" cm="1">
        <f t="array" ref="IO50">INDEX(IO$13:IO49,$B50+1,1)</f>
        <v>0</v>
      </c>
      <c r="IP50" s="535" cm="1">
        <f t="array" ref="IP50">INDEX(IP$13:IP49,$B50+1,1)</f>
        <v>0</v>
      </c>
      <c r="IQ50" s="18"/>
      <c r="IR50" s="541" t="s">
        <v>30</v>
      </c>
      <c r="IS50" s="541" t="s">
        <v>30</v>
      </c>
      <c r="IT50" s="541" t="s">
        <v>30</v>
      </c>
      <c r="IU50" s="541" t="s">
        <v>30</v>
      </c>
      <c r="IV50" s="541" t="s">
        <v>30</v>
      </c>
      <c r="IW50" s="541" t="s">
        <v>30</v>
      </c>
      <c r="IX50" s="541" t="s">
        <v>30</v>
      </c>
      <c r="IY50" s="541" t="s">
        <v>30</v>
      </c>
      <c r="IZ50" s="541" t="s">
        <v>30</v>
      </c>
      <c r="JA50" s="541" t="s">
        <v>30</v>
      </c>
      <c r="JB50" s="541" t="s">
        <v>30</v>
      </c>
      <c r="JC50" s="541" t="s">
        <v>30</v>
      </c>
      <c r="JD50" s="541" t="s">
        <v>30</v>
      </c>
      <c r="JE50" s="541" t="s">
        <v>30</v>
      </c>
      <c r="JF50" s="541" t="s">
        <v>30</v>
      </c>
      <c r="JG50" s="541" t="s">
        <v>30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cm="1">
        <f t="array" ref="WM50">INDEX(WM$13:WM49,$B50+1,1)</f>
        <v>0</v>
      </c>
      <c r="WN50" s="535" cm="1">
        <f t="array" ref="WN50">INDEX(WN$13:WN49,$B50+1,1)</f>
        <v>0</v>
      </c>
      <c r="WO50" s="535" cm="1">
        <f t="array" ref="WO50">INDEX(WO$13:WO49,$B50+1,1)</f>
        <v>0</v>
      </c>
      <c r="WP50" s="535" cm="1">
        <f t="array" ref="WP50">INDEX(WP$13:WP49,$B50+1,1)</f>
        <v>0</v>
      </c>
      <c r="WQ50" s="535" cm="1">
        <f t="array" ref="WQ50">INDEX(WQ$13:WQ49,$B50+1,1)</f>
        <v>0</v>
      </c>
      <c r="WR50" s="535" cm="1">
        <f t="array" ref="WR50">INDEX(WR$13:WR49,$B50+1,1)</f>
        <v>0</v>
      </c>
      <c r="WS50" s="535" t="str" cm="1">
        <f t="array" ref="WS50">INDEX(WS$13:WS49,$B50+1,1)</f>
        <v>-</v>
      </c>
      <c r="WT50" s="18"/>
      <c r="WU50" s="535" cm="1">
        <f t="array" ref="WU50">INDEX(WU$13:WU49,$B50+1,1)</f>
        <v>0</v>
      </c>
      <c r="WV50" s="535" cm="1">
        <f t="array" ref="WV50">INDEX(WV$13:WV49,$B50+1,1)</f>
        <v>0</v>
      </c>
      <c r="WW50" s="535" cm="1">
        <f t="array" ref="WW50">INDEX(WW$13:WW49,$B50+1,1)</f>
        <v>0</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535" t="str" cm="1">
        <f t="array" ref="XH50">INDEX(XH$13:XH49,$B50+1,1)</f>
        <v>-</v>
      </c>
      <c r="XI50" s="535" t="str" cm="1">
        <f t="array" ref="XI50">INDEX(XI$13:XI49,$B50+1,1)</f>
        <v>-</v>
      </c>
      <c r="XJ50" s="535" t="str" cm="1">
        <f t="array" ref="XJ50">INDEX(XJ$13:XJ49,$B50+1,1)</f>
        <v>-</v>
      </c>
      <c r="XK50" s="535" t="str" cm="1">
        <f t="array" ref="XK50">INDEX(XK$13:XK49,$B50+1,1)</f>
        <v>-</v>
      </c>
      <c r="XL50" s="535" t="str" cm="1">
        <f t="array" ref="XL50">INDEX(XL$13:XL49,$B50+1,1)</f>
        <v>-</v>
      </c>
      <c r="XM50" s="535" t="str" cm="1">
        <f t="array" ref="XM50">INDEX(XM$13:XM49,$B50+1,1)</f>
        <v>-</v>
      </c>
      <c r="XN50" s="18"/>
      <c r="XO50" s="411" t="b">
        <f t="shared" ca="1" si="217"/>
        <v>0</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str" cm="1">
        <f t="array" ref="XW50">INDEX(XW$13:XW49,$B50+1,1)</f>
        <v>-</v>
      </c>
      <c r="XX50" s="535" t="str" cm="1">
        <f t="array" ref="XX50">INDEX(XX$13:XX49,$B50+1,1)</f>
        <v>-</v>
      </c>
      <c r="XY50" s="535" t="str" cm="1">
        <f t="array" ref="XY50">INDEX(XY$13:XY49,$B50+1,1)</f>
        <v>-</v>
      </c>
      <c r="XZ50" s="535" t="str" cm="1">
        <f t="array" ref="XZ50">INDEX(XZ$13:XZ49,$B50+1,1)</f>
        <v>-</v>
      </c>
      <c r="YA50" s="535" t="str" cm="1">
        <f t="array" ref="YA50">INDEX(YA$13:YA49,$B50+1,1)</f>
        <v>-</v>
      </c>
      <c r="YB50" s="535" cm="1">
        <f t="array" ref="YB50">INDEX(YB$13:YB49,$B50+1,1)</f>
        <v>0</v>
      </c>
      <c r="YC50" s="535" t="str" cm="1">
        <f t="array" ref="YC50">INDEX(YC$13:YC49,$B50+1,1)</f>
        <v>-</v>
      </c>
      <c r="YD50" s="535" t="str" cm="1">
        <f t="array" ref="YD50">INDEX(YD$13:YD49,$B50+1,1)</f>
        <v>-</v>
      </c>
      <c r="YE50" s="535" t="str" cm="1">
        <f t="array" ref="YE50">INDEX(YE$13:YE49,$B50+1,1)</f>
        <v>-</v>
      </c>
      <c r="YF50" s="535" t="str" cm="1">
        <f t="array" ref="YF50">INDEX(YF$13:YF49,$B50+1,1)</f>
        <v>-</v>
      </c>
      <c r="YG50" s="535" t="str" cm="1">
        <f t="array" ref="YG50">INDEX(YG$13:YG49,$B50+1,1)</f>
        <v>-</v>
      </c>
      <c r="YH50" s="535" t="str" cm="1">
        <f t="array" ref="YH50">INDEX(YH$13:YH49,$B50+1,1)</f>
        <v>-</v>
      </c>
      <c r="YI50" s="535" t="str" cm="1">
        <f t="array" ref="YI50">INDEX(YI$13:YI49,$B50+1,1)</f>
        <v>-</v>
      </c>
      <c r="YJ50" s="535" t="str" cm="1">
        <f t="array" ref="YJ50">INDEX(YJ$13:YJ49,$B50+1,1)</f>
        <v>-</v>
      </c>
      <c r="YK50" s="535" t="b" cm="1">
        <f t="array" ref="YK50">INDEX(YK$13:YK49,$B50+1,1)</f>
        <v>1</v>
      </c>
      <c r="YL50" s="535" t="str" cm="1">
        <f t="array" ref="YL50">INDEX(YL$13:YL49,$B50+1,1)</f>
        <v>-</v>
      </c>
      <c r="YM50" s="535" cm="1">
        <f t="array" ref="YM50">INDEX(YM$13:YM49,$B50+1,1)</f>
        <v>0</v>
      </c>
      <c r="YN50" s="535" cm="1">
        <f t="array" ref="YN50">INDEX(YN$13:YN49,$B50+1,1)</f>
        <v>0</v>
      </c>
      <c r="YO50" s="535" cm="1">
        <f t="array" ref="YO50">INDEX(YO$13:YO49,$B50+1,1)</f>
        <v>0</v>
      </c>
      <c r="YP50" s="18"/>
      <c r="YQ50" s="535" cm="1">
        <f t="array" ref="YQ50">INDEX(YQ$13:YQ49,$B50+1,1)</f>
        <v>50</v>
      </c>
      <c r="YR50" s="535" cm="1">
        <f t="array" ref="YR50">INDEX(YR$13:YR49,$B50+1,1)</f>
        <v>50</v>
      </c>
      <c r="YS50" s="535" cm="1">
        <f t="array" ref="YS50">INDEX(YS$13:YS49,$B50+1,1)</f>
        <v>50</v>
      </c>
      <c r="YT50" s="535" cm="1">
        <f t="array" ref="YT50">INDEX(YT$13:YT49,$B50+1,1)</f>
        <v>50</v>
      </c>
      <c r="YU50" s="535" cm="1">
        <f t="array" ref="YU50">INDEX(YU$13:YU49,$B50+1,1)</f>
        <v>1</v>
      </c>
      <c r="YV50" s="535" cm="1">
        <f t="array" ref="YV50">INDEX(YV$13:YV49,$B50+1,1)</f>
        <v>1</v>
      </c>
      <c r="YW50" s="535" cm="1">
        <f t="array" ref="YW50">INDEX(YW$13:YW49,$B50+1,1)</f>
        <v>1</v>
      </c>
      <c r="YX50" s="535" cm="1">
        <f t="array" ref="YX50">INDEX(YX$13:YX49,$B50+1,1)</f>
        <v>1</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18"/>
      <c r="ZE50" s="535" cm="1">
        <f t="array" ref="ZE50">INDEX(ZE$13:ZE49,$B50+1,1)</f>
        <v>1</v>
      </c>
      <c r="ZF50" s="18"/>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t="str" cm="1">
        <f t="array" ref="AAD50">INDEX(AAD$13:AAD49,$B50+1,1)</f>
        <v>-</v>
      </c>
      <c r="AAE50" s="535" t="str" cm="1">
        <f t="array" ref="AAE50">INDEX(AAE$13:AAE49,$B50+1,1)</f>
        <v>-</v>
      </c>
      <c r="AAF50" s="535" t="str" cm="1">
        <f t="array" ref="AAF50">INDEX(AAF$13:AAF49,$B50+1,1)</f>
        <v>-</v>
      </c>
      <c r="AAG50" s="535" t="str" cm="1">
        <f t="array" ref="AAG50">INDEX(AAG$13:AAG49,$B50+1,1)</f>
        <v>-</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cm="1">
        <f t="array" ref="AAL50">INDEX(AAL$13:AAL49,$B50+1,1)</f>
        <v>0</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cm="1">
        <f t="array" ref="AAR50">INDEX(AAR$13:AAR49,$B50+1,1)</f>
        <v>0</v>
      </c>
      <c r="AAS50" s="535" t="str" cm="1">
        <f t="array" ref="AAS50">INDEX(AAS$13:AAS49,$B50+1,1)</f>
        <v>-</v>
      </c>
      <c r="AAT50" s="535" t="str" cm="1">
        <f t="array" ref="AAT50">INDEX(AAT$13:AAT49,$B50+1,1)</f>
        <v>-</v>
      </c>
      <c r="AAU50" s="535" t="str" cm="1">
        <f t="array" ref="AAU50">INDEX(AAU$13:AAU49,$B50+1,1)</f>
        <v>-</v>
      </c>
      <c r="AAV50" s="535" cm="1">
        <f t="array" ref="AAV50">INDEX(AAV$13:AAV49,$B50+1,1)</f>
        <v>1</v>
      </c>
      <c r="AAW50" s="535" cm="1">
        <f t="array" ref="AAW50">INDEX(AAW$13:AAW49,$B50+1,1)</f>
        <v>1</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18"/>
      <c r="ABL50" s="22" t="str">
        <f t="shared" si="219"/>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22" t="str">
        <f t="shared" si="220"/>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t="str" cm="1">
        <f t="array" ref="AEN50">INDEX(AEN$13:AEN49,$B50+1,1)</f>
        <v>-</v>
      </c>
      <c r="AEO50" s="535" t="str" cm="1">
        <f t="array" ref="AEO50">INDEX(AEO$13:AEO49,$B50+1,1)</f>
        <v>-</v>
      </c>
      <c r="AEP50" s="535" t="str" cm="1">
        <f t="array" ref="AEP50">INDEX(AEP$13:AEP49,$B50+1,1)</f>
        <v>-</v>
      </c>
      <c r="AEQ50" s="535" t="str" cm="1">
        <f t="array" ref="AEQ50">INDEX(AEQ$13:AEQ49,$B50+1,1)</f>
        <v>-</v>
      </c>
      <c r="AER50" s="535" t="str" cm="1">
        <f t="array" ref="AER50">INDEX(AER$13:AER49,$B50+1,1)</f>
        <v>-</v>
      </c>
      <c r="AES50" s="535" t="str" cm="1">
        <f t="array" ref="AES50">INDEX(AES$13:AES49,$B50+1,1)</f>
        <v>-</v>
      </c>
      <c r="AET50" s="535" t="str" cm="1">
        <f t="array" ref="AET50">INDEX(AET$13:AET49,$B50+1,1)</f>
        <v>-</v>
      </c>
      <c r="AEU50" s="535" t="str" cm="1">
        <f t="array" ref="AEU50">INDEX(AEU$13:AEU49,$B50+1,1)</f>
        <v>-</v>
      </c>
      <c r="AEV50" s="535" t="str" cm="1">
        <f t="array" ref="AEV50">INDEX(AEV$13:AEV49,$B50+1,1)</f>
        <v>-</v>
      </c>
      <c r="AEW50" s="535" t="str" cm="1">
        <f t="array" ref="AEW50">INDEX(AEW$13:AEW49,$B50+1,1)</f>
        <v>-</v>
      </c>
      <c r="AEX50" s="535" cm="1">
        <f t="array" ref="AEX50">INDEX(AEX$13:AEX49,$B50+1,1)</f>
        <v>0</v>
      </c>
      <c r="AEY50" s="483">
        <v>0</v>
      </c>
    </row>
    <row r="51" spans="1:831" outlineLevel="1">
      <c r="A51" s="18">
        <f t="shared" si="137"/>
        <v>38</v>
      </c>
      <c r="B51" s="18">
        <f>$A$50</f>
        <v>37</v>
      </c>
      <c r="C51">
        <v>6</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2</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10"/>
        <v>2</v>
      </c>
      <c r="W51" s="778" t="b">
        <f t="shared" si="196"/>
        <v>0</v>
      </c>
      <c r="X51" s="777" t="b">
        <f t="shared" si="206"/>
        <v>1</v>
      </c>
      <c r="Y51" s="777" t="b">
        <f t="shared" si="206"/>
        <v>1</v>
      </c>
      <c r="Z51" s="796" t="b" cm="1">
        <f t="array" ref="Z51">INDEX(Z$13:Z50,$B51+1,1)</f>
        <v>0</v>
      </c>
      <c r="AA51" s="411">
        <f t="shared" si="140"/>
        <v>6</v>
      </c>
      <c r="AB51" s="411">
        <f t="shared" si="141"/>
        <v>6</v>
      </c>
      <c r="AC51" s="411"/>
      <c r="AD51" s="411">
        <f t="shared" si="142"/>
        <v>6</v>
      </c>
      <c r="AE51" s="111"/>
      <c r="AF51" s="111"/>
      <c r="AG51" s="111"/>
      <c r="AH51" s="111"/>
      <c r="AI51" s="535" cm="1">
        <f t="array" ref="AI51">INDEX(AI$13:AI50,$B51+1,1)</f>
        <v>2</v>
      </c>
      <c r="AJ51" s="535" cm="1">
        <f t="array" ref="AJ51">INDEX(AJ$13:AJ50,$B51+1,1)</f>
        <v>1</v>
      </c>
      <c r="AK51" s="535" cm="1">
        <f t="array" ref="AK51">INDEX(AK$13:AK50,$B51+1,1)</f>
        <v>2</v>
      </c>
      <c r="AL51" s="18"/>
      <c r="AM51" s="535" cm="1">
        <f t="array" ref="AM51">INDEX(AM$13:AM50,$B51+1,1)</f>
        <v>0</v>
      </c>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Optimum feed supply"</f>
        <v>NFS Optimum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5"/>
        <v>-</v>
      </c>
      <c r="CI51" s="411">
        <f t="shared" si="211"/>
        <v>2</v>
      </c>
      <c r="CJ51" s="411">
        <f t="shared" si="211"/>
        <v>2</v>
      </c>
      <c r="CK51" s="535" t="str" cm="1">
        <f t="array" ref="CK51">INDEX(CK$13:CK50,$B51+1,1)</f>
        <v>-</v>
      </c>
      <c r="CL51" s="535" t="str" cm="1">
        <f t="array" ref="CL51">INDEX(CL$13:CL50,$B51+1,1)</f>
        <v>-</v>
      </c>
      <c r="CM51" s="535" t="str" cm="1">
        <f t="array" ref="CM51">INDEX(CM$13:CM50,$B51+1,1)</f>
        <v>-</v>
      </c>
      <c r="CN51" s="411" t="str">
        <f t="shared" ca="1" si="147"/>
        <v>-</v>
      </c>
      <c r="CO51" s="411">
        <f t="shared" si="212"/>
        <v>2</v>
      </c>
      <c r="CP51" s="411">
        <f t="shared" si="212"/>
        <v>2</v>
      </c>
      <c r="CQ51" s="535" t="str" cm="1">
        <f t="array" ref="CQ51">INDEX(CQ$13:CQ50,$B51+1,1)</f>
        <v>-</v>
      </c>
      <c r="CR51" s="411" t="str">
        <f t="shared" ca="1" si="149"/>
        <v>-</v>
      </c>
      <c r="CS51" s="411">
        <f t="shared" si="150"/>
        <v>2</v>
      </c>
      <c r="CT51" s="535" t="str" cm="1">
        <f t="array" ref="CT51">INDEX(CT$13:CT50,$B51+1,1)</f>
        <v>-</v>
      </c>
      <c r="CU51" s="535" t="str" cm="1">
        <f t="array" ref="CU51">INDEX(CU$13:CU50,$B51+1,1)</f>
        <v>-</v>
      </c>
      <c r="CV51" s="411">
        <f t="shared" si="151"/>
        <v>2</v>
      </c>
      <c r="CW51" s="535" t="str" cm="1">
        <f t="array" ref="CW51">INDEX(CW$13:CW50,$B51+1,1)</f>
        <v>-</v>
      </c>
      <c r="CX51" s="411" t="str">
        <f t="shared" ca="1" si="152"/>
        <v>-</v>
      </c>
      <c r="CY51" s="411">
        <f t="shared" si="213"/>
        <v>2</v>
      </c>
      <c r="CZ51" s="411">
        <f t="shared" si="213"/>
        <v>2</v>
      </c>
      <c r="DA51" s="535" cm="1">
        <f t="array" ref="DA51">INDEX(DA$13:DA50,$B51+1,1)</f>
        <v>720</v>
      </c>
      <c r="DB51" s="535" cm="1">
        <f t="array" ref="DB51">INDEX(DB$13:DB50,$B51+1,1)</f>
        <v>720</v>
      </c>
      <c r="DC51" s="18"/>
      <c r="DD51" s="22" t="b">
        <v>1</v>
      </c>
      <c r="DE51" s="87" t="str">
        <f>$ZH51</f>
        <v>-</v>
      </c>
      <c r="DF51" s="22" t="b">
        <v>0</v>
      </c>
      <c r="DG51" s="535" t="str" cm="1">
        <f t="array" ref="DG51">INDEX(DG$13:DG50,$B51+1,1)</f>
        <v>-</v>
      </c>
      <c r="DH51" s="540" cm="1">
        <f t="array" ref="DH51">VALUE(IFERROR(VALUE($K51),0) &amp; _xlfn.SWITCH($CD51,"-",4,$CD51) &amp; $L51 &amp; $T51 &amp; "00" &amp; $N51 &amp; $AK51 &amp; $R51 &amp; _xlfn.SWITCH($AM51,3,1,$AM51) &amp; _xlfn.SWITCH($M51,4,0,$M51) &amp; _xlfn.SWITCH($AD51,6,1,$AD51))</f>
        <v>242200321001</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t="str" cm="1">
        <f t="array" ref="EA51">INDEX(EA$13:EA50,$B51+1,1)</f>
        <v>-</v>
      </c>
      <c r="EB51" s="535" t="str" cm="1">
        <f t="array" ref="EB51">INDEX(EB$13:EB50,$B51+1,1)</f>
        <v>-</v>
      </c>
      <c r="EC51" s="535" cm="1">
        <f t="array" ref="EC51">INDEX(EC$13:EC50,$B51+1,1)</f>
        <v>0</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535" cm="1">
        <f t="array" ref="EN51">INDEX(EN$13:EN50,$B51+1,1)</f>
        <v>999999</v>
      </c>
      <c r="EO51" s="535" cm="1">
        <f t="array" ref="EO51">INDEX(EO$13:EO50,$B51+1,1)</f>
        <v>999999</v>
      </c>
      <c r="EP51" s="782">
        <f t="shared" si="207"/>
        <v>0</v>
      </c>
      <c r="EQ51" s="782">
        <f t="shared" si="207"/>
        <v>0</v>
      </c>
      <c r="ER51" s="782">
        <f t="shared" si="207"/>
        <v>999999</v>
      </c>
      <c r="ES51" s="535" t="str" cm="1">
        <f t="array" ref="ES51">INDEX(ES$13:ES50,$B51+1,1)</f>
        <v>-</v>
      </c>
      <c r="ET51" s="535" t="str" cm="1">
        <f t="array" ref="ET51">INDEX(ET$13:ET50,$B51+1,1)</f>
        <v>-</v>
      </c>
      <c r="EU51" s="411" t="str">
        <f>IF(OR($AB51=6,$FW51&lt;2),EU$13,INDEX(i.dryman,($AJ51-1)*4+$AI51,EU$6))</f>
        <v>-</v>
      </c>
      <c r="EV51" s="411" t="str">
        <f>IF(OR($AB51=6,$FW51&lt;2),EV$13,INDEX(i.dryman,($AJ51-1)*4+$AI51,EV$6))</f>
        <v>-</v>
      </c>
      <c r="EW51" s="781">
        <f t="shared" si="181"/>
        <v>0</v>
      </c>
      <c r="EX51" s="779">
        <f t="shared" si="182"/>
        <v>999999</v>
      </c>
      <c r="EY51" s="780">
        <f t="shared" si="183"/>
        <v>999999</v>
      </c>
      <c r="EZ51" s="535" t="str" cm="1">
        <f t="array" ref="EZ51">INDEX(EZ$13:EZ50,$B51+1,1)</f>
        <v>-</v>
      </c>
      <c r="FA51" s="728" cm="1">
        <f t="array" ref="FA51">IF(EZ51&lt;&gt;"-",EZ51,INDEX(i.ELMatedEst,$AA51+1,$T51))</f>
        <v>0</v>
      </c>
      <c r="FB51" s="535" t="str" cm="1">
        <f t="array" ref="FB51">INDEX(FB$13:FB50,$B51+1,1)</f>
        <v>-</v>
      </c>
      <c r="FC51" s="535" t="str" cm="1">
        <f t="array" ref="FC51">INDEX(FC$13:FC50,$B51+1,1)</f>
        <v>-</v>
      </c>
      <c r="FD51" s="535" cm="1">
        <f t="array" ref="FD51">INDEX(FD$13:FD50,$B51+1,1)</f>
        <v>0</v>
      </c>
      <c r="FE51" s="535" cm="1">
        <f t="array" ref="FE51">INDEX(FE$13:FE50,$B51+1,1)</f>
        <v>0</v>
      </c>
      <c r="FF51" s="535" cm="1">
        <f t="array" ref="FF51">INDEX(FF$13:FF50,$B51+1,1)</f>
        <v>1</v>
      </c>
      <c r="FG51" s="667">
        <f t="shared" si="186"/>
        <v>0.12</v>
      </c>
      <c r="FH51" s="667">
        <f>INDEX(CHOOSE($N51,DataAutumn!i.EL_PropnSold,DataWinter!i.EL_PropnSold,DataSpring!i.EL_PropnSold),$AI51,$T51)*INDEX(i.ELMatedEst,$AB51+1,$T51)*i.dAdultRR_ELPropSold
+INDEX(i.dryman,($AJ51-1)*4+$AI51,FH$7)</f>
        <v>0</v>
      </c>
      <c r="FI51" s="667">
        <f>INDEX(CHOOSE($N51,DataAutumn!i.EL_PropnSold,DataWinter!i.EL_PropnSold,DataSpring!i.EL_PropnSold),$AI51,$T51)*INDEX(i.ELMatedEst,$AB51+1,$T51)*i.dAdultRR_ELPropSold
+INDEX(i.dryman,($AJ51-1)*4+$AI51,FI$7)</f>
        <v>3.125E-2</v>
      </c>
      <c r="FJ51" s="667">
        <f>INDEX(CHOOSE($N51,DataAutumn!i.EL_PropnSold,DataWinter!i.EL_PropnSold,DataSpring!i.EL_PropnSold),$AI51,$T51)*INDEX(i.ELMatedEst,$AB51+1,$T51)*i.dAdultRR_ELPropSold
+INDEX(i.dryman,($AJ51-1)*4+$AI51,FJ$7)</f>
        <v>3.125E-2</v>
      </c>
      <c r="FK51" s="667">
        <f>INDEX(CHOOSE($N51,DataAutumn!i.EL_PropnSold,DataWinter!i.EL_PropnSold,DataSpring!i.EL_PropnSold),$AI51,$T51)*INDEX(i.ELMatedEst,$AB51+1,$T51)*i.dAdultRR_ELPropSold
+INDEX(i.dryman,($AJ51-1)*4+$AI51,FK$7)</f>
        <v>3.125E-2</v>
      </c>
      <c r="FL51" s="668">
        <f>INDEX(CHOOSE($N51,DataAutumn!i.EL_PropnSold,DataWinter!i.EL_PropnSold,DataSpring!i.EL_PropnSold),$AI51,$T51)*INDEX(i.ELMatedEst,$AB51+1,$T51)*i.dAdultLSurv_ELPropSold</f>
        <v>0</v>
      </c>
      <c r="FM51" s="411" t="b">
        <f t="shared" si="214"/>
        <v>0</v>
      </c>
      <c r="FN51" s="411" t="b">
        <f t="shared" si="214"/>
        <v>0</v>
      </c>
      <c r="FO51" s="411" t="b">
        <f t="shared" si="214"/>
        <v>1</v>
      </c>
      <c r="FP51" s="411" t="b">
        <f t="shared" si="214"/>
        <v>0</v>
      </c>
      <c r="FQ51" s="411">
        <f t="shared" si="208"/>
        <v>1</v>
      </c>
      <c r="FR51" s="411">
        <f t="shared" si="208"/>
        <v>0</v>
      </c>
      <c r="FS51" s="411" t="b">
        <f t="shared" si="189"/>
        <v>0</v>
      </c>
      <c r="FT51" s="411" t="b">
        <f t="shared" si="209"/>
        <v>0</v>
      </c>
      <c r="FU51" s="411" t="b">
        <f t="shared" si="209"/>
        <v>0</v>
      </c>
      <c r="FV51" s="411" t="b">
        <f t="shared" si="209"/>
        <v>1</v>
      </c>
      <c r="FW51" s="87">
        <f t="shared" si="215"/>
        <v>2</v>
      </c>
      <c r="FX51" s="87">
        <f t="shared" si="215"/>
        <v>2</v>
      </c>
      <c r="FY51" s="535" cm="1">
        <f t="array" ref="FY51">INDEX(FY$13:FY50,$B51+1,1)</f>
        <v>1</v>
      </c>
      <c r="FZ51" s="535" cm="1">
        <f t="array" ref="FZ51">INDEX(FZ$13:FZ50,$B51+1,1)</f>
        <v>1</v>
      </c>
      <c r="GA51" s="535" cm="1">
        <f t="array" ref="GA51">INDEX(GA$13:GA50,$B51+1,1)</f>
        <v>1</v>
      </c>
      <c r="GB51" s="535" cm="1">
        <f t="array" ref="GB51">INDEX(GB$13:GB50,$B51+1,1)</f>
        <v>1</v>
      </c>
      <c r="GC51" s="535" t="str" cm="1">
        <f t="array" ref="GC51">INDEX(GC$13:GC50,$B51+1,1)</f>
        <v>-</v>
      </c>
      <c r="GD51" s="535" t="str" cm="1">
        <f t="array" ref="GD51">INDEX(GD$13:GD50,$B51+1,1)</f>
        <v>-</v>
      </c>
      <c r="GE51" s="535" t="str" cm="1">
        <f t="array" ref="GE51">INDEX(GE$13:GE50,$B51+1,1)</f>
        <v>-</v>
      </c>
      <c r="GF51" s="535" t="str" cm="1">
        <f t="array" ref="GF51">INDEX(GF$13:GF50,$B51+1,1)</f>
        <v>-</v>
      </c>
      <c r="GG51" s="535" t="b" cm="1">
        <f t="array" ref="GG51">INDEX(GG$13:GG50,$B51+1,1)</f>
        <v>0</v>
      </c>
      <c r="GH51" s="87">
        <f t="shared" si="216"/>
        <v>1</v>
      </c>
      <c r="GI51" s="87">
        <f t="shared" si="216"/>
        <v>1</v>
      </c>
      <c r="GJ51" s="87">
        <f t="shared" si="216"/>
        <v>1</v>
      </c>
      <c r="GK51" s="87">
        <f t="shared" si="216"/>
        <v>1</v>
      </c>
      <c r="GL51" s="87">
        <f t="shared" si="216"/>
        <v>1</v>
      </c>
      <c r="GM51" s="87">
        <f t="shared" si="216"/>
        <v>1</v>
      </c>
      <c r="GN51" s="87">
        <f t="shared" si="216"/>
        <v>1</v>
      </c>
      <c r="GO51" s="87">
        <f t="shared" si="216"/>
        <v>1</v>
      </c>
      <c r="GP51" s="535" cm="1">
        <f t="array" ref="GP51">INDEX(GP$13:GP50,$B51+1,1)</f>
        <v>0</v>
      </c>
      <c r="GQ51" s="535" cm="1">
        <f t="array" ref="GQ51">INDEX(GQ$13:GQ50,$B51+1,1)</f>
        <v>0</v>
      </c>
      <c r="GR51" s="535" cm="1">
        <f t="array" ref="GR51">INDEX(GR$13:GR50,$B51+1,1)</f>
        <v>0</v>
      </c>
      <c r="GS51" s="535" cm="1">
        <f t="array" ref="GS51">INDEX(GS$13:GS50,$B51+1,1)</f>
        <v>0</v>
      </c>
      <c r="GT51" s="411" cm="1">
        <f t="array" ref="GT51">INDEX(i.dse_type,1,$L51)</f>
        <v>0</v>
      </c>
      <c r="GU51" s="535" t="str" cm="1">
        <f t="array" ref="GU51">INDEX(GU$13:GU50,$B51+1,1)</f>
        <v>-</v>
      </c>
      <c r="GV51" s="535" t="str" cm="1">
        <f t="array" ref="GV51">INDEX(GV$13:GV50,$B51+1,1)</f>
        <v>-</v>
      </c>
      <c r="GW51" s="535" t="str" cm="1">
        <f t="array" ref="GW51">INDEX(GW$13:GW50,$B51+1,1)</f>
        <v>-</v>
      </c>
      <c r="GX51" s="18"/>
      <c r="GY51" s="535" t="str" cm="1">
        <f t="array" ref="GY51">INDEX(GY$13:GY50,$B51+1,1)</f>
        <v>-</v>
      </c>
      <c r="GZ51" s="535" t="str" cm="1">
        <f t="array" ref="GZ51">INDEX(GZ$13:GZ50,$B51+1,1)</f>
        <v>-</v>
      </c>
      <c r="HA51" s="535" t="str" cm="1">
        <f t="array" ref="HA51">INDEX(HA$13:HA50,$B51+1,1)</f>
        <v>-</v>
      </c>
      <c r="HB51" s="535" t="str" cm="1">
        <f t="array" ref="HB51">INDEX(HB$13:HB50,$B51+1,1)</f>
        <v>-</v>
      </c>
      <c r="HC51" s="535" t="str" cm="1">
        <f t="array" ref="HC51">INDEX(HC$13:HC50,$B51+1,1)</f>
        <v>-</v>
      </c>
      <c r="HD51" s="535" cm="1">
        <f t="array" ref="HD51">INDEX(HD$13:HD50,$B51+1,1)</f>
        <v>1</v>
      </c>
      <c r="HE51" s="535" cm="1">
        <f t="array" ref="HE51">INDEX(HE$13:HE50,$B51+1,1)</f>
        <v>1</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t="str" cm="1">
        <f t="array" ref="HU51">INDEX(HU$13:HU50,$B51+1,1)</f>
        <v>-</v>
      </c>
      <c r="HV51" s="535" t="str" cm="1">
        <f t="array" ref="HV51">INDEX(HV$13:HV50,$B51+1,1)</f>
        <v>-</v>
      </c>
      <c r="HW51" s="535" t="str" cm="1">
        <f t="array" ref="HW51">INDEX(HW$13:HW50,$B51+1,1)</f>
        <v>-</v>
      </c>
      <c r="HX51" s="535" t="str" cm="1">
        <f t="array" ref="HX51">INDEX(HX$13:HX50,$B51+1,1)</f>
        <v>-</v>
      </c>
      <c r="HY51" s="535" t="str" cm="1">
        <f t="array" ref="HY51">INDEX(HY$13:HY50,$B51+1,1)</f>
        <v>-</v>
      </c>
      <c r="HZ51" s="535" t="str" cm="1">
        <f t="array" ref="HZ51">INDEX(HZ$13:HZ50,$B51+1,1)</f>
        <v>-</v>
      </c>
      <c r="IA51" s="535" cm="1">
        <f t="array" ref="IA51">INDEX(IA$13:IA50,$B51+1,1)</f>
        <v>0</v>
      </c>
      <c r="IB51" s="535" t="str" cm="1">
        <f t="array" ref="IB51">INDEX(IB$13:IB50,$B51+1,1)</f>
        <v>-</v>
      </c>
      <c r="IC51" s="535" cm="1">
        <f t="array" ref="IC51">INDEX(IC$13:IC50,$B51+1,1)</f>
        <v>1</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535" cm="1">
        <f t="array" ref="IK51">INDEX(IK$13:IK50,$B51+1,1)</f>
        <v>1</v>
      </c>
      <c r="IL51" s="535" cm="1">
        <f t="array" ref="IL51">INDEX(IL$13:IL50,$B51+1,1)</f>
        <v>0</v>
      </c>
      <c r="IM51" s="535" cm="1">
        <f t="array" ref="IM51">INDEX(IM$13:IM50,$B51+1,1)</f>
        <v>0</v>
      </c>
      <c r="IN51" s="535" cm="1">
        <f t="array" ref="IN51">INDEX(IN$13:IN50,$B51+1,1)</f>
        <v>0</v>
      </c>
      <c r="IO51" s="535" cm="1">
        <f t="array" ref="IO51">INDEX(IO$13:IO50,$B51+1,1)</f>
        <v>0</v>
      </c>
      <c r="IP51" s="535" cm="1">
        <f t="array" ref="IP51">INDEX(IP$13:IP50,$B51+1,1)</f>
        <v>0</v>
      </c>
      <c r="IQ51" s="18"/>
      <c r="IR51" s="541" t="s">
        <v>30</v>
      </c>
      <c r="IS51" s="541" t="s">
        <v>30</v>
      </c>
      <c r="IT51" s="541" t="s">
        <v>30</v>
      </c>
      <c r="IU51" s="541" t="s">
        <v>30</v>
      </c>
      <c r="IV51" s="541" t="s">
        <v>30</v>
      </c>
      <c r="IW51" s="541" t="s">
        <v>30</v>
      </c>
      <c r="IX51" s="541" t="s">
        <v>30</v>
      </c>
      <c r="IY51" s="541" t="s">
        <v>30</v>
      </c>
      <c r="IZ51" s="541" t="s">
        <v>30</v>
      </c>
      <c r="JA51" s="541" t="s">
        <v>30</v>
      </c>
      <c r="JB51" s="541" t="s">
        <v>30</v>
      </c>
      <c r="JC51" s="541" t="s">
        <v>30</v>
      </c>
      <c r="JD51" s="541" t="s">
        <v>30</v>
      </c>
      <c r="JE51" s="541" t="s">
        <v>30</v>
      </c>
      <c r="JF51" s="541" t="s">
        <v>30</v>
      </c>
      <c r="JG51" s="541" t="s">
        <v>30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cm="1">
        <f t="array" ref="WM51">INDEX(WM$13:WM50,$B51+1,1)</f>
        <v>0</v>
      </c>
      <c r="WN51" s="535" cm="1">
        <f t="array" ref="WN51">INDEX(WN$13:WN50,$B51+1,1)</f>
        <v>0</v>
      </c>
      <c r="WO51" s="535" cm="1">
        <f t="array" ref="WO51">INDEX(WO$13:WO50,$B51+1,1)</f>
        <v>0</v>
      </c>
      <c r="WP51" s="535" cm="1">
        <f t="array" ref="WP51">INDEX(WP$13:WP50,$B51+1,1)</f>
        <v>0</v>
      </c>
      <c r="WQ51" s="535" cm="1">
        <f t="array" ref="WQ51">INDEX(WQ$13:WQ50,$B51+1,1)</f>
        <v>0</v>
      </c>
      <c r="WR51" s="535" cm="1">
        <f t="array" ref="WR51">INDEX(WR$13:WR50,$B51+1,1)</f>
        <v>0</v>
      </c>
      <c r="WS51" s="535" t="str" cm="1">
        <f t="array" ref="WS51">INDEX(WS$13:WS50,$B51+1,1)</f>
        <v>-</v>
      </c>
      <c r="WT51" s="18"/>
      <c r="WU51" s="535" cm="1">
        <f t="array" ref="WU51">INDEX(WU$13:WU50,$B51+1,1)</f>
        <v>0</v>
      </c>
      <c r="WV51" s="535" cm="1">
        <f t="array" ref="WV51">INDEX(WV$13:WV50,$B51+1,1)</f>
        <v>0</v>
      </c>
      <c r="WW51" s="535" cm="1">
        <f t="array" ref="WW51">INDEX(WW$13:WW50,$B51+1,1)</f>
        <v>0</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535" t="str" cm="1">
        <f t="array" ref="XH51">INDEX(XH$13:XH50,$B51+1,1)</f>
        <v>-</v>
      </c>
      <c r="XI51" s="535" t="str" cm="1">
        <f t="array" ref="XI51">INDEX(XI$13:XI50,$B51+1,1)</f>
        <v>-</v>
      </c>
      <c r="XJ51" s="535" t="str" cm="1">
        <f t="array" ref="XJ51">INDEX(XJ$13:XJ50,$B51+1,1)</f>
        <v>-</v>
      </c>
      <c r="XK51" s="535" t="str" cm="1">
        <f t="array" ref="XK51">INDEX(XK$13:XK50,$B51+1,1)</f>
        <v>-</v>
      </c>
      <c r="XL51" s="535" t="str" cm="1">
        <f t="array" ref="XL51">INDEX(XL$13:XL50,$B51+1,1)</f>
        <v>-</v>
      </c>
      <c r="XM51" s="535" t="str" cm="1">
        <f t="array" ref="XM51">INDEX(XM$13:XM50,$B51+1,1)</f>
        <v>-</v>
      </c>
      <c r="XN51" s="18"/>
      <c r="XO51" s="411" t="b">
        <f t="shared" ca="1" si="217"/>
        <v>0</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str" cm="1">
        <f t="array" ref="XW51">INDEX(XW$13:XW50,$B51+1,1)</f>
        <v>-</v>
      </c>
      <c r="XX51" s="535" t="str" cm="1">
        <f t="array" ref="XX51">INDEX(XX$13:XX50,$B51+1,1)</f>
        <v>-</v>
      </c>
      <c r="XY51" s="535" t="str" cm="1">
        <f t="array" ref="XY51">INDEX(XY$13:XY50,$B51+1,1)</f>
        <v>-</v>
      </c>
      <c r="XZ51" s="535" t="str" cm="1">
        <f t="array" ref="XZ51">INDEX(XZ$13:XZ50,$B51+1,1)</f>
        <v>-</v>
      </c>
      <c r="YA51" s="535" t="str" cm="1">
        <f t="array" ref="YA51">INDEX(YA$13:YA50,$B51+1,1)</f>
        <v>-</v>
      </c>
      <c r="YB51" s="535" cm="1">
        <f t="array" ref="YB51">INDEX(YB$13:YB50,$B51+1,1)</f>
        <v>0</v>
      </c>
      <c r="YC51" s="535" t="str" cm="1">
        <f t="array" ref="YC51">INDEX(YC$13:YC50,$B51+1,1)</f>
        <v>-</v>
      </c>
      <c r="YD51" s="535" t="str" cm="1">
        <f t="array" ref="YD51">INDEX(YD$13:YD50,$B51+1,1)</f>
        <v>-</v>
      </c>
      <c r="YE51" s="535" t="str" cm="1">
        <f t="array" ref="YE51">INDEX(YE$13:YE50,$B51+1,1)</f>
        <v>-</v>
      </c>
      <c r="YF51" s="535" t="str" cm="1">
        <f t="array" ref="YF51">INDEX(YF$13:YF50,$B51+1,1)</f>
        <v>-</v>
      </c>
      <c r="YG51" s="535" t="str" cm="1">
        <f t="array" ref="YG51">INDEX(YG$13:YG50,$B51+1,1)</f>
        <v>-</v>
      </c>
      <c r="YH51" s="535" t="str" cm="1">
        <f t="array" ref="YH51">INDEX(YH$13:YH50,$B51+1,1)</f>
        <v>-</v>
      </c>
      <c r="YI51" s="535" t="str" cm="1">
        <f t="array" ref="YI51">INDEX(YI$13:YI50,$B51+1,1)</f>
        <v>-</v>
      </c>
      <c r="YJ51" s="535" t="str" cm="1">
        <f t="array" ref="YJ51">INDEX(YJ$13:YJ50,$B51+1,1)</f>
        <v>-</v>
      </c>
      <c r="YK51" s="535" t="b" cm="1">
        <f t="array" ref="YK51">INDEX(YK$13:YK50,$B51+1,1)</f>
        <v>1</v>
      </c>
      <c r="YL51" s="535" t="str" cm="1">
        <f t="array" ref="YL51">INDEX(YL$13:YL50,$B51+1,1)</f>
        <v>-</v>
      </c>
      <c r="YM51" s="535" cm="1">
        <f t="array" ref="YM51">INDEX(YM$13:YM50,$B51+1,1)</f>
        <v>0</v>
      </c>
      <c r="YN51" s="535" cm="1">
        <f t="array" ref="YN51">INDEX(YN$13:YN50,$B51+1,1)</f>
        <v>0</v>
      </c>
      <c r="YO51" s="535" cm="1">
        <f t="array" ref="YO51">INDEX(YO$13:YO50,$B51+1,1)</f>
        <v>0</v>
      </c>
      <c r="YP51" s="18"/>
      <c r="YQ51" s="535" cm="1">
        <f t="array" ref="YQ51">INDEX(YQ$13:YQ50,$B51+1,1)</f>
        <v>50</v>
      </c>
      <c r="YR51" s="535" cm="1">
        <f t="array" ref="YR51">INDEX(YR$13:YR50,$B51+1,1)</f>
        <v>50</v>
      </c>
      <c r="YS51" s="535" cm="1">
        <f t="array" ref="YS51">INDEX(YS$13:YS50,$B51+1,1)</f>
        <v>50</v>
      </c>
      <c r="YT51" s="535" cm="1">
        <f t="array" ref="YT51">INDEX(YT$13:YT50,$B51+1,1)</f>
        <v>50</v>
      </c>
      <c r="YU51" s="535" cm="1">
        <f t="array" ref="YU51">INDEX(YU$13:YU50,$B51+1,1)</f>
        <v>1</v>
      </c>
      <c r="YV51" s="535" cm="1">
        <f t="array" ref="YV51">INDEX(YV$13:YV50,$B51+1,1)</f>
        <v>1</v>
      </c>
      <c r="YW51" s="535" cm="1">
        <f t="array" ref="YW51">INDEX(YW$13:YW50,$B51+1,1)</f>
        <v>1</v>
      </c>
      <c r="YX51" s="535" cm="1">
        <f t="array" ref="YX51">INDEX(YX$13:YX50,$B51+1,1)</f>
        <v>1</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18"/>
      <c r="ZE51" s="535" cm="1">
        <f t="array" ref="ZE51">INDEX(ZE$13:ZE50,$B51+1,1)</f>
        <v>1</v>
      </c>
      <c r="ZF51" s="18"/>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t="str" cm="1">
        <f t="array" ref="AAD51">INDEX(AAD$13:AAD50,$B51+1,1)</f>
        <v>-</v>
      </c>
      <c r="AAE51" s="535" t="str" cm="1">
        <f t="array" ref="AAE51">INDEX(AAE$13:AAE50,$B51+1,1)</f>
        <v>-</v>
      </c>
      <c r="AAF51" s="535" t="str" cm="1">
        <f t="array" ref="AAF51">INDEX(AAF$13:AAF50,$B51+1,1)</f>
        <v>-</v>
      </c>
      <c r="AAG51" s="535" t="str" cm="1">
        <f t="array" ref="AAG51">INDEX(AAG$13:AAG50,$B51+1,1)</f>
        <v>-</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cm="1">
        <f t="array" ref="AAL51">INDEX(AAL$13:AAL50,$B51+1,1)</f>
        <v>0</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cm="1">
        <f t="array" ref="AAR51">INDEX(AAR$13:AAR50,$B51+1,1)</f>
        <v>0</v>
      </c>
      <c r="AAS51" s="535" t="str" cm="1">
        <f t="array" ref="AAS51">INDEX(AAS$13:AAS50,$B51+1,1)</f>
        <v>-</v>
      </c>
      <c r="AAT51" s="535" t="str" cm="1">
        <f t="array" ref="AAT51">INDEX(AAT$13:AAT50,$B51+1,1)</f>
        <v>-</v>
      </c>
      <c r="AAU51" s="535" t="str" cm="1">
        <f t="array" ref="AAU51">INDEX(AAU$13:AAU50,$B51+1,1)</f>
        <v>-</v>
      </c>
      <c r="AAV51" s="535" cm="1">
        <f t="array" ref="AAV51">INDEX(AAV$13:AAV50,$B51+1,1)</f>
        <v>1</v>
      </c>
      <c r="AAW51" s="535" cm="1">
        <f t="array" ref="AAW51">INDEX(AAW$13:AAW50,$B51+1,1)</f>
        <v>1</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18"/>
      <c r="ABL51" s="22" t="str">
        <f t="shared" si="219"/>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22" t="str">
        <f t="shared" si="220"/>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t="str" cm="1">
        <f t="array" ref="AEN51">INDEX(AEN$13:AEN50,$B51+1,1)</f>
        <v>-</v>
      </c>
      <c r="AEO51" s="535" t="str" cm="1">
        <f t="array" ref="AEO51">INDEX(AEO$13:AEO50,$B51+1,1)</f>
        <v>-</v>
      </c>
      <c r="AEP51" s="535" t="str" cm="1">
        <f t="array" ref="AEP51">INDEX(AEP$13:AEP50,$B51+1,1)</f>
        <v>-</v>
      </c>
      <c r="AEQ51" s="535" t="str" cm="1">
        <f t="array" ref="AEQ51">INDEX(AEQ$13:AEQ50,$B51+1,1)</f>
        <v>-</v>
      </c>
      <c r="AER51" s="535" t="str" cm="1">
        <f t="array" ref="AER51">INDEX(AER$13:AER50,$B51+1,1)</f>
        <v>-</v>
      </c>
      <c r="AES51" s="535" t="str" cm="1">
        <f t="array" ref="AES51">INDEX(AES$13:AES50,$B51+1,1)</f>
        <v>-</v>
      </c>
      <c r="AET51" s="535" t="str" cm="1">
        <f t="array" ref="AET51">INDEX(AET$13:AET50,$B51+1,1)</f>
        <v>-</v>
      </c>
      <c r="AEU51" s="535" t="str" cm="1">
        <f t="array" ref="AEU51">INDEX(AEU$13:AEU50,$B51+1,1)</f>
        <v>-</v>
      </c>
      <c r="AEV51" s="535" t="str" cm="1">
        <f t="array" ref="AEV51">INDEX(AEV$13:AEV50,$B51+1,1)</f>
        <v>-</v>
      </c>
      <c r="AEW51" s="535" t="str" cm="1">
        <f t="array" ref="AEW51">INDEX(AEW$13:AEW50,$B51+1,1)</f>
        <v>-</v>
      </c>
      <c r="AEX51" s="535" cm="1">
        <f t="array" ref="AEX51">INDEX(AEX$13:AEX50,$B51+1,1)</f>
        <v>0</v>
      </c>
      <c r="AEY51" s="483">
        <v>0</v>
      </c>
    </row>
    <row r="52" spans="1:831" outlineLevel="1">
      <c r="A52" s="18">
        <f t="shared" ref="A52:A148" si="221">ROW(A52)-ROW($A$13)</f>
        <v>39</v>
      </c>
      <c r="B52" s="18">
        <f>$A$49</f>
        <v>36</v>
      </c>
      <c r="C52">
        <v>7</v>
      </c>
      <c r="D52" s="17" t="str" cm="1">
        <f t="array" ref="D52">INDEX(D$13:D51,$B52+1,1)</f>
        <v>GSW</v>
      </c>
      <c r="E52" t="b">
        <v>1</v>
      </c>
      <c r="F52" t="b">
        <v>0</v>
      </c>
      <c r="G52" t="b">
        <v>1</v>
      </c>
      <c r="H52" s="18"/>
      <c r="I52" s="18"/>
      <c r="J52" s="18"/>
      <c r="K52" s="22">
        <v>1</v>
      </c>
      <c r="L52" s="22">
        <f>d.Region</f>
        <v>2</v>
      </c>
      <c r="M52" s="535" cm="1">
        <f t="array" ref="M52">INDEX(M$13:M51,$B52+1,1)</f>
        <v>0</v>
      </c>
      <c r="N52" s="22">
        <v>3</v>
      </c>
      <c r="O52" s="22">
        <v>2</v>
      </c>
      <c r="P52" s="18"/>
      <c r="Q52" s="18"/>
      <c r="R52" s="22">
        <v>1</v>
      </c>
      <c r="S52" s="18"/>
      <c r="T52" s="22">
        <v>2</v>
      </c>
      <c r="U52" s="22">
        <v>2</v>
      </c>
      <c r="V52" s="411">
        <f t="shared" si="210"/>
        <v>2</v>
      </c>
      <c r="W52" s="778" t="b">
        <f t="shared" si="196"/>
        <v>0</v>
      </c>
      <c r="X52" s="777" t="b">
        <f t="shared" si="206"/>
        <v>1</v>
      </c>
      <c r="Y52" s="777" t="b">
        <f t="shared" si="206"/>
        <v>1</v>
      </c>
      <c r="Z52" s="796" t="b" cm="1">
        <f t="array" ref="Z52">INDEX(Z$13:Z51,$B52+1,1)</f>
        <v>0</v>
      </c>
      <c r="AA52" s="411">
        <f t="shared" si="140"/>
        <v>6</v>
      </c>
      <c r="AB52" s="411">
        <f t="shared" si="141"/>
        <v>6</v>
      </c>
      <c r="AC52" s="411"/>
      <c r="AD52" s="411">
        <f t="shared" si="142"/>
        <v>6</v>
      </c>
      <c r="AE52" s="111"/>
      <c r="AF52" s="111"/>
      <c r="AG52" s="111"/>
      <c r="AH52" s="111"/>
      <c r="AI52" s="535" cm="1">
        <f t="array" ref="AI52">INDEX(AI$13:AI51,$B52+1,1)</f>
        <v>2</v>
      </c>
      <c r="AJ52" s="535" cm="1">
        <f t="array" ref="AJ52">INDEX(AJ$13:AJ51,$B52+1,1)</f>
        <v>1</v>
      </c>
      <c r="AK52" s="22">
        <v>2</v>
      </c>
      <c r="AL52" s="18"/>
      <c r="AM52" s="18"/>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Excel feed supply"</f>
        <v>MU Excel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1</v>
      </c>
      <c r="CH52" s="411" t="str">
        <f t="shared" ca="1" si="145"/>
        <v>-</v>
      </c>
      <c r="CI52" s="411">
        <f t="shared" si="211"/>
        <v>1</v>
      </c>
      <c r="CJ52" s="411">
        <f t="shared" si="211"/>
        <v>1</v>
      </c>
      <c r="CK52" s="535" t="str" cm="1">
        <f t="array" ref="CK52">INDEX(CK$13:CK51,$B52+1,1)</f>
        <v>-</v>
      </c>
      <c r="CL52" s="535" t="str" cm="1">
        <f t="array" ref="CL52">INDEX(CL$13:CL51,$B52+1,1)</f>
        <v>-</v>
      </c>
      <c r="CM52" s="535" t="str" cm="1">
        <f t="array" ref="CM52">INDEX(CM$13:CM51,$B52+1,1)</f>
        <v>-</v>
      </c>
      <c r="CN52" s="411" t="str">
        <f t="shared" ca="1" si="147"/>
        <v>-</v>
      </c>
      <c r="CO52" s="411">
        <f t="shared" si="212"/>
        <v>1</v>
      </c>
      <c r="CP52" s="411">
        <f t="shared" si="212"/>
        <v>1</v>
      </c>
      <c r="CQ52" s="535" t="str" cm="1">
        <f t="array" ref="CQ52">INDEX(CQ$13:CQ51,$B52+1,1)</f>
        <v>-</v>
      </c>
      <c r="CR52" s="411" t="str">
        <f t="shared" ca="1" si="149"/>
        <v>-</v>
      </c>
      <c r="CS52" s="411">
        <f t="shared" si="150"/>
        <v>1</v>
      </c>
      <c r="CT52" s="535" t="str" cm="1">
        <f t="array" ref="CT52">INDEX(CT$13:CT51,$B52+1,1)</f>
        <v>-</v>
      </c>
      <c r="CU52" s="535" t="str" cm="1">
        <f t="array" ref="CU52">INDEX(CU$13:CU51,$B52+1,1)</f>
        <v>-</v>
      </c>
      <c r="CV52" s="411">
        <f t="shared" si="151"/>
        <v>1</v>
      </c>
      <c r="CW52" s="535" t="str" cm="1">
        <f t="array" ref="CW52">INDEX(CW$13:CW51,$B52+1,1)</f>
        <v>-</v>
      </c>
      <c r="CX52" s="411" t="str">
        <f t="shared" ca="1" si="152"/>
        <v>-</v>
      </c>
      <c r="CY52" s="411">
        <f t="shared" si="213"/>
        <v>1</v>
      </c>
      <c r="CZ52" s="411">
        <f t="shared" si="213"/>
        <v>1</v>
      </c>
      <c r="DA52" s="535" cm="1">
        <f t="array" ref="DA52">INDEX(DA$13:DA51,$B52+1,1)</f>
        <v>720</v>
      </c>
      <c r="DB52" s="535" cm="1">
        <f t="array" ref="DB52">INDEX(DB$13:DB51,$B52+1,1)</f>
        <v>720</v>
      </c>
      <c r="DC52" s="18"/>
      <c r="DD52" s="22" t="b">
        <v>0</v>
      </c>
      <c r="DE52" s="22" t="b">
        <v>1</v>
      </c>
      <c r="DF52" s="22" t="b">
        <v>1</v>
      </c>
      <c r="DG52" s="538" t="str">
        <f>DG$14</f>
        <v>-</v>
      </c>
      <c r="DH52" s="539">
        <v>0</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t="str" cm="1">
        <f t="array" ref="EA52">INDEX(EA$13:EA51,$B52+1,1)</f>
        <v>-</v>
      </c>
      <c r="EB52" s="535" t="str" cm="1">
        <f t="array" ref="EB52">INDEX(EB$13:EB51,$B52+1,1)</f>
        <v>-</v>
      </c>
      <c r="EC52" s="535" cm="1">
        <f t="array" ref="EC52">INDEX(EC$13:EC51,$B52+1,1)</f>
        <v>0</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535" cm="1">
        <f t="array" ref="EN52">INDEX(EN$13:EN51,$B52+1,1)</f>
        <v>999999</v>
      </c>
      <c r="EO52" s="535" cm="1">
        <f t="array" ref="EO52">INDEX(EO$13:EO51,$B52+1,1)</f>
        <v>999999</v>
      </c>
      <c r="EP52" s="782">
        <f t="shared" si="207"/>
        <v>0</v>
      </c>
      <c r="EQ52" s="782">
        <f t="shared" si="207"/>
        <v>0</v>
      </c>
      <c r="ER52" s="782">
        <f t="shared" si="207"/>
        <v>999999</v>
      </c>
      <c r="ES52" s="535" t="str" cm="1">
        <f t="array" ref="ES52">INDEX(ES$13:ES51,$B52+1,1)</f>
        <v>-</v>
      </c>
      <c r="ET52" s="535" t="str" cm="1">
        <f t="array" ref="ET52">INDEX(ET$13:ET51,$B52+1,1)</f>
        <v>-</v>
      </c>
      <c r="EU52" s="411" t="str">
        <f>IF(OR($AB52=6,$FW52&lt;2),EU$13,INDEX(i.dryman,($AJ52-1)*4+$AI52,EU$6))</f>
        <v>-</v>
      </c>
      <c r="EV52" s="411" t="str">
        <f>IF(OR($AB52=6,$FW52&lt;2),EV$13,INDEX(i.dryman,($AJ52-1)*4+$AI52,EV$6))</f>
        <v>-</v>
      </c>
      <c r="EW52" s="781">
        <f t="shared" si="181"/>
        <v>0</v>
      </c>
      <c r="EX52" s="779">
        <f t="shared" si="182"/>
        <v>999999</v>
      </c>
      <c r="EY52" s="780">
        <f t="shared" si="183"/>
        <v>999999</v>
      </c>
      <c r="EZ52" s="535" t="str" cm="1">
        <f t="array" ref="EZ52">INDEX(EZ$13:EZ51,$B52+1,1)</f>
        <v>-</v>
      </c>
      <c r="FA52" s="728" cm="1">
        <f t="array" ref="FA52">IF(EZ52&lt;&gt;"-",EZ52,INDEX(i.ELMatedEst,$AA52+1,$T52))</f>
        <v>0</v>
      </c>
      <c r="FB52" s="535" t="str" cm="1">
        <f t="array" ref="FB52">INDEX(FB$13:FB51,$B52+1,1)</f>
        <v>-</v>
      </c>
      <c r="FC52" s="535" t="str" cm="1">
        <f t="array" ref="FC52">INDEX(FC$13:FC51,$B52+1,1)</f>
        <v>-</v>
      </c>
      <c r="FD52" s="535" cm="1">
        <f t="array" ref="FD52">INDEX(FD$13:FD51,$B52+1,1)</f>
        <v>0</v>
      </c>
      <c r="FE52" s="535" cm="1">
        <f t="array" ref="FE52">INDEX(FE$13:FE51,$B52+1,1)</f>
        <v>0</v>
      </c>
      <c r="FF52" s="535" cm="1">
        <f t="array" ref="FF52">INDEX(FF$13:FF51,$B52+1,1)</f>
        <v>1</v>
      </c>
      <c r="FG52" s="667">
        <f t="shared" si="186"/>
        <v>0.12</v>
      </c>
      <c r="FH52" s="667">
        <f>INDEX(CHOOSE($N52,DataAutumn!i.EL_PropnSold,DataWinter!i.EL_PropnSold,DataSpring!i.EL_PropnSold),$AI52,$T52)*INDEX(i.ELMatedEst,$AB52+1,$T52)*i.dAdultRR_ELPropSold
+INDEX(i.dryman,($AJ52-1)*4+$AI52,FH$7)</f>
        <v>0</v>
      </c>
      <c r="FI52" s="667">
        <f>INDEX(CHOOSE($N52,DataAutumn!i.EL_PropnSold,DataWinter!i.EL_PropnSold,DataSpring!i.EL_PropnSold),$AI52,$T52)*INDEX(i.ELMatedEst,$AB52+1,$T52)*i.dAdultRR_ELPropSold
+INDEX(i.dryman,($AJ52-1)*4+$AI52,FI$7)</f>
        <v>3.125E-2</v>
      </c>
      <c r="FJ52" s="667">
        <f>INDEX(CHOOSE($N52,DataAutumn!i.EL_PropnSold,DataWinter!i.EL_PropnSold,DataSpring!i.EL_PropnSold),$AI52,$T52)*INDEX(i.ELMatedEst,$AB52+1,$T52)*i.dAdultRR_ELPropSold
+INDEX(i.dryman,($AJ52-1)*4+$AI52,FJ$7)</f>
        <v>3.125E-2</v>
      </c>
      <c r="FK52" s="667">
        <f>INDEX(CHOOSE($N52,DataAutumn!i.EL_PropnSold,DataWinter!i.EL_PropnSold,DataSpring!i.EL_PropnSold),$AI52,$T52)*INDEX(i.ELMatedEst,$AB52+1,$T52)*i.dAdultRR_ELPropSold
+INDEX(i.dryman,($AJ52-1)*4+$AI52,FK$7)</f>
        <v>3.125E-2</v>
      </c>
      <c r="FL52" s="668">
        <f>INDEX(CHOOSE($N52,DataAutumn!i.EL_PropnSold,DataWinter!i.EL_PropnSold,DataSpring!i.EL_PropnSold),$AI52,$T52)*INDEX(i.ELMatedEst,$AB52+1,$T52)*i.dAdultLSurv_ELPropSold</f>
        <v>0</v>
      </c>
      <c r="FM52" s="411" t="b">
        <f t="shared" si="214"/>
        <v>0</v>
      </c>
      <c r="FN52" s="411" t="b">
        <f t="shared" si="214"/>
        <v>0</v>
      </c>
      <c r="FO52" s="411" t="b">
        <f t="shared" si="214"/>
        <v>1</v>
      </c>
      <c r="FP52" s="411" t="b">
        <f t="shared" si="214"/>
        <v>0</v>
      </c>
      <c r="FQ52" s="411">
        <f t="shared" si="208"/>
        <v>1</v>
      </c>
      <c r="FR52" s="411">
        <f t="shared" si="208"/>
        <v>0</v>
      </c>
      <c r="FS52" s="411" t="b">
        <f t="shared" si="189"/>
        <v>0</v>
      </c>
      <c r="FT52" s="411" t="b">
        <f t="shared" si="209"/>
        <v>0</v>
      </c>
      <c r="FU52" s="411" t="b">
        <f t="shared" si="209"/>
        <v>0</v>
      </c>
      <c r="FV52" s="411" t="b">
        <f t="shared" si="209"/>
        <v>1</v>
      </c>
      <c r="FW52" s="87">
        <f t="shared" si="215"/>
        <v>2</v>
      </c>
      <c r="FX52" s="87">
        <f t="shared" si="215"/>
        <v>2</v>
      </c>
      <c r="FY52" s="535" cm="1">
        <f t="array" ref="FY52">INDEX(FY$13:FY51,$B52+1,1)</f>
        <v>1</v>
      </c>
      <c r="FZ52" s="535" cm="1">
        <f t="array" ref="FZ52">INDEX(FZ$13:FZ51,$B52+1,1)</f>
        <v>1</v>
      </c>
      <c r="GA52" s="535" cm="1">
        <f t="array" ref="GA52">INDEX(GA$13:GA51,$B52+1,1)</f>
        <v>1</v>
      </c>
      <c r="GB52" s="535" cm="1">
        <f t="array" ref="GB52">INDEX(GB$13:GB51,$B52+1,1)</f>
        <v>1</v>
      </c>
      <c r="GC52" s="535" t="str" cm="1">
        <f t="array" ref="GC52">INDEX(GC$13:GC51,$B52+1,1)</f>
        <v>-</v>
      </c>
      <c r="GD52" s="535" t="str" cm="1">
        <f t="array" ref="GD52">INDEX(GD$13:GD51,$B52+1,1)</f>
        <v>-</v>
      </c>
      <c r="GE52" s="535" t="str" cm="1">
        <f t="array" ref="GE52">INDEX(GE$13:GE51,$B52+1,1)</f>
        <v>-</v>
      </c>
      <c r="GF52" s="535" t="str" cm="1">
        <f t="array" ref="GF52">INDEX(GF$13:GF51,$B52+1,1)</f>
        <v>-</v>
      </c>
      <c r="GG52" s="535" t="b" cm="1">
        <f t="array" ref="GG52">INDEX(GG$13:GG51,$B52+1,1)</f>
        <v>0</v>
      </c>
      <c r="GH52" s="87">
        <f t="shared" si="216"/>
        <v>1</v>
      </c>
      <c r="GI52" s="87">
        <f t="shared" si="216"/>
        <v>1</v>
      </c>
      <c r="GJ52" s="87">
        <f t="shared" si="216"/>
        <v>1</v>
      </c>
      <c r="GK52" s="87">
        <f t="shared" si="216"/>
        <v>1</v>
      </c>
      <c r="GL52" s="87">
        <f t="shared" si="216"/>
        <v>1</v>
      </c>
      <c r="GM52" s="87">
        <f t="shared" si="216"/>
        <v>1</v>
      </c>
      <c r="GN52" s="87">
        <f t="shared" si="216"/>
        <v>1</v>
      </c>
      <c r="GO52" s="87">
        <f t="shared" si="216"/>
        <v>1</v>
      </c>
      <c r="GP52" s="535" cm="1">
        <f t="array" ref="GP52">INDEX(GP$13:GP51,$B52+1,1)</f>
        <v>0</v>
      </c>
      <c r="GQ52" s="535" cm="1">
        <f t="array" ref="GQ52">INDEX(GQ$13:GQ51,$B52+1,1)</f>
        <v>0</v>
      </c>
      <c r="GR52" s="535" cm="1">
        <f t="array" ref="GR52">INDEX(GR$13:GR51,$B52+1,1)</f>
        <v>0</v>
      </c>
      <c r="GS52" s="535" cm="1">
        <f t="array" ref="GS52">INDEX(GS$13:GS51,$B52+1,1)</f>
        <v>0</v>
      </c>
      <c r="GT52" s="411" cm="1">
        <f t="array" ref="GT52">INDEX(i.dse_type,1,$L52)</f>
        <v>0</v>
      </c>
      <c r="GU52" s="535" t="str" cm="1">
        <f t="array" ref="GU52">INDEX(GU$13:GU51,$B52+1,1)</f>
        <v>-</v>
      </c>
      <c r="GV52" s="535" t="str" cm="1">
        <f t="array" ref="GV52">INDEX(GV$13:GV51,$B52+1,1)</f>
        <v>-</v>
      </c>
      <c r="GW52" s="535" t="str" cm="1">
        <f t="array" ref="GW52">INDEX(GW$13:GW51,$B52+1,1)</f>
        <v>-</v>
      </c>
      <c r="GX52" s="18"/>
      <c r="GY52" s="535" t="str" cm="1">
        <f t="array" ref="GY52">INDEX(GY$13:GY51,$B52+1,1)</f>
        <v>-</v>
      </c>
      <c r="GZ52" s="535" t="str" cm="1">
        <f t="array" ref="GZ52">INDEX(GZ$13:GZ51,$B52+1,1)</f>
        <v>-</v>
      </c>
      <c r="HA52" s="535" t="str" cm="1">
        <f t="array" ref="HA52">INDEX(HA$13:HA51,$B52+1,1)</f>
        <v>-</v>
      </c>
      <c r="HB52" s="535" t="str" cm="1">
        <f t="array" ref="HB52">INDEX(HB$13:HB51,$B52+1,1)</f>
        <v>-</v>
      </c>
      <c r="HC52" s="535" t="str" cm="1">
        <f t="array" ref="HC52">INDEX(HC$13:HC51,$B52+1,1)</f>
        <v>-</v>
      </c>
      <c r="HD52" s="535" cm="1">
        <f t="array" ref="HD52">INDEX(HD$13:HD51,$B52+1,1)</f>
        <v>1</v>
      </c>
      <c r="HE52" s="535" cm="1">
        <f t="array" ref="HE52">INDEX(HE$13:HE51,$B52+1,1)</f>
        <v>1</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t="str" cm="1">
        <f t="array" ref="HU52">INDEX(HU$13:HU51,$B52+1,1)</f>
        <v>-</v>
      </c>
      <c r="HV52" s="535" t="str" cm="1">
        <f t="array" ref="HV52">INDEX(HV$13:HV51,$B52+1,1)</f>
        <v>-</v>
      </c>
      <c r="HW52" s="535" t="str" cm="1">
        <f t="array" ref="HW52">INDEX(HW$13:HW51,$B52+1,1)</f>
        <v>-</v>
      </c>
      <c r="HX52" s="535" t="str" cm="1">
        <f t="array" ref="HX52">INDEX(HX$13:HX51,$B52+1,1)</f>
        <v>-</v>
      </c>
      <c r="HY52" s="535" t="str" cm="1">
        <f t="array" ref="HY52">INDEX(HY$13:HY51,$B52+1,1)</f>
        <v>-</v>
      </c>
      <c r="HZ52" s="535" t="str" cm="1">
        <f t="array" ref="HZ52">INDEX(HZ$13:HZ51,$B52+1,1)</f>
        <v>-</v>
      </c>
      <c r="IA52" s="535" cm="1">
        <f t="array" ref="IA52">INDEX(IA$13:IA51,$B52+1,1)</f>
        <v>0</v>
      </c>
      <c r="IB52" s="535" t="str" cm="1">
        <f t="array" ref="IB52">INDEX(IB$13:IB51,$B52+1,1)</f>
        <v>-</v>
      </c>
      <c r="IC52" s="535" cm="1">
        <f t="array" ref="IC52">INDEX(IC$13:IC51,$B52+1,1)</f>
        <v>1</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535" cm="1">
        <f t="array" ref="IK52">INDEX(IK$13:IK51,$B52+1,1)</f>
        <v>1</v>
      </c>
      <c r="IL52" s="535" cm="1">
        <f t="array" ref="IL52">INDEX(IL$13:IL51,$B52+1,1)</f>
        <v>0</v>
      </c>
      <c r="IM52" s="535" cm="1">
        <f t="array" ref="IM52">INDEX(IM$13:IM51,$B52+1,1)</f>
        <v>0</v>
      </c>
      <c r="IN52" s="535" cm="1">
        <f t="array" ref="IN52">INDEX(IN$13:IN51,$B52+1,1)</f>
        <v>0</v>
      </c>
      <c r="IO52" s="535" cm="1">
        <f t="array" ref="IO52">INDEX(IO$13:IO51,$B52+1,1)</f>
        <v>0</v>
      </c>
      <c r="IP52" s="535" cm="1">
        <f t="array" ref="IP52">INDEX(IP$13:IP51,$B52+1,1)</f>
        <v>0</v>
      </c>
      <c r="IQ52" s="18"/>
      <c r="IR52" s="541" t="s">
        <v>30</v>
      </c>
      <c r="IS52" s="541" t="s">
        <v>30</v>
      </c>
      <c r="IT52" s="541" t="s">
        <v>30</v>
      </c>
      <c r="IU52" s="541" t="s">
        <v>30</v>
      </c>
      <c r="IV52" s="541" t="s">
        <v>30</v>
      </c>
      <c r="IW52" s="541" t="s">
        <v>30</v>
      </c>
      <c r="IX52" s="541" t="s">
        <v>30</v>
      </c>
      <c r="IY52" s="541" t="s">
        <v>30</v>
      </c>
      <c r="IZ52" s="541" t="s">
        <v>30</v>
      </c>
      <c r="JA52" s="541" t="s">
        <v>30</v>
      </c>
      <c r="JB52" s="541" t="s">
        <v>30</v>
      </c>
      <c r="JC52" s="541" t="s">
        <v>30</v>
      </c>
      <c r="JD52" s="541" t="s">
        <v>30</v>
      </c>
      <c r="JE52" s="541" t="s">
        <v>30</v>
      </c>
      <c r="JF52" s="541" t="s">
        <v>30</v>
      </c>
      <c r="JG52" s="541" t="s">
        <v>30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cm="1">
        <f t="array" ref="WM52">INDEX(WM$13:WM51,$B52+1,1)</f>
        <v>0</v>
      </c>
      <c r="WN52" s="535" cm="1">
        <f t="array" ref="WN52">INDEX(WN$13:WN51,$B52+1,1)</f>
        <v>0</v>
      </c>
      <c r="WO52" s="535" cm="1">
        <f t="array" ref="WO52">INDEX(WO$13:WO51,$B52+1,1)</f>
        <v>0</v>
      </c>
      <c r="WP52" s="535" cm="1">
        <f t="array" ref="WP52">INDEX(WP$13:WP51,$B52+1,1)</f>
        <v>0</v>
      </c>
      <c r="WQ52" s="535" cm="1">
        <f t="array" ref="WQ52">INDEX(WQ$13:WQ51,$B52+1,1)</f>
        <v>0</v>
      </c>
      <c r="WR52" s="535" cm="1">
        <f t="array" ref="WR52">INDEX(WR$13:WR51,$B52+1,1)</f>
        <v>0</v>
      </c>
      <c r="WS52" s="535" t="str" cm="1">
        <f t="array" ref="WS52">INDEX(WS$13:WS51,$B52+1,1)</f>
        <v>-</v>
      </c>
      <c r="WT52" s="18"/>
      <c r="WU52" s="535" cm="1">
        <f t="array" ref="WU52">INDEX(WU$13:WU51,$B52+1,1)</f>
        <v>0</v>
      </c>
      <c r="WV52" s="535" cm="1">
        <f t="array" ref="WV52">INDEX(WV$13:WV51,$B52+1,1)</f>
        <v>0</v>
      </c>
      <c r="WW52" s="535" cm="1">
        <f t="array" ref="WW52">INDEX(WW$13:WW51,$B52+1,1)</f>
        <v>0</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535" t="str" cm="1">
        <f t="array" ref="XH52">INDEX(XH$13:XH51,$B52+1,1)</f>
        <v>-</v>
      </c>
      <c r="XI52" s="535" t="str" cm="1">
        <f t="array" ref="XI52">INDEX(XI$13:XI51,$B52+1,1)</f>
        <v>-</v>
      </c>
      <c r="XJ52" s="535" t="str" cm="1">
        <f t="array" ref="XJ52">INDEX(XJ$13:XJ51,$B52+1,1)</f>
        <v>-</v>
      </c>
      <c r="XK52" s="535" t="str" cm="1">
        <f t="array" ref="XK52">INDEX(XK$13:XK51,$B52+1,1)</f>
        <v>-</v>
      </c>
      <c r="XL52" s="535" t="str" cm="1">
        <f t="array" ref="XL52">INDEX(XL$13:XL51,$B52+1,1)</f>
        <v>-</v>
      </c>
      <c r="XM52" s="535" t="str" cm="1">
        <f t="array" ref="XM52">INDEX(XM$13:XM51,$B52+1,1)</f>
        <v>-</v>
      </c>
      <c r="XN52" s="18"/>
      <c r="XO52" s="411" t="b">
        <f t="shared" ca="1" si="217"/>
        <v>0</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str" cm="1">
        <f t="array" ref="XW52">INDEX(XW$13:XW51,$B52+1,1)</f>
        <v>-</v>
      </c>
      <c r="XX52" s="535" t="str" cm="1">
        <f t="array" ref="XX52">INDEX(XX$13:XX51,$B52+1,1)</f>
        <v>-</v>
      </c>
      <c r="XY52" s="535" t="str" cm="1">
        <f t="array" ref="XY52">INDEX(XY$13:XY51,$B52+1,1)</f>
        <v>-</v>
      </c>
      <c r="XZ52" s="535" t="str" cm="1">
        <f t="array" ref="XZ52">INDEX(XZ$13:XZ51,$B52+1,1)</f>
        <v>-</v>
      </c>
      <c r="YA52" s="535" t="str" cm="1">
        <f t="array" ref="YA52">INDEX(YA$13:YA51,$B52+1,1)</f>
        <v>-</v>
      </c>
      <c r="YB52" s="535" cm="1">
        <f t="array" ref="YB52">INDEX(YB$13:YB51,$B52+1,1)</f>
        <v>0</v>
      </c>
      <c r="YC52" s="535" t="str" cm="1">
        <f t="array" ref="YC52">INDEX(YC$13:YC51,$B52+1,1)</f>
        <v>-</v>
      </c>
      <c r="YD52" s="535" t="str" cm="1">
        <f t="array" ref="YD52">INDEX(YD$13:YD51,$B52+1,1)</f>
        <v>-</v>
      </c>
      <c r="YE52" s="535" t="str" cm="1">
        <f t="array" ref="YE52">INDEX(YE$13:YE51,$B52+1,1)</f>
        <v>-</v>
      </c>
      <c r="YF52" s="535" t="str" cm="1">
        <f t="array" ref="YF52">INDEX(YF$13:YF51,$B52+1,1)</f>
        <v>-</v>
      </c>
      <c r="YG52" s="535" t="str" cm="1">
        <f t="array" ref="YG52">INDEX(YG$13:YG51,$B52+1,1)</f>
        <v>-</v>
      </c>
      <c r="YH52" s="535" t="str" cm="1">
        <f t="array" ref="YH52">INDEX(YH$13:YH51,$B52+1,1)</f>
        <v>-</v>
      </c>
      <c r="YI52" s="535" t="str" cm="1">
        <f t="array" ref="YI52">INDEX(YI$13:YI51,$B52+1,1)</f>
        <v>-</v>
      </c>
      <c r="YJ52" s="535" t="str" cm="1">
        <f t="array" ref="YJ52">INDEX(YJ$13:YJ51,$B52+1,1)</f>
        <v>-</v>
      </c>
      <c r="YK52" s="535" t="b" cm="1">
        <f t="array" ref="YK52">INDEX(YK$13:YK51,$B52+1,1)</f>
        <v>1</v>
      </c>
      <c r="YL52" s="535" t="str" cm="1">
        <f t="array" ref="YL52">INDEX(YL$13:YL51,$B52+1,1)</f>
        <v>-</v>
      </c>
      <c r="YM52" s="535" cm="1">
        <f t="array" ref="YM52">INDEX(YM$13:YM51,$B52+1,1)</f>
        <v>0</v>
      </c>
      <c r="YN52" s="535" cm="1">
        <f t="array" ref="YN52">INDEX(YN$13:YN51,$B52+1,1)</f>
        <v>0</v>
      </c>
      <c r="YO52" s="535" cm="1">
        <f t="array" ref="YO52">INDEX(YO$13:YO51,$B52+1,1)</f>
        <v>0</v>
      </c>
      <c r="YP52" s="18"/>
      <c r="YQ52" s="535" cm="1">
        <f t="array" ref="YQ52">INDEX(YQ$13:YQ51,$B52+1,1)</f>
        <v>50</v>
      </c>
      <c r="YR52" s="535" cm="1">
        <f t="array" ref="YR52">INDEX(YR$13:YR51,$B52+1,1)</f>
        <v>50</v>
      </c>
      <c r="YS52" s="535" cm="1">
        <f t="array" ref="YS52">INDEX(YS$13:YS51,$B52+1,1)</f>
        <v>50</v>
      </c>
      <c r="YT52" s="535" cm="1">
        <f t="array" ref="YT52">INDEX(YT$13:YT51,$B52+1,1)</f>
        <v>50</v>
      </c>
      <c r="YU52" s="535" cm="1">
        <f t="array" ref="YU52">INDEX(YU$13:YU51,$B52+1,1)</f>
        <v>1</v>
      </c>
      <c r="YV52" s="535" cm="1">
        <f t="array" ref="YV52">INDEX(YV$13:YV51,$B52+1,1)</f>
        <v>1</v>
      </c>
      <c r="YW52" s="535" cm="1">
        <f t="array" ref="YW52">INDEX(YW$13:YW51,$B52+1,1)</f>
        <v>1</v>
      </c>
      <c r="YX52" s="535" cm="1">
        <f t="array" ref="YX52">INDEX(YX$13:YX51,$B52+1,1)</f>
        <v>1</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18"/>
      <c r="ZE52" s="535" cm="1">
        <f t="array" ref="ZE52">INDEX(ZE$13:ZE51,$B52+1,1)</f>
        <v>1</v>
      </c>
      <c r="ZF52" s="18"/>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t="str" cm="1">
        <f t="array" ref="AAD52">INDEX(AAD$13:AAD51,$B52+1,1)</f>
        <v>-</v>
      </c>
      <c r="AAE52" s="535" t="str" cm="1">
        <f t="array" ref="AAE52">INDEX(AAE$13:AAE51,$B52+1,1)</f>
        <v>-</v>
      </c>
      <c r="AAF52" s="535" t="str" cm="1">
        <f t="array" ref="AAF52">INDEX(AAF$13:AAF51,$B52+1,1)</f>
        <v>-</v>
      </c>
      <c r="AAG52" s="535" t="str" cm="1">
        <f t="array" ref="AAG52">INDEX(AAG$13:AAG51,$B52+1,1)</f>
        <v>-</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cm="1">
        <f t="array" ref="AAL52">INDEX(AAL$13:AAL51,$B52+1,1)</f>
        <v>0</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cm="1">
        <f t="array" ref="AAR52">INDEX(AAR$13:AAR51,$B52+1,1)</f>
        <v>0</v>
      </c>
      <c r="AAS52" s="535" t="str" cm="1">
        <f t="array" ref="AAS52">INDEX(AAS$13:AAS51,$B52+1,1)</f>
        <v>-</v>
      </c>
      <c r="AAT52" s="535" t="str" cm="1">
        <f t="array" ref="AAT52">INDEX(AAT$13:AAT51,$B52+1,1)</f>
        <v>-</v>
      </c>
      <c r="AAU52" s="535" t="str" cm="1">
        <f t="array" ref="AAU52">INDEX(AAU$13:AAU51,$B52+1,1)</f>
        <v>-</v>
      </c>
      <c r="AAV52" s="535" cm="1">
        <f t="array" ref="AAV52">INDEX(AAV$13:AAV51,$B52+1,1)</f>
        <v>1</v>
      </c>
      <c r="AAW52" s="535" cm="1">
        <f t="array" ref="AAW52">INDEX(AAW$13:AAW51,$B52+1,1)</f>
        <v>1</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18"/>
      <c r="ABL52" s="22" t="str">
        <f t="shared" si="219"/>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22" t="str">
        <f t="shared" si="220"/>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t="str" cm="1">
        <f t="array" ref="AEN52">INDEX(AEN$13:AEN51,$B52+1,1)</f>
        <v>-</v>
      </c>
      <c r="AEO52" s="535" t="str" cm="1">
        <f t="array" ref="AEO52">INDEX(AEO$13:AEO51,$B52+1,1)</f>
        <v>-</v>
      </c>
      <c r="AEP52" s="535" t="str" cm="1">
        <f t="array" ref="AEP52">INDEX(AEP$13:AEP51,$B52+1,1)</f>
        <v>-</v>
      </c>
      <c r="AEQ52" s="535" t="str" cm="1">
        <f t="array" ref="AEQ52">INDEX(AEQ$13:AEQ51,$B52+1,1)</f>
        <v>-</v>
      </c>
      <c r="AER52" s="535" t="str" cm="1">
        <f t="array" ref="AER52">INDEX(AER$13:AER51,$B52+1,1)</f>
        <v>-</v>
      </c>
      <c r="AES52" s="535" t="str" cm="1">
        <f t="array" ref="AES52">INDEX(AES$13:AES51,$B52+1,1)</f>
        <v>-</v>
      </c>
      <c r="AET52" s="535" t="str" cm="1">
        <f t="array" ref="AET52">INDEX(AET$13:AET51,$B52+1,1)</f>
        <v>-</v>
      </c>
      <c r="AEU52" s="535" t="str" cm="1">
        <f t="array" ref="AEU52">INDEX(AEU$13:AEU51,$B52+1,1)</f>
        <v>-</v>
      </c>
      <c r="AEV52" s="535" t="str" cm="1">
        <f t="array" ref="AEV52">INDEX(AEV$13:AEV51,$B52+1,1)</f>
        <v>-</v>
      </c>
      <c r="AEW52" s="535" t="str" cm="1">
        <f t="array" ref="AEW52">INDEX(AEW$13:AEW51,$B52+1,1)</f>
        <v>-</v>
      </c>
      <c r="AEX52" s="535" cm="1">
        <f t="array" ref="AEX52">INDEX(AEX$13:AEX51,$B52+1,1)</f>
        <v>0</v>
      </c>
      <c r="AEY52" s="483">
        <v>0</v>
      </c>
    </row>
    <row r="53" spans="1:831" outlineLevel="1">
      <c r="A53" s="18">
        <f t="shared" si="221"/>
        <v>40</v>
      </c>
      <c r="B53" s="18">
        <f>$A$52</f>
        <v>39</v>
      </c>
      <c r="C53">
        <v>8</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1</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10"/>
        <v>2</v>
      </c>
      <c r="W53" s="778" t="b">
        <f t="shared" si="196"/>
        <v>0</v>
      </c>
      <c r="X53" s="777" t="b">
        <f t="shared" si="206"/>
        <v>1</v>
      </c>
      <c r="Y53" s="777" t="b">
        <f t="shared" si="206"/>
        <v>1</v>
      </c>
      <c r="Z53" s="796" t="b" cm="1">
        <f t="array" ref="Z53">INDEX(Z$13:Z52,$B53+1,1)</f>
        <v>0</v>
      </c>
      <c r="AA53" s="411">
        <f t="shared" si="140"/>
        <v>6</v>
      </c>
      <c r="AB53" s="411">
        <f t="shared" si="141"/>
        <v>6</v>
      </c>
      <c r="AC53" s="411"/>
      <c r="AD53" s="411">
        <f t="shared" si="142"/>
        <v>6</v>
      </c>
      <c r="AE53" s="111"/>
      <c r="AF53" s="111"/>
      <c r="AG53" s="111"/>
      <c r="AH53" s="111"/>
      <c r="AI53" s="535" cm="1">
        <f t="array" ref="AI53">INDEX(AI$13:AI52,$B53+1,1)</f>
        <v>2</v>
      </c>
      <c r="AJ53" s="535" cm="1">
        <f t="array" ref="AJ53">INDEX(AJ$13:AJ52,$B53+1,1)</f>
        <v>1</v>
      </c>
      <c r="AK53" s="535" cm="1">
        <f t="array" ref="AK53">INDEX(AK$13:AK52,$B53+1,1)</f>
        <v>2</v>
      </c>
      <c r="AL53" s="18"/>
      <c r="AM53" s="535" cm="1">
        <f t="array" ref="AM53">INDEX(AM$13:AM52,$B53+1,1)</f>
        <v>0</v>
      </c>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Optimum feed supply"</f>
        <v>MU Optimum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0</v>
      </c>
      <c r="CH53" s="411" t="str">
        <f t="shared" ca="1" si="145"/>
        <v>-</v>
      </c>
      <c r="CI53" s="411">
        <f t="shared" si="211"/>
        <v>1</v>
      </c>
      <c r="CJ53" s="411">
        <f t="shared" si="211"/>
        <v>1</v>
      </c>
      <c r="CK53" s="535" t="str" cm="1">
        <f t="array" ref="CK53">INDEX(CK$13:CK52,$B53+1,1)</f>
        <v>-</v>
      </c>
      <c r="CL53" s="535" t="str" cm="1">
        <f t="array" ref="CL53">INDEX(CL$13:CL52,$B53+1,1)</f>
        <v>-</v>
      </c>
      <c r="CM53" s="535" t="str" cm="1">
        <f t="array" ref="CM53">INDEX(CM$13:CM52,$B53+1,1)</f>
        <v>-</v>
      </c>
      <c r="CN53" s="411" t="str">
        <f t="shared" ca="1" si="147"/>
        <v>-</v>
      </c>
      <c r="CO53" s="411">
        <f t="shared" si="212"/>
        <v>1</v>
      </c>
      <c r="CP53" s="411">
        <f t="shared" si="212"/>
        <v>1</v>
      </c>
      <c r="CQ53" s="535" t="str" cm="1">
        <f t="array" ref="CQ53">INDEX(CQ$13:CQ52,$B53+1,1)</f>
        <v>-</v>
      </c>
      <c r="CR53" s="411" t="str">
        <f t="shared" ca="1" si="149"/>
        <v>-</v>
      </c>
      <c r="CS53" s="411">
        <f t="shared" si="150"/>
        <v>1</v>
      </c>
      <c r="CT53" s="535" t="str" cm="1">
        <f t="array" ref="CT53">INDEX(CT$13:CT52,$B53+1,1)</f>
        <v>-</v>
      </c>
      <c r="CU53" s="535" t="str" cm="1">
        <f t="array" ref="CU53">INDEX(CU$13:CU52,$B53+1,1)</f>
        <v>-</v>
      </c>
      <c r="CV53" s="411">
        <f t="shared" si="151"/>
        <v>1</v>
      </c>
      <c r="CW53" s="535" t="str" cm="1">
        <f t="array" ref="CW53">INDEX(CW$13:CW52,$B53+1,1)</f>
        <v>-</v>
      </c>
      <c r="CX53" s="411" t="str">
        <f t="shared" ca="1" si="152"/>
        <v>-</v>
      </c>
      <c r="CY53" s="411">
        <f t="shared" si="213"/>
        <v>1</v>
      </c>
      <c r="CZ53" s="411">
        <f t="shared" si="213"/>
        <v>1</v>
      </c>
      <c r="DA53" s="535" cm="1">
        <f t="array" ref="DA53">INDEX(DA$13:DA52,$B53+1,1)</f>
        <v>720</v>
      </c>
      <c r="DB53" s="535" cm="1">
        <f t="array" ref="DB53">INDEX(DB$13:DB52,$B53+1,1)</f>
        <v>720</v>
      </c>
      <c r="DC53" s="18"/>
      <c r="DD53" s="22" t="b">
        <v>1</v>
      </c>
      <c r="DE53" s="87" t="str">
        <f>$ZH53</f>
        <v>-</v>
      </c>
      <c r="DF53" s="22" t="b">
        <v>0</v>
      </c>
      <c r="DG53" s="535" t="str" cm="1">
        <f t="array" ref="DG53">INDEX(DG$13:DG52,$B53+1,1)</f>
        <v>-</v>
      </c>
      <c r="DH53" s="540" cm="1">
        <f t="array" ref="DH53">VALUE(IFERROR(VALUE($K53),0) &amp; _xlfn.SWITCH($CD53,"-",4,$CD53) &amp; $L53 &amp; $T53 &amp; "00" &amp; $N53 &amp; $AK53 &amp; $R53 &amp; _xlfn.SWITCH($AM53,3,1,$AM53) &amp; _xlfn.SWITCH($M53,4,0,$M53) &amp; _xlfn.SWITCH($AD53,6,1,$AD53))</f>
        <v>142200321001</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t="str" cm="1">
        <f t="array" ref="EA53">INDEX(EA$13:EA52,$B53+1,1)</f>
        <v>-</v>
      </c>
      <c r="EB53" s="535" t="str" cm="1">
        <f t="array" ref="EB53">INDEX(EB$13:EB52,$B53+1,1)</f>
        <v>-</v>
      </c>
      <c r="EC53" s="535" cm="1">
        <f t="array" ref="EC53">INDEX(EC$13:EC52,$B53+1,1)</f>
        <v>0</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535" cm="1">
        <f t="array" ref="EN53">INDEX(EN$13:EN52,$B53+1,1)</f>
        <v>999999</v>
      </c>
      <c r="EO53" s="535" cm="1">
        <f t="array" ref="EO53">INDEX(EO$13:EO52,$B53+1,1)</f>
        <v>999999</v>
      </c>
      <c r="EP53" s="782">
        <f t="shared" si="207"/>
        <v>0</v>
      </c>
      <c r="EQ53" s="782">
        <f t="shared" si="207"/>
        <v>0</v>
      </c>
      <c r="ER53" s="782">
        <f t="shared" si="207"/>
        <v>999999</v>
      </c>
      <c r="ES53" s="535" t="str" cm="1">
        <f t="array" ref="ES53">INDEX(ES$13:ES52,$B53+1,1)</f>
        <v>-</v>
      </c>
      <c r="ET53" s="535" t="str" cm="1">
        <f t="array" ref="ET53">INDEX(ET$13:ET52,$B53+1,1)</f>
        <v>-</v>
      </c>
      <c r="EU53" s="411" t="str">
        <f>IF(OR($AB53=6,$FW53&lt;2),EU$13,INDEX(i.dryman,($AJ53-1)*4+$AI53,EU$6))</f>
        <v>-</v>
      </c>
      <c r="EV53" s="411" t="str">
        <f>IF(OR($AB53=6,$FW53&lt;2),EV$13,INDEX(i.dryman,($AJ53-1)*4+$AI53,EV$6))</f>
        <v>-</v>
      </c>
      <c r="EW53" s="781">
        <f t="shared" si="181"/>
        <v>0</v>
      </c>
      <c r="EX53" s="779">
        <f t="shared" si="182"/>
        <v>999999</v>
      </c>
      <c r="EY53" s="780">
        <f t="shared" si="183"/>
        <v>999999</v>
      </c>
      <c r="EZ53" s="535" t="str" cm="1">
        <f t="array" ref="EZ53">INDEX(EZ$13:EZ52,$B53+1,1)</f>
        <v>-</v>
      </c>
      <c r="FA53" s="728" cm="1">
        <f t="array" ref="FA53">IF(EZ53&lt;&gt;"-",EZ53,INDEX(i.ELMatedEst,$AA53+1,$T53))</f>
        <v>0</v>
      </c>
      <c r="FB53" s="535" t="str" cm="1">
        <f t="array" ref="FB53">INDEX(FB$13:FB52,$B53+1,1)</f>
        <v>-</v>
      </c>
      <c r="FC53" s="535" t="str" cm="1">
        <f t="array" ref="FC53">INDEX(FC$13:FC52,$B53+1,1)</f>
        <v>-</v>
      </c>
      <c r="FD53" s="535" cm="1">
        <f t="array" ref="FD53">INDEX(FD$13:FD52,$B53+1,1)</f>
        <v>0</v>
      </c>
      <c r="FE53" s="535" cm="1">
        <f t="array" ref="FE53">INDEX(FE$13:FE52,$B53+1,1)</f>
        <v>0</v>
      </c>
      <c r="FF53" s="535" cm="1">
        <f t="array" ref="FF53">INDEX(FF$13:FF52,$B53+1,1)</f>
        <v>1</v>
      </c>
      <c r="FG53" s="667">
        <f t="shared" si="186"/>
        <v>0.12</v>
      </c>
      <c r="FH53" s="667">
        <f>INDEX(CHOOSE($N53,DataAutumn!i.EL_PropnSold,DataWinter!i.EL_PropnSold,DataSpring!i.EL_PropnSold),$AI53,$T53)*INDEX(i.ELMatedEst,$AB53+1,$T53)*i.dAdultRR_ELPropSold
+INDEX(i.dryman,($AJ53-1)*4+$AI53,FH$7)</f>
        <v>0</v>
      </c>
      <c r="FI53" s="667">
        <f>INDEX(CHOOSE($N53,DataAutumn!i.EL_PropnSold,DataWinter!i.EL_PropnSold,DataSpring!i.EL_PropnSold),$AI53,$T53)*INDEX(i.ELMatedEst,$AB53+1,$T53)*i.dAdultRR_ELPropSold
+INDEX(i.dryman,($AJ53-1)*4+$AI53,FI$7)</f>
        <v>3.125E-2</v>
      </c>
      <c r="FJ53" s="667">
        <f>INDEX(CHOOSE($N53,DataAutumn!i.EL_PropnSold,DataWinter!i.EL_PropnSold,DataSpring!i.EL_PropnSold),$AI53,$T53)*INDEX(i.ELMatedEst,$AB53+1,$T53)*i.dAdultRR_ELPropSold
+INDEX(i.dryman,($AJ53-1)*4+$AI53,FJ$7)</f>
        <v>3.125E-2</v>
      </c>
      <c r="FK53" s="667">
        <f>INDEX(CHOOSE($N53,DataAutumn!i.EL_PropnSold,DataWinter!i.EL_PropnSold,DataSpring!i.EL_PropnSold),$AI53,$T53)*INDEX(i.ELMatedEst,$AB53+1,$T53)*i.dAdultRR_ELPropSold
+INDEX(i.dryman,($AJ53-1)*4+$AI53,FK$7)</f>
        <v>3.125E-2</v>
      </c>
      <c r="FL53" s="668">
        <f>INDEX(CHOOSE($N53,DataAutumn!i.EL_PropnSold,DataWinter!i.EL_PropnSold,DataSpring!i.EL_PropnSold),$AI53,$T53)*INDEX(i.ELMatedEst,$AB53+1,$T53)*i.dAdultLSurv_ELPropSold</f>
        <v>0</v>
      </c>
      <c r="FM53" s="411" t="b">
        <f t="shared" si="214"/>
        <v>0</v>
      </c>
      <c r="FN53" s="411" t="b">
        <f t="shared" si="214"/>
        <v>0</v>
      </c>
      <c r="FO53" s="411" t="b">
        <f t="shared" si="214"/>
        <v>1</v>
      </c>
      <c r="FP53" s="411" t="b">
        <f t="shared" si="214"/>
        <v>0</v>
      </c>
      <c r="FQ53" s="411">
        <f t="shared" si="208"/>
        <v>1</v>
      </c>
      <c r="FR53" s="411">
        <f t="shared" si="208"/>
        <v>0</v>
      </c>
      <c r="FS53" s="411" t="b">
        <f t="shared" si="189"/>
        <v>0</v>
      </c>
      <c r="FT53" s="411" t="b">
        <f t="shared" si="209"/>
        <v>0</v>
      </c>
      <c r="FU53" s="411" t="b">
        <f t="shared" si="209"/>
        <v>0</v>
      </c>
      <c r="FV53" s="411" t="b">
        <f t="shared" si="209"/>
        <v>1</v>
      </c>
      <c r="FW53" s="87">
        <f t="shared" si="215"/>
        <v>2</v>
      </c>
      <c r="FX53" s="87">
        <f t="shared" si="215"/>
        <v>2</v>
      </c>
      <c r="FY53" s="535" cm="1">
        <f t="array" ref="FY53">INDEX(FY$13:FY52,$B53+1,1)</f>
        <v>1</v>
      </c>
      <c r="FZ53" s="535" cm="1">
        <f t="array" ref="FZ53">INDEX(FZ$13:FZ52,$B53+1,1)</f>
        <v>1</v>
      </c>
      <c r="GA53" s="535" cm="1">
        <f t="array" ref="GA53">INDEX(GA$13:GA52,$B53+1,1)</f>
        <v>1</v>
      </c>
      <c r="GB53" s="535" cm="1">
        <f t="array" ref="GB53">INDEX(GB$13:GB52,$B53+1,1)</f>
        <v>1</v>
      </c>
      <c r="GC53" s="535" t="str" cm="1">
        <f t="array" ref="GC53">INDEX(GC$13:GC52,$B53+1,1)</f>
        <v>-</v>
      </c>
      <c r="GD53" s="535" t="str" cm="1">
        <f t="array" ref="GD53">INDEX(GD$13:GD52,$B53+1,1)</f>
        <v>-</v>
      </c>
      <c r="GE53" s="535" t="str" cm="1">
        <f t="array" ref="GE53">INDEX(GE$13:GE52,$B53+1,1)</f>
        <v>-</v>
      </c>
      <c r="GF53" s="535" t="str" cm="1">
        <f t="array" ref="GF53">INDEX(GF$13:GF52,$B53+1,1)</f>
        <v>-</v>
      </c>
      <c r="GG53" s="535" t="b" cm="1">
        <f t="array" ref="GG53">INDEX(GG$13:GG52,$B53+1,1)</f>
        <v>0</v>
      </c>
      <c r="GH53" s="87">
        <f t="shared" si="216"/>
        <v>1</v>
      </c>
      <c r="GI53" s="87">
        <f t="shared" si="216"/>
        <v>1</v>
      </c>
      <c r="GJ53" s="87">
        <f t="shared" si="216"/>
        <v>1</v>
      </c>
      <c r="GK53" s="87">
        <f t="shared" si="216"/>
        <v>1</v>
      </c>
      <c r="GL53" s="87">
        <f t="shared" si="216"/>
        <v>1</v>
      </c>
      <c r="GM53" s="87">
        <f t="shared" si="216"/>
        <v>1</v>
      </c>
      <c r="GN53" s="87">
        <f t="shared" si="216"/>
        <v>1</v>
      </c>
      <c r="GO53" s="87">
        <f t="shared" si="216"/>
        <v>1</v>
      </c>
      <c r="GP53" s="535" cm="1">
        <f t="array" ref="GP53">INDEX(GP$13:GP52,$B53+1,1)</f>
        <v>0</v>
      </c>
      <c r="GQ53" s="535" cm="1">
        <f t="array" ref="GQ53">INDEX(GQ$13:GQ52,$B53+1,1)</f>
        <v>0</v>
      </c>
      <c r="GR53" s="535" cm="1">
        <f t="array" ref="GR53">INDEX(GR$13:GR52,$B53+1,1)</f>
        <v>0</v>
      </c>
      <c r="GS53" s="535" cm="1">
        <f t="array" ref="GS53">INDEX(GS$13:GS52,$B53+1,1)</f>
        <v>0</v>
      </c>
      <c r="GT53" s="411" cm="1">
        <f t="array" ref="GT53">INDEX(i.dse_type,1,$L53)</f>
        <v>0</v>
      </c>
      <c r="GU53" s="535" t="str" cm="1">
        <f t="array" ref="GU53">INDEX(GU$13:GU52,$B53+1,1)</f>
        <v>-</v>
      </c>
      <c r="GV53" s="535" t="str" cm="1">
        <f t="array" ref="GV53">INDEX(GV$13:GV52,$B53+1,1)</f>
        <v>-</v>
      </c>
      <c r="GW53" s="535" t="str" cm="1">
        <f t="array" ref="GW53">INDEX(GW$13:GW52,$B53+1,1)</f>
        <v>-</v>
      </c>
      <c r="GX53" s="18"/>
      <c r="GY53" s="535" t="str" cm="1">
        <f t="array" ref="GY53">INDEX(GY$13:GY52,$B53+1,1)</f>
        <v>-</v>
      </c>
      <c r="GZ53" s="535" t="str" cm="1">
        <f t="array" ref="GZ53">INDEX(GZ$13:GZ52,$B53+1,1)</f>
        <v>-</v>
      </c>
      <c r="HA53" s="535" t="str" cm="1">
        <f t="array" ref="HA53">INDEX(HA$13:HA52,$B53+1,1)</f>
        <v>-</v>
      </c>
      <c r="HB53" s="535" t="str" cm="1">
        <f t="array" ref="HB53">INDEX(HB$13:HB52,$B53+1,1)</f>
        <v>-</v>
      </c>
      <c r="HC53" s="535" t="str" cm="1">
        <f t="array" ref="HC53">INDEX(HC$13:HC52,$B53+1,1)</f>
        <v>-</v>
      </c>
      <c r="HD53" s="535" cm="1">
        <f t="array" ref="HD53">INDEX(HD$13:HD52,$B53+1,1)</f>
        <v>1</v>
      </c>
      <c r="HE53" s="535" cm="1">
        <f t="array" ref="HE53">INDEX(HE$13:HE52,$B53+1,1)</f>
        <v>1</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t="str" cm="1">
        <f t="array" ref="HU53">INDEX(HU$13:HU52,$B53+1,1)</f>
        <v>-</v>
      </c>
      <c r="HV53" s="535" t="str" cm="1">
        <f t="array" ref="HV53">INDEX(HV$13:HV52,$B53+1,1)</f>
        <v>-</v>
      </c>
      <c r="HW53" s="535" t="str" cm="1">
        <f t="array" ref="HW53">INDEX(HW$13:HW52,$B53+1,1)</f>
        <v>-</v>
      </c>
      <c r="HX53" s="535" t="str" cm="1">
        <f t="array" ref="HX53">INDEX(HX$13:HX52,$B53+1,1)</f>
        <v>-</v>
      </c>
      <c r="HY53" s="535" t="str" cm="1">
        <f t="array" ref="HY53">INDEX(HY$13:HY52,$B53+1,1)</f>
        <v>-</v>
      </c>
      <c r="HZ53" s="535" t="str" cm="1">
        <f t="array" ref="HZ53">INDEX(HZ$13:HZ52,$B53+1,1)</f>
        <v>-</v>
      </c>
      <c r="IA53" s="535" cm="1">
        <f t="array" ref="IA53">INDEX(IA$13:IA52,$B53+1,1)</f>
        <v>0</v>
      </c>
      <c r="IB53" s="535" t="str" cm="1">
        <f t="array" ref="IB53">INDEX(IB$13:IB52,$B53+1,1)</f>
        <v>-</v>
      </c>
      <c r="IC53" s="535" cm="1">
        <f t="array" ref="IC53">INDEX(IC$13:IC52,$B53+1,1)</f>
        <v>1</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535" cm="1">
        <f t="array" ref="IK53">INDEX(IK$13:IK52,$B53+1,1)</f>
        <v>1</v>
      </c>
      <c r="IL53" s="535" cm="1">
        <f t="array" ref="IL53">INDEX(IL$13:IL52,$B53+1,1)</f>
        <v>0</v>
      </c>
      <c r="IM53" s="535" cm="1">
        <f t="array" ref="IM53">INDEX(IM$13:IM52,$B53+1,1)</f>
        <v>0</v>
      </c>
      <c r="IN53" s="535" cm="1">
        <f t="array" ref="IN53">INDEX(IN$13:IN52,$B53+1,1)</f>
        <v>0</v>
      </c>
      <c r="IO53" s="535" cm="1">
        <f t="array" ref="IO53">INDEX(IO$13:IO52,$B53+1,1)</f>
        <v>0</v>
      </c>
      <c r="IP53" s="535" cm="1">
        <f t="array" ref="IP53">INDEX(IP$13:IP52,$B53+1,1)</f>
        <v>0</v>
      </c>
      <c r="IQ53" s="18"/>
      <c r="IR53" s="541" t="s">
        <v>30</v>
      </c>
      <c r="IS53" s="541" t="s">
        <v>30</v>
      </c>
      <c r="IT53" s="541" t="s">
        <v>30</v>
      </c>
      <c r="IU53" s="541" t="s">
        <v>30</v>
      </c>
      <c r="IV53" s="541" t="s">
        <v>30</v>
      </c>
      <c r="IW53" s="541" t="s">
        <v>30</v>
      </c>
      <c r="IX53" s="541" t="s">
        <v>30</v>
      </c>
      <c r="IY53" s="541" t="s">
        <v>30</v>
      </c>
      <c r="IZ53" s="541" t="s">
        <v>30</v>
      </c>
      <c r="JA53" s="541" t="s">
        <v>30</v>
      </c>
      <c r="JB53" s="541" t="s">
        <v>30</v>
      </c>
      <c r="JC53" s="541" t="s">
        <v>30</v>
      </c>
      <c r="JD53" s="541" t="s">
        <v>30</v>
      </c>
      <c r="JE53" s="541" t="s">
        <v>30</v>
      </c>
      <c r="JF53" s="541" t="s">
        <v>30</v>
      </c>
      <c r="JG53" s="541" t="s">
        <v>30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cm="1">
        <f t="array" ref="WM53">INDEX(WM$13:WM52,$B53+1,1)</f>
        <v>0</v>
      </c>
      <c r="WN53" s="535" cm="1">
        <f t="array" ref="WN53">INDEX(WN$13:WN52,$B53+1,1)</f>
        <v>0</v>
      </c>
      <c r="WO53" s="535" cm="1">
        <f t="array" ref="WO53">INDEX(WO$13:WO52,$B53+1,1)</f>
        <v>0</v>
      </c>
      <c r="WP53" s="535" cm="1">
        <f t="array" ref="WP53">INDEX(WP$13:WP52,$B53+1,1)</f>
        <v>0</v>
      </c>
      <c r="WQ53" s="535" cm="1">
        <f t="array" ref="WQ53">INDEX(WQ$13:WQ52,$B53+1,1)</f>
        <v>0</v>
      </c>
      <c r="WR53" s="535" cm="1">
        <f t="array" ref="WR53">INDEX(WR$13:WR52,$B53+1,1)</f>
        <v>0</v>
      </c>
      <c r="WS53" s="535" t="str" cm="1">
        <f t="array" ref="WS53">INDEX(WS$13:WS52,$B53+1,1)</f>
        <v>-</v>
      </c>
      <c r="WT53" s="18"/>
      <c r="WU53" s="535" cm="1">
        <f t="array" ref="WU53">INDEX(WU$13:WU52,$B53+1,1)</f>
        <v>0</v>
      </c>
      <c r="WV53" s="535" cm="1">
        <f t="array" ref="WV53">INDEX(WV$13:WV52,$B53+1,1)</f>
        <v>0</v>
      </c>
      <c r="WW53" s="535" cm="1">
        <f t="array" ref="WW53">INDEX(WW$13:WW52,$B53+1,1)</f>
        <v>0</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535" t="str" cm="1">
        <f t="array" ref="XH53">INDEX(XH$13:XH52,$B53+1,1)</f>
        <v>-</v>
      </c>
      <c r="XI53" s="535" t="str" cm="1">
        <f t="array" ref="XI53">INDEX(XI$13:XI52,$B53+1,1)</f>
        <v>-</v>
      </c>
      <c r="XJ53" s="535" t="str" cm="1">
        <f t="array" ref="XJ53">INDEX(XJ$13:XJ52,$B53+1,1)</f>
        <v>-</v>
      </c>
      <c r="XK53" s="535" t="str" cm="1">
        <f t="array" ref="XK53">INDEX(XK$13:XK52,$B53+1,1)</f>
        <v>-</v>
      </c>
      <c r="XL53" s="535" t="str" cm="1">
        <f t="array" ref="XL53">INDEX(XL$13:XL52,$B53+1,1)</f>
        <v>-</v>
      </c>
      <c r="XM53" s="535" t="str" cm="1">
        <f t="array" ref="XM53">INDEX(XM$13:XM52,$B53+1,1)</f>
        <v>-</v>
      </c>
      <c r="XN53" s="18"/>
      <c r="XO53" s="411" t="b">
        <f t="shared" ca="1" si="217"/>
        <v>0</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str" cm="1">
        <f t="array" ref="XW53">INDEX(XW$13:XW52,$B53+1,1)</f>
        <v>-</v>
      </c>
      <c r="XX53" s="535" t="str" cm="1">
        <f t="array" ref="XX53">INDEX(XX$13:XX52,$B53+1,1)</f>
        <v>-</v>
      </c>
      <c r="XY53" s="535" t="str" cm="1">
        <f t="array" ref="XY53">INDEX(XY$13:XY52,$B53+1,1)</f>
        <v>-</v>
      </c>
      <c r="XZ53" s="535" t="str" cm="1">
        <f t="array" ref="XZ53">INDEX(XZ$13:XZ52,$B53+1,1)</f>
        <v>-</v>
      </c>
      <c r="YA53" s="535" t="str" cm="1">
        <f t="array" ref="YA53">INDEX(YA$13:YA52,$B53+1,1)</f>
        <v>-</v>
      </c>
      <c r="YB53" s="535" cm="1">
        <f t="array" ref="YB53">INDEX(YB$13:YB52,$B53+1,1)</f>
        <v>0</v>
      </c>
      <c r="YC53" s="535" t="str" cm="1">
        <f t="array" ref="YC53">INDEX(YC$13:YC52,$B53+1,1)</f>
        <v>-</v>
      </c>
      <c r="YD53" s="535" t="str" cm="1">
        <f t="array" ref="YD53">INDEX(YD$13:YD52,$B53+1,1)</f>
        <v>-</v>
      </c>
      <c r="YE53" s="535" t="str" cm="1">
        <f t="array" ref="YE53">INDEX(YE$13:YE52,$B53+1,1)</f>
        <v>-</v>
      </c>
      <c r="YF53" s="535" t="str" cm="1">
        <f t="array" ref="YF53">INDEX(YF$13:YF52,$B53+1,1)</f>
        <v>-</v>
      </c>
      <c r="YG53" s="535" t="str" cm="1">
        <f t="array" ref="YG53">INDEX(YG$13:YG52,$B53+1,1)</f>
        <v>-</v>
      </c>
      <c r="YH53" s="535" t="str" cm="1">
        <f t="array" ref="YH53">INDEX(YH$13:YH52,$B53+1,1)</f>
        <v>-</v>
      </c>
      <c r="YI53" s="535" t="str" cm="1">
        <f t="array" ref="YI53">INDEX(YI$13:YI52,$B53+1,1)</f>
        <v>-</v>
      </c>
      <c r="YJ53" s="535" t="str" cm="1">
        <f t="array" ref="YJ53">INDEX(YJ$13:YJ52,$B53+1,1)</f>
        <v>-</v>
      </c>
      <c r="YK53" s="535" t="b" cm="1">
        <f t="array" ref="YK53">INDEX(YK$13:YK52,$B53+1,1)</f>
        <v>1</v>
      </c>
      <c r="YL53" s="535" t="str" cm="1">
        <f t="array" ref="YL53">INDEX(YL$13:YL52,$B53+1,1)</f>
        <v>-</v>
      </c>
      <c r="YM53" s="535" cm="1">
        <f t="array" ref="YM53">INDEX(YM$13:YM52,$B53+1,1)</f>
        <v>0</v>
      </c>
      <c r="YN53" s="535" cm="1">
        <f t="array" ref="YN53">INDEX(YN$13:YN52,$B53+1,1)</f>
        <v>0</v>
      </c>
      <c r="YO53" s="535" cm="1">
        <f t="array" ref="YO53">INDEX(YO$13:YO52,$B53+1,1)</f>
        <v>0</v>
      </c>
      <c r="YP53" s="18"/>
      <c r="YQ53" s="535" cm="1">
        <f t="array" ref="YQ53">INDEX(YQ$13:YQ52,$B53+1,1)</f>
        <v>50</v>
      </c>
      <c r="YR53" s="535" cm="1">
        <f t="array" ref="YR53">INDEX(YR$13:YR52,$B53+1,1)</f>
        <v>50</v>
      </c>
      <c r="YS53" s="535" cm="1">
        <f t="array" ref="YS53">INDEX(YS$13:YS52,$B53+1,1)</f>
        <v>50</v>
      </c>
      <c r="YT53" s="535" cm="1">
        <f t="array" ref="YT53">INDEX(YT$13:YT52,$B53+1,1)</f>
        <v>50</v>
      </c>
      <c r="YU53" s="535" cm="1">
        <f t="array" ref="YU53">INDEX(YU$13:YU52,$B53+1,1)</f>
        <v>1</v>
      </c>
      <c r="YV53" s="535" cm="1">
        <f t="array" ref="YV53">INDEX(YV$13:YV52,$B53+1,1)</f>
        <v>1</v>
      </c>
      <c r="YW53" s="535" cm="1">
        <f t="array" ref="YW53">INDEX(YW$13:YW52,$B53+1,1)</f>
        <v>1</v>
      </c>
      <c r="YX53" s="535" cm="1">
        <f t="array" ref="YX53">INDEX(YX$13:YX52,$B53+1,1)</f>
        <v>1</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18"/>
      <c r="ZE53" s="535" cm="1">
        <f t="array" ref="ZE53">INDEX(ZE$13:ZE52,$B53+1,1)</f>
        <v>1</v>
      </c>
      <c r="ZF53" s="18"/>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t="str" cm="1">
        <f t="array" ref="AAD53">INDEX(AAD$13:AAD52,$B53+1,1)</f>
        <v>-</v>
      </c>
      <c r="AAE53" s="535" t="str" cm="1">
        <f t="array" ref="AAE53">INDEX(AAE$13:AAE52,$B53+1,1)</f>
        <v>-</v>
      </c>
      <c r="AAF53" s="535" t="str" cm="1">
        <f t="array" ref="AAF53">INDEX(AAF$13:AAF52,$B53+1,1)</f>
        <v>-</v>
      </c>
      <c r="AAG53" s="535" t="str" cm="1">
        <f t="array" ref="AAG53">INDEX(AAG$13:AAG52,$B53+1,1)</f>
        <v>-</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cm="1">
        <f t="array" ref="AAL53">INDEX(AAL$13:AAL52,$B53+1,1)</f>
        <v>0</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cm="1">
        <f t="array" ref="AAR53">INDEX(AAR$13:AAR52,$B53+1,1)</f>
        <v>0</v>
      </c>
      <c r="AAS53" s="535" t="str" cm="1">
        <f t="array" ref="AAS53">INDEX(AAS$13:AAS52,$B53+1,1)</f>
        <v>-</v>
      </c>
      <c r="AAT53" s="535" t="str" cm="1">
        <f t="array" ref="AAT53">INDEX(AAT$13:AAT52,$B53+1,1)</f>
        <v>-</v>
      </c>
      <c r="AAU53" s="535" t="str" cm="1">
        <f t="array" ref="AAU53">INDEX(AAU$13:AAU52,$B53+1,1)</f>
        <v>-</v>
      </c>
      <c r="AAV53" s="535" cm="1">
        <f t="array" ref="AAV53">INDEX(AAV$13:AAV52,$B53+1,1)</f>
        <v>1</v>
      </c>
      <c r="AAW53" s="535" cm="1">
        <f t="array" ref="AAW53">INDEX(AAW$13:AAW52,$B53+1,1)</f>
        <v>1</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18"/>
      <c r="ABL53" s="22" t="str">
        <f t="shared" si="219"/>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22" t="str">
        <f t="shared" si="220"/>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t="str" cm="1">
        <f t="array" ref="AEN53">INDEX(AEN$13:AEN52,$B53+1,1)</f>
        <v>-</v>
      </c>
      <c r="AEO53" s="535" t="str" cm="1">
        <f t="array" ref="AEO53">INDEX(AEO$13:AEO52,$B53+1,1)</f>
        <v>-</v>
      </c>
      <c r="AEP53" s="535" t="str" cm="1">
        <f t="array" ref="AEP53">INDEX(AEP$13:AEP52,$B53+1,1)</f>
        <v>-</v>
      </c>
      <c r="AEQ53" s="535" t="str" cm="1">
        <f t="array" ref="AEQ53">INDEX(AEQ$13:AEQ52,$B53+1,1)</f>
        <v>-</v>
      </c>
      <c r="AER53" s="535" t="str" cm="1">
        <f t="array" ref="AER53">INDEX(AER$13:AER52,$B53+1,1)</f>
        <v>-</v>
      </c>
      <c r="AES53" s="535" t="str" cm="1">
        <f t="array" ref="AES53">INDEX(AES$13:AES52,$B53+1,1)</f>
        <v>-</v>
      </c>
      <c r="AET53" s="535" t="str" cm="1">
        <f t="array" ref="AET53">INDEX(AET$13:AET52,$B53+1,1)</f>
        <v>-</v>
      </c>
      <c r="AEU53" s="535" t="str" cm="1">
        <f t="array" ref="AEU53">INDEX(AEU$13:AEU52,$B53+1,1)</f>
        <v>-</v>
      </c>
      <c r="AEV53" s="535" t="str" cm="1">
        <f t="array" ref="AEV53">INDEX(AEV$13:AEV52,$B53+1,1)</f>
        <v>-</v>
      </c>
      <c r="AEW53" s="535" t="str" cm="1">
        <f t="array" ref="AEW53">INDEX(AEW$13:AEW52,$B53+1,1)</f>
        <v>-</v>
      </c>
      <c r="AEX53" s="535" cm="1">
        <f t="array" ref="AEX53">INDEX(AEX$13:AEX52,$B53+1,1)</f>
        <v>0</v>
      </c>
      <c r="AEY53" s="483">
        <v>0</v>
      </c>
    </row>
    <row r="54" spans="1:831" outlineLevel="1">
      <c r="A54" s="18">
        <f t="shared" si="221"/>
        <v>41</v>
      </c>
      <c r="B54" s="18">
        <f>$A$49</f>
        <v>36</v>
      </c>
      <c r="C54">
        <v>9</v>
      </c>
      <c r="D54" s="17" t="str" cm="1">
        <f t="array" ref="D54">INDEX(D$13:D53,$B54+1,1)</f>
        <v>GSW</v>
      </c>
      <c r="E54" t="b">
        <v>1</v>
      </c>
      <c r="F54" t="b">
        <v>0</v>
      </c>
      <c r="G54" t="b">
        <v>1</v>
      </c>
      <c r="H54" s="18"/>
      <c r="I54" s="18"/>
      <c r="J54" s="18"/>
      <c r="K54" s="22">
        <v>0</v>
      </c>
      <c r="L54" s="22">
        <f>d.Region</f>
        <v>2</v>
      </c>
      <c r="M54" s="535" cm="1">
        <f t="array" ref="M54">INDEX(M$13:M53,$B54+1,1)</f>
        <v>0</v>
      </c>
      <c r="N54" s="22">
        <v>3</v>
      </c>
      <c r="O54" s="22">
        <v>2</v>
      </c>
      <c r="P54" s="18"/>
      <c r="Q54" s="18"/>
      <c r="R54" s="22">
        <v>1</v>
      </c>
      <c r="S54" s="18"/>
      <c r="T54" s="22">
        <v>2</v>
      </c>
      <c r="U54" s="22">
        <v>2</v>
      </c>
      <c r="V54" s="411">
        <f t="shared" si="210"/>
        <v>2</v>
      </c>
      <c r="W54" s="778" t="b">
        <f t="shared" si="196"/>
        <v>0</v>
      </c>
      <c r="X54" s="777" t="b">
        <f t="shared" si="206"/>
        <v>1</v>
      </c>
      <c r="Y54" s="777" t="b">
        <f t="shared" si="206"/>
        <v>1</v>
      </c>
      <c r="Z54" s="796" t="b" cm="1">
        <f t="array" ref="Z54">INDEX(Z$13:Z53,$B54+1,1)</f>
        <v>0</v>
      </c>
      <c r="AA54" s="411">
        <f t="shared" si="140"/>
        <v>6</v>
      </c>
      <c r="AB54" s="411">
        <f t="shared" si="141"/>
        <v>6</v>
      </c>
      <c r="AC54" s="411"/>
      <c r="AD54" s="411">
        <f t="shared" si="142"/>
        <v>6</v>
      </c>
      <c r="AE54" s="111"/>
      <c r="AF54" s="111"/>
      <c r="AG54" s="111"/>
      <c r="AH54" s="111"/>
      <c r="AI54" s="535" cm="1">
        <f t="array" ref="AI54">INDEX(AI$13:AI53,$B54+1,1)</f>
        <v>2</v>
      </c>
      <c r="AJ54" s="535" cm="1">
        <f t="array" ref="AJ54">INDEX(AJ$13:AJ53,$B54+1,1)</f>
        <v>1</v>
      </c>
      <c r="AK54" s="22">
        <v>2</v>
      </c>
      <c r="AL54" s="18"/>
      <c r="AM54" s="18"/>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Excel feed supply"</f>
        <v>CSIRO Excel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1</v>
      </c>
      <c r="CH54" s="411" t="str">
        <f t="shared" ca="1" si="145"/>
        <v>-</v>
      </c>
      <c r="CI54" s="411">
        <f t="shared" si="211"/>
        <v>0</v>
      </c>
      <c r="CJ54" s="411">
        <f t="shared" si="211"/>
        <v>0</v>
      </c>
      <c r="CK54" s="535" t="str" cm="1">
        <f t="array" ref="CK54">INDEX(CK$13:CK53,$B54+1,1)</f>
        <v>-</v>
      </c>
      <c r="CL54" s="535" t="str" cm="1">
        <f t="array" ref="CL54">INDEX(CL$13:CL53,$B54+1,1)</f>
        <v>-</v>
      </c>
      <c r="CM54" s="535" t="str" cm="1">
        <f t="array" ref="CM54">INDEX(CM$13:CM53,$B54+1,1)</f>
        <v>-</v>
      </c>
      <c r="CN54" s="411" t="str">
        <f t="shared" ca="1" si="147"/>
        <v>-</v>
      </c>
      <c r="CO54" s="411">
        <f t="shared" si="212"/>
        <v>0</v>
      </c>
      <c r="CP54" s="411">
        <f t="shared" si="212"/>
        <v>0</v>
      </c>
      <c r="CQ54" s="535" t="str" cm="1">
        <f t="array" ref="CQ54">INDEX(CQ$13:CQ53,$B54+1,1)</f>
        <v>-</v>
      </c>
      <c r="CR54" s="411" t="str">
        <f t="shared" ca="1" si="149"/>
        <v>-</v>
      </c>
      <c r="CS54" s="411">
        <f t="shared" si="150"/>
        <v>0</v>
      </c>
      <c r="CT54" s="535" t="str" cm="1">
        <f t="array" ref="CT54">INDEX(CT$13:CT53,$B54+1,1)</f>
        <v>-</v>
      </c>
      <c r="CU54" s="535" t="str" cm="1">
        <f t="array" ref="CU54">INDEX(CU$13:CU53,$B54+1,1)</f>
        <v>-</v>
      </c>
      <c r="CV54" s="411">
        <f t="shared" si="151"/>
        <v>0</v>
      </c>
      <c r="CW54" s="535" t="str" cm="1">
        <f t="array" ref="CW54">INDEX(CW$13:CW53,$B54+1,1)</f>
        <v>-</v>
      </c>
      <c r="CX54" s="411" t="str">
        <f t="shared" ca="1" si="152"/>
        <v>-</v>
      </c>
      <c r="CY54" s="411">
        <f t="shared" si="213"/>
        <v>0</v>
      </c>
      <c r="CZ54" s="411">
        <f t="shared" si="213"/>
        <v>0</v>
      </c>
      <c r="DA54" s="535" cm="1">
        <f t="array" ref="DA54">INDEX(DA$13:DA53,$B54+1,1)</f>
        <v>720</v>
      </c>
      <c r="DB54" s="535" cm="1">
        <f t="array" ref="DB54">INDEX(DB$13:DB53,$B54+1,1)</f>
        <v>720</v>
      </c>
      <c r="DC54" s="18"/>
      <c r="DD54" s="22" t="b">
        <v>0</v>
      </c>
      <c r="DE54" s="22" t="b">
        <v>1</v>
      </c>
      <c r="DF54" s="22" t="b">
        <v>1</v>
      </c>
      <c r="DG54" s="538" t="str">
        <f>DG$14</f>
        <v>-</v>
      </c>
      <c r="DH54" s="539">
        <v>0</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t="str" cm="1">
        <f t="array" ref="EA54">INDEX(EA$13:EA53,$B54+1,1)</f>
        <v>-</v>
      </c>
      <c r="EB54" s="535" t="str" cm="1">
        <f t="array" ref="EB54">INDEX(EB$13:EB53,$B54+1,1)</f>
        <v>-</v>
      </c>
      <c r="EC54" s="535" cm="1">
        <f t="array" ref="EC54">INDEX(EC$13:EC53,$B54+1,1)</f>
        <v>0</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535" cm="1">
        <f t="array" ref="EN54">INDEX(EN$13:EN53,$B54+1,1)</f>
        <v>999999</v>
      </c>
      <c r="EO54" s="535" cm="1">
        <f t="array" ref="EO54">INDEX(EO$13:EO53,$B54+1,1)</f>
        <v>999999</v>
      </c>
      <c r="EP54" s="782">
        <f t="shared" si="207"/>
        <v>0</v>
      </c>
      <c r="EQ54" s="782">
        <f t="shared" si="207"/>
        <v>0</v>
      </c>
      <c r="ER54" s="782">
        <f t="shared" si="207"/>
        <v>999999</v>
      </c>
      <c r="ES54" s="535" t="str" cm="1">
        <f t="array" ref="ES54">INDEX(ES$13:ES53,$B54+1,1)</f>
        <v>-</v>
      </c>
      <c r="ET54" s="535" t="str" cm="1">
        <f t="array" ref="ET54">INDEX(ET$13:ET53,$B54+1,1)</f>
        <v>-</v>
      </c>
      <c r="EU54" s="411" t="str">
        <f>IF(OR($AB54=6,$FW54&lt;2),EU$13,INDEX(i.dryman,($AJ54-1)*4+$AI54,EU$6))</f>
        <v>-</v>
      </c>
      <c r="EV54" s="411" t="str">
        <f>IF(OR($AB54=6,$FW54&lt;2),EV$13,INDEX(i.dryman,($AJ54-1)*4+$AI54,EV$6))</f>
        <v>-</v>
      </c>
      <c r="EW54" s="781">
        <f t="shared" si="181"/>
        <v>0</v>
      </c>
      <c r="EX54" s="779">
        <f t="shared" si="182"/>
        <v>999999</v>
      </c>
      <c r="EY54" s="780">
        <f t="shared" si="183"/>
        <v>999999</v>
      </c>
      <c r="EZ54" s="535" t="str" cm="1">
        <f t="array" ref="EZ54">INDEX(EZ$13:EZ53,$B54+1,1)</f>
        <v>-</v>
      </c>
      <c r="FA54" s="728" cm="1">
        <f t="array" ref="FA54">IF(EZ54&lt;&gt;"-",EZ54,INDEX(i.ELMatedEst,$AA54+1,$T54))</f>
        <v>0</v>
      </c>
      <c r="FB54" s="535" t="str" cm="1">
        <f t="array" ref="FB54">INDEX(FB$13:FB53,$B54+1,1)</f>
        <v>-</v>
      </c>
      <c r="FC54" s="535" t="str" cm="1">
        <f t="array" ref="FC54">INDEX(FC$13:FC53,$B54+1,1)</f>
        <v>-</v>
      </c>
      <c r="FD54" s="535" cm="1">
        <f t="array" ref="FD54">INDEX(FD$13:FD53,$B54+1,1)</f>
        <v>0</v>
      </c>
      <c r="FE54" s="535" cm="1">
        <f t="array" ref="FE54">INDEX(FE$13:FE53,$B54+1,1)</f>
        <v>0</v>
      </c>
      <c r="FF54" s="535" cm="1">
        <f t="array" ref="FF54">INDEX(FF$13:FF53,$B54+1,1)</f>
        <v>1</v>
      </c>
      <c r="FG54" s="667">
        <f t="shared" si="186"/>
        <v>0.12</v>
      </c>
      <c r="FH54" s="667">
        <f>INDEX(CHOOSE($N54,DataAutumn!i.EL_PropnSold,DataWinter!i.EL_PropnSold,DataSpring!i.EL_PropnSold),$AI54,$T54)*INDEX(i.ELMatedEst,$AB54+1,$T54)*i.dAdultRR_ELPropSold
+INDEX(i.dryman,($AJ54-1)*4+$AI54,FH$7)</f>
        <v>0</v>
      </c>
      <c r="FI54" s="667">
        <f>INDEX(CHOOSE($N54,DataAutumn!i.EL_PropnSold,DataWinter!i.EL_PropnSold,DataSpring!i.EL_PropnSold),$AI54,$T54)*INDEX(i.ELMatedEst,$AB54+1,$T54)*i.dAdultRR_ELPropSold
+INDEX(i.dryman,($AJ54-1)*4+$AI54,FI$7)</f>
        <v>3.125E-2</v>
      </c>
      <c r="FJ54" s="667">
        <f>INDEX(CHOOSE($N54,DataAutumn!i.EL_PropnSold,DataWinter!i.EL_PropnSold,DataSpring!i.EL_PropnSold),$AI54,$T54)*INDEX(i.ELMatedEst,$AB54+1,$T54)*i.dAdultRR_ELPropSold
+INDEX(i.dryman,($AJ54-1)*4+$AI54,FJ$7)</f>
        <v>3.125E-2</v>
      </c>
      <c r="FK54" s="667">
        <f>INDEX(CHOOSE($N54,DataAutumn!i.EL_PropnSold,DataWinter!i.EL_PropnSold,DataSpring!i.EL_PropnSold),$AI54,$T54)*INDEX(i.ELMatedEst,$AB54+1,$T54)*i.dAdultRR_ELPropSold
+INDEX(i.dryman,($AJ54-1)*4+$AI54,FK$7)</f>
        <v>3.125E-2</v>
      </c>
      <c r="FL54" s="668">
        <f>INDEX(CHOOSE($N54,DataAutumn!i.EL_PropnSold,DataWinter!i.EL_PropnSold,DataSpring!i.EL_PropnSold),$AI54,$T54)*INDEX(i.ELMatedEst,$AB54+1,$T54)*i.dAdultLSurv_ELPropSold</f>
        <v>0</v>
      </c>
      <c r="FM54" s="411" t="b">
        <f t="shared" si="214"/>
        <v>0</v>
      </c>
      <c r="FN54" s="411" t="b">
        <f t="shared" si="214"/>
        <v>0</v>
      </c>
      <c r="FO54" s="411" t="b">
        <f t="shared" si="214"/>
        <v>1</v>
      </c>
      <c r="FP54" s="411" t="b">
        <f t="shared" si="214"/>
        <v>0</v>
      </c>
      <c r="FQ54" s="411">
        <f t="shared" si="208"/>
        <v>1</v>
      </c>
      <c r="FR54" s="411">
        <f t="shared" si="208"/>
        <v>0</v>
      </c>
      <c r="FS54" s="411" t="b">
        <f t="shared" si="189"/>
        <v>0</v>
      </c>
      <c r="FT54" s="411" t="b">
        <f t="shared" si="209"/>
        <v>0</v>
      </c>
      <c r="FU54" s="411" t="b">
        <f t="shared" si="209"/>
        <v>0</v>
      </c>
      <c r="FV54" s="411" t="b">
        <f t="shared" si="209"/>
        <v>1</v>
      </c>
      <c r="FW54" s="87">
        <f t="shared" si="215"/>
        <v>2</v>
      </c>
      <c r="FX54" s="87">
        <f t="shared" si="215"/>
        <v>2</v>
      </c>
      <c r="FY54" s="535" cm="1">
        <f t="array" ref="FY54">INDEX(FY$13:FY53,$B54+1,1)</f>
        <v>1</v>
      </c>
      <c r="FZ54" s="535" cm="1">
        <f t="array" ref="FZ54">INDEX(FZ$13:FZ53,$B54+1,1)</f>
        <v>1</v>
      </c>
      <c r="GA54" s="535" cm="1">
        <f t="array" ref="GA54">INDEX(GA$13:GA53,$B54+1,1)</f>
        <v>1</v>
      </c>
      <c r="GB54" s="535" cm="1">
        <f t="array" ref="GB54">INDEX(GB$13:GB53,$B54+1,1)</f>
        <v>1</v>
      </c>
      <c r="GC54" s="535" t="str" cm="1">
        <f t="array" ref="GC54">INDEX(GC$13:GC53,$B54+1,1)</f>
        <v>-</v>
      </c>
      <c r="GD54" s="535" t="str" cm="1">
        <f t="array" ref="GD54">INDEX(GD$13:GD53,$B54+1,1)</f>
        <v>-</v>
      </c>
      <c r="GE54" s="535" t="str" cm="1">
        <f t="array" ref="GE54">INDEX(GE$13:GE53,$B54+1,1)</f>
        <v>-</v>
      </c>
      <c r="GF54" s="535" t="str" cm="1">
        <f t="array" ref="GF54">INDEX(GF$13:GF53,$B54+1,1)</f>
        <v>-</v>
      </c>
      <c r="GG54" s="535" t="b" cm="1">
        <f t="array" ref="GG54">INDEX(GG$13:GG53,$B54+1,1)</f>
        <v>0</v>
      </c>
      <c r="GH54" s="87">
        <f t="shared" si="216"/>
        <v>1</v>
      </c>
      <c r="GI54" s="87">
        <f t="shared" si="216"/>
        <v>1</v>
      </c>
      <c r="GJ54" s="87">
        <f t="shared" si="216"/>
        <v>1</v>
      </c>
      <c r="GK54" s="87">
        <f t="shared" si="216"/>
        <v>1</v>
      </c>
      <c r="GL54" s="87">
        <f t="shared" si="216"/>
        <v>1</v>
      </c>
      <c r="GM54" s="87">
        <f t="shared" si="216"/>
        <v>1</v>
      </c>
      <c r="GN54" s="87">
        <f t="shared" si="216"/>
        <v>1</v>
      </c>
      <c r="GO54" s="87">
        <f t="shared" si="216"/>
        <v>1</v>
      </c>
      <c r="GP54" s="535" cm="1">
        <f t="array" ref="GP54">INDEX(GP$13:GP53,$B54+1,1)</f>
        <v>0</v>
      </c>
      <c r="GQ54" s="535" cm="1">
        <f t="array" ref="GQ54">INDEX(GQ$13:GQ53,$B54+1,1)</f>
        <v>0</v>
      </c>
      <c r="GR54" s="535" cm="1">
        <f t="array" ref="GR54">INDEX(GR$13:GR53,$B54+1,1)</f>
        <v>0</v>
      </c>
      <c r="GS54" s="535" cm="1">
        <f t="array" ref="GS54">INDEX(GS$13:GS53,$B54+1,1)</f>
        <v>0</v>
      </c>
      <c r="GT54" s="411" cm="1">
        <f t="array" ref="GT54">INDEX(i.dse_type,1,$L54)</f>
        <v>0</v>
      </c>
      <c r="GU54" s="535" t="str" cm="1">
        <f t="array" ref="GU54">INDEX(GU$13:GU53,$B54+1,1)</f>
        <v>-</v>
      </c>
      <c r="GV54" s="535" t="str" cm="1">
        <f t="array" ref="GV54">INDEX(GV$13:GV53,$B54+1,1)</f>
        <v>-</v>
      </c>
      <c r="GW54" s="535" t="str" cm="1">
        <f t="array" ref="GW54">INDEX(GW$13:GW53,$B54+1,1)</f>
        <v>-</v>
      </c>
      <c r="GX54" s="18"/>
      <c r="GY54" s="535" t="str" cm="1">
        <f t="array" ref="GY54">INDEX(GY$13:GY53,$B54+1,1)</f>
        <v>-</v>
      </c>
      <c r="GZ54" s="535" t="str" cm="1">
        <f t="array" ref="GZ54">INDEX(GZ$13:GZ53,$B54+1,1)</f>
        <v>-</v>
      </c>
      <c r="HA54" s="535" t="str" cm="1">
        <f t="array" ref="HA54">INDEX(HA$13:HA53,$B54+1,1)</f>
        <v>-</v>
      </c>
      <c r="HB54" s="535" t="str" cm="1">
        <f t="array" ref="HB54">INDEX(HB$13:HB53,$B54+1,1)</f>
        <v>-</v>
      </c>
      <c r="HC54" s="535" t="str" cm="1">
        <f t="array" ref="HC54">INDEX(HC$13:HC53,$B54+1,1)</f>
        <v>-</v>
      </c>
      <c r="HD54" s="535" cm="1">
        <f t="array" ref="HD54">INDEX(HD$13:HD53,$B54+1,1)</f>
        <v>1</v>
      </c>
      <c r="HE54" s="535" cm="1">
        <f t="array" ref="HE54">INDEX(HE$13:HE53,$B54+1,1)</f>
        <v>1</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t="str" cm="1">
        <f t="array" ref="HU54">INDEX(HU$13:HU53,$B54+1,1)</f>
        <v>-</v>
      </c>
      <c r="HV54" s="535" t="str" cm="1">
        <f t="array" ref="HV54">INDEX(HV$13:HV53,$B54+1,1)</f>
        <v>-</v>
      </c>
      <c r="HW54" s="535" t="str" cm="1">
        <f t="array" ref="HW54">INDEX(HW$13:HW53,$B54+1,1)</f>
        <v>-</v>
      </c>
      <c r="HX54" s="535" t="str" cm="1">
        <f t="array" ref="HX54">INDEX(HX$13:HX53,$B54+1,1)</f>
        <v>-</v>
      </c>
      <c r="HY54" s="535" t="str" cm="1">
        <f t="array" ref="HY54">INDEX(HY$13:HY53,$B54+1,1)</f>
        <v>-</v>
      </c>
      <c r="HZ54" s="535" t="str" cm="1">
        <f t="array" ref="HZ54">INDEX(HZ$13:HZ53,$B54+1,1)</f>
        <v>-</v>
      </c>
      <c r="IA54" s="535" cm="1">
        <f t="array" ref="IA54">INDEX(IA$13:IA53,$B54+1,1)</f>
        <v>0</v>
      </c>
      <c r="IB54" s="535" t="str" cm="1">
        <f t="array" ref="IB54">INDEX(IB$13:IB53,$B54+1,1)</f>
        <v>-</v>
      </c>
      <c r="IC54" s="535" cm="1">
        <f t="array" ref="IC54">INDEX(IC$13:IC53,$B54+1,1)</f>
        <v>1</v>
      </c>
      <c r="ID54" s="535" cm="1">
        <f t="array" ref="ID54">INDEX(ID$13:ID53,$B54+1,1)</f>
        <v>0</v>
      </c>
      <c r="IE54" s="535" cm="1">
        <f t="array" ref="IE54">INDEX(IE$13:IE53,$B54+1,1)</f>
        <v>0</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535" cm="1">
        <f t="array" ref="IK54">INDEX(IK$13:IK53,$B54+1,1)</f>
        <v>1</v>
      </c>
      <c r="IL54" s="535" cm="1">
        <f t="array" ref="IL54">INDEX(IL$13:IL53,$B54+1,1)</f>
        <v>0</v>
      </c>
      <c r="IM54" s="535" cm="1">
        <f t="array" ref="IM54">INDEX(IM$13:IM53,$B54+1,1)</f>
        <v>0</v>
      </c>
      <c r="IN54" s="535" cm="1">
        <f t="array" ref="IN54">INDEX(IN$13:IN53,$B54+1,1)</f>
        <v>0</v>
      </c>
      <c r="IO54" s="535" cm="1">
        <f t="array" ref="IO54">INDEX(IO$13:IO53,$B54+1,1)</f>
        <v>0</v>
      </c>
      <c r="IP54" s="535" cm="1">
        <f t="array" ref="IP54">INDEX(IP$13:IP53,$B54+1,1)</f>
        <v>0</v>
      </c>
      <c r="IQ54" s="18"/>
      <c r="IR54" s="541" t="s">
        <v>30</v>
      </c>
      <c r="IS54" s="541" t="s">
        <v>30</v>
      </c>
      <c r="IT54" s="541" t="s">
        <v>30</v>
      </c>
      <c r="IU54" s="541" t="s">
        <v>30</v>
      </c>
      <c r="IV54" s="541" t="s">
        <v>30</v>
      </c>
      <c r="IW54" s="541" t="s">
        <v>30</v>
      </c>
      <c r="IX54" s="541" t="s">
        <v>30</v>
      </c>
      <c r="IY54" s="541" t="s">
        <v>30</v>
      </c>
      <c r="IZ54" s="541" t="s">
        <v>30</v>
      </c>
      <c r="JA54" s="541" t="s">
        <v>30</v>
      </c>
      <c r="JB54" s="541" t="s">
        <v>30</v>
      </c>
      <c r="JC54" s="541" t="s">
        <v>30</v>
      </c>
      <c r="JD54" s="541" t="s">
        <v>30</v>
      </c>
      <c r="JE54" s="541" t="s">
        <v>30</v>
      </c>
      <c r="JF54" s="541" t="s">
        <v>30</v>
      </c>
      <c r="JG54" s="541" t="s">
        <v>30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cm="1">
        <f t="array" ref="WM54">INDEX(WM$13:WM53,$B54+1,1)</f>
        <v>0</v>
      </c>
      <c r="WN54" s="535" cm="1">
        <f t="array" ref="WN54">INDEX(WN$13:WN53,$B54+1,1)</f>
        <v>0</v>
      </c>
      <c r="WO54" s="535" cm="1">
        <f t="array" ref="WO54">INDEX(WO$13:WO53,$B54+1,1)</f>
        <v>0</v>
      </c>
      <c r="WP54" s="535" cm="1">
        <f t="array" ref="WP54">INDEX(WP$13:WP53,$B54+1,1)</f>
        <v>0</v>
      </c>
      <c r="WQ54" s="535" cm="1">
        <f t="array" ref="WQ54">INDEX(WQ$13:WQ53,$B54+1,1)</f>
        <v>0</v>
      </c>
      <c r="WR54" s="535" cm="1">
        <f t="array" ref="WR54">INDEX(WR$13:WR53,$B54+1,1)</f>
        <v>0</v>
      </c>
      <c r="WS54" s="535" t="str" cm="1">
        <f t="array" ref="WS54">INDEX(WS$13:WS53,$B54+1,1)</f>
        <v>-</v>
      </c>
      <c r="WT54" s="18"/>
      <c r="WU54" s="535" cm="1">
        <f t="array" ref="WU54">INDEX(WU$13:WU53,$B54+1,1)</f>
        <v>0</v>
      </c>
      <c r="WV54" s="535" cm="1">
        <f t="array" ref="WV54">INDEX(WV$13:WV53,$B54+1,1)</f>
        <v>0</v>
      </c>
      <c r="WW54" s="535" cm="1">
        <f t="array" ref="WW54">INDEX(WW$13:WW53,$B54+1,1)</f>
        <v>0</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535" t="str" cm="1">
        <f t="array" ref="XH54">INDEX(XH$13:XH53,$B54+1,1)</f>
        <v>-</v>
      </c>
      <c r="XI54" s="535" t="str" cm="1">
        <f t="array" ref="XI54">INDEX(XI$13:XI53,$B54+1,1)</f>
        <v>-</v>
      </c>
      <c r="XJ54" s="535" t="str" cm="1">
        <f t="array" ref="XJ54">INDEX(XJ$13:XJ53,$B54+1,1)</f>
        <v>-</v>
      </c>
      <c r="XK54" s="535" t="str" cm="1">
        <f t="array" ref="XK54">INDEX(XK$13:XK53,$B54+1,1)</f>
        <v>-</v>
      </c>
      <c r="XL54" s="535" t="str" cm="1">
        <f t="array" ref="XL54">INDEX(XL$13:XL53,$B54+1,1)</f>
        <v>-</v>
      </c>
      <c r="XM54" s="535" t="str" cm="1">
        <f t="array" ref="XM54">INDEX(XM$13:XM53,$B54+1,1)</f>
        <v>-</v>
      </c>
      <c r="XN54" s="18"/>
      <c r="XO54" s="411" t="b">
        <f t="shared" ca="1" si="217"/>
        <v>0</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str" cm="1">
        <f t="array" ref="XW54">INDEX(XW$13:XW53,$B54+1,1)</f>
        <v>-</v>
      </c>
      <c r="XX54" s="535" t="str" cm="1">
        <f t="array" ref="XX54">INDEX(XX$13:XX53,$B54+1,1)</f>
        <v>-</v>
      </c>
      <c r="XY54" s="535" t="str" cm="1">
        <f t="array" ref="XY54">INDEX(XY$13:XY53,$B54+1,1)</f>
        <v>-</v>
      </c>
      <c r="XZ54" s="535" t="str" cm="1">
        <f t="array" ref="XZ54">INDEX(XZ$13:XZ53,$B54+1,1)</f>
        <v>-</v>
      </c>
      <c r="YA54" s="535" t="str" cm="1">
        <f t="array" ref="YA54">INDEX(YA$13:YA53,$B54+1,1)</f>
        <v>-</v>
      </c>
      <c r="YB54" s="535" cm="1">
        <f t="array" ref="YB54">INDEX(YB$13:YB53,$B54+1,1)</f>
        <v>0</v>
      </c>
      <c r="YC54" s="535" t="str" cm="1">
        <f t="array" ref="YC54">INDEX(YC$13:YC53,$B54+1,1)</f>
        <v>-</v>
      </c>
      <c r="YD54" s="535" t="str" cm="1">
        <f t="array" ref="YD54">INDEX(YD$13:YD53,$B54+1,1)</f>
        <v>-</v>
      </c>
      <c r="YE54" s="535" t="str" cm="1">
        <f t="array" ref="YE54">INDEX(YE$13:YE53,$B54+1,1)</f>
        <v>-</v>
      </c>
      <c r="YF54" s="535" t="str" cm="1">
        <f t="array" ref="YF54">INDEX(YF$13:YF53,$B54+1,1)</f>
        <v>-</v>
      </c>
      <c r="YG54" s="535" t="str" cm="1">
        <f t="array" ref="YG54">INDEX(YG$13:YG53,$B54+1,1)</f>
        <v>-</v>
      </c>
      <c r="YH54" s="535" t="str" cm="1">
        <f t="array" ref="YH54">INDEX(YH$13:YH53,$B54+1,1)</f>
        <v>-</v>
      </c>
      <c r="YI54" s="535" t="str" cm="1">
        <f t="array" ref="YI54">INDEX(YI$13:YI53,$B54+1,1)</f>
        <v>-</v>
      </c>
      <c r="YJ54" s="535" t="str" cm="1">
        <f t="array" ref="YJ54">INDEX(YJ$13:YJ53,$B54+1,1)</f>
        <v>-</v>
      </c>
      <c r="YK54" s="535" t="b" cm="1">
        <f t="array" ref="YK54">INDEX(YK$13:YK53,$B54+1,1)</f>
        <v>1</v>
      </c>
      <c r="YL54" s="535" t="str" cm="1">
        <f t="array" ref="YL54">INDEX(YL$13:YL53,$B54+1,1)</f>
        <v>-</v>
      </c>
      <c r="YM54" s="535" cm="1">
        <f t="array" ref="YM54">INDEX(YM$13:YM53,$B54+1,1)</f>
        <v>0</v>
      </c>
      <c r="YN54" s="535" cm="1">
        <f t="array" ref="YN54">INDEX(YN$13:YN53,$B54+1,1)</f>
        <v>0</v>
      </c>
      <c r="YO54" s="535" cm="1">
        <f t="array" ref="YO54">INDEX(YO$13:YO53,$B54+1,1)</f>
        <v>0</v>
      </c>
      <c r="YP54" s="18"/>
      <c r="YQ54" s="535" cm="1">
        <f t="array" ref="YQ54">INDEX(YQ$13:YQ53,$B54+1,1)</f>
        <v>50</v>
      </c>
      <c r="YR54" s="535" cm="1">
        <f t="array" ref="YR54">INDEX(YR$13:YR53,$B54+1,1)</f>
        <v>50</v>
      </c>
      <c r="YS54" s="535" cm="1">
        <f t="array" ref="YS54">INDEX(YS$13:YS53,$B54+1,1)</f>
        <v>50</v>
      </c>
      <c r="YT54" s="535" cm="1">
        <f t="array" ref="YT54">INDEX(YT$13:YT53,$B54+1,1)</f>
        <v>50</v>
      </c>
      <c r="YU54" s="535" cm="1">
        <f t="array" ref="YU54">INDEX(YU$13:YU53,$B54+1,1)</f>
        <v>1</v>
      </c>
      <c r="YV54" s="535" cm="1">
        <f t="array" ref="YV54">INDEX(YV$13:YV53,$B54+1,1)</f>
        <v>1</v>
      </c>
      <c r="YW54" s="535" cm="1">
        <f t="array" ref="YW54">INDEX(YW$13:YW53,$B54+1,1)</f>
        <v>1</v>
      </c>
      <c r="YX54" s="535" cm="1">
        <f t="array" ref="YX54">INDEX(YX$13:YX53,$B54+1,1)</f>
        <v>1</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18"/>
      <c r="ZE54" s="535" cm="1">
        <f t="array" ref="ZE54">INDEX(ZE$13:ZE53,$B54+1,1)</f>
        <v>1</v>
      </c>
      <c r="ZF54" s="18"/>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t="str" cm="1">
        <f t="array" ref="ZX54">INDEX(ZX$13:ZX53,$B54+1,1)</f>
        <v>-</v>
      </c>
      <c r="ZY54" s="535" t="str" cm="1">
        <f t="array" ref="ZY54">INDEX(ZY$13:ZY53,$B54+1,1)</f>
        <v>-</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t="str" cm="1">
        <f t="array" ref="AAD54">INDEX(AAD$13:AAD53,$B54+1,1)</f>
        <v>-</v>
      </c>
      <c r="AAE54" s="535" t="str" cm="1">
        <f t="array" ref="AAE54">INDEX(AAE$13:AAE53,$B54+1,1)</f>
        <v>-</v>
      </c>
      <c r="AAF54" s="535" t="str" cm="1">
        <f t="array" ref="AAF54">INDEX(AAF$13:AAF53,$B54+1,1)</f>
        <v>-</v>
      </c>
      <c r="AAG54" s="535" t="str" cm="1">
        <f t="array" ref="AAG54">INDEX(AAG$13:AAG53,$B54+1,1)</f>
        <v>-</v>
      </c>
      <c r="AAH54" s="535" t="str" cm="1">
        <f t="array" ref="AAH54">INDEX(AAH$13:AAH53,$B54+1,1)</f>
        <v>-</v>
      </c>
      <c r="AAI54" s="535" t="str" cm="1">
        <f t="array" ref="AAI54">INDEX(AAI$13:AAI53,$B54+1,1)</f>
        <v>-</v>
      </c>
      <c r="AAJ54" s="535" t="str" cm="1">
        <f t="array" ref="AAJ54">INDEX(AAJ$13:AAJ53,$B54+1,1)</f>
        <v>-</v>
      </c>
      <c r="AAK54" s="535" t="str" cm="1">
        <f t="array" ref="AAK54">INDEX(AAK$13:AAK53,$B54+1,1)</f>
        <v>-</v>
      </c>
      <c r="AAL54" s="535" cm="1">
        <f t="array" ref="AAL54">INDEX(AAL$13:AAL53,$B54+1,1)</f>
        <v>0</v>
      </c>
      <c r="AAM54" s="535" t="str" cm="1">
        <f t="array" ref="AAM54">INDEX(AAM$13:AAM53,$B54+1,1)</f>
        <v>-</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cm="1">
        <f t="array" ref="AAR54">INDEX(AAR$13:AAR53,$B54+1,1)</f>
        <v>0</v>
      </c>
      <c r="AAS54" s="535" t="str" cm="1">
        <f t="array" ref="AAS54">INDEX(AAS$13:AAS53,$B54+1,1)</f>
        <v>-</v>
      </c>
      <c r="AAT54" s="535" t="str" cm="1">
        <f t="array" ref="AAT54">INDEX(AAT$13:AAT53,$B54+1,1)</f>
        <v>-</v>
      </c>
      <c r="AAU54" s="535" t="str" cm="1">
        <f t="array" ref="AAU54">INDEX(AAU$13:AAU53,$B54+1,1)</f>
        <v>-</v>
      </c>
      <c r="AAV54" s="535" cm="1">
        <f t="array" ref="AAV54">INDEX(AAV$13:AAV53,$B54+1,1)</f>
        <v>1</v>
      </c>
      <c r="AAW54" s="535" cm="1">
        <f t="array" ref="AAW54">INDEX(AAW$13:AAW53,$B54+1,1)</f>
        <v>1</v>
      </c>
      <c r="AAX54" s="535" t="str" cm="1">
        <f t="array" ref="AAX54">INDEX(AAX$13:AAX53,$B54+1,1)</f>
        <v>-</v>
      </c>
      <c r="AAY54" s="535" t="str" cm="1">
        <f t="array" ref="AAY54">INDEX(AAY$13:AAY53,$B54+1,1)</f>
        <v>-</v>
      </c>
      <c r="AAZ54" s="535" t="str" cm="1">
        <f t="array" ref="AAZ54">INDEX(AAZ$13:AAZ53,$B54+1,1)</f>
        <v>-</v>
      </c>
      <c r="ABA54" s="535" t="str" cm="1">
        <f t="array" ref="ABA54">INDEX(ABA$13:ABA53,$B54+1,1)</f>
        <v>-</v>
      </c>
      <c r="ABB54" s="535" t="str" cm="1">
        <f t="array" ref="ABB54">INDEX(ABB$13:ABB53,$B54+1,1)</f>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18"/>
      <c r="ABL54" s="22" t="str">
        <f t="shared" si="219"/>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22" t="str">
        <f t="shared" si="220"/>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t="str" cm="1">
        <f t="array" ref="AEN54">INDEX(AEN$13:AEN53,$B54+1,1)</f>
        <v>-</v>
      </c>
      <c r="AEO54" s="535" t="str" cm="1">
        <f t="array" ref="AEO54">INDEX(AEO$13:AEO53,$B54+1,1)</f>
        <v>-</v>
      </c>
      <c r="AEP54" s="535" t="str" cm="1">
        <f t="array" ref="AEP54">INDEX(AEP$13:AEP53,$B54+1,1)</f>
        <v>-</v>
      </c>
      <c r="AEQ54" s="535" t="str" cm="1">
        <f t="array" ref="AEQ54">INDEX(AEQ$13:AEQ53,$B54+1,1)</f>
        <v>-</v>
      </c>
      <c r="AER54" s="535" t="str" cm="1">
        <f t="array" ref="AER54">INDEX(AER$13:AER53,$B54+1,1)</f>
        <v>-</v>
      </c>
      <c r="AES54" s="535" t="str" cm="1">
        <f t="array" ref="AES54">INDEX(AES$13:AES53,$B54+1,1)</f>
        <v>-</v>
      </c>
      <c r="AET54" s="535" t="str" cm="1">
        <f t="array" ref="AET54">INDEX(AET$13:AET53,$B54+1,1)</f>
        <v>-</v>
      </c>
      <c r="AEU54" s="535" t="str" cm="1">
        <f t="array" ref="AEU54">INDEX(AEU$13:AEU53,$B54+1,1)</f>
        <v>-</v>
      </c>
      <c r="AEV54" s="535" t="str" cm="1">
        <f t="array" ref="AEV54">INDEX(AEV$13:AEV53,$B54+1,1)</f>
        <v>-</v>
      </c>
      <c r="AEW54" s="535" t="str" cm="1">
        <f t="array" ref="AEW54">INDEX(AEW$13:AEW53,$B54+1,1)</f>
        <v>-</v>
      </c>
      <c r="AEX54" s="535" cm="1">
        <f t="array" ref="AEX54">INDEX(AEX$13:AEX53,$B54+1,1)</f>
        <v>0</v>
      </c>
      <c r="AEY54" s="483">
        <v>0</v>
      </c>
    </row>
    <row r="55" spans="1:831" outlineLevel="1">
      <c r="A55" s="18">
        <f t="shared" si="221"/>
        <v>42</v>
      </c>
      <c r="B55" s="18">
        <f>$A$54</f>
        <v>41</v>
      </c>
      <c r="C55">
        <v>10</v>
      </c>
      <c r="D55" s="17" t="str" cm="1">
        <f t="array" ref="D55">INDEX(D$13:D54,$B55+1,1)</f>
        <v>GSW</v>
      </c>
      <c r="E55" t="b">
        <v>1</v>
      </c>
      <c r="F55" t="b">
        <v>0</v>
      </c>
      <c r="G55" t="b">
        <v>1</v>
      </c>
      <c r="H55" s="18"/>
      <c r="I55" s="535" cm="1">
        <f t="array" ref="I55">INDEX(I$13:I54,$B55+1,1)</f>
        <v>0</v>
      </c>
      <c r="J55" s="535" cm="1">
        <f t="array" ref="J55">INDEX(J$13:J54,$B55+1,1)</f>
        <v>0</v>
      </c>
      <c r="K55" s="535" cm="1">
        <f t="array" ref="K55">INDEX(K$13:K54,$B55+1,1)</f>
        <v>0</v>
      </c>
      <c r="L55" s="535" cm="1">
        <f t="array" ref="L55">INDEX(L$13:L54,$B55+1,1)</f>
        <v>2</v>
      </c>
      <c r="M55" s="535" cm="1">
        <f t="array" ref="M55">INDEX(M$13:M54,$B55+1,1)</f>
        <v>0</v>
      </c>
      <c r="N55" s="535" cm="1">
        <f t="array" ref="N55">INDEX(N$13:N54,$B55+1,1)</f>
        <v>3</v>
      </c>
      <c r="O55" s="535" cm="1">
        <f t="array" ref="O55">INDEX(O$13:O54,$B55+1,1)</f>
        <v>2</v>
      </c>
      <c r="P55" s="535" cm="1">
        <f t="array" ref="P55">INDEX(P$13:P54,$B55+1,1)</f>
        <v>0</v>
      </c>
      <c r="Q55" s="535" cm="1">
        <f t="array" ref="Q55">INDEX(Q$13:Q54,$B55+1,1)</f>
        <v>0</v>
      </c>
      <c r="R55" s="535" cm="1">
        <f t="array" ref="R55">INDEX(R$13:R54,$B55+1,1)</f>
        <v>1</v>
      </c>
      <c r="S55" s="535" cm="1">
        <f t="array" ref="S55">INDEX(S$13:S54,$B55+1,1)</f>
        <v>0</v>
      </c>
      <c r="T55" s="535" cm="1">
        <f t="array" ref="T55">INDEX(T$13:T54,$B55+1,1)</f>
        <v>2</v>
      </c>
      <c r="U55" s="535" cm="1">
        <f t="array" ref="U55">INDEX(U$13:U54,$B55+1,1)</f>
        <v>2</v>
      </c>
      <c r="V55" s="411">
        <f t="shared" si="210"/>
        <v>2</v>
      </c>
      <c r="W55" s="778" t="b">
        <f t="shared" si="196"/>
        <v>0</v>
      </c>
      <c r="X55" s="777" t="b">
        <f t="shared" si="206"/>
        <v>1</v>
      </c>
      <c r="Y55" s="777" t="b">
        <f t="shared" si="206"/>
        <v>1</v>
      </c>
      <c r="Z55" s="796" t="b" cm="1">
        <f t="array" ref="Z55">INDEX(Z$13:Z54,$B55+1,1)</f>
        <v>0</v>
      </c>
      <c r="AA55" s="411">
        <f t="shared" si="140"/>
        <v>6</v>
      </c>
      <c r="AB55" s="411">
        <f t="shared" si="141"/>
        <v>6</v>
      </c>
      <c r="AC55" s="411"/>
      <c r="AD55" s="411">
        <f t="shared" si="142"/>
        <v>6</v>
      </c>
      <c r="AE55" s="111"/>
      <c r="AF55" s="111"/>
      <c r="AG55" s="111"/>
      <c r="AH55" s="111"/>
      <c r="AI55" s="535" cm="1">
        <f t="array" ref="AI55">INDEX(AI$13:AI54,$B55+1,1)</f>
        <v>2</v>
      </c>
      <c r="AJ55" s="535" cm="1">
        <f t="array" ref="AJ55">INDEX(AJ$13:AJ54,$B55+1,1)</f>
        <v>1</v>
      </c>
      <c r="AK55" s="535" cm="1">
        <f t="array" ref="AK55">INDEX(AK$13:AK54,$B55+1,1)</f>
        <v>2</v>
      </c>
      <c r="AL55" s="18"/>
      <c r="AM55" s="535" cm="1">
        <f t="array" ref="AM55">INDEX(AM$13:AM54,$B55+1,1)</f>
        <v>0</v>
      </c>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Optimum feed supply"</f>
        <v>CSIRO Optimum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0</v>
      </c>
      <c r="CH55" s="411" t="str">
        <f t="shared" ca="1" si="145"/>
        <v>-</v>
      </c>
      <c r="CI55" s="411">
        <f t="shared" si="211"/>
        <v>0</v>
      </c>
      <c r="CJ55" s="411">
        <f t="shared" si="211"/>
        <v>0</v>
      </c>
      <c r="CK55" s="535" t="str" cm="1">
        <f t="array" ref="CK55">INDEX(CK$13:CK54,$B55+1,1)</f>
        <v>-</v>
      </c>
      <c r="CL55" s="535" t="str" cm="1">
        <f t="array" ref="CL55">INDEX(CL$13:CL54,$B55+1,1)</f>
        <v>-</v>
      </c>
      <c r="CM55" s="535" t="str" cm="1">
        <f t="array" ref="CM55">INDEX(CM$13:CM54,$B55+1,1)</f>
        <v>-</v>
      </c>
      <c r="CN55" s="411" t="str">
        <f t="shared" ca="1" si="147"/>
        <v>-</v>
      </c>
      <c r="CO55" s="411">
        <f t="shared" si="212"/>
        <v>0</v>
      </c>
      <c r="CP55" s="411">
        <f t="shared" si="212"/>
        <v>0</v>
      </c>
      <c r="CQ55" s="535" t="str" cm="1">
        <f t="array" ref="CQ55">INDEX(CQ$13:CQ54,$B55+1,1)</f>
        <v>-</v>
      </c>
      <c r="CR55" s="411" t="str">
        <f t="shared" ca="1" si="149"/>
        <v>-</v>
      </c>
      <c r="CS55" s="411">
        <f t="shared" si="150"/>
        <v>0</v>
      </c>
      <c r="CT55" s="535" t="str" cm="1">
        <f t="array" ref="CT55">INDEX(CT$13:CT54,$B55+1,1)</f>
        <v>-</v>
      </c>
      <c r="CU55" s="535" t="str" cm="1">
        <f t="array" ref="CU55">INDEX(CU$13:CU54,$B55+1,1)</f>
        <v>-</v>
      </c>
      <c r="CV55" s="411">
        <f t="shared" si="151"/>
        <v>0</v>
      </c>
      <c r="CW55" s="535" t="str" cm="1">
        <f t="array" ref="CW55">INDEX(CW$13:CW54,$B55+1,1)</f>
        <v>-</v>
      </c>
      <c r="CX55" s="411" t="str">
        <f t="shared" ca="1" si="152"/>
        <v>-</v>
      </c>
      <c r="CY55" s="411">
        <f t="shared" si="213"/>
        <v>0</v>
      </c>
      <c r="CZ55" s="411">
        <f t="shared" si="213"/>
        <v>0</v>
      </c>
      <c r="DA55" s="535" cm="1">
        <f t="array" ref="DA55">INDEX(DA$13:DA54,$B55+1,1)</f>
        <v>720</v>
      </c>
      <c r="DB55" s="535" cm="1">
        <f t="array" ref="DB55">INDEX(DB$13:DB54,$B55+1,1)</f>
        <v>720</v>
      </c>
      <c r="DC55" s="18"/>
      <c r="DD55" s="22" t="b">
        <v>1</v>
      </c>
      <c r="DE55" s="87" t="str">
        <f>$ZH55</f>
        <v>-</v>
      </c>
      <c r="DF55" s="22" t="b">
        <v>0</v>
      </c>
      <c r="DG55" s="535" t="str" cm="1">
        <f t="array" ref="DG55">INDEX(DG$13:DG54,$B55+1,1)</f>
        <v>-</v>
      </c>
      <c r="DH55" s="540" cm="1">
        <f t="array" ref="DH55">VALUE(IFERROR(VALUE($K55),0) &amp; _xlfn.SWITCH($CD55,"-",4,$CD55) &amp; $L55 &amp; $T55 &amp; "00" &amp; $N55 &amp; $AK55 &amp; $R55 &amp; _xlfn.SWITCH($AM55,3,1,$AM55) &amp; _xlfn.SWITCH($M55,4,0,$M55) &amp; _xlfn.SWITCH($AD55,6,1,$AD55))</f>
        <v>42200321001</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t="str" cm="1">
        <f t="array" ref="EA55">INDEX(EA$13:EA54,$B55+1,1)</f>
        <v>-</v>
      </c>
      <c r="EB55" s="535" t="str" cm="1">
        <f t="array" ref="EB55">INDEX(EB$13:EB54,$B55+1,1)</f>
        <v>-</v>
      </c>
      <c r="EC55" s="535" cm="1">
        <f t="array" ref="EC55">INDEX(EC$13:EC54,$B55+1,1)</f>
        <v>0</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535" cm="1">
        <f t="array" ref="EN55">INDEX(EN$13:EN54,$B55+1,1)</f>
        <v>999999</v>
      </c>
      <c r="EO55" s="535" cm="1">
        <f t="array" ref="EO55">INDEX(EO$13:EO54,$B55+1,1)</f>
        <v>999999</v>
      </c>
      <c r="EP55" s="782">
        <f t="shared" si="207"/>
        <v>0</v>
      </c>
      <c r="EQ55" s="782">
        <f t="shared" si="207"/>
        <v>0</v>
      </c>
      <c r="ER55" s="782">
        <f t="shared" si="207"/>
        <v>999999</v>
      </c>
      <c r="ES55" s="535" t="str" cm="1">
        <f t="array" ref="ES55">INDEX(ES$13:ES54,$B55+1,1)</f>
        <v>-</v>
      </c>
      <c r="ET55" s="535" t="str" cm="1">
        <f t="array" ref="ET55">INDEX(ET$13:ET54,$B55+1,1)</f>
        <v>-</v>
      </c>
      <c r="EU55" s="411" t="str">
        <f>IF(OR($AB55=6,$FW55&lt;2),EU$13,INDEX(i.dryman,($AJ55-1)*4+$AI55,EU$6))</f>
        <v>-</v>
      </c>
      <c r="EV55" s="411" t="str">
        <f>IF(OR($AB55=6,$FW55&lt;2),EV$13,INDEX(i.dryman,($AJ55-1)*4+$AI55,EV$6))</f>
        <v>-</v>
      </c>
      <c r="EW55" s="781">
        <f t="shared" si="181"/>
        <v>0</v>
      </c>
      <c r="EX55" s="779">
        <f t="shared" si="182"/>
        <v>999999</v>
      </c>
      <c r="EY55" s="780">
        <f t="shared" si="183"/>
        <v>999999</v>
      </c>
      <c r="EZ55" s="535" t="str" cm="1">
        <f t="array" ref="EZ55">INDEX(EZ$13:EZ54,$B55+1,1)</f>
        <v>-</v>
      </c>
      <c r="FA55" s="728" cm="1">
        <f t="array" ref="FA55">IF(EZ55&lt;&gt;"-",EZ55,INDEX(i.ELMatedEst,$AA55+1,$T55))</f>
        <v>0</v>
      </c>
      <c r="FB55" s="535" t="str" cm="1">
        <f t="array" ref="FB55">INDEX(FB$13:FB54,$B55+1,1)</f>
        <v>-</v>
      </c>
      <c r="FC55" s="535" t="str" cm="1">
        <f t="array" ref="FC55">INDEX(FC$13:FC54,$B55+1,1)</f>
        <v>-</v>
      </c>
      <c r="FD55" s="535" cm="1">
        <f t="array" ref="FD55">INDEX(FD$13:FD54,$B55+1,1)</f>
        <v>0</v>
      </c>
      <c r="FE55" s="535" cm="1">
        <f t="array" ref="FE55">INDEX(FE$13:FE54,$B55+1,1)</f>
        <v>0</v>
      </c>
      <c r="FF55" s="535" cm="1">
        <f t="array" ref="FF55">INDEX(FF$13:FF54,$B55+1,1)</f>
        <v>1</v>
      </c>
      <c r="FG55" s="667">
        <f t="shared" si="186"/>
        <v>0.12</v>
      </c>
      <c r="FH55" s="667">
        <f>INDEX(CHOOSE($N55,DataAutumn!i.EL_PropnSold,DataWinter!i.EL_PropnSold,DataSpring!i.EL_PropnSold),$AI55,$T55)*INDEX(i.ELMatedEst,$AB55+1,$T55)*i.dAdultRR_ELPropSold
+INDEX(i.dryman,($AJ55-1)*4+$AI55,FH$7)</f>
        <v>0</v>
      </c>
      <c r="FI55" s="667">
        <f>INDEX(CHOOSE($N55,DataAutumn!i.EL_PropnSold,DataWinter!i.EL_PropnSold,DataSpring!i.EL_PropnSold),$AI55,$T55)*INDEX(i.ELMatedEst,$AB55+1,$T55)*i.dAdultRR_ELPropSold
+INDEX(i.dryman,($AJ55-1)*4+$AI55,FI$7)</f>
        <v>3.125E-2</v>
      </c>
      <c r="FJ55" s="667">
        <f>INDEX(CHOOSE($N55,DataAutumn!i.EL_PropnSold,DataWinter!i.EL_PropnSold,DataSpring!i.EL_PropnSold),$AI55,$T55)*INDEX(i.ELMatedEst,$AB55+1,$T55)*i.dAdultRR_ELPropSold
+INDEX(i.dryman,($AJ55-1)*4+$AI55,FJ$7)</f>
        <v>3.125E-2</v>
      </c>
      <c r="FK55" s="667">
        <f>INDEX(CHOOSE($N55,DataAutumn!i.EL_PropnSold,DataWinter!i.EL_PropnSold,DataSpring!i.EL_PropnSold),$AI55,$T55)*INDEX(i.ELMatedEst,$AB55+1,$T55)*i.dAdultRR_ELPropSold
+INDEX(i.dryman,($AJ55-1)*4+$AI55,FK$7)</f>
        <v>3.125E-2</v>
      </c>
      <c r="FL55" s="668">
        <f>INDEX(CHOOSE($N55,DataAutumn!i.EL_PropnSold,DataWinter!i.EL_PropnSold,DataSpring!i.EL_PropnSold),$AI55,$T55)*INDEX(i.ELMatedEst,$AB55+1,$T55)*i.dAdultLSurv_ELPropSold</f>
        <v>0</v>
      </c>
      <c r="FM55" s="411" t="b">
        <f t="shared" si="214"/>
        <v>0</v>
      </c>
      <c r="FN55" s="411" t="b">
        <f t="shared" si="214"/>
        <v>0</v>
      </c>
      <c r="FO55" s="411" t="b">
        <f t="shared" si="214"/>
        <v>1</v>
      </c>
      <c r="FP55" s="411" t="b">
        <f t="shared" si="214"/>
        <v>0</v>
      </c>
      <c r="FQ55" s="411">
        <f t="shared" si="208"/>
        <v>1</v>
      </c>
      <c r="FR55" s="411">
        <f t="shared" si="208"/>
        <v>0</v>
      </c>
      <c r="FS55" s="411" t="b">
        <f t="shared" si="189"/>
        <v>0</v>
      </c>
      <c r="FT55" s="411" t="b">
        <f t="shared" si="209"/>
        <v>0</v>
      </c>
      <c r="FU55" s="411" t="b">
        <f t="shared" si="209"/>
        <v>0</v>
      </c>
      <c r="FV55" s="411" t="b">
        <f t="shared" si="209"/>
        <v>1</v>
      </c>
      <c r="FW55" s="87">
        <f t="shared" si="215"/>
        <v>2</v>
      </c>
      <c r="FX55" s="87">
        <f t="shared" si="215"/>
        <v>2</v>
      </c>
      <c r="FY55" s="535" cm="1">
        <f t="array" ref="FY55">INDEX(FY$13:FY54,$B55+1,1)</f>
        <v>1</v>
      </c>
      <c r="FZ55" s="535" cm="1">
        <f t="array" ref="FZ55">INDEX(FZ$13:FZ54,$B55+1,1)</f>
        <v>1</v>
      </c>
      <c r="GA55" s="535" cm="1">
        <f t="array" ref="GA55">INDEX(GA$13:GA54,$B55+1,1)</f>
        <v>1</v>
      </c>
      <c r="GB55" s="535" cm="1">
        <f t="array" ref="GB55">INDEX(GB$13:GB54,$B55+1,1)</f>
        <v>1</v>
      </c>
      <c r="GC55" s="535" t="str" cm="1">
        <f t="array" ref="GC55">INDEX(GC$13:GC54,$B55+1,1)</f>
        <v>-</v>
      </c>
      <c r="GD55" s="535" t="str" cm="1">
        <f t="array" ref="GD55">INDEX(GD$13:GD54,$B55+1,1)</f>
        <v>-</v>
      </c>
      <c r="GE55" s="535" t="str" cm="1">
        <f t="array" ref="GE55">INDEX(GE$13:GE54,$B55+1,1)</f>
        <v>-</v>
      </c>
      <c r="GF55" s="535" t="str" cm="1">
        <f t="array" ref="GF55">INDEX(GF$13:GF54,$B55+1,1)</f>
        <v>-</v>
      </c>
      <c r="GG55" s="535" t="b" cm="1">
        <f t="array" ref="GG55">INDEX(GG$13:GG54,$B55+1,1)</f>
        <v>0</v>
      </c>
      <c r="GH55" s="87">
        <f t="shared" si="216"/>
        <v>1</v>
      </c>
      <c r="GI55" s="87">
        <f t="shared" si="216"/>
        <v>1</v>
      </c>
      <c r="GJ55" s="87">
        <f t="shared" si="216"/>
        <v>1</v>
      </c>
      <c r="GK55" s="87">
        <f t="shared" si="216"/>
        <v>1</v>
      </c>
      <c r="GL55" s="87">
        <f t="shared" si="216"/>
        <v>1</v>
      </c>
      <c r="GM55" s="87">
        <f t="shared" si="216"/>
        <v>1</v>
      </c>
      <c r="GN55" s="87">
        <f t="shared" si="216"/>
        <v>1</v>
      </c>
      <c r="GO55" s="87">
        <f t="shared" si="216"/>
        <v>1</v>
      </c>
      <c r="GP55" s="535" cm="1">
        <f t="array" ref="GP55">INDEX(GP$13:GP54,$B55+1,1)</f>
        <v>0</v>
      </c>
      <c r="GQ55" s="535" cm="1">
        <f t="array" ref="GQ55">INDEX(GQ$13:GQ54,$B55+1,1)</f>
        <v>0</v>
      </c>
      <c r="GR55" s="535" cm="1">
        <f t="array" ref="GR55">INDEX(GR$13:GR54,$B55+1,1)</f>
        <v>0</v>
      </c>
      <c r="GS55" s="535" cm="1">
        <f t="array" ref="GS55">INDEX(GS$13:GS54,$B55+1,1)</f>
        <v>0</v>
      </c>
      <c r="GT55" s="411" cm="1">
        <f t="array" ref="GT55">INDEX(i.dse_type,1,$L55)</f>
        <v>0</v>
      </c>
      <c r="GU55" s="535" t="str" cm="1">
        <f t="array" ref="GU55">INDEX(GU$13:GU54,$B55+1,1)</f>
        <v>-</v>
      </c>
      <c r="GV55" s="535" t="str" cm="1">
        <f t="array" ref="GV55">INDEX(GV$13:GV54,$B55+1,1)</f>
        <v>-</v>
      </c>
      <c r="GW55" s="535" t="str" cm="1">
        <f t="array" ref="GW55">INDEX(GW$13:GW54,$B55+1,1)</f>
        <v>-</v>
      </c>
      <c r="GX55" s="18"/>
      <c r="GY55" s="535" t="str" cm="1">
        <f t="array" ref="GY55">INDEX(GY$13:GY54,$B55+1,1)</f>
        <v>-</v>
      </c>
      <c r="GZ55" s="535" t="str" cm="1">
        <f t="array" ref="GZ55">INDEX(GZ$13:GZ54,$B55+1,1)</f>
        <v>-</v>
      </c>
      <c r="HA55" s="535" t="str" cm="1">
        <f t="array" ref="HA55">INDEX(HA$13:HA54,$B55+1,1)</f>
        <v>-</v>
      </c>
      <c r="HB55" s="535" t="str" cm="1">
        <f t="array" ref="HB55">INDEX(HB$13:HB54,$B55+1,1)</f>
        <v>-</v>
      </c>
      <c r="HC55" s="535" t="str" cm="1">
        <f t="array" ref="HC55">INDEX(HC$13:HC54,$B55+1,1)</f>
        <v>-</v>
      </c>
      <c r="HD55" s="535" cm="1">
        <f t="array" ref="HD55">INDEX(HD$13:HD54,$B55+1,1)</f>
        <v>1</v>
      </c>
      <c r="HE55" s="535" cm="1">
        <f t="array" ref="HE55">INDEX(HE$13:HE54,$B55+1,1)</f>
        <v>1</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t="str" cm="1">
        <f t="array" ref="HU55">INDEX(HU$13:HU54,$B55+1,1)</f>
        <v>-</v>
      </c>
      <c r="HV55" s="535" t="str" cm="1">
        <f t="array" ref="HV55">INDEX(HV$13:HV54,$B55+1,1)</f>
        <v>-</v>
      </c>
      <c r="HW55" s="535" t="str" cm="1">
        <f t="array" ref="HW55">INDEX(HW$13:HW54,$B55+1,1)</f>
        <v>-</v>
      </c>
      <c r="HX55" s="535" t="str" cm="1">
        <f t="array" ref="HX55">INDEX(HX$13:HX54,$B55+1,1)</f>
        <v>-</v>
      </c>
      <c r="HY55" s="535" t="str" cm="1">
        <f t="array" ref="HY55">INDEX(HY$13:HY54,$B55+1,1)</f>
        <v>-</v>
      </c>
      <c r="HZ55" s="535" t="str" cm="1">
        <f t="array" ref="HZ55">INDEX(HZ$13:HZ54,$B55+1,1)</f>
        <v>-</v>
      </c>
      <c r="IA55" s="535" cm="1">
        <f t="array" ref="IA55">INDEX(IA$13:IA54,$B55+1,1)</f>
        <v>0</v>
      </c>
      <c r="IB55" s="535" t="str" cm="1">
        <f t="array" ref="IB55">INDEX(IB$13:IB54,$B55+1,1)</f>
        <v>-</v>
      </c>
      <c r="IC55" s="535" cm="1">
        <f t="array" ref="IC55">INDEX(IC$13:IC54,$B55+1,1)</f>
        <v>1</v>
      </c>
      <c r="ID55" s="535" cm="1">
        <f t="array" ref="ID55">INDEX(ID$13:ID54,$B55+1,1)</f>
        <v>0</v>
      </c>
      <c r="IE55" s="535" cm="1">
        <f t="array" ref="IE55">INDEX(IE$13:IE54,$B55+1,1)</f>
        <v>0</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535" cm="1">
        <f t="array" ref="IK55">INDEX(IK$13:IK54,$B55+1,1)</f>
        <v>1</v>
      </c>
      <c r="IL55" s="535" cm="1">
        <f t="array" ref="IL55">INDEX(IL$13:IL54,$B55+1,1)</f>
        <v>0</v>
      </c>
      <c r="IM55" s="535" cm="1">
        <f t="array" ref="IM55">INDEX(IM$13:IM54,$B55+1,1)</f>
        <v>0</v>
      </c>
      <c r="IN55" s="535" cm="1">
        <f t="array" ref="IN55">INDEX(IN$13:IN54,$B55+1,1)</f>
        <v>0</v>
      </c>
      <c r="IO55" s="535" cm="1">
        <f t="array" ref="IO55">INDEX(IO$13:IO54,$B55+1,1)</f>
        <v>0</v>
      </c>
      <c r="IP55" s="535" cm="1">
        <f t="array" ref="IP55">INDEX(IP$13:IP54,$B55+1,1)</f>
        <v>0</v>
      </c>
      <c r="IQ55" s="18"/>
      <c r="IR55" s="541" t="s">
        <v>30</v>
      </c>
      <c r="IS55" s="541" t="s">
        <v>30</v>
      </c>
      <c r="IT55" s="541" t="s">
        <v>30</v>
      </c>
      <c r="IU55" s="541" t="s">
        <v>30</v>
      </c>
      <c r="IV55" s="541" t="s">
        <v>30</v>
      </c>
      <c r="IW55" s="541" t="s">
        <v>30</v>
      </c>
      <c r="IX55" s="541" t="s">
        <v>30</v>
      </c>
      <c r="IY55" s="541" t="s">
        <v>30</v>
      </c>
      <c r="IZ55" s="541" t="s">
        <v>30</v>
      </c>
      <c r="JA55" s="541" t="s">
        <v>30</v>
      </c>
      <c r="JB55" s="541" t="s">
        <v>30</v>
      </c>
      <c r="JC55" s="541" t="s">
        <v>30</v>
      </c>
      <c r="JD55" s="541" t="s">
        <v>30</v>
      </c>
      <c r="JE55" s="541" t="s">
        <v>30</v>
      </c>
      <c r="JF55" s="541" t="s">
        <v>30</v>
      </c>
      <c r="JG55" s="541" t="s">
        <v>30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cm="1">
        <f t="array" ref="WM55">INDEX(WM$13:WM54,$B55+1,1)</f>
        <v>0</v>
      </c>
      <c r="WN55" s="535" cm="1">
        <f t="array" ref="WN55">INDEX(WN$13:WN54,$B55+1,1)</f>
        <v>0</v>
      </c>
      <c r="WO55" s="535" cm="1">
        <f t="array" ref="WO55">INDEX(WO$13:WO54,$B55+1,1)</f>
        <v>0</v>
      </c>
      <c r="WP55" s="535" cm="1">
        <f t="array" ref="WP55">INDEX(WP$13:WP54,$B55+1,1)</f>
        <v>0</v>
      </c>
      <c r="WQ55" s="535" cm="1">
        <f t="array" ref="WQ55">INDEX(WQ$13:WQ54,$B55+1,1)</f>
        <v>0</v>
      </c>
      <c r="WR55" s="535" cm="1">
        <f t="array" ref="WR55">INDEX(WR$13:WR54,$B55+1,1)</f>
        <v>0</v>
      </c>
      <c r="WS55" s="535" t="str" cm="1">
        <f t="array" ref="WS55">INDEX(WS$13:WS54,$B55+1,1)</f>
        <v>-</v>
      </c>
      <c r="WT55" s="18"/>
      <c r="WU55" s="535" cm="1">
        <f t="array" ref="WU55">INDEX(WU$13:WU54,$B55+1,1)</f>
        <v>0</v>
      </c>
      <c r="WV55" s="535" cm="1">
        <f t="array" ref="WV55">INDEX(WV$13:WV54,$B55+1,1)</f>
        <v>0</v>
      </c>
      <c r="WW55" s="535" cm="1">
        <f t="array" ref="WW55">INDEX(WW$13:WW54,$B55+1,1)</f>
        <v>0</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535" t="str" cm="1">
        <f t="array" ref="XH55">INDEX(XH$13:XH54,$B55+1,1)</f>
        <v>-</v>
      </c>
      <c r="XI55" s="535" t="str" cm="1">
        <f t="array" ref="XI55">INDEX(XI$13:XI54,$B55+1,1)</f>
        <v>-</v>
      </c>
      <c r="XJ55" s="535" t="str" cm="1">
        <f t="array" ref="XJ55">INDEX(XJ$13:XJ54,$B55+1,1)</f>
        <v>-</v>
      </c>
      <c r="XK55" s="535" t="str" cm="1">
        <f t="array" ref="XK55">INDEX(XK$13:XK54,$B55+1,1)</f>
        <v>-</v>
      </c>
      <c r="XL55" s="535" t="str" cm="1">
        <f t="array" ref="XL55">INDEX(XL$13:XL54,$B55+1,1)</f>
        <v>-</v>
      </c>
      <c r="XM55" s="535" t="str" cm="1">
        <f t="array" ref="XM55">INDEX(XM$13:XM54,$B55+1,1)</f>
        <v>-</v>
      </c>
      <c r="XN55" s="18"/>
      <c r="XO55" s="411" t="b">
        <f t="shared" ca="1" si="217"/>
        <v>0</v>
      </c>
      <c r="XP55" s="535" t="str" cm="1">
        <f t="array" ref="XP55">INDEX(XP$13:XP54,$B55+1,1)</f>
        <v>-</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str" cm="1">
        <f t="array" ref="XW55">INDEX(XW$13:XW54,$B55+1,1)</f>
        <v>-</v>
      </c>
      <c r="XX55" s="535" t="str" cm="1">
        <f t="array" ref="XX55">INDEX(XX$13:XX54,$B55+1,1)</f>
        <v>-</v>
      </c>
      <c r="XY55" s="535" t="str" cm="1">
        <f t="array" ref="XY55">INDEX(XY$13:XY54,$B55+1,1)</f>
        <v>-</v>
      </c>
      <c r="XZ55" s="535" t="str" cm="1">
        <f t="array" ref="XZ55">INDEX(XZ$13:XZ54,$B55+1,1)</f>
        <v>-</v>
      </c>
      <c r="YA55" s="535" t="str" cm="1">
        <f t="array" ref="YA55">INDEX(YA$13:YA54,$B55+1,1)</f>
        <v>-</v>
      </c>
      <c r="YB55" s="535" cm="1">
        <f t="array" ref="YB55">INDEX(YB$13:YB54,$B55+1,1)</f>
        <v>0</v>
      </c>
      <c r="YC55" s="535" t="str" cm="1">
        <f t="array" ref="YC55">INDEX(YC$13:YC54,$B55+1,1)</f>
        <v>-</v>
      </c>
      <c r="YD55" s="535" t="str" cm="1">
        <f t="array" ref="YD55">INDEX(YD$13:YD54,$B55+1,1)</f>
        <v>-</v>
      </c>
      <c r="YE55" s="535" t="str" cm="1">
        <f t="array" ref="YE55">INDEX(YE$13:YE54,$B55+1,1)</f>
        <v>-</v>
      </c>
      <c r="YF55" s="535" t="str" cm="1">
        <f t="array" ref="YF55">INDEX(YF$13:YF54,$B55+1,1)</f>
        <v>-</v>
      </c>
      <c r="YG55" s="535" t="str" cm="1">
        <f t="array" ref="YG55">INDEX(YG$13:YG54,$B55+1,1)</f>
        <v>-</v>
      </c>
      <c r="YH55" s="535" t="str" cm="1">
        <f t="array" ref="YH55">INDEX(YH$13:YH54,$B55+1,1)</f>
        <v>-</v>
      </c>
      <c r="YI55" s="535" t="str" cm="1">
        <f t="array" ref="YI55">INDEX(YI$13:YI54,$B55+1,1)</f>
        <v>-</v>
      </c>
      <c r="YJ55" s="535" t="str" cm="1">
        <f t="array" ref="YJ55">INDEX(YJ$13:YJ54,$B55+1,1)</f>
        <v>-</v>
      </c>
      <c r="YK55" s="535" t="b" cm="1">
        <f t="array" ref="YK55">INDEX(YK$13:YK54,$B55+1,1)</f>
        <v>1</v>
      </c>
      <c r="YL55" s="535" t="str" cm="1">
        <f t="array" ref="YL55">INDEX(YL$13:YL54,$B55+1,1)</f>
        <v>-</v>
      </c>
      <c r="YM55" s="535" cm="1">
        <f t="array" ref="YM55">INDEX(YM$13:YM54,$B55+1,1)</f>
        <v>0</v>
      </c>
      <c r="YN55" s="535" cm="1">
        <f t="array" ref="YN55">INDEX(YN$13:YN54,$B55+1,1)</f>
        <v>0</v>
      </c>
      <c r="YO55" s="535" cm="1">
        <f t="array" ref="YO55">INDEX(YO$13:YO54,$B55+1,1)</f>
        <v>0</v>
      </c>
      <c r="YP55" s="18"/>
      <c r="YQ55" s="535" cm="1">
        <f t="array" ref="YQ55">INDEX(YQ$13:YQ54,$B55+1,1)</f>
        <v>50</v>
      </c>
      <c r="YR55" s="535" cm="1">
        <f t="array" ref="YR55">INDEX(YR$13:YR54,$B55+1,1)</f>
        <v>50</v>
      </c>
      <c r="YS55" s="535" cm="1">
        <f t="array" ref="YS55">INDEX(YS$13:YS54,$B55+1,1)</f>
        <v>50</v>
      </c>
      <c r="YT55" s="535" cm="1">
        <f t="array" ref="YT55">INDEX(YT$13:YT54,$B55+1,1)</f>
        <v>50</v>
      </c>
      <c r="YU55" s="535" cm="1">
        <f t="array" ref="YU55">INDEX(YU$13:YU54,$B55+1,1)</f>
        <v>1</v>
      </c>
      <c r="YV55" s="535" cm="1">
        <f t="array" ref="YV55">INDEX(YV$13:YV54,$B55+1,1)</f>
        <v>1</v>
      </c>
      <c r="YW55" s="535" cm="1">
        <f t="array" ref="YW55">INDEX(YW$13:YW54,$B55+1,1)</f>
        <v>1</v>
      </c>
      <c r="YX55" s="535" cm="1">
        <f t="array" ref="YX55">INDEX(YX$13:YX54,$B55+1,1)</f>
        <v>1</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18"/>
      <c r="ZE55" s="535" cm="1">
        <f t="array" ref="ZE55">INDEX(ZE$13:ZE54,$B55+1,1)</f>
        <v>1</v>
      </c>
      <c r="ZF55" s="18"/>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t="str" cm="1">
        <f t="array" ref="ZX55">INDEX(ZX$13:ZX54,$B55+1,1)</f>
        <v>-</v>
      </c>
      <c r="ZY55" s="535" t="str" cm="1">
        <f t="array" ref="ZY55">INDEX(ZY$13:ZY54,$B55+1,1)</f>
        <v>-</v>
      </c>
      <c r="ZZ55" s="535" t="str" cm="1">
        <f t="array" ref="ZZ55">INDEX(ZZ$13:ZZ54,$B55+1,1)</f>
        <v>-</v>
      </c>
      <c r="AAA55" s="535" t="str" cm="1">
        <f t="array" ref="AAA55">INDEX(AAA$13:AAA54,$B55+1,1)</f>
        <v>-</v>
      </c>
      <c r="AAB55" s="535" t="str" cm="1">
        <f t="array" ref="AAB55">INDEX(AAB$13:AAB54,$B55+1,1)</f>
        <v>-</v>
      </c>
      <c r="AAC55" s="535" t="str" cm="1">
        <f t="array" ref="AAC55">INDEX(AAC$13:AAC54,$B55+1,1)</f>
        <v>-</v>
      </c>
      <c r="AAD55" s="535" t="str" cm="1">
        <f t="array" ref="AAD55">INDEX(AAD$13:AAD54,$B55+1,1)</f>
        <v>-</v>
      </c>
      <c r="AAE55" s="535" t="str" cm="1">
        <f t="array" ref="AAE55">INDEX(AAE$13:AAE54,$B55+1,1)</f>
        <v>-</v>
      </c>
      <c r="AAF55" s="535" t="str" cm="1">
        <f t="array" ref="AAF55">INDEX(AAF$13:AAF54,$B55+1,1)</f>
        <v>-</v>
      </c>
      <c r="AAG55" s="535" t="str" cm="1">
        <f t="array" ref="AAG55">INDEX(AAG$13:AAG54,$B55+1,1)</f>
        <v>-</v>
      </c>
      <c r="AAH55" s="535" t="str" cm="1">
        <f t="array" ref="AAH55">INDEX(AAH$13:AAH54,$B55+1,1)</f>
        <v>-</v>
      </c>
      <c r="AAI55" s="535" t="str" cm="1">
        <f t="array" ref="AAI55">INDEX(AAI$13:AAI54,$B55+1,1)</f>
        <v>-</v>
      </c>
      <c r="AAJ55" s="535" t="str" cm="1">
        <f t="array" ref="AAJ55">INDEX(AAJ$13:AAJ54,$B55+1,1)</f>
        <v>-</v>
      </c>
      <c r="AAK55" s="535" t="str" cm="1">
        <f t="array" ref="AAK55">INDEX(AAK$13:AAK54,$B55+1,1)</f>
        <v>-</v>
      </c>
      <c r="AAL55" s="535" cm="1">
        <f t="array" ref="AAL55">INDEX(AAL$13:AAL54,$B55+1,1)</f>
        <v>0</v>
      </c>
      <c r="AAM55" s="535" t="str" cm="1">
        <f t="array" ref="AAM55">INDEX(AAM$13:AAM54,$B55+1,1)</f>
        <v>-</v>
      </c>
      <c r="AAN55" s="535" t="str" cm="1">
        <f t="array" ref="AAN55">INDEX(AAN$13:AAN54,$B55+1,1)</f>
        <v>-</v>
      </c>
      <c r="AAO55" s="535" t="str" cm="1">
        <f t="array" ref="AAO55">INDEX(AAO$13:AAO54,$B55+1,1)</f>
        <v>-</v>
      </c>
      <c r="AAP55" s="535" t="str" cm="1">
        <f t="array" ref="AAP55">INDEX(AAP$13:AAP54,$B55+1,1)</f>
        <v>-</v>
      </c>
      <c r="AAQ55" s="535" t="str" cm="1">
        <f t="array" ref="AAQ55">INDEX(AAQ$13:AAQ54,$B55+1,1)</f>
        <v>-</v>
      </c>
      <c r="AAR55" s="535" cm="1">
        <f t="array" ref="AAR55">INDEX(AAR$13:AAR54,$B55+1,1)</f>
        <v>0</v>
      </c>
      <c r="AAS55" s="535" t="str" cm="1">
        <f t="array" ref="AAS55">INDEX(AAS$13:AAS54,$B55+1,1)</f>
        <v>-</v>
      </c>
      <c r="AAT55" s="535" t="str" cm="1">
        <f t="array" ref="AAT55">INDEX(AAT$13:AAT54,$B55+1,1)</f>
        <v>-</v>
      </c>
      <c r="AAU55" s="535" t="str" cm="1">
        <f t="array" ref="AAU55">INDEX(AAU$13:AAU54,$B55+1,1)</f>
        <v>-</v>
      </c>
      <c r="AAV55" s="535" cm="1">
        <f t="array" ref="AAV55">INDEX(AAV$13:AAV54,$B55+1,1)</f>
        <v>1</v>
      </c>
      <c r="AAW55" s="535" cm="1">
        <f t="array" ref="AAW55">INDEX(AAW$13:AAW54,$B55+1,1)</f>
        <v>1</v>
      </c>
      <c r="AAX55" s="535" t="str" cm="1">
        <f t="array" ref="AAX55">INDEX(AAX$13:AAX54,$B55+1,1)</f>
        <v>-</v>
      </c>
      <c r="AAY55" s="535" t="str" cm="1">
        <f t="array" ref="AAY55">INDEX(AAY$13:AAY54,$B55+1,1)</f>
        <v>-</v>
      </c>
      <c r="AAZ55" s="535" t="str" cm="1">
        <f t="array" ref="AAZ55">INDEX(AAZ$13:AAZ54,$B55+1,1)</f>
        <v>-</v>
      </c>
      <c r="ABA55" s="535" t="str" cm="1">
        <f t="array" ref="ABA55">INDEX(ABA$13:ABA54,$B55+1,1)</f>
        <v>-</v>
      </c>
      <c r="ABB55" s="535" t="str" cm="1">
        <f t="array" ref="ABB55">INDEX(ABB$13:ABB54,$B55+1,1)</f>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18"/>
      <c r="ABL55" s="22" t="str">
        <f t="shared" si="219"/>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22" t="str">
        <f t="shared" si="220"/>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t="str" cm="1">
        <f t="array" ref="AEN55">INDEX(AEN$13:AEN54,$B55+1,1)</f>
        <v>-</v>
      </c>
      <c r="AEO55" s="535" t="str" cm="1">
        <f t="array" ref="AEO55">INDEX(AEO$13:AEO54,$B55+1,1)</f>
        <v>-</v>
      </c>
      <c r="AEP55" s="535" t="str" cm="1">
        <f t="array" ref="AEP55">INDEX(AEP$13:AEP54,$B55+1,1)</f>
        <v>-</v>
      </c>
      <c r="AEQ55" s="535" t="str" cm="1">
        <f t="array" ref="AEQ55">INDEX(AEQ$13:AEQ54,$B55+1,1)</f>
        <v>-</v>
      </c>
      <c r="AER55" s="535" t="str" cm="1">
        <f t="array" ref="AER55">INDEX(AER$13:AER54,$B55+1,1)</f>
        <v>-</v>
      </c>
      <c r="AES55" s="535" t="str" cm="1">
        <f t="array" ref="AES55">INDEX(AES$13:AES54,$B55+1,1)</f>
        <v>-</v>
      </c>
      <c r="AET55" s="535" t="str" cm="1">
        <f t="array" ref="AET55">INDEX(AET$13:AET54,$B55+1,1)</f>
        <v>-</v>
      </c>
      <c r="AEU55" s="535" t="str" cm="1">
        <f t="array" ref="AEU55">INDEX(AEU$13:AEU54,$B55+1,1)</f>
        <v>-</v>
      </c>
      <c r="AEV55" s="535" t="str" cm="1">
        <f t="array" ref="AEV55">INDEX(AEV$13:AEV54,$B55+1,1)</f>
        <v>-</v>
      </c>
      <c r="AEW55" s="535" t="str" cm="1">
        <f t="array" ref="AEW55">INDEX(AEW$13:AEW54,$B55+1,1)</f>
        <v>-</v>
      </c>
      <c r="AEX55" s="535" cm="1">
        <f t="array" ref="AEX55">INDEX(AEX$13:AEX54,$B55+1,1)</f>
        <v>0</v>
      </c>
      <c r="AEY55" s="483">
        <v>0</v>
      </c>
    </row>
    <row r="56" spans="1:831" outlineLevel="1">
      <c r="A56" s="18">
        <f t="shared" si="221"/>
        <v>43</v>
      </c>
      <c r="B56" s="18"/>
      <c r="D56" s="12"/>
      <c r="E56" t="b">
        <v>0</v>
      </c>
      <c r="H56" s="111"/>
      <c r="I56" s="18"/>
      <c r="J56" s="18"/>
      <c r="K56" s="18"/>
      <c r="L56" s="18"/>
      <c r="M56" s="18"/>
      <c r="N56" s="18"/>
      <c r="O56" s="18"/>
      <c r="P56" s="18"/>
      <c r="Q56" s="18"/>
      <c r="R56" s="18"/>
      <c r="S56" s="18"/>
      <c r="T56" s="18"/>
      <c r="U56" s="18"/>
      <c r="V56" s="18"/>
      <c r="W56" s="18"/>
      <c r="X56" s="18"/>
      <c r="Y56" s="18"/>
      <c r="Z56" s="18"/>
      <c r="AA56" s="18"/>
      <c r="AB56" s="18"/>
      <c r="AC56" s="18"/>
      <c r="AD56" s="18"/>
      <c r="AE56" s="111"/>
      <c r="AF56" s="111"/>
      <c r="AG56" s="111"/>
      <c r="AH56" s="111"/>
      <c r="AI56" s="18"/>
      <c r="AJ56" s="18"/>
      <c r="AK56" s="18"/>
      <c r="AL56" s="18"/>
      <c r="AM56" s="18"/>
      <c r="AN56" s="18"/>
      <c r="AO56" s="18"/>
      <c r="AP56" s="18"/>
      <c r="AQ56" s="111"/>
      <c r="AR56" s="111"/>
      <c r="AS56" s="111"/>
      <c r="AT56" s="111"/>
      <c r="AU56" s="111"/>
      <c r="AV56" s="111"/>
      <c r="AW56" s="111"/>
      <c r="AX56" s="111"/>
      <c r="AY56" s="111"/>
      <c r="AZ56" s="111"/>
      <c r="BA56" s="202" t="str">
        <f>"blank "&amp;TEXT(ROW($A56),"0")</f>
        <v>blank 56</v>
      </c>
      <c r="BB56" s="8" t="str">
        <f ca="1">IF(COUNTIF($BA$13:$BA56,$BA56)=1,"-","Dup")</f>
        <v>-</v>
      </c>
      <c r="BC56" s="18"/>
      <c r="BD56" s="517"/>
      <c r="BE56" s="517"/>
      <c r="BF56" s="517"/>
      <c r="BG56" s="517"/>
      <c r="BH56" s="517"/>
      <c r="BI56" s="517"/>
      <c r="BJ56" s="517"/>
      <c r="BK56" s="517"/>
      <c r="BL56" s="517"/>
      <c r="BM56" s="18"/>
      <c r="BN56" s="517"/>
      <c r="BO56" s="517"/>
      <c r="BP56" s="517"/>
      <c r="BQ56" s="517"/>
      <c r="BR56" s="517"/>
      <c r="BS56" s="517"/>
      <c r="BT56" s="517"/>
      <c r="BU56" s="517"/>
      <c r="BV56" s="517"/>
      <c r="BW56" s="517"/>
      <c r="BX56" s="517"/>
      <c r="BY56" s="517"/>
      <c r="BZ56" s="517"/>
      <c r="CA56" s="517"/>
      <c r="CB56" s="517"/>
      <c r="CC56" s="517"/>
      <c r="CD56" s="517"/>
      <c r="CE56" s="517"/>
      <c r="CF56" s="18"/>
      <c r="CG56" s="517"/>
      <c r="CH56" s="517"/>
      <c r="CI56" s="517"/>
      <c r="CJ56" s="517"/>
      <c r="CK56" s="517"/>
      <c r="CL56" s="517"/>
      <c r="CM56" s="517"/>
      <c r="CN56" s="517"/>
      <c r="CO56" s="517"/>
      <c r="CP56" s="517"/>
      <c r="CQ56" s="517"/>
      <c r="CR56" s="517"/>
      <c r="CS56" s="517"/>
      <c r="CT56" s="517"/>
      <c r="CU56" s="517"/>
      <c r="CV56" s="517"/>
      <c r="CW56" s="517"/>
      <c r="CX56" s="517"/>
      <c r="CY56" s="517"/>
      <c r="CZ56" s="517"/>
      <c r="DA56" s="517"/>
      <c r="DB56" s="517"/>
      <c r="DC56" s="18"/>
      <c r="DD56" s="517"/>
      <c r="DE56" s="517"/>
      <c r="DF56" s="517"/>
      <c r="DG56" s="517"/>
      <c r="DH56" s="518"/>
      <c r="DI56" s="517"/>
      <c r="DJ56" s="517"/>
      <c r="DK56" s="517"/>
      <c r="DL56" s="517"/>
      <c r="DM56" s="517"/>
      <c r="DN56" s="517"/>
      <c r="DO56" s="517"/>
      <c r="DP56" s="517"/>
      <c r="DQ56" s="517"/>
      <c r="DR56" s="517"/>
      <c r="DS56" s="517"/>
      <c r="DT56" s="517"/>
      <c r="DU56" s="517"/>
      <c r="DV56" s="517"/>
      <c r="DW56" s="517"/>
      <c r="DX56" s="517"/>
      <c r="DY56" s="517"/>
      <c r="DZ56" s="517"/>
      <c r="EA56" s="517"/>
      <c r="EB56" s="517"/>
      <c r="EC56" s="517"/>
      <c r="ED56" s="517"/>
      <c r="EE56" s="517"/>
      <c r="EF56" s="517"/>
      <c r="EG56" s="517"/>
      <c r="EH56" s="517"/>
      <c r="EI56" s="517"/>
      <c r="EJ56" s="517"/>
      <c r="EK56" s="517"/>
      <c r="EL56" s="517"/>
      <c r="EM56" s="517"/>
      <c r="EN56" s="517"/>
      <c r="EO56" s="517"/>
      <c r="EP56" s="517"/>
      <c r="EQ56" s="517"/>
      <c r="ER56" s="517"/>
      <c r="ES56" s="517"/>
      <c r="ET56" s="517"/>
      <c r="EU56" s="517"/>
      <c r="EV56" s="517"/>
      <c r="EW56" s="517"/>
      <c r="EX56" s="517"/>
      <c r="EY56" s="517"/>
      <c r="EZ56" s="517"/>
      <c r="FA56" s="517"/>
      <c r="FB56" s="517"/>
      <c r="FC56" s="517"/>
      <c r="FD56" s="517"/>
      <c r="FE56" s="517"/>
      <c r="FF56" s="517"/>
      <c r="FG56" s="517"/>
      <c r="FH56" s="517"/>
      <c r="FI56" s="517"/>
      <c r="FJ56" s="517"/>
      <c r="FK56" s="517"/>
      <c r="FL56" s="517"/>
      <c r="FM56" s="517"/>
      <c r="FN56" s="517"/>
      <c r="FO56" s="517"/>
      <c r="FP56" s="517"/>
      <c r="FQ56" s="517"/>
      <c r="FR56" s="517"/>
      <c r="FS56" s="517"/>
      <c r="FT56" s="517"/>
      <c r="FU56" s="517"/>
      <c r="FV56" s="517"/>
      <c r="FW56" s="517"/>
      <c r="FX56" s="517"/>
      <c r="FY56" s="517"/>
      <c r="FZ56" s="517"/>
      <c r="GA56" s="517"/>
      <c r="GB56" s="517"/>
      <c r="GC56" s="517"/>
      <c r="GD56" s="517"/>
      <c r="GE56" s="517"/>
      <c r="GF56" s="517"/>
      <c r="GG56" s="517"/>
      <c r="GH56" s="517"/>
      <c r="GI56" s="517"/>
      <c r="GJ56" s="517"/>
      <c r="GK56" s="517"/>
      <c r="GL56" s="517"/>
      <c r="GM56" s="517"/>
      <c r="GN56" s="517"/>
      <c r="GO56" s="517"/>
      <c r="GP56" s="517"/>
      <c r="GQ56" s="517"/>
      <c r="GR56" s="517"/>
      <c r="GS56" s="517"/>
      <c r="GT56" s="517"/>
      <c r="GU56" s="517"/>
      <c r="GV56" s="517"/>
      <c r="GW56" s="517"/>
      <c r="GX56" s="18"/>
      <c r="GY56" s="517"/>
      <c r="GZ56" s="517"/>
      <c r="HA56" s="517"/>
      <c r="HB56" s="517"/>
      <c r="HC56" s="517"/>
      <c r="HD56" s="517"/>
      <c r="HE56" s="517"/>
      <c r="HF56" s="517"/>
      <c r="HG56" s="517"/>
      <c r="HH56" s="517"/>
      <c r="HI56" s="517"/>
      <c r="HJ56" s="517"/>
      <c r="HK56" s="517"/>
      <c r="HL56" s="517"/>
      <c r="HM56" s="517"/>
      <c r="HN56" s="517"/>
      <c r="HO56" s="517"/>
      <c r="HP56" s="517"/>
      <c r="HQ56" s="517"/>
      <c r="HR56" s="517"/>
      <c r="HS56" s="517"/>
      <c r="HT56" s="517"/>
      <c r="HU56" s="517"/>
      <c r="HV56" s="517"/>
      <c r="HW56" s="517"/>
      <c r="HX56" s="517"/>
      <c r="HY56" s="517"/>
      <c r="HZ56" s="517"/>
      <c r="IA56" s="517"/>
      <c r="IB56" s="517"/>
      <c r="IC56" s="517"/>
      <c r="ID56" s="517"/>
      <c r="IE56" s="517"/>
      <c r="IF56" s="517"/>
      <c r="IG56" s="517"/>
      <c r="IH56" s="517"/>
      <c r="II56" s="517"/>
      <c r="IJ56" s="517"/>
      <c r="IK56" s="517"/>
      <c r="IL56" s="517"/>
      <c r="IM56" s="517"/>
      <c r="IN56" s="517"/>
      <c r="IO56" s="517"/>
      <c r="IP56" s="517"/>
      <c r="IQ56" s="18"/>
      <c r="IR56" s="517"/>
      <c r="IS56" s="517"/>
      <c r="IT56" s="517"/>
      <c r="IU56" s="517"/>
      <c r="IV56" s="517"/>
      <c r="IW56" s="517"/>
      <c r="IX56" s="517"/>
      <c r="IY56" s="517"/>
      <c r="IZ56" s="517"/>
      <c r="JA56" s="517"/>
      <c r="JB56" s="517"/>
      <c r="JC56" s="517"/>
      <c r="JD56" s="517"/>
      <c r="JE56" s="517"/>
      <c r="JF56" s="517"/>
      <c r="JG56" s="517"/>
      <c r="JH56" s="517"/>
      <c r="JI56" s="517"/>
      <c r="JJ56" s="517"/>
      <c r="JK56" s="517"/>
      <c r="JL56" s="517"/>
      <c r="JM56" s="517"/>
      <c r="JN56" s="517"/>
      <c r="JO56" s="517"/>
      <c r="JP56" s="517"/>
      <c r="JQ56" s="517"/>
      <c r="JR56" s="517"/>
      <c r="JS56" s="517"/>
      <c r="JT56" s="517"/>
      <c r="JU56" s="517"/>
      <c r="JV56" s="517"/>
      <c r="JW56" s="517"/>
      <c r="JX56" s="517"/>
      <c r="JY56" s="517"/>
      <c r="JZ56" s="517"/>
      <c r="KA56" s="517"/>
      <c r="KB56" s="517"/>
      <c r="KC56" s="517"/>
      <c r="KD56" s="517"/>
      <c r="KE56" s="517"/>
      <c r="KF56" s="517"/>
      <c r="KG56" s="517"/>
      <c r="KH56" s="517"/>
      <c r="KI56" s="517"/>
      <c r="KJ56" s="517"/>
      <c r="KK56" s="517"/>
      <c r="KL56" s="517"/>
      <c r="KM56" s="517"/>
      <c r="KN56" s="517"/>
      <c r="KO56" s="517"/>
      <c r="KP56" s="517"/>
      <c r="KQ56" s="517"/>
      <c r="KR56" s="517"/>
      <c r="KS56" s="517"/>
      <c r="KT56" s="517"/>
      <c r="KU56" s="517"/>
      <c r="KV56" s="517"/>
      <c r="KW56" s="517"/>
      <c r="KX56" s="517"/>
      <c r="KY56" s="517"/>
      <c r="KZ56" s="517"/>
      <c r="LA56" s="517"/>
      <c r="LB56" s="517"/>
      <c r="LC56" s="517"/>
      <c r="LD56" s="517"/>
      <c r="LE56" s="517"/>
      <c r="LF56" s="517"/>
      <c r="LG56" s="517"/>
      <c r="LH56" s="517"/>
      <c r="LI56" s="517"/>
      <c r="LJ56" s="517"/>
      <c r="LK56" s="517"/>
      <c r="LL56" s="517"/>
      <c r="LM56" s="517"/>
      <c r="LN56" s="517"/>
      <c r="LO56" s="517"/>
      <c r="LP56" s="517"/>
      <c r="LQ56" s="517"/>
      <c r="LR56" s="517"/>
      <c r="LS56" s="517"/>
      <c r="LT56" s="517"/>
      <c r="LU56" s="517"/>
      <c r="LV56" s="517"/>
      <c r="LW56" s="517"/>
      <c r="LX56" s="517"/>
      <c r="LY56" s="517"/>
      <c r="LZ56" s="517"/>
      <c r="MA56" s="517"/>
      <c r="MB56" s="517"/>
      <c r="MC56" s="517"/>
      <c r="MD56" s="517"/>
      <c r="ME56" s="517"/>
      <c r="MF56" s="517"/>
      <c r="MG56" s="517"/>
      <c r="MH56" s="517"/>
      <c r="MI56" s="517"/>
      <c r="MJ56" s="517"/>
      <c r="MK56" s="517"/>
      <c r="ML56" s="517"/>
      <c r="MM56" s="517"/>
      <c r="MN56" s="517"/>
      <c r="MO56" s="517"/>
      <c r="MP56" s="517"/>
      <c r="MQ56" s="517"/>
      <c r="MR56" s="517"/>
      <c r="MS56" s="517"/>
      <c r="MT56" s="517"/>
      <c r="MU56" s="517"/>
      <c r="MV56" s="517"/>
      <c r="MW56" s="517"/>
      <c r="MX56" s="517"/>
      <c r="MY56" s="517"/>
      <c r="MZ56" s="517"/>
      <c r="NA56" s="517"/>
      <c r="NB56" s="517"/>
      <c r="NC56" s="517"/>
      <c r="ND56" s="517"/>
      <c r="NE56" s="517"/>
      <c r="NF56" s="517"/>
      <c r="NG56" s="517"/>
      <c r="NH56" s="517"/>
      <c r="NI56" s="517"/>
      <c r="NJ56" s="517"/>
      <c r="NK56" s="517"/>
      <c r="NL56" s="517"/>
      <c r="NM56" s="517"/>
      <c r="NN56" s="517"/>
      <c r="NO56" s="517"/>
      <c r="NP56" s="517"/>
      <c r="NQ56" s="517"/>
      <c r="NR56" s="517"/>
      <c r="NS56" s="517"/>
      <c r="NT56" s="517"/>
      <c r="NU56" s="517"/>
      <c r="NV56" s="517"/>
      <c r="NW56" s="517"/>
      <c r="NX56" s="517"/>
      <c r="NY56" s="517"/>
      <c r="NZ56" s="517"/>
      <c r="OA56" s="517"/>
      <c r="OB56" s="517"/>
      <c r="OC56" s="517"/>
      <c r="OD56" s="517"/>
      <c r="OE56" s="517"/>
      <c r="OF56" s="517"/>
      <c r="OG56" s="517"/>
      <c r="OH56" s="517"/>
      <c r="OI56" s="517"/>
      <c r="OJ56" s="517"/>
      <c r="OK56" s="517"/>
      <c r="OL56" s="517"/>
      <c r="OM56" s="517"/>
      <c r="ON56" s="517"/>
      <c r="OO56" s="517"/>
      <c r="OP56" s="517"/>
      <c r="OQ56" s="517"/>
      <c r="OR56" s="517"/>
      <c r="OS56" s="517"/>
      <c r="OT56" s="517"/>
      <c r="OU56" s="517"/>
      <c r="OV56" s="517"/>
      <c r="OW56" s="517"/>
      <c r="OX56" s="517"/>
      <c r="OY56" s="517"/>
      <c r="OZ56" s="517"/>
      <c r="PA56" s="517"/>
      <c r="PB56" s="517"/>
      <c r="PC56" s="517"/>
      <c r="PD56" s="517"/>
      <c r="PE56" s="517"/>
      <c r="PF56" s="517"/>
      <c r="PG56" s="517"/>
      <c r="PH56" s="517"/>
      <c r="PI56" s="517"/>
      <c r="PJ56" s="517"/>
      <c r="PK56" s="517"/>
      <c r="PL56" s="517"/>
      <c r="PM56" s="517"/>
      <c r="PN56" s="517"/>
      <c r="PO56" s="517"/>
      <c r="PP56" s="517"/>
      <c r="PQ56" s="517"/>
      <c r="PR56" s="517"/>
      <c r="PS56" s="517"/>
      <c r="PT56" s="517"/>
      <c r="PU56" s="517"/>
      <c r="PV56" s="517"/>
      <c r="PW56" s="517"/>
      <c r="PX56" s="517"/>
      <c r="PY56" s="517"/>
      <c r="PZ56" s="517"/>
      <c r="QA56" s="517"/>
      <c r="QB56" s="517"/>
      <c r="QC56" s="517"/>
      <c r="QD56" s="517"/>
      <c r="QE56" s="517"/>
      <c r="QF56" s="517"/>
      <c r="QG56" s="517"/>
      <c r="QH56" s="517"/>
      <c r="QI56" s="517"/>
      <c r="QJ56" s="517"/>
      <c r="QK56" s="517"/>
      <c r="QL56" s="517"/>
      <c r="QM56" s="517"/>
      <c r="QN56" s="517"/>
      <c r="QO56" s="517"/>
      <c r="QP56" s="517"/>
      <c r="QQ56" s="517"/>
      <c r="QR56" s="517"/>
      <c r="QS56" s="517"/>
      <c r="QT56" s="517"/>
      <c r="QU56" s="517"/>
      <c r="QV56" s="517"/>
      <c r="QW56" s="517"/>
      <c r="QX56" s="517"/>
      <c r="QY56" s="517"/>
      <c r="QZ56" s="517"/>
      <c r="RA56" s="517"/>
      <c r="RB56" s="517"/>
      <c r="RC56" s="517"/>
      <c r="RD56" s="517"/>
      <c r="RE56" s="517"/>
      <c r="RF56" s="517"/>
      <c r="RG56" s="517"/>
      <c r="RH56" s="517"/>
      <c r="RI56" s="517"/>
      <c r="RJ56" s="517"/>
      <c r="RK56" s="517"/>
      <c r="RL56" s="517"/>
      <c r="RM56" s="517"/>
      <c r="RN56" s="517"/>
      <c r="RO56" s="517"/>
      <c r="RP56" s="517"/>
      <c r="RQ56" s="517"/>
      <c r="RR56" s="517"/>
      <c r="RS56" s="517"/>
      <c r="RT56" s="517"/>
      <c r="RU56" s="517"/>
      <c r="RV56" s="517"/>
      <c r="RW56" s="517"/>
      <c r="RX56" s="517"/>
      <c r="RY56" s="517"/>
      <c r="RZ56" s="517"/>
      <c r="SA56" s="517"/>
      <c r="SB56" s="517"/>
      <c r="SC56" s="517"/>
      <c r="SD56" s="517"/>
      <c r="SE56" s="517"/>
      <c r="SF56" s="517"/>
      <c r="SG56" s="517"/>
      <c r="SH56" s="517"/>
      <c r="SI56" s="517"/>
      <c r="SJ56" s="517"/>
      <c r="SK56" s="517"/>
      <c r="SL56" s="517"/>
      <c r="SM56" s="517"/>
      <c r="SN56" s="517"/>
      <c r="SO56" s="517"/>
      <c r="SP56" s="517"/>
      <c r="SQ56" s="517"/>
      <c r="SR56" s="517"/>
      <c r="SS56" s="517"/>
      <c r="ST56" s="517"/>
      <c r="SU56" s="517"/>
      <c r="SV56" s="517"/>
      <c r="SW56" s="517"/>
      <c r="SX56" s="517"/>
      <c r="SY56" s="517"/>
      <c r="SZ56" s="517"/>
      <c r="TA56" s="517"/>
      <c r="TB56" s="517"/>
      <c r="TC56" s="517"/>
      <c r="TD56" s="517"/>
      <c r="TE56" s="517"/>
      <c r="TF56" s="517"/>
      <c r="TG56" s="517"/>
      <c r="TH56" s="517"/>
      <c r="TI56" s="517"/>
      <c r="TJ56" s="517"/>
      <c r="TK56" s="517"/>
      <c r="TL56" s="517"/>
      <c r="TM56" s="517"/>
      <c r="TN56" s="517"/>
      <c r="TO56" s="517"/>
      <c r="TP56" s="517"/>
      <c r="TQ56" s="517"/>
      <c r="TR56" s="517"/>
      <c r="TS56" s="517"/>
      <c r="TT56" s="517"/>
      <c r="TU56" s="517"/>
      <c r="TV56" s="517"/>
      <c r="TW56" s="517"/>
      <c r="TX56" s="517"/>
      <c r="TY56" s="517"/>
      <c r="TZ56" s="517"/>
      <c r="UA56" s="517"/>
      <c r="UB56" s="517"/>
      <c r="UC56" s="517"/>
      <c r="UD56" s="517"/>
      <c r="UE56" s="517"/>
      <c r="UF56" s="517"/>
      <c r="UG56" s="517"/>
      <c r="UH56" s="517"/>
      <c r="UI56" s="517"/>
      <c r="UJ56" s="517"/>
      <c r="UK56" s="517"/>
      <c r="UL56" s="517"/>
      <c r="UM56" s="517"/>
      <c r="UN56" s="517"/>
      <c r="UO56" s="517"/>
      <c r="UP56" s="517"/>
      <c r="UQ56" s="517"/>
      <c r="UR56" s="517"/>
      <c r="US56" s="517"/>
      <c r="UT56" s="517"/>
      <c r="UU56" s="517"/>
      <c r="UV56" s="517"/>
      <c r="UW56" s="517"/>
      <c r="UX56" s="517"/>
      <c r="UY56" s="517"/>
      <c r="UZ56" s="517"/>
      <c r="VA56" s="517"/>
      <c r="VB56" s="517"/>
      <c r="VC56" s="517"/>
      <c r="VD56" s="517"/>
      <c r="VE56" s="517"/>
      <c r="VF56" s="517"/>
      <c r="VG56" s="517"/>
      <c r="VH56" s="517"/>
      <c r="VI56" s="517"/>
      <c r="VJ56" s="517"/>
      <c r="VK56" s="517"/>
      <c r="VL56" s="517"/>
      <c r="VM56" s="517"/>
      <c r="VN56" s="517"/>
      <c r="VO56" s="517"/>
      <c r="VP56" s="517"/>
      <c r="VQ56" s="517"/>
      <c r="VR56" s="517"/>
      <c r="VS56" s="517"/>
      <c r="VT56" s="517"/>
      <c r="VU56" s="517"/>
      <c r="VV56" s="517"/>
      <c r="VW56" s="517"/>
      <c r="VX56" s="517"/>
      <c r="VY56" s="517"/>
      <c r="VZ56" s="517"/>
      <c r="WA56" s="517"/>
      <c r="WB56" s="517"/>
      <c r="WC56" s="517"/>
      <c r="WD56" s="517"/>
      <c r="WE56" s="517"/>
      <c r="WF56" s="517"/>
      <c r="WG56" s="517"/>
      <c r="WH56" s="517"/>
      <c r="WI56" s="517"/>
      <c r="WJ56" s="517"/>
      <c r="WK56" s="517"/>
      <c r="WL56" s="517"/>
      <c r="WM56" s="517"/>
      <c r="WN56" s="517"/>
      <c r="WO56" s="517"/>
      <c r="WP56" s="517"/>
      <c r="WQ56" s="517"/>
      <c r="WR56" s="517"/>
      <c r="WS56" s="517"/>
      <c r="WT56" s="18"/>
      <c r="WU56" s="517"/>
      <c r="WV56" s="517"/>
      <c r="WW56" s="517"/>
      <c r="WX56" s="517"/>
      <c r="WY56" s="517"/>
      <c r="WZ56" s="517"/>
      <c r="XA56" s="517"/>
      <c r="XB56" s="517"/>
      <c r="XC56" s="517"/>
      <c r="XD56" s="517"/>
      <c r="XE56" s="517"/>
      <c r="XF56" s="517"/>
      <c r="XG56" s="517"/>
      <c r="XH56" s="517"/>
      <c r="XI56" s="517"/>
      <c r="XJ56" s="517"/>
      <c r="XK56" s="517"/>
      <c r="XL56" s="517"/>
      <c r="XM56" s="517"/>
      <c r="XN56" s="18"/>
      <c r="XO56" s="517"/>
      <c r="XP56" s="517"/>
      <c r="XQ56" s="517"/>
      <c r="XR56" s="517"/>
      <c r="XS56" s="517"/>
      <c r="XT56" s="517"/>
      <c r="XU56" s="517"/>
      <c r="XV56" s="517"/>
      <c r="XW56" s="517"/>
      <c r="XX56" s="517"/>
      <c r="XY56" s="517"/>
      <c r="XZ56" s="517"/>
      <c r="YA56" s="517"/>
      <c r="YB56" s="517"/>
      <c r="YC56" s="517"/>
      <c r="YD56" s="517"/>
      <c r="YE56" s="517"/>
      <c r="YF56" s="517"/>
      <c r="YG56" s="517"/>
      <c r="YH56" s="517"/>
      <c r="YI56" s="517"/>
      <c r="YJ56" s="517"/>
      <c r="YK56" s="517"/>
      <c r="YL56" s="517"/>
      <c r="YM56" s="517"/>
      <c r="YN56" s="517"/>
      <c r="YO56" s="517"/>
      <c r="YP56" s="18"/>
      <c r="YQ56" s="517"/>
      <c r="YR56" s="517"/>
      <c r="YS56" s="517"/>
      <c r="YT56" s="517"/>
      <c r="YU56" s="517"/>
      <c r="YV56" s="517"/>
      <c r="YW56" s="517"/>
      <c r="YX56" s="517"/>
      <c r="YY56" s="517"/>
      <c r="YZ56" s="517"/>
      <c r="ZA56" s="517"/>
      <c r="ZB56" s="517"/>
      <c r="ZC56" s="517"/>
      <c r="ZD56" s="18"/>
      <c r="ZE56" s="517"/>
      <c r="ZF56" s="18"/>
      <c r="ZG56" s="517"/>
      <c r="ZH56" s="517"/>
      <c r="ZI56" s="517"/>
      <c r="ZJ56" s="517"/>
      <c r="ZK56" s="517"/>
      <c r="ZL56" s="517"/>
      <c r="ZM56" s="518"/>
      <c r="ZN56" s="518"/>
      <c r="ZO56" s="517"/>
      <c r="ZP56" s="517"/>
      <c r="ZQ56" s="517"/>
      <c r="ZR56" s="517"/>
      <c r="ZS56" s="517"/>
      <c r="ZT56" s="517"/>
      <c r="ZU56" s="517"/>
      <c r="ZV56" s="517"/>
      <c r="ZW56" s="517"/>
      <c r="ZX56" s="517"/>
      <c r="ZY56" s="517"/>
      <c r="ZZ56" s="517"/>
      <c r="AAA56" s="517"/>
      <c r="AAB56" s="517"/>
      <c r="AAC56" s="517"/>
      <c r="AAD56" s="517"/>
      <c r="AAE56" s="517"/>
      <c r="AAF56" s="517"/>
      <c r="AAG56" s="517"/>
      <c r="AAH56" s="517"/>
      <c r="AAI56" s="517"/>
      <c r="AAJ56" s="517"/>
      <c r="AAK56" s="517"/>
      <c r="AAL56" s="517"/>
      <c r="AAM56" s="517"/>
      <c r="AAN56" s="517"/>
      <c r="AAO56" s="517"/>
      <c r="AAP56" s="517"/>
      <c r="AAQ56" s="517"/>
      <c r="AAR56" s="517"/>
      <c r="AAS56" s="517"/>
      <c r="AAT56" s="517"/>
      <c r="AAU56" s="517"/>
      <c r="AAV56" s="517"/>
      <c r="AAW56" s="517"/>
      <c r="AAX56" s="517"/>
      <c r="AAY56" s="517"/>
      <c r="AAZ56" s="517"/>
      <c r="ABA56" s="517"/>
      <c r="ABB56" s="517"/>
      <c r="ABC56" s="517"/>
      <c r="ABD56" s="517"/>
      <c r="ABE56" s="517"/>
      <c r="ABF56" s="517"/>
      <c r="ABG56" s="517"/>
      <c r="ABH56" s="517"/>
      <c r="ABI56" s="517"/>
      <c r="ABJ56" s="517"/>
      <c r="ABK56" s="18"/>
      <c r="ABL56" s="517"/>
      <c r="ABM56" s="517"/>
      <c r="ABN56" s="517"/>
      <c r="ABO56" s="517"/>
      <c r="ABP56" s="517"/>
      <c r="ABQ56" s="517"/>
      <c r="ABR56" s="517"/>
      <c r="ABS56" s="517"/>
      <c r="ABT56" s="517"/>
      <c r="ABU56" s="517"/>
      <c r="ABV56" s="517"/>
      <c r="ABW56" s="517"/>
      <c r="ABX56" s="517"/>
      <c r="ABY56" s="517"/>
      <c r="ABZ56" s="517"/>
      <c r="ACA56" s="517"/>
      <c r="ACB56" s="517"/>
      <c r="ACC56" s="517"/>
      <c r="ACD56" s="517"/>
      <c r="ACE56" s="517"/>
      <c r="ACF56" s="517"/>
      <c r="ACG56" s="517"/>
      <c r="ACH56" s="517"/>
      <c r="ACI56" s="517"/>
      <c r="ACJ56" s="517"/>
      <c r="ACK56" s="517"/>
      <c r="ACL56" s="517"/>
      <c r="ACM56" s="517"/>
      <c r="ACN56" s="517"/>
      <c r="ACO56" s="517"/>
      <c r="ACP56" s="517"/>
      <c r="ACQ56" s="517"/>
      <c r="ACR56" s="517"/>
      <c r="ACS56" s="517"/>
      <c r="ACT56" s="517"/>
      <c r="ACU56" s="517"/>
      <c r="ACV56" s="517"/>
      <c r="ACW56" s="517"/>
      <c r="ACX56" s="517"/>
      <c r="ACY56" s="517"/>
      <c r="ACZ56" s="517"/>
      <c r="ADA56" s="517"/>
      <c r="ADB56" s="517"/>
      <c r="ADC56" s="517"/>
      <c r="ADD56" s="517"/>
      <c r="ADE56" s="517"/>
      <c r="ADF56" s="517"/>
      <c r="ADG56" s="517"/>
      <c r="ADH56" s="517"/>
      <c r="ADI56" s="517"/>
      <c r="ADJ56" s="517"/>
      <c r="ADK56" s="517"/>
      <c r="ADL56" s="517"/>
      <c r="ADM56" s="517"/>
      <c r="ADN56" s="517"/>
      <c r="ADO56" s="517"/>
      <c r="ADP56" s="517"/>
      <c r="ADQ56" s="517"/>
      <c r="ADR56" s="517"/>
      <c r="ADS56" s="517"/>
      <c r="ADT56" s="517"/>
      <c r="ADU56" s="517"/>
      <c r="ADV56" s="517"/>
      <c r="ADW56" s="517"/>
      <c r="ADX56" s="517"/>
      <c r="ADY56" s="517"/>
      <c r="ADZ56" s="517"/>
      <c r="AEA56" s="517"/>
      <c r="AEB56" s="517"/>
      <c r="AEC56" s="517"/>
      <c r="AED56" s="517"/>
      <c r="AEE56" s="517"/>
      <c r="AEF56" s="517"/>
      <c r="AEG56" s="517"/>
      <c r="AEH56" s="517"/>
      <c r="AEI56" s="517"/>
      <c r="AEJ56" s="517"/>
      <c r="AEK56" s="517"/>
      <c r="AEL56" s="517"/>
      <c r="AEM56" s="517"/>
      <c r="AEN56" s="517"/>
      <c r="AEO56" s="517"/>
      <c r="AEP56" s="517"/>
      <c r="AEQ56" s="517"/>
      <c r="AER56" s="517"/>
      <c r="AES56" s="517"/>
      <c r="AET56" s="517"/>
      <c r="AEU56" s="517"/>
      <c r="AEV56" s="517"/>
      <c r="AEW56" s="517"/>
      <c r="AEX56" s="517"/>
      <c r="AEY56" s="483">
        <v>0</v>
      </c>
    </row>
    <row r="57" spans="1:831">
      <c r="A57" s="18">
        <f t="shared" si="221"/>
        <v>44</v>
      </c>
      <c r="B57" s="18"/>
      <c r="C57" s="11">
        <v>1000</v>
      </c>
      <c r="D57" s="444"/>
      <c r="E57" t="b">
        <v>0</v>
      </c>
      <c r="H57" s="25" t="s">
        <v>1708</v>
      </c>
      <c r="I57" s="111"/>
      <c r="J57" s="111"/>
      <c r="K57" s="111"/>
      <c r="L57" s="111"/>
      <c r="M57" s="111"/>
      <c r="N57" s="537">
        <v>1</v>
      </c>
      <c r="O57" s="537">
        <v>1</v>
      </c>
      <c r="P57" s="537">
        <v>1</v>
      </c>
      <c r="Q57" s="537">
        <v>1</v>
      </c>
      <c r="R57" s="537">
        <v>1</v>
      </c>
      <c r="S57" s="537">
        <v>1</v>
      </c>
      <c r="T57" s="537">
        <v>1</v>
      </c>
      <c r="U57" s="537">
        <v>1</v>
      </c>
      <c r="V57" s="111"/>
      <c r="W57" s="111"/>
      <c r="X57" s="111"/>
      <c r="Y57" s="111"/>
      <c r="Z57" s="111"/>
      <c r="AA57" s="111"/>
      <c r="AB57" s="111"/>
      <c r="AC57" s="537">
        <v>1</v>
      </c>
      <c r="AD57" s="537">
        <v>1</v>
      </c>
      <c r="AE57" s="537">
        <v>1</v>
      </c>
      <c r="AF57" s="537">
        <v>1</v>
      </c>
      <c r="AG57" s="537">
        <v>1</v>
      </c>
      <c r="AH57" s="537">
        <v>1</v>
      </c>
      <c r="AI57" s="537">
        <v>1</v>
      </c>
      <c r="AJ57" s="111"/>
      <c r="AK57" s="537">
        <v>1</v>
      </c>
      <c r="AL57" s="111"/>
      <c r="AM57" s="111"/>
      <c r="AN57" s="537">
        <v>1</v>
      </c>
      <c r="AO57" s="537">
        <v>1</v>
      </c>
      <c r="AP57" s="537">
        <v>1</v>
      </c>
      <c r="AQ57" s="111"/>
      <c r="AR57" s="111"/>
      <c r="AS57" s="537">
        <v>1</v>
      </c>
      <c r="AT57" s="537">
        <v>1</v>
      </c>
      <c r="AU57" s="111"/>
      <c r="AV57" s="111"/>
      <c r="AW57" s="111"/>
      <c r="AX57" s="111"/>
      <c r="AY57" s="661">
        <v>1</v>
      </c>
      <c r="AZ57" s="537">
        <v>1</v>
      </c>
      <c r="BA57" s="22" t="s">
        <v>3198</v>
      </c>
      <c r="BB57" s="8"/>
      <c r="BC57" s="18" t="s">
        <v>2597</v>
      </c>
      <c r="BD57" s="525"/>
      <c r="BE57" s="525"/>
      <c r="BF57" s="525"/>
      <c r="BG57" s="525"/>
      <c r="BH57" s="525"/>
      <c r="BI57" s="525"/>
      <c r="BJ57" s="525"/>
      <c r="BK57" s="525"/>
      <c r="BL57" s="525"/>
      <c r="BM57" s="18" t="s">
        <v>2597</v>
      </c>
      <c r="BN57" s="525"/>
      <c r="BO57" s="525"/>
      <c r="BP57" s="525"/>
      <c r="BQ57" s="525"/>
      <c r="BR57" s="525"/>
      <c r="BS57" s="525"/>
      <c r="BT57" s="525"/>
      <c r="BU57" s="525"/>
      <c r="BV57" s="525"/>
      <c r="BW57" s="525"/>
      <c r="BX57" s="525"/>
      <c r="BY57" s="525"/>
      <c r="BZ57" s="525"/>
      <c r="CA57" s="525"/>
      <c r="CB57" s="525"/>
      <c r="CC57" s="525"/>
      <c r="CD57" s="525"/>
      <c r="CE57" s="525"/>
      <c r="CF57" s="18" t="s">
        <v>2597</v>
      </c>
      <c r="CG57" s="525"/>
      <c r="CH57" s="525"/>
      <c r="CI57" s="525"/>
      <c r="CJ57" s="525"/>
      <c r="CK57" s="525"/>
      <c r="CL57" s="525"/>
      <c r="CM57" s="525"/>
      <c r="CN57" s="525"/>
      <c r="CO57" s="525"/>
      <c r="CP57" s="525"/>
      <c r="CQ57" s="525"/>
      <c r="CR57" s="525"/>
      <c r="CS57" s="525"/>
      <c r="CT57" s="525"/>
      <c r="CU57" s="525"/>
      <c r="CV57" s="525"/>
      <c r="CW57" s="525"/>
      <c r="CX57" s="525"/>
      <c r="CY57" s="525"/>
      <c r="CZ57" s="525"/>
      <c r="DA57" s="525"/>
      <c r="DB57" s="525"/>
      <c r="DC57" s="18" t="s">
        <v>2597</v>
      </c>
      <c r="DD57" s="525"/>
      <c r="DE57" s="525"/>
      <c r="DF57" s="525"/>
      <c r="DG57" s="525"/>
      <c r="DH57" s="542"/>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525"/>
      <c r="GQ57" s="525"/>
      <c r="GR57" s="525"/>
      <c r="GS57" s="525"/>
      <c r="GT57" s="525"/>
      <c r="GU57" s="525"/>
      <c r="GV57" s="525"/>
      <c r="GW57" s="525"/>
      <c r="GX57" s="18" t="s">
        <v>2597</v>
      </c>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525"/>
      <c r="IJ57" s="525"/>
      <c r="IK57" s="525"/>
      <c r="IL57" s="525"/>
      <c r="IM57" s="525"/>
      <c r="IN57" s="525"/>
      <c r="IO57" s="525"/>
      <c r="IP57" s="525"/>
      <c r="IQ57" s="18" t="s">
        <v>2597</v>
      </c>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525"/>
      <c r="WM57" s="525"/>
      <c r="WN57" s="525"/>
      <c r="WO57" s="525"/>
      <c r="WP57" s="525"/>
      <c r="WQ57" s="525"/>
      <c r="WR57" s="525"/>
      <c r="WS57" s="525"/>
      <c r="WT57" s="18" t="s">
        <v>2597</v>
      </c>
      <c r="WU57" s="525"/>
      <c r="WV57" s="525"/>
      <c r="WW57" s="525"/>
      <c r="WX57" s="525"/>
      <c r="WY57" s="525"/>
      <c r="WZ57" s="525"/>
      <c r="XA57" s="525"/>
      <c r="XB57" s="525"/>
      <c r="XC57" s="525"/>
      <c r="XD57" s="525"/>
      <c r="XE57" s="525"/>
      <c r="XF57" s="525"/>
      <c r="XG57" s="525"/>
      <c r="XH57" s="525"/>
      <c r="XI57" s="525"/>
      <c r="XJ57" s="525"/>
      <c r="XK57" s="525"/>
      <c r="XL57" s="525"/>
      <c r="XM57" s="525"/>
      <c r="XN57" s="18" t="s">
        <v>2597</v>
      </c>
      <c r="XO57" s="525"/>
      <c r="XP57" s="525"/>
      <c r="XQ57" s="525"/>
      <c r="XR57" s="525"/>
      <c r="XS57" s="525"/>
      <c r="XT57" s="525"/>
      <c r="XU57" s="525"/>
      <c r="XV57" s="525"/>
      <c r="XW57" s="525"/>
      <c r="XX57" s="525"/>
      <c r="XY57" s="525"/>
      <c r="XZ57" s="525"/>
      <c r="YA57" s="525"/>
      <c r="YB57" s="525"/>
      <c r="YC57" s="525"/>
      <c r="YD57" s="525"/>
      <c r="YE57" s="525"/>
      <c r="YF57" s="525"/>
      <c r="YG57" s="525"/>
      <c r="YH57" s="525"/>
      <c r="YI57" s="525"/>
      <c r="YJ57" s="525"/>
      <c r="YK57" s="525"/>
      <c r="YL57" s="525"/>
      <c r="YM57" s="525"/>
      <c r="YN57" s="525"/>
      <c r="YO57" s="525"/>
      <c r="YP57" s="18" t="s">
        <v>2597</v>
      </c>
      <c r="YQ57" s="525"/>
      <c r="YR57" s="525"/>
      <c r="YS57" s="525"/>
      <c r="YT57" s="525"/>
      <c r="YU57" s="525"/>
      <c r="YV57" s="525"/>
      <c r="YW57" s="525"/>
      <c r="YX57" s="525"/>
      <c r="YY57" s="525"/>
      <c r="YZ57" s="525"/>
      <c r="ZA57" s="525"/>
      <c r="ZB57" s="525"/>
      <c r="ZC57" s="525"/>
      <c r="ZD57" s="18" t="s">
        <v>2597</v>
      </c>
      <c r="ZE57" s="525"/>
      <c r="ZF57" s="18" t="s">
        <v>2597</v>
      </c>
      <c r="ZG57" s="525"/>
      <c r="ZH57" s="525"/>
      <c r="ZI57" s="525"/>
      <c r="ZJ57" s="525"/>
      <c r="ZK57" s="525"/>
      <c r="ZL57" s="525"/>
      <c r="ZM57" s="542"/>
      <c r="ZN57" s="542"/>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525"/>
      <c r="AAV57" s="525"/>
      <c r="AAW57" s="525"/>
      <c r="AAX57" s="525"/>
      <c r="AAY57" s="525"/>
      <c r="AAZ57" s="525"/>
      <c r="ABA57" s="525"/>
      <c r="ABB57" s="525"/>
      <c r="ABC57" s="525"/>
      <c r="ABD57" s="525"/>
      <c r="ABE57" s="525"/>
      <c r="ABF57" s="525"/>
      <c r="ABG57" s="525"/>
      <c r="ABH57" s="525"/>
      <c r="ABI57" s="525"/>
      <c r="ABJ57" s="525"/>
      <c r="ABK57" s="18" t="s">
        <v>2597</v>
      </c>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525"/>
      <c r="AEJ57" s="525"/>
      <c r="AEK57" s="525"/>
      <c r="AEL57" s="525"/>
      <c r="AEM57" s="525"/>
      <c r="AEN57" s="525"/>
      <c r="AEO57" s="525"/>
      <c r="AEP57" s="525"/>
      <c r="AEQ57" s="525"/>
      <c r="AER57" s="525"/>
      <c r="AES57" s="525"/>
      <c r="AET57" s="525"/>
      <c r="AEU57" s="525"/>
      <c r="AEV57" s="525"/>
      <c r="AEW57" s="525"/>
      <c r="AEX57" s="525"/>
      <c r="AEY57" s="483">
        <v>0</v>
      </c>
    </row>
    <row r="58" spans="1:831" outlineLevel="2">
      <c r="A58" s="18">
        <f t="shared" si="221"/>
        <v>45</v>
      </c>
      <c r="B58" s="18"/>
      <c r="D58" s="444"/>
      <c r="E58" t="b">
        <v>0</v>
      </c>
      <c r="H58" s="25" t="s">
        <v>1604</v>
      </c>
      <c r="I58" s="111"/>
      <c r="J58" s="111"/>
      <c r="K58" s="111"/>
      <c r="L58" s="111"/>
      <c r="M58" s="111"/>
      <c r="N58" s="562">
        <f>PRODUCT($AY57:$AY58)</f>
        <v>1</v>
      </c>
      <c r="O58" s="562">
        <f>PRODUCT($AY57:$AY58)</f>
        <v>1</v>
      </c>
      <c r="P58" s="562">
        <f>PRODUCT($AY57:$AY58)</f>
        <v>1</v>
      </c>
      <c r="Q58" s="554">
        <f>PRODUCT($AP57:$AP58)</f>
        <v>1</v>
      </c>
      <c r="R58" s="554">
        <f>PRODUCT($AP57:$AP58)</f>
        <v>1</v>
      </c>
      <c r="S58" s="554">
        <f>PRODUCT($AP57:$AP58)</f>
        <v>1</v>
      </c>
      <c r="T58" s="567">
        <f>PRODUCT($N57:$N58)</f>
        <v>1</v>
      </c>
      <c r="U58" s="567">
        <f>PRODUCT($N57:$N58)</f>
        <v>1</v>
      </c>
      <c r="V58" s="111"/>
      <c r="W58" s="111"/>
      <c r="X58" s="111"/>
      <c r="Y58" s="111"/>
      <c r="Z58" s="111"/>
      <c r="AA58" s="111"/>
      <c r="AB58" s="111"/>
      <c r="AC58" s="562">
        <f>PRODUCT($AY57:$AY58)</f>
        <v>1</v>
      </c>
      <c r="AD58" s="562">
        <f>PRODUCT($AY57:$AY58)</f>
        <v>1</v>
      </c>
      <c r="AE58" s="562">
        <f t="shared" ref="AE58:AH58" si="222">PRODUCT($AY57:$AY58)</f>
        <v>1</v>
      </c>
      <c r="AF58" s="562">
        <f t="shared" si="222"/>
        <v>1</v>
      </c>
      <c r="AG58" s="562">
        <f t="shared" si="222"/>
        <v>1</v>
      </c>
      <c r="AH58" s="562">
        <f t="shared" si="222"/>
        <v>1</v>
      </c>
      <c r="AI58" s="562">
        <f t="shared" ref="AI58" si="223">PRODUCT($AY57:$AY58)</f>
        <v>1</v>
      </c>
      <c r="AJ58" s="111"/>
      <c r="AK58" s="559">
        <f>PRODUCT($P57:$P58)</f>
        <v>1</v>
      </c>
      <c r="AL58" s="111"/>
      <c r="AM58" s="111"/>
      <c r="AN58" s="562">
        <f t="shared" ref="AN58:AO58" si="224">PRODUCT($AY57:$AY58)</f>
        <v>1</v>
      </c>
      <c r="AO58" s="562">
        <f t="shared" si="224"/>
        <v>1</v>
      </c>
      <c r="AP58" s="562">
        <f>PRODUCT($AY57:$AY58)</f>
        <v>1</v>
      </c>
      <c r="AQ58" s="111"/>
      <c r="AR58" s="111"/>
      <c r="AS58" s="562">
        <f>PRODUCT($AY57:$AY58)</f>
        <v>1</v>
      </c>
      <c r="AT58" s="562">
        <f>PRODUCT($AY57:$AY58)</f>
        <v>1</v>
      </c>
      <c r="AU58" s="111"/>
      <c r="AV58" s="111"/>
      <c r="AW58" s="111"/>
      <c r="AX58" s="111"/>
      <c r="AY58" s="537">
        <v>1</v>
      </c>
      <c r="AZ58" s="111">
        <f>MAX($I58:$AY58)*INDEX($I57:$AY57,1,MATCH(MAX($I58:$AY58),$I58:$AY58,0))</f>
        <v>1</v>
      </c>
      <c r="BA58" s="11" t="s">
        <v>2228</v>
      </c>
      <c r="BB58" s="8"/>
      <c r="BC58" s="18"/>
      <c r="BD58" s="525"/>
      <c r="BE58" s="525"/>
      <c r="BF58" s="525"/>
      <c r="BG58" s="525"/>
      <c r="BH58" s="525"/>
      <c r="BI58" s="525"/>
      <c r="BJ58" s="525"/>
      <c r="BK58" s="525"/>
      <c r="BL58" s="525"/>
      <c r="BM58" s="18"/>
      <c r="BN58" s="525"/>
      <c r="BO58" s="525"/>
      <c r="BP58" s="525"/>
      <c r="BQ58" s="525"/>
      <c r="BR58" s="525"/>
      <c r="BS58" s="525"/>
      <c r="BT58" s="525"/>
      <c r="BU58" s="525"/>
      <c r="BV58" s="525"/>
      <c r="BW58" s="525"/>
      <c r="BX58" s="525"/>
      <c r="BY58" s="525"/>
      <c r="BZ58" s="525"/>
      <c r="CA58" s="525"/>
      <c r="CB58" s="525"/>
      <c r="CC58" s="525"/>
      <c r="CD58" s="525"/>
      <c r="CE58" s="525"/>
      <c r="CF58" s="18"/>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525"/>
      <c r="GS58" s="525"/>
      <c r="GT58" s="525"/>
      <c r="GU58" s="525"/>
      <c r="GV58" s="525"/>
      <c r="GW58" s="525"/>
      <c r="GX58" s="18"/>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525"/>
      <c r="IL58" s="525"/>
      <c r="IM58" s="525"/>
      <c r="IN58" s="525"/>
      <c r="IO58" s="525"/>
      <c r="IP58" s="525"/>
      <c r="IQ58" s="18"/>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525"/>
      <c r="WO58" s="525"/>
      <c r="WP58" s="525"/>
      <c r="WQ58" s="525"/>
      <c r="WR58" s="525"/>
      <c r="WS58" s="525"/>
      <c r="WT58" s="18"/>
      <c r="WU58" s="525"/>
      <c r="WV58" s="525"/>
      <c r="WW58" s="525"/>
      <c r="WX58" s="525"/>
      <c r="WY58" s="525"/>
      <c r="WZ58" s="525"/>
      <c r="XA58" s="525"/>
      <c r="XB58" s="525"/>
      <c r="XC58" s="525"/>
      <c r="XD58" s="525"/>
      <c r="XE58" s="525"/>
      <c r="XF58" s="525"/>
      <c r="XG58" s="525"/>
      <c r="XH58" s="525"/>
      <c r="XI58" s="525"/>
      <c r="XJ58" s="525"/>
      <c r="XK58" s="525"/>
      <c r="XL58" s="525"/>
      <c r="XM58" s="525"/>
      <c r="XN58" s="18"/>
      <c r="XO58" s="525"/>
      <c r="XP58" s="525"/>
      <c r="XQ58" s="525"/>
      <c r="XR58" s="525"/>
      <c r="XS58" s="525"/>
      <c r="XT58" s="525"/>
      <c r="XU58" s="525"/>
      <c r="XV58" s="525"/>
      <c r="XW58" s="525"/>
      <c r="XX58" s="525"/>
      <c r="XY58" s="525"/>
      <c r="XZ58" s="525"/>
      <c r="YA58" s="525"/>
      <c r="YB58" s="525"/>
      <c r="YC58" s="525"/>
      <c r="YD58" s="525"/>
      <c r="YE58" s="525"/>
      <c r="YF58" s="525"/>
      <c r="YG58" s="525"/>
      <c r="YH58" s="525"/>
      <c r="YI58" s="525"/>
      <c r="YJ58" s="525"/>
      <c r="YK58" s="525"/>
      <c r="YL58" s="525"/>
      <c r="YM58" s="525"/>
      <c r="YN58" s="525"/>
      <c r="YO58" s="525"/>
      <c r="YP58" s="18"/>
      <c r="YQ58" s="525"/>
      <c r="YR58" s="525"/>
      <c r="YS58" s="525"/>
      <c r="YT58" s="525"/>
      <c r="YU58" s="525"/>
      <c r="YV58" s="525"/>
      <c r="YW58" s="525"/>
      <c r="YX58" s="525"/>
      <c r="YY58" s="525"/>
      <c r="YZ58" s="525"/>
      <c r="ZA58" s="525"/>
      <c r="ZB58" s="525"/>
      <c r="ZC58" s="525"/>
      <c r="ZD58" s="18"/>
      <c r="ZE58" s="525"/>
      <c r="ZF58" s="18"/>
      <c r="ZG58" s="525"/>
      <c r="ZH58" s="525"/>
      <c r="ZI58" s="525"/>
      <c r="ZJ58" s="525"/>
      <c r="ZK58" s="525"/>
      <c r="ZL58" s="525"/>
      <c r="ZM58" s="542"/>
      <c r="ZN58" s="542"/>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525"/>
      <c r="AAX58" s="525"/>
      <c r="AAY58" s="525"/>
      <c r="AAZ58" s="525"/>
      <c r="ABA58" s="525"/>
      <c r="ABB58" s="525"/>
      <c r="ABC58" s="525"/>
      <c r="ABD58" s="525"/>
      <c r="ABE58" s="525"/>
      <c r="ABF58" s="525"/>
      <c r="ABG58" s="525"/>
      <c r="ABH58" s="525"/>
      <c r="ABI58" s="525"/>
      <c r="ABJ58" s="525"/>
      <c r="ABK58" s="18"/>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525"/>
      <c r="AEP58" s="525"/>
      <c r="AEQ58" s="525"/>
      <c r="AER58" s="525"/>
      <c r="AES58" s="525"/>
      <c r="AET58" s="525"/>
      <c r="AEU58" s="525"/>
      <c r="AEV58" s="525"/>
      <c r="AEW58" s="525"/>
      <c r="AEX58" s="525"/>
      <c r="AEY58" s="483">
        <v>0</v>
      </c>
    </row>
    <row r="59" spans="1:831" outlineLevel="1">
      <c r="A59" s="18">
        <f t="shared" si="221"/>
        <v>46</v>
      </c>
      <c r="B59" s="18"/>
      <c r="D59" s="444"/>
      <c r="E59" t="b">
        <v>0</v>
      </c>
      <c r="H59" s="25" t="s">
        <v>2163</v>
      </c>
      <c r="I59" s="558"/>
      <c r="J59" s="558"/>
      <c r="K59" s="558"/>
      <c r="L59" s="558"/>
      <c r="M59" s="558"/>
      <c r="N59" s="558" t="b">
        <v>1</v>
      </c>
      <c r="O59" s="558" t="b">
        <v>1</v>
      </c>
      <c r="P59" s="558" t="b">
        <v>1</v>
      </c>
      <c r="Q59" s="558" t="b">
        <v>1</v>
      </c>
      <c r="R59" s="558" t="b">
        <v>1</v>
      </c>
      <c r="S59" s="558" t="b">
        <v>1</v>
      </c>
      <c r="T59" s="558" t="b">
        <v>0</v>
      </c>
      <c r="U59" s="558" t="b">
        <v>0</v>
      </c>
      <c r="V59" s="558"/>
      <c r="W59" s="558"/>
      <c r="X59" s="558"/>
      <c r="Y59" s="558"/>
      <c r="Z59" s="558"/>
      <c r="AA59" s="558"/>
      <c r="AB59" s="558"/>
      <c r="AC59" s="558" t="b">
        <v>1</v>
      </c>
      <c r="AD59" s="558" t="b">
        <v>1</v>
      </c>
      <c r="AE59" s="558" t="b">
        <v>1</v>
      </c>
      <c r="AF59" s="558" t="b">
        <v>1</v>
      </c>
      <c r="AG59" s="558" t="b">
        <v>1</v>
      </c>
      <c r="AH59" s="558" t="b">
        <v>1</v>
      </c>
      <c r="AI59" s="558" t="b">
        <v>1</v>
      </c>
      <c r="AJ59" s="558"/>
      <c r="AK59" s="558" t="b">
        <v>0</v>
      </c>
      <c r="AL59" s="558"/>
      <c r="AM59" s="558"/>
      <c r="AN59" s="558" t="b">
        <v>0</v>
      </c>
      <c r="AO59" s="558" t="b">
        <v>0</v>
      </c>
      <c r="AP59" s="558" t="b">
        <v>0</v>
      </c>
      <c r="AQ59" s="558"/>
      <c r="AR59" s="558"/>
      <c r="AS59" s="558" t="b">
        <v>1</v>
      </c>
      <c r="AT59" s="558" t="b">
        <v>1</v>
      </c>
      <c r="AU59" s="558"/>
      <c r="AV59" s="558"/>
      <c r="AW59" s="558"/>
      <c r="AX59" s="558"/>
      <c r="AY59" s="558" t="b">
        <v>1</v>
      </c>
      <c r="AZ59" s="566"/>
      <c r="BA59" s="465" t="str">
        <f>BA57&amp;" "&amp;$AZ58&amp;" trials (if complete)"</f>
        <v>GHG 1 trials (if complete)</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525"/>
      <c r="GS59" s="525"/>
      <c r="GT59" s="525"/>
      <c r="GU59" s="525"/>
      <c r="GV59" s="525"/>
      <c r="GW59" s="525"/>
      <c r="GX59" s="18"/>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525"/>
      <c r="IL59" s="525"/>
      <c r="IM59" s="525"/>
      <c r="IN59" s="525"/>
      <c r="IO59" s="525"/>
      <c r="IP59" s="525"/>
      <c r="IQ59" s="18"/>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525"/>
      <c r="WO59" s="525"/>
      <c r="WP59" s="525"/>
      <c r="WQ59" s="525"/>
      <c r="WR59" s="525"/>
      <c r="WS59" s="525"/>
      <c r="WT59" s="18"/>
      <c r="WU59" s="525"/>
      <c r="WV59" s="525"/>
      <c r="WW59" s="525"/>
      <c r="WX59" s="525"/>
      <c r="WY59" s="525"/>
      <c r="WZ59" s="525"/>
      <c r="XA59" s="525"/>
      <c r="XB59" s="525"/>
      <c r="XC59" s="525"/>
      <c r="XD59" s="525"/>
      <c r="XE59" s="525"/>
      <c r="XF59" s="525"/>
      <c r="XG59" s="525"/>
      <c r="XH59" s="525"/>
      <c r="XI59" s="525"/>
      <c r="XJ59" s="525"/>
      <c r="XK59" s="525"/>
      <c r="XL59" s="525"/>
      <c r="XM59" s="525"/>
      <c r="XN59" s="18"/>
      <c r="XO59" s="525"/>
      <c r="XP59" s="525"/>
      <c r="XQ59" s="525"/>
      <c r="XR59" s="525"/>
      <c r="XS59" s="525"/>
      <c r="XT59" s="525"/>
      <c r="XU59" s="525"/>
      <c r="XV59" s="525"/>
      <c r="XW59" s="525"/>
      <c r="XX59" s="525"/>
      <c r="XY59" s="525"/>
      <c r="XZ59" s="525"/>
      <c r="YA59" s="525"/>
      <c r="YB59" s="525"/>
      <c r="YC59" s="525"/>
      <c r="YD59" s="525"/>
      <c r="YE59" s="525"/>
      <c r="YF59" s="525"/>
      <c r="YG59" s="525"/>
      <c r="YH59" s="525"/>
      <c r="YI59" s="525"/>
      <c r="YJ59" s="525"/>
      <c r="YK59" s="525"/>
      <c r="YL59" s="525"/>
      <c r="YM59" s="525"/>
      <c r="YN59" s="525"/>
      <c r="YO59" s="525"/>
      <c r="YP59" s="18"/>
      <c r="YQ59" s="525"/>
      <c r="YR59" s="525"/>
      <c r="YS59" s="525"/>
      <c r="YT59" s="525"/>
      <c r="YU59" s="525"/>
      <c r="YV59" s="525"/>
      <c r="YW59" s="525"/>
      <c r="YX59" s="525"/>
      <c r="YY59" s="525"/>
      <c r="YZ59" s="525"/>
      <c r="ZA59" s="525"/>
      <c r="ZB59" s="525"/>
      <c r="ZC59" s="525"/>
      <c r="ZD59" s="18"/>
      <c r="ZE59" s="525"/>
      <c r="ZF59" s="18"/>
      <c r="ZG59" s="525"/>
      <c r="ZH59" s="525"/>
      <c r="ZI59" s="525"/>
      <c r="ZJ59" s="525"/>
      <c r="ZK59" s="525"/>
      <c r="ZL59" s="525"/>
      <c r="ZM59" s="542"/>
      <c r="ZN59" s="542"/>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525"/>
      <c r="AAX59" s="525"/>
      <c r="AAY59" s="525"/>
      <c r="AAZ59" s="525"/>
      <c r="ABA59" s="525"/>
      <c r="ABB59" s="525"/>
      <c r="ABC59" s="525"/>
      <c r="ABD59" s="525"/>
      <c r="ABE59" s="525"/>
      <c r="ABF59" s="525"/>
      <c r="ABG59" s="525"/>
      <c r="ABH59" s="525"/>
      <c r="ABI59" s="525"/>
      <c r="ABJ59" s="525"/>
      <c r="ABK59" s="18"/>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525"/>
      <c r="AEP59" s="525"/>
      <c r="AEQ59" s="525"/>
      <c r="AER59" s="525"/>
      <c r="AES59" s="525"/>
      <c r="AET59" s="525"/>
      <c r="AEU59" s="525"/>
      <c r="AEV59" s="525"/>
      <c r="AEW59" s="525"/>
      <c r="AEX59" s="525"/>
      <c r="AEY59" s="483">
        <v>0</v>
      </c>
    </row>
    <row r="60" spans="1:831" outlineLevel="2">
      <c r="A60" s="18">
        <f t="shared" si="221"/>
        <v>47</v>
      </c>
      <c r="B60" s="18"/>
      <c r="C60" s="12"/>
      <c r="D60" s="12"/>
      <c r="E60" t="b">
        <v>0</v>
      </c>
      <c r="H60" s="25" t="s">
        <v>2302</v>
      </c>
      <c r="I60" s="110"/>
      <c r="J60" s="110"/>
      <c r="K60" s="110"/>
      <c r="L60" s="110"/>
      <c r="M60" s="110"/>
      <c r="N60" s="213">
        <v>1</v>
      </c>
      <c r="O60" s="213">
        <v>6</v>
      </c>
      <c r="P60" s="213">
        <v>1</v>
      </c>
      <c r="Q60" s="213">
        <v>1</v>
      </c>
      <c r="R60" s="213">
        <v>1</v>
      </c>
      <c r="S60" s="213">
        <v>1</v>
      </c>
      <c r="T60" s="213">
        <v>2</v>
      </c>
      <c r="U60" s="213">
        <v>1</v>
      </c>
      <c r="V60" s="110"/>
      <c r="W60" s="110"/>
      <c r="X60" s="110"/>
      <c r="Y60" s="110"/>
      <c r="Z60" s="110"/>
      <c r="AA60" s="110"/>
      <c r="AB60" s="110"/>
      <c r="AC60" s="213">
        <v>0</v>
      </c>
      <c r="AD60" s="213">
        <v>1</v>
      </c>
      <c r="AE60" s="213">
        <v>0</v>
      </c>
      <c r="AF60" s="213">
        <v>0</v>
      </c>
      <c r="AG60" s="213">
        <v>0</v>
      </c>
      <c r="AH60" s="213">
        <v>0</v>
      </c>
      <c r="AI60" s="213">
        <v>2</v>
      </c>
      <c r="AJ60" s="110"/>
      <c r="AK60" s="213">
        <v>2</v>
      </c>
      <c r="AL60" s="110"/>
      <c r="AM60" s="110"/>
      <c r="AN60" s="213"/>
      <c r="AO60" s="213"/>
      <c r="AP60" s="213"/>
      <c r="AQ60" s="110"/>
      <c r="AR60" s="110"/>
      <c r="AS60" s="213">
        <v>0</v>
      </c>
      <c r="AT60" s="213">
        <v>0</v>
      </c>
      <c r="AU60" s="110"/>
      <c r="AV60" s="110"/>
      <c r="AW60" s="110"/>
      <c r="AX60" s="110"/>
      <c r="AY60" s="213">
        <v>0</v>
      </c>
      <c r="AZ60" s="110"/>
      <c r="BA60" s="22"/>
      <c r="BB60" s="8"/>
      <c r="BC60" s="18"/>
      <c r="BD60" s="510"/>
      <c r="BE60" s="510"/>
      <c r="BF60" s="510"/>
      <c r="BG60" s="510"/>
      <c r="BH60" s="510"/>
      <c r="BI60" s="510"/>
      <c r="BJ60" s="510"/>
      <c r="BK60" s="510"/>
      <c r="BL60" s="510"/>
      <c r="BM60" s="18"/>
      <c r="BN60" s="510"/>
      <c r="BO60" s="510"/>
      <c r="BP60" s="510"/>
      <c r="BQ60" s="510"/>
      <c r="BR60" s="510"/>
      <c r="BS60" s="510"/>
      <c r="BT60" s="510"/>
      <c r="BU60" s="510"/>
      <c r="BV60" s="510"/>
      <c r="BW60" s="510"/>
      <c r="BX60" s="510"/>
      <c r="BY60" s="510"/>
      <c r="BZ60" s="510"/>
      <c r="CA60" s="510"/>
      <c r="CB60" s="510"/>
      <c r="CC60" s="510"/>
      <c r="CD60" s="510"/>
      <c r="CE60" s="510"/>
      <c r="CF60" s="18"/>
      <c r="CG60" s="510"/>
      <c r="CH60" s="510"/>
      <c r="CI60" s="510"/>
      <c r="CJ60" s="510"/>
      <c r="CK60" s="510"/>
      <c r="CL60" s="510"/>
      <c r="CM60" s="510"/>
      <c r="CN60" s="510"/>
      <c r="CO60" s="510"/>
      <c r="CP60" s="510"/>
      <c r="CQ60" s="510"/>
      <c r="CR60" s="510"/>
      <c r="CS60" s="510"/>
      <c r="CT60" s="510"/>
      <c r="CU60" s="510"/>
      <c r="CV60" s="510"/>
      <c r="CW60" s="510"/>
      <c r="CX60" s="510"/>
      <c r="CY60" s="510"/>
      <c r="CZ60" s="510"/>
      <c r="DA60" s="510"/>
      <c r="DB60" s="510"/>
      <c r="DC60" s="18"/>
      <c r="DD60" s="510"/>
      <c r="DE60" s="510"/>
      <c r="DF60" s="510"/>
      <c r="DG60" s="512"/>
      <c r="DH60" s="511"/>
      <c r="DI60" s="510"/>
      <c r="DJ60" s="510"/>
      <c r="DK60" s="510"/>
      <c r="DL60" s="510"/>
      <c r="DM60" s="510"/>
      <c r="DN60" s="510"/>
      <c r="DO60" s="510"/>
      <c r="DP60" s="510"/>
      <c r="DQ60" s="510"/>
      <c r="DR60" s="510"/>
      <c r="DS60" s="510"/>
      <c r="DT60" s="510"/>
      <c r="DU60" s="510"/>
      <c r="DV60" s="510"/>
      <c r="DW60" s="510"/>
      <c r="DX60" s="510"/>
      <c r="DY60" s="510"/>
      <c r="DZ60" s="510"/>
      <c r="EA60" s="510"/>
      <c r="EB60" s="510"/>
      <c r="EC60" s="510"/>
      <c r="ED60" s="510"/>
      <c r="EE60" s="510"/>
      <c r="EF60" s="510"/>
      <c r="EG60" s="510"/>
      <c r="EH60" s="510"/>
      <c r="EI60" s="510"/>
      <c r="EJ60" s="510"/>
      <c r="EK60" s="510"/>
      <c r="EL60" s="510"/>
      <c r="EM60" s="510"/>
      <c r="EN60" s="510"/>
      <c r="EO60" s="510"/>
      <c r="EP60" s="510"/>
      <c r="EQ60" s="510"/>
      <c r="ER60" s="510"/>
      <c r="ES60" s="510"/>
      <c r="ET60" s="510"/>
      <c r="EU60" s="510"/>
      <c r="EV60" s="510"/>
      <c r="EW60" s="510"/>
      <c r="EX60" s="510"/>
      <c r="EY60" s="510"/>
      <c r="EZ60" s="510"/>
      <c r="FA60" s="510"/>
      <c r="FB60" s="510"/>
      <c r="FC60" s="510"/>
      <c r="FD60" s="510"/>
      <c r="FE60" s="510"/>
      <c r="FF60" s="510"/>
      <c r="FG60" s="510"/>
      <c r="FH60" s="510"/>
      <c r="FI60" s="510"/>
      <c r="FJ60" s="510"/>
      <c r="FK60" s="510"/>
      <c r="FL60" s="510"/>
      <c r="FM60" s="510"/>
      <c r="FN60" s="510"/>
      <c r="FO60" s="510"/>
      <c r="FP60" s="510"/>
      <c r="FQ60" s="510"/>
      <c r="FR60" s="510"/>
      <c r="FS60" s="510"/>
      <c r="FT60" s="510"/>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510"/>
      <c r="GQ60" s="510"/>
      <c r="GR60" s="510"/>
      <c r="GS60" s="510"/>
      <c r="GT60" s="510"/>
      <c r="GU60" s="510"/>
      <c r="GV60" s="510"/>
      <c r="GW60" s="510"/>
      <c r="GX60" s="18"/>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0"/>
      <c r="HU60" s="510"/>
      <c r="HV60" s="510"/>
      <c r="HW60" s="510"/>
      <c r="HX60" s="510"/>
      <c r="HY60" s="510"/>
      <c r="HZ60" s="510"/>
      <c r="IA60" s="510"/>
      <c r="IB60" s="510"/>
      <c r="IC60" s="510"/>
      <c r="ID60" s="510"/>
      <c r="IE60" s="510"/>
      <c r="IF60" s="510"/>
      <c r="IG60" s="510"/>
      <c r="IH60" s="510"/>
      <c r="II60" s="510"/>
      <c r="IJ60" s="510"/>
      <c r="IK60" s="510"/>
      <c r="IL60" s="510"/>
      <c r="IM60" s="510"/>
      <c r="IN60" s="510"/>
      <c r="IO60" s="510"/>
      <c r="IP60" s="510"/>
      <c r="IQ60" s="18"/>
      <c r="IR60" s="510"/>
      <c r="IS60" s="510"/>
      <c r="IT60" s="510"/>
      <c r="IU60" s="510"/>
      <c r="IV60" s="510"/>
      <c r="IW60" s="510"/>
      <c r="IX60" s="510"/>
      <c r="IY60" s="510"/>
      <c r="IZ60" s="510"/>
      <c r="JA60" s="510"/>
      <c r="JB60" s="510"/>
      <c r="JC60" s="510"/>
      <c r="JD60" s="510"/>
      <c r="JE60" s="510"/>
      <c r="JF60" s="510"/>
      <c r="JG60" s="510"/>
      <c r="JH60" s="510"/>
      <c r="JI60" s="512"/>
      <c r="JJ60" s="510"/>
      <c r="JK60" s="510"/>
      <c r="JL60" s="510"/>
      <c r="JM60" s="510"/>
      <c r="JN60" s="510"/>
      <c r="JO60" s="510"/>
      <c r="JP60" s="510"/>
      <c r="JQ60" s="510"/>
      <c r="JR60" s="510"/>
      <c r="JS60" s="510"/>
      <c r="JT60" s="510"/>
      <c r="JU60" s="510"/>
      <c r="JV60" s="510"/>
      <c r="JW60" s="510"/>
      <c r="JX60" s="510"/>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513"/>
      <c r="VO60" s="513"/>
      <c r="VP60" s="513"/>
      <c r="VQ60" s="513"/>
      <c r="VR60" s="513"/>
      <c r="VS60" s="513"/>
      <c r="VT60" s="513"/>
      <c r="VU60" s="513"/>
      <c r="VV60" s="514"/>
      <c r="VW60" s="514"/>
      <c r="VX60" s="514"/>
      <c r="VY60" s="514"/>
      <c r="VZ60" s="514"/>
      <c r="WA60" s="514"/>
      <c r="WB60" s="513"/>
      <c r="WC60" s="513"/>
      <c r="WD60" s="513"/>
      <c r="WE60" s="513"/>
      <c r="WF60" s="513"/>
      <c r="WG60" s="513"/>
      <c r="WH60" s="513"/>
      <c r="WI60" s="513"/>
      <c r="WJ60" s="513"/>
      <c r="WK60" s="513"/>
      <c r="WL60" s="513"/>
      <c r="WM60" s="513"/>
      <c r="WN60" s="513"/>
      <c r="WO60" s="513"/>
      <c r="WP60" s="513"/>
      <c r="WQ60" s="513"/>
      <c r="WR60" s="513"/>
      <c r="WS60" s="510"/>
      <c r="WT60" s="18"/>
      <c r="WU60" s="510"/>
      <c r="WV60" s="510"/>
      <c r="WW60" s="510"/>
      <c r="WX60" s="510"/>
      <c r="WY60" s="510"/>
      <c r="WZ60" s="510"/>
      <c r="XA60" s="510"/>
      <c r="XB60" s="510"/>
      <c r="XC60" s="510"/>
      <c r="XD60" s="510"/>
      <c r="XE60" s="510"/>
      <c r="XF60" s="510"/>
      <c r="XG60" s="510"/>
      <c r="XH60" s="510"/>
      <c r="XI60" s="510"/>
      <c r="XJ60" s="510"/>
      <c r="XK60" s="510"/>
      <c r="XL60" s="510"/>
      <c r="XM60" s="510"/>
      <c r="XN60" s="18"/>
      <c r="XO60" s="510"/>
      <c r="XP60" s="510"/>
      <c r="XQ60" s="510"/>
      <c r="XR60" s="510"/>
      <c r="XS60" s="510"/>
      <c r="XT60" s="510"/>
      <c r="XU60" s="510"/>
      <c r="XV60" s="510"/>
      <c r="XW60" s="510"/>
      <c r="XX60" s="510"/>
      <c r="XY60" s="510"/>
      <c r="XZ60" s="510"/>
      <c r="YA60" s="510"/>
      <c r="YB60" s="510"/>
      <c r="YC60" s="510"/>
      <c r="YD60" s="510"/>
      <c r="YE60" s="510"/>
      <c r="YF60" s="510"/>
      <c r="YG60" s="510"/>
      <c r="YH60" s="510"/>
      <c r="YI60" s="510"/>
      <c r="YJ60" s="510"/>
      <c r="YK60" s="510"/>
      <c r="YL60" s="510"/>
      <c r="YM60" s="510"/>
      <c r="YN60" s="510"/>
      <c r="YO60" s="510"/>
      <c r="YP60" s="18"/>
      <c r="YQ60" s="510"/>
      <c r="YR60" s="510"/>
      <c r="YS60" s="510"/>
      <c r="YT60" s="510"/>
      <c r="YU60" s="510"/>
      <c r="YV60" s="510"/>
      <c r="YW60" s="510"/>
      <c r="YX60" s="510"/>
      <c r="YY60" s="510"/>
      <c r="YZ60" s="510"/>
      <c r="ZA60" s="510"/>
      <c r="ZB60" s="510"/>
      <c r="ZC60" s="510"/>
      <c r="ZD60" s="18"/>
      <c r="ZE60" s="510"/>
      <c r="ZF60" s="18"/>
      <c r="ZG60" s="510"/>
      <c r="ZH60" s="510"/>
      <c r="ZI60" s="510"/>
      <c r="ZJ60" s="510"/>
      <c r="ZK60" s="510"/>
      <c r="ZL60" s="512"/>
      <c r="ZM60" s="511"/>
      <c r="ZN60" s="511"/>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510"/>
      <c r="AAV60" s="510"/>
      <c r="AAW60" s="510"/>
      <c r="AAX60" s="510"/>
      <c r="AAY60" s="510"/>
      <c r="AAZ60" s="510"/>
      <c r="ABA60" s="510"/>
      <c r="ABB60" s="510"/>
      <c r="ABC60" s="510"/>
      <c r="ABD60" s="510"/>
      <c r="ABE60" s="510"/>
      <c r="ABF60" s="510"/>
      <c r="ABG60" s="510"/>
      <c r="ABH60" s="510"/>
      <c r="ABI60" s="510"/>
      <c r="ABJ60" s="510"/>
      <c r="ABK60" s="18"/>
      <c r="ABL60" s="451"/>
      <c r="ABM60" s="451"/>
      <c r="ABN60" s="451"/>
      <c r="ABO60" s="451"/>
      <c r="ABP60" s="451"/>
      <c r="ABQ60" s="451"/>
      <c r="ABR60" s="451"/>
      <c r="ABS60" s="451"/>
      <c r="ABT60" s="451"/>
      <c r="ABU60" s="451"/>
      <c r="ABV60" s="451"/>
      <c r="ABW60" s="451"/>
      <c r="ABX60" s="451"/>
      <c r="ABY60" s="451"/>
      <c r="ABZ60" s="451"/>
      <c r="ACA60" s="451"/>
      <c r="ACB60" s="451"/>
      <c r="ACC60" s="451"/>
      <c r="ACD60" s="451"/>
      <c r="ACE60" s="451"/>
      <c r="ACF60" s="451"/>
      <c r="ACG60" s="451"/>
      <c r="ACH60" s="451"/>
      <c r="ACI60" s="451"/>
      <c r="ACJ60" s="451"/>
      <c r="ACK60" s="451"/>
      <c r="ACL60" s="451"/>
      <c r="ACM60" s="451"/>
      <c r="ACN60" s="451"/>
      <c r="ACO60" s="451"/>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5"/>
      <c r="AEI60" s="515"/>
      <c r="AEJ60" s="515"/>
      <c r="AEK60" s="515"/>
      <c r="AEL60" s="515"/>
      <c r="AEM60" s="515"/>
      <c r="AEN60" s="515"/>
      <c r="AEO60" s="515"/>
      <c r="AEP60" s="515"/>
      <c r="AEQ60" s="515"/>
      <c r="AER60" s="515"/>
      <c r="AES60" s="515"/>
      <c r="AET60" s="515"/>
      <c r="AEU60" s="515"/>
      <c r="AEV60" s="515"/>
      <c r="AEW60" s="515"/>
      <c r="AEX60" s="510"/>
      <c r="AEY60" s="483">
        <v>0</v>
      </c>
    </row>
    <row r="61" spans="1:831" outlineLevel="2">
      <c r="A61" s="18">
        <f t="shared" si="221"/>
        <v>48</v>
      </c>
      <c r="B61" s="18"/>
      <c r="C61" s="12"/>
      <c r="D61" s="12"/>
      <c r="E61" t="b">
        <v>0</v>
      </c>
      <c r="H61" s="25" t="str">
        <f>"sStep/SA "&amp;RIGHT(H60,2)+1</f>
        <v>sStep/SA 2</v>
      </c>
      <c r="I61" s="110"/>
      <c r="J61" s="110"/>
      <c r="K61" s="110"/>
      <c r="L61" s="110"/>
      <c r="M61" s="110"/>
      <c r="N61" s="213">
        <v>1</v>
      </c>
      <c r="O61" s="213">
        <v>1</v>
      </c>
      <c r="P61" s="213">
        <v>1</v>
      </c>
      <c r="Q61" s="213">
        <v>1</v>
      </c>
      <c r="R61" s="213">
        <v>1</v>
      </c>
      <c r="S61" s="213">
        <v>1</v>
      </c>
      <c r="T61" s="213">
        <v>4</v>
      </c>
      <c r="U61" s="213">
        <v>2</v>
      </c>
      <c r="V61" s="110"/>
      <c r="W61" s="110"/>
      <c r="X61" s="110"/>
      <c r="Y61" s="110"/>
      <c r="Z61" s="110"/>
      <c r="AA61" s="110"/>
      <c r="AB61" s="110"/>
      <c r="AC61" s="213">
        <v>1</v>
      </c>
      <c r="AD61" s="213">
        <v>1</v>
      </c>
      <c r="AE61" s="213">
        <v>1</v>
      </c>
      <c r="AF61" s="213">
        <v>1</v>
      </c>
      <c r="AG61" s="213">
        <v>1</v>
      </c>
      <c r="AH61" s="213">
        <v>1</v>
      </c>
      <c r="AI61" s="213">
        <v>1</v>
      </c>
      <c r="AJ61" s="110"/>
      <c r="AK61" s="213">
        <v>2</v>
      </c>
      <c r="AL61" s="110"/>
      <c r="AM61" s="110"/>
      <c r="AN61" s="110"/>
      <c r="AO61" s="110"/>
      <c r="AP61" s="110"/>
      <c r="AQ61" s="110"/>
      <c r="AR61" s="110"/>
      <c r="AS61" s="213">
        <v>1</v>
      </c>
      <c r="AT61" s="213">
        <v>1</v>
      </c>
      <c r="AU61" s="110"/>
      <c r="AV61" s="110"/>
      <c r="AW61" s="110"/>
      <c r="AX61" s="110"/>
      <c r="AY61" s="213">
        <v>1</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6"/>
      <c r="DL61" s="510"/>
      <c r="DM61" s="516"/>
      <c r="DN61" s="516"/>
      <c r="DO61" s="516"/>
      <c r="DP61" s="516"/>
      <c r="DQ61" s="516"/>
      <c r="DR61" s="510"/>
      <c r="DS61" s="510"/>
      <c r="DT61" s="510"/>
      <c r="DU61" s="510"/>
      <c r="DV61" s="516"/>
      <c r="DW61" s="516"/>
      <c r="DX61" s="510"/>
      <c r="DY61" s="510"/>
      <c r="DZ61" s="510"/>
      <c r="EA61" s="510"/>
      <c r="EB61" s="510"/>
      <c r="EC61" s="516"/>
      <c r="ED61" s="516"/>
      <c r="EE61" s="516"/>
      <c r="EF61" s="516"/>
      <c r="EG61" s="516"/>
      <c r="EH61" s="516"/>
      <c r="EI61" s="516"/>
      <c r="EJ61" s="516"/>
      <c r="EK61" s="516"/>
      <c r="EL61" s="516"/>
      <c r="EM61" s="516"/>
      <c r="EN61" s="516"/>
      <c r="EO61" s="516"/>
      <c r="EP61" s="516"/>
      <c r="EQ61" s="516"/>
      <c r="ER61" s="516"/>
      <c r="ES61" s="516"/>
      <c r="ET61" s="516"/>
      <c r="EU61" s="516"/>
      <c r="EV61" s="516"/>
      <c r="EW61" s="516"/>
      <c r="EX61" s="516"/>
      <c r="EY61" s="516"/>
      <c r="EZ61" s="510"/>
      <c r="FA61" s="510"/>
      <c r="FB61" s="510"/>
      <c r="FC61" s="510"/>
      <c r="FD61" s="510"/>
      <c r="FE61" s="516"/>
      <c r="FF61" s="516"/>
      <c r="FG61" s="516"/>
      <c r="FH61" s="516"/>
      <c r="FI61" s="516"/>
      <c r="FJ61" s="516"/>
      <c r="FK61" s="516"/>
      <c r="FL61" s="516"/>
      <c r="FM61" s="516"/>
      <c r="FN61" s="516"/>
      <c r="FO61" s="516"/>
      <c r="FP61" s="516"/>
      <c r="FQ61" s="516"/>
      <c r="FR61" s="516"/>
      <c r="FS61" s="516"/>
      <c r="FT61" s="516"/>
      <c r="FU61" s="516"/>
      <c r="FV61" s="516"/>
      <c r="FW61" s="516"/>
      <c r="FX61" s="516"/>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18"/>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6"/>
      <c r="IC61" s="516"/>
      <c r="ID61" s="510"/>
      <c r="IE61" s="510"/>
      <c r="IF61" s="510"/>
      <c r="IG61" s="510"/>
      <c r="IH61" s="510"/>
      <c r="II61" s="510"/>
      <c r="IJ61" s="510"/>
      <c r="IK61" s="510"/>
      <c r="IL61" s="510"/>
      <c r="IM61" s="510"/>
      <c r="IN61" s="510"/>
      <c r="IO61" s="510"/>
      <c r="IP61" s="510"/>
      <c r="IQ61" s="18"/>
      <c r="IR61" s="510"/>
      <c r="IS61" s="510"/>
      <c r="IT61" s="510"/>
      <c r="IU61" s="510"/>
      <c r="IV61" s="510"/>
      <c r="IW61" s="510"/>
      <c r="IX61" s="510"/>
      <c r="IY61" s="510"/>
      <c r="IZ61" s="510"/>
      <c r="JA61" s="510"/>
      <c r="JB61" s="510"/>
      <c r="JC61" s="510"/>
      <c r="JD61" s="510"/>
      <c r="JE61" s="510"/>
      <c r="JF61" s="510"/>
      <c r="JG61" s="510"/>
      <c r="JH61" s="510"/>
      <c r="JI61" s="512"/>
      <c r="JJ61" s="510"/>
      <c r="JK61" s="510"/>
      <c r="JL61" s="510"/>
      <c r="JM61" s="510"/>
      <c r="JN61" s="510"/>
      <c r="JO61" s="510"/>
      <c r="JP61" s="510"/>
      <c r="JQ61" s="510"/>
      <c r="JR61" s="510"/>
      <c r="JS61" s="510"/>
      <c r="JT61" s="510"/>
      <c r="JU61" s="510"/>
      <c r="JV61" s="510"/>
      <c r="JW61" s="510"/>
      <c r="JX61" s="510"/>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3"/>
      <c r="VQ61" s="513"/>
      <c r="VR61" s="513"/>
      <c r="VS61" s="513"/>
      <c r="VT61" s="513"/>
      <c r="VU61" s="513"/>
      <c r="VV61" s="87"/>
      <c r="VW61" s="87"/>
      <c r="VX61" s="87"/>
      <c r="VY61" s="87"/>
      <c r="VZ61" s="87"/>
      <c r="WA61" s="87"/>
      <c r="WB61" s="513"/>
      <c r="WC61" s="513"/>
      <c r="WD61" s="513"/>
      <c r="WE61" s="513"/>
      <c r="WF61" s="513"/>
      <c r="WG61" s="513"/>
      <c r="WH61" s="513"/>
      <c r="WI61" s="513"/>
      <c r="WJ61" s="513"/>
      <c r="WK61" s="513"/>
      <c r="WL61" s="513"/>
      <c r="WM61" s="513"/>
      <c r="WN61" s="513"/>
      <c r="WO61" s="513"/>
      <c r="WP61" s="513"/>
      <c r="WQ61" s="513"/>
      <c r="WR61" s="513"/>
      <c r="WS61" s="510"/>
      <c r="WT61" s="18"/>
      <c r="WU61" s="510"/>
      <c r="WV61" s="510"/>
      <c r="WW61" s="510"/>
      <c r="WX61" s="516"/>
      <c r="WY61" s="516"/>
      <c r="WZ61" s="516"/>
      <c r="XA61" s="516"/>
      <c r="XB61" s="516"/>
      <c r="XC61" s="516"/>
      <c r="XD61" s="516"/>
      <c r="XE61" s="516"/>
      <c r="XF61" s="516"/>
      <c r="XG61" s="516"/>
      <c r="XH61" s="516"/>
      <c r="XI61" s="516"/>
      <c r="XJ61" s="516"/>
      <c r="XK61" s="516"/>
      <c r="XL61" s="516"/>
      <c r="XM61" s="516"/>
      <c r="XN61" s="18"/>
      <c r="XO61" s="510"/>
      <c r="XP61" s="510"/>
      <c r="XQ61" s="510"/>
      <c r="XR61" s="510"/>
      <c r="XS61" s="510"/>
      <c r="XT61" s="510"/>
      <c r="XU61" s="510"/>
      <c r="XV61" s="510"/>
      <c r="XW61" s="510"/>
      <c r="XX61" s="510"/>
      <c r="XY61" s="510"/>
      <c r="XZ61" s="510"/>
      <c r="YA61" s="510"/>
      <c r="YB61" s="510"/>
      <c r="YC61" s="510"/>
      <c r="YD61" s="510"/>
      <c r="YE61" s="510"/>
      <c r="YF61" s="516"/>
      <c r="YG61" s="516"/>
      <c r="YH61" s="516"/>
      <c r="YI61" s="510"/>
      <c r="YJ61" s="510"/>
      <c r="YK61" s="516"/>
      <c r="YL61" s="516"/>
      <c r="YM61" s="510"/>
      <c r="YN61" s="510"/>
      <c r="YO61" s="510"/>
      <c r="YP61" s="18"/>
      <c r="YQ61" s="510"/>
      <c r="YR61" s="510"/>
      <c r="YS61" s="510"/>
      <c r="YT61" s="510"/>
      <c r="YU61" s="510"/>
      <c r="YV61" s="510"/>
      <c r="YW61" s="510"/>
      <c r="YX61" s="510"/>
      <c r="YY61" s="510"/>
      <c r="YZ61" s="510"/>
      <c r="ZA61" s="510"/>
      <c r="ZB61" s="510"/>
      <c r="ZC61" s="510"/>
      <c r="ZD61" s="18"/>
      <c r="ZE61" s="510"/>
      <c r="ZF61" s="18"/>
      <c r="ZG61" s="510"/>
      <c r="ZH61" s="510"/>
      <c r="ZI61" s="510"/>
      <c r="ZJ61" s="510"/>
      <c r="ZK61" s="510"/>
      <c r="ZL61" s="512"/>
      <c r="ZM61" s="511"/>
      <c r="ZN61" s="511"/>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510"/>
      <c r="ABD61" s="510"/>
      <c r="ABE61" s="510"/>
      <c r="ABF61" s="510"/>
      <c r="ABG61" s="510"/>
      <c r="ABH61" s="510"/>
      <c r="ABI61" s="510"/>
      <c r="ABJ61" s="510"/>
      <c r="ABK61" s="18"/>
      <c r="ABL61" s="22"/>
      <c r="ABM61" s="22"/>
      <c r="ABN61" s="22"/>
      <c r="ABO61" s="22"/>
      <c r="ABP61" s="22"/>
      <c r="ABQ61" s="22"/>
      <c r="ABR61" s="22"/>
      <c r="ABS61" s="22"/>
      <c r="ABT61" s="22"/>
      <c r="ABU61" s="22"/>
      <c r="ABV61" s="22"/>
      <c r="ABW61" s="22"/>
      <c r="ABX61" s="22"/>
      <c r="ABY61" s="22"/>
      <c r="ABZ61" s="22"/>
      <c r="ACA61" s="22"/>
      <c r="ACB61" s="22"/>
      <c r="ACC61" s="22"/>
      <c r="ACD61" s="22"/>
      <c r="ACE61" s="22"/>
      <c r="ACF61" s="22"/>
      <c r="ACG61" s="22"/>
      <c r="ACH61" s="22"/>
      <c r="ACI61" s="22"/>
      <c r="ACJ61" s="22"/>
      <c r="ACK61" s="22"/>
      <c r="ACL61" s="22"/>
      <c r="ACM61" s="22"/>
      <c r="ACN61" s="22"/>
      <c r="ACO61" s="22"/>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5"/>
      <c r="AEK61" s="515"/>
      <c r="AEL61" s="515"/>
      <c r="AEM61" s="515"/>
      <c r="AEN61" s="515"/>
      <c r="AEO61" s="515"/>
      <c r="AEP61" s="515"/>
      <c r="AEQ61" s="515"/>
      <c r="AER61" s="515"/>
      <c r="AES61" s="515"/>
      <c r="AET61" s="515"/>
      <c r="AEU61" s="515"/>
      <c r="AEV61" s="515"/>
      <c r="AEW61" s="515"/>
      <c r="AEX61" s="516"/>
      <c r="AEY61" s="483">
        <v>0</v>
      </c>
    </row>
    <row r="62" spans="1:831" outlineLevel="2">
      <c r="A62" s="18">
        <f t="shared" si="221"/>
        <v>49</v>
      </c>
      <c r="B62" s="18"/>
      <c r="C62" s="12"/>
      <c r="D62" s="12"/>
      <c r="E62" t="b">
        <v>0</v>
      </c>
      <c r="H62" s="25" t="str">
        <f>"SA "&amp;RIGHT(H61,2)+1</f>
        <v>SA 3</v>
      </c>
      <c r="I62" s="110"/>
      <c r="J62" s="110"/>
      <c r="K62" s="110"/>
      <c r="L62" s="110"/>
      <c r="M62" s="110"/>
      <c r="N62" s="110"/>
      <c r="O62" s="213"/>
      <c r="P62" s="110"/>
      <c r="Q62" s="110"/>
      <c r="R62" s="110"/>
      <c r="S62" s="110"/>
      <c r="T62" s="213"/>
      <c r="U62" s="213">
        <v>3</v>
      </c>
      <c r="V62" s="110"/>
      <c r="W62" s="110"/>
      <c r="X62" s="110"/>
      <c r="Y62" s="110"/>
      <c r="Z62" s="110"/>
      <c r="AA62" s="110"/>
      <c r="AB62" s="110"/>
      <c r="AC62" s="110"/>
      <c r="AD62" s="110"/>
      <c r="AE62" s="110"/>
      <c r="AF62" s="110"/>
      <c r="AG62" s="110"/>
      <c r="AH62" s="110"/>
      <c r="AI62" s="110"/>
      <c r="AJ62" s="110"/>
      <c r="AK62" s="213">
        <v>1</v>
      </c>
      <c r="AL62" s="110"/>
      <c r="AM62" s="110"/>
      <c r="AN62" s="110"/>
      <c r="AO62" s="110"/>
      <c r="AP62" s="110"/>
      <c r="AQ62" s="110"/>
      <c r="AR62" s="110"/>
      <c r="AS62" s="110"/>
      <c r="AT62" s="110"/>
      <c r="AU62" s="110"/>
      <c r="AV62" s="110"/>
      <c r="AW62" s="110"/>
      <c r="AX62" s="110"/>
      <c r="AY62" s="110"/>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0"/>
      <c r="EB62" s="510"/>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6"/>
      <c r="EY62" s="516"/>
      <c r="EZ62" s="510"/>
      <c r="FA62" s="510"/>
      <c r="FB62" s="510"/>
      <c r="FC62" s="510"/>
      <c r="FD62" s="510"/>
      <c r="FE62" s="516"/>
      <c r="FF62" s="516"/>
      <c r="FG62" s="516"/>
      <c r="FH62" s="516"/>
      <c r="FI62" s="516"/>
      <c r="FJ62" s="516"/>
      <c r="FK62" s="516"/>
      <c r="FL62" s="516"/>
      <c r="FM62" s="516"/>
      <c r="FN62" s="516"/>
      <c r="FO62" s="516"/>
      <c r="FP62" s="516"/>
      <c r="FQ62" s="516"/>
      <c r="FR62" s="516"/>
      <c r="FS62" s="516"/>
      <c r="FT62" s="516"/>
      <c r="FU62" s="516"/>
      <c r="FV62" s="516"/>
      <c r="FW62" s="516"/>
      <c r="FX62" s="516"/>
      <c r="FY62" s="510"/>
      <c r="FZ62" s="510"/>
      <c r="GA62" s="510"/>
      <c r="GB62" s="510"/>
      <c r="GC62" s="510"/>
      <c r="GD62" s="510"/>
      <c r="GE62" s="510"/>
      <c r="GF62" s="510"/>
      <c r="GG62" s="510"/>
      <c r="GH62" s="510"/>
      <c r="GI62" s="510"/>
      <c r="GJ62" s="510"/>
      <c r="GK62" s="510"/>
      <c r="GL62" s="510"/>
      <c r="GM62" s="510"/>
      <c r="GN62" s="510"/>
      <c r="GO62" s="510"/>
      <c r="GP62" s="510"/>
      <c r="GQ62" s="510"/>
      <c r="GR62" s="510"/>
      <c r="GS62" s="510"/>
      <c r="GT62" s="510"/>
      <c r="GU62" s="510"/>
      <c r="GV62" s="510"/>
      <c r="GW62" s="510"/>
      <c r="GX62" s="18"/>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0"/>
      <c r="HW62" s="510"/>
      <c r="HX62" s="510"/>
      <c r="HY62" s="510"/>
      <c r="HZ62" s="510"/>
      <c r="IA62" s="510"/>
      <c r="IB62" s="516"/>
      <c r="IC62" s="516"/>
      <c r="ID62" s="510"/>
      <c r="IE62" s="510"/>
      <c r="IF62" s="510"/>
      <c r="IG62" s="510"/>
      <c r="IH62" s="510"/>
      <c r="II62" s="510"/>
      <c r="IJ62" s="510"/>
      <c r="IK62" s="510"/>
      <c r="IL62" s="510"/>
      <c r="IM62" s="510"/>
      <c r="IN62" s="510"/>
      <c r="IO62" s="510"/>
      <c r="IP62" s="510"/>
      <c r="IQ62" s="18"/>
      <c r="IR62" s="510"/>
      <c r="IS62" s="510"/>
      <c r="IT62" s="510"/>
      <c r="IU62" s="510"/>
      <c r="IV62" s="510"/>
      <c r="IW62" s="510"/>
      <c r="IX62" s="510"/>
      <c r="IY62" s="510"/>
      <c r="IZ62" s="510"/>
      <c r="JA62" s="510"/>
      <c r="JB62" s="510"/>
      <c r="JC62" s="510"/>
      <c r="JD62" s="510"/>
      <c r="JE62" s="510"/>
      <c r="JF62" s="510"/>
      <c r="JG62" s="510"/>
      <c r="JH62" s="510"/>
      <c r="JI62" s="512"/>
      <c r="JJ62" s="510"/>
      <c r="JK62" s="510"/>
      <c r="JL62" s="510"/>
      <c r="JM62" s="510"/>
      <c r="JN62" s="510"/>
      <c r="JO62" s="510"/>
      <c r="JP62" s="510"/>
      <c r="JQ62" s="510"/>
      <c r="JR62" s="510"/>
      <c r="JS62" s="510"/>
      <c r="JT62" s="510"/>
      <c r="JU62" s="510"/>
      <c r="JV62" s="510"/>
      <c r="JW62" s="510"/>
      <c r="JX62" s="510"/>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513"/>
      <c r="VQ62" s="513"/>
      <c r="VR62" s="513"/>
      <c r="VS62" s="513"/>
      <c r="VT62" s="513"/>
      <c r="VU62" s="513"/>
      <c r="VV62" s="87"/>
      <c r="VW62" s="87"/>
      <c r="VX62" s="87"/>
      <c r="VY62" s="87"/>
      <c r="VZ62" s="87"/>
      <c r="WA62" s="87"/>
      <c r="WB62" s="513"/>
      <c r="WC62" s="513"/>
      <c r="WD62" s="513"/>
      <c r="WE62" s="513"/>
      <c r="WF62" s="513"/>
      <c r="WG62" s="513"/>
      <c r="WH62" s="513"/>
      <c r="WI62" s="513"/>
      <c r="WJ62" s="513"/>
      <c r="WK62" s="513"/>
      <c r="WL62" s="513"/>
      <c r="WM62" s="513"/>
      <c r="WN62" s="513"/>
      <c r="WO62" s="513"/>
      <c r="WP62" s="513"/>
      <c r="WQ62" s="513"/>
      <c r="WR62" s="513"/>
      <c r="WS62" s="510"/>
      <c r="WT62" s="18"/>
      <c r="WU62" s="510"/>
      <c r="WV62" s="510"/>
      <c r="WW62" s="510"/>
      <c r="WX62" s="516"/>
      <c r="WY62" s="516"/>
      <c r="WZ62" s="516"/>
      <c r="XA62" s="516"/>
      <c r="XB62" s="516"/>
      <c r="XC62" s="516"/>
      <c r="XD62" s="516"/>
      <c r="XE62" s="516"/>
      <c r="XF62" s="516"/>
      <c r="XG62" s="516"/>
      <c r="XH62" s="516"/>
      <c r="XI62" s="516"/>
      <c r="XJ62" s="516"/>
      <c r="XK62" s="516"/>
      <c r="XL62" s="516"/>
      <c r="XM62" s="516"/>
      <c r="XN62" s="18"/>
      <c r="XO62" s="510"/>
      <c r="XP62" s="510"/>
      <c r="XQ62" s="510"/>
      <c r="XR62" s="510"/>
      <c r="XS62" s="510"/>
      <c r="XT62" s="510"/>
      <c r="XU62" s="510"/>
      <c r="XV62" s="510"/>
      <c r="XW62" s="510"/>
      <c r="XX62" s="510"/>
      <c r="XY62" s="510"/>
      <c r="XZ62" s="510"/>
      <c r="YA62" s="510"/>
      <c r="YB62" s="510"/>
      <c r="YC62" s="510"/>
      <c r="YD62" s="510"/>
      <c r="YE62" s="510"/>
      <c r="YF62" s="516"/>
      <c r="YG62" s="516"/>
      <c r="YH62" s="516"/>
      <c r="YI62" s="510"/>
      <c r="YJ62" s="510"/>
      <c r="YK62" s="516"/>
      <c r="YL62" s="516"/>
      <c r="YM62" s="510"/>
      <c r="YN62" s="510"/>
      <c r="YO62" s="510"/>
      <c r="YP62" s="18"/>
      <c r="YQ62" s="510"/>
      <c r="YR62" s="510"/>
      <c r="YS62" s="510"/>
      <c r="YT62" s="510"/>
      <c r="YU62" s="510"/>
      <c r="YV62" s="510"/>
      <c r="YW62" s="510"/>
      <c r="YX62" s="510"/>
      <c r="YY62" s="510"/>
      <c r="YZ62" s="510"/>
      <c r="ZA62" s="510"/>
      <c r="ZB62" s="510"/>
      <c r="ZC62" s="510"/>
      <c r="ZD62" s="18"/>
      <c r="ZE62" s="510"/>
      <c r="ZF62" s="18"/>
      <c r="ZG62" s="510"/>
      <c r="ZH62" s="510"/>
      <c r="ZI62" s="510"/>
      <c r="ZJ62" s="510"/>
      <c r="ZK62" s="510"/>
      <c r="ZL62" s="512"/>
      <c r="ZM62" s="511"/>
      <c r="ZN62" s="511"/>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510"/>
      <c r="AAX62" s="510"/>
      <c r="AAY62" s="510"/>
      <c r="AAZ62" s="510"/>
      <c r="ABA62" s="510"/>
      <c r="ABB62" s="510"/>
      <c r="ABC62" s="510"/>
      <c r="ABD62" s="510"/>
      <c r="ABE62" s="510"/>
      <c r="ABF62" s="510"/>
      <c r="ABG62" s="510"/>
      <c r="ABH62" s="510"/>
      <c r="ABI62" s="510"/>
      <c r="ABJ62" s="510"/>
      <c r="ABK62" s="18"/>
      <c r="ABL62" s="22"/>
      <c r="ABM62" s="22"/>
      <c r="ABN62" s="22"/>
      <c r="ABO62" s="22"/>
      <c r="ABP62" s="22"/>
      <c r="ABQ62" s="22"/>
      <c r="ABR62" s="22"/>
      <c r="ABS62" s="22"/>
      <c r="ABT62" s="22"/>
      <c r="ABU62" s="22"/>
      <c r="ABV62" s="22"/>
      <c r="ABW62" s="22"/>
      <c r="ABX62" s="22"/>
      <c r="ABY62" s="22"/>
      <c r="ABZ62" s="22"/>
      <c r="ACA62" s="22"/>
      <c r="ACB62" s="22"/>
      <c r="ACC62" s="22"/>
      <c r="ACD62" s="22"/>
      <c r="ACE62" s="22"/>
      <c r="ACF62" s="22"/>
      <c r="ACG62" s="22"/>
      <c r="ACH62" s="22"/>
      <c r="ACI62" s="22"/>
      <c r="ACJ62" s="22"/>
      <c r="ACK62" s="22"/>
      <c r="ACL62" s="22"/>
      <c r="ACM62" s="22"/>
      <c r="ACN62" s="22"/>
      <c r="ACO62" s="22"/>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5"/>
      <c r="AEK62" s="515"/>
      <c r="AEL62" s="515"/>
      <c r="AEM62" s="515"/>
      <c r="AEN62" s="515"/>
      <c r="AEO62" s="515"/>
      <c r="AEP62" s="515"/>
      <c r="AEQ62" s="515"/>
      <c r="AER62" s="515"/>
      <c r="AES62" s="515"/>
      <c r="AET62" s="515"/>
      <c r="AEU62" s="515"/>
      <c r="AEV62" s="515"/>
      <c r="AEW62" s="515"/>
      <c r="AEX62" s="516"/>
      <c r="AEY62" s="483">
        <v>0</v>
      </c>
    </row>
    <row r="63" spans="1:831" ht="6.75" customHeight="1" outlineLevel="2">
      <c r="A63" s="18">
        <f t="shared" si="221"/>
        <v>50</v>
      </c>
      <c r="B63" s="18"/>
      <c r="C63" s="12"/>
      <c r="D63" s="12"/>
      <c r="E63" t="b">
        <v>0</v>
      </c>
      <c r="G63" s="25"/>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363" t="str">
        <f>BA57</f>
        <v>GHG</v>
      </c>
      <c r="BB63" s="8"/>
      <c r="BC63" s="510"/>
      <c r="BD63" s="510"/>
      <c r="BE63" s="510"/>
      <c r="BF63" s="510"/>
      <c r="BG63" s="510"/>
      <c r="BH63" s="510"/>
      <c r="BI63" s="510"/>
      <c r="BJ63" s="510"/>
      <c r="BK63" s="510"/>
      <c r="BL63" s="510"/>
      <c r="BM63" s="510"/>
      <c r="BN63" s="510"/>
      <c r="BO63" s="510"/>
      <c r="BP63" s="510"/>
      <c r="BQ63" s="510"/>
      <c r="BR63" s="510"/>
      <c r="BS63" s="510"/>
      <c r="BT63" s="510"/>
      <c r="BU63" s="510"/>
      <c r="BV63" s="510"/>
      <c r="BW63" s="510"/>
      <c r="BX63" s="510"/>
      <c r="BY63" s="510"/>
      <c r="BZ63" s="510"/>
      <c r="CA63" s="510"/>
      <c r="CB63" s="510"/>
      <c r="CC63" s="510"/>
      <c r="CD63" s="510"/>
      <c r="CE63" s="510"/>
      <c r="CF63" s="510"/>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510"/>
      <c r="DD63" s="510"/>
      <c r="DE63" s="510"/>
      <c r="DF63" s="510"/>
      <c r="DG63" s="510"/>
      <c r="DH63" s="510"/>
      <c r="DI63" s="510"/>
      <c r="DJ63" s="510"/>
      <c r="DK63" s="510"/>
      <c r="DL63" s="510"/>
      <c r="DM63" s="510"/>
      <c r="DN63" s="510"/>
      <c r="DO63" s="510"/>
      <c r="DP63" s="510"/>
      <c r="DQ63" s="510"/>
      <c r="DR63" s="510"/>
      <c r="DS63" s="510"/>
      <c r="DT63" s="510"/>
      <c r="DU63" s="510"/>
      <c r="DV63" s="510"/>
      <c r="DW63" s="510"/>
      <c r="DX63" s="510"/>
      <c r="DY63" s="510"/>
      <c r="DZ63" s="510"/>
      <c r="EA63" s="510"/>
      <c r="EB63" s="510"/>
      <c r="EC63" s="510"/>
      <c r="ED63" s="510"/>
      <c r="EE63" s="510"/>
      <c r="EF63" s="510"/>
      <c r="EG63" s="510"/>
      <c r="EH63" s="510"/>
      <c r="EI63" s="510"/>
      <c r="EJ63" s="510"/>
      <c r="EK63" s="510"/>
      <c r="EL63" s="510"/>
      <c r="EM63" s="510"/>
      <c r="EN63" s="510"/>
      <c r="EO63" s="510"/>
      <c r="EP63" s="510"/>
      <c r="EQ63" s="510"/>
      <c r="ER63" s="510"/>
      <c r="ES63" s="510"/>
      <c r="ET63" s="510"/>
      <c r="EU63" s="510"/>
      <c r="EV63" s="510"/>
      <c r="EW63" s="510"/>
      <c r="EX63" s="510"/>
      <c r="EY63" s="510"/>
      <c r="EZ63" s="510"/>
      <c r="FA63" s="510"/>
      <c r="FB63" s="510"/>
      <c r="FC63" s="510"/>
      <c r="FD63" s="510"/>
      <c r="FE63" s="510"/>
      <c r="FF63" s="510"/>
      <c r="FG63" s="510"/>
      <c r="FH63" s="510"/>
      <c r="FI63" s="510"/>
      <c r="FJ63" s="510"/>
      <c r="FK63" s="510"/>
      <c r="FL63" s="510"/>
      <c r="FM63" s="510"/>
      <c r="FN63" s="510"/>
      <c r="FO63" s="510"/>
      <c r="FP63" s="510"/>
      <c r="FQ63" s="510"/>
      <c r="FR63" s="510"/>
      <c r="FS63" s="510"/>
      <c r="FT63" s="510"/>
      <c r="FU63" s="510"/>
      <c r="FV63" s="510"/>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510"/>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0"/>
      <c r="HW63" s="510"/>
      <c r="HX63" s="510"/>
      <c r="HY63" s="510"/>
      <c r="HZ63" s="510"/>
      <c r="IA63" s="510"/>
      <c r="IB63" s="510"/>
      <c r="IC63" s="510"/>
      <c r="ID63" s="510"/>
      <c r="IE63" s="510"/>
      <c r="IF63" s="510"/>
      <c r="IG63" s="510"/>
      <c r="IH63" s="510"/>
      <c r="II63" s="510"/>
      <c r="IJ63" s="510"/>
      <c r="IK63" s="510"/>
      <c r="IL63" s="510"/>
      <c r="IM63" s="510"/>
      <c r="IN63" s="510"/>
      <c r="IO63" s="510"/>
      <c r="IP63" s="510"/>
      <c r="IQ63" s="510"/>
      <c r="IR63" s="510"/>
      <c r="IS63" s="510"/>
      <c r="IT63" s="510"/>
      <c r="IU63" s="510"/>
      <c r="IV63" s="510"/>
      <c r="IW63" s="510"/>
      <c r="IX63" s="510"/>
      <c r="IY63" s="510"/>
      <c r="IZ63" s="510"/>
      <c r="JA63" s="510"/>
      <c r="JB63" s="510"/>
      <c r="JC63" s="510"/>
      <c r="JD63" s="510"/>
      <c r="JE63" s="510"/>
      <c r="JF63" s="510"/>
      <c r="JG63" s="510"/>
      <c r="JH63" s="510"/>
      <c r="JI63" s="510"/>
      <c r="JJ63" s="510"/>
      <c r="JK63" s="510"/>
      <c r="JL63" s="510"/>
      <c r="JM63" s="510"/>
      <c r="JN63" s="510"/>
      <c r="JO63" s="510"/>
      <c r="JP63" s="510"/>
      <c r="JQ63" s="510"/>
      <c r="JR63" s="510"/>
      <c r="JS63" s="510"/>
      <c r="JT63" s="510"/>
      <c r="JU63" s="510"/>
      <c r="JV63" s="510"/>
      <c r="JW63" s="510"/>
      <c r="JX63" s="510"/>
      <c r="JY63" s="510"/>
      <c r="JZ63" s="510"/>
      <c r="KA63" s="510"/>
      <c r="KB63" s="510"/>
      <c r="KC63" s="510"/>
      <c r="KD63" s="510"/>
      <c r="KE63" s="510"/>
      <c r="KF63" s="510"/>
      <c r="KG63" s="510"/>
      <c r="KH63" s="510"/>
      <c r="KI63" s="510"/>
      <c r="KJ63" s="510"/>
      <c r="KK63" s="510"/>
      <c r="KL63" s="510"/>
      <c r="KM63" s="510"/>
      <c r="KN63" s="510"/>
      <c r="KO63" s="510"/>
      <c r="KP63" s="510"/>
      <c r="KQ63" s="510"/>
      <c r="KR63" s="510"/>
      <c r="KS63" s="510"/>
      <c r="KT63" s="510"/>
      <c r="KU63" s="510"/>
      <c r="KV63" s="510"/>
      <c r="KW63" s="510"/>
      <c r="KX63" s="510"/>
      <c r="KY63" s="510"/>
      <c r="KZ63" s="510"/>
      <c r="LA63" s="510"/>
      <c r="LB63" s="510"/>
      <c r="LC63" s="510"/>
      <c r="LD63" s="510"/>
      <c r="LE63" s="510"/>
      <c r="LF63" s="510"/>
      <c r="LG63" s="510"/>
      <c r="LH63" s="510"/>
      <c r="LI63" s="510"/>
      <c r="LJ63" s="510"/>
      <c r="LK63" s="510"/>
      <c r="LL63" s="510"/>
      <c r="LM63" s="510"/>
      <c r="LN63" s="510"/>
      <c r="LO63" s="510"/>
      <c r="LP63" s="510"/>
      <c r="LQ63" s="510"/>
      <c r="LR63" s="510"/>
      <c r="LS63" s="510"/>
      <c r="LT63" s="510"/>
      <c r="LU63" s="510"/>
      <c r="LV63" s="510"/>
      <c r="LW63" s="510"/>
      <c r="LX63" s="510"/>
      <c r="LY63" s="510"/>
      <c r="LZ63" s="510"/>
      <c r="MA63" s="510"/>
      <c r="MB63" s="510"/>
      <c r="MC63" s="510"/>
      <c r="MD63" s="510"/>
      <c r="ME63" s="510"/>
      <c r="MF63" s="510"/>
      <c r="MG63" s="510"/>
      <c r="MH63" s="510"/>
      <c r="MI63" s="510"/>
      <c r="MJ63" s="510"/>
      <c r="MK63" s="510"/>
      <c r="ML63" s="510"/>
      <c r="MM63" s="510"/>
      <c r="MN63" s="510"/>
      <c r="MO63" s="510"/>
      <c r="MP63" s="510"/>
      <c r="MQ63" s="510"/>
      <c r="MR63" s="510"/>
      <c r="MS63" s="510"/>
      <c r="MT63" s="510"/>
      <c r="MU63" s="510"/>
      <c r="MV63" s="510"/>
      <c r="MW63" s="510"/>
      <c r="MX63" s="510"/>
      <c r="MY63" s="510"/>
      <c r="MZ63" s="510"/>
      <c r="NA63" s="510"/>
      <c r="NB63" s="510"/>
      <c r="NC63" s="510"/>
      <c r="ND63" s="510"/>
      <c r="NE63" s="510"/>
      <c r="NF63" s="510"/>
      <c r="NG63" s="510"/>
      <c r="NH63" s="510"/>
      <c r="NI63" s="510"/>
      <c r="NJ63" s="510"/>
      <c r="NK63" s="510"/>
      <c r="NL63" s="510"/>
      <c r="NM63" s="510"/>
      <c r="NN63" s="510"/>
      <c r="NO63" s="510"/>
      <c r="NP63" s="510"/>
      <c r="NQ63" s="510"/>
      <c r="NR63" s="510"/>
      <c r="NS63" s="510"/>
      <c r="NT63" s="510"/>
      <c r="NU63" s="510"/>
      <c r="NV63" s="510"/>
      <c r="NW63" s="510"/>
      <c r="NX63" s="510"/>
      <c r="NY63" s="510"/>
      <c r="NZ63" s="510"/>
      <c r="OA63" s="510"/>
      <c r="OB63" s="510"/>
      <c r="OC63" s="510"/>
      <c r="OD63" s="510"/>
      <c r="OE63" s="510"/>
      <c r="OF63" s="510"/>
      <c r="OG63" s="510"/>
      <c r="OH63" s="510"/>
      <c r="OI63" s="510"/>
      <c r="OJ63" s="510"/>
      <c r="OK63" s="510"/>
      <c r="OL63" s="510"/>
      <c r="OM63" s="510"/>
      <c r="ON63" s="510"/>
      <c r="OO63" s="510"/>
      <c r="OP63" s="510"/>
      <c r="OQ63" s="510"/>
      <c r="OR63" s="510"/>
      <c r="OS63" s="510"/>
      <c r="OT63" s="510"/>
      <c r="OU63" s="510"/>
      <c r="OV63" s="510"/>
      <c r="OW63" s="510"/>
      <c r="OX63" s="510"/>
      <c r="OY63" s="510"/>
      <c r="OZ63" s="510"/>
      <c r="PA63" s="510"/>
      <c r="PB63" s="510"/>
      <c r="PC63" s="510"/>
      <c r="PD63" s="510"/>
      <c r="PE63" s="510"/>
      <c r="PF63" s="510"/>
      <c r="PG63" s="510"/>
      <c r="PH63" s="510"/>
      <c r="PI63" s="510"/>
      <c r="PJ63" s="510"/>
      <c r="PK63" s="510"/>
      <c r="PL63" s="510"/>
      <c r="PM63" s="510"/>
      <c r="PN63" s="510"/>
      <c r="PO63" s="510"/>
      <c r="PP63" s="510"/>
      <c r="PQ63" s="510"/>
      <c r="PR63" s="510"/>
      <c r="PS63" s="510"/>
      <c r="PT63" s="510"/>
      <c r="PU63" s="510"/>
      <c r="PV63" s="510"/>
      <c r="PW63" s="510"/>
      <c r="PX63" s="510"/>
      <c r="PY63" s="510"/>
      <c r="PZ63" s="510"/>
      <c r="QA63" s="510"/>
      <c r="QB63" s="510"/>
      <c r="QC63" s="510"/>
      <c r="QD63" s="510"/>
      <c r="QE63" s="510"/>
      <c r="QF63" s="510"/>
      <c r="QG63" s="510"/>
      <c r="QH63" s="510"/>
      <c r="QI63" s="510"/>
      <c r="QJ63" s="510"/>
      <c r="QK63" s="510"/>
      <c r="QL63" s="510"/>
      <c r="QM63" s="510"/>
      <c r="QN63" s="510"/>
      <c r="QO63" s="510"/>
      <c r="QP63" s="510"/>
      <c r="QQ63" s="510"/>
      <c r="QR63" s="510"/>
      <c r="QS63" s="510"/>
      <c r="QT63" s="510"/>
      <c r="QU63" s="510"/>
      <c r="QV63" s="510"/>
      <c r="QW63" s="510"/>
      <c r="QX63" s="510"/>
      <c r="QY63" s="510"/>
      <c r="QZ63" s="510"/>
      <c r="RA63" s="510"/>
      <c r="RB63" s="510"/>
      <c r="RC63" s="510"/>
      <c r="RD63" s="510"/>
      <c r="RE63" s="510"/>
      <c r="RF63" s="510"/>
      <c r="RG63" s="510"/>
      <c r="RH63" s="510"/>
      <c r="RI63" s="510"/>
      <c r="RJ63" s="510"/>
      <c r="RK63" s="510"/>
      <c r="RL63" s="510"/>
      <c r="RM63" s="510"/>
      <c r="RN63" s="510"/>
      <c r="RO63" s="510"/>
      <c r="RP63" s="510"/>
      <c r="RQ63" s="510"/>
      <c r="RR63" s="510"/>
      <c r="RS63" s="510"/>
      <c r="RT63" s="510"/>
      <c r="RU63" s="510"/>
      <c r="RV63" s="510"/>
      <c r="RW63" s="510"/>
      <c r="RX63" s="510"/>
      <c r="RY63" s="510"/>
      <c r="RZ63" s="510"/>
      <c r="SA63" s="510"/>
      <c r="SB63" s="510"/>
      <c r="SC63" s="510"/>
      <c r="SD63" s="510"/>
      <c r="SE63" s="510"/>
      <c r="SF63" s="510"/>
      <c r="SG63" s="510"/>
      <c r="SH63" s="510"/>
      <c r="SI63" s="510"/>
      <c r="SJ63" s="510"/>
      <c r="SK63" s="510"/>
      <c r="SL63" s="510"/>
      <c r="SM63" s="510"/>
      <c r="SN63" s="510"/>
      <c r="SO63" s="510"/>
      <c r="SP63" s="510"/>
      <c r="SQ63" s="510"/>
      <c r="SR63" s="510"/>
      <c r="SS63" s="510"/>
      <c r="ST63" s="510"/>
      <c r="SU63" s="510"/>
      <c r="SV63" s="510"/>
      <c r="SW63" s="510"/>
      <c r="SX63" s="510"/>
      <c r="SY63" s="510"/>
      <c r="SZ63" s="510"/>
      <c r="TA63" s="510"/>
      <c r="TB63" s="510"/>
      <c r="TC63" s="510"/>
      <c r="TD63" s="510"/>
      <c r="TE63" s="510"/>
      <c r="TF63" s="510"/>
      <c r="TG63" s="510"/>
      <c r="TH63" s="510"/>
      <c r="TI63" s="510"/>
      <c r="TJ63" s="510"/>
      <c r="TK63" s="510"/>
      <c r="TL63" s="510"/>
      <c r="TM63" s="510"/>
      <c r="TN63" s="510"/>
      <c r="TO63" s="510"/>
      <c r="TP63" s="510"/>
      <c r="TQ63" s="510"/>
      <c r="TR63" s="510"/>
      <c r="TS63" s="510"/>
      <c r="TT63" s="510"/>
      <c r="TU63" s="510"/>
      <c r="TV63" s="510"/>
      <c r="TW63" s="510"/>
      <c r="TX63" s="510"/>
      <c r="TY63" s="510"/>
      <c r="TZ63" s="510"/>
      <c r="UA63" s="510"/>
      <c r="UB63" s="510"/>
      <c r="UC63" s="510"/>
      <c r="UD63" s="510"/>
      <c r="UE63" s="510"/>
      <c r="UF63" s="510"/>
      <c r="UG63" s="510"/>
      <c r="UH63" s="510"/>
      <c r="UI63" s="510"/>
      <c r="UJ63" s="510"/>
      <c r="UK63" s="510"/>
      <c r="UL63" s="510"/>
      <c r="UM63" s="510"/>
      <c r="UN63" s="510"/>
      <c r="UO63" s="510"/>
      <c r="UP63" s="510"/>
      <c r="UQ63" s="510"/>
      <c r="UR63" s="510"/>
      <c r="US63" s="510"/>
      <c r="UT63" s="510"/>
      <c r="UU63" s="510"/>
      <c r="UV63" s="510"/>
      <c r="UW63" s="510"/>
      <c r="UX63" s="510"/>
      <c r="UY63" s="510"/>
      <c r="UZ63" s="510"/>
      <c r="VA63" s="510"/>
      <c r="VB63" s="510"/>
      <c r="VC63" s="510"/>
      <c r="VD63" s="510"/>
      <c r="VE63" s="510"/>
      <c r="VF63" s="510"/>
      <c r="VG63" s="510"/>
      <c r="VH63" s="510"/>
      <c r="VI63" s="510"/>
      <c r="VJ63" s="510"/>
      <c r="VK63" s="510"/>
      <c r="VL63" s="510"/>
      <c r="VM63" s="510"/>
      <c r="VN63" s="510"/>
      <c r="VO63" s="510"/>
      <c r="VP63" s="510"/>
      <c r="VQ63" s="510"/>
      <c r="VR63" s="510"/>
      <c r="VS63" s="510"/>
      <c r="VT63" s="510"/>
      <c r="VU63" s="510"/>
      <c r="VV63" s="510"/>
      <c r="VW63" s="510"/>
      <c r="VX63" s="510"/>
      <c r="VY63" s="510"/>
      <c r="VZ63" s="510"/>
      <c r="WA63" s="510"/>
      <c r="WB63" s="510"/>
      <c r="WC63" s="510"/>
      <c r="WD63" s="510"/>
      <c r="WE63" s="510"/>
      <c r="WF63" s="510"/>
      <c r="WG63" s="510"/>
      <c r="WH63" s="510"/>
      <c r="WI63" s="510"/>
      <c r="WJ63" s="510"/>
      <c r="WK63" s="510"/>
      <c r="WL63" s="510"/>
      <c r="WM63" s="510"/>
      <c r="WN63" s="510"/>
      <c r="WO63" s="510"/>
      <c r="WP63" s="510"/>
      <c r="WQ63" s="510"/>
      <c r="WR63" s="510"/>
      <c r="WS63" s="510"/>
      <c r="WT63" s="510"/>
      <c r="WU63" s="510"/>
      <c r="WV63" s="510"/>
      <c r="WW63" s="510"/>
      <c r="WX63" s="510"/>
      <c r="WY63" s="510"/>
      <c r="WZ63" s="510"/>
      <c r="XA63" s="510"/>
      <c r="XB63" s="510"/>
      <c r="XC63" s="510"/>
      <c r="XD63" s="510"/>
      <c r="XE63" s="510"/>
      <c r="XF63" s="510"/>
      <c r="XG63" s="510"/>
      <c r="XH63" s="510"/>
      <c r="XI63" s="510"/>
      <c r="XJ63" s="510"/>
      <c r="XK63" s="510"/>
      <c r="XL63" s="510"/>
      <c r="XM63" s="510"/>
      <c r="XN63" s="510"/>
      <c r="XO63" s="510"/>
      <c r="XP63" s="510"/>
      <c r="XQ63" s="510"/>
      <c r="XR63" s="510"/>
      <c r="XS63" s="510"/>
      <c r="XT63" s="510"/>
      <c r="XU63" s="510"/>
      <c r="XV63" s="510"/>
      <c r="XW63" s="510"/>
      <c r="XX63" s="510"/>
      <c r="XY63" s="510"/>
      <c r="XZ63" s="510"/>
      <c r="YA63" s="510"/>
      <c r="YB63" s="510"/>
      <c r="YC63" s="510"/>
      <c r="YD63" s="510"/>
      <c r="YE63" s="510"/>
      <c r="YF63" s="510"/>
      <c r="YG63" s="510"/>
      <c r="YH63" s="510"/>
      <c r="YI63" s="510"/>
      <c r="YJ63" s="510"/>
      <c r="YK63" s="510"/>
      <c r="YL63" s="510"/>
      <c r="YM63" s="510"/>
      <c r="YN63" s="510"/>
      <c r="YO63" s="510"/>
      <c r="YP63" s="510"/>
      <c r="YQ63" s="510"/>
      <c r="YR63" s="510"/>
      <c r="YS63" s="510"/>
      <c r="YT63" s="510"/>
      <c r="YU63" s="510"/>
      <c r="YV63" s="510"/>
      <c r="YW63" s="510"/>
      <c r="YX63" s="510"/>
      <c r="YY63" s="510"/>
      <c r="YZ63" s="510"/>
      <c r="ZA63" s="510"/>
      <c r="ZB63" s="510"/>
      <c r="ZC63" s="510"/>
      <c r="ZD63" s="510"/>
      <c r="ZE63" s="510"/>
      <c r="ZF63" s="510"/>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510"/>
      <c r="ABB63" s="510"/>
      <c r="ABC63" s="510"/>
      <c r="ABD63" s="510"/>
      <c r="ABE63" s="510"/>
      <c r="ABF63" s="510"/>
      <c r="ABG63" s="510"/>
      <c r="ABH63" s="510"/>
      <c r="ABI63" s="510"/>
      <c r="ABJ63" s="510"/>
      <c r="ABK63" s="510"/>
      <c r="ABL63" s="510"/>
      <c r="ABM63" s="510"/>
      <c r="ABN63" s="510"/>
      <c r="ABO63" s="510"/>
      <c r="ABP63" s="510"/>
      <c r="ABQ63" s="510"/>
      <c r="ABR63" s="510"/>
      <c r="ABS63" s="510"/>
      <c r="ABT63" s="510"/>
      <c r="ABU63" s="510"/>
      <c r="ABV63" s="510"/>
      <c r="ABW63" s="510"/>
      <c r="ABX63" s="510"/>
      <c r="ABY63" s="510"/>
      <c r="ABZ63" s="510"/>
      <c r="ACA63" s="510"/>
      <c r="ACB63" s="510"/>
      <c r="ACC63" s="510"/>
      <c r="ACD63" s="510"/>
      <c r="ACE63" s="510"/>
      <c r="ACF63" s="510"/>
      <c r="ACG63" s="510"/>
      <c r="ACH63" s="510"/>
      <c r="ACI63" s="510"/>
      <c r="ACJ63" s="510"/>
      <c r="ACK63" s="510"/>
      <c r="ACL63" s="510"/>
      <c r="ACM63" s="510"/>
      <c r="ACN63" s="510"/>
      <c r="ACO63" s="510"/>
      <c r="ACP63" s="510"/>
      <c r="ACQ63" s="510"/>
      <c r="ACR63" s="510"/>
      <c r="ACS63" s="510"/>
      <c r="ACT63" s="510"/>
      <c r="ACU63" s="510"/>
      <c r="ACV63" s="510"/>
      <c r="ACW63" s="510"/>
      <c r="ACX63" s="510"/>
      <c r="ACY63" s="510"/>
      <c r="ACZ63" s="510"/>
      <c r="ADA63" s="510"/>
      <c r="ADB63" s="510"/>
      <c r="ADC63" s="510"/>
      <c r="ADD63" s="510"/>
      <c r="ADE63" s="510"/>
      <c r="ADF63" s="510"/>
      <c r="ADG63" s="510"/>
      <c r="ADH63" s="510"/>
      <c r="ADI63" s="510"/>
      <c r="ADJ63" s="510"/>
      <c r="ADK63" s="510"/>
      <c r="ADL63" s="510"/>
      <c r="ADM63" s="510"/>
      <c r="ADN63" s="510"/>
      <c r="ADO63" s="510"/>
      <c r="ADP63" s="510"/>
      <c r="ADQ63" s="510"/>
      <c r="ADR63" s="510"/>
      <c r="ADS63" s="510"/>
      <c r="ADT63" s="510"/>
      <c r="ADU63" s="510"/>
      <c r="ADV63" s="510"/>
      <c r="ADW63" s="510"/>
      <c r="ADX63" s="510"/>
      <c r="ADY63" s="510"/>
      <c r="ADZ63" s="510"/>
      <c r="AEA63" s="510"/>
      <c r="AEB63" s="510"/>
      <c r="AEC63" s="510"/>
      <c r="AED63" s="510"/>
      <c r="AEE63" s="510"/>
      <c r="AEF63" s="510"/>
      <c r="AEG63" s="510"/>
      <c r="AEH63" s="510"/>
      <c r="AEI63" s="510"/>
      <c r="AEJ63" s="510"/>
      <c r="AEK63" s="510"/>
      <c r="AEL63" s="510"/>
      <c r="AEM63" s="510"/>
      <c r="AEN63" s="510"/>
      <c r="AEO63" s="510"/>
      <c r="AEP63" s="510"/>
      <c r="AEQ63" s="510"/>
      <c r="AER63" s="510"/>
      <c r="AES63" s="510"/>
      <c r="AET63" s="510"/>
      <c r="AEU63" s="510"/>
      <c r="AEV63" s="510"/>
      <c r="AEW63" s="510"/>
      <c r="AEX63" s="510"/>
      <c r="AEY63" s="483">
        <v>0</v>
      </c>
    </row>
    <row r="64" spans="1:831" outlineLevel="1">
      <c r="A64" s="18">
        <f t="shared" si="221"/>
        <v>51</v>
      </c>
      <c r="B64" s="22">
        <f>$A$15</f>
        <v>2</v>
      </c>
      <c r="C64" s="458">
        <f t="shared" ref="C64:C115" si="225">nLevels + IF(ExptNo&gt;=1,$L64*100,0) + IF(ExptNo&gt;=2,$T64*10,0) + IF(ExptNo&gt;=3,$N64*1,0)</f>
        <v>1200</v>
      </c>
      <c r="D64" s="119" t="str">
        <f t="shared" ref="D64:D115" si="226">INDEX(i.Region_Desc,1,$L64)</f>
        <v>GSW</v>
      </c>
      <c r="E64" t="b">
        <v>0</v>
      </c>
      <c r="F64" t="b">
        <v>0</v>
      </c>
      <c r="G64" t="b">
        <f t="shared" ref="G64:G75" si="227">E64</f>
        <v>0</v>
      </c>
      <c r="H64" s="22">
        <v>0</v>
      </c>
      <c r="I64" s="535" cm="1">
        <f t="array" ref="I64">INDEX(I$13:I63,$B64+1,1)</f>
        <v>1</v>
      </c>
      <c r="J64" s="535" cm="1">
        <f t="array" ref="J64">INDEX(J$13:J63,$B64+1,1)</f>
        <v>0</v>
      </c>
      <c r="K64" s="535" cm="1">
        <f t="array" ref="K64">INDEX(K$13:K63,$B64+1,1)</f>
        <v>1</v>
      </c>
      <c r="L64" s="535" cm="1">
        <f t="array" ref="L64">INDEX(L$13:L63,$B64+1,1)</f>
        <v>2</v>
      </c>
      <c r="M64" s="475">
        <v>4</v>
      </c>
      <c r="N64" s="535" cm="1">
        <f t="array" ref="N64">INDEX(N$13:N63,$B64+1,1)</f>
        <v>3</v>
      </c>
      <c r="O64" s="535" cm="1">
        <f t="array" ref="O64">INDEX(O$13:O63,$B64+1,1)</f>
        <v>2</v>
      </c>
      <c r="P64" s="535" cm="1">
        <f t="array" ref="P64">INDEX(P$13:P63,$B64+1,1)</f>
        <v>0</v>
      </c>
      <c r="Q64" s="535" cm="1">
        <f t="array" ref="Q64">INDEX(Q$13:Q63,$B64+1,1)</f>
        <v>1</v>
      </c>
      <c r="R64" s="535" cm="1">
        <f t="array" ref="R64">INDEX(R$13:R63,$B64+1,1)</f>
        <v>1</v>
      </c>
      <c r="S64" s="535" cm="1">
        <f t="array" ref="S64">INDEX(S$13:S63,$B64+1,1)</f>
        <v>1</v>
      </c>
      <c r="T64" s="411">
        <f t="shared" ref="T64:U115" si="228">INDEX(i.Breed,$O64,T$6)</f>
        <v>2</v>
      </c>
      <c r="U64" s="411">
        <f t="shared" si="228"/>
        <v>2</v>
      </c>
      <c r="V64" s="411">
        <f t="shared" ref="V64:V115" si="229">INDEX(i.Breed,$O64,V$6)</f>
        <v>2</v>
      </c>
      <c r="W64" s="777" t="b">
        <f t="shared" ref="W64:Y115" si="230">OR(INDEX(i.Breed,$O64,W$6)=0,INDEX(i.Breed,$O64,W$6)=W$7)</f>
        <v>1</v>
      </c>
      <c r="X64" s="777" t="b">
        <f t="shared" si="230"/>
        <v>1</v>
      </c>
      <c r="Y64" s="777" t="b">
        <f t="shared" si="230"/>
        <v>1</v>
      </c>
      <c r="Z64" s="796" t="b" cm="1">
        <f t="array" ref="Z64">INDEX(Z$13:Z63,$B64+1,1)</f>
        <v>0</v>
      </c>
      <c r="AA64" s="411">
        <f>IF(AND($Z64,$AD64=6),0,$AB64)</f>
        <v>6</v>
      </c>
      <c r="AB64" s="411">
        <f t="shared" ref="AB64:AB115" si="231">IF($AD64=6,6,$AC64)</f>
        <v>6</v>
      </c>
      <c r="AC64" s="475">
        <v>6</v>
      </c>
      <c r="AD64" s="535" cm="1">
        <f t="array" ref="AD64">INDEX(AD$13:AD63,$B64+1,1)</f>
        <v>6</v>
      </c>
      <c r="AE64" s="535" cm="1">
        <f t="array" ref="AE64">INDEX(AE$13:AE63,$B64+1,1)</f>
        <v>0</v>
      </c>
      <c r="AF64" s="535" cm="1">
        <f t="array" ref="AF64">INDEX(AF$13:AF63,$B64+1,1)</f>
        <v>0</v>
      </c>
      <c r="AG64" s="535" cm="1">
        <f t="array" ref="AG64">INDEX(AG$13:AG63,$B64+1,1)</f>
        <v>0</v>
      </c>
      <c r="AH64" s="535" cm="1">
        <f t="array" ref="AH64">INDEX(AH$13:AH63,$B64+1,1)</f>
        <v>0</v>
      </c>
      <c r="AI64" s="87">
        <f>INDEX(i.StdELMan,($L64-1)*12+($T64-1)*3+$N64,AI$7)</f>
        <v>2</v>
      </c>
      <c r="AJ64" s="87">
        <f>INDEX(CHOOSE($N64,DataAutumn!i.AdultDrys,DataWinter!i.AdultDrys,DataSpring!i.AdultDrys),1,$T64)</f>
        <v>1</v>
      </c>
      <c r="AK64" s="535" cm="1">
        <f t="array" ref="AK64">INDEX(AK$13:AK63,$B64+1,1)</f>
        <v>2</v>
      </c>
      <c r="AL64" s="535" cm="1">
        <f t="array" ref="AL64">INDEX(AL$13:AL63,$B64+1,1)</f>
        <v>0</v>
      </c>
      <c r="AM64" s="535" cm="1">
        <f t="array" ref="AM64">INDEX(AM$13:AM63,$B64+1,1)</f>
        <v>2</v>
      </c>
      <c r="AN64" s="111"/>
      <c r="AO64" s="111"/>
      <c r="AP64" s="111"/>
      <c r="AQ64" s="111"/>
      <c r="AR64" s="111"/>
      <c r="AS64" s="111"/>
      <c r="AT64" s="111"/>
      <c r="AU64" s="111"/>
      <c r="AV64" s="111"/>
      <c r="AW64" s="111"/>
      <c r="AX64" s="111"/>
      <c r="AY64" s="111"/>
      <c r="AZ64" s="111" t="s">
        <v>1045</v>
      </c>
      <c r="BA64" s="312" t="str">
        <f>LEFT(BA63,LEN($BA$57))     &amp;    TEXT($H64," 00000 ")        &amp;      INDEX(i.ModelStructure,$I64,1)    &amp;" "
&amp; $D64                &amp;    " Past" &amp; TEXT($XV64,"??0%;;??0%;    ") &amp; IF($DK64=0," SFM","")&amp;IF($DK64=1," MFM","")&amp;IF($DK64=7," Mat","")&amp;IF($DQ64=TRUE,"&amp;BBT","    ")              &amp;      " TOL"&amp;INDEX(i.TOL_Desc,1,$N64)
&amp; " Scan"&amp;$AK64       &amp;    CHOOSE($K64+1," CFS"," GFS"," NFS")
&amp; " RR"&amp;TEXT(SUM($FD64:$FE64),"+00%;-00%;    ;@")
&amp; " EL"&amp;IF($EZ64="-","_Opt",TEXT($EZ64,"000%"))
&amp; " Emptys_"&amp;CHOOSE($AI64,"Free  ","Retain","Sell  ","Single")
&amp; " ("&amp;IF(OR($ZH64,AND($ZH64="-",$DD64)),"P","E")   &amp;IF(OR($ZJ64,AND($ZJ64="-",$DE64)),"T","t")        &amp;     "_F"&amp;IF($AAG64&lt;&gt;FALSE,3,0)+COUNTIF($ZY64:$AAC64,TRUE)+COUNTIF($BV64:$BW64,"&gt;0")&amp;IF($AAE64&lt;&gt;FALSE,3,0)+COUNTIF($BV64:$BW64,"&gt;0")&amp;"N"&amp;IF($AAJ64&lt;&gt;"-",$AAJ64,$DI64)&amp;IF($AAK64&lt;&gt;"-",$AAK64,$DJ64)&amp;"L"&amp;$AAV64&amp;$AAW64&amp;")"</f>
        <v>GHG 00000 SE GSW Past 35% MFM     TOLSpr Scan2 GFS RR+01% EL000% Emptys_Retain (PT_F33N11L11)</v>
      </c>
      <c r="BB64" s="8" t="str">
        <f ca="1">IF(COUNTIF($BA$13:$BA64,$BA64)=1,"-","Dup")</f>
        <v>-</v>
      </c>
      <c r="BC64" s="18"/>
      <c r="BD64" s="535" t="str" cm="1">
        <f t="array" ref="BD64">INDEX(BD$13:BD63,$B64+1,1)</f>
        <v>-</v>
      </c>
      <c r="BE64" s="535" t="str" cm="1">
        <f t="array" ref="BE64">INDEX(BE$13:BE63,$B64+1,1)</f>
        <v>-</v>
      </c>
      <c r="BF64" s="535" t="str" cm="1">
        <f t="array" ref="BF64">INDEX(BF$13:BF63,$B64+1,1)</f>
        <v>-</v>
      </c>
      <c r="BG64" s="535" t="str" cm="1">
        <f t="array" ref="BG64">INDEX(BG$13:BG63,$B64+1,1)</f>
        <v>-</v>
      </c>
      <c r="BH64" s="535" t="str" cm="1">
        <f t="array" ref="BH64">INDEX(BH$13:BH63,$B64+1,1)</f>
        <v>-</v>
      </c>
      <c r="BI64" s="535" t="str" cm="1">
        <f t="array" ref="BI64">INDEX(BI$13:BI63,$B64+1,1)</f>
        <v>-</v>
      </c>
      <c r="BJ64" s="535" t="str" cm="1">
        <f t="array" ref="BJ64">INDEX(BJ$13:BJ63,$B64+1,1)</f>
        <v>-</v>
      </c>
      <c r="BK64" s="535" t="str" cm="1">
        <f t="array" ref="BK64">INDEX(BK$13:BK63,$B64+1,1)</f>
        <v>-</v>
      </c>
      <c r="BL64" s="535" t="str" cm="1">
        <f t="array" ref="BL64">INDEX(BL$13:BL63,$B64+1,1)</f>
        <v>-</v>
      </c>
      <c r="BM64" s="18"/>
      <c r="BN64" s="411" t="b">
        <f t="shared" ref="BN64:CA82" si="232">INDEX(i.model_structure,$I64,BN$6)</f>
        <v>1</v>
      </c>
      <c r="BO64" s="411" t="str">
        <f t="shared" si="232"/>
        <v>-</v>
      </c>
      <c r="BP64" s="411" t="b">
        <f t="shared" si="232"/>
        <v>0</v>
      </c>
      <c r="BQ64" s="411" t="str">
        <f t="shared" si="232"/>
        <v>-</v>
      </c>
      <c r="BR64" s="411" t="str">
        <f t="shared" si="232"/>
        <v>-</v>
      </c>
      <c r="BS64" s="411" t="str">
        <f t="shared" si="232"/>
        <v>-</v>
      </c>
      <c r="BT64" s="411" t="str">
        <f t="shared" si="232"/>
        <v>-</v>
      </c>
      <c r="BU64" s="411" t="str">
        <f t="shared" si="232"/>
        <v>-</v>
      </c>
      <c r="BV64" s="411" t="str">
        <f t="shared" si="232"/>
        <v>-</v>
      </c>
      <c r="BW64" s="411" t="str">
        <f t="shared" si="232"/>
        <v>-</v>
      </c>
      <c r="BX64" s="411" t="str">
        <f t="shared" si="232"/>
        <v>-</v>
      </c>
      <c r="BY64" s="411" t="str">
        <f t="shared" si="232"/>
        <v>-</v>
      </c>
      <c r="BZ64" s="411" t="b">
        <f t="shared" si="232"/>
        <v>0</v>
      </c>
      <c r="CA64" s="87">
        <f t="shared" si="232"/>
        <v>0</v>
      </c>
      <c r="CB64" s="535" t="str" cm="1">
        <f t="array" ref="CB64">INDEX(CB$13:CB63,$B64+1,1)</f>
        <v>-</v>
      </c>
      <c r="CC64" s="535" t="str" cm="1">
        <f t="array" ref="CC64">INDEX(CC$13:CC63,$B64+1,1)</f>
        <v>-</v>
      </c>
      <c r="CD64" s="22" t="s">
        <v>30</v>
      </c>
      <c r="CE64" s="535" t="b" cm="1">
        <f t="array" ref="CE64">INDEX(CE$13:CE63,$B64+1,1)</f>
        <v>1</v>
      </c>
      <c r="CF64" s="18"/>
      <c r="CG64" s="535" t="str" cm="1">
        <f t="array" ref="CG64">INDEX(CG$13:CG63,$B64+1,1)</f>
        <v>-</v>
      </c>
      <c r="CH64" s="411" t="str">
        <f t="shared" ref="CH64:CH115" ca="1" si="233">IF($T64&lt;&gt;4,OFFSET(CH$13,$B64,0),1)</f>
        <v>-</v>
      </c>
      <c r="CI64" s="411">
        <f t="shared" ref="CI64:CJ115" si="234">$K64</f>
        <v>1</v>
      </c>
      <c r="CJ64" s="411">
        <f t="shared" si="234"/>
        <v>1</v>
      </c>
      <c r="CK64" s="535" t="str" cm="1">
        <f t="array" ref="CK64">INDEX(CK$13:CK63,$B64+1,1)</f>
        <v>-</v>
      </c>
      <c r="CL64" s="535" t="str" cm="1">
        <f t="array" ref="CL64">INDEX(CL$13:CL63,$B64+1,1)</f>
        <v>-</v>
      </c>
      <c r="CM64" s="535" t="str" cm="1">
        <f t="array" ref="CM64">INDEX(CM$13:CM63,$B64+1,1)</f>
        <v>-</v>
      </c>
      <c r="CN64" s="411" t="str">
        <f t="shared" ref="CN64:CN115" ca="1" si="235">IF($T64&lt;&gt;4,OFFSET(CN$13,$B64,0),1)</f>
        <v>-</v>
      </c>
      <c r="CO64" s="411">
        <f t="shared" ref="CO64:CP115" si="236">$K64</f>
        <v>1</v>
      </c>
      <c r="CP64" s="411">
        <f t="shared" si="236"/>
        <v>1</v>
      </c>
      <c r="CQ64" s="535" t="str" cm="1">
        <f t="array" ref="CQ64">INDEX(CQ$13:CQ63,$B64+1,1)</f>
        <v>-</v>
      </c>
      <c r="CR64" s="411" t="str">
        <f t="shared" ref="CR64:CR115" ca="1" si="237">IF($T64&lt;&gt;4,OFFSET(CR$13,$B64,0),1)</f>
        <v>-</v>
      </c>
      <c r="CS64" s="411">
        <f t="shared" ref="CS64:CS115" si="238">$K64</f>
        <v>1</v>
      </c>
      <c r="CT64" s="535" t="str" cm="1">
        <f t="array" ref="CT64">INDEX(CT$13:CT63,$B64+1,1)</f>
        <v>-</v>
      </c>
      <c r="CU64" s="535" t="str" cm="1">
        <f t="array" ref="CU64">INDEX(CU$13:CU63,$B64+1,1)</f>
        <v>-</v>
      </c>
      <c r="CV64" s="411">
        <f t="shared" ref="CV64:CV115" si="239">$K64</f>
        <v>1</v>
      </c>
      <c r="CW64" s="535" t="str" cm="1">
        <f t="array" ref="CW64">INDEX(CW$13:CW63,$B64+1,1)</f>
        <v>-</v>
      </c>
      <c r="CX64" s="411" t="str">
        <f t="shared" ref="CX64:CX115" ca="1" si="240">IF($T64&lt;&gt;4,OFFSET(CX$13,$B64,0),1)</f>
        <v>-</v>
      </c>
      <c r="CY64" s="411">
        <f t="shared" ref="CY64:CZ115" si="241">$K64</f>
        <v>1</v>
      </c>
      <c r="CZ64" s="411">
        <f t="shared" si="241"/>
        <v>1</v>
      </c>
      <c r="DA64" s="535" cm="1">
        <f t="array" ref="DA64">INDEX(DA$13:DA63,$B64+1,1)</f>
        <v>720</v>
      </c>
      <c r="DB64" s="535" cm="1">
        <f t="array" ref="DB64">INDEX(DB$13:DB63,$B64+1,1)</f>
        <v>720</v>
      </c>
      <c r="DC64" s="18"/>
      <c r="DD64" s="22" t="b">
        <v>1</v>
      </c>
      <c r="DE64" s="535" t="b" cm="1">
        <f t="array" ref="DE64">INDEX(DE$13:DE63,$B64+1,1)</f>
        <v>1</v>
      </c>
      <c r="DF64" s="535" t="b" cm="1">
        <f t="array" ref="DF64">INDEX(DF$13:DF63,$B64+1,1)</f>
        <v>1</v>
      </c>
      <c r="DG64" s="87">
        <f>IF($DD64=TRUE,0,"-")</f>
        <v>0</v>
      </c>
      <c r="DH64" s="804" cm="1">
        <f t="array" ref="DH64">VALUE(IFERROR(VALUE($K64),0) &amp; _xlfn.SWITCH($CD64,"-",4,$CD64) &amp; $L64 &amp; $T64 &amp; "00" &amp; $N64 &amp; $AK64 &amp; $R64 &amp; _xlfn.SWITCH($AM64,3,1,$AM64) &amp; _xlfn.SWITCH($M64,4,0,$M64) &amp; _xlfn.SWITCH($AD64,6,1,$AD64))</f>
        <v>142200321201</v>
      </c>
      <c r="DI64" s="535" cm="1">
        <f t="array" ref="DI64">INDEX(DI$13:DI63,$B64+1,1)</f>
        <v>1</v>
      </c>
      <c r="DJ64" s="535" cm="1">
        <f t="array" ref="DJ64">INDEX(DJ$13:DJ63,$B64+1,1)</f>
        <v>1</v>
      </c>
      <c r="DK64" s="411">
        <f t="shared" ref="DK64:DP106" si="242">INDEX(i.Genotype,$U64,DK$6)</f>
        <v>1</v>
      </c>
      <c r="DL64" s="411">
        <f t="shared" si="242"/>
        <v>60</v>
      </c>
      <c r="DM64" s="411" t="str">
        <f t="shared" si="242"/>
        <v>-</v>
      </c>
      <c r="DN64" s="411" t="str">
        <f t="shared" si="242"/>
        <v>-</v>
      </c>
      <c r="DO64" s="411" t="str">
        <f t="shared" si="242"/>
        <v>-</v>
      </c>
      <c r="DP64" s="411" t="str">
        <f t="shared" si="242"/>
        <v>-</v>
      </c>
      <c r="DQ64" s="411" t="b">
        <f t="shared" ref="DQ64:DQ115" si="243">INDEX(i.Breed,$T64,DQ$6)</f>
        <v>0</v>
      </c>
      <c r="DR64" s="411" t="str">
        <f t="shared" ref="DR64:DZ92" si="244">INDEX(i.Breed,$O64,DR$6)</f>
        <v>-</v>
      </c>
      <c r="DS64" s="411" t="str">
        <f t="shared" si="244"/>
        <v>-</v>
      </c>
      <c r="DT64" s="411" t="str">
        <f t="shared" si="244"/>
        <v>-</v>
      </c>
      <c r="DU64" s="411" t="str">
        <f t="shared" si="244"/>
        <v>-</v>
      </c>
      <c r="DV64" s="411">
        <f t="shared" si="244"/>
        <v>500</v>
      </c>
      <c r="DW64" s="411">
        <f t="shared" si="244"/>
        <v>500</v>
      </c>
      <c r="DX64" s="411" t="str">
        <f t="shared" si="244"/>
        <v>-</v>
      </c>
      <c r="DY64" s="411" t="str">
        <f t="shared" si="244"/>
        <v>-</v>
      </c>
      <c r="DZ64" s="411" t="str">
        <f t="shared" si="244"/>
        <v>-</v>
      </c>
      <c r="EA64" s="411" t="str">
        <f t="shared" ref="EA64:EB79" si="245">INDEX(i.Breed,$O64,EA$6)</f>
        <v>-</v>
      </c>
      <c r="EB64" s="411" t="str">
        <f t="shared" si="245"/>
        <v>-</v>
      </c>
      <c r="EC64" s="535" cm="1">
        <f t="array" ref="EC64">INDEX(EC$13:EC63,$B64+1,1)</f>
        <v>0</v>
      </c>
      <c r="ED64" s="535" cm="1">
        <f t="array" ref="ED64">INDEX(ED$13:ED63,$B64+1,1)</f>
        <v>999999</v>
      </c>
      <c r="EE64" s="535" cm="1">
        <f t="array" ref="EE64">INDEX(EE$13:EE63,$B64+1,1)</f>
        <v>999999</v>
      </c>
      <c r="EF64" s="535" cm="1">
        <f t="array" ref="EF64">INDEX(EF$13:EF63,$B64+1,1)</f>
        <v>999999</v>
      </c>
      <c r="EG64" s="535" cm="1">
        <f t="array" ref="EG64">INDEX(EG$13:EG63,$B64+1,1)</f>
        <v>999999</v>
      </c>
      <c r="EH64" s="535" cm="1">
        <f t="array" ref="EH64">INDEX(EH$13:EH63,$B64+1,1)</f>
        <v>999999</v>
      </c>
      <c r="EI64" s="535" cm="1">
        <f t="array" ref="EI64">INDEX(EI$13:EI63,$B64+1,1)</f>
        <v>999999</v>
      </c>
      <c r="EJ64" s="535" cm="1">
        <f t="array" ref="EJ64">INDEX(EJ$13:EJ63,$B64+1,1)</f>
        <v>999999</v>
      </c>
      <c r="EK64" s="535" cm="1">
        <f t="array" ref="EK64">INDEX(EK$13:EK63,$B64+1,1)</f>
        <v>999999</v>
      </c>
      <c r="EL64" s="535" cm="1">
        <f t="array" ref="EL64">INDEX(EL$13:EL63,$B64+1,1)</f>
        <v>999999</v>
      </c>
      <c r="EM64" s="535" cm="1">
        <f t="array" ref="EM64">INDEX(EM$13:EM63,$B64+1,1)</f>
        <v>999999</v>
      </c>
      <c r="EN64" s="535" cm="1">
        <f t="array" ref="EN64">INDEX(EN$13:EN63,$B64+1,1)</f>
        <v>999999</v>
      </c>
      <c r="EO64" s="535" cm="1">
        <f t="array" ref="EO64">INDEX(EO$13:EO63,$B64+1,1)</f>
        <v>999999</v>
      </c>
      <c r="EP64" s="782">
        <f t="shared" ref="EP64:ER115" si="246">IF(OR($V64=0,$V64=EP$6),999999,0)</f>
        <v>0</v>
      </c>
      <c r="EQ64" s="782">
        <f t="shared" si="246"/>
        <v>0</v>
      </c>
      <c r="ER64" s="782">
        <f t="shared" si="246"/>
        <v>999999</v>
      </c>
      <c r="ES64" s="800" t="str">
        <f>IF(OR($AI64=1,$AI64&gt;=ES$6),999999,"-")</f>
        <v>-</v>
      </c>
      <c r="ET64" s="800" t="str">
        <f t="shared" ref="ET64:ET115" si="247">IF(OR($AI64=1,$AI64&gt;=ET$6),999999,"-")</f>
        <v>-</v>
      </c>
      <c r="EU64" s="801" t="str">
        <f t="shared" ref="EU64:EU115" si="248">IF(OR($AB64=6,$FW64&lt;2),EU$13,INDEX(i.dryman,($AJ64-1)*4+$AI64,EU$6))</f>
        <v>-</v>
      </c>
      <c r="EV64" s="802" t="str">
        <f>IF(EU64=0,999999,"-")</f>
        <v>-</v>
      </c>
      <c r="EW64" s="781">
        <f t="shared" ref="EW64:EW115" si="249">IF($W64,999999,0)</f>
        <v>999999</v>
      </c>
      <c r="EX64" s="779">
        <f>IF($X64,999999,0)</f>
        <v>999999</v>
      </c>
      <c r="EY64" s="780">
        <f>IF($Y64,999999,0)</f>
        <v>999999</v>
      </c>
      <c r="EZ64" s="727" cm="1">
        <f t="array" ref="EZ64">INDEX(i.ELMated,$AB64+1,1)</f>
        <v>0</v>
      </c>
      <c r="FA64" s="728" cm="1">
        <f t="array" ref="FA64">INDEX(i.ELMatedEst,$AA64+1,$T64)</f>
        <v>0</v>
      </c>
      <c r="FB64" s="535" t="str" cm="1">
        <f t="array" ref="FB64">INDEX(FB$13:FB63,$B64+1,1)</f>
        <v>-</v>
      </c>
      <c r="FC64" s="535" t="str" cm="1">
        <f t="array" ref="FC64">INDEX(FC$13:FC63,$B64+1,1)</f>
        <v>-</v>
      </c>
      <c r="FD64" s="664">
        <f t="shared" ref="FD64:FD115" si="250">IF($P64=0,FD$13,INDEX(i.RR_scenario,$P64,$T64))</f>
        <v>0</v>
      </c>
      <c r="FE64" s="666">
        <f t="shared" ref="FE64:FE115" si="251">INDEX(i.dryman,($AJ64-1)*4+$AI64,FE$6)</f>
        <v>5.0000000000000001E-3</v>
      </c>
      <c r="FF64" s="22">
        <v>0.95</v>
      </c>
      <c r="FG64" s="667">
        <f t="shared" ref="FG64:FG115" si="252">(1-INDEX(i.ELMatedEst,$AB64+1,$T64))*i.dELRR_ELPropNotMated</f>
        <v>0.12</v>
      </c>
      <c r="FH64" s="667">
        <f>INDEX(CHOOSE($N64,DataAutumn!i.EL_PropnSold,DataWinter!i.EL_PropnSold,DataSpring!i.EL_PropnSold),$AI64,$T64)*INDEX(i.ELMatedEst,$AB64+1,$T64)*i.dAdultRR_ELPropSold
+INDEX(i.dryman,($AJ64-1)*4+$AI64,FH$7)</f>
        <v>0</v>
      </c>
      <c r="FI64" s="667">
        <f>INDEX(CHOOSE($N64,DataAutumn!i.EL_PropnSold,DataWinter!i.EL_PropnSold,DataSpring!i.EL_PropnSold),$AI64,$T64)*INDEX(i.ELMatedEst,$AB64+1,$T64)*i.dAdultRR_ELPropSold
+INDEX(i.dryman,($AJ64-1)*4+$AI64,FI$7)</f>
        <v>3.125E-2</v>
      </c>
      <c r="FJ64" s="667">
        <f>INDEX(CHOOSE($N64,DataAutumn!i.EL_PropnSold,DataWinter!i.EL_PropnSold,DataSpring!i.EL_PropnSold),$AI64,$T64)*INDEX(i.ELMatedEst,$AB64+1,$T64)*i.dAdultRR_ELPropSold
+INDEX(i.dryman,($AJ64-1)*4+$AI64,FJ$7)</f>
        <v>3.125E-2</v>
      </c>
      <c r="FK64" s="667">
        <f>INDEX(CHOOSE($N64,DataAutumn!i.EL_PropnSold,DataWinter!i.EL_PropnSold,DataSpring!i.EL_PropnSold),$AI64,$T64)*INDEX(i.ELMatedEst,$AB64+1,$T64)*i.dAdultRR_ELPropSold
+INDEX(i.dryman,($AJ64-1)*4+$AI64,FK$7)</f>
        <v>3.125E-2</v>
      </c>
      <c r="FL64" s="668">
        <f>INDEX(CHOOSE($N64,DataAutumn!i.EL_PropnSold,DataWinter!i.EL_PropnSold,DataSpring!i.EL_PropnSold),$AI64,$T64)*INDEX(i.ELMatedEst,$AB64+1,$T64)*i.dAdultLSurv_ELPropSold</f>
        <v>0</v>
      </c>
      <c r="FM64" s="666" t="b">
        <f t="shared" ref="FM64:FP115" si="253">INDEX(i.dryman,($AJ64-1)*4+$AI64,FM$6)</f>
        <v>0</v>
      </c>
      <c r="FN64" s="666" t="b">
        <f t="shared" si="253"/>
        <v>0</v>
      </c>
      <c r="FO64" s="716" t="b">
        <f t="shared" ref="FO64:FO115" si="254">IF($V64=1,FALSE,INDEX(i.dryman,($AJ64-1)*4+$AI64,FO$6))</f>
        <v>1</v>
      </c>
      <c r="FP64" s="666" t="b">
        <f t="shared" si="253"/>
        <v>0</v>
      </c>
      <c r="FQ64" s="668">
        <f t="shared" ref="FQ64:FQ115" si="255">INDEX(i.dryman,($AJ64-1)*4+$AI64,FQ$6+$T64-1)</f>
        <v>1</v>
      </c>
      <c r="FR64" s="669">
        <f t="shared" ref="FR64:FR115" si="256">INDEX(i.dryman,($AJ64-1)*4+$AI64,FR$6+IF($T64=5,2,$T64)-1)</f>
        <v>0</v>
      </c>
      <c r="FS64" s="670" t="b">
        <f t="shared" ref="FS64:FS115" si="257">AND(INDEX(i.dryman,($AJ64-1)*4+$AI64,FS$6),($FX64&gt;0))</f>
        <v>0</v>
      </c>
      <c r="FT64" s="665" t="b">
        <f t="shared" ref="FT64:FV115" si="258">($N64=FT$10)</f>
        <v>0</v>
      </c>
      <c r="FU64" s="411" t="b">
        <f t="shared" si="258"/>
        <v>0</v>
      </c>
      <c r="FV64" s="411" t="b">
        <f t="shared" si="258"/>
        <v>1</v>
      </c>
      <c r="FW64" s="87">
        <f t="shared" ref="FW64:FX115" si="259">$AK64</f>
        <v>2</v>
      </c>
      <c r="FX64" s="87">
        <f t="shared" si="259"/>
        <v>2</v>
      </c>
      <c r="FY64" s="411">
        <f t="shared" ref="FY64:FY115" si="260">INDEX(i.WoolPrices,$Q64,FY$6)</f>
        <v>1</v>
      </c>
      <c r="FZ64" s="411">
        <f t="shared" ref="FZ64:GA115" si="261">INDEX(i.MeatPrices,$R64,FZ$6)</f>
        <v>1</v>
      </c>
      <c r="GA64" s="411">
        <f t="shared" si="261"/>
        <v>1</v>
      </c>
      <c r="GB64" s="411">
        <f t="shared" ref="GB64:GB115" si="262">INDEX(i.GrainPrices,$S64,GB$6)</f>
        <v>1</v>
      </c>
      <c r="GC64" s="411">
        <f t="shared" ref="GC64:GG114" si="263">INDEX(IF($T64&lt;4,i.ProdnCal_Mer,i.ProdnCal_Mat),$N64,($L64-1)*10+GC$6)</f>
        <v>0.35</v>
      </c>
      <c r="GD64" s="411" t="b">
        <f t="shared" si="263"/>
        <v>1</v>
      </c>
      <c r="GE64" s="411" t="b">
        <f t="shared" si="263"/>
        <v>0</v>
      </c>
      <c r="GF64" s="411" t="b">
        <f t="shared" si="263"/>
        <v>0</v>
      </c>
      <c r="GG64" s="411" t="b">
        <f t="shared" si="263"/>
        <v>0</v>
      </c>
      <c r="GH64" s="87">
        <f t="shared" ref="GH64:GO95" si="264">INDEX(i.PGRscalar,1,($L64-1)*10+GH$6)</f>
        <v>1</v>
      </c>
      <c r="GI64" s="87">
        <f t="shared" si="264"/>
        <v>1</v>
      </c>
      <c r="GJ64" s="87">
        <f t="shared" si="264"/>
        <v>1</v>
      </c>
      <c r="GK64" s="87">
        <f t="shared" si="264"/>
        <v>1</v>
      </c>
      <c r="GL64" s="87">
        <f t="shared" si="264"/>
        <v>1</v>
      </c>
      <c r="GM64" s="87">
        <f t="shared" si="264"/>
        <v>1</v>
      </c>
      <c r="GN64" s="87">
        <f t="shared" si="264"/>
        <v>1</v>
      </c>
      <c r="GO64" s="87">
        <f t="shared" si="264"/>
        <v>1</v>
      </c>
      <c r="GP64" s="535" cm="1">
        <f t="array" ref="GP64">INDEX(GP$13:GP63,$B64+1,1)</f>
        <v>0</v>
      </c>
      <c r="GQ64" s="535" cm="1">
        <f t="array" ref="GQ64">INDEX(GQ$13:GQ63,$B64+1,1)</f>
        <v>0</v>
      </c>
      <c r="GR64" s="535" cm="1">
        <f t="array" ref="GR64">INDEX(GR$13:GR63,$B64+1,1)</f>
        <v>0</v>
      </c>
      <c r="GS64" s="535" cm="1">
        <f t="array" ref="GS64">INDEX(GS$13:GS63,$B64+1,1)</f>
        <v>0</v>
      </c>
      <c r="GT64" s="411" cm="1">
        <f t="array" ref="GT64">INDEX(i.dse_type,1,$L64)</f>
        <v>0</v>
      </c>
      <c r="GU64" s="535" t="str" cm="1">
        <f t="array" ref="GU64">INDEX(GU$13:GU63,$B64+1,1)</f>
        <v>-</v>
      </c>
      <c r="GV64" s="535" t="str" cm="1">
        <f t="array" ref="GV64">INDEX(GV$13:GV63,$B64+1,1)</f>
        <v>-</v>
      </c>
      <c r="GW64" s="535" t="str" cm="1">
        <f t="array" ref="GW64">INDEX(GW$13:GW63,$B64+1,1)</f>
        <v>-</v>
      </c>
      <c r="GX64" s="18"/>
      <c r="GY64" s="535" t="str" cm="1">
        <f t="array" ref="GY64">INDEX(GY$13:GY63,$B64+1,1)</f>
        <v>-</v>
      </c>
      <c r="GZ64" s="535" t="str" cm="1">
        <f t="array" ref="GZ64">INDEX(GZ$13:GZ63,$B64+1,1)</f>
        <v>-</v>
      </c>
      <c r="HA64" s="535" t="str" cm="1">
        <f t="array" ref="HA64">INDEX(HA$13:HA63,$B64+1,1)</f>
        <v>-</v>
      </c>
      <c r="HB64" s="411">
        <f>$AO64</f>
        <v>0</v>
      </c>
      <c r="HC64" s="535" t="str" cm="1">
        <f t="array" ref="HC64">INDEX(HC$13:HC63,$B64+1,1)</f>
        <v>-</v>
      </c>
      <c r="HD64" s="535" cm="1">
        <f t="array" ref="HD64">INDEX(HD$13:HD63,$B64+1,1)</f>
        <v>1</v>
      </c>
      <c r="HE64" s="535" cm="1">
        <f t="array" ref="HE64">INDEX(HE$13:HE63,$B64+1,1)</f>
        <v>1</v>
      </c>
      <c r="HF64" s="535" t="str" cm="1">
        <f t="array" ref="HF64">INDEX(HF$13:HF63,$B64+1,1)</f>
        <v>-</v>
      </c>
      <c r="HG64" s="535" t="str" cm="1">
        <f t="array" ref="HG64">INDEX(HG$13:HG63,$B64+1,1)</f>
        <v>-</v>
      </c>
      <c r="HH64" s="535" t="str" cm="1">
        <f t="array" ref="HH64">INDEX(HH$13:HH63,$B64+1,1)</f>
        <v>-</v>
      </c>
      <c r="HI64" s="535" t="str" cm="1">
        <f t="array" ref="HI64">INDEX(HI$13:HI63,$B64+1,1)</f>
        <v>-</v>
      </c>
      <c r="HJ64" s="535" t="str" cm="1">
        <f t="array" ref="HJ64">INDEX(HJ$13:HJ63,$B64+1,1)</f>
        <v>-</v>
      </c>
      <c r="HK64" s="535" t="str" cm="1">
        <f t="array" ref="HK64">INDEX(HK$13:HK63,$B64+1,1)</f>
        <v>-</v>
      </c>
      <c r="HL64" s="535" t="str" cm="1">
        <f t="array" ref="HL64">INDEX(HL$13:HL63,$B64+1,1)</f>
        <v>-</v>
      </c>
      <c r="HM64" s="535" t="str" cm="1">
        <f t="array" ref="HM64">INDEX(HM$13:HM63,$B64+1,1)</f>
        <v>-</v>
      </c>
      <c r="HN64" s="535" t="str" cm="1">
        <f t="array" ref="HN64">INDEX(HN$13:HN63,$B64+1,1)</f>
        <v>-</v>
      </c>
      <c r="HO64" s="535" t="str" cm="1">
        <f t="array" ref="HO64">INDEX(HO$13:HO63,$B64+1,1)</f>
        <v>-</v>
      </c>
      <c r="HP64" s="535" t="str" cm="1">
        <f t="array" ref="HP64">INDEX(HP$13:HP63,$B64+1,1)</f>
        <v>-</v>
      </c>
      <c r="HQ64" s="535" t="str" cm="1">
        <f t="array" ref="HQ64">INDEX(HQ$13:HQ63,$B64+1,1)</f>
        <v>-</v>
      </c>
      <c r="HR64" s="535" t="str" cm="1">
        <f t="array" ref="HR64">INDEX(HR$13:HR63,$B64+1,1)</f>
        <v>-</v>
      </c>
      <c r="HS64" s="535" t="str" cm="1">
        <f t="array" ref="HS64">INDEX(HS$13:HS63,$B64+1,1)</f>
        <v>-</v>
      </c>
      <c r="HT64" s="535" t="str" cm="1">
        <f t="array" ref="HT64">INDEX(HT$13:HT63,$B64+1,1)</f>
        <v>-</v>
      </c>
      <c r="HU64" s="535" t="str" cm="1">
        <f t="array" ref="HU64">INDEX(HU$13:HU63,$B64+1,1)</f>
        <v>-</v>
      </c>
      <c r="HV64" s="535" t="str" cm="1">
        <f t="array" ref="HV64">INDEX(HV$13:HV63,$B64+1,1)</f>
        <v>-</v>
      </c>
      <c r="HW64" s="535" t="str" cm="1">
        <f t="array" ref="HW64">INDEX(HW$13:HW63,$B64+1,1)</f>
        <v>-</v>
      </c>
      <c r="HX64" s="535" t="str" cm="1">
        <f t="array" ref="HX64">INDEX(HX$13:HX63,$B64+1,1)</f>
        <v>-</v>
      </c>
      <c r="HY64" s="535" t="str" cm="1">
        <f t="array" ref="HY64">INDEX(HY$13:HY63,$B64+1,1)</f>
        <v>-</v>
      </c>
      <c r="HZ64" s="535" t="str" cm="1">
        <f t="array" ref="HZ64">INDEX(HZ$13:HZ63,$B64+1,1)</f>
        <v>-</v>
      </c>
      <c r="IA64" s="535" cm="1">
        <f t="array" ref="IA64">INDEX(IA$13:IA63,$B64+1,1)</f>
        <v>0</v>
      </c>
      <c r="IB64" s="535" t="str" cm="1">
        <f t="array" ref="IB64">INDEX(IB$13:IB63,$B64+1,1)</f>
        <v>-</v>
      </c>
      <c r="IC64" s="535" cm="1">
        <f t="array" ref="IC64">INDEX(IC$13:IC63,$B64+1,1)</f>
        <v>1</v>
      </c>
      <c r="ID64" s="727">
        <f t="shared" ref="ID64:IF115" si="265">IF(OR($AN64="",$AN64="-",$AN64&lt;&gt;ID$6),ID$13,INDEX(i.REV_Traits,$AP64+1,ID$7+1))</f>
        <v>0</v>
      </c>
      <c r="IE64" s="727">
        <f t="shared" si="265"/>
        <v>0</v>
      </c>
      <c r="IF64" s="727">
        <f t="shared" si="265"/>
        <v>0</v>
      </c>
      <c r="IG64" s="727">
        <f t="shared" ref="IG64:II115" si="266">IF(OR($AN64="",$AN64="-",$AN64&lt;&gt;IG$6),IG$13,INDEX(i.REV_Traits,$AP64+1,IG$7+1))</f>
        <v>0</v>
      </c>
      <c r="IH64" s="727">
        <f t="shared" si="266"/>
        <v>0</v>
      </c>
      <c r="II64" s="727">
        <f t="shared" si="266"/>
        <v>0</v>
      </c>
      <c r="IJ64" s="535" cm="1">
        <f t="array" ref="IJ64">INDEX(IJ$13:IJ63,$B64+1,1)</f>
        <v>0</v>
      </c>
      <c r="IK64" s="727">
        <f t="shared" ref="IK64:IP114" si="267">IF(OR($AN64="",$AN64="-",$AN64&lt;&gt;IK$6),IK$13,INDEX(i.REV_Traits,$AP64+1,IK$7+1))</f>
        <v>1</v>
      </c>
      <c r="IL64" s="727">
        <f t="shared" si="267"/>
        <v>0</v>
      </c>
      <c r="IM64" s="727">
        <f t="shared" si="267"/>
        <v>0</v>
      </c>
      <c r="IN64" s="727">
        <f t="shared" si="267"/>
        <v>0</v>
      </c>
      <c r="IO64" s="535" cm="1">
        <f t="array" ref="IO64">INDEX(IO$13:IO63,$B64+1,1)</f>
        <v>0</v>
      </c>
      <c r="IP64" s="727">
        <f t="shared" si="267"/>
        <v>0</v>
      </c>
      <c r="IQ64" s="18"/>
      <c r="IR64" s="535" t="str" cm="1">
        <f t="array" ref="IR64">INDEX(IR$13:IR63,$B64+1,1)</f>
        <v>-</v>
      </c>
      <c r="IS64" s="535" t="str" cm="1">
        <f t="array" ref="IS64">INDEX(IS$13:IS63,$B64+1,1)</f>
        <v>-</v>
      </c>
      <c r="IT64" s="535" t="str" cm="1">
        <f t="array" ref="IT64">INDEX(IT$13:IT63,$B64+1,1)</f>
        <v>-</v>
      </c>
      <c r="IU64" s="535" t="str" cm="1">
        <f t="array" ref="IU64">INDEX(IU$13:IU63,$B64+1,1)</f>
        <v>-</v>
      </c>
      <c r="IV64" s="535" t="str" cm="1">
        <f t="array" ref="IV64">INDEX(IV$13:IV63,$B64+1,1)</f>
        <v>-</v>
      </c>
      <c r="IW64" s="535" t="str" cm="1">
        <f t="array" ref="IW64">INDEX(IW$13:IW63,$B64+1,1)</f>
        <v>-</v>
      </c>
      <c r="IX64" s="535" t="str" cm="1">
        <f t="array" ref="IX64">INDEX(IX$13:IX63,$B64+1,1)</f>
        <v>-</v>
      </c>
      <c r="IY64" s="535" t="str" cm="1">
        <f t="array" ref="IY64">INDEX(IY$13:IY63,$B64+1,1)</f>
        <v>-</v>
      </c>
      <c r="IZ64" s="535" t="str" cm="1">
        <f t="array" ref="IZ64">INDEX(IZ$13:IZ63,$B64+1,1)</f>
        <v>-</v>
      </c>
      <c r="JA64" s="535" t="str" cm="1">
        <f t="array" ref="JA64">INDEX(JA$13:JA63,$B64+1,1)</f>
        <v>-</v>
      </c>
      <c r="JB64" s="535" t="str" cm="1">
        <f t="array" ref="JB64">INDEX(JB$13:JB63,$B64+1,1)</f>
        <v>-</v>
      </c>
      <c r="JC64" s="535" t="str" cm="1">
        <f t="array" ref="JC64">INDEX(JC$13:JC63,$B64+1,1)</f>
        <v>-</v>
      </c>
      <c r="JD64" s="535" t="str" cm="1">
        <f t="array" ref="JD64">INDEX(JD$13:JD63,$B64+1,1)</f>
        <v>-</v>
      </c>
      <c r="JE64" s="535" t="str" cm="1">
        <f t="array" ref="JE64">INDEX(JE$13:JE63,$B64+1,1)</f>
        <v>-</v>
      </c>
      <c r="JF64" s="535" t="str" cm="1">
        <f t="array" ref="JF64">INDEX(JF$13:JF63,$B64+1,1)</f>
        <v>-</v>
      </c>
      <c r="JG64" s="535" t="str" cm="1">
        <f t="array" ref="JG64">INDEX(JG$13:JG63,$B64+1,1)</f>
        <v>-</v>
      </c>
      <c r="JH64" s="535" cm="1">
        <f t="array" ref="JH64">INDEX(JH$13:JH63,$B64+1,1)</f>
        <v>0</v>
      </c>
      <c r="JI64" s="535" cm="1">
        <f t="array" ref="JI64">INDEX(JI$13:JI63,$B64+1,1)</f>
        <v>0</v>
      </c>
      <c r="JJ64" s="545" cm="1">
        <f t="array" ref="JJ64">IF(AND($N64=JJ$10,$AS64&lt;&gt;0),INDEX(i.LTWFeedLevels,$AS64,12),0)</f>
        <v>0</v>
      </c>
      <c r="JK64" s="630" cm="1">
        <f t="array" ref="JK64">IF(AND($N64=JK$10,$AT64&lt;&gt;0),INDEX(i.LTWFeedLevels,$AT64,12),0)</f>
        <v>0</v>
      </c>
      <c r="JL64" s="457">
        <f>JK64</f>
        <v>0</v>
      </c>
      <c r="JM64" s="457">
        <f t="shared" ref="JM64:JN64" si="268">JL64</f>
        <v>0</v>
      </c>
      <c r="JN64" s="457">
        <f t="shared" si="268"/>
        <v>0</v>
      </c>
      <c r="JO64" s="545" cm="1">
        <f t="array" ref="JO64">IF(AND($N64=JO$10,$AS64&lt;&gt;0),INDEX(i.LTWFeedLevels,$AS64,12),0)</f>
        <v>0</v>
      </c>
      <c r="JP64" s="630" cm="1">
        <f t="array" ref="JP64">IF(AND($N64=JP$10,$AT64&lt;&gt;0),INDEX(i.LTWFeedLevels,$AT64,12),0)</f>
        <v>0</v>
      </c>
      <c r="JQ64" s="457">
        <f t="shared" ref="JQ64:JS64" si="269">JP64</f>
        <v>0</v>
      </c>
      <c r="JR64" s="457">
        <f t="shared" si="269"/>
        <v>0</v>
      </c>
      <c r="JS64" s="457">
        <f t="shared" si="269"/>
        <v>0</v>
      </c>
      <c r="JT64" s="545" cm="1">
        <f t="array" ref="JT64">IF(AND($N64=JT$10,$AS64&lt;&gt;0),INDEX(i.LTWFeedLevels,$AS64,12),0)</f>
        <v>0</v>
      </c>
      <c r="JU64" s="630" cm="1">
        <f t="array" ref="JU64">IF(AND($N64=JU$10,$AT64&lt;&gt;0),INDEX(i.LTWFeedLevels,$AT64,12),0)</f>
        <v>0</v>
      </c>
      <c r="JV64" s="457">
        <f t="shared" ref="JV64:JX64" si="270">JU64</f>
        <v>0</v>
      </c>
      <c r="JW64" s="457">
        <f t="shared" si="270"/>
        <v>0</v>
      </c>
      <c r="JX64" s="457">
        <f t="shared" si="270"/>
        <v>0</v>
      </c>
      <c r="JY64" s="189">
        <f t="shared" ref="JY64:KH89" si="271">IF(AND($N64=JY$10,$AD64=JY$12),INDEX(i.FS_Strategy,INDEX($AE64:$AH64,1,JY$7)+1,JY$6),0)</f>
        <v>0</v>
      </c>
      <c r="JZ64" s="189">
        <f t="shared" si="271"/>
        <v>0</v>
      </c>
      <c r="KA64" s="189">
        <f t="shared" si="271"/>
        <v>0</v>
      </c>
      <c r="KB64" s="189">
        <f t="shared" si="271"/>
        <v>0</v>
      </c>
      <c r="KC64" s="189">
        <f t="shared" si="271"/>
        <v>0</v>
      </c>
      <c r="KD64" s="189">
        <f t="shared" si="271"/>
        <v>0</v>
      </c>
      <c r="KE64" s="189">
        <f t="shared" si="271"/>
        <v>0</v>
      </c>
      <c r="KF64" s="189">
        <f t="shared" si="271"/>
        <v>0</v>
      </c>
      <c r="KG64" s="189">
        <f t="shared" si="271"/>
        <v>0</v>
      </c>
      <c r="KH64" s="189">
        <f t="shared" si="271"/>
        <v>0</v>
      </c>
      <c r="KI64" s="189">
        <f t="shared" ref="KI64:KR89" si="272">IF(AND($N64=KI$10,$AD64=KI$12),INDEX(i.FS_Strategy,INDEX($AE64:$AH64,1,KI$7)+1,KI$6),0)</f>
        <v>0</v>
      </c>
      <c r="KJ64" s="189">
        <f t="shared" si="272"/>
        <v>0</v>
      </c>
      <c r="KK64" s="189">
        <f t="shared" si="272"/>
        <v>0</v>
      </c>
      <c r="KL64" s="189">
        <f t="shared" si="272"/>
        <v>0</v>
      </c>
      <c r="KM64" s="189">
        <f t="shared" si="272"/>
        <v>0</v>
      </c>
      <c r="KN64" s="189">
        <f t="shared" si="272"/>
        <v>0</v>
      </c>
      <c r="KO64" s="189">
        <f t="shared" si="272"/>
        <v>0</v>
      </c>
      <c r="KP64" s="189">
        <f t="shared" si="272"/>
        <v>0</v>
      </c>
      <c r="KQ64" s="189">
        <f t="shared" si="272"/>
        <v>0</v>
      </c>
      <c r="KR64" s="189">
        <f t="shared" si="272"/>
        <v>0</v>
      </c>
      <c r="KS64" s="189">
        <f t="shared" ref="KS64:LB89" si="273">IF(AND($N64=KS$10,$AD64=KS$12),INDEX(i.FS_Strategy,INDEX($AE64:$AH64,1,KS$7)+1,KS$6),0)</f>
        <v>0</v>
      </c>
      <c r="KT64" s="189">
        <f t="shared" si="273"/>
        <v>0</v>
      </c>
      <c r="KU64" s="189">
        <f t="shared" si="273"/>
        <v>0</v>
      </c>
      <c r="KV64" s="189">
        <f t="shared" si="273"/>
        <v>0</v>
      </c>
      <c r="KW64" s="189">
        <f t="shared" si="273"/>
        <v>0</v>
      </c>
      <c r="KX64" s="189">
        <f t="shared" si="273"/>
        <v>0</v>
      </c>
      <c r="KY64" s="189">
        <f t="shared" si="273"/>
        <v>0</v>
      </c>
      <c r="KZ64" s="189">
        <f t="shared" si="273"/>
        <v>0</v>
      </c>
      <c r="LA64" s="189">
        <f t="shared" si="273"/>
        <v>0</v>
      </c>
      <c r="LB64" s="189">
        <f t="shared" si="273"/>
        <v>0</v>
      </c>
      <c r="LC64" s="189">
        <f t="shared" ref="LC64:LL89" si="274">IF(AND($N64=LC$10,$AD64=LC$12),INDEX(i.FS_Strategy,INDEX($AE64:$AH64,1,LC$7)+1,LC$6),0)</f>
        <v>0</v>
      </c>
      <c r="LD64" s="189">
        <f t="shared" si="274"/>
        <v>0</v>
      </c>
      <c r="LE64" s="189">
        <f t="shared" si="274"/>
        <v>0</v>
      </c>
      <c r="LF64" s="189">
        <f t="shared" si="274"/>
        <v>0</v>
      </c>
      <c r="LG64" s="189">
        <f t="shared" si="274"/>
        <v>0</v>
      </c>
      <c r="LH64" s="189">
        <f t="shared" si="274"/>
        <v>0</v>
      </c>
      <c r="LI64" s="189">
        <f t="shared" si="274"/>
        <v>0</v>
      </c>
      <c r="LJ64" s="189">
        <f t="shared" si="274"/>
        <v>0</v>
      </c>
      <c r="LK64" s="189">
        <f t="shared" si="274"/>
        <v>0</v>
      </c>
      <c r="LL64" s="189">
        <f t="shared" si="274"/>
        <v>0</v>
      </c>
      <c r="LM64" s="189">
        <f t="shared" ref="LM64:LV89" si="275">IF(AND($N64=LM$10,$AD64=LM$12),INDEX(i.FS_Strategy,INDEX($AE64:$AH64,1,LM$7)+1,LM$6),0)</f>
        <v>0</v>
      </c>
      <c r="LN64" s="189">
        <f t="shared" si="275"/>
        <v>0</v>
      </c>
      <c r="LO64" s="189">
        <f t="shared" si="275"/>
        <v>0</v>
      </c>
      <c r="LP64" s="189">
        <f t="shared" si="275"/>
        <v>0</v>
      </c>
      <c r="LQ64" s="189">
        <f t="shared" si="275"/>
        <v>0</v>
      </c>
      <c r="LR64" s="189">
        <f t="shared" si="275"/>
        <v>0</v>
      </c>
      <c r="LS64" s="189">
        <f t="shared" si="275"/>
        <v>0</v>
      </c>
      <c r="LT64" s="189">
        <f t="shared" si="275"/>
        <v>0</v>
      </c>
      <c r="LU64" s="189">
        <f t="shared" si="275"/>
        <v>0</v>
      </c>
      <c r="LV64" s="189">
        <f t="shared" si="275"/>
        <v>0</v>
      </c>
      <c r="LW64" s="189">
        <f t="shared" ref="LW64:ML88" si="276">IF(AND($N64=LW$10,$AD64=LW$12),INDEX(i.FS_Strategy,INDEX($AE64:$AH64,1,LW$7)+1,LW$6),0)</f>
        <v>0</v>
      </c>
      <c r="LX64" s="189">
        <f t="shared" si="276"/>
        <v>0</v>
      </c>
      <c r="LY64" s="189">
        <f t="shared" si="276"/>
        <v>0</v>
      </c>
      <c r="LZ64" s="189">
        <f t="shared" si="276"/>
        <v>0</v>
      </c>
      <c r="MA64" s="189">
        <f t="shared" si="276"/>
        <v>0</v>
      </c>
      <c r="MB64" s="189">
        <f t="shared" si="276"/>
        <v>0</v>
      </c>
      <c r="MC64" s="189">
        <f t="shared" si="276"/>
        <v>0</v>
      </c>
      <c r="MD64" s="189">
        <f t="shared" si="276"/>
        <v>0</v>
      </c>
      <c r="ME64" s="189">
        <f t="shared" si="276"/>
        <v>0</v>
      </c>
      <c r="MF64" s="189">
        <f t="shared" si="276"/>
        <v>0</v>
      </c>
      <c r="MG64" s="189">
        <f t="shared" ref="MG64:MR85" si="277">IF(AND($N64=MG$10,$AD64=MG$12),INDEX(i.FS_Strategy,INDEX($AE64:$AH64,1,MG$7)+1,MG$6),0)</f>
        <v>0</v>
      </c>
      <c r="MH64" s="189">
        <f t="shared" si="277"/>
        <v>0</v>
      </c>
      <c r="MI64" s="189">
        <f t="shared" si="277"/>
        <v>0</v>
      </c>
      <c r="MJ64" s="189">
        <f t="shared" si="277"/>
        <v>0</v>
      </c>
      <c r="MK64" s="189">
        <f t="shared" si="277"/>
        <v>0</v>
      </c>
      <c r="ML64" s="189">
        <f t="shared" si="277"/>
        <v>0</v>
      </c>
      <c r="MM64" s="189">
        <f t="shared" si="277"/>
        <v>0</v>
      </c>
      <c r="MN64" s="189">
        <f t="shared" si="277"/>
        <v>0</v>
      </c>
      <c r="MO64" s="189">
        <f t="shared" si="277"/>
        <v>0</v>
      </c>
      <c r="MP64" s="189">
        <f t="shared" si="277"/>
        <v>0</v>
      </c>
      <c r="MQ64" s="189">
        <f t="shared" si="277"/>
        <v>0</v>
      </c>
      <c r="MR64" s="189">
        <f t="shared" si="277"/>
        <v>0</v>
      </c>
      <c r="MS64" s="557">
        <f t="shared" ref="MS64:NB89" si="278">IF(AND($N64=MS$10,INDEX($AR64:$AT64,1,MS$7)&lt;&gt;0,OR(MS$7&lt;&gt;1,$AD64=MS$12)),INDEX(i.LTWFeedLevels,INDEX($AR64:$AT64,1,MS$7),MOD(MS$6-1,7)+1),0)</f>
        <v>0</v>
      </c>
      <c r="MT64" s="557">
        <f t="shared" si="278"/>
        <v>0</v>
      </c>
      <c r="MU64" s="557">
        <f t="shared" si="278"/>
        <v>0</v>
      </c>
      <c r="MV64" s="557">
        <f t="shared" si="278"/>
        <v>0</v>
      </c>
      <c r="MW64" s="557">
        <f t="shared" si="278"/>
        <v>0</v>
      </c>
      <c r="MX64" s="557">
        <f t="shared" si="278"/>
        <v>0</v>
      </c>
      <c r="MY64" s="557">
        <f t="shared" si="278"/>
        <v>0</v>
      </c>
      <c r="MZ64" s="557">
        <f t="shared" si="278"/>
        <v>0</v>
      </c>
      <c r="NA64" s="557">
        <f t="shared" si="278"/>
        <v>0</v>
      </c>
      <c r="NB64" s="557">
        <f t="shared" si="278"/>
        <v>0</v>
      </c>
      <c r="NC64" s="557">
        <f t="shared" ref="NC64:NL89" si="279">IF(AND($N64=NC$10,INDEX($AR64:$AT64,1,NC$7)&lt;&gt;0,OR(NC$7&lt;&gt;1,$AD64=NC$12)),INDEX(i.LTWFeedLevels,INDEX($AR64:$AT64,1,NC$7),MOD(NC$6-1,7)+1),0)</f>
        <v>0</v>
      </c>
      <c r="ND64" s="557">
        <f t="shared" si="279"/>
        <v>0</v>
      </c>
      <c r="NE64" s="557">
        <f t="shared" si="279"/>
        <v>0</v>
      </c>
      <c r="NF64" s="557">
        <f t="shared" si="279"/>
        <v>0</v>
      </c>
      <c r="NG64" s="557">
        <f t="shared" si="279"/>
        <v>0</v>
      </c>
      <c r="NH64" s="557">
        <f t="shared" si="279"/>
        <v>0</v>
      </c>
      <c r="NI64" s="557">
        <f t="shared" si="279"/>
        <v>0</v>
      </c>
      <c r="NJ64" s="557">
        <f t="shared" si="279"/>
        <v>0</v>
      </c>
      <c r="NK64" s="557">
        <f t="shared" si="279"/>
        <v>0</v>
      </c>
      <c r="NL64" s="557">
        <f t="shared" si="279"/>
        <v>0</v>
      </c>
      <c r="NM64" s="557">
        <f t="shared" ref="NM64:NV89" si="280">IF(AND($N64=NM$10,INDEX($AR64:$AT64,1,NM$7)&lt;&gt;0,OR(NM$7&lt;&gt;1,$AD64=NM$12)),INDEX(i.LTWFeedLevels,INDEX($AR64:$AT64,1,NM$7),MOD(NM$6-1,7)+1),0)</f>
        <v>0</v>
      </c>
      <c r="NN64" s="557">
        <f t="shared" si="280"/>
        <v>0</v>
      </c>
      <c r="NO64" s="557">
        <f t="shared" si="280"/>
        <v>0</v>
      </c>
      <c r="NP64" s="557">
        <f t="shared" si="280"/>
        <v>0</v>
      </c>
      <c r="NQ64" s="557">
        <f t="shared" si="280"/>
        <v>0</v>
      </c>
      <c r="NR64" s="557">
        <f t="shared" si="280"/>
        <v>0</v>
      </c>
      <c r="NS64" s="557">
        <f t="shared" si="280"/>
        <v>0</v>
      </c>
      <c r="NT64" s="557">
        <f t="shared" si="280"/>
        <v>0</v>
      </c>
      <c r="NU64" s="557">
        <f t="shared" si="280"/>
        <v>0</v>
      </c>
      <c r="NV64" s="557">
        <f t="shared" si="280"/>
        <v>0</v>
      </c>
      <c r="NW64" s="557">
        <f t="shared" ref="NW64:OF89" si="281">IF(AND($N64=NW$10,INDEX($AR64:$AT64,1,NW$7)&lt;&gt;0,OR(NW$7&lt;&gt;1,$AD64=NW$12)),INDEX(i.LTWFeedLevels,INDEX($AR64:$AT64,1,NW$7),MOD(NW$6-1,7)+1),0)</f>
        <v>0</v>
      </c>
      <c r="NX64" s="557">
        <f t="shared" si="281"/>
        <v>0</v>
      </c>
      <c r="NY64" s="557">
        <f t="shared" si="281"/>
        <v>0</v>
      </c>
      <c r="NZ64" s="557">
        <f t="shared" si="281"/>
        <v>0</v>
      </c>
      <c r="OA64" s="557">
        <f t="shared" si="281"/>
        <v>0</v>
      </c>
      <c r="OB64" s="557">
        <f t="shared" si="281"/>
        <v>0</v>
      </c>
      <c r="OC64" s="557">
        <f t="shared" si="281"/>
        <v>0</v>
      </c>
      <c r="OD64" s="557">
        <f t="shared" si="281"/>
        <v>0</v>
      </c>
      <c r="OE64" s="557">
        <f t="shared" si="281"/>
        <v>0</v>
      </c>
      <c r="OF64" s="557">
        <f t="shared" si="281"/>
        <v>0</v>
      </c>
      <c r="OG64" s="557">
        <f t="shared" ref="OG64:OP89" si="282">IF(AND($N64=OG$10,INDEX($AR64:$AT64,1,OG$7)&lt;&gt;0,OR(OG$7&lt;&gt;1,$AD64=OG$12)),INDEX(i.LTWFeedLevels,INDEX($AR64:$AT64,1,OG$7),MOD(OG$6-1,7)+1),0)</f>
        <v>0</v>
      </c>
      <c r="OH64" s="557">
        <f t="shared" si="282"/>
        <v>0</v>
      </c>
      <c r="OI64" s="557">
        <f t="shared" si="282"/>
        <v>0</v>
      </c>
      <c r="OJ64" s="557">
        <f t="shared" si="282"/>
        <v>0</v>
      </c>
      <c r="OK64" s="557">
        <f t="shared" si="282"/>
        <v>0</v>
      </c>
      <c r="OL64" s="557">
        <f t="shared" si="282"/>
        <v>0</v>
      </c>
      <c r="OM64" s="557">
        <f t="shared" si="282"/>
        <v>0</v>
      </c>
      <c r="ON64" s="557">
        <f t="shared" si="282"/>
        <v>0</v>
      </c>
      <c r="OO64" s="557">
        <f t="shared" si="282"/>
        <v>0</v>
      </c>
      <c r="OP64" s="557">
        <f t="shared" si="282"/>
        <v>0</v>
      </c>
      <c r="OQ64" s="557">
        <f t="shared" ref="OQ64:OZ89" si="283">IF(AND($N64=OQ$10,INDEX($AR64:$AT64,1,OQ$7)&lt;&gt;0,OR(OQ$7&lt;&gt;1,$AD64=OQ$12)),INDEX(i.LTWFeedLevels,INDEX($AR64:$AT64,1,OQ$7),MOD(OQ$6-1,7)+1),0)</f>
        <v>0</v>
      </c>
      <c r="OR64" s="557">
        <f t="shared" si="283"/>
        <v>0</v>
      </c>
      <c r="OS64" s="557">
        <f t="shared" si="283"/>
        <v>0</v>
      </c>
      <c r="OT64" s="557">
        <f t="shared" si="283"/>
        <v>0</v>
      </c>
      <c r="OU64" s="557">
        <f t="shared" si="283"/>
        <v>0</v>
      </c>
      <c r="OV64" s="557">
        <f t="shared" si="283"/>
        <v>0</v>
      </c>
      <c r="OW64" s="557">
        <f t="shared" si="283"/>
        <v>0</v>
      </c>
      <c r="OX64" s="557">
        <f t="shared" si="283"/>
        <v>0</v>
      </c>
      <c r="OY64" s="557">
        <f t="shared" si="283"/>
        <v>0</v>
      </c>
      <c r="OZ64" s="557">
        <f t="shared" si="283"/>
        <v>0</v>
      </c>
      <c r="PA64" s="557">
        <f t="shared" ref="PA64:PJ89" si="284">IF(AND($N64=PA$10,INDEX($AR64:$AT64,1,PA$7)&lt;&gt;0,OR(PA$7&lt;&gt;1,$AD64=PA$12)),INDEX(i.LTWFeedLevels,INDEX($AR64:$AT64,1,PA$7),MOD(PA$6-1,7)+1),0)</f>
        <v>0</v>
      </c>
      <c r="PB64" s="557">
        <f t="shared" si="284"/>
        <v>0</v>
      </c>
      <c r="PC64" s="557">
        <f t="shared" si="284"/>
        <v>0</v>
      </c>
      <c r="PD64" s="557">
        <f t="shared" si="284"/>
        <v>0</v>
      </c>
      <c r="PE64" s="557">
        <f t="shared" si="284"/>
        <v>0</v>
      </c>
      <c r="PF64" s="557">
        <f t="shared" si="284"/>
        <v>0</v>
      </c>
      <c r="PG64" s="557">
        <f t="shared" si="284"/>
        <v>0</v>
      </c>
      <c r="PH64" s="557">
        <f t="shared" si="284"/>
        <v>0</v>
      </c>
      <c r="PI64" s="557">
        <f t="shared" si="284"/>
        <v>0</v>
      </c>
      <c r="PJ64" s="557">
        <f t="shared" si="284"/>
        <v>0</v>
      </c>
      <c r="PK64" s="557">
        <f t="shared" ref="PK64:PT89" si="285">IF(AND($N64=PK$10,INDEX($AR64:$AT64,1,PK$7)&lt;&gt;0,OR(PK$7&lt;&gt;1,$AD64=PK$12)),INDEX(i.LTWFeedLevels,INDEX($AR64:$AT64,1,PK$7),MOD(PK$6-1,7)+1),0)</f>
        <v>0</v>
      </c>
      <c r="PL64" s="557">
        <f t="shared" si="285"/>
        <v>0</v>
      </c>
      <c r="PM64" s="557">
        <f t="shared" si="285"/>
        <v>0</v>
      </c>
      <c r="PN64" s="557">
        <f t="shared" si="285"/>
        <v>0</v>
      </c>
      <c r="PO64" s="557">
        <f t="shared" si="285"/>
        <v>0</v>
      </c>
      <c r="PP64" s="557">
        <f t="shared" si="285"/>
        <v>0</v>
      </c>
      <c r="PQ64" s="557">
        <f t="shared" si="285"/>
        <v>0</v>
      </c>
      <c r="PR64" s="557">
        <f t="shared" si="285"/>
        <v>0</v>
      </c>
      <c r="PS64" s="557">
        <f t="shared" si="285"/>
        <v>0</v>
      </c>
      <c r="PT64" s="557">
        <f t="shared" si="285"/>
        <v>0</v>
      </c>
      <c r="PU64" s="557">
        <f t="shared" ref="PU64:QD89" si="286">IF(AND($N64=PU$10,INDEX($AR64:$AT64,1,PU$7)&lt;&gt;0,OR(PU$7&lt;&gt;1,$AD64=PU$12)),INDEX(i.LTWFeedLevels,INDEX($AR64:$AT64,1,PU$7),MOD(PU$6-1,7)+1),0)</f>
        <v>0</v>
      </c>
      <c r="PV64" s="557">
        <f t="shared" si="286"/>
        <v>0</v>
      </c>
      <c r="PW64" s="557">
        <f t="shared" si="286"/>
        <v>0</v>
      </c>
      <c r="PX64" s="557">
        <f t="shared" si="286"/>
        <v>0</v>
      </c>
      <c r="PY64" s="557">
        <f t="shared" si="286"/>
        <v>0</v>
      </c>
      <c r="PZ64" s="557">
        <f t="shared" si="286"/>
        <v>0</v>
      </c>
      <c r="QA64" s="557">
        <f t="shared" si="286"/>
        <v>0</v>
      </c>
      <c r="QB64" s="557">
        <f t="shared" si="286"/>
        <v>0</v>
      </c>
      <c r="QC64" s="557">
        <f t="shared" si="286"/>
        <v>0</v>
      </c>
      <c r="QD64" s="557">
        <f t="shared" si="286"/>
        <v>0</v>
      </c>
      <c r="QE64" s="557">
        <f t="shared" ref="QE64:QN89" si="287">IF(AND($N64=QE$10,INDEX($AR64:$AT64,1,QE$7)&lt;&gt;0,OR(QE$7&lt;&gt;1,$AD64=QE$12)),INDEX(i.LTWFeedLevels,INDEX($AR64:$AT64,1,QE$7),MOD(QE$6-1,7)+1),0)</f>
        <v>0</v>
      </c>
      <c r="QF64" s="557">
        <f t="shared" si="287"/>
        <v>0</v>
      </c>
      <c r="QG64" s="557">
        <f t="shared" si="287"/>
        <v>0</v>
      </c>
      <c r="QH64" s="557">
        <f t="shared" si="287"/>
        <v>0</v>
      </c>
      <c r="QI64" s="557">
        <f t="shared" si="287"/>
        <v>0</v>
      </c>
      <c r="QJ64" s="557">
        <f t="shared" si="287"/>
        <v>0</v>
      </c>
      <c r="QK64" s="557">
        <f t="shared" si="287"/>
        <v>0</v>
      </c>
      <c r="QL64" s="557">
        <f t="shared" si="287"/>
        <v>0</v>
      </c>
      <c r="QM64" s="557">
        <f t="shared" si="287"/>
        <v>0</v>
      </c>
      <c r="QN64" s="557">
        <f t="shared" si="287"/>
        <v>0</v>
      </c>
      <c r="QO64" s="557">
        <f t="shared" ref="QO64:QX89" si="288">IF(AND($N64=QO$10,INDEX($AR64:$AT64,1,QO$7)&lt;&gt;0,OR(QO$7&lt;&gt;1,$AD64=QO$12)),INDEX(i.LTWFeedLevels,INDEX($AR64:$AT64,1,QO$7),MOD(QO$6-1,7)+1),0)</f>
        <v>0</v>
      </c>
      <c r="QP64" s="557">
        <f t="shared" si="288"/>
        <v>0</v>
      </c>
      <c r="QQ64" s="557">
        <f t="shared" si="288"/>
        <v>0</v>
      </c>
      <c r="QR64" s="557">
        <f t="shared" si="288"/>
        <v>0</v>
      </c>
      <c r="QS64" s="557">
        <f t="shared" si="288"/>
        <v>0</v>
      </c>
      <c r="QT64" s="557">
        <f t="shared" si="288"/>
        <v>0</v>
      </c>
      <c r="QU64" s="557">
        <f t="shared" si="288"/>
        <v>0</v>
      </c>
      <c r="QV64" s="557">
        <f t="shared" si="288"/>
        <v>0</v>
      </c>
      <c r="QW64" s="557">
        <f t="shared" si="288"/>
        <v>0</v>
      </c>
      <c r="QX64" s="557">
        <f t="shared" si="288"/>
        <v>0</v>
      </c>
      <c r="QY64" s="557">
        <f t="shared" ref="QY64:RH89" si="289">IF(AND($N64=QY$10,INDEX($AR64:$AT64,1,QY$7)&lt;&gt;0,OR(QY$7&lt;&gt;1,$AD64=QY$12)),INDEX(i.LTWFeedLevels,INDEX($AR64:$AT64,1,QY$7),MOD(QY$6-1,7)+1),0)</f>
        <v>0</v>
      </c>
      <c r="QZ64" s="557">
        <f t="shared" si="289"/>
        <v>0</v>
      </c>
      <c r="RA64" s="557">
        <f t="shared" si="289"/>
        <v>0</v>
      </c>
      <c r="RB64" s="557">
        <f t="shared" si="289"/>
        <v>0</v>
      </c>
      <c r="RC64" s="557">
        <f t="shared" si="289"/>
        <v>0</v>
      </c>
      <c r="RD64" s="557">
        <f t="shared" si="289"/>
        <v>0</v>
      </c>
      <c r="RE64" s="557">
        <f t="shared" si="289"/>
        <v>0</v>
      </c>
      <c r="RF64" s="557">
        <f t="shared" si="289"/>
        <v>0</v>
      </c>
      <c r="RG64" s="557">
        <f t="shared" si="289"/>
        <v>0</v>
      </c>
      <c r="RH64" s="557">
        <f t="shared" si="289"/>
        <v>0</v>
      </c>
      <c r="RI64" s="557">
        <f t="shared" ref="RI64:RR89" si="290">IF(AND($N64=RI$10,INDEX($AR64:$AT64,1,RI$7)&lt;&gt;0,OR(RI$7&lt;&gt;1,$AD64=RI$12)),INDEX(i.LTWFeedLevels,INDEX($AR64:$AT64,1,RI$7),MOD(RI$6-1,7)+1),0)</f>
        <v>0</v>
      </c>
      <c r="RJ64" s="557">
        <f t="shared" si="290"/>
        <v>0</v>
      </c>
      <c r="RK64" s="557">
        <f t="shared" si="290"/>
        <v>0</v>
      </c>
      <c r="RL64" s="557">
        <f t="shared" si="290"/>
        <v>0</v>
      </c>
      <c r="RM64" s="557">
        <f t="shared" si="290"/>
        <v>0</v>
      </c>
      <c r="RN64" s="557">
        <f t="shared" si="290"/>
        <v>0</v>
      </c>
      <c r="RO64" s="557">
        <f t="shared" si="290"/>
        <v>0</v>
      </c>
      <c r="RP64" s="557">
        <f t="shared" si="290"/>
        <v>0</v>
      </c>
      <c r="RQ64" s="557">
        <f t="shared" si="290"/>
        <v>0</v>
      </c>
      <c r="RR64" s="557">
        <f t="shared" si="290"/>
        <v>0</v>
      </c>
      <c r="RS64" s="557">
        <f t="shared" ref="RS64:SB89" si="291">IF(AND($N64=RS$10,INDEX($AR64:$AT64,1,RS$7)&lt;&gt;0,OR(RS$7&lt;&gt;1,$AD64=RS$12)),INDEX(i.LTWFeedLevels,INDEX($AR64:$AT64,1,RS$7),MOD(RS$6-1,7)+1),0)</f>
        <v>0</v>
      </c>
      <c r="RT64" s="557">
        <f t="shared" si="291"/>
        <v>0</v>
      </c>
      <c r="RU64" s="557">
        <f t="shared" si="291"/>
        <v>0</v>
      </c>
      <c r="RV64" s="557">
        <f t="shared" si="291"/>
        <v>0</v>
      </c>
      <c r="RW64" s="557">
        <f t="shared" si="291"/>
        <v>0</v>
      </c>
      <c r="RX64" s="557">
        <f t="shared" si="291"/>
        <v>0</v>
      </c>
      <c r="RY64" s="557">
        <f t="shared" si="291"/>
        <v>0</v>
      </c>
      <c r="RZ64" s="557">
        <f t="shared" si="291"/>
        <v>0</v>
      </c>
      <c r="SA64" s="557">
        <f t="shared" si="291"/>
        <v>0</v>
      </c>
      <c r="SB64" s="557">
        <f t="shared" si="291"/>
        <v>0</v>
      </c>
      <c r="SC64" s="557">
        <f t="shared" ref="SC64:SL89" si="292">IF(AND($N64=SC$10,INDEX($AR64:$AT64,1,SC$7)&lt;&gt;0,OR(SC$7&lt;&gt;1,$AD64=SC$12)),INDEX(i.LTWFeedLevels,INDEX($AR64:$AT64,1,SC$7),MOD(SC$6-1,7)+1),0)</f>
        <v>0</v>
      </c>
      <c r="SD64" s="557">
        <f t="shared" si="292"/>
        <v>0</v>
      </c>
      <c r="SE64" s="557">
        <f t="shared" si="292"/>
        <v>0</v>
      </c>
      <c r="SF64" s="557">
        <f t="shared" si="292"/>
        <v>0</v>
      </c>
      <c r="SG64" s="557">
        <f t="shared" si="292"/>
        <v>0</v>
      </c>
      <c r="SH64" s="557">
        <f t="shared" si="292"/>
        <v>0</v>
      </c>
      <c r="SI64" s="557">
        <f t="shared" si="292"/>
        <v>0</v>
      </c>
      <c r="SJ64" s="557">
        <f t="shared" si="292"/>
        <v>0</v>
      </c>
      <c r="SK64" s="557">
        <f t="shared" si="292"/>
        <v>0</v>
      </c>
      <c r="SL64" s="557">
        <f t="shared" si="292"/>
        <v>0</v>
      </c>
      <c r="SM64" s="557">
        <f t="shared" ref="SM64:SV89" si="293">IF(AND($N64=SM$10,INDEX($AR64:$AT64,1,SM$7)&lt;&gt;0,OR(SM$7&lt;&gt;1,$AD64=SM$12)),INDEX(i.LTWFeedLevels,INDEX($AR64:$AT64,1,SM$7),MOD(SM$6-1,7)+1),0)</f>
        <v>0</v>
      </c>
      <c r="SN64" s="557">
        <f t="shared" si="293"/>
        <v>0</v>
      </c>
      <c r="SO64" s="557">
        <f t="shared" si="293"/>
        <v>0</v>
      </c>
      <c r="SP64" s="557">
        <f t="shared" si="293"/>
        <v>0</v>
      </c>
      <c r="SQ64" s="557">
        <f t="shared" si="293"/>
        <v>0</v>
      </c>
      <c r="SR64" s="557">
        <f t="shared" si="293"/>
        <v>0</v>
      </c>
      <c r="SS64" s="557">
        <f t="shared" si="293"/>
        <v>0</v>
      </c>
      <c r="ST64" s="557">
        <f t="shared" si="293"/>
        <v>0</v>
      </c>
      <c r="SU64" s="557">
        <f t="shared" si="293"/>
        <v>0</v>
      </c>
      <c r="SV64" s="557">
        <f t="shared" si="293"/>
        <v>0</v>
      </c>
      <c r="SW64" s="557">
        <f t="shared" ref="SW64:TF89" si="294">IF(AND($N64=SW$10,INDEX($AR64:$AT64,1,SW$7)&lt;&gt;0,OR(SW$7&lt;&gt;1,$AD64=SW$12)),INDEX(i.LTWFeedLevels,INDEX($AR64:$AT64,1,SW$7),MOD(SW$6-1,7)+1),0)</f>
        <v>0</v>
      </c>
      <c r="SX64" s="557">
        <f t="shared" si="294"/>
        <v>0</v>
      </c>
      <c r="SY64" s="557">
        <f t="shared" si="294"/>
        <v>0</v>
      </c>
      <c r="SZ64" s="557">
        <f t="shared" si="294"/>
        <v>0</v>
      </c>
      <c r="TA64" s="557">
        <f t="shared" si="294"/>
        <v>0</v>
      </c>
      <c r="TB64" s="557">
        <f t="shared" si="294"/>
        <v>0</v>
      </c>
      <c r="TC64" s="557">
        <f t="shared" si="294"/>
        <v>0</v>
      </c>
      <c r="TD64" s="557">
        <f t="shared" si="294"/>
        <v>0</v>
      </c>
      <c r="TE64" s="557">
        <f t="shared" si="294"/>
        <v>0</v>
      </c>
      <c r="TF64" s="557">
        <f t="shared" si="294"/>
        <v>0</v>
      </c>
      <c r="TG64" s="557">
        <f t="shared" ref="TG64:TP89" si="295">IF(AND($N64=TG$10,INDEX($AR64:$AT64,1,TG$7)&lt;&gt;0,OR(TG$7&lt;&gt;1,$AD64=TG$12)),INDEX(i.LTWFeedLevels,INDEX($AR64:$AT64,1,TG$7),MOD(TG$6-1,7)+1),0)</f>
        <v>0</v>
      </c>
      <c r="TH64" s="557">
        <f t="shared" si="295"/>
        <v>0</v>
      </c>
      <c r="TI64" s="557">
        <f t="shared" si="295"/>
        <v>0</v>
      </c>
      <c r="TJ64" s="557">
        <f t="shared" si="295"/>
        <v>0</v>
      </c>
      <c r="TK64" s="557">
        <f t="shared" si="295"/>
        <v>0</v>
      </c>
      <c r="TL64" s="557">
        <f t="shared" si="295"/>
        <v>0</v>
      </c>
      <c r="TM64" s="557">
        <f t="shared" si="295"/>
        <v>0</v>
      </c>
      <c r="TN64" s="557">
        <f t="shared" si="295"/>
        <v>0</v>
      </c>
      <c r="TO64" s="557">
        <f t="shared" si="295"/>
        <v>0</v>
      </c>
      <c r="TP64" s="557">
        <f t="shared" si="295"/>
        <v>0</v>
      </c>
      <c r="TQ64" s="557">
        <f t="shared" ref="TQ64:TZ89" si="296">IF(AND($N64=TQ$10,INDEX($AR64:$AT64,1,TQ$7)&lt;&gt;0,OR(TQ$7&lt;&gt;1,$AD64=TQ$12)),INDEX(i.LTWFeedLevels,INDEX($AR64:$AT64,1,TQ$7),MOD(TQ$6-1,7)+1),0)</f>
        <v>0</v>
      </c>
      <c r="TR64" s="557">
        <f t="shared" si="296"/>
        <v>0</v>
      </c>
      <c r="TS64" s="557">
        <f t="shared" si="296"/>
        <v>0</v>
      </c>
      <c r="TT64" s="557">
        <f t="shared" si="296"/>
        <v>0</v>
      </c>
      <c r="TU64" s="557">
        <f t="shared" si="296"/>
        <v>0</v>
      </c>
      <c r="TV64" s="557">
        <f t="shared" si="296"/>
        <v>0</v>
      </c>
      <c r="TW64" s="557">
        <f t="shared" si="296"/>
        <v>0</v>
      </c>
      <c r="TX64" s="557">
        <f t="shared" si="296"/>
        <v>0</v>
      </c>
      <c r="TY64" s="557">
        <f t="shared" si="296"/>
        <v>0</v>
      </c>
      <c r="TZ64" s="557">
        <f t="shared" si="296"/>
        <v>0</v>
      </c>
      <c r="UA64" s="557">
        <f t="shared" ref="UA64:UJ89" si="297">IF(AND($N64=UA$10,INDEX($AR64:$AT64,1,UA$7)&lt;&gt;0,OR(UA$7&lt;&gt;1,$AD64=UA$12)),INDEX(i.LTWFeedLevels,INDEX($AR64:$AT64,1,UA$7),MOD(UA$6-1,7)+1),0)</f>
        <v>0</v>
      </c>
      <c r="UB64" s="557">
        <f t="shared" si="297"/>
        <v>0</v>
      </c>
      <c r="UC64" s="557">
        <f t="shared" si="297"/>
        <v>0</v>
      </c>
      <c r="UD64" s="557">
        <f t="shared" si="297"/>
        <v>0</v>
      </c>
      <c r="UE64" s="557">
        <f t="shared" si="297"/>
        <v>0</v>
      </c>
      <c r="UF64" s="557">
        <f t="shared" si="297"/>
        <v>0</v>
      </c>
      <c r="UG64" s="557">
        <f t="shared" si="297"/>
        <v>0</v>
      </c>
      <c r="UH64" s="557">
        <f t="shared" si="297"/>
        <v>0</v>
      </c>
      <c r="UI64" s="557">
        <f t="shared" si="297"/>
        <v>0</v>
      </c>
      <c r="UJ64" s="557">
        <f t="shared" si="297"/>
        <v>0</v>
      </c>
      <c r="UK64" s="557">
        <f t="shared" ref="UK64:UT89" si="298">IF(AND($N64=UK$10,INDEX($AR64:$AT64,1,UK$7)&lt;&gt;0,OR(UK$7&lt;&gt;1,$AD64=UK$12)),INDEX(i.LTWFeedLevels,INDEX($AR64:$AT64,1,UK$7),MOD(UK$6-1,7)+1),0)</f>
        <v>0</v>
      </c>
      <c r="UL64" s="557">
        <f t="shared" si="298"/>
        <v>0</v>
      </c>
      <c r="UM64" s="557">
        <f t="shared" si="298"/>
        <v>0</v>
      </c>
      <c r="UN64" s="557">
        <f t="shared" si="298"/>
        <v>0</v>
      </c>
      <c r="UO64" s="557">
        <f t="shared" si="298"/>
        <v>0</v>
      </c>
      <c r="UP64" s="557">
        <f t="shared" si="298"/>
        <v>0</v>
      </c>
      <c r="UQ64" s="557">
        <f t="shared" si="298"/>
        <v>0</v>
      </c>
      <c r="UR64" s="557">
        <f t="shared" si="298"/>
        <v>0</v>
      </c>
      <c r="US64" s="557">
        <f t="shared" si="298"/>
        <v>0</v>
      </c>
      <c r="UT64" s="557">
        <f t="shared" si="298"/>
        <v>0</v>
      </c>
      <c r="UU64" s="557">
        <f t="shared" ref="UU64:VI88" si="299">IF(AND($N64=UU$10,INDEX($AR64:$AT64,1,UU$7)&lt;&gt;0,OR(UU$7&lt;&gt;1,$AD64=UU$12)),INDEX(i.LTWFeedLevels,INDEX($AR64:$AT64,1,UU$7),MOD(UU$6-1,7)+1),0)</f>
        <v>0</v>
      </c>
      <c r="UV64" s="557">
        <f t="shared" si="299"/>
        <v>0</v>
      </c>
      <c r="UW64" s="557">
        <f t="shared" si="299"/>
        <v>0</v>
      </c>
      <c r="UX64" s="557">
        <f t="shared" si="299"/>
        <v>0</v>
      </c>
      <c r="UY64" s="557">
        <f t="shared" si="299"/>
        <v>0</v>
      </c>
      <c r="UZ64" s="557">
        <f t="shared" si="299"/>
        <v>0</v>
      </c>
      <c r="VA64" s="557">
        <f t="shared" si="299"/>
        <v>0</v>
      </c>
      <c r="VB64" s="557">
        <f t="shared" si="299"/>
        <v>0</v>
      </c>
      <c r="VC64" s="557">
        <f t="shared" si="299"/>
        <v>0</v>
      </c>
      <c r="VD64" s="557">
        <f t="shared" si="299"/>
        <v>0</v>
      </c>
      <c r="VE64" s="557">
        <f t="shared" ref="VE64:VO87" si="300">IF(AND($N64=VE$10,INDEX($AR64:$AT64,1,VE$7)&lt;&gt;0,OR(VE$7&lt;&gt;1,$AD64=VE$12)),INDEX(i.LTWFeedLevels,INDEX($AR64:$AT64,1,VE$7),MOD(VE$6-1,7)+1),0)</f>
        <v>0</v>
      </c>
      <c r="VF64" s="557">
        <f t="shared" si="300"/>
        <v>0</v>
      </c>
      <c r="VG64" s="557">
        <f t="shared" si="300"/>
        <v>0</v>
      </c>
      <c r="VH64" s="557">
        <f t="shared" si="300"/>
        <v>0</v>
      </c>
      <c r="VI64" s="557">
        <f t="shared" si="300"/>
        <v>0</v>
      </c>
      <c r="VJ64" s="557">
        <f t="shared" si="300"/>
        <v>0</v>
      </c>
      <c r="VK64" s="557">
        <f t="shared" si="300"/>
        <v>0</v>
      </c>
      <c r="VL64" s="557">
        <f t="shared" si="300"/>
        <v>0</v>
      </c>
      <c r="VM64" s="557">
        <f t="shared" si="300"/>
        <v>0</v>
      </c>
      <c r="VN64" s="557">
        <f t="shared" si="300"/>
        <v>0</v>
      </c>
      <c r="VO64" s="557">
        <f t="shared" si="300"/>
        <v>0</v>
      </c>
      <c r="VP64" s="189">
        <f t="shared" ref="VP64:VT114" si="301">IF(AND($L64=VP$8,$N64=VP$10,$AU64=VP$7,OR($AK64=VP$11,VP$11=1),$AD64=VP$12),INDEX(i.FS_Strategy,$AV64+1,$AU64),0)</f>
        <v>0</v>
      </c>
      <c r="VQ64" s="189">
        <f t="shared" ca="1" si="301"/>
        <v>0</v>
      </c>
      <c r="VR64" s="189">
        <f t="shared" ca="1" si="301"/>
        <v>0</v>
      </c>
      <c r="VS64" s="189">
        <f t="shared" ca="1" si="301"/>
        <v>0</v>
      </c>
      <c r="VT64" s="189">
        <f t="shared" ca="1" si="301"/>
        <v>0</v>
      </c>
      <c r="VU64" s="230">
        <f t="shared" ref="VU64:VU115" ca="1" si="302">IF(AND($L64=VU$8,$N64=VU$10,$AU64=VU$7,OR($AK64=VU$11,VU$11=1),$AD64=VU$12),INDEX(i.FS_Strategy,$AW64+1,$AU64),0)</f>
        <v>0</v>
      </c>
      <c r="VV64" s="189">
        <f t="shared" ref="VV64:VZ114" ca="1" si="303">IF(AND($L64=VV$8,$N64=VV$10,$AU64=VV$7,OR($AK64=VV$11,VV$11=1),$AD64=VV$12),INDEX(i.FS_Strategy,$AV64+1,$AU64),0)</f>
        <v>0</v>
      </c>
      <c r="VW64" s="189">
        <f t="shared" ca="1" si="303"/>
        <v>0</v>
      </c>
      <c r="VX64" s="189">
        <f t="shared" ca="1" si="303"/>
        <v>0</v>
      </c>
      <c r="VY64" s="189">
        <f t="shared" ca="1" si="303"/>
        <v>0</v>
      </c>
      <c r="VZ64" s="189">
        <f t="shared" ca="1" si="303"/>
        <v>0</v>
      </c>
      <c r="WA64" s="230">
        <f t="shared" ref="WA64:WA115" ca="1" si="304">IF(AND($L64=WA$8,$N64=WA$10,$AU64=WA$7,OR($AK64=WA$11,WA$11=1),$AD64=WA$12),INDEX(i.FS_Strategy,$AW64+1,$AU64),0)</f>
        <v>0</v>
      </c>
      <c r="WB64" s="231">
        <f t="shared" ref="WB64:WE115" ca="1" si="305">IF(AND($L64=WB$8,$N64=WB$10,$AU64=WB$7,OR($AK64=WB$11,WB$11=1)),INDEX(i.FS_Strategy,$AW64+1,$AU64),0)</f>
        <v>0</v>
      </c>
      <c r="WC64" s="231">
        <f t="shared" ca="1" si="305"/>
        <v>0</v>
      </c>
      <c r="WD64" s="231">
        <f t="shared" ca="1" si="305"/>
        <v>0</v>
      </c>
      <c r="WE64" s="231">
        <f t="shared" ca="1" si="305"/>
        <v>0</v>
      </c>
      <c r="WF64" s="544">
        <f t="shared" ref="WF64:WF115" ca="1" si="306">IF(AND($L64=WF$8,$N64=WF$10,$AU64=WF$7,OR($AK64=WF$11,WF$11=1)),INDEX(i.FS_Strategy,$AX64+1,$AU64),0)</f>
        <v>0</v>
      </c>
      <c r="WG64" s="231">
        <f t="shared" ref="WG64:WJ115" ca="1" si="307">IF(AND($L64=WG$8,$N64=WG$10,$AU64=WG$7,OR($AK64=WG$11,WG$11=1)),INDEX(i.FS_Strategy,$AW64+1,$AU64),0)</f>
        <v>0</v>
      </c>
      <c r="WH64" s="231">
        <f t="shared" ca="1" si="307"/>
        <v>0</v>
      </c>
      <c r="WI64" s="231">
        <f t="shared" ca="1" si="307"/>
        <v>0</v>
      </c>
      <c r="WJ64" s="231">
        <f t="shared" ca="1" si="307"/>
        <v>0</v>
      </c>
      <c r="WK64" s="544">
        <f t="shared" ref="WK64:WQ100" ca="1" si="308">IF(AND($L64=WK$8,$N64=WK$10,$AU64=WK$7,OR($AK64=WK$11,WK$11=1)),INDEX(i.FS_Strategy,$AX64+1,$AU64),0)</f>
        <v>0</v>
      </c>
      <c r="WL64" s="544">
        <f t="shared" ca="1" si="308"/>
        <v>0</v>
      </c>
      <c r="WM64" s="544">
        <f t="shared" ca="1" si="308"/>
        <v>0</v>
      </c>
      <c r="WN64" s="544">
        <f t="shared" ca="1" si="308"/>
        <v>0</v>
      </c>
      <c r="WO64" s="544">
        <f t="shared" ca="1" si="308"/>
        <v>0</v>
      </c>
      <c r="WP64" s="544">
        <f t="shared" ca="1" si="308"/>
        <v>0</v>
      </c>
      <c r="WQ64" s="544">
        <f t="shared" ca="1" si="308"/>
        <v>0</v>
      </c>
      <c r="WR64" s="535" cm="1">
        <f t="array" ref="WR64">INDEX(WR$13:WR63,$B64+1,1)</f>
        <v>0</v>
      </c>
      <c r="WS64" s="411">
        <f t="shared" ref="WS64:WS115" si="309">INDEX(i.TOL,$N64,WS$6)</f>
        <v>67</v>
      </c>
      <c r="WT64" s="18"/>
      <c r="WU64" s="535" cm="1">
        <f t="array" ref="WU64">INDEX(WU$13:WU63,$B64+1,1)</f>
        <v>0</v>
      </c>
      <c r="WV64" s="411">
        <f t="shared" ref="WV64:WV115" si="310">INDEX(i.Triplets_mortality,$AQ64+1,WV$6)</f>
        <v>0</v>
      </c>
      <c r="WW64" s="535" cm="1">
        <f t="array" ref="WW64">INDEX(WW$13:WW63,$B64+1,1)</f>
        <v>0</v>
      </c>
      <c r="WX64" s="535" t="str" cm="1">
        <f t="array" ref="WX64">INDEX(WX$13:WX63,$B64+1,1)</f>
        <v>-</v>
      </c>
      <c r="WY64" s="535" t="str" cm="1">
        <f t="array" ref="WY64">INDEX(WY$13:WY63,$B64+1,1)</f>
        <v>-</v>
      </c>
      <c r="WZ64" s="535" t="str" cm="1">
        <f t="array" ref="WZ64">INDEX(WZ$13:WZ63,$B64+1,1)</f>
        <v>-</v>
      </c>
      <c r="XA64" s="535" t="str" cm="1">
        <f t="array" ref="XA64">INDEX(XA$13:XA63,$B64+1,1)</f>
        <v>-</v>
      </c>
      <c r="XB64" s="535" t="str" cm="1">
        <f t="array" ref="XB64">INDEX(XB$13:XB63,$B64+1,1)</f>
        <v>-</v>
      </c>
      <c r="XC64" s="535" t="str" cm="1">
        <f t="array" ref="XC64">INDEX(XC$13:XC63,$B64+1,1)</f>
        <v>-</v>
      </c>
      <c r="XD64" s="535" t="str" cm="1">
        <f t="array" ref="XD64">INDEX(XD$13:XD63,$B64+1,1)</f>
        <v>-</v>
      </c>
      <c r="XE64" s="535" t="str" cm="1">
        <f t="array" ref="XE64">INDEX(XE$13:XE63,$B64+1,1)</f>
        <v>-</v>
      </c>
      <c r="XF64" s="535" t="str" cm="1">
        <f t="array" ref="XF64">INDEX(XF$13:XF63,$B64+1,1)</f>
        <v>-</v>
      </c>
      <c r="XG64" s="535" t="str" cm="1">
        <f t="array" ref="XG64">INDEX(XG$13:XG63,$B64+1,1)</f>
        <v>-</v>
      </c>
      <c r="XH64" s="535" t="str" cm="1">
        <f t="array" ref="XH64">INDEX(XH$13:XH63,$B64+1,1)</f>
        <v>-</v>
      </c>
      <c r="XI64" s="535" t="str" cm="1">
        <f t="array" ref="XI64">INDEX(XI$13:XI63,$B64+1,1)</f>
        <v>-</v>
      </c>
      <c r="XJ64" s="535" t="str" cm="1">
        <f t="array" ref="XJ64">INDEX(XJ$13:XJ63,$B64+1,1)</f>
        <v>-</v>
      </c>
      <c r="XK64" s="535" t="str" cm="1">
        <f t="array" ref="XK64">INDEX(XK$13:XK63,$B64+1,1)</f>
        <v>-</v>
      </c>
      <c r="XL64" s="535" t="str" cm="1">
        <f t="array" ref="XL64">INDEX(XL$13:XL63,$B64+1,1)</f>
        <v>-</v>
      </c>
      <c r="XM64" s="535" t="str" cm="1">
        <f t="array" ref="XM64">INDEX(XM$13:XM63,$B64+1,1)</f>
        <v>-</v>
      </c>
      <c r="XN64" s="18"/>
      <c r="XO64" s="411" t="b">
        <f t="shared" ref="XO64:XO115" ca="1" si="311">IF($AM64&lt;&gt;0,INDEX(i.cropgraze_inc,$AM64,XO$6),OFFSET(XO$13,$B64,0))</f>
        <v>0</v>
      </c>
      <c r="XP64" s="535" t="str" cm="1">
        <f t="array" ref="XP64">INDEX(XP$13:XP63,$B64+1,1)</f>
        <v>-</v>
      </c>
      <c r="XQ64" s="535" t="str" cm="1">
        <f t="array" ref="XQ64">INDEX(XQ$13:XQ63,$B64+1,1)</f>
        <v>-</v>
      </c>
      <c r="XR64" s="535" t="str" cm="1">
        <f t="array" ref="XR64">INDEX(XR$13:XR63,$B64+1,1)</f>
        <v>-</v>
      </c>
      <c r="XS64" s="535" t="str" cm="1">
        <f t="array" ref="XS64">INDEX(XS$13:XS63,$B64+1,1)</f>
        <v>-</v>
      </c>
      <c r="XT64" s="535" t="str" cm="1">
        <f t="array" ref="XT64">INDEX(XT$13:XT63,$B64+1,1)</f>
        <v>-</v>
      </c>
      <c r="XU64" s="535" t="str" cm="1">
        <f t="array" ref="XU64">INDEX(XU$13:XU63,$B64+1,1)</f>
        <v>-</v>
      </c>
      <c r="XV64" s="411">
        <f t="shared" ref="XV64:XV115" si="312">INDEX(i.PastArea,$M64+1,XV$6)</f>
        <v>0.35</v>
      </c>
      <c r="XW64" s="475">
        <v>0</v>
      </c>
      <c r="XX64" s="475">
        <v>0</v>
      </c>
      <c r="XY64" s="475">
        <v>1</v>
      </c>
      <c r="XZ64" s="475">
        <v>0</v>
      </c>
      <c r="YA64" s="535" t="str" cm="1">
        <f t="array" ref="YA64">INDEX(YA$13:YA63,$B64+1,1)</f>
        <v>-</v>
      </c>
      <c r="YB64" s="545" cm="1">
        <f t="array" ref="YB64">INDEX(i.AgeJ,$AD64,1)</f>
        <v>0</v>
      </c>
      <c r="YC64" s="535" t="str" cm="1">
        <f t="array" ref="YC64">INDEX(YC$13:YC63,$B64+1,1)</f>
        <v>-</v>
      </c>
      <c r="YD64" s="411" t="str">
        <f t="shared" ref="YD64:YE115" si="313">IF(OR(OR($AN64="",$AN64="-"),$AN64&lt;&gt;YD$6),YD$13,INDEX(i.MLP_PvP,$AP64,YD$7))</f>
        <v>-</v>
      </c>
      <c r="YE64" s="411" t="str">
        <f t="shared" si="313"/>
        <v>-</v>
      </c>
      <c r="YF64" s="535" t="str" cm="1">
        <f t="array" ref="YF64">INDEX(YF$13:YF63,$B64+1,1)</f>
        <v>-</v>
      </c>
      <c r="YG64" s="535" t="str" cm="1">
        <f t="array" ref="YG64">INDEX(YG$13:YG63,$B64+1,1)</f>
        <v>-</v>
      </c>
      <c r="YH64" s="535" t="str" cm="1">
        <f t="array" ref="YH64">INDEX(YH$13:YH63,$B64+1,1)</f>
        <v>-</v>
      </c>
      <c r="YI64" s="535" t="str" cm="1">
        <f t="array" ref="YI64">INDEX(YI$13:YI63,$B64+1,1)</f>
        <v>-</v>
      </c>
      <c r="YJ64" s="535" t="str" cm="1">
        <f t="array" ref="YJ64">INDEX(YJ$13:YJ63,$B64+1,1)</f>
        <v>-</v>
      </c>
      <c r="YK64" s="535" t="b" cm="1">
        <f t="array" ref="YK64">INDEX(YK$13:YK63,$B64+1,1)</f>
        <v>1</v>
      </c>
      <c r="YL64" s="535" t="str" cm="1">
        <f t="array" ref="YL64">INDEX(YL$13:YL63,$B64+1,1)</f>
        <v>-</v>
      </c>
      <c r="YM64" s="535" cm="1">
        <f t="array" ref="YM64">INDEX(YM$13:YM63,$B64+1,1)</f>
        <v>0</v>
      </c>
      <c r="YN64" s="535" cm="1">
        <f t="array" ref="YN64">INDEX(YN$13:YN63,$B64+1,1)</f>
        <v>0</v>
      </c>
      <c r="YO64" s="535" cm="1">
        <f t="array" ref="YO64">INDEX(YO$13:YO63,$B64+1,1)</f>
        <v>0</v>
      </c>
      <c r="YP64" s="18"/>
      <c r="YQ64" s="411">
        <f t="shared" ref="YQ64:YT115" si="314">INDEX(i.std_prices,1,YQ$6)</f>
        <v>50</v>
      </c>
      <c r="YR64" s="411">
        <f t="shared" si="314"/>
        <v>50</v>
      </c>
      <c r="YS64" s="411">
        <f t="shared" si="314"/>
        <v>50</v>
      </c>
      <c r="YT64" s="411">
        <f t="shared" si="314"/>
        <v>50</v>
      </c>
      <c r="YU64" s="535" cm="1">
        <f t="array" ref="YU64">INDEX(YU$13:YU63,$B64+1,1)</f>
        <v>1</v>
      </c>
      <c r="YV64" s="535" cm="1">
        <f t="array" ref="YV64">INDEX(YV$13:YV63,$B64+1,1)</f>
        <v>1</v>
      </c>
      <c r="YW64" s="535" cm="1">
        <f t="array" ref="YW64">INDEX(YW$13:YW63,$B64+1,1)</f>
        <v>1</v>
      </c>
      <c r="YX64" s="535" cm="1">
        <f t="array" ref="YX64">INDEX(YX$13:YX63,$B64+1,1)</f>
        <v>1</v>
      </c>
      <c r="YY64" s="535" t="str" cm="1">
        <f t="array" ref="YY64">INDEX(YY$13:YY63,$B64+1,1)</f>
        <v>-</v>
      </c>
      <c r="YZ64" s="535" t="str" cm="1">
        <f t="array" ref="YZ64">INDEX(YZ$13:YZ63,$B64+1,1)</f>
        <v>-</v>
      </c>
      <c r="ZA64" s="535" t="str" cm="1">
        <f t="array" ref="ZA64">INDEX(ZA$13:ZA63,$B64+1,1)</f>
        <v>-</v>
      </c>
      <c r="ZB64" s="535" t="str" cm="1">
        <f t="array" ref="ZB64">INDEX(ZB$13:ZB63,$B64+1,1)</f>
        <v>-</v>
      </c>
      <c r="ZC64" s="535" t="str" cm="1">
        <f t="array" ref="ZC64">INDEX(ZC$13:ZC63,$B64+1,1)</f>
        <v>-</v>
      </c>
      <c r="ZD64" s="18"/>
      <c r="ZE64" s="411">
        <f t="shared" ref="ZE64:ZE115" si="315">INDEX(i.conservation,$AL64+1,($L64-1)*3+$N64)</f>
        <v>1</v>
      </c>
      <c r="ZF64" s="18"/>
      <c r="ZG64" s="535" t="str" cm="1">
        <f t="array" ref="ZG64">INDEX(ZG$13:ZG63,$B64+1,1)</f>
        <v>-</v>
      </c>
      <c r="ZH64" s="535" t="str" cm="1">
        <f t="array" ref="ZH64">INDEX(ZH$13:ZH63,$B64+1,1)</f>
        <v>-</v>
      </c>
      <c r="ZI64" s="535" t="str" cm="1">
        <f t="array" ref="ZI64">INDEX(ZI$13:ZI63,$B64+1,1)</f>
        <v>-</v>
      </c>
      <c r="ZJ64" s="535" t="str" cm="1">
        <f t="array" ref="ZJ64">INDEX(ZJ$13:ZJ63,$B64+1,1)</f>
        <v>-</v>
      </c>
      <c r="ZK64" s="535" t="str" cm="1">
        <f t="array" ref="ZK64">INDEX(ZK$13:ZK63,$B64+1,1)</f>
        <v>-</v>
      </c>
      <c r="ZL64" s="535" t="str" cm="1">
        <f t="array" ref="ZL64">INDEX(ZL$13:ZL63,$B64+1,1)</f>
        <v>-</v>
      </c>
      <c r="ZM64" s="535" t="str" cm="1">
        <f t="array" ref="ZM64">INDEX(ZM$13:ZM63,$B64+1,1)</f>
        <v>-</v>
      </c>
      <c r="ZN64" s="535" t="str" cm="1">
        <f t="array" ref="ZN64">INDEX(ZN$13:ZN63,$B64+1,1)</f>
        <v>-</v>
      </c>
      <c r="ZO64" s="543">
        <f t="shared" ref="ZO64:ZQ115" si="316">INDEX(i.UserPeriod0,$AD64,ZO$6)</f>
        <v>652</v>
      </c>
      <c r="ZP64" s="543">
        <f t="shared" si="316"/>
        <v>686</v>
      </c>
      <c r="ZQ64" s="543">
        <f t="shared" si="316"/>
        <v>721</v>
      </c>
      <c r="ZR64" s="459">
        <f t="shared" ref="ZR64:ZT115" si="317">7*(INDEX(i.late_preg,1,ZR$6+($AD64-1)*3)-3)</f>
        <v>469</v>
      </c>
      <c r="ZS64" s="459">
        <f t="shared" si="317"/>
        <v>504</v>
      </c>
      <c r="ZT64" s="459">
        <f t="shared" si="317"/>
        <v>539</v>
      </c>
      <c r="ZU64" s="459">
        <f t="shared" ref="ZU64:ZW115" si="318">7*INDEX(i.end_joining,1,ZU$6+($AD64-1)*3)</f>
        <v>385</v>
      </c>
      <c r="ZV64" s="459">
        <f t="shared" si="318"/>
        <v>420</v>
      </c>
      <c r="ZW64" s="459">
        <f t="shared" si="318"/>
        <v>455</v>
      </c>
      <c r="ZX64" s="535" t="str" cm="1">
        <f t="array" ref="ZX64">INDEX(ZX$13:ZX63,$B64+1,1)</f>
        <v>-</v>
      </c>
      <c r="ZY64" s="535" t="str" cm="1">
        <f t="array" ref="ZY64">INDEX(ZY$13:ZY63,$B64+1,1)</f>
        <v>-</v>
      </c>
      <c r="ZZ64" s="535" t="str" cm="1">
        <f t="array" ref="ZZ64">INDEX(ZZ$13:ZZ63,$B64+1,1)</f>
        <v>-</v>
      </c>
      <c r="AAA64" s="535" t="str" cm="1">
        <f t="array" ref="AAA64">INDEX(AAA$13:AAA63,$B64+1,1)</f>
        <v>-</v>
      </c>
      <c r="AAB64" s="535" t="str" cm="1">
        <f t="array" ref="AAB64">INDEX(AAB$13:AAB63,$B64+1,1)</f>
        <v>-</v>
      </c>
      <c r="AAC64" s="535" t="str" cm="1">
        <f t="array" ref="AAC64">INDEX(AAC$13:AAC63,$B64+1,1)</f>
        <v>-</v>
      </c>
      <c r="AAD64" s="535" t="str" cm="1">
        <f t="array" ref="AAD64">INDEX(AAD$13:AAD63,$B64+1,1)</f>
        <v>-</v>
      </c>
      <c r="AAE64" s="535" t="str" cm="1">
        <f t="array" ref="AAE64">INDEX(AAE$13:AAE63,$B64+1,1)</f>
        <v>-</v>
      </c>
      <c r="AAF64" s="535" t="str" cm="1">
        <f t="array" ref="AAF64">INDEX(AAF$13:AAF63,$B64+1,1)</f>
        <v>-</v>
      </c>
      <c r="AAG64" s="535" t="str" cm="1">
        <f t="array" ref="AAG64">INDEX(AAG$13:AAG63,$B64+1,1)</f>
        <v>-</v>
      </c>
      <c r="AAH64" s="535" t="str" cm="1">
        <f t="array" ref="AAH64">INDEX(AAH$13:AAH63,$B64+1,1)</f>
        <v>-</v>
      </c>
      <c r="AAI64" s="535" t="str" cm="1">
        <f t="array" ref="AAI64">INDEX(AAI$13:AAI63,$B64+1,1)</f>
        <v>-</v>
      </c>
      <c r="AAJ64" s="535" t="str" cm="1">
        <f t="array" ref="AAJ64">INDEX(AAJ$13:AAJ63,$B64+1,1)</f>
        <v>-</v>
      </c>
      <c r="AAK64" s="535" t="str" cm="1">
        <f t="array" ref="AAK64">INDEX(AAK$13:AAK63,$B64+1,1)</f>
        <v>-</v>
      </c>
      <c r="AAL64" s="535" cm="1">
        <f t="array" ref="AAL64">INDEX(AAL$13:AAL63,$B64+1,1)</f>
        <v>0</v>
      </c>
      <c r="AAM64" s="535" t="str" cm="1">
        <f t="array" ref="AAM64">INDEX(AAM$13:AAM63,$B64+1,1)</f>
        <v>-</v>
      </c>
      <c r="AAN64" s="535" t="str" cm="1">
        <f t="array" ref="AAN64">INDEX(AAN$13:AAN63,$B64+1,1)</f>
        <v>-</v>
      </c>
      <c r="AAO64" s="535" t="str" cm="1">
        <f t="array" ref="AAO64">INDEX(AAO$13:AAO63,$B64+1,1)</f>
        <v>-</v>
      </c>
      <c r="AAP64" s="535" t="str" cm="1">
        <f t="array" ref="AAP64">INDEX(AAP$13:AAP63,$B64+1,1)</f>
        <v>-</v>
      </c>
      <c r="AAQ64" s="535" t="str" cm="1">
        <f t="array" ref="AAQ64">INDEX(AAQ$13:AAQ63,$B64+1,1)</f>
        <v>-</v>
      </c>
      <c r="AAR64" s="535" cm="1">
        <f t="array" ref="AAR64">INDEX(AAR$13:AAR63,$B64+1,1)</f>
        <v>0</v>
      </c>
      <c r="AAS64" s="535" t="str" cm="1">
        <f t="array" ref="AAS64">INDEX(AAS$13:AAS63,$B64+1,1)</f>
        <v>-</v>
      </c>
      <c r="AAT64" s="535" t="str" cm="1">
        <f t="array" ref="AAT64">INDEX(AAT$13:AAT63,$B64+1,1)</f>
        <v>-</v>
      </c>
      <c r="AAU64" s="535" t="str" cm="1">
        <f t="array" ref="AAU64">INDEX(AAU$13:AAU63,$B64+1,1)</f>
        <v>-</v>
      </c>
      <c r="AAV64" s="535" cm="1">
        <f t="array" ref="AAV64">INDEX(AAV$13:AAV63,$B64+1,1)</f>
        <v>1</v>
      </c>
      <c r="AAW64" s="535" cm="1">
        <f t="array" ref="AAW64">INDEX(AAW$13:AAW63,$B64+1,1)</f>
        <v>1</v>
      </c>
      <c r="AAX64" s="535" t="str" cm="1">
        <f t="array" ref="AAX64">INDEX(AAX$13:AAX63,$B64+1,1)</f>
        <v>-</v>
      </c>
      <c r="AAY64" s="535" t="str" cm="1">
        <f t="array" ref="AAY64">INDEX(AAY$13:AAY63,$B64+1,1)</f>
        <v>-</v>
      </c>
      <c r="AAZ64" s="535" t="str" cm="1">
        <f t="array" ref="AAZ64">INDEX(AAZ$13:AAZ63,$B64+1,1)</f>
        <v>-</v>
      </c>
      <c r="ABA64" s="535" t="str" cm="1">
        <f t="array" ref="ABA64">INDEX(ABA$13:ABA63,$B64+1,1)</f>
        <v>-</v>
      </c>
      <c r="ABB64" s="535" t="str" cm="1">
        <f t="array" ref="ABB64">INDEX(ABB$13:ABB63,$B64+1,1)</f>
        <v>-</v>
      </c>
      <c r="ABC64" s="535" t="str" cm="1">
        <f t="array" ref="ABC64">INDEX(ABC$13:ABC63,$B64+1,1)</f>
        <v>-</v>
      </c>
      <c r="ABD64" s="535" t="str" cm="1">
        <f t="array" ref="ABD64">INDEX(ABD$13:ABD63,$B64+1,1)</f>
        <v>-</v>
      </c>
      <c r="ABE64" s="535" t="str" cm="1">
        <f t="array" ref="ABE64">INDEX(ABE$13:ABE63,$B64+1,1)</f>
        <v>-</v>
      </c>
      <c r="ABF64" s="535" t="str" cm="1">
        <f t="array" ref="ABF64">INDEX(ABF$13:ABF63,$B64+1,1)</f>
        <v>-</v>
      </c>
      <c r="ABG64" s="535" t="str" cm="1">
        <f t="array" ref="ABG64">INDEX(ABG$13:ABG63,$B64+1,1)</f>
        <v>-</v>
      </c>
      <c r="ABH64" s="535" t="str" cm="1">
        <f t="array" ref="ABH64">INDEX(ABH$13:ABH63,$B64+1,1)</f>
        <v>-</v>
      </c>
      <c r="ABI64" s="535" t="str" cm="1">
        <f t="array" ref="ABI64">INDEX(ABI$13:ABI63,$B64+1,1)</f>
        <v>-</v>
      </c>
      <c r="ABJ64" s="535" t="str" cm="1">
        <f t="array" ref="ABJ64">INDEX(ABJ$13:ABJ63,$B64+1,1)</f>
        <v>-</v>
      </c>
      <c r="ABK64" s="18"/>
      <c r="ABL64" s="545" t="str">
        <f t="shared" ref="ABL64:ABU89" si="319">IF(AND($N64=ABL$10, $AD64=ABL$12),TRUE,"-")</f>
        <v>-</v>
      </c>
      <c r="ABM64" s="545" t="str">
        <f t="shared" si="319"/>
        <v>-</v>
      </c>
      <c r="ABN64" s="545" t="str">
        <f t="shared" si="319"/>
        <v>-</v>
      </c>
      <c r="ABO64" s="545" t="str">
        <f t="shared" si="319"/>
        <v>-</v>
      </c>
      <c r="ABP64" s="545" t="str">
        <f t="shared" si="319"/>
        <v>-</v>
      </c>
      <c r="ABQ64" s="545" t="str">
        <f t="shared" si="319"/>
        <v>-</v>
      </c>
      <c r="ABR64" s="545" t="str">
        <f t="shared" si="319"/>
        <v>-</v>
      </c>
      <c r="ABS64" s="545" t="str">
        <f t="shared" si="319"/>
        <v>-</v>
      </c>
      <c r="ABT64" s="545" t="str">
        <f t="shared" si="319"/>
        <v>-</v>
      </c>
      <c r="ABU64" s="545" t="str">
        <f t="shared" si="319"/>
        <v>-</v>
      </c>
      <c r="ABV64" s="545" t="str">
        <f t="shared" ref="ABV64:ACE89" si="320">IF(AND($N64=ABV$10, $AD64=ABV$12),TRUE,"-")</f>
        <v>-</v>
      </c>
      <c r="ABW64" s="545" t="str">
        <f t="shared" si="320"/>
        <v>-</v>
      </c>
      <c r="ABX64" s="545" t="str">
        <f t="shared" si="320"/>
        <v>-</v>
      </c>
      <c r="ABY64" s="545" t="str">
        <f t="shared" si="320"/>
        <v>-</v>
      </c>
      <c r="ABZ64" s="545" t="str">
        <f t="shared" si="320"/>
        <v>-</v>
      </c>
      <c r="ACA64" s="545" t="str">
        <f t="shared" si="320"/>
        <v>-</v>
      </c>
      <c r="ACB64" s="545" t="str">
        <f t="shared" si="320"/>
        <v>-</v>
      </c>
      <c r="ACC64" s="545" t="b">
        <f t="shared" si="320"/>
        <v>1</v>
      </c>
      <c r="ACD64" s="545" t="str">
        <f t="shared" si="320"/>
        <v>-</v>
      </c>
      <c r="ACE64" s="545" t="str">
        <f t="shared" si="320"/>
        <v>-</v>
      </c>
      <c r="ACF64" s="545" t="str">
        <f t="shared" ref="ACF64:ACO89" si="321">IF(AND($N64=ACF$10, $AD64=ACF$12),TRUE,"-")</f>
        <v>-</v>
      </c>
      <c r="ACG64" s="545" t="str">
        <f t="shared" si="321"/>
        <v>-</v>
      </c>
      <c r="ACH64" s="545" t="str">
        <f t="shared" si="321"/>
        <v>-</v>
      </c>
      <c r="ACI64" s="545" t="str">
        <f t="shared" si="321"/>
        <v>-</v>
      </c>
      <c r="ACJ64" s="545" t="str">
        <f t="shared" si="321"/>
        <v>-</v>
      </c>
      <c r="ACK64" s="545" t="str">
        <f t="shared" si="321"/>
        <v>-</v>
      </c>
      <c r="ACL64" s="545" t="str">
        <f t="shared" si="321"/>
        <v>-</v>
      </c>
      <c r="ACM64" s="545" t="str">
        <f t="shared" si="321"/>
        <v>-</v>
      </c>
      <c r="ACN64" s="545" t="str">
        <f t="shared" si="321"/>
        <v>-</v>
      </c>
      <c r="ACO64" s="545" t="str">
        <f t="shared" si="321"/>
        <v>-</v>
      </c>
      <c r="ACP64" s="545" t="str">
        <f t="shared" ref="ACP64:ACY89" si="322">IF(AND($N64=ACP$10, $AD64=ACP$12),TRUE,"-")</f>
        <v>-</v>
      </c>
      <c r="ACQ64" s="545" t="str">
        <f t="shared" si="322"/>
        <v>-</v>
      </c>
      <c r="ACR64" s="545" t="str">
        <f t="shared" si="322"/>
        <v>-</v>
      </c>
      <c r="ACS64" s="545" t="str">
        <f t="shared" si="322"/>
        <v>-</v>
      </c>
      <c r="ACT64" s="545" t="str">
        <f t="shared" si="322"/>
        <v>-</v>
      </c>
      <c r="ACU64" s="545" t="b">
        <f t="shared" si="322"/>
        <v>1</v>
      </c>
      <c r="ACV64" s="545" t="str">
        <f t="shared" si="322"/>
        <v>-</v>
      </c>
      <c r="ACW64" s="545" t="str">
        <f t="shared" si="322"/>
        <v>-</v>
      </c>
      <c r="ACX64" s="545" t="str">
        <f t="shared" si="322"/>
        <v>-</v>
      </c>
      <c r="ACY64" s="545" t="str">
        <f t="shared" si="322"/>
        <v>-</v>
      </c>
      <c r="ACZ64" s="545" t="str">
        <f t="shared" ref="ACZ64:ADI89" si="323">IF(AND($N64=ACZ$10, $AD64=ACZ$12),TRUE,"-")</f>
        <v>-</v>
      </c>
      <c r="ADA64" s="545" t="str">
        <f t="shared" si="323"/>
        <v>-</v>
      </c>
      <c r="ADB64" s="545" t="str">
        <f t="shared" si="323"/>
        <v>-</v>
      </c>
      <c r="ADC64" s="545" t="str">
        <f t="shared" si="323"/>
        <v>-</v>
      </c>
      <c r="ADD64" s="545" t="str">
        <f t="shared" si="323"/>
        <v>-</v>
      </c>
      <c r="ADE64" s="545" t="str">
        <f t="shared" si="323"/>
        <v>-</v>
      </c>
      <c r="ADF64" s="545" t="str">
        <f t="shared" si="323"/>
        <v>-</v>
      </c>
      <c r="ADG64" s="545" t="str">
        <f t="shared" si="323"/>
        <v>-</v>
      </c>
      <c r="ADH64" s="545" t="str">
        <f t="shared" si="323"/>
        <v>-</v>
      </c>
      <c r="ADI64" s="545" t="str">
        <f t="shared" si="323"/>
        <v>-</v>
      </c>
      <c r="ADJ64" s="545" t="str">
        <f t="shared" ref="ADJ64:ADS89" si="324">IF(AND($N64=ADJ$10, $AD64=ADJ$12),TRUE,"-")</f>
        <v>-</v>
      </c>
      <c r="ADK64" s="545" t="str">
        <f t="shared" si="324"/>
        <v>-</v>
      </c>
      <c r="ADL64" s="545" t="str">
        <f t="shared" si="324"/>
        <v>-</v>
      </c>
      <c r="ADM64" s="545" t="b">
        <f t="shared" si="324"/>
        <v>1</v>
      </c>
      <c r="ADN64" s="545" t="str">
        <f t="shared" si="324"/>
        <v>-</v>
      </c>
      <c r="ADO64" s="545" t="str">
        <f t="shared" si="324"/>
        <v>-</v>
      </c>
      <c r="ADP64" s="545" t="str">
        <f t="shared" si="324"/>
        <v>-</v>
      </c>
      <c r="ADQ64" s="545" t="str">
        <f t="shared" si="324"/>
        <v>-</v>
      </c>
      <c r="ADR64" s="545" t="str">
        <f t="shared" si="324"/>
        <v>-</v>
      </c>
      <c r="ADS64" s="545" t="str">
        <f t="shared" si="324"/>
        <v>-</v>
      </c>
      <c r="ADT64" s="545" t="str">
        <f t="shared" ref="ADT64:AEC89" si="325">IF(AND($N64=ADT$10, $AD64=ADT$12),TRUE,"-")</f>
        <v>-</v>
      </c>
      <c r="ADU64" s="545" t="str">
        <f t="shared" si="325"/>
        <v>-</v>
      </c>
      <c r="ADV64" s="545" t="str">
        <f t="shared" si="325"/>
        <v>-</v>
      </c>
      <c r="ADW64" s="545" t="str">
        <f t="shared" si="325"/>
        <v>-</v>
      </c>
      <c r="ADX64" s="545" t="str">
        <f t="shared" si="325"/>
        <v>-</v>
      </c>
      <c r="ADY64" s="545" t="str">
        <f t="shared" si="325"/>
        <v>-</v>
      </c>
      <c r="ADZ64" s="545" t="str">
        <f t="shared" si="325"/>
        <v>-</v>
      </c>
      <c r="AEA64" s="545" t="str">
        <f t="shared" si="325"/>
        <v>-</v>
      </c>
      <c r="AEB64" s="545" t="str">
        <f t="shared" si="325"/>
        <v>-</v>
      </c>
      <c r="AEC64" s="545" t="str">
        <f t="shared" si="325"/>
        <v>-</v>
      </c>
      <c r="AED64" s="545" t="str">
        <f t="shared" ref="AED64:AEM89" si="326">IF(AND($N64=AED$10, $AD64=AED$12),TRUE,"-")</f>
        <v>-</v>
      </c>
      <c r="AEE64" s="545" t="b">
        <f t="shared" si="326"/>
        <v>1</v>
      </c>
      <c r="AEF64" s="545" t="str">
        <f t="shared" si="326"/>
        <v>-</v>
      </c>
      <c r="AEG64" s="545" t="str">
        <f t="shared" si="326"/>
        <v>-</v>
      </c>
      <c r="AEH64" s="545" t="str">
        <f t="shared" si="326"/>
        <v>-</v>
      </c>
      <c r="AEI64" s="545" t="str">
        <f t="shared" si="326"/>
        <v>-</v>
      </c>
      <c r="AEJ64" s="545" t="str">
        <f t="shared" si="326"/>
        <v>-</v>
      </c>
      <c r="AEK64" s="545" t="str">
        <f t="shared" si="326"/>
        <v>-</v>
      </c>
      <c r="AEL64" s="545" t="str">
        <f t="shared" si="326"/>
        <v>-</v>
      </c>
      <c r="AEM64" s="545" t="str">
        <f t="shared" si="326"/>
        <v>-</v>
      </c>
      <c r="AEN64" s="545" t="str">
        <f t="shared" ref="AEN64:AEW89" si="327">IF(AND($N64=AEN$10, $AD64=AEN$12),TRUE,"-")</f>
        <v>-</v>
      </c>
      <c r="AEO64" s="545" t="str">
        <f t="shared" si="327"/>
        <v>-</v>
      </c>
      <c r="AEP64" s="545" t="str">
        <f t="shared" si="327"/>
        <v>-</v>
      </c>
      <c r="AEQ64" s="545" t="str">
        <f t="shared" si="327"/>
        <v>-</v>
      </c>
      <c r="AER64" s="545" t="str">
        <f t="shared" si="327"/>
        <v>-</v>
      </c>
      <c r="AES64" s="545" t="str">
        <f t="shared" si="327"/>
        <v>-</v>
      </c>
      <c r="AET64" s="545" t="str">
        <f t="shared" si="327"/>
        <v>-</v>
      </c>
      <c r="AEU64" s="545" t="str">
        <f t="shared" si="327"/>
        <v>-</v>
      </c>
      <c r="AEV64" s="545" t="str">
        <f t="shared" si="327"/>
        <v>-</v>
      </c>
      <c r="AEW64" s="545" t="b">
        <f t="shared" si="327"/>
        <v>1</v>
      </c>
      <c r="AEX64" s="535" cm="1">
        <f t="array" ref="AEX64">INDEX(AEX$13:AEX63,$B64+1,1)</f>
        <v>0</v>
      </c>
      <c r="AEY64" s="483">
        <v>0</v>
      </c>
    </row>
    <row r="65" spans="1:831" ht="15.75" customHeight="1" outlineLevel="2">
      <c r="A65" s="18">
        <f t="shared" si="221"/>
        <v>52</v>
      </c>
      <c r="B65" s="557">
        <f ca="1">OFFSET($A65,-1,0)</f>
        <v>51</v>
      </c>
      <c r="C65" s="458">
        <f t="shared" ca="1" si="225"/>
        <v>1200</v>
      </c>
      <c r="D65" s="119" t="str">
        <f t="shared" ca="1" si="226"/>
        <v>GSW</v>
      </c>
      <c r="E65" t="b">
        <v>0</v>
      </c>
      <c r="F65" t="b">
        <v>0</v>
      </c>
      <c r="G65" t="b">
        <f t="shared" si="227"/>
        <v>0</v>
      </c>
      <c r="H65" s="191">
        <f ca="1">OFFSET(H65,-1,0)+1</f>
        <v>1</v>
      </c>
      <c r="I65" s="535" cm="1">
        <f t="array" aca="1" ref="I65" ca="1">INDEX(I$13:I64,$B65+1,1)</f>
        <v>1</v>
      </c>
      <c r="J65" s="535" cm="1">
        <f t="array" aca="1" ref="J65" ca="1">INDEX(J$13:J64,$B65+1,1)</f>
        <v>0</v>
      </c>
      <c r="K65" s="535" cm="1">
        <f t="array" aca="1" ref="K65" ca="1">INDEX(K$13:K64,$B65+1,1)</f>
        <v>1</v>
      </c>
      <c r="L65" s="535" cm="1">
        <f t="array" aca="1" ref="L65" ca="1">INDEX(L$13:L64,$B65+1,1)</f>
        <v>2</v>
      </c>
      <c r="M65" s="475">
        <v>2</v>
      </c>
      <c r="N65" s="535" cm="1">
        <f t="array" aca="1" ref="N65" ca="1">INDEX(N$13:N64,$B65+1,1)</f>
        <v>3</v>
      </c>
      <c r="O65" s="535" cm="1">
        <f t="array" aca="1" ref="O65" ca="1">INDEX(O$13:O64,$B65+1,1)</f>
        <v>2</v>
      </c>
      <c r="P65" s="535" cm="1">
        <f t="array" aca="1" ref="P65" ca="1">INDEX(P$13:P64,$B65+1,1)</f>
        <v>0</v>
      </c>
      <c r="Q65" s="535" cm="1">
        <f t="array" aca="1" ref="Q65" ca="1">INDEX(Q$13:Q64,$B65+1,1)</f>
        <v>1</v>
      </c>
      <c r="R65" s="535" cm="1">
        <f t="array" aca="1" ref="R65" ca="1">INDEX(R$13:R64,$B65+1,1)</f>
        <v>1</v>
      </c>
      <c r="S65" s="535" cm="1">
        <f t="array" aca="1" ref="S65" ca="1">INDEX(S$13:S64,$B65+1,1)</f>
        <v>1</v>
      </c>
      <c r="T65" s="411">
        <f t="shared" ca="1" si="228"/>
        <v>2</v>
      </c>
      <c r="U65" s="411">
        <f t="shared" ca="1" si="228"/>
        <v>2</v>
      </c>
      <c r="V65" s="411">
        <f t="shared" ca="1" si="229"/>
        <v>2</v>
      </c>
      <c r="W65" s="777" t="b">
        <f t="shared" ca="1" si="230"/>
        <v>1</v>
      </c>
      <c r="X65" s="777" t="b">
        <f t="shared" ca="1" si="230"/>
        <v>1</v>
      </c>
      <c r="Y65" s="777" t="b">
        <f t="shared" ca="1" si="230"/>
        <v>1</v>
      </c>
      <c r="Z65" s="796" t="b" cm="1">
        <f t="array" aca="1" ref="Z65" ca="1">INDEX(Z$13:Z64,$B65+1,1)</f>
        <v>0</v>
      </c>
      <c r="AA65" s="411">
        <f t="shared" ref="AA65:AA115" ca="1" si="328">IF(AND($Z65,$AD65=6),0,$AB65)</f>
        <v>6</v>
      </c>
      <c r="AB65" s="411">
        <f t="shared" ca="1" si="231"/>
        <v>6</v>
      </c>
      <c r="AC65" s="535" cm="1">
        <f t="array" aca="1" ref="AC65" ca="1">INDEX(AC$13:AC64,$B65+1,1)</f>
        <v>6</v>
      </c>
      <c r="AD65" s="535" cm="1">
        <f t="array" aca="1" ref="AD65" ca="1">INDEX(AD$13:AD64,$B65+1,1)</f>
        <v>6</v>
      </c>
      <c r="AE65" s="535" cm="1">
        <f t="array" aca="1" ref="AE65" ca="1">INDEX(AE$13:AE64,$B65+1,1)</f>
        <v>0</v>
      </c>
      <c r="AF65" s="535" cm="1">
        <f t="array" aca="1" ref="AF65" ca="1">INDEX(AF$13:AF64,$B65+1,1)</f>
        <v>0</v>
      </c>
      <c r="AG65" s="535" cm="1">
        <f t="array" aca="1" ref="AG65" ca="1">INDEX(AG$13:AG64,$B65+1,1)</f>
        <v>0</v>
      </c>
      <c r="AH65" s="535" cm="1">
        <f t="array" aca="1" ref="AH65" ca="1">INDEX(AH$13:AH64,$B65+1,1)</f>
        <v>0</v>
      </c>
      <c r="AI65" s="87">
        <f ca="1">INDEX(i.StdELMan,($L65-1)*12+($T65-1)*3+$N65,AI$7)</f>
        <v>2</v>
      </c>
      <c r="AJ65" s="87">
        <f ca="1">INDEX(CHOOSE($N65,DataAutumn!i.AdultDrys,DataWinter!i.AdultDrys,DataSpring!i.AdultDrys),1,$T65)</f>
        <v>1</v>
      </c>
      <c r="AK65" s="535" cm="1">
        <f t="array" aca="1" ref="AK65" ca="1">INDEX(AK$13:AK64,$B65+1,1)</f>
        <v>2</v>
      </c>
      <c r="AL65" s="535" cm="1">
        <f t="array" aca="1" ref="AL65" ca="1">INDEX(AL$13:AL64,$B65+1,1)</f>
        <v>0</v>
      </c>
      <c r="AM65" s="535" cm="1">
        <f t="array" aca="1" ref="AM65" ca="1">INDEX(AM$13:AM64,$B65+1,1)</f>
        <v>2</v>
      </c>
      <c r="AN65" s="111"/>
      <c r="AO65" s="111"/>
      <c r="AP65" s="111"/>
      <c r="AQ65" s="111"/>
      <c r="AR65" s="111"/>
      <c r="AS65" s="111"/>
      <c r="AT65" s="111"/>
      <c r="AU65" s="111"/>
      <c r="AV65" s="111"/>
      <c r="AW65" s="111"/>
      <c r="AX65" s="111"/>
      <c r="AY65" s="111"/>
      <c r="AZ65" s="111" t="s">
        <v>3199</v>
      </c>
      <c r="BA65" s="312" t="str">
        <f ca="1">LEFT(BA64,LEN($BA$57))     &amp;    TEXT($H65," 00000 ")        &amp;      INDEX(i.ModelStructure,$I65,1)    &amp;" "
&amp; $D65                &amp;    " Past" &amp; TEXT($XV65,"??0%;;??0%;    ") &amp; IF($DK65=0," SFM","")&amp;IF($DK65=1," MFM","")&amp;IF($DK65=7," Mat","")&amp;IF($DQ65=TRUE,"&amp;BBT","    ")              &amp;      " TOL"&amp;INDEX(i.TOL_Desc,1,$N65)
&amp; " Scan"&amp;$AK65       &amp;    CHOOSE($K65+1," CFS"," GFS"," NFS")
&amp; " RR"&amp;TEXT(SUM($FD65:$FE65),"+00%;-00%;    ;@")
&amp; " EL"&amp;IF($EZ65="-","_Opt",TEXT($EZ65,"000%"))
&amp; " Emptys_"&amp;CHOOSE($AI65,"Free  ","Retain","Sell  ","Single")
&amp; " ("&amp;IF(OR($ZH65,AND($ZH65="-",$DD65)),"P","E")   &amp;IF(OR($ZJ65,AND($ZJ65="-",$DE65)),"T","t")        &amp;     "_F"&amp;IF($AAG65&lt;&gt;FALSE,3,0)+COUNTIF($ZY65:$AAC65,TRUE)+COUNTIF($BV65:$BW65,"&gt;0")&amp;IF($AAE65&lt;&gt;FALSE,3,0)+COUNTIF($BV65:$BW65,"&gt;0")&amp;"N"&amp;IF($AAJ65&lt;&gt;"-",$AAJ65,$DI65)&amp;IF($AAK65&lt;&gt;"-",$AAK65,$DJ65)&amp;"L"&amp;$AAV65&amp;$AAW65&amp;")"</f>
        <v>GHG 00001 SE GSW Past 75% MFM     TOLSpr Scan2 GFS RR+01% EL000% Emptys_Retain (PT_F33N11L11)</v>
      </c>
      <c r="BB65" s="8" t="str">
        <f ca="1">IF(COUNTIF($BA$13:$BA65,$BA65)=1,"-","Dup")</f>
        <v>-</v>
      </c>
      <c r="BC65" s="18"/>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535" t="str" cm="1">
        <f t="array" aca="1" ref="BK65" ca="1">INDEX(BK$13:BK64,$B65+1,1)</f>
        <v>-</v>
      </c>
      <c r="BL65" s="535" t="str" cm="1">
        <f t="array" aca="1" ref="BL65" ca="1">INDEX(BL$13:BL64,$B65+1,1)</f>
        <v>-</v>
      </c>
      <c r="BM65" s="18"/>
      <c r="BN65" s="411" t="b">
        <f t="shared" ca="1" si="232"/>
        <v>1</v>
      </c>
      <c r="BO65" s="411" t="str">
        <f t="shared" ca="1" si="232"/>
        <v>-</v>
      </c>
      <c r="BP65" s="411" t="b">
        <f t="shared" ca="1" si="232"/>
        <v>0</v>
      </c>
      <c r="BQ65" s="411" t="str">
        <f t="shared" ca="1" si="232"/>
        <v>-</v>
      </c>
      <c r="BR65" s="411" t="str">
        <f t="shared" ca="1" si="232"/>
        <v>-</v>
      </c>
      <c r="BS65" s="411" t="str">
        <f t="shared" ca="1" si="232"/>
        <v>-</v>
      </c>
      <c r="BT65" s="411" t="str">
        <f t="shared" ca="1" si="232"/>
        <v>-</v>
      </c>
      <c r="BU65" s="411" t="str">
        <f t="shared" ca="1" si="232"/>
        <v>-</v>
      </c>
      <c r="BV65" s="411" t="str">
        <f t="shared" ca="1" si="232"/>
        <v>-</v>
      </c>
      <c r="BW65" s="411" t="str">
        <f t="shared" ca="1" si="232"/>
        <v>-</v>
      </c>
      <c r="BX65" s="411" t="str">
        <f t="shared" ca="1" si="232"/>
        <v>-</v>
      </c>
      <c r="BY65" s="411" t="str">
        <f t="shared" ca="1" si="232"/>
        <v>-</v>
      </c>
      <c r="BZ65" s="411" t="b">
        <f t="shared" ca="1" si="232"/>
        <v>0</v>
      </c>
      <c r="CA65" s="87">
        <f t="shared" ca="1" si="232"/>
        <v>0</v>
      </c>
      <c r="CB65" s="535" t="str" cm="1">
        <f t="array" aca="1" ref="CB65" ca="1">INDEX(CB$13:CB64,$B65+1,1)</f>
        <v>-</v>
      </c>
      <c r="CC65" s="535" t="str" cm="1">
        <f t="array" aca="1" ref="CC65" ca="1">INDEX(CC$13:CC64,$B65+1,1)</f>
        <v>-</v>
      </c>
      <c r="CD65" s="535" t="str" cm="1">
        <f t="array" aca="1" ref="CD65" ca="1">INDEX(CD$13:CD64,$B65+1,1)</f>
        <v>-</v>
      </c>
      <c r="CE65" s="535" t="b" cm="1">
        <f t="array" aca="1" ref="CE65" ca="1">INDEX(CE$13:CE64,$B65+1,1)</f>
        <v>1</v>
      </c>
      <c r="CF65" s="18"/>
      <c r="CG65" s="535" t="str" cm="1">
        <f t="array" aca="1" ref="CG65" ca="1">INDEX(CG$13:CG64,$B65+1,1)</f>
        <v>-</v>
      </c>
      <c r="CH65" s="411" t="str">
        <f t="shared" ca="1" si="233"/>
        <v>-</v>
      </c>
      <c r="CI65" s="411">
        <f t="shared" ca="1" si="234"/>
        <v>1</v>
      </c>
      <c r="CJ65" s="411">
        <f t="shared" ca="1" si="234"/>
        <v>1</v>
      </c>
      <c r="CK65" s="535" t="str" cm="1">
        <f t="array" aca="1" ref="CK65" ca="1">INDEX(CK$13:CK64,$B65+1,1)</f>
        <v>-</v>
      </c>
      <c r="CL65" s="535" t="str" cm="1">
        <f t="array" aca="1" ref="CL65" ca="1">INDEX(CL$13:CL64,$B65+1,1)</f>
        <v>-</v>
      </c>
      <c r="CM65" s="535" t="str" cm="1">
        <f t="array" aca="1" ref="CM65" ca="1">INDEX(CM$13:CM64,$B65+1,1)</f>
        <v>-</v>
      </c>
      <c r="CN65" s="411" t="str">
        <f t="shared" ca="1" si="235"/>
        <v>-</v>
      </c>
      <c r="CO65" s="411">
        <f t="shared" ca="1" si="236"/>
        <v>1</v>
      </c>
      <c r="CP65" s="411">
        <f t="shared" ca="1" si="236"/>
        <v>1</v>
      </c>
      <c r="CQ65" s="535" t="str" cm="1">
        <f t="array" aca="1" ref="CQ65" ca="1">INDEX(CQ$13:CQ64,$B65+1,1)</f>
        <v>-</v>
      </c>
      <c r="CR65" s="411" t="str">
        <f t="shared" ca="1" si="237"/>
        <v>-</v>
      </c>
      <c r="CS65" s="411">
        <f t="shared" ca="1" si="238"/>
        <v>1</v>
      </c>
      <c r="CT65" s="535" t="str" cm="1">
        <f t="array" aca="1" ref="CT65" ca="1">INDEX(CT$13:CT64,$B65+1,1)</f>
        <v>-</v>
      </c>
      <c r="CU65" s="535" t="str" cm="1">
        <f t="array" aca="1" ref="CU65" ca="1">INDEX(CU$13:CU64,$B65+1,1)</f>
        <v>-</v>
      </c>
      <c r="CV65" s="411">
        <f t="shared" ca="1" si="239"/>
        <v>1</v>
      </c>
      <c r="CW65" s="535" t="str" cm="1">
        <f t="array" aca="1" ref="CW65" ca="1">INDEX(CW$13:CW64,$B65+1,1)</f>
        <v>-</v>
      </c>
      <c r="CX65" s="411" t="str">
        <f t="shared" ca="1" si="240"/>
        <v>-</v>
      </c>
      <c r="CY65" s="411">
        <f t="shared" ca="1" si="241"/>
        <v>1</v>
      </c>
      <c r="CZ65" s="411">
        <f t="shared" ca="1" si="241"/>
        <v>1</v>
      </c>
      <c r="DA65" s="535" cm="1">
        <f t="array" aca="1" ref="DA65" ca="1">INDEX(DA$13:DA64,$B65+1,1)</f>
        <v>720</v>
      </c>
      <c r="DB65" s="535" cm="1">
        <f t="array" aca="1" ref="DB65" ca="1">INDEX(DB$13:DB64,$B65+1,1)</f>
        <v>720</v>
      </c>
      <c r="DC65" s="18"/>
      <c r="DD65" s="535" t="b" cm="1">
        <f t="array" aca="1" ref="DD65" ca="1">INDEX(DD$13:DD64,$B65+1,1)</f>
        <v>1</v>
      </c>
      <c r="DE65" s="535" t="b" cm="1">
        <f t="array" aca="1" ref="DE65" ca="1">INDEX(DE$13:DE64,$B65+1,1)</f>
        <v>1</v>
      </c>
      <c r="DF65" s="535" t="b" cm="1">
        <f t="array" aca="1" ref="DF65" ca="1">INDEX(DF$13:DF64,$B65+1,1)</f>
        <v>1</v>
      </c>
      <c r="DG65" s="87">
        <f t="shared" ref="DG65:DG115" ca="1" si="329">IF($DD65=TRUE,0,"-")</f>
        <v>0</v>
      </c>
      <c r="DH65" s="804" cm="1">
        <f t="array" aca="1" ref="DH65" ca="1">VALUE(IFERROR(VALUE($K65),0) &amp; _xlfn.SWITCH($CD65,"-",4,$CD65) &amp; $L65 &amp; $T65 &amp; "00" &amp; $N65 &amp; $AK65 &amp; $R65 &amp; _xlfn.SWITCH($AM65,3,1,$AM65) &amp; _xlfn.SWITCH($M65,4,0,$M65) &amp; _xlfn.SWITCH($AD65,6,1,$AD65))</f>
        <v>142200321221</v>
      </c>
      <c r="DI65" s="535" cm="1">
        <f t="array" aca="1" ref="DI65" ca="1">INDEX(DI$13:DI64,$B65+1,1)</f>
        <v>1</v>
      </c>
      <c r="DJ65" s="535" cm="1">
        <f t="array" aca="1" ref="DJ65" ca="1">INDEX(DJ$13:DJ64,$B65+1,1)</f>
        <v>1</v>
      </c>
      <c r="DK65" s="411">
        <f t="shared" ca="1" si="242"/>
        <v>1</v>
      </c>
      <c r="DL65" s="411">
        <f t="shared" ca="1" si="242"/>
        <v>60</v>
      </c>
      <c r="DM65" s="411" t="str">
        <f t="shared" ca="1" si="242"/>
        <v>-</v>
      </c>
      <c r="DN65" s="411" t="str">
        <f t="shared" ca="1" si="242"/>
        <v>-</v>
      </c>
      <c r="DO65" s="411" t="str">
        <f t="shared" ca="1" si="242"/>
        <v>-</v>
      </c>
      <c r="DP65" s="411" t="str">
        <f t="shared" ca="1" si="242"/>
        <v>-</v>
      </c>
      <c r="DQ65" s="411" t="b">
        <f t="shared" ca="1" si="243"/>
        <v>0</v>
      </c>
      <c r="DR65" s="411" t="str">
        <f t="shared" ca="1" si="244"/>
        <v>-</v>
      </c>
      <c r="DS65" s="411" t="str">
        <f t="shared" ca="1" si="244"/>
        <v>-</v>
      </c>
      <c r="DT65" s="411" t="str">
        <f t="shared" ca="1" si="244"/>
        <v>-</v>
      </c>
      <c r="DU65" s="411" t="str">
        <f t="shared" ca="1" si="244"/>
        <v>-</v>
      </c>
      <c r="DV65" s="411">
        <f t="shared" ca="1" si="244"/>
        <v>500</v>
      </c>
      <c r="DW65" s="411">
        <f t="shared" ca="1" si="244"/>
        <v>500</v>
      </c>
      <c r="DX65" s="411" t="str">
        <f t="shared" ca="1" si="244"/>
        <v>-</v>
      </c>
      <c r="DY65" s="411" t="str">
        <f t="shared" ca="1" si="244"/>
        <v>-</v>
      </c>
      <c r="DZ65" s="411" t="str">
        <f t="shared" ca="1" si="244"/>
        <v>-</v>
      </c>
      <c r="EA65" s="411" t="str">
        <f t="shared" ca="1" si="245"/>
        <v>-</v>
      </c>
      <c r="EB65" s="411" t="str">
        <f t="shared" ca="1" si="245"/>
        <v>-</v>
      </c>
      <c r="EC65" s="535" cm="1">
        <f t="array" aca="1" ref="EC65" ca="1">INDEX(EC$13:EC64,$B65+1,1)</f>
        <v>0</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535" cm="1">
        <f t="array" aca="1" ref="EL65" ca="1">INDEX(EL$13:EL64,$B65+1,1)</f>
        <v>999999</v>
      </c>
      <c r="EM65" s="535" cm="1">
        <f t="array" aca="1" ref="EM65" ca="1">INDEX(EM$13:EM64,$B65+1,1)</f>
        <v>999999</v>
      </c>
      <c r="EN65" s="535" cm="1">
        <f t="array" aca="1" ref="EN65" ca="1">INDEX(EN$13:EN64,$B65+1,1)</f>
        <v>999999</v>
      </c>
      <c r="EO65" s="535" cm="1">
        <f t="array" aca="1" ref="EO65" ca="1">INDEX(EO$13:EO64,$B65+1,1)</f>
        <v>999999</v>
      </c>
      <c r="EP65" s="782">
        <f t="shared" ca="1" si="246"/>
        <v>0</v>
      </c>
      <c r="EQ65" s="782">
        <f t="shared" ca="1" si="246"/>
        <v>0</v>
      </c>
      <c r="ER65" s="782">
        <f t="shared" ca="1" si="246"/>
        <v>999999</v>
      </c>
      <c r="ES65" s="800" t="str">
        <f t="shared" ref="ES65:ES115" ca="1" si="330">IF(OR($AI65=1,$AI65&gt;=ES$6),999999,"-")</f>
        <v>-</v>
      </c>
      <c r="ET65" s="800" t="str">
        <f t="shared" ca="1" si="247"/>
        <v>-</v>
      </c>
      <c r="EU65" s="801" t="str">
        <f t="shared" ca="1" si="248"/>
        <v>-</v>
      </c>
      <c r="EV65" s="802" t="str">
        <f t="shared" ref="EV65:EV75" ca="1" si="331">IF(EU65=0,999999,"-")</f>
        <v>-</v>
      </c>
      <c r="EW65" s="781">
        <f t="shared" ca="1" si="249"/>
        <v>999999</v>
      </c>
      <c r="EX65" s="779">
        <f t="shared" ref="EX65:EX115" ca="1" si="332">IF($X65,999999,0)</f>
        <v>999999</v>
      </c>
      <c r="EY65" s="780">
        <f t="shared" ref="EY65:EY115" ca="1" si="333">IF($Y65,999999,0)</f>
        <v>999999</v>
      </c>
      <c r="EZ65" s="727" cm="1">
        <f t="array" aca="1" ref="EZ65" ca="1">INDEX(i.ELMated,$AB65+1,1)</f>
        <v>0</v>
      </c>
      <c r="FA65" s="728" cm="1">
        <f t="array" aca="1" ref="FA65" ca="1">INDEX(i.ELMatedEst,$AA65+1,$T65)</f>
        <v>0</v>
      </c>
      <c r="FB65" s="535" t="str" cm="1">
        <f t="array" aca="1" ref="FB65" ca="1">INDEX(FB$13:FB64,$B65+1,1)</f>
        <v>-</v>
      </c>
      <c r="FC65" s="535" t="str" cm="1">
        <f t="array" aca="1" ref="FC65" ca="1">INDEX(FC$13:FC64,$B65+1,1)</f>
        <v>-</v>
      </c>
      <c r="FD65" s="664">
        <f t="shared" ca="1" si="250"/>
        <v>0</v>
      </c>
      <c r="FE65" s="666">
        <f t="shared" ca="1" si="251"/>
        <v>5.0000000000000001E-3</v>
      </c>
      <c r="FF65" s="191">
        <f ca="1">OFFSET(FF65,-1,0)</f>
        <v>0.95</v>
      </c>
      <c r="FG65" s="667">
        <f t="shared" ca="1" si="252"/>
        <v>0.12</v>
      </c>
      <c r="FH65" s="667">
        <f ca="1">INDEX(CHOOSE($N65,DataAutumn!i.EL_PropnSold,DataWinter!i.EL_PropnSold,DataSpring!i.EL_PropnSold),$AI65,$T65)*INDEX(i.ELMatedEst,$AB65+1,$T65)*i.dAdultRR_ELPropSold
+INDEX(i.dryman,($AJ65-1)*4+$AI65,FH$7)</f>
        <v>0</v>
      </c>
      <c r="FI65" s="667">
        <f ca="1">INDEX(CHOOSE($N65,DataAutumn!i.EL_PropnSold,DataWinter!i.EL_PropnSold,DataSpring!i.EL_PropnSold),$AI65,$T65)*INDEX(i.ELMatedEst,$AB65+1,$T65)*i.dAdultRR_ELPropSold
+INDEX(i.dryman,($AJ65-1)*4+$AI65,FI$7)</f>
        <v>3.125E-2</v>
      </c>
      <c r="FJ65" s="667">
        <f ca="1">INDEX(CHOOSE($N65,DataAutumn!i.EL_PropnSold,DataWinter!i.EL_PropnSold,DataSpring!i.EL_PropnSold),$AI65,$T65)*INDEX(i.ELMatedEst,$AB65+1,$T65)*i.dAdultRR_ELPropSold
+INDEX(i.dryman,($AJ65-1)*4+$AI65,FJ$7)</f>
        <v>3.125E-2</v>
      </c>
      <c r="FK65" s="667">
        <f ca="1">INDEX(CHOOSE($N65,DataAutumn!i.EL_PropnSold,DataWinter!i.EL_PropnSold,DataSpring!i.EL_PropnSold),$AI65,$T65)*INDEX(i.ELMatedEst,$AB65+1,$T65)*i.dAdultRR_ELPropSold
+INDEX(i.dryman,($AJ65-1)*4+$AI65,FK$7)</f>
        <v>3.125E-2</v>
      </c>
      <c r="FL65" s="668">
        <f ca="1">INDEX(CHOOSE($N65,DataAutumn!i.EL_PropnSold,DataWinter!i.EL_PropnSold,DataSpring!i.EL_PropnSold),$AI65,$T65)*INDEX(i.ELMatedEst,$AB65+1,$T65)*i.dAdultLSurv_ELPropSold</f>
        <v>0</v>
      </c>
      <c r="FM65" s="666" t="b">
        <f t="shared" ca="1" si="253"/>
        <v>0</v>
      </c>
      <c r="FN65" s="666" t="b">
        <f t="shared" ca="1" si="253"/>
        <v>0</v>
      </c>
      <c r="FO65" s="716" t="b">
        <f t="shared" ca="1" si="254"/>
        <v>1</v>
      </c>
      <c r="FP65" s="666" t="b">
        <f t="shared" ca="1" si="253"/>
        <v>0</v>
      </c>
      <c r="FQ65" s="668">
        <f t="shared" ca="1" si="255"/>
        <v>1</v>
      </c>
      <c r="FR65" s="669">
        <f t="shared" ca="1" si="256"/>
        <v>0</v>
      </c>
      <c r="FS65" s="670" t="b">
        <f t="shared" ca="1" si="257"/>
        <v>0</v>
      </c>
      <c r="FT65" s="665" t="b">
        <f t="shared" ca="1" si="258"/>
        <v>0</v>
      </c>
      <c r="FU65" s="411" t="b">
        <f t="shared" ca="1" si="258"/>
        <v>0</v>
      </c>
      <c r="FV65" s="411" t="b">
        <f t="shared" ca="1" si="258"/>
        <v>1</v>
      </c>
      <c r="FW65" s="87">
        <f t="shared" ca="1" si="259"/>
        <v>2</v>
      </c>
      <c r="FX65" s="87">
        <f t="shared" ca="1" si="259"/>
        <v>2</v>
      </c>
      <c r="FY65" s="411">
        <f t="shared" ca="1" si="260"/>
        <v>1</v>
      </c>
      <c r="FZ65" s="411">
        <f t="shared" ca="1" si="261"/>
        <v>1</v>
      </c>
      <c r="GA65" s="411">
        <f t="shared" ca="1" si="261"/>
        <v>1</v>
      </c>
      <c r="GB65" s="411">
        <f t="shared" ca="1" si="262"/>
        <v>1</v>
      </c>
      <c r="GC65" s="411">
        <f t="shared" ca="1" si="263"/>
        <v>0.35</v>
      </c>
      <c r="GD65" s="411" t="b">
        <f t="shared" ca="1" si="263"/>
        <v>1</v>
      </c>
      <c r="GE65" s="411" t="b">
        <f t="shared" ca="1" si="263"/>
        <v>0</v>
      </c>
      <c r="GF65" s="411" t="b">
        <f t="shared" ca="1" si="263"/>
        <v>0</v>
      </c>
      <c r="GG65" s="411" t="b">
        <f t="shared" ca="1" si="263"/>
        <v>0</v>
      </c>
      <c r="GH65" s="87">
        <f t="shared" ca="1" si="264"/>
        <v>1</v>
      </c>
      <c r="GI65" s="87">
        <f t="shared" ca="1" si="264"/>
        <v>1</v>
      </c>
      <c r="GJ65" s="87">
        <f t="shared" ca="1" si="264"/>
        <v>1</v>
      </c>
      <c r="GK65" s="87">
        <f t="shared" ca="1" si="264"/>
        <v>1</v>
      </c>
      <c r="GL65" s="87">
        <f t="shared" ca="1" si="264"/>
        <v>1</v>
      </c>
      <c r="GM65" s="87">
        <f t="shared" ca="1" si="264"/>
        <v>1</v>
      </c>
      <c r="GN65" s="87">
        <f t="shared" ca="1" si="264"/>
        <v>1</v>
      </c>
      <c r="GO65" s="87">
        <f t="shared" ca="1" si="264"/>
        <v>1</v>
      </c>
      <c r="GP65" s="535" cm="1">
        <f t="array" aca="1" ref="GP65" ca="1">INDEX(GP$13:GP64,$B65+1,1)</f>
        <v>0</v>
      </c>
      <c r="GQ65" s="535" cm="1">
        <f t="array" aca="1" ref="GQ65" ca="1">INDEX(GQ$13:GQ64,$B65+1,1)</f>
        <v>0</v>
      </c>
      <c r="GR65" s="535" cm="1">
        <f t="array" aca="1" ref="GR65" ca="1">INDEX(GR$13:GR64,$B65+1,1)</f>
        <v>0</v>
      </c>
      <c r="GS65" s="535" cm="1">
        <f t="array" aca="1" ref="GS65" ca="1">INDEX(GS$13:GS64,$B65+1,1)</f>
        <v>0</v>
      </c>
      <c r="GT65" s="411" cm="1">
        <f t="array" aca="1" ref="GT65" ca="1">INDEX(i.dse_type,1,$L65)</f>
        <v>0</v>
      </c>
      <c r="GU65" s="535" t="str" cm="1">
        <f t="array" aca="1" ref="GU65" ca="1">INDEX(GU$13:GU64,$B65+1,1)</f>
        <v>-</v>
      </c>
      <c r="GV65" s="535" t="str" cm="1">
        <f t="array" aca="1" ref="GV65" ca="1">INDEX(GV$13:GV64,$B65+1,1)</f>
        <v>-</v>
      </c>
      <c r="GW65" s="535" t="str" cm="1">
        <f t="array" aca="1" ref="GW65" ca="1">INDEX(GW$13:GW64,$B65+1,1)</f>
        <v>-</v>
      </c>
      <c r="GX65" s="18"/>
      <c r="GY65" s="535" t="str" cm="1">
        <f t="array" aca="1" ref="GY65" ca="1">INDEX(GY$13:GY64,$B65+1,1)</f>
        <v>-</v>
      </c>
      <c r="GZ65" s="535" t="str" cm="1">
        <f t="array" aca="1" ref="GZ65" ca="1">INDEX(GZ$13:GZ64,$B65+1,1)</f>
        <v>-</v>
      </c>
      <c r="HA65" s="535" t="str" cm="1">
        <f t="array" aca="1" ref="HA65" ca="1">INDEX(HA$13:HA64,$B65+1,1)</f>
        <v>-</v>
      </c>
      <c r="HB65" s="411">
        <f t="shared" ref="HB65:HB115" si="334">$AO65</f>
        <v>0</v>
      </c>
      <c r="HC65" s="535" t="str" cm="1">
        <f t="array" aca="1" ref="HC65" ca="1">INDEX(HC$13:HC64,$B65+1,1)</f>
        <v>-</v>
      </c>
      <c r="HD65" s="535" cm="1">
        <f t="array" aca="1" ref="HD65" ca="1">INDEX(HD$13:HD64,$B65+1,1)</f>
        <v>1</v>
      </c>
      <c r="HE65" s="535" cm="1">
        <f t="array" aca="1" ref="HE65" ca="1">INDEX(HE$13:HE64,$B65+1,1)</f>
        <v>1</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t="str" cm="1">
        <f t="array" aca="1" ref="HS65" ca="1">INDEX(HS$13:HS64,$B65+1,1)</f>
        <v>-</v>
      </c>
      <c r="HT65" s="535" t="str" cm="1">
        <f t="array" aca="1" ref="HT65" ca="1">INDEX(HT$13:HT64,$B65+1,1)</f>
        <v>-</v>
      </c>
      <c r="HU65" s="535" t="str" cm="1">
        <f t="array" aca="1" ref="HU65" ca="1">INDEX(HU$13:HU64,$B65+1,1)</f>
        <v>-</v>
      </c>
      <c r="HV65" s="535" t="str" cm="1">
        <f t="array" aca="1" ref="HV65" ca="1">INDEX(HV$13:HV64,$B65+1,1)</f>
        <v>-</v>
      </c>
      <c r="HW65" s="535" t="str" cm="1">
        <f t="array" aca="1" ref="HW65" ca="1">INDEX(HW$13:HW64,$B65+1,1)</f>
        <v>-</v>
      </c>
      <c r="HX65" s="535" t="str" cm="1">
        <f t="array" aca="1" ref="HX65" ca="1">INDEX(HX$13:HX64,$B65+1,1)</f>
        <v>-</v>
      </c>
      <c r="HY65" s="535" t="str" cm="1">
        <f t="array" aca="1" ref="HY65" ca="1">INDEX(HY$13:HY64,$B65+1,1)</f>
        <v>-</v>
      </c>
      <c r="HZ65" s="535" t="str" cm="1">
        <f t="array" aca="1" ref="HZ65" ca="1">INDEX(HZ$13:HZ64,$B65+1,1)</f>
        <v>-</v>
      </c>
      <c r="IA65" s="535" cm="1">
        <f t="array" aca="1" ref="IA65" ca="1">INDEX(IA$13:IA64,$B65+1,1)</f>
        <v>0</v>
      </c>
      <c r="IB65" s="535" t="str" cm="1">
        <f t="array" aca="1" ref="IB65" ca="1">INDEX(IB$13:IB64,$B65+1,1)</f>
        <v>-</v>
      </c>
      <c r="IC65" s="535" cm="1">
        <f t="array" aca="1" ref="IC65" ca="1">INDEX(IC$13:IC64,$B65+1,1)</f>
        <v>1</v>
      </c>
      <c r="ID65" s="727">
        <f t="shared" si="265"/>
        <v>0</v>
      </c>
      <c r="IE65" s="727">
        <f t="shared" si="265"/>
        <v>0</v>
      </c>
      <c r="IF65" s="727">
        <f t="shared" si="265"/>
        <v>0</v>
      </c>
      <c r="IG65" s="727">
        <f t="shared" si="266"/>
        <v>0</v>
      </c>
      <c r="IH65" s="727">
        <f t="shared" si="266"/>
        <v>0</v>
      </c>
      <c r="II65" s="727">
        <f t="shared" si="266"/>
        <v>0</v>
      </c>
      <c r="IJ65" s="535" cm="1">
        <f t="array" aca="1" ref="IJ65" ca="1">INDEX(IJ$13:IJ64,$B65+1,1)</f>
        <v>0</v>
      </c>
      <c r="IK65" s="727">
        <f t="shared" si="267"/>
        <v>1</v>
      </c>
      <c r="IL65" s="727">
        <f t="shared" si="267"/>
        <v>0</v>
      </c>
      <c r="IM65" s="727">
        <f t="shared" si="267"/>
        <v>0</v>
      </c>
      <c r="IN65" s="727">
        <f t="shared" si="267"/>
        <v>0</v>
      </c>
      <c r="IO65" s="535" cm="1">
        <f t="array" aca="1" ref="IO65" ca="1">INDEX(IO$13:IO64,$B65+1,1)</f>
        <v>0</v>
      </c>
      <c r="IP65" s="727">
        <f t="shared" si="267"/>
        <v>0</v>
      </c>
      <c r="IQ65" s="18"/>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t="str" cm="1">
        <f t="array" aca="1" ref="IZ65" ca="1">INDEX(IZ$13:IZ64,$B65+1,1)</f>
        <v>-</v>
      </c>
      <c r="JA65" s="535" t="str" cm="1">
        <f t="array" aca="1" ref="JA65" ca="1">INDEX(JA$13:JA64,$B65+1,1)</f>
        <v>-</v>
      </c>
      <c r="JB65" s="535" t="str" cm="1">
        <f t="array" aca="1" ref="JB65" ca="1">INDEX(JB$13:JB64,$B65+1,1)</f>
        <v>-</v>
      </c>
      <c r="JC65" s="535" t="str" cm="1">
        <f t="array" aca="1" ref="JC65" ca="1">INDEX(JC$13:JC64,$B65+1,1)</f>
        <v>-</v>
      </c>
      <c r="JD65" s="535" t="str" cm="1">
        <f t="array" aca="1" ref="JD65" ca="1">INDEX(JD$13:JD64,$B65+1,1)</f>
        <v>-</v>
      </c>
      <c r="JE65" s="535" t="str" cm="1">
        <f t="array" aca="1" ref="JE65" ca="1">INDEX(JE$13:JE64,$B65+1,1)</f>
        <v>-</v>
      </c>
      <c r="JF65" s="535" t="str" cm="1">
        <f t="array" aca="1" ref="JF65" ca="1">INDEX(JF$13:JF64,$B65+1,1)</f>
        <v>-</v>
      </c>
      <c r="JG65" s="535" t="str" cm="1">
        <f t="array" aca="1" ref="JG65" ca="1">INDEX(JG$13:JG64,$B65+1,1)</f>
        <v>-</v>
      </c>
      <c r="JH65" s="535" cm="1">
        <f t="array" aca="1" ref="JH65" ca="1">INDEX(JH$13:JH64,$B65+1,1)</f>
        <v>0</v>
      </c>
      <c r="JI65" s="535" cm="1">
        <f t="array" aca="1" ref="JI65" ca="1">INDEX(JI$13:JI64,$B65+1,1)</f>
        <v>0</v>
      </c>
      <c r="JJ65" s="545" cm="1">
        <f t="array" aca="1" ref="JJ65" ca="1">IF(AND($N65=JJ$10,$AS65&lt;&gt;0),INDEX(i.LTWFeedLevels,$AS65,12),0)</f>
        <v>0</v>
      </c>
      <c r="JK65" s="630" cm="1">
        <f t="array" aca="1" ref="JK65" ca="1">IF(AND($N65=JK$10,$AT65&lt;&gt;0),INDEX(i.LTWFeedLevels,$AT65,12),0)</f>
        <v>0</v>
      </c>
      <c r="JL65" s="457">
        <f t="shared" ref="JL65:JN65" ca="1" si="335">JK65</f>
        <v>0</v>
      </c>
      <c r="JM65" s="457">
        <f t="shared" ca="1" si="335"/>
        <v>0</v>
      </c>
      <c r="JN65" s="457">
        <f t="shared" ca="1" si="335"/>
        <v>0</v>
      </c>
      <c r="JO65" s="545" cm="1">
        <f t="array" aca="1" ref="JO65" ca="1">IF(AND($N65=JO$10,$AS65&lt;&gt;0),INDEX(i.LTWFeedLevels,$AS65,12),0)</f>
        <v>0</v>
      </c>
      <c r="JP65" s="630" cm="1">
        <f t="array" aca="1" ref="JP65" ca="1">IF(AND($N65=JP$10,$AT65&lt;&gt;0),INDEX(i.LTWFeedLevels,$AT65,12),0)</f>
        <v>0</v>
      </c>
      <c r="JQ65" s="457">
        <f t="shared" ref="JQ65:JS65" ca="1" si="336">JP65</f>
        <v>0</v>
      </c>
      <c r="JR65" s="457">
        <f t="shared" ca="1" si="336"/>
        <v>0</v>
      </c>
      <c r="JS65" s="457">
        <f t="shared" ca="1" si="336"/>
        <v>0</v>
      </c>
      <c r="JT65" s="545" cm="1">
        <f t="array" aca="1" ref="JT65" ca="1">IF(AND($N65=JT$10,$AS65&lt;&gt;0),INDEX(i.LTWFeedLevels,$AS65,12),0)</f>
        <v>0</v>
      </c>
      <c r="JU65" s="630" cm="1">
        <f t="array" aca="1" ref="JU65" ca="1">IF(AND($N65=JU$10,$AT65&lt;&gt;0),INDEX(i.LTWFeedLevels,$AT65,12),0)</f>
        <v>0</v>
      </c>
      <c r="JV65" s="457">
        <f t="shared" ref="JV65:JX65" ca="1" si="337">JU65</f>
        <v>0</v>
      </c>
      <c r="JW65" s="457">
        <f t="shared" ca="1" si="337"/>
        <v>0</v>
      </c>
      <c r="JX65" s="457">
        <f t="shared" ca="1" si="337"/>
        <v>0</v>
      </c>
      <c r="JY65" s="189">
        <f t="shared" ca="1" si="271"/>
        <v>0</v>
      </c>
      <c r="JZ65" s="189">
        <f t="shared" ca="1" si="271"/>
        <v>0</v>
      </c>
      <c r="KA65" s="189">
        <f t="shared" ca="1" si="271"/>
        <v>0</v>
      </c>
      <c r="KB65" s="189">
        <f t="shared" ca="1" si="271"/>
        <v>0</v>
      </c>
      <c r="KC65" s="189">
        <f t="shared" ca="1" si="271"/>
        <v>0</v>
      </c>
      <c r="KD65" s="189">
        <f t="shared" ca="1" si="271"/>
        <v>0</v>
      </c>
      <c r="KE65" s="189">
        <f t="shared" ca="1" si="271"/>
        <v>0</v>
      </c>
      <c r="KF65" s="189">
        <f t="shared" ca="1" si="271"/>
        <v>0</v>
      </c>
      <c r="KG65" s="189">
        <f t="shared" ca="1" si="271"/>
        <v>0</v>
      </c>
      <c r="KH65" s="189">
        <f t="shared" ca="1" si="271"/>
        <v>0</v>
      </c>
      <c r="KI65" s="189">
        <f t="shared" ca="1" si="272"/>
        <v>0</v>
      </c>
      <c r="KJ65" s="189">
        <f t="shared" ca="1" si="272"/>
        <v>0</v>
      </c>
      <c r="KK65" s="189">
        <f t="shared" ca="1" si="272"/>
        <v>0</v>
      </c>
      <c r="KL65" s="189">
        <f t="shared" ca="1" si="272"/>
        <v>0</v>
      </c>
      <c r="KM65" s="189">
        <f t="shared" ca="1" si="272"/>
        <v>0</v>
      </c>
      <c r="KN65" s="189">
        <f t="shared" ca="1" si="272"/>
        <v>0</v>
      </c>
      <c r="KO65" s="189">
        <f t="shared" ca="1" si="272"/>
        <v>0</v>
      </c>
      <c r="KP65" s="189">
        <f t="shared" ca="1" si="272"/>
        <v>0</v>
      </c>
      <c r="KQ65" s="189">
        <f t="shared" ca="1" si="272"/>
        <v>0</v>
      </c>
      <c r="KR65" s="189">
        <f t="shared" ca="1" si="272"/>
        <v>0</v>
      </c>
      <c r="KS65" s="189">
        <f t="shared" ca="1" si="273"/>
        <v>0</v>
      </c>
      <c r="KT65" s="189">
        <f t="shared" ca="1" si="273"/>
        <v>0</v>
      </c>
      <c r="KU65" s="189">
        <f t="shared" ca="1" si="273"/>
        <v>0</v>
      </c>
      <c r="KV65" s="189">
        <f t="shared" ca="1" si="273"/>
        <v>0</v>
      </c>
      <c r="KW65" s="189">
        <f t="shared" ca="1" si="273"/>
        <v>0</v>
      </c>
      <c r="KX65" s="189">
        <f t="shared" ca="1" si="273"/>
        <v>0</v>
      </c>
      <c r="KY65" s="189">
        <f t="shared" ca="1" si="273"/>
        <v>0</v>
      </c>
      <c r="KZ65" s="189">
        <f t="shared" ca="1" si="273"/>
        <v>0</v>
      </c>
      <c r="LA65" s="189">
        <f t="shared" ca="1" si="273"/>
        <v>0</v>
      </c>
      <c r="LB65" s="189">
        <f t="shared" ca="1" si="273"/>
        <v>0</v>
      </c>
      <c r="LC65" s="189">
        <f t="shared" ca="1" si="274"/>
        <v>0</v>
      </c>
      <c r="LD65" s="189">
        <f t="shared" ca="1" si="274"/>
        <v>0</v>
      </c>
      <c r="LE65" s="189">
        <f t="shared" ca="1" si="274"/>
        <v>0</v>
      </c>
      <c r="LF65" s="189">
        <f t="shared" ca="1" si="274"/>
        <v>0</v>
      </c>
      <c r="LG65" s="189">
        <f t="shared" ca="1" si="274"/>
        <v>0</v>
      </c>
      <c r="LH65" s="189">
        <f t="shared" ca="1" si="274"/>
        <v>0</v>
      </c>
      <c r="LI65" s="189">
        <f t="shared" ca="1" si="274"/>
        <v>0</v>
      </c>
      <c r="LJ65" s="189">
        <f t="shared" ca="1" si="274"/>
        <v>0</v>
      </c>
      <c r="LK65" s="189">
        <f t="shared" ca="1" si="274"/>
        <v>0</v>
      </c>
      <c r="LL65" s="189">
        <f t="shared" ca="1" si="274"/>
        <v>0</v>
      </c>
      <c r="LM65" s="189">
        <f t="shared" ca="1" si="275"/>
        <v>0</v>
      </c>
      <c r="LN65" s="189">
        <f t="shared" ca="1" si="275"/>
        <v>0</v>
      </c>
      <c r="LO65" s="189">
        <f t="shared" ca="1" si="275"/>
        <v>0</v>
      </c>
      <c r="LP65" s="189">
        <f t="shared" ca="1" si="275"/>
        <v>0</v>
      </c>
      <c r="LQ65" s="189">
        <f t="shared" ca="1" si="275"/>
        <v>0</v>
      </c>
      <c r="LR65" s="189">
        <f t="shared" ca="1" si="275"/>
        <v>0</v>
      </c>
      <c r="LS65" s="189">
        <f t="shared" ca="1" si="275"/>
        <v>0</v>
      </c>
      <c r="LT65" s="189">
        <f t="shared" ca="1" si="275"/>
        <v>0</v>
      </c>
      <c r="LU65" s="189">
        <f t="shared" ca="1" si="275"/>
        <v>0</v>
      </c>
      <c r="LV65" s="189">
        <f t="shared" ca="1" si="275"/>
        <v>0</v>
      </c>
      <c r="LW65" s="189">
        <f t="shared" ca="1" si="276"/>
        <v>0</v>
      </c>
      <c r="LX65" s="189">
        <f t="shared" ca="1" si="276"/>
        <v>0</v>
      </c>
      <c r="LY65" s="189">
        <f t="shared" ca="1" si="276"/>
        <v>0</v>
      </c>
      <c r="LZ65" s="189">
        <f t="shared" ca="1" si="276"/>
        <v>0</v>
      </c>
      <c r="MA65" s="189">
        <f t="shared" ca="1" si="276"/>
        <v>0</v>
      </c>
      <c r="MB65" s="189">
        <f t="shared" ca="1" si="276"/>
        <v>0</v>
      </c>
      <c r="MC65" s="189">
        <f t="shared" ca="1" si="276"/>
        <v>0</v>
      </c>
      <c r="MD65" s="189">
        <f t="shared" ca="1" si="276"/>
        <v>0</v>
      </c>
      <c r="ME65" s="189">
        <f t="shared" ca="1" si="276"/>
        <v>0</v>
      </c>
      <c r="MF65" s="189">
        <f t="shared" ca="1" si="276"/>
        <v>0</v>
      </c>
      <c r="MG65" s="189">
        <f t="shared" ca="1" si="277"/>
        <v>0</v>
      </c>
      <c r="MH65" s="189">
        <f t="shared" ca="1" si="277"/>
        <v>0</v>
      </c>
      <c r="MI65" s="189">
        <f t="shared" ca="1" si="277"/>
        <v>0</v>
      </c>
      <c r="MJ65" s="189">
        <f t="shared" ca="1" si="277"/>
        <v>0</v>
      </c>
      <c r="MK65" s="189">
        <f t="shared" ca="1" si="277"/>
        <v>0</v>
      </c>
      <c r="ML65" s="189">
        <f t="shared" ca="1" si="277"/>
        <v>0</v>
      </c>
      <c r="MM65" s="189">
        <f t="shared" ca="1" si="277"/>
        <v>0</v>
      </c>
      <c r="MN65" s="189">
        <f t="shared" ca="1" si="277"/>
        <v>0</v>
      </c>
      <c r="MO65" s="189">
        <f t="shared" ca="1" si="277"/>
        <v>0</v>
      </c>
      <c r="MP65" s="189">
        <f t="shared" ca="1" si="277"/>
        <v>0</v>
      </c>
      <c r="MQ65" s="189">
        <f t="shared" ca="1" si="277"/>
        <v>0</v>
      </c>
      <c r="MR65" s="189">
        <f t="shared" ca="1" si="277"/>
        <v>0</v>
      </c>
      <c r="MS65" s="557">
        <f t="shared" ca="1" si="278"/>
        <v>0</v>
      </c>
      <c r="MT65" s="557">
        <f t="shared" ca="1" si="278"/>
        <v>0</v>
      </c>
      <c r="MU65" s="557">
        <f t="shared" ca="1" si="278"/>
        <v>0</v>
      </c>
      <c r="MV65" s="557">
        <f t="shared" ca="1" si="278"/>
        <v>0</v>
      </c>
      <c r="MW65" s="557">
        <f t="shared" ca="1" si="278"/>
        <v>0</v>
      </c>
      <c r="MX65" s="557">
        <f t="shared" ca="1" si="278"/>
        <v>0</v>
      </c>
      <c r="MY65" s="557">
        <f t="shared" ca="1" si="278"/>
        <v>0</v>
      </c>
      <c r="MZ65" s="557">
        <f t="shared" ca="1" si="278"/>
        <v>0</v>
      </c>
      <c r="NA65" s="557">
        <f t="shared" ca="1" si="278"/>
        <v>0</v>
      </c>
      <c r="NB65" s="557">
        <f t="shared" ca="1" si="278"/>
        <v>0</v>
      </c>
      <c r="NC65" s="557">
        <f t="shared" ca="1" si="279"/>
        <v>0</v>
      </c>
      <c r="ND65" s="557">
        <f t="shared" ca="1" si="279"/>
        <v>0</v>
      </c>
      <c r="NE65" s="557">
        <f t="shared" ca="1" si="279"/>
        <v>0</v>
      </c>
      <c r="NF65" s="557">
        <f t="shared" ca="1" si="279"/>
        <v>0</v>
      </c>
      <c r="NG65" s="557">
        <f t="shared" ca="1" si="279"/>
        <v>0</v>
      </c>
      <c r="NH65" s="557">
        <f t="shared" ca="1" si="279"/>
        <v>0</v>
      </c>
      <c r="NI65" s="557">
        <f t="shared" ca="1" si="279"/>
        <v>0</v>
      </c>
      <c r="NJ65" s="557">
        <f t="shared" ca="1" si="279"/>
        <v>0</v>
      </c>
      <c r="NK65" s="557">
        <f t="shared" ca="1" si="279"/>
        <v>0</v>
      </c>
      <c r="NL65" s="557">
        <f t="shared" ca="1" si="279"/>
        <v>0</v>
      </c>
      <c r="NM65" s="557">
        <f t="shared" ca="1" si="280"/>
        <v>0</v>
      </c>
      <c r="NN65" s="557">
        <f t="shared" ca="1" si="280"/>
        <v>0</v>
      </c>
      <c r="NO65" s="557">
        <f t="shared" ca="1" si="280"/>
        <v>0</v>
      </c>
      <c r="NP65" s="557">
        <f t="shared" ca="1" si="280"/>
        <v>0</v>
      </c>
      <c r="NQ65" s="557">
        <f t="shared" ca="1" si="280"/>
        <v>0</v>
      </c>
      <c r="NR65" s="557">
        <f t="shared" ca="1" si="280"/>
        <v>0</v>
      </c>
      <c r="NS65" s="557">
        <f t="shared" ca="1" si="280"/>
        <v>0</v>
      </c>
      <c r="NT65" s="557">
        <f t="shared" ca="1" si="280"/>
        <v>0</v>
      </c>
      <c r="NU65" s="557">
        <f t="shared" ca="1" si="280"/>
        <v>0</v>
      </c>
      <c r="NV65" s="557">
        <f t="shared" ca="1" si="280"/>
        <v>0</v>
      </c>
      <c r="NW65" s="557">
        <f t="shared" ca="1" si="281"/>
        <v>0</v>
      </c>
      <c r="NX65" s="557">
        <f t="shared" ca="1" si="281"/>
        <v>0</v>
      </c>
      <c r="NY65" s="557">
        <f t="shared" ca="1" si="281"/>
        <v>0</v>
      </c>
      <c r="NZ65" s="557">
        <f t="shared" ca="1" si="281"/>
        <v>0</v>
      </c>
      <c r="OA65" s="557">
        <f t="shared" ca="1" si="281"/>
        <v>0</v>
      </c>
      <c r="OB65" s="557">
        <f t="shared" ca="1" si="281"/>
        <v>0</v>
      </c>
      <c r="OC65" s="557">
        <f t="shared" ca="1" si="281"/>
        <v>0</v>
      </c>
      <c r="OD65" s="557">
        <f t="shared" ca="1" si="281"/>
        <v>0</v>
      </c>
      <c r="OE65" s="557">
        <f t="shared" ca="1" si="281"/>
        <v>0</v>
      </c>
      <c r="OF65" s="557">
        <f t="shared" ca="1" si="281"/>
        <v>0</v>
      </c>
      <c r="OG65" s="557">
        <f t="shared" ca="1" si="282"/>
        <v>0</v>
      </c>
      <c r="OH65" s="557">
        <f t="shared" ca="1" si="282"/>
        <v>0</v>
      </c>
      <c r="OI65" s="557">
        <f t="shared" ca="1" si="282"/>
        <v>0</v>
      </c>
      <c r="OJ65" s="557">
        <f t="shared" ca="1" si="282"/>
        <v>0</v>
      </c>
      <c r="OK65" s="557">
        <f t="shared" ca="1" si="282"/>
        <v>0</v>
      </c>
      <c r="OL65" s="557">
        <f t="shared" ca="1" si="282"/>
        <v>0</v>
      </c>
      <c r="OM65" s="557">
        <f t="shared" ca="1" si="282"/>
        <v>0</v>
      </c>
      <c r="ON65" s="557">
        <f t="shared" ca="1" si="282"/>
        <v>0</v>
      </c>
      <c r="OO65" s="557">
        <f t="shared" ca="1" si="282"/>
        <v>0</v>
      </c>
      <c r="OP65" s="557">
        <f t="shared" ca="1" si="282"/>
        <v>0</v>
      </c>
      <c r="OQ65" s="557">
        <f t="shared" ca="1" si="283"/>
        <v>0</v>
      </c>
      <c r="OR65" s="557">
        <f t="shared" ca="1" si="283"/>
        <v>0</v>
      </c>
      <c r="OS65" s="557">
        <f t="shared" ca="1" si="283"/>
        <v>0</v>
      </c>
      <c r="OT65" s="557">
        <f t="shared" ca="1" si="283"/>
        <v>0</v>
      </c>
      <c r="OU65" s="557">
        <f t="shared" ca="1" si="283"/>
        <v>0</v>
      </c>
      <c r="OV65" s="557">
        <f t="shared" ca="1" si="283"/>
        <v>0</v>
      </c>
      <c r="OW65" s="557">
        <f t="shared" ca="1" si="283"/>
        <v>0</v>
      </c>
      <c r="OX65" s="557">
        <f t="shared" ca="1" si="283"/>
        <v>0</v>
      </c>
      <c r="OY65" s="557">
        <f t="shared" ca="1" si="283"/>
        <v>0</v>
      </c>
      <c r="OZ65" s="557">
        <f t="shared" ca="1" si="283"/>
        <v>0</v>
      </c>
      <c r="PA65" s="557">
        <f t="shared" ca="1" si="284"/>
        <v>0</v>
      </c>
      <c r="PB65" s="557">
        <f t="shared" ca="1" si="284"/>
        <v>0</v>
      </c>
      <c r="PC65" s="557">
        <f t="shared" ca="1" si="284"/>
        <v>0</v>
      </c>
      <c r="PD65" s="557">
        <f t="shared" ca="1" si="284"/>
        <v>0</v>
      </c>
      <c r="PE65" s="557">
        <f t="shared" ca="1" si="284"/>
        <v>0</v>
      </c>
      <c r="PF65" s="557">
        <f t="shared" ca="1" si="284"/>
        <v>0</v>
      </c>
      <c r="PG65" s="557">
        <f t="shared" ca="1" si="284"/>
        <v>0</v>
      </c>
      <c r="PH65" s="557">
        <f t="shared" ca="1" si="284"/>
        <v>0</v>
      </c>
      <c r="PI65" s="557">
        <f t="shared" ca="1" si="284"/>
        <v>0</v>
      </c>
      <c r="PJ65" s="557">
        <f t="shared" ca="1" si="284"/>
        <v>0</v>
      </c>
      <c r="PK65" s="557">
        <f t="shared" ca="1" si="285"/>
        <v>0</v>
      </c>
      <c r="PL65" s="557">
        <f t="shared" ca="1" si="285"/>
        <v>0</v>
      </c>
      <c r="PM65" s="557">
        <f t="shared" ca="1" si="285"/>
        <v>0</v>
      </c>
      <c r="PN65" s="557">
        <f t="shared" ca="1" si="285"/>
        <v>0</v>
      </c>
      <c r="PO65" s="557">
        <f t="shared" ca="1" si="285"/>
        <v>0</v>
      </c>
      <c r="PP65" s="557">
        <f t="shared" ca="1" si="285"/>
        <v>0</v>
      </c>
      <c r="PQ65" s="557">
        <f t="shared" ca="1" si="285"/>
        <v>0</v>
      </c>
      <c r="PR65" s="557">
        <f t="shared" ca="1" si="285"/>
        <v>0</v>
      </c>
      <c r="PS65" s="557">
        <f t="shared" ca="1" si="285"/>
        <v>0</v>
      </c>
      <c r="PT65" s="557">
        <f t="shared" ca="1" si="285"/>
        <v>0</v>
      </c>
      <c r="PU65" s="557">
        <f t="shared" ca="1" si="286"/>
        <v>0</v>
      </c>
      <c r="PV65" s="557">
        <f t="shared" ca="1" si="286"/>
        <v>0</v>
      </c>
      <c r="PW65" s="557">
        <f t="shared" ca="1" si="286"/>
        <v>0</v>
      </c>
      <c r="PX65" s="557">
        <f t="shared" ca="1" si="286"/>
        <v>0</v>
      </c>
      <c r="PY65" s="557">
        <f t="shared" ca="1" si="286"/>
        <v>0</v>
      </c>
      <c r="PZ65" s="557">
        <f t="shared" ca="1" si="286"/>
        <v>0</v>
      </c>
      <c r="QA65" s="557">
        <f t="shared" ca="1" si="286"/>
        <v>0</v>
      </c>
      <c r="QB65" s="557">
        <f t="shared" ca="1" si="286"/>
        <v>0</v>
      </c>
      <c r="QC65" s="557">
        <f t="shared" ca="1" si="286"/>
        <v>0</v>
      </c>
      <c r="QD65" s="557">
        <f t="shared" ca="1" si="286"/>
        <v>0</v>
      </c>
      <c r="QE65" s="557">
        <f t="shared" ca="1" si="287"/>
        <v>0</v>
      </c>
      <c r="QF65" s="557">
        <f t="shared" ca="1" si="287"/>
        <v>0</v>
      </c>
      <c r="QG65" s="557">
        <f t="shared" ca="1" si="287"/>
        <v>0</v>
      </c>
      <c r="QH65" s="557">
        <f t="shared" ca="1" si="287"/>
        <v>0</v>
      </c>
      <c r="QI65" s="557">
        <f t="shared" ca="1" si="287"/>
        <v>0</v>
      </c>
      <c r="QJ65" s="557">
        <f t="shared" ca="1" si="287"/>
        <v>0</v>
      </c>
      <c r="QK65" s="557">
        <f t="shared" ca="1" si="287"/>
        <v>0</v>
      </c>
      <c r="QL65" s="557">
        <f t="shared" ca="1" si="287"/>
        <v>0</v>
      </c>
      <c r="QM65" s="557">
        <f t="shared" ca="1" si="287"/>
        <v>0</v>
      </c>
      <c r="QN65" s="557">
        <f t="shared" ca="1" si="287"/>
        <v>0</v>
      </c>
      <c r="QO65" s="557">
        <f t="shared" ca="1" si="288"/>
        <v>0</v>
      </c>
      <c r="QP65" s="557">
        <f t="shared" ca="1" si="288"/>
        <v>0</v>
      </c>
      <c r="QQ65" s="557">
        <f t="shared" ca="1" si="288"/>
        <v>0</v>
      </c>
      <c r="QR65" s="557">
        <f t="shared" ca="1" si="288"/>
        <v>0</v>
      </c>
      <c r="QS65" s="557">
        <f t="shared" ca="1" si="288"/>
        <v>0</v>
      </c>
      <c r="QT65" s="557">
        <f t="shared" ca="1" si="288"/>
        <v>0</v>
      </c>
      <c r="QU65" s="557">
        <f t="shared" ca="1" si="288"/>
        <v>0</v>
      </c>
      <c r="QV65" s="557">
        <f t="shared" ca="1" si="288"/>
        <v>0</v>
      </c>
      <c r="QW65" s="557">
        <f t="shared" ca="1" si="288"/>
        <v>0</v>
      </c>
      <c r="QX65" s="557">
        <f t="shared" ca="1" si="288"/>
        <v>0</v>
      </c>
      <c r="QY65" s="557">
        <f t="shared" ca="1" si="289"/>
        <v>0</v>
      </c>
      <c r="QZ65" s="557">
        <f t="shared" ca="1" si="289"/>
        <v>0</v>
      </c>
      <c r="RA65" s="557">
        <f t="shared" ca="1" si="289"/>
        <v>0</v>
      </c>
      <c r="RB65" s="557">
        <f t="shared" ca="1" si="289"/>
        <v>0</v>
      </c>
      <c r="RC65" s="557">
        <f t="shared" ca="1" si="289"/>
        <v>0</v>
      </c>
      <c r="RD65" s="557">
        <f t="shared" ca="1" si="289"/>
        <v>0</v>
      </c>
      <c r="RE65" s="557">
        <f t="shared" ca="1" si="289"/>
        <v>0</v>
      </c>
      <c r="RF65" s="557">
        <f t="shared" ca="1" si="289"/>
        <v>0</v>
      </c>
      <c r="RG65" s="557">
        <f t="shared" ca="1" si="289"/>
        <v>0</v>
      </c>
      <c r="RH65" s="557">
        <f t="shared" ca="1" si="289"/>
        <v>0</v>
      </c>
      <c r="RI65" s="557">
        <f t="shared" ca="1" si="290"/>
        <v>0</v>
      </c>
      <c r="RJ65" s="557">
        <f t="shared" ca="1" si="290"/>
        <v>0</v>
      </c>
      <c r="RK65" s="557">
        <f t="shared" ca="1" si="290"/>
        <v>0</v>
      </c>
      <c r="RL65" s="557">
        <f t="shared" ca="1" si="290"/>
        <v>0</v>
      </c>
      <c r="RM65" s="557">
        <f t="shared" ca="1" si="290"/>
        <v>0</v>
      </c>
      <c r="RN65" s="557">
        <f t="shared" ca="1" si="290"/>
        <v>0</v>
      </c>
      <c r="RO65" s="557">
        <f t="shared" ca="1" si="290"/>
        <v>0</v>
      </c>
      <c r="RP65" s="557">
        <f t="shared" ca="1" si="290"/>
        <v>0</v>
      </c>
      <c r="RQ65" s="557">
        <f t="shared" ca="1" si="290"/>
        <v>0</v>
      </c>
      <c r="RR65" s="557">
        <f t="shared" ca="1" si="290"/>
        <v>0</v>
      </c>
      <c r="RS65" s="557">
        <f t="shared" ca="1" si="291"/>
        <v>0</v>
      </c>
      <c r="RT65" s="557">
        <f t="shared" ca="1" si="291"/>
        <v>0</v>
      </c>
      <c r="RU65" s="557">
        <f t="shared" ca="1" si="291"/>
        <v>0</v>
      </c>
      <c r="RV65" s="557">
        <f t="shared" ca="1" si="291"/>
        <v>0</v>
      </c>
      <c r="RW65" s="557">
        <f t="shared" ca="1" si="291"/>
        <v>0</v>
      </c>
      <c r="RX65" s="557">
        <f t="shared" ca="1" si="291"/>
        <v>0</v>
      </c>
      <c r="RY65" s="557">
        <f t="shared" ca="1" si="291"/>
        <v>0</v>
      </c>
      <c r="RZ65" s="557">
        <f t="shared" ca="1" si="291"/>
        <v>0</v>
      </c>
      <c r="SA65" s="557">
        <f t="shared" ca="1" si="291"/>
        <v>0</v>
      </c>
      <c r="SB65" s="557">
        <f t="shared" ca="1" si="291"/>
        <v>0</v>
      </c>
      <c r="SC65" s="557">
        <f t="shared" ca="1" si="292"/>
        <v>0</v>
      </c>
      <c r="SD65" s="557">
        <f t="shared" ca="1" si="292"/>
        <v>0</v>
      </c>
      <c r="SE65" s="557">
        <f t="shared" ca="1" si="292"/>
        <v>0</v>
      </c>
      <c r="SF65" s="557">
        <f t="shared" ca="1" si="292"/>
        <v>0</v>
      </c>
      <c r="SG65" s="557">
        <f t="shared" ca="1" si="292"/>
        <v>0</v>
      </c>
      <c r="SH65" s="557">
        <f t="shared" ca="1" si="292"/>
        <v>0</v>
      </c>
      <c r="SI65" s="557">
        <f t="shared" ca="1" si="292"/>
        <v>0</v>
      </c>
      <c r="SJ65" s="557">
        <f t="shared" ca="1" si="292"/>
        <v>0</v>
      </c>
      <c r="SK65" s="557">
        <f t="shared" ca="1" si="292"/>
        <v>0</v>
      </c>
      <c r="SL65" s="557">
        <f t="shared" ca="1" si="292"/>
        <v>0</v>
      </c>
      <c r="SM65" s="557">
        <f t="shared" ca="1" si="293"/>
        <v>0</v>
      </c>
      <c r="SN65" s="557">
        <f t="shared" ca="1" si="293"/>
        <v>0</v>
      </c>
      <c r="SO65" s="557">
        <f t="shared" ca="1" si="293"/>
        <v>0</v>
      </c>
      <c r="SP65" s="557">
        <f t="shared" ca="1" si="293"/>
        <v>0</v>
      </c>
      <c r="SQ65" s="557">
        <f t="shared" ca="1" si="293"/>
        <v>0</v>
      </c>
      <c r="SR65" s="557">
        <f t="shared" ca="1" si="293"/>
        <v>0</v>
      </c>
      <c r="SS65" s="557">
        <f t="shared" ca="1" si="293"/>
        <v>0</v>
      </c>
      <c r="ST65" s="557">
        <f t="shared" ca="1" si="293"/>
        <v>0</v>
      </c>
      <c r="SU65" s="557">
        <f t="shared" ca="1" si="293"/>
        <v>0</v>
      </c>
      <c r="SV65" s="557">
        <f t="shared" ca="1" si="293"/>
        <v>0</v>
      </c>
      <c r="SW65" s="557">
        <f t="shared" ca="1" si="294"/>
        <v>0</v>
      </c>
      <c r="SX65" s="557">
        <f t="shared" ca="1" si="294"/>
        <v>0</v>
      </c>
      <c r="SY65" s="557">
        <f t="shared" ca="1" si="294"/>
        <v>0</v>
      </c>
      <c r="SZ65" s="557">
        <f t="shared" ca="1" si="294"/>
        <v>0</v>
      </c>
      <c r="TA65" s="557">
        <f t="shared" ca="1" si="294"/>
        <v>0</v>
      </c>
      <c r="TB65" s="557">
        <f t="shared" ca="1" si="294"/>
        <v>0</v>
      </c>
      <c r="TC65" s="557">
        <f t="shared" ca="1" si="294"/>
        <v>0</v>
      </c>
      <c r="TD65" s="557">
        <f t="shared" ca="1" si="294"/>
        <v>0</v>
      </c>
      <c r="TE65" s="557">
        <f t="shared" ca="1" si="294"/>
        <v>0</v>
      </c>
      <c r="TF65" s="557">
        <f t="shared" ca="1" si="294"/>
        <v>0</v>
      </c>
      <c r="TG65" s="557">
        <f t="shared" ca="1" si="295"/>
        <v>0</v>
      </c>
      <c r="TH65" s="557">
        <f t="shared" ca="1" si="295"/>
        <v>0</v>
      </c>
      <c r="TI65" s="557">
        <f t="shared" ca="1" si="295"/>
        <v>0</v>
      </c>
      <c r="TJ65" s="557">
        <f t="shared" ca="1" si="295"/>
        <v>0</v>
      </c>
      <c r="TK65" s="557">
        <f t="shared" ca="1" si="295"/>
        <v>0</v>
      </c>
      <c r="TL65" s="557">
        <f t="shared" ca="1" si="295"/>
        <v>0</v>
      </c>
      <c r="TM65" s="557">
        <f t="shared" ca="1" si="295"/>
        <v>0</v>
      </c>
      <c r="TN65" s="557">
        <f t="shared" ca="1" si="295"/>
        <v>0</v>
      </c>
      <c r="TO65" s="557">
        <f t="shared" ca="1" si="295"/>
        <v>0</v>
      </c>
      <c r="TP65" s="557">
        <f t="shared" ca="1" si="295"/>
        <v>0</v>
      </c>
      <c r="TQ65" s="557">
        <f t="shared" ca="1" si="296"/>
        <v>0</v>
      </c>
      <c r="TR65" s="557">
        <f t="shared" ca="1" si="296"/>
        <v>0</v>
      </c>
      <c r="TS65" s="557">
        <f t="shared" ca="1" si="296"/>
        <v>0</v>
      </c>
      <c r="TT65" s="557">
        <f t="shared" ca="1" si="296"/>
        <v>0</v>
      </c>
      <c r="TU65" s="557">
        <f t="shared" ca="1" si="296"/>
        <v>0</v>
      </c>
      <c r="TV65" s="557">
        <f t="shared" ca="1" si="296"/>
        <v>0</v>
      </c>
      <c r="TW65" s="557">
        <f t="shared" ca="1" si="296"/>
        <v>0</v>
      </c>
      <c r="TX65" s="557">
        <f t="shared" ca="1" si="296"/>
        <v>0</v>
      </c>
      <c r="TY65" s="557">
        <f t="shared" ca="1" si="296"/>
        <v>0</v>
      </c>
      <c r="TZ65" s="557">
        <f t="shared" ca="1" si="296"/>
        <v>0</v>
      </c>
      <c r="UA65" s="557">
        <f t="shared" ca="1" si="297"/>
        <v>0</v>
      </c>
      <c r="UB65" s="557">
        <f t="shared" ca="1" si="297"/>
        <v>0</v>
      </c>
      <c r="UC65" s="557">
        <f t="shared" ca="1" si="297"/>
        <v>0</v>
      </c>
      <c r="UD65" s="557">
        <f t="shared" ca="1" si="297"/>
        <v>0</v>
      </c>
      <c r="UE65" s="557">
        <f t="shared" ca="1" si="297"/>
        <v>0</v>
      </c>
      <c r="UF65" s="557">
        <f t="shared" ca="1" si="297"/>
        <v>0</v>
      </c>
      <c r="UG65" s="557">
        <f t="shared" ca="1" si="297"/>
        <v>0</v>
      </c>
      <c r="UH65" s="557">
        <f t="shared" ca="1" si="297"/>
        <v>0</v>
      </c>
      <c r="UI65" s="557">
        <f t="shared" ca="1" si="297"/>
        <v>0</v>
      </c>
      <c r="UJ65" s="557">
        <f t="shared" ca="1" si="297"/>
        <v>0</v>
      </c>
      <c r="UK65" s="557">
        <f t="shared" ca="1" si="298"/>
        <v>0</v>
      </c>
      <c r="UL65" s="557">
        <f t="shared" ca="1" si="298"/>
        <v>0</v>
      </c>
      <c r="UM65" s="557">
        <f t="shared" ca="1" si="298"/>
        <v>0</v>
      </c>
      <c r="UN65" s="557">
        <f t="shared" ca="1" si="298"/>
        <v>0</v>
      </c>
      <c r="UO65" s="557">
        <f t="shared" ca="1" si="298"/>
        <v>0</v>
      </c>
      <c r="UP65" s="557">
        <f t="shared" ca="1" si="298"/>
        <v>0</v>
      </c>
      <c r="UQ65" s="557">
        <f t="shared" ca="1" si="298"/>
        <v>0</v>
      </c>
      <c r="UR65" s="557">
        <f t="shared" ca="1" si="298"/>
        <v>0</v>
      </c>
      <c r="US65" s="557">
        <f t="shared" ca="1" si="298"/>
        <v>0</v>
      </c>
      <c r="UT65" s="557">
        <f t="shared" ca="1" si="298"/>
        <v>0</v>
      </c>
      <c r="UU65" s="557">
        <f t="shared" ca="1" si="299"/>
        <v>0</v>
      </c>
      <c r="UV65" s="557">
        <f t="shared" ca="1" si="299"/>
        <v>0</v>
      </c>
      <c r="UW65" s="557">
        <f t="shared" ca="1" si="299"/>
        <v>0</v>
      </c>
      <c r="UX65" s="557">
        <f t="shared" ca="1" si="299"/>
        <v>0</v>
      </c>
      <c r="UY65" s="557">
        <f t="shared" ca="1" si="299"/>
        <v>0</v>
      </c>
      <c r="UZ65" s="557">
        <f t="shared" ca="1" si="299"/>
        <v>0</v>
      </c>
      <c r="VA65" s="557">
        <f t="shared" ca="1" si="299"/>
        <v>0</v>
      </c>
      <c r="VB65" s="557">
        <f t="shared" ca="1" si="299"/>
        <v>0</v>
      </c>
      <c r="VC65" s="557">
        <f t="shared" ca="1" si="299"/>
        <v>0</v>
      </c>
      <c r="VD65" s="557">
        <f t="shared" ca="1" si="299"/>
        <v>0</v>
      </c>
      <c r="VE65" s="557">
        <f t="shared" ca="1" si="300"/>
        <v>0</v>
      </c>
      <c r="VF65" s="557">
        <f t="shared" ca="1" si="300"/>
        <v>0</v>
      </c>
      <c r="VG65" s="557">
        <f t="shared" ca="1" si="300"/>
        <v>0</v>
      </c>
      <c r="VH65" s="557">
        <f t="shared" ca="1" si="300"/>
        <v>0</v>
      </c>
      <c r="VI65" s="557">
        <f t="shared" ca="1" si="300"/>
        <v>0</v>
      </c>
      <c r="VJ65" s="557">
        <f t="shared" ca="1" si="300"/>
        <v>0</v>
      </c>
      <c r="VK65" s="557">
        <f t="shared" ca="1" si="300"/>
        <v>0</v>
      </c>
      <c r="VL65" s="557">
        <f t="shared" ca="1" si="300"/>
        <v>0</v>
      </c>
      <c r="VM65" s="557">
        <f t="shared" ca="1" si="300"/>
        <v>0</v>
      </c>
      <c r="VN65" s="557">
        <f t="shared" ca="1" si="300"/>
        <v>0</v>
      </c>
      <c r="VO65" s="557">
        <f t="shared" ca="1" si="300"/>
        <v>0</v>
      </c>
      <c r="VP65" s="189">
        <f t="shared" ca="1" si="301"/>
        <v>0</v>
      </c>
      <c r="VQ65" s="189">
        <f t="shared" ca="1" si="301"/>
        <v>0</v>
      </c>
      <c r="VR65" s="189">
        <f t="shared" ca="1" si="301"/>
        <v>0</v>
      </c>
      <c r="VS65" s="189">
        <f t="shared" ca="1" si="301"/>
        <v>0</v>
      </c>
      <c r="VT65" s="189">
        <f t="shared" ca="1" si="301"/>
        <v>0</v>
      </c>
      <c r="VU65" s="230">
        <f t="shared" ca="1" si="302"/>
        <v>0</v>
      </c>
      <c r="VV65" s="189">
        <f t="shared" ca="1" si="303"/>
        <v>0</v>
      </c>
      <c r="VW65" s="189">
        <f t="shared" ca="1" si="303"/>
        <v>0</v>
      </c>
      <c r="VX65" s="189">
        <f t="shared" ca="1" si="303"/>
        <v>0</v>
      </c>
      <c r="VY65" s="189">
        <f t="shared" ca="1" si="303"/>
        <v>0</v>
      </c>
      <c r="VZ65" s="189">
        <f t="shared" ca="1" si="303"/>
        <v>0</v>
      </c>
      <c r="WA65" s="230">
        <f t="shared" ca="1" si="304"/>
        <v>0</v>
      </c>
      <c r="WB65" s="231">
        <f t="shared" ca="1" si="305"/>
        <v>0</v>
      </c>
      <c r="WC65" s="231">
        <f t="shared" ca="1" si="305"/>
        <v>0</v>
      </c>
      <c r="WD65" s="231">
        <f t="shared" ca="1" si="305"/>
        <v>0</v>
      </c>
      <c r="WE65" s="231">
        <f t="shared" ca="1" si="305"/>
        <v>0</v>
      </c>
      <c r="WF65" s="544">
        <f t="shared" ca="1" si="306"/>
        <v>0</v>
      </c>
      <c r="WG65" s="231">
        <f t="shared" ca="1" si="307"/>
        <v>0</v>
      </c>
      <c r="WH65" s="231">
        <f t="shared" ca="1" si="307"/>
        <v>0</v>
      </c>
      <c r="WI65" s="231">
        <f t="shared" ca="1" si="307"/>
        <v>0</v>
      </c>
      <c r="WJ65" s="231">
        <f t="shared" ca="1" si="307"/>
        <v>0</v>
      </c>
      <c r="WK65" s="544">
        <f t="shared" ca="1" si="308"/>
        <v>0</v>
      </c>
      <c r="WL65" s="544">
        <f t="shared" ca="1" si="308"/>
        <v>0</v>
      </c>
      <c r="WM65" s="544">
        <f t="shared" ca="1" si="308"/>
        <v>0</v>
      </c>
      <c r="WN65" s="544">
        <f t="shared" ca="1" si="308"/>
        <v>0</v>
      </c>
      <c r="WO65" s="544">
        <f t="shared" ca="1" si="308"/>
        <v>0</v>
      </c>
      <c r="WP65" s="544">
        <f t="shared" ca="1" si="308"/>
        <v>0</v>
      </c>
      <c r="WQ65" s="544">
        <f t="shared" ca="1" si="308"/>
        <v>0</v>
      </c>
      <c r="WR65" s="535" cm="1">
        <f t="array" aca="1" ref="WR65" ca="1">INDEX(WR$13:WR64,$B65+1,1)</f>
        <v>0</v>
      </c>
      <c r="WS65" s="411">
        <f t="shared" ca="1" si="309"/>
        <v>67</v>
      </c>
      <c r="WT65" s="18"/>
      <c r="WU65" s="535" cm="1">
        <f t="array" aca="1" ref="WU65" ca="1">INDEX(WU$13:WU64,$B65+1,1)</f>
        <v>0</v>
      </c>
      <c r="WV65" s="411">
        <f t="shared" si="310"/>
        <v>0</v>
      </c>
      <c r="WW65" s="535" cm="1">
        <f t="array" aca="1" ref="WW65" ca="1">INDEX(WW$13:WW64,$B65+1,1)</f>
        <v>0</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535" t="str" cm="1">
        <f t="array" aca="1" ref="XF65" ca="1">INDEX(XF$13:XF64,$B65+1,1)</f>
        <v>-</v>
      </c>
      <c r="XG65" s="535" t="str" cm="1">
        <f t="array" aca="1" ref="XG65" ca="1">INDEX(XG$13:XG64,$B65+1,1)</f>
        <v>-</v>
      </c>
      <c r="XH65" s="535" t="str" cm="1">
        <f t="array" aca="1" ref="XH65" ca="1">INDEX(XH$13:XH64,$B65+1,1)</f>
        <v>-</v>
      </c>
      <c r="XI65" s="535" t="str" cm="1">
        <f t="array" aca="1" ref="XI65" ca="1">INDEX(XI$13:XI64,$B65+1,1)</f>
        <v>-</v>
      </c>
      <c r="XJ65" s="535" t="str" cm="1">
        <f t="array" aca="1" ref="XJ65" ca="1">INDEX(XJ$13:XJ64,$B65+1,1)</f>
        <v>-</v>
      </c>
      <c r="XK65" s="535" t="str" cm="1">
        <f t="array" aca="1" ref="XK65" ca="1">INDEX(XK$13:XK64,$B65+1,1)</f>
        <v>-</v>
      </c>
      <c r="XL65" s="535" t="str" cm="1">
        <f t="array" aca="1" ref="XL65" ca="1">INDEX(XL$13:XL64,$B65+1,1)</f>
        <v>-</v>
      </c>
      <c r="XM65" s="535" t="str" cm="1">
        <f t="array" aca="1" ref="XM65" ca="1">INDEX(XM$13:XM64,$B65+1,1)</f>
        <v>-</v>
      </c>
      <c r="XN65" s="18"/>
      <c r="XO65" s="411" t="b">
        <f t="shared" ca="1" si="311"/>
        <v>0</v>
      </c>
      <c r="XP65" s="535" t="str" cm="1">
        <f t="array" aca="1" ref="XP65" ca="1">INDEX(XP$13:XP64,$B65+1,1)</f>
        <v>-</v>
      </c>
      <c r="XQ65" s="535" t="str" cm="1">
        <f t="array" aca="1" ref="XQ65" ca="1">INDEX(XQ$13:XQ64,$B65+1,1)</f>
        <v>-</v>
      </c>
      <c r="XR65" s="535" t="str" cm="1">
        <f t="array" aca="1" ref="XR65" ca="1">INDEX(XR$13:XR64,$B65+1,1)</f>
        <v>-</v>
      </c>
      <c r="XS65" s="535" t="str" cm="1">
        <f t="array" aca="1" ref="XS65" ca="1">INDEX(XS$13:XS64,$B65+1,1)</f>
        <v>-</v>
      </c>
      <c r="XT65" s="535" t="str" cm="1">
        <f t="array" aca="1" ref="XT65" ca="1">INDEX(XT$13:XT64,$B65+1,1)</f>
        <v>-</v>
      </c>
      <c r="XU65" s="535" t="str" cm="1">
        <f t="array" aca="1" ref="XU65" ca="1">INDEX(XU$13:XU64,$B65+1,1)</f>
        <v>-</v>
      </c>
      <c r="XV65" s="411">
        <f t="shared" si="312"/>
        <v>0.75</v>
      </c>
      <c r="XW65" s="535" cm="1">
        <f t="array" aca="1" ref="XW65" ca="1">INDEX(XW$13:XW64,$B65+1,1)</f>
        <v>0</v>
      </c>
      <c r="XX65" s="535" cm="1">
        <f t="array" aca="1" ref="XX65" ca="1">INDEX(XX$13:XX64,$B65+1,1)</f>
        <v>0</v>
      </c>
      <c r="XY65" s="535" cm="1">
        <f t="array" aca="1" ref="XY65" ca="1">INDEX(XY$13:XY64,$B65+1,1)</f>
        <v>1</v>
      </c>
      <c r="XZ65" s="535" cm="1">
        <f t="array" aca="1" ref="XZ65" ca="1">INDEX(XZ$13:XZ64,$B65+1,1)</f>
        <v>0</v>
      </c>
      <c r="YA65" s="535" t="str" cm="1">
        <f t="array" aca="1" ref="YA65" ca="1">INDEX(YA$13:YA64,$B65+1,1)</f>
        <v>-</v>
      </c>
      <c r="YB65" s="545" cm="1">
        <f t="array" aca="1" ref="YB65" ca="1">INDEX(i.AgeJ,$AD65,1)</f>
        <v>0</v>
      </c>
      <c r="YC65" s="535" t="str" cm="1">
        <f t="array" aca="1" ref="YC65" ca="1">INDEX(YC$13:YC64,$B65+1,1)</f>
        <v>-</v>
      </c>
      <c r="YD65" s="411" t="str">
        <f t="shared" si="313"/>
        <v>-</v>
      </c>
      <c r="YE65" s="411" t="str">
        <f t="shared" si="313"/>
        <v>-</v>
      </c>
      <c r="YF65" s="535" t="str" cm="1">
        <f t="array" aca="1" ref="YF65" ca="1">INDEX(YF$13:YF64,$B65+1,1)</f>
        <v>-</v>
      </c>
      <c r="YG65" s="535" t="str" cm="1">
        <f t="array" aca="1" ref="YG65" ca="1">INDEX(YG$13:YG64,$B65+1,1)</f>
        <v>-</v>
      </c>
      <c r="YH65" s="535" t="str" cm="1">
        <f t="array" aca="1" ref="YH65" ca="1">INDEX(YH$13:YH64,$B65+1,1)</f>
        <v>-</v>
      </c>
      <c r="YI65" s="535" t="str" cm="1">
        <f t="array" aca="1" ref="YI65" ca="1">INDEX(YI$13:YI64,$B65+1,1)</f>
        <v>-</v>
      </c>
      <c r="YJ65" s="535" t="str" cm="1">
        <f t="array" aca="1" ref="YJ65" ca="1">INDEX(YJ$13:YJ64,$B65+1,1)</f>
        <v>-</v>
      </c>
      <c r="YK65" s="535" t="b" cm="1">
        <f t="array" aca="1" ref="YK65" ca="1">INDEX(YK$13:YK64,$B65+1,1)</f>
        <v>1</v>
      </c>
      <c r="YL65" s="535" t="str" cm="1">
        <f t="array" aca="1" ref="YL65" ca="1">INDEX(YL$13:YL64,$B65+1,1)</f>
        <v>-</v>
      </c>
      <c r="YM65" s="535" cm="1">
        <f t="array" aca="1" ref="YM65" ca="1">INDEX(YM$13:YM64,$B65+1,1)</f>
        <v>0</v>
      </c>
      <c r="YN65" s="535" cm="1">
        <f t="array" aca="1" ref="YN65" ca="1">INDEX(YN$13:YN64,$B65+1,1)</f>
        <v>0</v>
      </c>
      <c r="YO65" s="535" cm="1">
        <f t="array" aca="1" ref="YO65" ca="1">INDEX(YO$13:YO64,$B65+1,1)</f>
        <v>0</v>
      </c>
      <c r="YP65" s="18"/>
      <c r="YQ65" s="411">
        <f t="shared" si="314"/>
        <v>50</v>
      </c>
      <c r="YR65" s="411">
        <f t="shared" si="314"/>
        <v>50</v>
      </c>
      <c r="YS65" s="411">
        <f t="shared" si="314"/>
        <v>50</v>
      </c>
      <c r="YT65" s="411">
        <f t="shared" si="314"/>
        <v>50</v>
      </c>
      <c r="YU65" s="535" cm="1">
        <f t="array" aca="1" ref="YU65" ca="1">INDEX(YU$13:YU64,$B65+1,1)</f>
        <v>1</v>
      </c>
      <c r="YV65" s="535" cm="1">
        <f t="array" aca="1" ref="YV65" ca="1">INDEX(YV$13:YV64,$B65+1,1)</f>
        <v>1</v>
      </c>
      <c r="YW65" s="535" cm="1">
        <f t="array" aca="1" ref="YW65" ca="1">INDEX(YW$13:YW64,$B65+1,1)</f>
        <v>1</v>
      </c>
      <c r="YX65" s="535" cm="1">
        <f t="array" aca="1" ref="YX65" ca="1">INDEX(YX$13:YX64,$B65+1,1)</f>
        <v>1</v>
      </c>
      <c r="YY65" s="535" t="str" cm="1">
        <f t="array" aca="1" ref="YY65" ca="1">INDEX(YY$13:YY64,$B65+1,1)</f>
        <v>-</v>
      </c>
      <c r="YZ65" s="535" t="str" cm="1">
        <f t="array" aca="1" ref="YZ65" ca="1">INDEX(YZ$13:YZ64,$B65+1,1)</f>
        <v>-</v>
      </c>
      <c r="ZA65" s="535" t="str" cm="1">
        <f t="array" aca="1" ref="ZA65" ca="1">INDEX(ZA$13:ZA64,$B65+1,1)</f>
        <v>-</v>
      </c>
      <c r="ZB65" s="535" t="str" cm="1">
        <f t="array" aca="1" ref="ZB65" ca="1">INDEX(ZB$13:ZB64,$B65+1,1)</f>
        <v>-</v>
      </c>
      <c r="ZC65" s="535" t="str" cm="1">
        <f t="array" aca="1" ref="ZC65" ca="1">INDEX(ZC$13:ZC64,$B65+1,1)</f>
        <v>-</v>
      </c>
      <c r="ZD65" s="18"/>
      <c r="ZE65" s="411">
        <f t="shared" ca="1" si="315"/>
        <v>1</v>
      </c>
      <c r="ZF65" s="18"/>
      <c r="ZG65" s="535" t="str" cm="1">
        <f t="array" aca="1" ref="ZG65" ca="1">INDEX(ZG$13:ZG64,$B65+1,1)</f>
        <v>-</v>
      </c>
      <c r="ZH65" s="535" t="str" cm="1">
        <f t="array" aca="1" ref="ZH65" ca="1">INDEX(ZH$13:ZH64,$B65+1,1)</f>
        <v>-</v>
      </c>
      <c r="ZI65" s="535" t="str" cm="1">
        <f t="array" aca="1" ref="ZI65" ca="1">INDEX(ZI$13:ZI64,$B65+1,1)</f>
        <v>-</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43">
        <f t="shared" ca="1" si="316"/>
        <v>652</v>
      </c>
      <c r="ZP65" s="543">
        <f t="shared" ca="1" si="316"/>
        <v>686</v>
      </c>
      <c r="ZQ65" s="543">
        <f t="shared" ca="1" si="316"/>
        <v>721</v>
      </c>
      <c r="ZR65" s="459">
        <f t="shared" ca="1" si="317"/>
        <v>469</v>
      </c>
      <c r="ZS65" s="459">
        <f t="shared" ca="1" si="317"/>
        <v>504</v>
      </c>
      <c r="ZT65" s="459">
        <f t="shared" ca="1" si="317"/>
        <v>539</v>
      </c>
      <c r="ZU65" s="459">
        <f t="shared" ca="1" si="318"/>
        <v>385</v>
      </c>
      <c r="ZV65" s="459">
        <f t="shared" ca="1" si="318"/>
        <v>420</v>
      </c>
      <c r="ZW65" s="459">
        <f t="shared" ca="1" si="318"/>
        <v>455</v>
      </c>
      <c r="ZX65" s="535" t="str" cm="1">
        <f t="array" aca="1" ref="ZX65" ca="1">INDEX(ZX$13:ZX64,$B65+1,1)</f>
        <v>-</v>
      </c>
      <c r="ZY65" s="535" t="str" cm="1">
        <f t="array" aca="1" ref="ZY65" ca="1">INDEX(ZY$13:ZY64,$B65+1,1)</f>
        <v>-</v>
      </c>
      <c r="ZZ65" s="535" t="str" cm="1">
        <f t="array" aca="1" ref="ZZ65" ca="1">INDEX(ZZ$13:ZZ64,$B65+1,1)</f>
        <v>-</v>
      </c>
      <c r="AAA65" s="535" t="str" cm="1">
        <f t="array" aca="1" ref="AAA65" ca="1">INDEX(AAA$13:AAA64,$B65+1,1)</f>
        <v>-</v>
      </c>
      <c r="AAB65" s="535" t="str" cm="1">
        <f t="array" aca="1" ref="AAB65" ca="1">INDEX(AAB$13:AAB64,$B65+1,1)</f>
        <v>-</v>
      </c>
      <c r="AAC65" s="535" t="str" cm="1">
        <f t="array" aca="1" ref="AAC65" ca="1">INDEX(AAC$13:AAC64,$B65+1,1)</f>
        <v>-</v>
      </c>
      <c r="AAD65" s="535" t="str" cm="1">
        <f t="array" aca="1" ref="AAD65" ca="1">INDEX(AAD$13:AAD64,$B65+1,1)</f>
        <v>-</v>
      </c>
      <c r="AAE65" s="535" t="str" cm="1">
        <f t="array" aca="1" ref="AAE65" ca="1">INDEX(AAE$13:AAE64,$B65+1,1)</f>
        <v>-</v>
      </c>
      <c r="AAF65" s="535" t="str" cm="1">
        <f t="array" aca="1" ref="AAF65" ca="1">INDEX(AAF$13:AAF64,$B65+1,1)</f>
        <v>-</v>
      </c>
      <c r="AAG65" s="535" t="str" cm="1">
        <f t="array" aca="1" ref="AAG65" ca="1">INDEX(AAG$13:AAG64,$B65+1,1)</f>
        <v>-</v>
      </c>
      <c r="AAH65" s="535" t="str" cm="1">
        <f t="array" aca="1" ref="AAH65" ca="1">INDEX(AAH$13:AAH64,$B65+1,1)</f>
        <v>-</v>
      </c>
      <c r="AAI65" s="535" t="str" cm="1">
        <f t="array" aca="1" ref="AAI65" ca="1">INDEX(AAI$13:AAI64,$B65+1,1)</f>
        <v>-</v>
      </c>
      <c r="AAJ65" s="535" t="str" cm="1">
        <f t="array" aca="1" ref="AAJ65" ca="1">INDEX(AAJ$13:AAJ64,$B65+1,1)</f>
        <v>-</v>
      </c>
      <c r="AAK65" s="535" t="str" cm="1">
        <f t="array" aca="1" ref="AAK65" ca="1">INDEX(AAK$13:AAK64,$B65+1,1)</f>
        <v>-</v>
      </c>
      <c r="AAL65" s="535" cm="1">
        <f t="array" aca="1" ref="AAL65" ca="1">INDEX(AAL$13:AAL64,$B65+1,1)</f>
        <v>0</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cm="1">
        <f t="array" aca="1" ref="AAR65" ca="1">INDEX(AAR$13:AAR64,$B65+1,1)</f>
        <v>0</v>
      </c>
      <c r="AAS65" s="535" t="str" cm="1">
        <f t="array" aca="1" ref="AAS65" ca="1">INDEX(AAS$13:AAS64,$B65+1,1)</f>
        <v>-</v>
      </c>
      <c r="AAT65" s="535" t="str" cm="1">
        <f t="array" aca="1" ref="AAT65" ca="1">INDEX(AAT$13:AAT64,$B65+1,1)</f>
        <v>-</v>
      </c>
      <c r="AAU65" s="535" t="str" cm="1">
        <f t="array" aca="1" ref="AAU65" ca="1">INDEX(AAU$13:AAU64,$B65+1,1)</f>
        <v>-</v>
      </c>
      <c r="AAV65" s="535" cm="1">
        <f t="array" aca="1" ref="AAV65" ca="1">INDEX(AAV$13:AAV64,$B65+1,1)</f>
        <v>1</v>
      </c>
      <c r="AAW65" s="535" cm="1">
        <f t="array" aca="1" ref="AAW65" ca="1">INDEX(AAW$13:AAW64,$B65+1,1)</f>
        <v>1</v>
      </c>
      <c r="AAX65" s="535" t="str" cm="1">
        <f t="array" aca="1" ref="AAX65" ca="1">INDEX(AAX$13:AAX64,$B65+1,1)</f>
        <v>-</v>
      </c>
      <c r="AAY65" s="535" t="str" cm="1">
        <f t="array" aca="1" ref="AAY65" ca="1">INDEX(AAY$13:AAY64,$B65+1,1)</f>
        <v>-</v>
      </c>
      <c r="AAZ65" s="535" t="str" cm="1">
        <f t="array" aca="1" ref="AAZ65" ca="1">INDEX(AAZ$13:AAZ64,$B65+1,1)</f>
        <v>-</v>
      </c>
      <c r="ABA65" s="535" t="str" cm="1">
        <f t="array" aca="1" ref="ABA65" ca="1">INDEX(ABA$13:ABA64,$B65+1,1)</f>
        <v>-</v>
      </c>
      <c r="ABB65" s="535" t="str" cm="1">
        <f t="array" aca="1" ref="ABB65" ca="1">INDEX(ABB$13:ABB64,$B65+1,1)</f>
        <v>-</v>
      </c>
      <c r="ABC65" s="535" t="str" cm="1">
        <f t="array" aca="1" ref="ABC65" ca="1">INDEX(ABC$13:ABC64,$B65+1,1)</f>
        <v>-</v>
      </c>
      <c r="ABD65" s="535" t="str" cm="1">
        <f t="array" aca="1" ref="ABD65" ca="1">INDEX(ABD$13:ABD64,$B65+1,1)</f>
        <v>-</v>
      </c>
      <c r="ABE65" s="535" t="str" cm="1">
        <f t="array" aca="1" ref="ABE65" ca="1">INDEX(ABE$13:ABE64,$B65+1,1)</f>
        <v>-</v>
      </c>
      <c r="ABF65" s="535" t="str" cm="1">
        <f t="array" aca="1" ref="ABF65" ca="1">INDEX(ABF$13:ABF64,$B65+1,1)</f>
        <v>-</v>
      </c>
      <c r="ABG65" s="535" t="str" cm="1">
        <f t="array" aca="1" ref="ABG65" ca="1">INDEX(ABG$13:ABG64,$B65+1,1)</f>
        <v>-</v>
      </c>
      <c r="ABH65" s="535" t="str" cm="1">
        <f t="array" aca="1" ref="ABH65" ca="1">INDEX(ABH$13:ABH64,$B65+1,1)</f>
        <v>-</v>
      </c>
      <c r="ABI65" s="535" t="str" cm="1">
        <f t="array" aca="1" ref="ABI65" ca="1">INDEX(ABI$13:ABI64,$B65+1,1)</f>
        <v>-</v>
      </c>
      <c r="ABJ65" s="535" t="str" cm="1">
        <f t="array" aca="1" ref="ABJ65" ca="1">INDEX(ABJ$13:ABJ64,$B65+1,1)</f>
        <v>-</v>
      </c>
      <c r="ABK65" s="18"/>
      <c r="ABL65" s="545" t="str">
        <f t="shared" ca="1" si="319"/>
        <v>-</v>
      </c>
      <c r="ABM65" s="545" t="str">
        <f t="shared" ca="1" si="319"/>
        <v>-</v>
      </c>
      <c r="ABN65" s="545" t="str">
        <f t="shared" ca="1" si="319"/>
        <v>-</v>
      </c>
      <c r="ABO65" s="545" t="str">
        <f t="shared" ca="1" si="319"/>
        <v>-</v>
      </c>
      <c r="ABP65" s="545" t="str">
        <f t="shared" ca="1" si="319"/>
        <v>-</v>
      </c>
      <c r="ABQ65" s="545" t="str">
        <f t="shared" ca="1" si="319"/>
        <v>-</v>
      </c>
      <c r="ABR65" s="545" t="str">
        <f t="shared" ca="1" si="319"/>
        <v>-</v>
      </c>
      <c r="ABS65" s="545" t="str">
        <f t="shared" ca="1" si="319"/>
        <v>-</v>
      </c>
      <c r="ABT65" s="545" t="str">
        <f t="shared" ca="1" si="319"/>
        <v>-</v>
      </c>
      <c r="ABU65" s="545" t="str">
        <f t="shared" ca="1" si="319"/>
        <v>-</v>
      </c>
      <c r="ABV65" s="545" t="str">
        <f t="shared" ca="1" si="320"/>
        <v>-</v>
      </c>
      <c r="ABW65" s="545" t="str">
        <f t="shared" ca="1" si="320"/>
        <v>-</v>
      </c>
      <c r="ABX65" s="545" t="str">
        <f t="shared" ca="1" si="320"/>
        <v>-</v>
      </c>
      <c r="ABY65" s="545" t="str">
        <f t="shared" ca="1" si="320"/>
        <v>-</v>
      </c>
      <c r="ABZ65" s="545" t="str">
        <f t="shared" ca="1" si="320"/>
        <v>-</v>
      </c>
      <c r="ACA65" s="545" t="str">
        <f t="shared" ca="1" si="320"/>
        <v>-</v>
      </c>
      <c r="ACB65" s="545" t="str">
        <f t="shared" ca="1" si="320"/>
        <v>-</v>
      </c>
      <c r="ACC65" s="545" t="b">
        <f t="shared" ca="1" si="320"/>
        <v>1</v>
      </c>
      <c r="ACD65" s="545" t="str">
        <f t="shared" ca="1" si="320"/>
        <v>-</v>
      </c>
      <c r="ACE65" s="545" t="str">
        <f t="shared" ca="1" si="320"/>
        <v>-</v>
      </c>
      <c r="ACF65" s="545" t="str">
        <f t="shared" ca="1" si="321"/>
        <v>-</v>
      </c>
      <c r="ACG65" s="545" t="str">
        <f t="shared" ca="1" si="321"/>
        <v>-</v>
      </c>
      <c r="ACH65" s="545" t="str">
        <f t="shared" ca="1" si="321"/>
        <v>-</v>
      </c>
      <c r="ACI65" s="545" t="str">
        <f t="shared" ca="1" si="321"/>
        <v>-</v>
      </c>
      <c r="ACJ65" s="545" t="str">
        <f t="shared" ca="1" si="321"/>
        <v>-</v>
      </c>
      <c r="ACK65" s="545" t="str">
        <f t="shared" ca="1" si="321"/>
        <v>-</v>
      </c>
      <c r="ACL65" s="545" t="str">
        <f t="shared" ca="1" si="321"/>
        <v>-</v>
      </c>
      <c r="ACM65" s="545" t="str">
        <f t="shared" ca="1" si="321"/>
        <v>-</v>
      </c>
      <c r="ACN65" s="545" t="str">
        <f t="shared" ca="1" si="321"/>
        <v>-</v>
      </c>
      <c r="ACO65" s="545" t="str">
        <f t="shared" ca="1" si="321"/>
        <v>-</v>
      </c>
      <c r="ACP65" s="545" t="str">
        <f t="shared" ca="1" si="322"/>
        <v>-</v>
      </c>
      <c r="ACQ65" s="545" t="str">
        <f t="shared" ca="1" si="322"/>
        <v>-</v>
      </c>
      <c r="ACR65" s="545" t="str">
        <f t="shared" ca="1" si="322"/>
        <v>-</v>
      </c>
      <c r="ACS65" s="545" t="str">
        <f t="shared" ca="1" si="322"/>
        <v>-</v>
      </c>
      <c r="ACT65" s="545" t="str">
        <f t="shared" ca="1" si="322"/>
        <v>-</v>
      </c>
      <c r="ACU65" s="545" t="b">
        <f t="shared" ca="1" si="322"/>
        <v>1</v>
      </c>
      <c r="ACV65" s="545" t="str">
        <f t="shared" ca="1" si="322"/>
        <v>-</v>
      </c>
      <c r="ACW65" s="545" t="str">
        <f t="shared" ca="1" si="322"/>
        <v>-</v>
      </c>
      <c r="ACX65" s="545" t="str">
        <f t="shared" ca="1" si="322"/>
        <v>-</v>
      </c>
      <c r="ACY65" s="545" t="str">
        <f t="shared" ca="1" si="322"/>
        <v>-</v>
      </c>
      <c r="ACZ65" s="545" t="str">
        <f t="shared" ca="1" si="323"/>
        <v>-</v>
      </c>
      <c r="ADA65" s="545" t="str">
        <f t="shared" ca="1" si="323"/>
        <v>-</v>
      </c>
      <c r="ADB65" s="545" t="str">
        <f t="shared" ca="1" si="323"/>
        <v>-</v>
      </c>
      <c r="ADC65" s="545" t="str">
        <f t="shared" ca="1" si="323"/>
        <v>-</v>
      </c>
      <c r="ADD65" s="545" t="str">
        <f t="shared" ca="1" si="323"/>
        <v>-</v>
      </c>
      <c r="ADE65" s="545" t="str">
        <f t="shared" ca="1" si="323"/>
        <v>-</v>
      </c>
      <c r="ADF65" s="545" t="str">
        <f t="shared" ca="1" si="323"/>
        <v>-</v>
      </c>
      <c r="ADG65" s="545" t="str">
        <f t="shared" ca="1" si="323"/>
        <v>-</v>
      </c>
      <c r="ADH65" s="545" t="str">
        <f t="shared" ca="1" si="323"/>
        <v>-</v>
      </c>
      <c r="ADI65" s="545" t="str">
        <f t="shared" ca="1" si="323"/>
        <v>-</v>
      </c>
      <c r="ADJ65" s="545" t="str">
        <f t="shared" ca="1" si="324"/>
        <v>-</v>
      </c>
      <c r="ADK65" s="545" t="str">
        <f t="shared" ca="1" si="324"/>
        <v>-</v>
      </c>
      <c r="ADL65" s="545" t="str">
        <f t="shared" ca="1" si="324"/>
        <v>-</v>
      </c>
      <c r="ADM65" s="545" t="b">
        <f t="shared" ca="1" si="324"/>
        <v>1</v>
      </c>
      <c r="ADN65" s="545" t="str">
        <f t="shared" ca="1" si="324"/>
        <v>-</v>
      </c>
      <c r="ADO65" s="545" t="str">
        <f t="shared" ca="1" si="324"/>
        <v>-</v>
      </c>
      <c r="ADP65" s="545" t="str">
        <f t="shared" ca="1" si="324"/>
        <v>-</v>
      </c>
      <c r="ADQ65" s="545" t="str">
        <f t="shared" ca="1" si="324"/>
        <v>-</v>
      </c>
      <c r="ADR65" s="545" t="str">
        <f t="shared" ca="1" si="324"/>
        <v>-</v>
      </c>
      <c r="ADS65" s="545" t="str">
        <f t="shared" ca="1" si="324"/>
        <v>-</v>
      </c>
      <c r="ADT65" s="545" t="str">
        <f t="shared" ca="1" si="325"/>
        <v>-</v>
      </c>
      <c r="ADU65" s="545" t="str">
        <f t="shared" ca="1" si="325"/>
        <v>-</v>
      </c>
      <c r="ADV65" s="545" t="str">
        <f t="shared" ca="1" si="325"/>
        <v>-</v>
      </c>
      <c r="ADW65" s="545" t="str">
        <f t="shared" ca="1" si="325"/>
        <v>-</v>
      </c>
      <c r="ADX65" s="545" t="str">
        <f t="shared" ca="1" si="325"/>
        <v>-</v>
      </c>
      <c r="ADY65" s="545" t="str">
        <f t="shared" ca="1" si="325"/>
        <v>-</v>
      </c>
      <c r="ADZ65" s="545" t="str">
        <f t="shared" ca="1" si="325"/>
        <v>-</v>
      </c>
      <c r="AEA65" s="545" t="str">
        <f t="shared" ca="1" si="325"/>
        <v>-</v>
      </c>
      <c r="AEB65" s="545" t="str">
        <f t="shared" ca="1" si="325"/>
        <v>-</v>
      </c>
      <c r="AEC65" s="545" t="str">
        <f t="shared" ca="1" si="325"/>
        <v>-</v>
      </c>
      <c r="AED65" s="545" t="str">
        <f t="shared" ca="1" si="326"/>
        <v>-</v>
      </c>
      <c r="AEE65" s="545" t="b">
        <f t="shared" ca="1" si="326"/>
        <v>1</v>
      </c>
      <c r="AEF65" s="545" t="str">
        <f t="shared" ca="1" si="326"/>
        <v>-</v>
      </c>
      <c r="AEG65" s="545" t="str">
        <f t="shared" ca="1" si="326"/>
        <v>-</v>
      </c>
      <c r="AEH65" s="545" t="str">
        <f t="shared" ca="1" si="326"/>
        <v>-</v>
      </c>
      <c r="AEI65" s="545" t="str">
        <f t="shared" ca="1" si="326"/>
        <v>-</v>
      </c>
      <c r="AEJ65" s="545" t="str">
        <f t="shared" ca="1" si="326"/>
        <v>-</v>
      </c>
      <c r="AEK65" s="545" t="str">
        <f t="shared" ca="1" si="326"/>
        <v>-</v>
      </c>
      <c r="AEL65" s="545" t="str">
        <f t="shared" ca="1" si="326"/>
        <v>-</v>
      </c>
      <c r="AEM65" s="545" t="str">
        <f t="shared" ca="1" si="326"/>
        <v>-</v>
      </c>
      <c r="AEN65" s="545" t="str">
        <f t="shared" ca="1" si="327"/>
        <v>-</v>
      </c>
      <c r="AEO65" s="545" t="str">
        <f t="shared" ca="1" si="327"/>
        <v>-</v>
      </c>
      <c r="AEP65" s="545" t="str">
        <f t="shared" ca="1" si="327"/>
        <v>-</v>
      </c>
      <c r="AEQ65" s="545" t="str">
        <f t="shared" ca="1" si="327"/>
        <v>-</v>
      </c>
      <c r="AER65" s="545" t="str">
        <f t="shared" ca="1" si="327"/>
        <v>-</v>
      </c>
      <c r="AES65" s="545" t="str">
        <f t="shared" ca="1" si="327"/>
        <v>-</v>
      </c>
      <c r="AET65" s="545" t="str">
        <f t="shared" ca="1" si="327"/>
        <v>-</v>
      </c>
      <c r="AEU65" s="545" t="str">
        <f t="shared" ca="1" si="327"/>
        <v>-</v>
      </c>
      <c r="AEV65" s="545" t="str">
        <f t="shared" ca="1" si="327"/>
        <v>-</v>
      </c>
      <c r="AEW65" s="545" t="b">
        <f t="shared" ca="1" si="327"/>
        <v>1</v>
      </c>
      <c r="AEX65" s="535" cm="1">
        <f t="array" aca="1" ref="AEX65" ca="1">INDEX(AEX$13:AEX64,$B65+1,1)</f>
        <v>0</v>
      </c>
      <c r="AEY65" s="483">
        <v>0</v>
      </c>
    </row>
    <row r="66" spans="1:831" outlineLevel="2">
      <c r="A66" s="18">
        <f t="shared" si="221"/>
        <v>53</v>
      </c>
      <c r="B66" s="191">
        <f ca="1">OFFSET(B66,-1,0)</f>
        <v>51</v>
      </c>
      <c r="C66" s="458">
        <f t="shared" ca="1" si="225"/>
        <v>1200</v>
      </c>
      <c r="D66" s="119" t="str">
        <f t="shared" ca="1" si="226"/>
        <v>GSW</v>
      </c>
      <c r="E66" t="b">
        <v>0</v>
      </c>
      <c r="F66" t="b">
        <v>0</v>
      </c>
      <c r="G66" t="b">
        <f t="shared" si="227"/>
        <v>0</v>
      </c>
      <c r="H66" s="191">
        <f t="shared" ref="H66:H115" ca="1" si="338">OFFSET(H66,-1,0)+1</f>
        <v>2</v>
      </c>
      <c r="I66" s="535" cm="1">
        <f t="array" aca="1" ref="I66" ca="1">INDEX(I$13:I65,$B66+1,1)</f>
        <v>1</v>
      </c>
      <c r="J66" s="535" cm="1">
        <f t="array" aca="1" ref="J66" ca="1">INDEX(J$13:J65,$B66+1,1)</f>
        <v>0</v>
      </c>
      <c r="K66" s="535" cm="1">
        <f t="array" aca="1" ref="K66" ca="1">INDEX(K$13:K65,$B66+1,1)</f>
        <v>1</v>
      </c>
      <c r="L66" s="535" cm="1">
        <f t="array" aca="1" ref="L66" ca="1">INDEX(L$13:L65,$B66+1,1)</f>
        <v>2</v>
      </c>
      <c r="M66" s="475">
        <v>3</v>
      </c>
      <c r="N66" s="535" cm="1">
        <f t="array" aca="1" ref="N66" ca="1">INDEX(N$13:N65,$B66+1,1)</f>
        <v>3</v>
      </c>
      <c r="O66" s="535" cm="1">
        <f t="array" aca="1" ref="O66" ca="1">INDEX(O$13:O65,$B66+1,1)</f>
        <v>2</v>
      </c>
      <c r="P66" s="535" cm="1">
        <f t="array" aca="1" ref="P66" ca="1">INDEX(P$13:P65,$B66+1,1)</f>
        <v>0</v>
      </c>
      <c r="Q66" s="535" cm="1">
        <f t="array" aca="1" ref="Q66" ca="1">INDEX(Q$13:Q65,$B66+1,1)</f>
        <v>1</v>
      </c>
      <c r="R66" s="535" cm="1">
        <f t="array" aca="1" ref="R66" ca="1">INDEX(R$13:R65,$B66+1,1)</f>
        <v>1</v>
      </c>
      <c r="S66" s="535" cm="1">
        <f t="array" aca="1" ref="S66" ca="1">INDEX(S$13:S65,$B66+1,1)</f>
        <v>1</v>
      </c>
      <c r="T66" s="411">
        <f t="shared" ca="1" si="228"/>
        <v>2</v>
      </c>
      <c r="U66" s="411">
        <f t="shared" ca="1" si="228"/>
        <v>2</v>
      </c>
      <c r="V66" s="411">
        <f t="shared" ca="1" si="229"/>
        <v>2</v>
      </c>
      <c r="W66" s="777" t="b">
        <f t="shared" ca="1" si="230"/>
        <v>1</v>
      </c>
      <c r="X66" s="777" t="b">
        <f t="shared" ca="1" si="230"/>
        <v>1</v>
      </c>
      <c r="Y66" s="777" t="b">
        <f t="shared" ca="1" si="230"/>
        <v>1</v>
      </c>
      <c r="Z66" s="796" t="b" cm="1">
        <f t="array" aca="1" ref="Z66" ca="1">INDEX(Z$13:Z65,$B66+1,1)</f>
        <v>0</v>
      </c>
      <c r="AA66" s="411">
        <f t="shared" ca="1" si="328"/>
        <v>6</v>
      </c>
      <c r="AB66" s="411">
        <f t="shared" ca="1" si="231"/>
        <v>6</v>
      </c>
      <c r="AC66" s="535" cm="1">
        <f t="array" aca="1" ref="AC66" ca="1">INDEX(AC$13:AC65,$B66+1,1)</f>
        <v>6</v>
      </c>
      <c r="AD66" s="535" cm="1">
        <f t="array" aca="1" ref="AD66" ca="1">INDEX(AD$13:AD65,$B66+1,1)</f>
        <v>6</v>
      </c>
      <c r="AE66" s="535" cm="1">
        <f t="array" aca="1" ref="AE66" ca="1">INDEX(AE$13:AE65,$B66+1,1)</f>
        <v>0</v>
      </c>
      <c r="AF66" s="535" cm="1">
        <f t="array" aca="1" ref="AF66" ca="1">INDEX(AF$13:AF65,$B66+1,1)</f>
        <v>0</v>
      </c>
      <c r="AG66" s="535" cm="1">
        <f t="array" aca="1" ref="AG66" ca="1">INDEX(AG$13:AG65,$B66+1,1)</f>
        <v>0</v>
      </c>
      <c r="AH66" s="535" cm="1">
        <f t="array" aca="1" ref="AH66" ca="1">INDEX(AH$13:AH65,$B66+1,1)</f>
        <v>0</v>
      </c>
      <c r="AI66" s="87">
        <f ca="1">INDEX(i.StdELMan,($L66-1)*12+($T66-1)*3+$N66,AI$7)</f>
        <v>2</v>
      </c>
      <c r="AJ66" s="87">
        <f ca="1">INDEX(CHOOSE($N66,DataAutumn!i.AdultDrys,DataWinter!i.AdultDrys,DataSpring!i.AdultDrys),1,$T66)</f>
        <v>1</v>
      </c>
      <c r="AK66" s="535" cm="1">
        <f t="array" aca="1" ref="AK66" ca="1">INDEX(AK$13:AK65,$B66+1,1)</f>
        <v>2</v>
      </c>
      <c r="AL66" s="535" cm="1">
        <f t="array" aca="1" ref="AL66" ca="1">INDEX(AL$13:AL65,$B66+1,1)</f>
        <v>0</v>
      </c>
      <c r="AM66" s="535" cm="1">
        <f t="array" aca="1" ref="AM66" ca="1">INDEX(AM$13:AM65,$B66+1,1)</f>
        <v>2</v>
      </c>
      <c r="AN66" s="111"/>
      <c r="AO66" s="111"/>
      <c r="AP66" s="111"/>
      <c r="AQ66" s="111"/>
      <c r="AR66" s="111"/>
      <c r="AS66" s="111"/>
      <c r="AT66" s="111"/>
      <c r="AU66" s="111"/>
      <c r="AV66" s="111"/>
      <c r="AW66" s="111"/>
      <c r="AX66" s="111"/>
      <c r="AY66" s="111"/>
      <c r="AZ66" s="111" t="s">
        <v>3199</v>
      </c>
      <c r="BA66" s="312" t="str">
        <f ca="1">LEFT(BA65,LEN($BA$57))     &amp;    TEXT($H66," 00000 ")        &amp;      INDEX(i.ModelStructure,$I66,1)    &amp;" "
&amp; $D66                &amp;    " Past" &amp; TEXT($XV66,"??0%;;??0%;    ") &amp; IF($DK66=0," SFM","")&amp;IF($DK66=1," MFM","")&amp;IF($DK66=7," Mat","")&amp;IF($DQ66=TRUE,"&amp;BBT","    ")              &amp;      " TOL"&amp;INDEX(i.TOL_Desc,1,$N66)
&amp; " Scan"&amp;$AK66       &amp;    CHOOSE($K66+1," CFS"," GFS"," NFS")
&amp; " RR"&amp;TEXT(SUM($FD66:$FE66),"+00%;-00%;    ;@")
&amp; " EL"&amp;IF($EZ66="-","_Opt",TEXT($EZ66,"000%"))
&amp; " Emptys_"&amp;CHOOSE($AI66,"Free  ","Retain","Sell  ","Single")
&amp; " ("&amp;IF(OR($ZH66,AND($ZH66="-",$DD66)),"P","E")   &amp;IF(OR($ZJ66,AND($ZJ66="-",$DE66)),"T","t")        &amp;     "_F"&amp;IF($AAG66&lt;&gt;FALSE,3,0)+COUNTIF($ZY66:$AAC66,TRUE)+COUNTIF($BV66:$BW66,"&gt;0")&amp;IF($AAE66&lt;&gt;FALSE,3,0)+COUNTIF($BV66:$BW66,"&gt;0")&amp;"N"&amp;IF($AAJ66&lt;&gt;"-",$AAJ66,$DI66)&amp;IF($AAK66&lt;&gt;"-",$AAK66,$DJ66)&amp;"L"&amp;$AAV66&amp;$AAW66&amp;")"</f>
        <v>GHG 00002 SE GSW Past 50% MFM     TOLSpr Scan2 GFS RR+01% EL000% Emptys_Retain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32"/>
        <v>1</v>
      </c>
      <c r="BO66" s="411" t="str">
        <f t="shared" ca="1" si="232"/>
        <v>-</v>
      </c>
      <c r="BP66" s="411" t="b">
        <f t="shared" ca="1" si="232"/>
        <v>0</v>
      </c>
      <c r="BQ66" s="411" t="str">
        <f t="shared" ca="1" si="232"/>
        <v>-</v>
      </c>
      <c r="BR66" s="411" t="str">
        <f t="shared" ca="1" si="232"/>
        <v>-</v>
      </c>
      <c r="BS66" s="411" t="str">
        <f t="shared" ca="1" si="232"/>
        <v>-</v>
      </c>
      <c r="BT66" s="411" t="str">
        <f t="shared" ca="1" si="232"/>
        <v>-</v>
      </c>
      <c r="BU66" s="411" t="str">
        <f t="shared" ca="1" si="232"/>
        <v>-</v>
      </c>
      <c r="BV66" s="411" t="str">
        <f t="shared" ca="1" si="232"/>
        <v>-</v>
      </c>
      <c r="BW66" s="411" t="str">
        <f t="shared" ca="1" si="232"/>
        <v>-</v>
      </c>
      <c r="BX66" s="411" t="str">
        <f t="shared" ca="1" si="232"/>
        <v>-</v>
      </c>
      <c r="BY66" s="411" t="str">
        <f t="shared" ca="1" si="232"/>
        <v>-</v>
      </c>
      <c r="BZ66" s="411" t="b">
        <f t="shared" ca="1" si="232"/>
        <v>0</v>
      </c>
      <c r="CA66" s="87">
        <f t="shared" ca="1" si="232"/>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33"/>
        <v>-</v>
      </c>
      <c r="CI66" s="411">
        <f t="shared" ca="1" si="234"/>
        <v>1</v>
      </c>
      <c r="CJ66" s="411">
        <f t="shared" ca="1" si="234"/>
        <v>1</v>
      </c>
      <c r="CK66" s="535" t="str" cm="1">
        <f t="array" aca="1" ref="CK66" ca="1">INDEX(CK$13:CK65,$B66+1,1)</f>
        <v>-</v>
      </c>
      <c r="CL66" s="535" t="str" cm="1">
        <f t="array" aca="1" ref="CL66" ca="1">INDEX(CL$13:CL65,$B66+1,1)</f>
        <v>-</v>
      </c>
      <c r="CM66" s="535" t="str" cm="1">
        <f t="array" aca="1" ref="CM66" ca="1">INDEX(CM$13:CM65,$B66+1,1)</f>
        <v>-</v>
      </c>
      <c r="CN66" s="411" t="str">
        <f t="shared" ca="1" si="235"/>
        <v>-</v>
      </c>
      <c r="CO66" s="411">
        <f t="shared" ca="1" si="236"/>
        <v>1</v>
      </c>
      <c r="CP66" s="411">
        <f t="shared" ca="1" si="236"/>
        <v>1</v>
      </c>
      <c r="CQ66" s="535" t="str" cm="1">
        <f t="array" aca="1" ref="CQ66" ca="1">INDEX(CQ$13:CQ65,$B66+1,1)</f>
        <v>-</v>
      </c>
      <c r="CR66" s="411" t="str">
        <f t="shared" ca="1" si="237"/>
        <v>-</v>
      </c>
      <c r="CS66" s="411">
        <f t="shared" ca="1" si="238"/>
        <v>1</v>
      </c>
      <c r="CT66" s="535" t="str" cm="1">
        <f t="array" aca="1" ref="CT66" ca="1">INDEX(CT$13:CT65,$B66+1,1)</f>
        <v>-</v>
      </c>
      <c r="CU66" s="535" t="str" cm="1">
        <f t="array" aca="1" ref="CU66" ca="1">INDEX(CU$13:CU65,$B66+1,1)</f>
        <v>-</v>
      </c>
      <c r="CV66" s="411">
        <f t="shared" ca="1" si="239"/>
        <v>1</v>
      </c>
      <c r="CW66" s="535" t="str" cm="1">
        <f t="array" aca="1" ref="CW66" ca="1">INDEX(CW$13:CW65,$B66+1,1)</f>
        <v>-</v>
      </c>
      <c r="CX66" s="411" t="str">
        <f t="shared" ca="1" si="240"/>
        <v>-</v>
      </c>
      <c r="CY66" s="411">
        <f t="shared" ca="1" si="241"/>
        <v>1</v>
      </c>
      <c r="CZ66" s="411">
        <f t="shared" ca="1" si="241"/>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ca="1" si="329"/>
        <v>0</v>
      </c>
      <c r="DH66" s="804" cm="1">
        <f t="array" aca="1" ref="DH66" ca="1">VALUE(IFERROR(VALUE($K66),0) &amp; _xlfn.SWITCH($CD66,"-",4,$CD66) &amp; $L66 &amp; $T66 &amp; "00" &amp; $N66 &amp; $AK66 &amp; $R66 &amp; _xlfn.SWITCH($AM66,3,1,$AM66) &amp; _xlfn.SWITCH($M66,4,0,$M66) &amp; _xlfn.SWITCH($AD66,6,1,$AD66))</f>
        <v>142200321231</v>
      </c>
      <c r="DI66" s="535" cm="1">
        <f t="array" aca="1" ref="DI66" ca="1">INDEX(DI$13:DI65,$B66+1,1)</f>
        <v>1</v>
      </c>
      <c r="DJ66" s="535" cm="1">
        <f t="array" aca="1" ref="DJ66" ca="1">INDEX(DJ$13:DJ65,$B66+1,1)</f>
        <v>1</v>
      </c>
      <c r="DK66" s="411">
        <f t="shared" ca="1" si="242"/>
        <v>1</v>
      </c>
      <c r="DL66" s="411">
        <f t="shared" ca="1" si="242"/>
        <v>60</v>
      </c>
      <c r="DM66" s="411" t="str">
        <f t="shared" ca="1" si="242"/>
        <v>-</v>
      </c>
      <c r="DN66" s="411" t="str">
        <f t="shared" ca="1" si="242"/>
        <v>-</v>
      </c>
      <c r="DO66" s="411" t="str">
        <f t="shared" ca="1" si="242"/>
        <v>-</v>
      </c>
      <c r="DP66" s="411" t="str">
        <f t="shared" ca="1" si="242"/>
        <v>-</v>
      </c>
      <c r="DQ66" s="411" t="b">
        <f t="shared" ca="1" si="243"/>
        <v>0</v>
      </c>
      <c r="DR66" s="411" t="str">
        <f t="shared" ca="1" si="244"/>
        <v>-</v>
      </c>
      <c r="DS66" s="411" t="str">
        <f t="shared" ca="1" si="244"/>
        <v>-</v>
      </c>
      <c r="DT66" s="411" t="str">
        <f t="shared" ca="1" si="244"/>
        <v>-</v>
      </c>
      <c r="DU66" s="411" t="str">
        <f t="shared" ca="1" si="244"/>
        <v>-</v>
      </c>
      <c r="DV66" s="411">
        <f t="shared" ca="1" si="244"/>
        <v>500</v>
      </c>
      <c r="DW66" s="411">
        <f t="shared" ca="1" si="244"/>
        <v>500</v>
      </c>
      <c r="DX66" s="411" t="str">
        <f t="shared" ca="1" si="244"/>
        <v>-</v>
      </c>
      <c r="DY66" s="411" t="str">
        <f t="shared" ca="1" si="244"/>
        <v>-</v>
      </c>
      <c r="DZ66" s="411" t="str">
        <f t="shared" ca="1" si="244"/>
        <v>-</v>
      </c>
      <c r="EA66" s="411" t="str">
        <f t="shared" ca="1" si="245"/>
        <v>-</v>
      </c>
      <c r="EB66" s="411" t="str">
        <f t="shared" ca="1" si="245"/>
        <v>-</v>
      </c>
      <c r="EC66" s="535" cm="1">
        <f t="array" aca="1" ref="EC66" ca="1">INDEX(EC$13:EC65,$B66+1,1)</f>
        <v>0</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535" cm="1">
        <f t="array" aca="1" ref="EN66" ca="1">INDEX(EN$13:EN65,$B66+1,1)</f>
        <v>999999</v>
      </c>
      <c r="EO66" s="535" cm="1">
        <f t="array" aca="1" ref="EO66" ca="1">INDEX(EO$13:EO65,$B66+1,1)</f>
        <v>999999</v>
      </c>
      <c r="EP66" s="782">
        <f t="shared" ca="1" si="246"/>
        <v>0</v>
      </c>
      <c r="EQ66" s="782">
        <f t="shared" ca="1" si="246"/>
        <v>0</v>
      </c>
      <c r="ER66" s="782">
        <f t="shared" ca="1" si="246"/>
        <v>999999</v>
      </c>
      <c r="ES66" s="800" t="str">
        <f t="shared" ca="1" si="330"/>
        <v>-</v>
      </c>
      <c r="ET66" s="800" t="str">
        <f t="shared" ca="1" si="247"/>
        <v>-</v>
      </c>
      <c r="EU66" s="801" t="str">
        <f t="shared" ca="1" si="248"/>
        <v>-</v>
      </c>
      <c r="EV66" s="802" t="str">
        <f t="shared" ca="1" si="331"/>
        <v>-</v>
      </c>
      <c r="EW66" s="781">
        <f t="shared" ca="1" si="249"/>
        <v>999999</v>
      </c>
      <c r="EX66" s="779">
        <f t="shared" ca="1" si="332"/>
        <v>999999</v>
      </c>
      <c r="EY66" s="780">
        <f t="shared" ca="1" si="333"/>
        <v>999999</v>
      </c>
      <c r="EZ66" s="727" cm="1">
        <f t="array" aca="1" ref="EZ66" ca="1">INDEX(i.ELMated,$AB66+1,1)</f>
        <v>0</v>
      </c>
      <c r="FA66" s="728" cm="1">
        <f t="array" aca="1" ref="FA66" ca="1">INDEX(i.ELMatedEst,$AA66+1,$T66)</f>
        <v>0</v>
      </c>
      <c r="FB66" s="535" t="str" cm="1">
        <f t="array" aca="1" ref="FB66" ca="1">INDEX(FB$13:FB65,$B66+1,1)</f>
        <v>-</v>
      </c>
      <c r="FC66" s="535" t="str" cm="1">
        <f t="array" aca="1" ref="FC66" ca="1">INDEX(FC$13:FC65,$B66+1,1)</f>
        <v>-</v>
      </c>
      <c r="FD66" s="664">
        <f t="shared" ca="1" si="250"/>
        <v>0</v>
      </c>
      <c r="FE66" s="666">
        <f t="shared" ca="1" si="251"/>
        <v>5.0000000000000001E-3</v>
      </c>
      <c r="FF66" s="191">
        <f t="shared" ref="FF66:FF115" ca="1" si="339">OFFSET(FF66,-1,0)</f>
        <v>0.95</v>
      </c>
      <c r="FG66" s="667">
        <f t="shared" ca="1" si="252"/>
        <v>0.12</v>
      </c>
      <c r="FH66" s="667">
        <f ca="1">INDEX(CHOOSE($N66,DataAutumn!i.EL_PropnSold,DataWinter!i.EL_PropnSold,DataSpring!i.EL_PropnSold),$AI66,$T66)*INDEX(i.ELMatedEst,$AB66+1,$T66)*i.dAdultRR_ELPropSold
+INDEX(i.dryman,($AJ66-1)*4+$AI66,FH$7)</f>
        <v>0</v>
      </c>
      <c r="FI66" s="667">
        <f ca="1">INDEX(CHOOSE($N66,DataAutumn!i.EL_PropnSold,DataWinter!i.EL_PropnSold,DataSpring!i.EL_PropnSold),$AI66,$T66)*INDEX(i.ELMatedEst,$AB66+1,$T66)*i.dAdultRR_ELPropSold
+INDEX(i.dryman,($AJ66-1)*4+$AI66,FI$7)</f>
        <v>3.125E-2</v>
      </c>
      <c r="FJ66" s="667">
        <f ca="1">INDEX(CHOOSE($N66,DataAutumn!i.EL_PropnSold,DataWinter!i.EL_PropnSold,DataSpring!i.EL_PropnSold),$AI66,$T66)*INDEX(i.ELMatedEst,$AB66+1,$T66)*i.dAdultRR_ELPropSold
+INDEX(i.dryman,($AJ66-1)*4+$AI66,FJ$7)</f>
        <v>3.125E-2</v>
      </c>
      <c r="FK66" s="667">
        <f ca="1">INDEX(CHOOSE($N66,DataAutumn!i.EL_PropnSold,DataWinter!i.EL_PropnSold,DataSpring!i.EL_PropnSold),$AI66,$T66)*INDEX(i.ELMatedEst,$AB66+1,$T66)*i.dAdultRR_ELPropSold
+INDEX(i.dryman,($AJ66-1)*4+$AI66,FK$7)</f>
        <v>3.125E-2</v>
      </c>
      <c r="FL66" s="668">
        <f ca="1">INDEX(CHOOSE($N66,DataAutumn!i.EL_PropnSold,DataWinter!i.EL_PropnSold,DataSpring!i.EL_PropnSold),$AI66,$T66)*INDEX(i.ELMatedEst,$AB66+1,$T66)*i.dAdultLSurv_ELPropSold</f>
        <v>0</v>
      </c>
      <c r="FM66" s="666" t="b">
        <f t="shared" ca="1" si="253"/>
        <v>0</v>
      </c>
      <c r="FN66" s="666" t="b">
        <f t="shared" ca="1" si="253"/>
        <v>0</v>
      </c>
      <c r="FO66" s="716" t="b">
        <f t="shared" ca="1" si="254"/>
        <v>1</v>
      </c>
      <c r="FP66" s="666" t="b">
        <f t="shared" ca="1" si="253"/>
        <v>0</v>
      </c>
      <c r="FQ66" s="668">
        <f t="shared" ca="1" si="255"/>
        <v>1</v>
      </c>
      <c r="FR66" s="669">
        <f t="shared" ca="1" si="256"/>
        <v>0</v>
      </c>
      <c r="FS66" s="670" t="b">
        <f t="shared" ca="1" si="257"/>
        <v>0</v>
      </c>
      <c r="FT66" s="665" t="b">
        <f t="shared" ca="1" si="258"/>
        <v>0</v>
      </c>
      <c r="FU66" s="411" t="b">
        <f t="shared" ca="1" si="258"/>
        <v>0</v>
      </c>
      <c r="FV66" s="411" t="b">
        <f t="shared" ca="1" si="258"/>
        <v>1</v>
      </c>
      <c r="FW66" s="87">
        <f t="shared" ca="1" si="259"/>
        <v>2</v>
      </c>
      <c r="FX66" s="87">
        <f t="shared" ca="1" si="259"/>
        <v>2</v>
      </c>
      <c r="FY66" s="411">
        <f t="shared" ca="1" si="260"/>
        <v>1</v>
      </c>
      <c r="FZ66" s="411">
        <f t="shared" ca="1" si="261"/>
        <v>1</v>
      </c>
      <c r="GA66" s="411">
        <f t="shared" ca="1" si="261"/>
        <v>1</v>
      </c>
      <c r="GB66" s="411">
        <f t="shared" ca="1" si="262"/>
        <v>1</v>
      </c>
      <c r="GC66" s="411">
        <f t="shared" ca="1" si="263"/>
        <v>0.35</v>
      </c>
      <c r="GD66" s="411" t="b">
        <f t="shared" ca="1" si="263"/>
        <v>1</v>
      </c>
      <c r="GE66" s="411" t="b">
        <f t="shared" ca="1" si="263"/>
        <v>0</v>
      </c>
      <c r="GF66" s="411" t="b">
        <f t="shared" ca="1" si="263"/>
        <v>0</v>
      </c>
      <c r="GG66" s="411" t="b">
        <f t="shared" ca="1" si="263"/>
        <v>0</v>
      </c>
      <c r="GH66" s="87">
        <f t="shared" ca="1" si="264"/>
        <v>1</v>
      </c>
      <c r="GI66" s="87">
        <f t="shared" ca="1" si="264"/>
        <v>1</v>
      </c>
      <c r="GJ66" s="87">
        <f t="shared" ca="1" si="264"/>
        <v>1</v>
      </c>
      <c r="GK66" s="87">
        <f t="shared" ca="1" si="264"/>
        <v>1</v>
      </c>
      <c r="GL66" s="87">
        <f t="shared" ca="1" si="264"/>
        <v>1</v>
      </c>
      <c r="GM66" s="87">
        <f t="shared" ca="1" si="264"/>
        <v>1</v>
      </c>
      <c r="GN66" s="87">
        <f t="shared" ca="1" si="264"/>
        <v>1</v>
      </c>
      <c r="GO66" s="87">
        <f t="shared" ca="1" si="264"/>
        <v>1</v>
      </c>
      <c r="GP66" s="535" cm="1">
        <f t="array" aca="1" ref="GP66" ca="1">INDEX(GP$13:GP65,$B66+1,1)</f>
        <v>0</v>
      </c>
      <c r="GQ66" s="535" cm="1">
        <f t="array" aca="1" ref="GQ66" ca="1">INDEX(GQ$13:GQ65,$B66+1,1)</f>
        <v>0</v>
      </c>
      <c r="GR66" s="535" cm="1">
        <f t="array" aca="1" ref="GR66" ca="1">INDEX(GR$13:GR65,$B66+1,1)</f>
        <v>0</v>
      </c>
      <c r="GS66" s="535" cm="1">
        <f t="array" aca="1" ref="GS66" ca="1">INDEX(GS$13:GS65,$B66+1,1)</f>
        <v>0</v>
      </c>
      <c r="GT66" s="411" cm="1">
        <f t="array" aca="1" ref="GT66" ca="1">INDEX(i.dse_type,1,$L66)</f>
        <v>0</v>
      </c>
      <c r="GU66" s="535" t="str" cm="1">
        <f t="array" aca="1" ref="GU66" ca="1">INDEX(GU$13:GU65,$B66+1,1)</f>
        <v>-</v>
      </c>
      <c r="GV66" s="535" t="str" cm="1">
        <f t="array" aca="1" ref="GV66" ca="1">INDEX(GV$13:GV65,$B66+1,1)</f>
        <v>-</v>
      </c>
      <c r="GW66" s="535" t="str" cm="1">
        <f t="array" aca="1" ref="GW66" ca="1">INDEX(GW$13:GW65,$B66+1,1)</f>
        <v>-</v>
      </c>
      <c r="GX66" s="18"/>
      <c r="GY66" s="535" t="str" cm="1">
        <f t="array" aca="1" ref="GY66" ca="1">INDEX(GY$13:GY65,$B66+1,1)</f>
        <v>-</v>
      </c>
      <c r="GZ66" s="535" t="str" cm="1">
        <f t="array" aca="1" ref="GZ66" ca="1">INDEX(GZ$13:GZ65,$B66+1,1)</f>
        <v>-</v>
      </c>
      <c r="HA66" s="535" t="str" cm="1">
        <f t="array" aca="1" ref="HA66" ca="1">INDEX(HA$13:HA65,$B66+1,1)</f>
        <v>-</v>
      </c>
      <c r="HB66" s="411">
        <f t="shared" si="334"/>
        <v>0</v>
      </c>
      <c r="HC66" s="535" t="str" cm="1">
        <f t="array" aca="1" ref="HC66" ca="1">INDEX(HC$13:HC65,$B66+1,1)</f>
        <v>-</v>
      </c>
      <c r="HD66" s="535" cm="1">
        <f t="array" aca="1" ref="HD66" ca="1">INDEX(HD$13:HD65,$B66+1,1)</f>
        <v>1</v>
      </c>
      <c r="HE66" s="535" cm="1">
        <f t="array" aca="1" ref="HE66" ca="1">INDEX(HE$13:HE65,$B66+1,1)</f>
        <v>1</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t="str" cm="1">
        <f t="array" aca="1" ref="HU66" ca="1">INDEX(HU$13:HU65,$B66+1,1)</f>
        <v>-</v>
      </c>
      <c r="HV66" s="535" t="str" cm="1">
        <f t="array" aca="1" ref="HV66" ca="1">INDEX(HV$13:HV65,$B66+1,1)</f>
        <v>-</v>
      </c>
      <c r="HW66" s="535" t="str" cm="1">
        <f t="array" aca="1" ref="HW66" ca="1">INDEX(HW$13:HW65,$B66+1,1)</f>
        <v>-</v>
      </c>
      <c r="HX66" s="535" t="str" cm="1">
        <f t="array" aca="1" ref="HX66" ca="1">INDEX(HX$13:HX65,$B66+1,1)</f>
        <v>-</v>
      </c>
      <c r="HY66" s="535" t="str" cm="1">
        <f t="array" aca="1" ref="HY66" ca="1">INDEX(HY$13:HY65,$B66+1,1)</f>
        <v>-</v>
      </c>
      <c r="HZ66" s="535" t="str" cm="1">
        <f t="array" aca="1" ref="HZ66" ca="1">INDEX(HZ$13:HZ65,$B66+1,1)</f>
        <v>-</v>
      </c>
      <c r="IA66" s="535" cm="1">
        <f t="array" aca="1" ref="IA66" ca="1">INDEX(IA$13:IA65,$B66+1,1)</f>
        <v>0</v>
      </c>
      <c r="IB66" s="535" t="str" cm="1">
        <f t="array" aca="1" ref="IB66" ca="1">INDEX(IB$13:IB65,$B66+1,1)</f>
        <v>-</v>
      </c>
      <c r="IC66" s="535" cm="1">
        <f t="array" aca="1" ref="IC66" ca="1">INDEX(IC$13:IC65,$B66+1,1)</f>
        <v>1</v>
      </c>
      <c r="ID66" s="727">
        <f t="shared" si="265"/>
        <v>0</v>
      </c>
      <c r="IE66" s="727">
        <f t="shared" si="265"/>
        <v>0</v>
      </c>
      <c r="IF66" s="727">
        <f t="shared" si="265"/>
        <v>0</v>
      </c>
      <c r="IG66" s="727">
        <f t="shared" si="266"/>
        <v>0</v>
      </c>
      <c r="IH66" s="727">
        <f t="shared" si="266"/>
        <v>0</v>
      </c>
      <c r="II66" s="727">
        <f t="shared" si="266"/>
        <v>0</v>
      </c>
      <c r="IJ66" s="535" cm="1">
        <f t="array" aca="1" ref="IJ66" ca="1">INDEX(IJ$13:IJ65,$B66+1,1)</f>
        <v>0</v>
      </c>
      <c r="IK66" s="727">
        <f t="shared" si="267"/>
        <v>1</v>
      </c>
      <c r="IL66" s="727">
        <f t="shared" si="267"/>
        <v>0</v>
      </c>
      <c r="IM66" s="727">
        <f t="shared" si="267"/>
        <v>0</v>
      </c>
      <c r="IN66" s="727">
        <f t="shared" si="267"/>
        <v>0</v>
      </c>
      <c r="IO66" s="535" cm="1">
        <f t="array" aca="1" ref="IO66" ca="1">INDEX(IO$13:IO65,$B66+1,1)</f>
        <v>0</v>
      </c>
      <c r="IP66" s="727">
        <f t="shared" si="267"/>
        <v>0</v>
      </c>
      <c r="IQ66" s="18"/>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t="str" cm="1">
        <f t="array" aca="1" ref="JB66" ca="1">INDEX(JB$13:JB65,$B66+1,1)</f>
        <v>-</v>
      </c>
      <c r="JC66" s="535" t="str" cm="1">
        <f t="array" aca="1" ref="JC66" ca="1">INDEX(JC$13:JC65,$B66+1,1)</f>
        <v>-</v>
      </c>
      <c r="JD66" s="535" t="str" cm="1">
        <f t="array" aca="1" ref="JD66" ca="1">INDEX(JD$13:JD65,$B66+1,1)</f>
        <v>-</v>
      </c>
      <c r="JE66" s="535" t="str" cm="1">
        <f t="array" aca="1" ref="JE66" ca="1">INDEX(JE$13:JE65,$B66+1,1)</f>
        <v>-</v>
      </c>
      <c r="JF66" s="535" t="str" cm="1">
        <f t="array" aca="1" ref="JF66" ca="1">INDEX(JF$13:JF65,$B66+1,1)</f>
        <v>-</v>
      </c>
      <c r="JG66" s="535" t="str" cm="1">
        <f t="array" aca="1" ref="JG66" ca="1">INDEX(JG$13:JG65,$B66+1,1)</f>
        <v>-</v>
      </c>
      <c r="JH66" s="535" cm="1">
        <f t="array" aca="1" ref="JH66" ca="1">INDEX(JH$13:JH65,$B66+1,1)</f>
        <v>0</v>
      </c>
      <c r="JI66" s="535" cm="1">
        <f t="array" aca="1" ref="JI66" ca="1">INDEX(JI$13:JI65,$B66+1,1)</f>
        <v>0</v>
      </c>
      <c r="JJ66" s="545" cm="1">
        <f t="array" aca="1" ref="JJ66" ca="1">IF(AND($N66=JJ$10,$AS66&lt;&gt;0),INDEX(i.LTWFeedLevels,$AS66,12),0)</f>
        <v>0</v>
      </c>
      <c r="JK66" s="630" cm="1">
        <f t="array" aca="1" ref="JK66" ca="1">IF(AND($N66=JK$10,$AT66&lt;&gt;0),INDEX(i.LTWFeedLevels,$AT66,12),0)</f>
        <v>0</v>
      </c>
      <c r="JL66" s="457">
        <f t="shared" ref="JL66:JN66" ca="1" si="340">JK66</f>
        <v>0</v>
      </c>
      <c r="JM66" s="457">
        <f t="shared" ca="1" si="340"/>
        <v>0</v>
      </c>
      <c r="JN66" s="457">
        <f t="shared" ca="1" si="340"/>
        <v>0</v>
      </c>
      <c r="JO66" s="545" cm="1">
        <f t="array" aca="1" ref="JO66" ca="1">IF(AND($N66=JO$10,$AS66&lt;&gt;0),INDEX(i.LTWFeedLevels,$AS66,12),0)</f>
        <v>0</v>
      </c>
      <c r="JP66" s="630" cm="1">
        <f t="array" aca="1" ref="JP66" ca="1">IF(AND($N66=JP$10,$AT66&lt;&gt;0),INDEX(i.LTWFeedLevels,$AT66,12),0)</f>
        <v>0</v>
      </c>
      <c r="JQ66" s="457">
        <f t="shared" ref="JQ66:JS66" ca="1" si="341">JP66</f>
        <v>0</v>
      </c>
      <c r="JR66" s="457">
        <f t="shared" ca="1" si="341"/>
        <v>0</v>
      </c>
      <c r="JS66" s="457">
        <f t="shared" ca="1" si="341"/>
        <v>0</v>
      </c>
      <c r="JT66" s="545" cm="1">
        <f t="array" aca="1" ref="JT66" ca="1">IF(AND($N66=JT$10,$AS66&lt;&gt;0),INDEX(i.LTWFeedLevels,$AS66,12),0)</f>
        <v>0</v>
      </c>
      <c r="JU66" s="630" cm="1">
        <f t="array" aca="1" ref="JU66" ca="1">IF(AND($N66=JU$10,$AT66&lt;&gt;0),INDEX(i.LTWFeedLevels,$AT66,12),0)</f>
        <v>0</v>
      </c>
      <c r="JV66" s="457">
        <f t="shared" ref="JV66:JX66" ca="1" si="342">JU66</f>
        <v>0</v>
      </c>
      <c r="JW66" s="457">
        <f t="shared" ca="1" si="342"/>
        <v>0</v>
      </c>
      <c r="JX66" s="457">
        <f t="shared" ca="1" si="342"/>
        <v>0</v>
      </c>
      <c r="JY66" s="189">
        <f t="shared" ca="1" si="271"/>
        <v>0</v>
      </c>
      <c r="JZ66" s="189">
        <f t="shared" ca="1" si="271"/>
        <v>0</v>
      </c>
      <c r="KA66" s="189">
        <f t="shared" ca="1" si="271"/>
        <v>0</v>
      </c>
      <c r="KB66" s="189">
        <f t="shared" ca="1" si="271"/>
        <v>0</v>
      </c>
      <c r="KC66" s="189">
        <f t="shared" ca="1" si="271"/>
        <v>0</v>
      </c>
      <c r="KD66" s="189">
        <f t="shared" ca="1" si="271"/>
        <v>0</v>
      </c>
      <c r="KE66" s="189">
        <f t="shared" ca="1" si="271"/>
        <v>0</v>
      </c>
      <c r="KF66" s="189">
        <f t="shared" ca="1" si="271"/>
        <v>0</v>
      </c>
      <c r="KG66" s="189">
        <f t="shared" ca="1" si="271"/>
        <v>0</v>
      </c>
      <c r="KH66" s="189">
        <f t="shared" ca="1" si="271"/>
        <v>0</v>
      </c>
      <c r="KI66" s="189">
        <f t="shared" ca="1" si="272"/>
        <v>0</v>
      </c>
      <c r="KJ66" s="189">
        <f t="shared" ca="1" si="272"/>
        <v>0</v>
      </c>
      <c r="KK66" s="189">
        <f t="shared" ca="1" si="272"/>
        <v>0</v>
      </c>
      <c r="KL66" s="189">
        <f t="shared" ca="1" si="272"/>
        <v>0</v>
      </c>
      <c r="KM66" s="189">
        <f t="shared" ca="1" si="272"/>
        <v>0</v>
      </c>
      <c r="KN66" s="189">
        <f t="shared" ca="1" si="272"/>
        <v>0</v>
      </c>
      <c r="KO66" s="189">
        <f t="shared" ca="1" si="272"/>
        <v>0</v>
      </c>
      <c r="KP66" s="189">
        <f t="shared" ca="1" si="272"/>
        <v>0</v>
      </c>
      <c r="KQ66" s="189">
        <f t="shared" ca="1" si="272"/>
        <v>0</v>
      </c>
      <c r="KR66" s="189">
        <f t="shared" ca="1" si="272"/>
        <v>0</v>
      </c>
      <c r="KS66" s="189">
        <f t="shared" ca="1" si="273"/>
        <v>0</v>
      </c>
      <c r="KT66" s="189">
        <f t="shared" ca="1" si="273"/>
        <v>0</v>
      </c>
      <c r="KU66" s="189">
        <f t="shared" ca="1" si="273"/>
        <v>0</v>
      </c>
      <c r="KV66" s="189">
        <f t="shared" ca="1" si="273"/>
        <v>0</v>
      </c>
      <c r="KW66" s="189">
        <f t="shared" ca="1" si="273"/>
        <v>0</v>
      </c>
      <c r="KX66" s="189">
        <f t="shared" ca="1" si="273"/>
        <v>0</v>
      </c>
      <c r="KY66" s="189">
        <f t="shared" ca="1" si="273"/>
        <v>0</v>
      </c>
      <c r="KZ66" s="189">
        <f t="shared" ca="1" si="273"/>
        <v>0</v>
      </c>
      <c r="LA66" s="189">
        <f t="shared" ca="1" si="273"/>
        <v>0</v>
      </c>
      <c r="LB66" s="189">
        <f t="shared" ca="1" si="273"/>
        <v>0</v>
      </c>
      <c r="LC66" s="189">
        <f t="shared" ca="1" si="274"/>
        <v>0</v>
      </c>
      <c r="LD66" s="189">
        <f t="shared" ca="1" si="274"/>
        <v>0</v>
      </c>
      <c r="LE66" s="189">
        <f t="shared" ca="1" si="274"/>
        <v>0</v>
      </c>
      <c r="LF66" s="189">
        <f t="shared" ca="1" si="274"/>
        <v>0</v>
      </c>
      <c r="LG66" s="189">
        <f t="shared" ca="1" si="274"/>
        <v>0</v>
      </c>
      <c r="LH66" s="189">
        <f t="shared" ca="1" si="274"/>
        <v>0</v>
      </c>
      <c r="LI66" s="189">
        <f t="shared" ca="1" si="274"/>
        <v>0</v>
      </c>
      <c r="LJ66" s="189">
        <f t="shared" ca="1" si="274"/>
        <v>0</v>
      </c>
      <c r="LK66" s="189">
        <f t="shared" ca="1" si="274"/>
        <v>0</v>
      </c>
      <c r="LL66" s="189">
        <f t="shared" ca="1" si="274"/>
        <v>0</v>
      </c>
      <c r="LM66" s="189">
        <f t="shared" ca="1" si="275"/>
        <v>0</v>
      </c>
      <c r="LN66" s="189">
        <f t="shared" ca="1" si="275"/>
        <v>0</v>
      </c>
      <c r="LO66" s="189">
        <f t="shared" ca="1" si="275"/>
        <v>0</v>
      </c>
      <c r="LP66" s="189">
        <f t="shared" ca="1" si="275"/>
        <v>0</v>
      </c>
      <c r="LQ66" s="189">
        <f t="shared" ca="1" si="275"/>
        <v>0</v>
      </c>
      <c r="LR66" s="189">
        <f t="shared" ca="1" si="275"/>
        <v>0</v>
      </c>
      <c r="LS66" s="189">
        <f t="shared" ca="1" si="275"/>
        <v>0</v>
      </c>
      <c r="LT66" s="189">
        <f t="shared" ca="1" si="275"/>
        <v>0</v>
      </c>
      <c r="LU66" s="189">
        <f t="shared" ca="1" si="275"/>
        <v>0</v>
      </c>
      <c r="LV66" s="189">
        <f t="shared" ca="1" si="275"/>
        <v>0</v>
      </c>
      <c r="LW66" s="189">
        <f t="shared" ca="1" si="276"/>
        <v>0</v>
      </c>
      <c r="LX66" s="189">
        <f t="shared" ca="1" si="276"/>
        <v>0</v>
      </c>
      <c r="LY66" s="189">
        <f t="shared" ca="1" si="276"/>
        <v>0</v>
      </c>
      <c r="LZ66" s="189">
        <f t="shared" ca="1" si="276"/>
        <v>0</v>
      </c>
      <c r="MA66" s="189">
        <f t="shared" ca="1" si="276"/>
        <v>0</v>
      </c>
      <c r="MB66" s="189">
        <f t="shared" ca="1" si="276"/>
        <v>0</v>
      </c>
      <c r="MC66" s="189">
        <f t="shared" ca="1" si="276"/>
        <v>0</v>
      </c>
      <c r="MD66" s="189">
        <f t="shared" ca="1" si="276"/>
        <v>0</v>
      </c>
      <c r="ME66" s="189">
        <f t="shared" ca="1" si="276"/>
        <v>0</v>
      </c>
      <c r="MF66" s="189">
        <f t="shared" ca="1" si="276"/>
        <v>0</v>
      </c>
      <c r="MG66" s="189">
        <f t="shared" ca="1" si="277"/>
        <v>0</v>
      </c>
      <c r="MH66" s="189">
        <f t="shared" ca="1" si="277"/>
        <v>0</v>
      </c>
      <c r="MI66" s="189">
        <f t="shared" ca="1" si="277"/>
        <v>0</v>
      </c>
      <c r="MJ66" s="189">
        <f t="shared" ca="1" si="277"/>
        <v>0</v>
      </c>
      <c r="MK66" s="189">
        <f t="shared" ca="1" si="277"/>
        <v>0</v>
      </c>
      <c r="ML66" s="189">
        <f t="shared" ca="1" si="277"/>
        <v>0</v>
      </c>
      <c r="MM66" s="189">
        <f t="shared" ca="1" si="277"/>
        <v>0</v>
      </c>
      <c r="MN66" s="189">
        <f t="shared" ca="1" si="277"/>
        <v>0</v>
      </c>
      <c r="MO66" s="189">
        <f t="shared" ca="1" si="277"/>
        <v>0</v>
      </c>
      <c r="MP66" s="189">
        <f t="shared" ca="1" si="277"/>
        <v>0</v>
      </c>
      <c r="MQ66" s="189">
        <f t="shared" ca="1" si="277"/>
        <v>0</v>
      </c>
      <c r="MR66" s="189">
        <f t="shared" ca="1" si="277"/>
        <v>0</v>
      </c>
      <c r="MS66" s="557">
        <f t="shared" ca="1" si="278"/>
        <v>0</v>
      </c>
      <c r="MT66" s="557">
        <f t="shared" ca="1" si="278"/>
        <v>0</v>
      </c>
      <c r="MU66" s="557">
        <f t="shared" ca="1" si="278"/>
        <v>0</v>
      </c>
      <c r="MV66" s="557">
        <f t="shared" ca="1" si="278"/>
        <v>0</v>
      </c>
      <c r="MW66" s="557">
        <f t="shared" ca="1" si="278"/>
        <v>0</v>
      </c>
      <c r="MX66" s="557">
        <f t="shared" ca="1" si="278"/>
        <v>0</v>
      </c>
      <c r="MY66" s="557">
        <f t="shared" ca="1" si="278"/>
        <v>0</v>
      </c>
      <c r="MZ66" s="557">
        <f t="shared" ca="1" si="278"/>
        <v>0</v>
      </c>
      <c r="NA66" s="557">
        <f t="shared" ca="1" si="278"/>
        <v>0</v>
      </c>
      <c r="NB66" s="557">
        <f t="shared" ca="1" si="278"/>
        <v>0</v>
      </c>
      <c r="NC66" s="557">
        <f t="shared" ca="1" si="279"/>
        <v>0</v>
      </c>
      <c r="ND66" s="557">
        <f t="shared" ca="1" si="279"/>
        <v>0</v>
      </c>
      <c r="NE66" s="557">
        <f t="shared" ca="1" si="279"/>
        <v>0</v>
      </c>
      <c r="NF66" s="557">
        <f t="shared" ca="1" si="279"/>
        <v>0</v>
      </c>
      <c r="NG66" s="557">
        <f t="shared" ca="1" si="279"/>
        <v>0</v>
      </c>
      <c r="NH66" s="557">
        <f t="shared" ca="1" si="279"/>
        <v>0</v>
      </c>
      <c r="NI66" s="557">
        <f t="shared" ca="1" si="279"/>
        <v>0</v>
      </c>
      <c r="NJ66" s="557">
        <f t="shared" ca="1" si="279"/>
        <v>0</v>
      </c>
      <c r="NK66" s="557">
        <f t="shared" ca="1" si="279"/>
        <v>0</v>
      </c>
      <c r="NL66" s="557">
        <f t="shared" ca="1" si="279"/>
        <v>0</v>
      </c>
      <c r="NM66" s="557">
        <f t="shared" ca="1" si="280"/>
        <v>0</v>
      </c>
      <c r="NN66" s="557">
        <f t="shared" ca="1" si="280"/>
        <v>0</v>
      </c>
      <c r="NO66" s="557">
        <f t="shared" ca="1" si="280"/>
        <v>0</v>
      </c>
      <c r="NP66" s="557">
        <f t="shared" ca="1" si="280"/>
        <v>0</v>
      </c>
      <c r="NQ66" s="557">
        <f t="shared" ca="1" si="280"/>
        <v>0</v>
      </c>
      <c r="NR66" s="557">
        <f t="shared" ca="1" si="280"/>
        <v>0</v>
      </c>
      <c r="NS66" s="557">
        <f t="shared" ca="1" si="280"/>
        <v>0</v>
      </c>
      <c r="NT66" s="557">
        <f t="shared" ca="1" si="280"/>
        <v>0</v>
      </c>
      <c r="NU66" s="557">
        <f t="shared" ca="1" si="280"/>
        <v>0</v>
      </c>
      <c r="NV66" s="557">
        <f t="shared" ca="1" si="280"/>
        <v>0</v>
      </c>
      <c r="NW66" s="557">
        <f t="shared" ca="1" si="281"/>
        <v>0</v>
      </c>
      <c r="NX66" s="557">
        <f t="shared" ca="1" si="281"/>
        <v>0</v>
      </c>
      <c r="NY66" s="557">
        <f t="shared" ca="1" si="281"/>
        <v>0</v>
      </c>
      <c r="NZ66" s="557">
        <f t="shared" ca="1" si="281"/>
        <v>0</v>
      </c>
      <c r="OA66" s="557">
        <f t="shared" ca="1" si="281"/>
        <v>0</v>
      </c>
      <c r="OB66" s="557">
        <f t="shared" ca="1" si="281"/>
        <v>0</v>
      </c>
      <c r="OC66" s="557">
        <f t="shared" ca="1" si="281"/>
        <v>0</v>
      </c>
      <c r="OD66" s="557">
        <f t="shared" ca="1" si="281"/>
        <v>0</v>
      </c>
      <c r="OE66" s="557">
        <f t="shared" ca="1" si="281"/>
        <v>0</v>
      </c>
      <c r="OF66" s="557">
        <f t="shared" ca="1" si="281"/>
        <v>0</v>
      </c>
      <c r="OG66" s="557">
        <f t="shared" ca="1" si="282"/>
        <v>0</v>
      </c>
      <c r="OH66" s="557">
        <f t="shared" ca="1" si="282"/>
        <v>0</v>
      </c>
      <c r="OI66" s="557">
        <f t="shared" ca="1" si="282"/>
        <v>0</v>
      </c>
      <c r="OJ66" s="557">
        <f t="shared" ca="1" si="282"/>
        <v>0</v>
      </c>
      <c r="OK66" s="557">
        <f t="shared" ca="1" si="282"/>
        <v>0</v>
      </c>
      <c r="OL66" s="557">
        <f t="shared" ca="1" si="282"/>
        <v>0</v>
      </c>
      <c r="OM66" s="557">
        <f t="shared" ca="1" si="282"/>
        <v>0</v>
      </c>
      <c r="ON66" s="557">
        <f t="shared" ca="1" si="282"/>
        <v>0</v>
      </c>
      <c r="OO66" s="557">
        <f t="shared" ca="1" si="282"/>
        <v>0</v>
      </c>
      <c r="OP66" s="557">
        <f t="shared" ca="1" si="282"/>
        <v>0</v>
      </c>
      <c r="OQ66" s="557">
        <f t="shared" ca="1" si="283"/>
        <v>0</v>
      </c>
      <c r="OR66" s="557">
        <f t="shared" ca="1" si="283"/>
        <v>0</v>
      </c>
      <c r="OS66" s="557">
        <f t="shared" ca="1" si="283"/>
        <v>0</v>
      </c>
      <c r="OT66" s="557">
        <f t="shared" ca="1" si="283"/>
        <v>0</v>
      </c>
      <c r="OU66" s="557">
        <f t="shared" ca="1" si="283"/>
        <v>0</v>
      </c>
      <c r="OV66" s="557">
        <f t="shared" ca="1" si="283"/>
        <v>0</v>
      </c>
      <c r="OW66" s="557">
        <f t="shared" ca="1" si="283"/>
        <v>0</v>
      </c>
      <c r="OX66" s="557">
        <f t="shared" ca="1" si="283"/>
        <v>0</v>
      </c>
      <c r="OY66" s="557">
        <f t="shared" ca="1" si="283"/>
        <v>0</v>
      </c>
      <c r="OZ66" s="557">
        <f t="shared" ca="1" si="283"/>
        <v>0</v>
      </c>
      <c r="PA66" s="557">
        <f t="shared" ca="1" si="284"/>
        <v>0</v>
      </c>
      <c r="PB66" s="557">
        <f t="shared" ca="1" si="284"/>
        <v>0</v>
      </c>
      <c r="PC66" s="557">
        <f t="shared" ca="1" si="284"/>
        <v>0</v>
      </c>
      <c r="PD66" s="557">
        <f t="shared" ca="1" si="284"/>
        <v>0</v>
      </c>
      <c r="PE66" s="557">
        <f t="shared" ca="1" si="284"/>
        <v>0</v>
      </c>
      <c r="PF66" s="557">
        <f t="shared" ca="1" si="284"/>
        <v>0</v>
      </c>
      <c r="PG66" s="557">
        <f t="shared" ca="1" si="284"/>
        <v>0</v>
      </c>
      <c r="PH66" s="557">
        <f t="shared" ca="1" si="284"/>
        <v>0</v>
      </c>
      <c r="PI66" s="557">
        <f t="shared" ca="1" si="284"/>
        <v>0</v>
      </c>
      <c r="PJ66" s="557">
        <f t="shared" ca="1" si="284"/>
        <v>0</v>
      </c>
      <c r="PK66" s="557">
        <f t="shared" ca="1" si="285"/>
        <v>0</v>
      </c>
      <c r="PL66" s="557">
        <f t="shared" ca="1" si="285"/>
        <v>0</v>
      </c>
      <c r="PM66" s="557">
        <f t="shared" ca="1" si="285"/>
        <v>0</v>
      </c>
      <c r="PN66" s="557">
        <f t="shared" ca="1" si="285"/>
        <v>0</v>
      </c>
      <c r="PO66" s="557">
        <f t="shared" ca="1" si="285"/>
        <v>0</v>
      </c>
      <c r="PP66" s="557">
        <f t="shared" ca="1" si="285"/>
        <v>0</v>
      </c>
      <c r="PQ66" s="557">
        <f t="shared" ca="1" si="285"/>
        <v>0</v>
      </c>
      <c r="PR66" s="557">
        <f t="shared" ca="1" si="285"/>
        <v>0</v>
      </c>
      <c r="PS66" s="557">
        <f t="shared" ca="1" si="285"/>
        <v>0</v>
      </c>
      <c r="PT66" s="557">
        <f t="shared" ca="1" si="285"/>
        <v>0</v>
      </c>
      <c r="PU66" s="557">
        <f t="shared" ca="1" si="286"/>
        <v>0</v>
      </c>
      <c r="PV66" s="557">
        <f t="shared" ca="1" si="286"/>
        <v>0</v>
      </c>
      <c r="PW66" s="557">
        <f t="shared" ca="1" si="286"/>
        <v>0</v>
      </c>
      <c r="PX66" s="557">
        <f t="shared" ca="1" si="286"/>
        <v>0</v>
      </c>
      <c r="PY66" s="557">
        <f t="shared" ca="1" si="286"/>
        <v>0</v>
      </c>
      <c r="PZ66" s="557">
        <f t="shared" ca="1" si="286"/>
        <v>0</v>
      </c>
      <c r="QA66" s="557">
        <f t="shared" ca="1" si="286"/>
        <v>0</v>
      </c>
      <c r="QB66" s="557">
        <f t="shared" ca="1" si="286"/>
        <v>0</v>
      </c>
      <c r="QC66" s="557">
        <f t="shared" ca="1" si="286"/>
        <v>0</v>
      </c>
      <c r="QD66" s="557">
        <f t="shared" ca="1" si="286"/>
        <v>0</v>
      </c>
      <c r="QE66" s="557">
        <f t="shared" ca="1" si="287"/>
        <v>0</v>
      </c>
      <c r="QF66" s="557">
        <f t="shared" ca="1" si="287"/>
        <v>0</v>
      </c>
      <c r="QG66" s="557">
        <f t="shared" ca="1" si="287"/>
        <v>0</v>
      </c>
      <c r="QH66" s="557">
        <f t="shared" ca="1" si="287"/>
        <v>0</v>
      </c>
      <c r="QI66" s="557">
        <f t="shared" ca="1" si="287"/>
        <v>0</v>
      </c>
      <c r="QJ66" s="557">
        <f t="shared" ca="1" si="287"/>
        <v>0</v>
      </c>
      <c r="QK66" s="557">
        <f t="shared" ca="1" si="287"/>
        <v>0</v>
      </c>
      <c r="QL66" s="557">
        <f t="shared" ca="1" si="287"/>
        <v>0</v>
      </c>
      <c r="QM66" s="557">
        <f t="shared" ca="1" si="287"/>
        <v>0</v>
      </c>
      <c r="QN66" s="557">
        <f t="shared" ca="1" si="287"/>
        <v>0</v>
      </c>
      <c r="QO66" s="557">
        <f t="shared" ca="1" si="288"/>
        <v>0</v>
      </c>
      <c r="QP66" s="557">
        <f t="shared" ca="1" si="288"/>
        <v>0</v>
      </c>
      <c r="QQ66" s="557">
        <f t="shared" ca="1" si="288"/>
        <v>0</v>
      </c>
      <c r="QR66" s="557">
        <f t="shared" ca="1" si="288"/>
        <v>0</v>
      </c>
      <c r="QS66" s="557">
        <f t="shared" ca="1" si="288"/>
        <v>0</v>
      </c>
      <c r="QT66" s="557">
        <f t="shared" ca="1" si="288"/>
        <v>0</v>
      </c>
      <c r="QU66" s="557">
        <f t="shared" ca="1" si="288"/>
        <v>0</v>
      </c>
      <c r="QV66" s="557">
        <f t="shared" ca="1" si="288"/>
        <v>0</v>
      </c>
      <c r="QW66" s="557">
        <f t="shared" ca="1" si="288"/>
        <v>0</v>
      </c>
      <c r="QX66" s="557">
        <f t="shared" ca="1" si="288"/>
        <v>0</v>
      </c>
      <c r="QY66" s="557">
        <f t="shared" ca="1" si="289"/>
        <v>0</v>
      </c>
      <c r="QZ66" s="557">
        <f t="shared" ca="1" si="289"/>
        <v>0</v>
      </c>
      <c r="RA66" s="557">
        <f t="shared" ca="1" si="289"/>
        <v>0</v>
      </c>
      <c r="RB66" s="557">
        <f t="shared" ca="1" si="289"/>
        <v>0</v>
      </c>
      <c r="RC66" s="557">
        <f t="shared" ca="1" si="289"/>
        <v>0</v>
      </c>
      <c r="RD66" s="557">
        <f t="shared" ca="1" si="289"/>
        <v>0</v>
      </c>
      <c r="RE66" s="557">
        <f t="shared" ca="1" si="289"/>
        <v>0</v>
      </c>
      <c r="RF66" s="557">
        <f t="shared" ca="1" si="289"/>
        <v>0</v>
      </c>
      <c r="RG66" s="557">
        <f t="shared" ca="1" si="289"/>
        <v>0</v>
      </c>
      <c r="RH66" s="557">
        <f t="shared" ca="1" si="289"/>
        <v>0</v>
      </c>
      <c r="RI66" s="557">
        <f t="shared" ca="1" si="290"/>
        <v>0</v>
      </c>
      <c r="RJ66" s="557">
        <f t="shared" ca="1" si="290"/>
        <v>0</v>
      </c>
      <c r="RK66" s="557">
        <f t="shared" ca="1" si="290"/>
        <v>0</v>
      </c>
      <c r="RL66" s="557">
        <f t="shared" ca="1" si="290"/>
        <v>0</v>
      </c>
      <c r="RM66" s="557">
        <f t="shared" ca="1" si="290"/>
        <v>0</v>
      </c>
      <c r="RN66" s="557">
        <f t="shared" ca="1" si="290"/>
        <v>0</v>
      </c>
      <c r="RO66" s="557">
        <f t="shared" ca="1" si="290"/>
        <v>0</v>
      </c>
      <c r="RP66" s="557">
        <f t="shared" ca="1" si="290"/>
        <v>0</v>
      </c>
      <c r="RQ66" s="557">
        <f t="shared" ca="1" si="290"/>
        <v>0</v>
      </c>
      <c r="RR66" s="557">
        <f t="shared" ca="1" si="290"/>
        <v>0</v>
      </c>
      <c r="RS66" s="557">
        <f t="shared" ca="1" si="291"/>
        <v>0</v>
      </c>
      <c r="RT66" s="557">
        <f t="shared" ca="1" si="291"/>
        <v>0</v>
      </c>
      <c r="RU66" s="557">
        <f t="shared" ca="1" si="291"/>
        <v>0</v>
      </c>
      <c r="RV66" s="557">
        <f t="shared" ca="1" si="291"/>
        <v>0</v>
      </c>
      <c r="RW66" s="557">
        <f t="shared" ca="1" si="291"/>
        <v>0</v>
      </c>
      <c r="RX66" s="557">
        <f t="shared" ca="1" si="291"/>
        <v>0</v>
      </c>
      <c r="RY66" s="557">
        <f t="shared" ca="1" si="291"/>
        <v>0</v>
      </c>
      <c r="RZ66" s="557">
        <f t="shared" ca="1" si="291"/>
        <v>0</v>
      </c>
      <c r="SA66" s="557">
        <f t="shared" ca="1" si="291"/>
        <v>0</v>
      </c>
      <c r="SB66" s="557">
        <f t="shared" ca="1" si="291"/>
        <v>0</v>
      </c>
      <c r="SC66" s="557">
        <f t="shared" ca="1" si="292"/>
        <v>0</v>
      </c>
      <c r="SD66" s="557">
        <f t="shared" ca="1" si="292"/>
        <v>0</v>
      </c>
      <c r="SE66" s="557">
        <f t="shared" ca="1" si="292"/>
        <v>0</v>
      </c>
      <c r="SF66" s="557">
        <f t="shared" ca="1" si="292"/>
        <v>0</v>
      </c>
      <c r="SG66" s="557">
        <f t="shared" ca="1" si="292"/>
        <v>0</v>
      </c>
      <c r="SH66" s="557">
        <f t="shared" ca="1" si="292"/>
        <v>0</v>
      </c>
      <c r="SI66" s="557">
        <f t="shared" ca="1" si="292"/>
        <v>0</v>
      </c>
      <c r="SJ66" s="557">
        <f t="shared" ca="1" si="292"/>
        <v>0</v>
      </c>
      <c r="SK66" s="557">
        <f t="shared" ca="1" si="292"/>
        <v>0</v>
      </c>
      <c r="SL66" s="557">
        <f t="shared" ca="1" si="292"/>
        <v>0</v>
      </c>
      <c r="SM66" s="557">
        <f t="shared" ca="1" si="293"/>
        <v>0</v>
      </c>
      <c r="SN66" s="557">
        <f t="shared" ca="1" si="293"/>
        <v>0</v>
      </c>
      <c r="SO66" s="557">
        <f t="shared" ca="1" si="293"/>
        <v>0</v>
      </c>
      <c r="SP66" s="557">
        <f t="shared" ca="1" si="293"/>
        <v>0</v>
      </c>
      <c r="SQ66" s="557">
        <f t="shared" ca="1" si="293"/>
        <v>0</v>
      </c>
      <c r="SR66" s="557">
        <f t="shared" ca="1" si="293"/>
        <v>0</v>
      </c>
      <c r="SS66" s="557">
        <f t="shared" ca="1" si="293"/>
        <v>0</v>
      </c>
      <c r="ST66" s="557">
        <f t="shared" ca="1" si="293"/>
        <v>0</v>
      </c>
      <c r="SU66" s="557">
        <f t="shared" ca="1" si="293"/>
        <v>0</v>
      </c>
      <c r="SV66" s="557">
        <f t="shared" ca="1" si="293"/>
        <v>0</v>
      </c>
      <c r="SW66" s="557">
        <f t="shared" ca="1" si="294"/>
        <v>0</v>
      </c>
      <c r="SX66" s="557">
        <f t="shared" ca="1" si="294"/>
        <v>0</v>
      </c>
      <c r="SY66" s="557">
        <f t="shared" ca="1" si="294"/>
        <v>0</v>
      </c>
      <c r="SZ66" s="557">
        <f t="shared" ca="1" si="294"/>
        <v>0</v>
      </c>
      <c r="TA66" s="557">
        <f t="shared" ca="1" si="294"/>
        <v>0</v>
      </c>
      <c r="TB66" s="557">
        <f t="shared" ca="1" si="294"/>
        <v>0</v>
      </c>
      <c r="TC66" s="557">
        <f t="shared" ca="1" si="294"/>
        <v>0</v>
      </c>
      <c r="TD66" s="557">
        <f t="shared" ca="1" si="294"/>
        <v>0</v>
      </c>
      <c r="TE66" s="557">
        <f t="shared" ca="1" si="294"/>
        <v>0</v>
      </c>
      <c r="TF66" s="557">
        <f t="shared" ca="1" si="294"/>
        <v>0</v>
      </c>
      <c r="TG66" s="557">
        <f t="shared" ca="1" si="295"/>
        <v>0</v>
      </c>
      <c r="TH66" s="557">
        <f t="shared" ca="1" si="295"/>
        <v>0</v>
      </c>
      <c r="TI66" s="557">
        <f t="shared" ca="1" si="295"/>
        <v>0</v>
      </c>
      <c r="TJ66" s="557">
        <f t="shared" ca="1" si="295"/>
        <v>0</v>
      </c>
      <c r="TK66" s="557">
        <f t="shared" ca="1" si="295"/>
        <v>0</v>
      </c>
      <c r="TL66" s="557">
        <f t="shared" ca="1" si="295"/>
        <v>0</v>
      </c>
      <c r="TM66" s="557">
        <f t="shared" ca="1" si="295"/>
        <v>0</v>
      </c>
      <c r="TN66" s="557">
        <f t="shared" ca="1" si="295"/>
        <v>0</v>
      </c>
      <c r="TO66" s="557">
        <f t="shared" ca="1" si="295"/>
        <v>0</v>
      </c>
      <c r="TP66" s="557">
        <f t="shared" ca="1" si="295"/>
        <v>0</v>
      </c>
      <c r="TQ66" s="557">
        <f t="shared" ca="1" si="296"/>
        <v>0</v>
      </c>
      <c r="TR66" s="557">
        <f t="shared" ca="1" si="296"/>
        <v>0</v>
      </c>
      <c r="TS66" s="557">
        <f t="shared" ca="1" si="296"/>
        <v>0</v>
      </c>
      <c r="TT66" s="557">
        <f t="shared" ca="1" si="296"/>
        <v>0</v>
      </c>
      <c r="TU66" s="557">
        <f t="shared" ca="1" si="296"/>
        <v>0</v>
      </c>
      <c r="TV66" s="557">
        <f t="shared" ca="1" si="296"/>
        <v>0</v>
      </c>
      <c r="TW66" s="557">
        <f t="shared" ca="1" si="296"/>
        <v>0</v>
      </c>
      <c r="TX66" s="557">
        <f t="shared" ca="1" si="296"/>
        <v>0</v>
      </c>
      <c r="TY66" s="557">
        <f t="shared" ca="1" si="296"/>
        <v>0</v>
      </c>
      <c r="TZ66" s="557">
        <f t="shared" ca="1" si="296"/>
        <v>0</v>
      </c>
      <c r="UA66" s="557">
        <f t="shared" ca="1" si="297"/>
        <v>0</v>
      </c>
      <c r="UB66" s="557">
        <f t="shared" ca="1" si="297"/>
        <v>0</v>
      </c>
      <c r="UC66" s="557">
        <f t="shared" ca="1" si="297"/>
        <v>0</v>
      </c>
      <c r="UD66" s="557">
        <f t="shared" ca="1" si="297"/>
        <v>0</v>
      </c>
      <c r="UE66" s="557">
        <f t="shared" ca="1" si="297"/>
        <v>0</v>
      </c>
      <c r="UF66" s="557">
        <f t="shared" ca="1" si="297"/>
        <v>0</v>
      </c>
      <c r="UG66" s="557">
        <f t="shared" ca="1" si="297"/>
        <v>0</v>
      </c>
      <c r="UH66" s="557">
        <f t="shared" ca="1" si="297"/>
        <v>0</v>
      </c>
      <c r="UI66" s="557">
        <f t="shared" ca="1" si="297"/>
        <v>0</v>
      </c>
      <c r="UJ66" s="557">
        <f t="shared" ca="1" si="297"/>
        <v>0</v>
      </c>
      <c r="UK66" s="557">
        <f t="shared" ca="1" si="298"/>
        <v>0</v>
      </c>
      <c r="UL66" s="557">
        <f t="shared" ca="1" si="298"/>
        <v>0</v>
      </c>
      <c r="UM66" s="557">
        <f t="shared" ca="1" si="298"/>
        <v>0</v>
      </c>
      <c r="UN66" s="557">
        <f t="shared" ca="1" si="298"/>
        <v>0</v>
      </c>
      <c r="UO66" s="557">
        <f t="shared" ca="1" si="298"/>
        <v>0</v>
      </c>
      <c r="UP66" s="557">
        <f t="shared" ca="1" si="298"/>
        <v>0</v>
      </c>
      <c r="UQ66" s="557">
        <f t="shared" ca="1" si="298"/>
        <v>0</v>
      </c>
      <c r="UR66" s="557">
        <f t="shared" ca="1" si="298"/>
        <v>0</v>
      </c>
      <c r="US66" s="557">
        <f t="shared" ca="1" si="298"/>
        <v>0</v>
      </c>
      <c r="UT66" s="557">
        <f t="shared" ca="1" si="298"/>
        <v>0</v>
      </c>
      <c r="UU66" s="557">
        <f t="shared" ca="1" si="299"/>
        <v>0</v>
      </c>
      <c r="UV66" s="557">
        <f t="shared" ca="1" si="299"/>
        <v>0</v>
      </c>
      <c r="UW66" s="557">
        <f t="shared" ca="1" si="299"/>
        <v>0</v>
      </c>
      <c r="UX66" s="557">
        <f t="shared" ca="1" si="299"/>
        <v>0</v>
      </c>
      <c r="UY66" s="557">
        <f t="shared" ca="1" si="299"/>
        <v>0</v>
      </c>
      <c r="UZ66" s="557">
        <f t="shared" ca="1" si="299"/>
        <v>0</v>
      </c>
      <c r="VA66" s="557">
        <f t="shared" ca="1" si="299"/>
        <v>0</v>
      </c>
      <c r="VB66" s="557">
        <f t="shared" ca="1" si="299"/>
        <v>0</v>
      </c>
      <c r="VC66" s="557">
        <f t="shared" ca="1" si="299"/>
        <v>0</v>
      </c>
      <c r="VD66" s="557">
        <f t="shared" ca="1" si="299"/>
        <v>0</v>
      </c>
      <c r="VE66" s="557">
        <f t="shared" ca="1" si="300"/>
        <v>0</v>
      </c>
      <c r="VF66" s="557">
        <f t="shared" ca="1" si="300"/>
        <v>0</v>
      </c>
      <c r="VG66" s="557">
        <f t="shared" ca="1" si="300"/>
        <v>0</v>
      </c>
      <c r="VH66" s="557">
        <f t="shared" ca="1" si="300"/>
        <v>0</v>
      </c>
      <c r="VI66" s="557">
        <f t="shared" ca="1" si="300"/>
        <v>0</v>
      </c>
      <c r="VJ66" s="557">
        <f t="shared" ca="1" si="300"/>
        <v>0</v>
      </c>
      <c r="VK66" s="557">
        <f t="shared" ca="1" si="300"/>
        <v>0</v>
      </c>
      <c r="VL66" s="557">
        <f t="shared" ca="1" si="300"/>
        <v>0</v>
      </c>
      <c r="VM66" s="557">
        <f t="shared" ca="1" si="300"/>
        <v>0</v>
      </c>
      <c r="VN66" s="557">
        <f t="shared" ca="1" si="300"/>
        <v>0</v>
      </c>
      <c r="VO66" s="557">
        <f t="shared" ca="1" si="300"/>
        <v>0</v>
      </c>
      <c r="VP66" s="189">
        <f t="shared" ca="1" si="301"/>
        <v>0</v>
      </c>
      <c r="VQ66" s="189">
        <f t="shared" ca="1" si="301"/>
        <v>0</v>
      </c>
      <c r="VR66" s="189">
        <f t="shared" ca="1" si="301"/>
        <v>0</v>
      </c>
      <c r="VS66" s="189">
        <f t="shared" ca="1" si="301"/>
        <v>0</v>
      </c>
      <c r="VT66" s="189">
        <f t="shared" ca="1" si="301"/>
        <v>0</v>
      </c>
      <c r="VU66" s="230">
        <f t="shared" ca="1" si="302"/>
        <v>0</v>
      </c>
      <c r="VV66" s="189">
        <f t="shared" ca="1" si="303"/>
        <v>0</v>
      </c>
      <c r="VW66" s="189">
        <f t="shared" ca="1" si="303"/>
        <v>0</v>
      </c>
      <c r="VX66" s="189">
        <f t="shared" ca="1" si="303"/>
        <v>0</v>
      </c>
      <c r="VY66" s="189">
        <f t="shared" ca="1" si="303"/>
        <v>0</v>
      </c>
      <c r="VZ66" s="189">
        <f t="shared" ca="1" si="303"/>
        <v>0</v>
      </c>
      <c r="WA66" s="230">
        <f t="shared" ca="1" si="304"/>
        <v>0</v>
      </c>
      <c r="WB66" s="231">
        <f t="shared" ca="1" si="305"/>
        <v>0</v>
      </c>
      <c r="WC66" s="231">
        <f t="shared" ca="1" si="305"/>
        <v>0</v>
      </c>
      <c r="WD66" s="231">
        <f t="shared" ca="1" si="305"/>
        <v>0</v>
      </c>
      <c r="WE66" s="231">
        <f t="shared" ca="1" si="305"/>
        <v>0</v>
      </c>
      <c r="WF66" s="544">
        <f t="shared" ca="1" si="306"/>
        <v>0</v>
      </c>
      <c r="WG66" s="231">
        <f t="shared" ca="1" si="307"/>
        <v>0</v>
      </c>
      <c r="WH66" s="231">
        <f t="shared" ca="1" si="307"/>
        <v>0</v>
      </c>
      <c r="WI66" s="231">
        <f t="shared" ca="1" si="307"/>
        <v>0</v>
      </c>
      <c r="WJ66" s="231">
        <f t="shared" ca="1" si="307"/>
        <v>0</v>
      </c>
      <c r="WK66" s="544">
        <f t="shared" ca="1" si="308"/>
        <v>0</v>
      </c>
      <c r="WL66" s="544">
        <f t="shared" ca="1" si="308"/>
        <v>0</v>
      </c>
      <c r="WM66" s="544">
        <f t="shared" ca="1" si="308"/>
        <v>0</v>
      </c>
      <c r="WN66" s="544">
        <f t="shared" ca="1" si="308"/>
        <v>0</v>
      </c>
      <c r="WO66" s="544">
        <f t="shared" ca="1" si="308"/>
        <v>0</v>
      </c>
      <c r="WP66" s="544">
        <f t="shared" ca="1" si="308"/>
        <v>0</v>
      </c>
      <c r="WQ66" s="544">
        <f t="shared" ca="1" si="308"/>
        <v>0</v>
      </c>
      <c r="WR66" s="535" cm="1">
        <f t="array" aca="1" ref="WR66" ca="1">INDEX(WR$13:WR65,$B66+1,1)</f>
        <v>0</v>
      </c>
      <c r="WS66" s="411">
        <f t="shared" ca="1" si="309"/>
        <v>67</v>
      </c>
      <c r="WT66" s="18"/>
      <c r="WU66" s="535" cm="1">
        <f t="array" aca="1" ref="WU66" ca="1">INDEX(WU$13:WU65,$B66+1,1)</f>
        <v>0</v>
      </c>
      <c r="WV66" s="411">
        <f t="shared" si="310"/>
        <v>0</v>
      </c>
      <c r="WW66" s="535" cm="1">
        <f t="array" aca="1" ref="WW66" ca="1">INDEX(WW$13:WW65,$B66+1,1)</f>
        <v>0</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535" t="str" cm="1">
        <f t="array" aca="1" ref="XH66" ca="1">INDEX(XH$13:XH65,$B66+1,1)</f>
        <v>-</v>
      </c>
      <c r="XI66" s="535" t="str" cm="1">
        <f t="array" aca="1" ref="XI66" ca="1">INDEX(XI$13:XI65,$B66+1,1)</f>
        <v>-</v>
      </c>
      <c r="XJ66" s="535" t="str" cm="1">
        <f t="array" aca="1" ref="XJ66" ca="1">INDEX(XJ$13:XJ65,$B66+1,1)</f>
        <v>-</v>
      </c>
      <c r="XK66" s="535" t="str" cm="1">
        <f t="array" aca="1" ref="XK66" ca="1">INDEX(XK$13:XK65,$B66+1,1)</f>
        <v>-</v>
      </c>
      <c r="XL66" s="535" t="str" cm="1">
        <f t="array" aca="1" ref="XL66" ca="1">INDEX(XL$13:XL65,$B66+1,1)</f>
        <v>-</v>
      </c>
      <c r="XM66" s="535" t="str" cm="1">
        <f t="array" aca="1" ref="XM66" ca="1">INDEX(XM$13:XM65,$B66+1,1)</f>
        <v>-</v>
      </c>
      <c r="XN66" s="18"/>
      <c r="XO66" s="411" t="b">
        <f t="shared" ca="1" si="311"/>
        <v>0</v>
      </c>
      <c r="XP66" s="535" t="str" cm="1">
        <f t="array" aca="1" ref="XP66" ca="1">INDEX(XP$13:XP65,$B66+1,1)</f>
        <v>-</v>
      </c>
      <c r="XQ66" s="535" t="str" cm="1">
        <f t="array" aca="1" ref="XQ66" ca="1">INDEX(XQ$13:XQ65,$B66+1,1)</f>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411">
        <f t="shared" si="312"/>
        <v>0.5</v>
      </c>
      <c r="XW66" s="535" cm="1">
        <f t="array" aca="1" ref="XW66" ca="1">INDEX(XW$13:XW65,$B66+1,1)</f>
        <v>0</v>
      </c>
      <c r="XX66" s="535" cm="1">
        <f t="array" aca="1" ref="XX66" ca="1">INDEX(XX$13:XX65,$B66+1,1)</f>
        <v>0</v>
      </c>
      <c r="XY66" s="535" cm="1">
        <f t="array" aca="1" ref="XY66" ca="1">INDEX(XY$13:XY65,$B66+1,1)</f>
        <v>1</v>
      </c>
      <c r="XZ66" s="535" cm="1">
        <f t="array" aca="1" ref="XZ66" ca="1">INDEX(XZ$13:XZ65,$B66+1,1)</f>
        <v>0</v>
      </c>
      <c r="YA66" s="535" t="str" cm="1">
        <f t="array" aca="1" ref="YA66" ca="1">INDEX(YA$13:YA65,$B66+1,1)</f>
        <v>-</v>
      </c>
      <c r="YB66" s="545" cm="1">
        <f t="array" aca="1" ref="YB66" ca="1">INDEX(i.AgeJ,$AD66,1)</f>
        <v>0</v>
      </c>
      <c r="YC66" s="535" t="str" cm="1">
        <f t="array" aca="1" ref="YC66" ca="1">INDEX(YC$13:YC65,$B66+1,1)</f>
        <v>-</v>
      </c>
      <c r="YD66" s="411" t="str">
        <f t="shared" si="313"/>
        <v>-</v>
      </c>
      <c r="YE66" s="411" t="str">
        <f t="shared" si="313"/>
        <v>-</v>
      </c>
      <c r="YF66" s="535" t="str" cm="1">
        <f t="array" aca="1" ref="YF66" ca="1">INDEX(YF$13:YF65,$B66+1,1)</f>
        <v>-</v>
      </c>
      <c r="YG66" s="535" t="str" cm="1">
        <f t="array" aca="1" ref="YG66" ca="1">INDEX(YG$13:YG65,$B66+1,1)</f>
        <v>-</v>
      </c>
      <c r="YH66" s="535" t="str" cm="1">
        <f t="array" aca="1" ref="YH66" ca="1">INDEX(YH$13:YH65,$B66+1,1)</f>
        <v>-</v>
      </c>
      <c r="YI66" s="535" t="str" cm="1">
        <f t="array" aca="1" ref="YI66" ca="1">INDEX(YI$13:YI65,$B66+1,1)</f>
        <v>-</v>
      </c>
      <c r="YJ66" s="535" t="str" cm="1">
        <f t="array" aca="1" ref="YJ66" ca="1">INDEX(YJ$13:YJ65,$B66+1,1)</f>
        <v>-</v>
      </c>
      <c r="YK66" s="535" t="b" cm="1">
        <f t="array" aca="1" ref="YK66" ca="1">INDEX(YK$13:YK65,$B66+1,1)</f>
        <v>1</v>
      </c>
      <c r="YL66" s="535" t="str" cm="1">
        <f t="array" aca="1" ref="YL66" ca="1">INDEX(YL$13:YL65,$B66+1,1)</f>
        <v>-</v>
      </c>
      <c r="YM66" s="535" cm="1">
        <f t="array" aca="1" ref="YM66" ca="1">INDEX(YM$13:YM65,$B66+1,1)</f>
        <v>0</v>
      </c>
      <c r="YN66" s="535" cm="1">
        <f t="array" aca="1" ref="YN66" ca="1">INDEX(YN$13:YN65,$B66+1,1)</f>
        <v>0</v>
      </c>
      <c r="YO66" s="535" cm="1">
        <f t="array" aca="1" ref="YO66" ca="1">INDEX(YO$13:YO65,$B66+1,1)</f>
        <v>0</v>
      </c>
      <c r="YP66" s="18"/>
      <c r="YQ66" s="411">
        <f t="shared" si="314"/>
        <v>50</v>
      </c>
      <c r="YR66" s="411">
        <f t="shared" si="314"/>
        <v>50</v>
      </c>
      <c r="YS66" s="411">
        <f t="shared" si="314"/>
        <v>50</v>
      </c>
      <c r="YT66" s="411">
        <f t="shared" si="314"/>
        <v>50</v>
      </c>
      <c r="YU66" s="535" cm="1">
        <f t="array" aca="1" ref="YU66" ca="1">INDEX(YU$13:YU65,$B66+1,1)</f>
        <v>1</v>
      </c>
      <c r="YV66" s="535" cm="1">
        <f t="array" aca="1" ref="YV66" ca="1">INDEX(YV$13:YV65,$B66+1,1)</f>
        <v>1</v>
      </c>
      <c r="YW66" s="535" cm="1">
        <f t="array" aca="1" ref="YW66" ca="1">INDEX(YW$13:YW65,$B66+1,1)</f>
        <v>1</v>
      </c>
      <c r="YX66" s="535" cm="1">
        <f t="array" aca="1" ref="YX66" ca="1">INDEX(YX$13:YX65,$B66+1,1)</f>
        <v>1</v>
      </c>
      <c r="YY66" s="535" t="str" cm="1">
        <f t="array" aca="1" ref="YY66" ca="1">INDEX(YY$13:YY65,$B66+1,1)</f>
        <v>-</v>
      </c>
      <c r="YZ66" s="535" t="str" cm="1">
        <f t="array" aca="1" ref="YZ66" ca="1">INDEX(YZ$13:YZ65,$B66+1,1)</f>
        <v>-</v>
      </c>
      <c r="ZA66" s="535" t="str" cm="1">
        <f t="array" aca="1" ref="ZA66" ca="1">INDEX(ZA$13:ZA65,$B66+1,1)</f>
        <v>-</v>
      </c>
      <c r="ZB66" s="535" t="str" cm="1">
        <f t="array" aca="1" ref="ZB66" ca="1">INDEX(ZB$13:ZB65,$B66+1,1)</f>
        <v>-</v>
      </c>
      <c r="ZC66" s="535" t="str" cm="1">
        <f t="array" aca="1" ref="ZC66" ca="1">INDEX(ZC$13:ZC65,$B66+1,1)</f>
        <v>-</v>
      </c>
      <c r="ZD66" s="18"/>
      <c r="ZE66" s="411">
        <f t="shared" ca="1" si="315"/>
        <v>1</v>
      </c>
      <c r="ZF66" s="18"/>
      <c r="ZG66" s="535" t="str" cm="1">
        <f t="array" aca="1" ref="ZG66" ca="1">INDEX(ZG$13:ZG65,$B66+1,1)</f>
        <v>-</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43">
        <f t="shared" ca="1" si="316"/>
        <v>652</v>
      </c>
      <c r="ZP66" s="543">
        <f t="shared" ca="1" si="316"/>
        <v>686</v>
      </c>
      <c r="ZQ66" s="543">
        <f t="shared" ca="1" si="316"/>
        <v>721</v>
      </c>
      <c r="ZR66" s="459">
        <f t="shared" ca="1" si="317"/>
        <v>469</v>
      </c>
      <c r="ZS66" s="459">
        <f t="shared" ca="1" si="317"/>
        <v>504</v>
      </c>
      <c r="ZT66" s="459">
        <f t="shared" ca="1" si="317"/>
        <v>539</v>
      </c>
      <c r="ZU66" s="459">
        <f t="shared" ca="1" si="318"/>
        <v>385</v>
      </c>
      <c r="ZV66" s="459">
        <f t="shared" ca="1" si="318"/>
        <v>420</v>
      </c>
      <c r="ZW66" s="459">
        <f t="shared" ca="1" si="318"/>
        <v>455</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t="str" cm="1">
        <f t="array" aca="1" ref="AAB66" ca="1">INDEX(AAB$13:AAB65,$B66+1,1)</f>
        <v>-</v>
      </c>
      <c r="AAC66" s="535" t="str" cm="1">
        <f t="array" aca="1" ref="AAC66" ca="1">INDEX(AAC$13:AAC65,$B66+1,1)</f>
        <v>-</v>
      </c>
      <c r="AAD66" s="535" t="str" cm="1">
        <f t="array" aca="1" ref="AAD66" ca="1">INDEX(AAD$13:AAD65,$B66+1,1)</f>
        <v>-</v>
      </c>
      <c r="AAE66" s="535" t="str" cm="1">
        <f t="array" aca="1" ref="AAE66" ca="1">INDEX(AAE$13:AAE65,$B66+1,1)</f>
        <v>-</v>
      </c>
      <c r="AAF66" s="535" t="str" cm="1">
        <f t="array" aca="1" ref="AAF66" ca="1">INDEX(AAF$13:AAF65,$B66+1,1)</f>
        <v>-</v>
      </c>
      <c r="AAG66" s="535" t="str" cm="1">
        <f t="array" aca="1" ref="AAG66" ca="1">INDEX(AAG$13:AAG65,$B66+1,1)</f>
        <v>-</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cm="1">
        <f t="array" aca="1" ref="AAL66" ca="1">INDEX(AAL$13:AAL65,$B66+1,1)</f>
        <v>0</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cm="1">
        <f t="array" aca="1" ref="AAR66" ca="1">INDEX(AAR$13:AAR65,$B66+1,1)</f>
        <v>0</v>
      </c>
      <c r="AAS66" s="535" t="str" cm="1">
        <f t="array" aca="1" ref="AAS66" ca="1">INDEX(AAS$13:AAS65,$B66+1,1)</f>
        <v>-</v>
      </c>
      <c r="AAT66" s="535" t="str" cm="1">
        <f t="array" aca="1" ref="AAT66" ca="1">INDEX(AAT$13:AAT65,$B66+1,1)</f>
        <v>-</v>
      </c>
      <c r="AAU66" s="535" t="str" cm="1">
        <f t="array" aca="1" ref="AAU66" ca="1">INDEX(AAU$13:AAU65,$B66+1,1)</f>
        <v>-</v>
      </c>
      <c r="AAV66" s="535" cm="1">
        <f t="array" aca="1" ref="AAV66" ca="1">INDEX(AAV$13:AAV65,$B66+1,1)</f>
        <v>1</v>
      </c>
      <c r="AAW66" s="535" cm="1">
        <f t="array" aca="1" ref="AAW66" ca="1">INDEX(AAW$13:AAW65,$B66+1,1)</f>
        <v>1</v>
      </c>
      <c r="AAX66" s="535" t="str" cm="1">
        <f t="array" aca="1" ref="AAX66" ca="1">INDEX(AAX$13:AAX65,$B66+1,1)</f>
        <v>-</v>
      </c>
      <c r="AAY66" s="535" t="str" cm="1">
        <f t="array" aca="1" ref="AAY66" ca="1">INDEX(AAY$13:AAY65,$B66+1,1)</f>
        <v>-</v>
      </c>
      <c r="AAZ66" s="535" t="str" cm="1">
        <f t="array" aca="1" ref="AAZ66" ca="1">INDEX(AAZ$13:AAZ65,$B66+1,1)</f>
        <v>-</v>
      </c>
      <c r="ABA66" s="535" t="str" cm="1">
        <f t="array" aca="1" ref="ABA66" ca="1">INDEX(ABA$13:ABA65,$B66+1,1)</f>
        <v>-</v>
      </c>
      <c r="ABB66" s="535" t="str" cm="1">
        <f t="array" aca="1" ref="ABB66" ca="1">INDEX(ABB$13:ABB65,$B66+1,1)</f>
        <v>-</v>
      </c>
      <c r="ABC66" s="535" t="str" cm="1">
        <f t="array" aca="1" ref="ABC66" ca="1">INDEX(ABC$13:ABC65,$B66+1,1)</f>
        <v>-</v>
      </c>
      <c r="ABD66" s="535" t="str" cm="1">
        <f t="array" aca="1" ref="ABD66" ca="1">INDEX(ABD$13:ABD65,$B66+1,1)</f>
        <v>-</v>
      </c>
      <c r="ABE66" s="535" t="str" cm="1">
        <f t="array" aca="1" ref="ABE66" ca="1">INDEX(ABE$13:ABE65,$B66+1,1)</f>
        <v>-</v>
      </c>
      <c r="ABF66" s="535" t="str" cm="1">
        <f t="array" aca="1" ref="ABF66" ca="1">INDEX(ABF$13:ABF65,$B66+1,1)</f>
        <v>-</v>
      </c>
      <c r="ABG66" s="535" t="str" cm="1">
        <f t="array" aca="1" ref="ABG66" ca="1">INDEX(ABG$13:ABG65,$B66+1,1)</f>
        <v>-</v>
      </c>
      <c r="ABH66" s="535" t="str" cm="1">
        <f t="array" aca="1" ref="ABH66" ca="1">INDEX(ABH$13:ABH65,$B66+1,1)</f>
        <v>-</v>
      </c>
      <c r="ABI66" s="535" t="str" cm="1">
        <f t="array" aca="1" ref="ABI66" ca="1">INDEX(ABI$13:ABI65,$B66+1,1)</f>
        <v>-</v>
      </c>
      <c r="ABJ66" s="535" t="str" cm="1">
        <f t="array" aca="1" ref="ABJ66" ca="1">INDEX(ABJ$13:ABJ65,$B66+1,1)</f>
        <v>-</v>
      </c>
      <c r="ABK66" s="18"/>
      <c r="ABL66" s="545" t="str">
        <f t="shared" ca="1" si="319"/>
        <v>-</v>
      </c>
      <c r="ABM66" s="545" t="str">
        <f t="shared" ca="1" si="319"/>
        <v>-</v>
      </c>
      <c r="ABN66" s="545" t="str">
        <f t="shared" ca="1" si="319"/>
        <v>-</v>
      </c>
      <c r="ABO66" s="545" t="str">
        <f t="shared" ca="1" si="319"/>
        <v>-</v>
      </c>
      <c r="ABP66" s="545" t="str">
        <f t="shared" ca="1" si="319"/>
        <v>-</v>
      </c>
      <c r="ABQ66" s="545" t="str">
        <f t="shared" ca="1" si="319"/>
        <v>-</v>
      </c>
      <c r="ABR66" s="545" t="str">
        <f t="shared" ca="1" si="319"/>
        <v>-</v>
      </c>
      <c r="ABS66" s="545" t="str">
        <f t="shared" ca="1" si="319"/>
        <v>-</v>
      </c>
      <c r="ABT66" s="545" t="str">
        <f t="shared" ca="1" si="319"/>
        <v>-</v>
      </c>
      <c r="ABU66" s="545" t="str">
        <f t="shared" ca="1" si="319"/>
        <v>-</v>
      </c>
      <c r="ABV66" s="545" t="str">
        <f t="shared" ca="1" si="320"/>
        <v>-</v>
      </c>
      <c r="ABW66" s="545" t="str">
        <f t="shared" ca="1" si="320"/>
        <v>-</v>
      </c>
      <c r="ABX66" s="545" t="str">
        <f t="shared" ca="1" si="320"/>
        <v>-</v>
      </c>
      <c r="ABY66" s="545" t="str">
        <f t="shared" ca="1" si="320"/>
        <v>-</v>
      </c>
      <c r="ABZ66" s="545" t="str">
        <f t="shared" ca="1" si="320"/>
        <v>-</v>
      </c>
      <c r="ACA66" s="545" t="str">
        <f t="shared" ca="1" si="320"/>
        <v>-</v>
      </c>
      <c r="ACB66" s="545" t="str">
        <f t="shared" ca="1" si="320"/>
        <v>-</v>
      </c>
      <c r="ACC66" s="545" t="b">
        <f t="shared" ca="1" si="320"/>
        <v>1</v>
      </c>
      <c r="ACD66" s="545" t="str">
        <f t="shared" ca="1" si="320"/>
        <v>-</v>
      </c>
      <c r="ACE66" s="545" t="str">
        <f t="shared" ca="1" si="320"/>
        <v>-</v>
      </c>
      <c r="ACF66" s="545" t="str">
        <f t="shared" ca="1" si="321"/>
        <v>-</v>
      </c>
      <c r="ACG66" s="545" t="str">
        <f t="shared" ca="1" si="321"/>
        <v>-</v>
      </c>
      <c r="ACH66" s="545" t="str">
        <f t="shared" ca="1" si="321"/>
        <v>-</v>
      </c>
      <c r="ACI66" s="545" t="str">
        <f t="shared" ca="1" si="321"/>
        <v>-</v>
      </c>
      <c r="ACJ66" s="545" t="str">
        <f t="shared" ca="1" si="321"/>
        <v>-</v>
      </c>
      <c r="ACK66" s="545" t="str">
        <f t="shared" ca="1" si="321"/>
        <v>-</v>
      </c>
      <c r="ACL66" s="545" t="str">
        <f t="shared" ca="1" si="321"/>
        <v>-</v>
      </c>
      <c r="ACM66" s="545" t="str">
        <f t="shared" ca="1" si="321"/>
        <v>-</v>
      </c>
      <c r="ACN66" s="545" t="str">
        <f t="shared" ca="1" si="321"/>
        <v>-</v>
      </c>
      <c r="ACO66" s="545" t="str">
        <f t="shared" ca="1" si="321"/>
        <v>-</v>
      </c>
      <c r="ACP66" s="545" t="str">
        <f t="shared" ca="1" si="322"/>
        <v>-</v>
      </c>
      <c r="ACQ66" s="545" t="str">
        <f t="shared" ca="1" si="322"/>
        <v>-</v>
      </c>
      <c r="ACR66" s="545" t="str">
        <f t="shared" ca="1" si="322"/>
        <v>-</v>
      </c>
      <c r="ACS66" s="545" t="str">
        <f t="shared" ca="1" si="322"/>
        <v>-</v>
      </c>
      <c r="ACT66" s="545" t="str">
        <f t="shared" ca="1" si="322"/>
        <v>-</v>
      </c>
      <c r="ACU66" s="545" t="b">
        <f t="shared" ca="1" si="322"/>
        <v>1</v>
      </c>
      <c r="ACV66" s="545" t="str">
        <f t="shared" ca="1" si="322"/>
        <v>-</v>
      </c>
      <c r="ACW66" s="545" t="str">
        <f t="shared" ca="1" si="322"/>
        <v>-</v>
      </c>
      <c r="ACX66" s="545" t="str">
        <f t="shared" ca="1" si="322"/>
        <v>-</v>
      </c>
      <c r="ACY66" s="545" t="str">
        <f t="shared" ca="1" si="322"/>
        <v>-</v>
      </c>
      <c r="ACZ66" s="545" t="str">
        <f t="shared" ca="1" si="323"/>
        <v>-</v>
      </c>
      <c r="ADA66" s="545" t="str">
        <f t="shared" ca="1" si="323"/>
        <v>-</v>
      </c>
      <c r="ADB66" s="545" t="str">
        <f t="shared" ca="1" si="323"/>
        <v>-</v>
      </c>
      <c r="ADC66" s="545" t="str">
        <f t="shared" ca="1" si="323"/>
        <v>-</v>
      </c>
      <c r="ADD66" s="545" t="str">
        <f t="shared" ca="1" si="323"/>
        <v>-</v>
      </c>
      <c r="ADE66" s="545" t="str">
        <f t="shared" ca="1" si="323"/>
        <v>-</v>
      </c>
      <c r="ADF66" s="545" t="str">
        <f t="shared" ca="1" si="323"/>
        <v>-</v>
      </c>
      <c r="ADG66" s="545" t="str">
        <f t="shared" ca="1" si="323"/>
        <v>-</v>
      </c>
      <c r="ADH66" s="545" t="str">
        <f t="shared" ca="1" si="323"/>
        <v>-</v>
      </c>
      <c r="ADI66" s="545" t="str">
        <f t="shared" ca="1" si="323"/>
        <v>-</v>
      </c>
      <c r="ADJ66" s="545" t="str">
        <f t="shared" ca="1" si="324"/>
        <v>-</v>
      </c>
      <c r="ADK66" s="545" t="str">
        <f t="shared" ca="1" si="324"/>
        <v>-</v>
      </c>
      <c r="ADL66" s="545" t="str">
        <f t="shared" ca="1" si="324"/>
        <v>-</v>
      </c>
      <c r="ADM66" s="545" t="b">
        <f t="shared" ca="1" si="324"/>
        <v>1</v>
      </c>
      <c r="ADN66" s="545" t="str">
        <f t="shared" ca="1" si="324"/>
        <v>-</v>
      </c>
      <c r="ADO66" s="545" t="str">
        <f t="shared" ca="1" si="324"/>
        <v>-</v>
      </c>
      <c r="ADP66" s="545" t="str">
        <f t="shared" ca="1" si="324"/>
        <v>-</v>
      </c>
      <c r="ADQ66" s="545" t="str">
        <f t="shared" ca="1" si="324"/>
        <v>-</v>
      </c>
      <c r="ADR66" s="545" t="str">
        <f t="shared" ca="1" si="324"/>
        <v>-</v>
      </c>
      <c r="ADS66" s="545" t="str">
        <f t="shared" ca="1" si="324"/>
        <v>-</v>
      </c>
      <c r="ADT66" s="545" t="str">
        <f t="shared" ca="1" si="325"/>
        <v>-</v>
      </c>
      <c r="ADU66" s="545" t="str">
        <f t="shared" ca="1" si="325"/>
        <v>-</v>
      </c>
      <c r="ADV66" s="545" t="str">
        <f t="shared" ca="1" si="325"/>
        <v>-</v>
      </c>
      <c r="ADW66" s="545" t="str">
        <f t="shared" ca="1" si="325"/>
        <v>-</v>
      </c>
      <c r="ADX66" s="545" t="str">
        <f t="shared" ca="1" si="325"/>
        <v>-</v>
      </c>
      <c r="ADY66" s="545" t="str">
        <f t="shared" ca="1" si="325"/>
        <v>-</v>
      </c>
      <c r="ADZ66" s="545" t="str">
        <f t="shared" ca="1" si="325"/>
        <v>-</v>
      </c>
      <c r="AEA66" s="545" t="str">
        <f t="shared" ca="1" si="325"/>
        <v>-</v>
      </c>
      <c r="AEB66" s="545" t="str">
        <f t="shared" ca="1" si="325"/>
        <v>-</v>
      </c>
      <c r="AEC66" s="545" t="str">
        <f t="shared" ca="1" si="325"/>
        <v>-</v>
      </c>
      <c r="AED66" s="545" t="str">
        <f t="shared" ca="1" si="326"/>
        <v>-</v>
      </c>
      <c r="AEE66" s="545" t="b">
        <f t="shared" ca="1" si="326"/>
        <v>1</v>
      </c>
      <c r="AEF66" s="545" t="str">
        <f t="shared" ca="1" si="326"/>
        <v>-</v>
      </c>
      <c r="AEG66" s="545" t="str">
        <f t="shared" ca="1" si="326"/>
        <v>-</v>
      </c>
      <c r="AEH66" s="545" t="str">
        <f t="shared" ca="1" si="326"/>
        <v>-</v>
      </c>
      <c r="AEI66" s="545" t="str">
        <f t="shared" ca="1" si="326"/>
        <v>-</v>
      </c>
      <c r="AEJ66" s="545" t="str">
        <f t="shared" ca="1" si="326"/>
        <v>-</v>
      </c>
      <c r="AEK66" s="545" t="str">
        <f t="shared" ca="1" si="326"/>
        <v>-</v>
      </c>
      <c r="AEL66" s="545" t="str">
        <f t="shared" ca="1" si="326"/>
        <v>-</v>
      </c>
      <c r="AEM66" s="545" t="str">
        <f t="shared" ca="1" si="326"/>
        <v>-</v>
      </c>
      <c r="AEN66" s="545" t="str">
        <f t="shared" ca="1" si="327"/>
        <v>-</v>
      </c>
      <c r="AEO66" s="545" t="str">
        <f t="shared" ca="1" si="327"/>
        <v>-</v>
      </c>
      <c r="AEP66" s="545" t="str">
        <f t="shared" ca="1" si="327"/>
        <v>-</v>
      </c>
      <c r="AEQ66" s="545" t="str">
        <f t="shared" ca="1" si="327"/>
        <v>-</v>
      </c>
      <c r="AER66" s="545" t="str">
        <f t="shared" ca="1" si="327"/>
        <v>-</v>
      </c>
      <c r="AES66" s="545" t="str">
        <f t="shared" ca="1" si="327"/>
        <v>-</v>
      </c>
      <c r="AET66" s="545" t="str">
        <f t="shared" ca="1" si="327"/>
        <v>-</v>
      </c>
      <c r="AEU66" s="545" t="str">
        <f t="shared" ca="1" si="327"/>
        <v>-</v>
      </c>
      <c r="AEV66" s="545" t="str">
        <f t="shared" ca="1" si="327"/>
        <v>-</v>
      </c>
      <c r="AEW66" s="545" t="b">
        <f t="shared" ca="1" si="327"/>
        <v>1</v>
      </c>
      <c r="AEX66" s="535" cm="1">
        <f t="array" aca="1" ref="AEX66" ca="1">INDEX(AEX$13:AEX65,$B66+1,1)</f>
        <v>0</v>
      </c>
      <c r="AEY66" s="483">
        <v>0</v>
      </c>
    </row>
    <row r="67" spans="1:831" outlineLevel="2">
      <c r="A67" s="18">
        <f t="shared" si="221"/>
        <v>54</v>
      </c>
      <c r="B67" s="191">
        <f t="shared" ref="B67:B115" ca="1" si="343">OFFSET(B67,-1,0)</f>
        <v>51</v>
      </c>
      <c r="C67" s="458">
        <f t="shared" ca="1" si="225"/>
        <v>1200</v>
      </c>
      <c r="D67" s="119" t="str">
        <f t="shared" ca="1" si="226"/>
        <v>GSW</v>
      </c>
      <c r="E67" t="b">
        <v>0</v>
      </c>
      <c r="F67" t="b">
        <v>0</v>
      </c>
      <c r="G67" t="b">
        <f t="shared" si="227"/>
        <v>0</v>
      </c>
      <c r="H67" s="191">
        <f t="shared" ca="1" si="338"/>
        <v>3</v>
      </c>
      <c r="I67" s="535" cm="1">
        <f t="array" aca="1" ref="I67" ca="1">INDEX(I$13:I66,$B67+1,1)</f>
        <v>1</v>
      </c>
      <c r="J67" s="535" cm="1">
        <f t="array" aca="1" ref="J67" ca="1">INDEX(J$13:J66,$B67+1,1)</f>
        <v>0</v>
      </c>
      <c r="K67" s="535" cm="1">
        <f t="array" aca="1" ref="K67" ca="1">INDEX(K$13:K66,$B67+1,1)</f>
        <v>1</v>
      </c>
      <c r="L67" s="535" cm="1">
        <f t="array" aca="1" ref="L67" ca="1">INDEX(L$13:L66,$B67+1,1)</f>
        <v>2</v>
      </c>
      <c r="M67" s="475">
        <v>5</v>
      </c>
      <c r="N67" s="535" cm="1">
        <f t="array" aca="1" ref="N67" ca="1">INDEX(N$13:N66,$B67+1,1)</f>
        <v>3</v>
      </c>
      <c r="O67" s="535" cm="1">
        <f t="array" aca="1" ref="O67" ca="1">INDEX(O$13:O66,$B67+1,1)</f>
        <v>2</v>
      </c>
      <c r="P67" s="535" cm="1">
        <f t="array" aca="1" ref="P67" ca="1">INDEX(P$13:P66,$B67+1,1)</f>
        <v>0</v>
      </c>
      <c r="Q67" s="535" cm="1">
        <f t="array" aca="1" ref="Q67" ca="1">INDEX(Q$13:Q66,$B67+1,1)</f>
        <v>1</v>
      </c>
      <c r="R67" s="535" cm="1">
        <f t="array" aca="1" ref="R67" ca="1">INDEX(R$13:R66,$B67+1,1)</f>
        <v>1</v>
      </c>
      <c r="S67" s="535" cm="1">
        <f t="array" aca="1" ref="S67" ca="1">INDEX(S$13:S66,$B67+1,1)</f>
        <v>1</v>
      </c>
      <c r="T67" s="411">
        <f t="shared" ca="1" si="228"/>
        <v>2</v>
      </c>
      <c r="U67" s="411">
        <f t="shared" ca="1" si="228"/>
        <v>2</v>
      </c>
      <c r="V67" s="411">
        <f t="shared" ca="1" si="229"/>
        <v>2</v>
      </c>
      <c r="W67" s="777" t="b">
        <f t="shared" ca="1" si="230"/>
        <v>1</v>
      </c>
      <c r="X67" s="777" t="b">
        <f t="shared" ca="1" si="230"/>
        <v>1</v>
      </c>
      <c r="Y67" s="777" t="b">
        <f t="shared" ca="1" si="230"/>
        <v>1</v>
      </c>
      <c r="Z67" s="796" t="b" cm="1">
        <f t="array" aca="1" ref="Z67" ca="1">INDEX(Z$13:Z66,$B67+1,1)</f>
        <v>0</v>
      </c>
      <c r="AA67" s="411">
        <f t="shared" ca="1" si="328"/>
        <v>6</v>
      </c>
      <c r="AB67" s="411">
        <f t="shared" ca="1" si="231"/>
        <v>6</v>
      </c>
      <c r="AC67" s="535" cm="1">
        <f t="array" aca="1" ref="AC67" ca="1">INDEX(AC$13:AC66,$B67+1,1)</f>
        <v>6</v>
      </c>
      <c r="AD67" s="535" cm="1">
        <f t="array" aca="1" ref="AD67" ca="1">INDEX(AD$13:AD66,$B67+1,1)</f>
        <v>6</v>
      </c>
      <c r="AE67" s="535" cm="1">
        <f t="array" aca="1" ref="AE67" ca="1">INDEX(AE$13:AE66,$B67+1,1)</f>
        <v>0</v>
      </c>
      <c r="AF67" s="535" cm="1">
        <f t="array" aca="1" ref="AF67" ca="1">INDEX(AF$13:AF66,$B67+1,1)</f>
        <v>0</v>
      </c>
      <c r="AG67" s="535" cm="1">
        <f t="array" aca="1" ref="AG67" ca="1">INDEX(AG$13:AG66,$B67+1,1)</f>
        <v>0</v>
      </c>
      <c r="AH67" s="535" cm="1">
        <f t="array" aca="1" ref="AH67" ca="1">INDEX(AH$13:AH66,$B67+1,1)</f>
        <v>0</v>
      </c>
      <c r="AI67" s="87">
        <f ca="1">INDEX(i.StdELMan,($L67-1)*12+($T67-1)*3+$N67,AI$7)</f>
        <v>2</v>
      </c>
      <c r="AJ67" s="87">
        <f ca="1">INDEX(CHOOSE($N67,DataAutumn!i.AdultDrys,DataWinter!i.AdultDrys,DataSpring!i.AdultDrys),1,$T67)</f>
        <v>1</v>
      </c>
      <c r="AK67" s="535" cm="1">
        <f t="array" aca="1" ref="AK67" ca="1">INDEX(AK$13:AK66,$B67+1,1)</f>
        <v>2</v>
      </c>
      <c r="AL67" s="535" cm="1">
        <f t="array" aca="1" ref="AL67" ca="1">INDEX(AL$13:AL66,$B67+1,1)</f>
        <v>0</v>
      </c>
      <c r="AM67" s="535" cm="1">
        <f t="array" aca="1" ref="AM67" ca="1">INDEX(AM$13:AM66,$B67+1,1)</f>
        <v>2</v>
      </c>
      <c r="AN67" s="111"/>
      <c r="AO67" s="111"/>
      <c r="AP67" s="111"/>
      <c r="AQ67" s="111"/>
      <c r="AR67" s="111"/>
      <c r="AS67" s="111"/>
      <c r="AT67" s="111"/>
      <c r="AU67" s="111"/>
      <c r="AV67" s="111"/>
      <c r="AW67" s="111"/>
      <c r="AX67" s="111"/>
      <c r="AY67" s="111"/>
      <c r="AZ67" s="111" t="s">
        <v>3199</v>
      </c>
      <c r="BA67" s="312" t="str">
        <f ca="1">LEFT(BA66,LEN($BA$57))     &amp;    TEXT($H67," 00000 ")        &amp;      INDEX(i.ModelStructure,$I67,1)    &amp;" "
&amp; $D67                &amp;    " Past" &amp; TEXT($XV67,"??0%;;??0%;    ") &amp; IF($DK67=0," SFM","")&amp;IF($DK67=1," MFM","")&amp;IF($DK67=7," Mat","")&amp;IF($DQ67=TRUE,"&amp;BBT","    ")              &amp;      " TOL"&amp;INDEX(i.TOL_Desc,1,$N67)
&amp; " Scan"&amp;$AK67       &amp;    CHOOSE($K67+1," CFS"," GFS"," NFS")
&amp; " RR"&amp;TEXT(SUM($FD67:$FE67),"+00%;-00%;    ;@")
&amp; " EL"&amp;IF($EZ67="-","_Opt",TEXT($EZ67,"000%"))
&amp; " Emptys_"&amp;CHOOSE($AI67,"Free  ","Retain","Sell  ","Single")
&amp; " ("&amp;IF(OR($ZH67,AND($ZH67="-",$DD67)),"P","E")   &amp;IF(OR($ZJ67,AND($ZJ67="-",$DE67)),"T","t")        &amp;     "_F"&amp;IF($AAG67&lt;&gt;FALSE,3,0)+COUNTIF($ZY67:$AAC67,TRUE)+COUNTIF($BV67:$BW67,"&gt;0")&amp;IF($AAE67&lt;&gt;FALSE,3,0)+COUNTIF($BV67:$BW67,"&gt;0")&amp;"N"&amp;IF($AAJ67&lt;&gt;"-",$AAJ67,$DI67)&amp;IF($AAK67&lt;&gt;"-",$AAK67,$DJ67)&amp;"L"&amp;$AAV67&amp;$AAW67&amp;")"</f>
        <v>GHG 00003 SE GSW Past 25% MFM     TOLSpr Scan2 GFS RR+01% EL000% Emptys_Retain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32"/>
        <v>1</v>
      </c>
      <c r="BO67" s="411" t="str">
        <f t="shared" ca="1" si="232"/>
        <v>-</v>
      </c>
      <c r="BP67" s="411" t="b">
        <f t="shared" ca="1" si="232"/>
        <v>0</v>
      </c>
      <c r="BQ67" s="411" t="str">
        <f t="shared" ca="1" si="232"/>
        <v>-</v>
      </c>
      <c r="BR67" s="411" t="str">
        <f t="shared" ca="1" si="232"/>
        <v>-</v>
      </c>
      <c r="BS67" s="411" t="str">
        <f t="shared" ca="1" si="232"/>
        <v>-</v>
      </c>
      <c r="BT67" s="411" t="str">
        <f t="shared" ca="1" si="232"/>
        <v>-</v>
      </c>
      <c r="BU67" s="411" t="str">
        <f t="shared" ca="1" si="232"/>
        <v>-</v>
      </c>
      <c r="BV67" s="411" t="str">
        <f t="shared" ca="1" si="232"/>
        <v>-</v>
      </c>
      <c r="BW67" s="411" t="str">
        <f t="shared" ca="1" si="232"/>
        <v>-</v>
      </c>
      <c r="BX67" s="411" t="str">
        <f t="shared" ca="1" si="232"/>
        <v>-</v>
      </c>
      <c r="BY67" s="411" t="str">
        <f t="shared" ca="1" si="232"/>
        <v>-</v>
      </c>
      <c r="BZ67" s="411" t="b">
        <f t="shared" ca="1" si="232"/>
        <v>0</v>
      </c>
      <c r="CA67" s="87">
        <f t="shared" ca="1" si="232"/>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33"/>
        <v>-</v>
      </c>
      <c r="CI67" s="411">
        <f t="shared" ca="1" si="234"/>
        <v>1</v>
      </c>
      <c r="CJ67" s="411">
        <f t="shared" ca="1" si="234"/>
        <v>1</v>
      </c>
      <c r="CK67" s="535" t="str" cm="1">
        <f t="array" aca="1" ref="CK67" ca="1">INDEX(CK$13:CK66,$B67+1,1)</f>
        <v>-</v>
      </c>
      <c r="CL67" s="535" t="str" cm="1">
        <f t="array" aca="1" ref="CL67" ca="1">INDEX(CL$13:CL66,$B67+1,1)</f>
        <v>-</v>
      </c>
      <c r="CM67" s="535" t="str" cm="1">
        <f t="array" aca="1" ref="CM67" ca="1">INDEX(CM$13:CM66,$B67+1,1)</f>
        <v>-</v>
      </c>
      <c r="CN67" s="411" t="str">
        <f t="shared" ca="1" si="235"/>
        <v>-</v>
      </c>
      <c r="CO67" s="411">
        <f t="shared" ca="1" si="236"/>
        <v>1</v>
      </c>
      <c r="CP67" s="411">
        <f t="shared" ca="1" si="236"/>
        <v>1</v>
      </c>
      <c r="CQ67" s="535" t="str" cm="1">
        <f t="array" aca="1" ref="CQ67" ca="1">INDEX(CQ$13:CQ66,$B67+1,1)</f>
        <v>-</v>
      </c>
      <c r="CR67" s="411" t="str">
        <f t="shared" ca="1" si="237"/>
        <v>-</v>
      </c>
      <c r="CS67" s="411">
        <f t="shared" ca="1" si="238"/>
        <v>1</v>
      </c>
      <c r="CT67" s="535" t="str" cm="1">
        <f t="array" aca="1" ref="CT67" ca="1">INDEX(CT$13:CT66,$B67+1,1)</f>
        <v>-</v>
      </c>
      <c r="CU67" s="535" t="str" cm="1">
        <f t="array" aca="1" ref="CU67" ca="1">INDEX(CU$13:CU66,$B67+1,1)</f>
        <v>-</v>
      </c>
      <c r="CV67" s="411">
        <f t="shared" ca="1" si="239"/>
        <v>1</v>
      </c>
      <c r="CW67" s="535" t="str" cm="1">
        <f t="array" aca="1" ref="CW67" ca="1">INDEX(CW$13:CW66,$B67+1,1)</f>
        <v>-</v>
      </c>
      <c r="CX67" s="411" t="str">
        <f t="shared" ca="1" si="240"/>
        <v>-</v>
      </c>
      <c r="CY67" s="411">
        <f t="shared" ca="1" si="241"/>
        <v>1</v>
      </c>
      <c r="CZ67" s="411">
        <f t="shared" ca="1" si="241"/>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29"/>
        <v>0</v>
      </c>
      <c r="DH67" s="804" cm="1">
        <f t="array" aca="1" ref="DH67" ca="1">VALUE(IFERROR(VALUE($K67),0) &amp; _xlfn.SWITCH($CD67,"-",4,$CD67) &amp; $L67 &amp; $T67 &amp; "00" &amp; $N67 &amp; $AK67 &amp; $R67 &amp; _xlfn.SWITCH($AM67,3,1,$AM67) &amp; _xlfn.SWITCH($M67,4,0,$M67) &amp; _xlfn.SWITCH($AD67,6,1,$AD67))</f>
        <v>142200321251</v>
      </c>
      <c r="DI67" s="535" cm="1">
        <f t="array" aca="1" ref="DI67" ca="1">INDEX(DI$13:DI66,$B67+1,1)</f>
        <v>1</v>
      </c>
      <c r="DJ67" s="535" cm="1">
        <f t="array" aca="1" ref="DJ67" ca="1">INDEX(DJ$13:DJ66,$B67+1,1)</f>
        <v>1</v>
      </c>
      <c r="DK67" s="411">
        <f t="shared" ca="1" si="242"/>
        <v>1</v>
      </c>
      <c r="DL67" s="411">
        <f t="shared" ca="1" si="242"/>
        <v>60</v>
      </c>
      <c r="DM67" s="411" t="str">
        <f t="shared" ca="1" si="242"/>
        <v>-</v>
      </c>
      <c r="DN67" s="411" t="str">
        <f t="shared" ca="1" si="242"/>
        <v>-</v>
      </c>
      <c r="DO67" s="411" t="str">
        <f t="shared" ca="1" si="242"/>
        <v>-</v>
      </c>
      <c r="DP67" s="411" t="str">
        <f t="shared" ca="1" si="242"/>
        <v>-</v>
      </c>
      <c r="DQ67" s="411" t="b">
        <f t="shared" ca="1" si="243"/>
        <v>0</v>
      </c>
      <c r="DR67" s="411" t="str">
        <f t="shared" ca="1" si="244"/>
        <v>-</v>
      </c>
      <c r="DS67" s="411" t="str">
        <f t="shared" ca="1" si="244"/>
        <v>-</v>
      </c>
      <c r="DT67" s="411" t="str">
        <f t="shared" ca="1" si="244"/>
        <v>-</v>
      </c>
      <c r="DU67" s="411" t="str">
        <f t="shared" ca="1" si="244"/>
        <v>-</v>
      </c>
      <c r="DV67" s="411">
        <f t="shared" ca="1" si="244"/>
        <v>500</v>
      </c>
      <c r="DW67" s="411">
        <f t="shared" ca="1" si="244"/>
        <v>500</v>
      </c>
      <c r="DX67" s="411" t="str">
        <f t="shared" ca="1" si="244"/>
        <v>-</v>
      </c>
      <c r="DY67" s="411" t="str">
        <f t="shared" ca="1" si="244"/>
        <v>-</v>
      </c>
      <c r="DZ67" s="411" t="str">
        <f t="shared" ca="1" si="244"/>
        <v>-</v>
      </c>
      <c r="EA67" s="411" t="str">
        <f t="shared" ca="1" si="245"/>
        <v>-</v>
      </c>
      <c r="EB67" s="411" t="str">
        <f t="shared" ca="1" si="245"/>
        <v>-</v>
      </c>
      <c r="EC67" s="535" cm="1">
        <f t="array" aca="1" ref="EC67" ca="1">INDEX(EC$13:EC66,$B67+1,1)</f>
        <v>0</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535" cm="1">
        <f t="array" aca="1" ref="EN67" ca="1">INDEX(EN$13:EN66,$B67+1,1)</f>
        <v>999999</v>
      </c>
      <c r="EO67" s="535" cm="1">
        <f t="array" aca="1" ref="EO67" ca="1">INDEX(EO$13:EO66,$B67+1,1)</f>
        <v>999999</v>
      </c>
      <c r="EP67" s="782">
        <f t="shared" ca="1" si="246"/>
        <v>0</v>
      </c>
      <c r="EQ67" s="782">
        <f t="shared" ca="1" si="246"/>
        <v>0</v>
      </c>
      <c r="ER67" s="782">
        <f t="shared" ca="1" si="246"/>
        <v>999999</v>
      </c>
      <c r="ES67" s="800" t="str">
        <f t="shared" ca="1" si="330"/>
        <v>-</v>
      </c>
      <c r="ET67" s="800" t="str">
        <f t="shared" ca="1" si="247"/>
        <v>-</v>
      </c>
      <c r="EU67" s="801" t="str">
        <f t="shared" ca="1" si="248"/>
        <v>-</v>
      </c>
      <c r="EV67" s="802" t="str">
        <f t="shared" ca="1" si="331"/>
        <v>-</v>
      </c>
      <c r="EW67" s="781">
        <f t="shared" ca="1" si="249"/>
        <v>999999</v>
      </c>
      <c r="EX67" s="779">
        <f t="shared" ca="1" si="332"/>
        <v>999999</v>
      </c>
      <c r="EY67" s="780">
        <f t="shared" ca="1" si="333"/>
        <v>999999</v>
      </c>
      <c r="EZ67" s="727" cm="1">
        <f t="array" aca="1" ref="EZ67" ca="1">INDEX(i.ELMated,$AB67+1,1)</f>
        <v>0</v>
      </c>
      <c r="FA67" s="728" cm="1">
        <f t="array" aca="1" ref="FA67" ca="1">INDEX(i.ELMatedEst,$AA67+1,$T67)</f>
        <v>0</v>
      </c>
      <c r="FB67" s="535" t="str" cm="1">
        <f t="array" aca="1" ref="FB67" ca="1">INDEX(FB$13:FB66,$B67+1,1)</f>
        <v>-</v>
      </c>
      <c r="FC67" s="535" t="str" cm="1">
        <f t="array" aca="1" ref="FC67" ca="1">INDEX(FC$13:FC66,$B67+1,1)</f>
        <v>-</v>
      </c>
      <c r="FD67" s="664">
        <f t="shared" ca="1" si="250"/>
        <v>0</v>
      </c>
      <c r="FE67" s="666">
        <f t="shared" ca="1" si="251"/>
        <v>5.0000000000000001E-3</v>
      </c>
      <c r="FF67" s="191">
        <f t="shared" ca="1" si="339"/>
        <v>0.95</v>
      </c>
      <c r="FG67" s="667">
        <f t="shared" ca="1" si="252"/>
        <v>0.12</v>
      </c>
      <c r="FH67" s="667">
        <f ca="1">INDEX(CHOOSE($N67,DataAutumn!i.EL_PropnSold,DataWinter!i.EL_PropnSold,DataSpring!i.EL_PropnSold),$AI67,$T67)*INDEX(i.ELMatedEst,$AB67+1,$T67)*i.dAdultRR_ELPropSold
+INDEX(i.dryman,($AJ67-1)*4+$AI67,FH$7)</f>
        <v>0</v>
      </c>
      <c r="FI67" s="667">
        <f ca="1">INDEX(CHOOSE($N67,DataAutumn!i.EL_PropnSold,DataWinter!i.EL_PropnSold,DataSpring!i.EL_PropnSold),$AI67,$T67)*INDEX(i.ELMatedEst,$AB67+1,$T67)*i.dAdultRR_ELPropSold
+INDEX(i.dryman,($AJ67-1)*4+$AI67,FI$7)</f>
        <v>3.125E-2</v>
      </c>
      <c r="FJ67" s="667">
        <f ca="1">INDEX(CHOOSE($N67,DataAutumn!i.EL_PropnSold,DataWinter!i.EL_PropnSold,DataSpring!i.EL_PropnSold),$AI67,$T67)*INDEX(i.ELMatedEst,$AB67+1,$T67)*i.dAdultRR_ELPropSold
+INDEX(i.dryman,($AJ67-1)*4+$AI67,FJ$7)</f>
        <v>3.125E-2</v>
      </c>
      <c r="FK67" s="667">
        <f ca="1">INDEX(CHOOSE($N67,DataAutumn!i.EL_PropnSold,DataWinter!i.EL_PropnSold,DataSpring!i.EL_PropnSold),$AI67,$T67)*INDEX(i.ELMatedEst,$AB67+1,$T67)*i.dAdultRR_ELPropSold
+INDEX(i.dryman,($AJ67-1)*4+$AI67,FK$7)</f>
        <v>3.125E-2</v>
      </c>
      <c r="FL67" s="668">
        <f ca="1">INDEX(CHOOSE($N67,DataAutumn!i.EL_PropnSold,DataWinter!i.EL_PropnSold,DataSpring!i.EL_PropnSold),$AI67,$T67)*INDEX(i.ELMatedEst,$AB67+1,$T67)*i.dAdultLSurv_ELPropSold</f>
        <v>0</v>
      </c>
      <c r="FM67" s="666" t="b">
        <f t="shared" ca="1" si="253"/>
        <v>0</v>
      </c>
      <c r="FN67" s="666" t="b">
        <f t="shared" ca="1" si="253"/>
        <v>0</v>
      </c>
      <c r="FO67" s="716" t="b">
        <f t="shared" ca="1" si="254"/>
        <v>1</v>
      </c>
      <c r="FP67" s="666" t="b">
        <f t="shared" ca="1" si="253"/>
        <v>0</v>
      </c>
      <c r="FQ67" s="668">
        <f t="shared" ca="1" si="255"/>
        <v>1</v>
      </c>
      <c r="FR67" s="669">
        <f t="shared" ca="1" si="256"/>
        <v>0</v>
      </c>
      <c r="FS67" s="670" t="b">
        <f t="shared" ca="1" si="257"/>
        <v>0</v>
      </c>
      <c r="FT67" s="665" t="b">
        <f t="shared" ca="1" si="258"/>
        <v>0</v>
      </c>
      <c r="FU67" s="411" t="b">
        <f t="shared" ca="1" si="258"/>
        <v>0</v>
      </c>
      <c r="FV67" s="411" t="b">
        <f t="shared" ca="1" si="258"/>
        <v>1</v>
      </c>
      <c r="FW67" s="87">
        <f t="shared" ca="1" si="259"/>
        <v>2</v>
      </c>
      <c r="FX67" s="87">
        <f t="shared" ca="1" si="259"/>
        <v>2</v>
      </c>
      <c r="FY67" s="411">
        <f t="shared" ca="1" si="260"/>
        <v>1</v>
      </c>
      <c r="FZ67" s="411">
        <f t="shared" ca="1" si="261"/>
        <v>1</v>
      </c>
      <c r="GA67" s="411">
        <f t="shared" ca="1" si="261"/>
        <v>1</v>
      </c>
      <c r="GB67" s="411">
        <f t="shared" ca="1" si="262"/>
        <v>1</v>
      </c>
      <c r="GC67" s="411">
        <f t="shared" ca="1" si="263"/>
        <v>0.35</v>
      </c>
      <c r="GD67" s="411" t="b">
        <f t="shared" ca="1" si="263"/>
        <v>1</v>
      </c>
      <c r="GE67" s="411" t="b">
        <f t="shared" ca="1" si="263"/>
        <v>0</v>
      </c>
      <c r="GF67" s="411" t="b">
        <f t="shared" ca="1" si="263"/>
        <v>0</v>
      </c>
      <c r="GG67" s="411" t="b">
        <f t="shared" ca="1" si="263"/>
        <v>0</v>
      </c>
      <c r="GH67" s="87">
        <f t="shared" ca="1" si="264"/>
        <v>1</v>
      </c>
      <c r="GI67" s="87">
        <f t="shared" ca="1" si="264"/>
        <v>1</v>
      </c>
      <c r="GJ67" s="87">
        <f t="shared" ca="1" si="264"/>
        <v>1</v>
      </c>
      <c r="GK67" s="87">
        <f t="shared" ca="1" si="264"/>
        <v>1</v>
      </c>
      <c r="GL67" s="87">
        <f t="shared" ca="1" si="264"/>
        <v>1</v>
      </c>
      <c r="GM67" s="87">
        <f t="shared" ca="1" si="264"/>
        <v>1</v>
      </c>
      <c r="GN67" s="87">
        <f t="shared" ca="1" si="264"/>
        <v>1</v>
      </c>
      <c r="GO67" s="87">
        <f t="shared" ca="1" si="264"/>
        <v>1</v>
      </c>
      <c r="GP67" s="535" cm="1">
        <f t="array" aca="1" ref="GP67" ca="1">INDEX(GP$13:GP66,$B67+1,1)</f>
        <v>0</v>
      </c>
      <c r="GQ67" s="535" cm="1">
        <f t="array" aca="1" ref="GQ67" ca="1">INDEX(GQ$13:GQ66,$B67+1,1)</f>
        <v>0</v>
      </c>
      <c r="GR67" s="535" cm="1">
        <f t="array" aca="1" ref="GR67" ca="1">INDEX(GR$13:GR66,$B67+1,1)</f>
        <v>0</v>
      </c>
      <c r="GS67" s="535" cm="1">
        <f t="array" aca="1" ref="GS67" ca="1">INDEX(GS$13:GS66,$B67+1,1)</f>
        <v>0</v>
      </c>
      <c r="GT67" s="411" cm="1">
        <f t="array" aca="1" ref="GT67" ca="1">INDEX(i.dse_type,1,$L67)</f>
        <v>0</v>
      </c>
      <c r="GU67" s="535" t="str" cm="1">
        <f t="array" aca="1" ref="GU67" ca="1">INDEX(GU$13:GU66,$B67+1,1)</f>
        <v>-</v>
      </c>
      <c r="GV67" s="535" t="str" cm="1">
        <f t="array" aca="1" ref="GV67" ca="1">INDEX(GV$13:GV66,$B67+1,1)</f>
        <v>-</v>
      </c>
      <c r="GW67" s="535" t="str" cm="1">
        <f t="array" aca="1" ref="GW67" ca="1">INDEX(GW$13:GW66,$B67+1,1)</f>
        <v>-</v>
      </c>
      <c r="GX67" s="18"/>
      <c r="GY67" s="535" t="str" cm="1">
        <f t="array" aca="1" ref="GY67" ca="1">INDEX(GY$13:GY66,$B67+1,1)</f>
        <v>-</v>
      </c>
      <c r="GZ67" s="535" t="str" cm="1">
        <f t="array" aca="1" ref="GZ67" ca="1">INDEX(GZ$13:GZ66,$B67+1,1)</f>
        <v>-</v>
      </c>
      <c r="HA67" s="535" t="str" cm="1">
        <f t="array" aca="1" ref="HA67" ca="1">INDEX(HA$13:HA66,$B67+1,1)</f>
        <v>-</v>
      </c>
      <c r="HB67" s="411">
        <f t="shared" si="334"/>
        <v>0</v>
      </c>
      <c r="HC67" s="535" t="str" cm="1">
        <f t="array" aca="1" ref="HC67" ca="1">INDEX(HC$13:HC66,$B67+1,1)</f>
        <v>-</v>
      </c>
      <c r="HD67" s="535" cm="1">
        <f t="array" aca="1" ref="HD67" ca="1">INDEX(HD$13:HD66,$B67+1,1)</f>
        <v>1</v>
      </c>
      <c r="HE67" s="535" cm="1">
        <f t="array" aca="1" ref="HE67" ca="1">INDEX(HE$13:HE66,$B67+1,1)</f>
        <v>1</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t="str" cm="1">
        <f t="array" aca="1" ref="HU67" ca="1">INDEX(HU$13:HU66,$B67+1,1)</f>
        <v>-</v>
      </c>
      <c r="HV67" s="535" t="str" cm="1">
        <f t="array" aca="1" ref="HV67" ca="1">INDEX(HV$13:HV66,$B67+1,1)</f>
        <v>-</v>
      </c>
      <c r="HW67" s="535" t="str" cm="1">
        <f t="array" aca="1" ref="HW67" ca="1">INDEX(HW$13:HW66,$B67+1,1)</f>
        <v>-</v>
      </c>
      <c r="HX67" s="535" t="str" cm="1">
        <f t="array" aca="1" ref="HX67" ca="1">INDEX(HX$13:HX66,$B67+1,1)</f>
        <v>-</v>
      </c>
      <c r="HY67" s="535" t="str" cm="1">
        <f t="array" aca="1" ref="HY67" ca="1">INDEX(HY$13:HY66,$B67+1,1)</f>
        <v>-</v>
      </c>
      <c r="HZ67" s="535" t="str" cm="1">
        <f t="array" aca="1" ref="HZ67" ca="1">INDEX(HZ$13:HZ66,$B67+1,1)</f>
        <v>-</v>
      </c>
      <c r="IA67" s="535" cm="1">
        <f t="array" aca="1" ref="IA67" ca="1">INDEX(IA$13:IA66,$B67+1,1)</f>
        <v>0</v>
      </c>
      <c r="IB67" s="535" t="str" cm="1">
        <f t="array" aca="1" ref="IB67" ca="1">INDEX(IB$13:IB66,$B67+1,1)</f>
        <v>-</v>
      </c>
      <c r="IC67" s="535" cm="1">
        <f t="array" aca="1" ref="IC67" ca="1">INDEX(IC$13:IC66,$B67+1,1)</f>
        <v>1</v>
      </c>
      <c r="ID67" s="727">
        <f t="shared" si="265"/>
        <v>0</v>
      </c>
      <c r="IE67" s="727">
        <f t="shared" si="265"/>
        <v>0</v>
      </c>
      <c r="IF67" s="727">
        <f t="shared" si="265"/>
        <v>0</v>
      </c>
      <c r="IG67" s="727">
        <f t="shared" si="266"/>
        <v>0</v>
      </c>
      <c r="IH67" s="727">
        <f t="shared" si="266"/>
        <v>0</v>
      </c>
      <c r="II67" s="727">
        <f t="shared" si="266"/>
        <v>0</v>
      </c>
      <c r="IJ67" s="535" cm="1">
        <f t="array" aca="1" ref="IJ67" ca="1">INDEX(IJ$13:IJ66,$B67+1,1)</f>
        <v>0</v>
      </c>
      <c r="IK67" s="727">
        <f t="shared" si="267"/>
        <v>1</v>
      </c>
      <c r="IL67" s="727">
        <f t="shared" si="267"/>
        <v>0</v>
      </c>
      <c r="IM67" s="727">
        <f t="shared" si="267"/>
        <v>0</v>
      </c>
      <c r="IN67" s="727">
        <f t="shared" si="267"/>
        <v>0</v>
      </c>
      <c r="IO67" s="535" cm="1">
        <f t="array" aca="1" ref="IO67" ca="1">INDEX(IO$13:IO66,$B67+1,1)</f>
        <v>0</v>
      </c>
      <c r="IP67" s="727">
        <f t="shared" si="267"/>
        <v>0</v>
      </c>
      <c r="IQ67" s="18"/>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t="str" cm="1">
        <f t="array" aca="1" ref="JB67" ca="1">INDEX(JB$13:JB66,$B67+1,1)</f>
        <v>-</v>
      </c>
      <c r="JC67" s="535" t="str" cm="1">
        <f t="array" aca="1" ref="JC67" ca="1">INDEX(JC$13:JC66,$B67+1,1)</f>
        <v>-</v>
      </c>
      <c r="JD67" s="535" t="str" cm="1">
        <f t="array" aca="1" ref="JD67" ca="1">INDEX(JD$13:JD66,$B67+1,1)</f>
        <v>-</v>
      </c>
      <c r="JE67" s="535" t="str" cm="1">
        <f t="array" aca="1" ref="JE67" ca="1">INDEX(JE$13:JE66,$B67+1,1)</f>
        <v>-</v>
      </c>
      <c r="JF67" s="535" t="str" cm="1">
        <f t="array" aca="1" ref="JF67" ca="1">INDEX(JF$13:JF66,$B67+1,1)</f>
        <v>-</v>
      </c>
      <c r="JG67" s="535" t="str" cm="1">
        <f t="array" aca="1" ref="JG67" ca="1">INDEX(JG$13:JG66,$B67+1,1)</f>
        <v>-</v>
      </c>
      <c r="JH67" s="535" cm="1">
        <f t="array" aca="1" ref="JH67" ca="1">INDEX(JH$13:JH66,$B67+1,1)</f>
        <v>0</v>
      </c>
      <c r="JI67" s="535" cm="1">
        <f t="array" aca="1" ref="JI67" ca="1">INDEX(JI$13:JI66,$B67+1,1)</f>
        <v>0</v>
      </c>
      <c r="JJ67" s="545" cm="1">
        <f t="array" aca="1" ref="JJ67" ca="1">IF(AND($N67=JJ$10,$AS67&lt;&gt;0),INDEX(i.LTWFeedLevels,$AS67,12),0)</f>
        <v>0</v>
      </c>
      <c r="JK67" s="630" cm="1">
        <f t="array" aca="1" ref="JK67" ca="1">IF(AND($N67=JK$10,$AT67&lt;&gt;0),INDEX(i.LTWFeedLevels,$AT67,12),0)</f>
        <v>0</v>
      </c>
      <c r="JL67" s="457">
        <f t="shared" ref="JL67:JN67" ca="1" si="344">JK67</f>
        <v>0</v>
      </c>
      <c r="JM67" s="457">
        <f t="shared" ca="1" si="344"/>
        <v>0</v>
      </c>
      <c r="JN67" s="457">
        <f t="shared" ca="1" si="344"/>
        <v>0</v>
      </c>
      <c r="JO67" s="545" cm="1">
        <f t="array" aca="1" ref="JO67" ca="1">IF(AND($N67=JO$10,$AS67&lt;&gt;0),INDEX(i.LTWFeedLevels,$AS67,12),0)</f>
        <v>0</v>
      </c>
      <c r="JP67" s="630" cm="1">
        <f t="array" aca="1" ref="JP67" ca="1">IF(AND($N67=JP$10,$AT67&lt;&gt;0),INDEX(i.LTWFeedLevels,$AT67,12),0)</f>
        <v>0</v>
      </c>
      <c r="JQ67" s="457">
        <f t="shared" ref="JQ67:JS67" ca="1" si="345">JP67</f>
        <v>0</v>
      </c>
      <c r="JR67" s="457">
        <f t="shared" ca="1" si="345"/>
        <v>0</v>
      </c>
      <c r="JS67" s="457">
        <f t="shared" ca="1" si="345"/>
        <v>0</v>
      </c>
      <c r="JT67" s="545" cm="1">
        <f t="array" aca="1" ref="JT67" ca="1">IF(AND($N67=JT$10,$AS67&lt;&gt;0),INDEX(i.LTWFeedLevels,$AS67,12),0)</f>
        <v>0</v>
      </c>
      <c r="JU67" s="630" cm="1">
        <f t="array" aca="1" ref="JU67" ca="1">IF(AND($N67=JU$10,$AT67&lt;&gt;0),INDEX(i.LTWFeedLevels,$AT67,12),0)</f>
        <v>0</v>
      </c>
      <c r="JV67" s="457">
        <f t="shared" ref="JV67:JX67" ca="1" si="346">JU67</f>
        <v>0</v>
      </c>
      <c r="JW67" s="457">
        <f t="shared" ca="1" si="346"/>
        <v>0</v>
      </c>
      <c r="JX67" s="457">
        <f t="shared" ca="1" si="346"/>
        <v>0</v>
      </c>
      <c r="JY67" s="189">
        <f t="shared" ca="1" si="271"/>
        <v>0</v>
      </c>
      <c r="JZ67" s="189">
        <f t="shared" ca="1" si="271"/>
        <v>0</v>
      </c>
      <c r="KA67" s="189">
        <f t="shared" ca="1" si="271"/>
        <v>0</v>
      </c>
      <c r="KB67" s="189">
        <f t="shared" ca="1" si="271"/>
        <v>0</v>
      </c>
      <c r="KC67" s="189">
        <f t="shared" ca="1" si="271"/>
        <v>0</v>
      </c>
      <c r="KD67" s="189">
        <f t="shared" ca="1" si="271"/>
        <v>0</v>
      </c>
      <c r="KE67" s="189">
        <f t="shared" ca="1" si="271"/>
        <v>0</v>
      </c>
      <c r="KF67" s="189">
        <f t="shared" ca="1" si="271"/>
        <v>0</v>
      </c>
      <c r="KG67" s="189">
        <f t="shared" ca="1" si="271"/>
        <v>0</v>
      </c>
      <c r="KH67" s="189">
        <f t="shared" ca="1" si="271"/>
        <v>0</v>
      </c>
      <c r="KI67" s="189">
        <f t="shared" ca="1" si="272"/>
        <v>0</v>
      </c>
      <c r="KJ67" s="189">
        <f t="shared" ca="1" si="272"/>
        <v>0</v>
      </c>
      <c r="KK67" s="189">
        <f t="shared" ca="1" si="272"/>
        <v>0</v>
      </c>
      <c r="KL67" s="189">
        <f t="shared" ca="1" si="272"/>
        <v>0</v>
      </c>
      <c r="KM67" s="189">
        <f t="shared" ca="1" si="272"/>
        <v>0</v>
      </c>
      <c r="KN67" s="189">
        <f t="shared" ca="1" si="272"/>
        <v>0</v>
      </c>
      <c r="KO67" s="189">
        <f t="shared" ca="1" si="272"/>
        <v>0</v>
      </c>
      <c r="KP67" s="189">
        <f t="shared" ca="1" si="272"/>
        <v>0</v>
      </c>
      <c r="KQ67" s="189">
        <f t="shared" ca="1" si="272"/>
        <v>0</v>
      </c>
      <c r="KR67" s="189">
        <f t="shared" ca="1" si="272"/>
        <v>0</v>
      </c>
      <c r="KS67" s="189">
        <f t="shared" ca="1" si="273"/>
        <v>0</v>
      </c>
      <c r="KT67" s="189">
        <f t="shared" ca="1" si="273"/>
        <v>0</v>
      </c>
      <c r="KU67" s="189">
        <f t="shared" ca="1" si="273"/>
        <v>0</v>
      </c>
      <c r="KV67" s="189">
        <f t="shared" ca="1" si="273"/>
        <v>0</v>
      </c>
      <c r="KW67" s="189">
        <f t="shared" ca="1" si="273"/>
        <v>0</v>
      </c>
      <c r="KX67" s="189">
        <f t="shared" ca="1" si="273"/>
        <v>0</v>
      </c>
      <c r="KY67" s="189">
        <f t="shared" ca="1" si="273"/>
        <v>0</v>
      </c>
      <c r="KZ67" s="189">
        <f t="shared" ca="1" si="273"/>
        <v>0</v>
      </c>
      <c r="LA67" s="189">
        <f t="shared" ca="1" si="273"/>
        <v>0</v>
      </c>
      <c r="LB67" s="189">
        <f t="shared" ca="1" si="273"/>
        <v>0</v>
      </c>
      <c r="LC67" s="189">
        <f t="shared" ca="1" si="274"/>
        <v>0</v>
      </c>
      <c r="LD67" s="189">
        <f t="shared" ca="1" si="274"/>
        <v>0</v>
      </c>
      <c r="LE67" s="189">
        <f t="shared" ca="1" si="274"/>
        <v>0</v>
      </c>
      <c r="LF67" s="189">
        <f t="shared" ca="1" si="274"/>
        <v>0</v>
      </c>
      <c r="LG67" s="189">
        <f t="shared" ca="1" si="274"/>
        <v>0</v>
      </c>
      <c r="LH67" s="189">
        <f t="shared" ca="1" si="274"/>
        <v>0</v>
      </c>
      <c r="LI67" s="189">
        <f t="shared" ca="1" si="274"/>
        <v>0</v>
      </c>
      <c r="LJ67" s="189">
        <f t="shared" ca="1" si="274"/>
        <v>0</v>
      </c>
      <c r="LK67" s="189">
        <f t="shared" ca="1" si="274"/>
        <v>0</v>
      </c>
      <c r="LL67" s="189">
        <f t="shared" ca="1" si="274"/>
        <v>0</v>
      </c>
      <c r="LM67" s="189">
        <f t="shared" ca="1" si="275"/>
        <v>0</v>
      </c>
      <c r="LN67" s="189">
        <f t="shared" ca="1" si="275"/>
        <v>0</v>
      </c>
      <c r="LO67" s="189">
        <f t="shared" ca="1" si="275"/>
        <v>0</v>
      </c>
      <c r="LP67" s="189">
        <f t="shared" ca="1" si="275"/>
        <v>0</v>
      </c>
      <c r="LQ67" s="189">
        <f t="shared" ca="1" si="275"/>
        <v>0</v>
      </c>
      <c r="LR67" s="189">
        <f t="shared" ca="1" si="275"/>
        <v>0</v>
      </c>
      <c r="LS67" s="189">
        <f t="shared" ca="1" si="275"/>
        <v>0</v>
      </c>
      <c r="LT67" s="189">
        <f t="shared" ca="1" si="275"/>
        <v>0</v>
      </c>
      <c r="LU67" s="189">
        <f t="shared" ca="1" si="275"/>
        <v>0</v>
      </c>
      <c r="LV67" s="189">
        <f t="shared" ca="1" si="275"/>
        <v>0</v>
      </c>
      <c r="LW67" s="189">
        <f t="shared" ca="1" si="276"/>
        <v>0</v>
      </c>
      <c r="LX67" s="189">
        <f t="shared" ca="1" si="276"/>
        <v>0</v>
      </c>
      <c r="LY67" s="189">
        <f t="shared" ca="1" si="276"/>
        <v>0</v>
      </c>
      <c r="LZ67" s="189">
        <f t="shared" ca="1" si="276"/>
        <v>0</v>
      </c>
      <c r="MA67" s="189">
        <f t="shared" ca="1" si="276"/>
        <v>0</v>
      </c>
      <c r="MB67" s="189">
        <f t="shared" ca="1" si="276"/>
        <v>0</v>
      </c>
      <c r="MC67" s="189">
        <f t="shared" ca="1" si="276"/>
        <v>0</v>
      </c>
      <c r="MD67" s="189">
        <f t="shared" ca="1" si="276"/>
        <v>0</v>
      </c>
      <c r="ME67" s="189">
        <f t="shared" ca="1" si="276"/>
        <v>0</v>
      </c>
      <c r="MF67" s="189">
        <f t="shared" ca="1" si="276"/>
        <v>0</v>
      </c>
      <c r="MG67" s="189">
        <f t="shared" ca="1" si="277"/>
        <v>0</v>
      </c>
      <c r="MH67" s="189">
        <f t="shared" ca="1" si="277"/>
        <v>0</v>
      </c>
      <c r="MI67" s="189">
        <f t="shared" ca="1" si="277"/>
        <v>0</v>
      </c>
      <c r="MJ67" s="189">
        <f t="shared" ca="1" si="277"/>
        <v>0</v>
      </c>
      <c r="MK67" s="189">
        <f t="shared" ca="1" si="277"/>
        <v>0</v>
      </c>
      <c r="ML67" s="189">
        <f t="shared" ca="1" si="277"/>
        <v>0</v>
      </c>
      <c r="MM67" s="189">
        <f t="shared" ca="1" si="277"/>
        <v>0</v>
      </c>
      <c r="MN67" s="189">
        <f t="shared" ca="1" si="277"/>
        <v>0</v>
      </c>
      <c r="MO67" s="189">
        <f t="shared" ca="1" si="277"/>
        <v>0</v>
      </c>
      <c r="MP67" s="189">
        <f t="shared" ca="1" si="277"/>
        <v>0</v>
      </c>
      <c r="MQ67" s="189">
        <f t="shared" ca="1" si="277"/>
        <v>0</v>
      </c>
      <c r="MR67" s="189">
        <f t="shared" ca="1" si="277"/>
        <v>0</v>
      </c>
      <c r="MS67" s="557">
        <f t="shared" ca="1" si="278"/>
        <v>0</v>
      </c>
      <c r="MT67" s="557">
        <f t="shared" ca="1" si="278"/>
        <v>0</v>
      </c>
      <c r="MU67" s="557">
        <f t="shared" ca="1" si="278"/>
        <v>0</v>
      </c>
      <c r="MV67" s="557">
        <f t="shared" ca="1" si="278"/>
        <v>0</v>
      </c>
      <c r="MW67" s="557">
        <f t="shared" ca="1" si="278"/>
        <v>0</v>
      </c>
      <c r="MX67" s="557">
        <f t="shared" ca="1" si="278"/>
        <v>0</v>
      </c>
      <c r="MY67" s="557">
        <f t="shared" ca="1" si="278"/>
        <v>0</v>
      </c>
      <c r="MZ67" s="557">
        <f t="shared" ca="1" si="278"/>
        <v>0</v>
      </c>
      <c r="NA67" s="557">
        <f t="shared" ca="1" si="278"/>
        <v>0</v>
      </c>
      <c r="NB67" s="557">
        <f t="shared" ca="1" si="278"/>
        <v>0</v>
      </c>
      <c r="NC67" s="557">
        <f t="shared" ca="1" si="279"/>
        <v>0</v>
      </c>
      <c r="ND67" s="557">
        <f t="shared" ca="1" si="279"/>
        <v>0</v>
      </c>
      <c r="NE67" s="557">
        <f t="shared" ca="1" si="279"/>
        <v>0</v>
      </c>
      <c r="NF67" s="557">
        <f t="shared" ca="1" si="279"/>
        <v>0</v>
      </c>
      <c r="NG67" s="557">
        <f t="shared" ca="1" si="279"/>
        <v>0</v>
      </c>
      <c r="NH67" s="557">
        <f t="shared" ca="1" si="279"/>
        <v>0</v>
      </c>
      <c r="NI67" s="557">
        <f t="shared" ca="1" si="279"/>
        <v>0</v>
      </c>
      <c r="NJ67" s="557">
        <f t="shared" ca="1" si="279"/>
        <v>0</v>
      </c>
      <c r="NK67" s="557">
        <f t="shared" ca="1" si="279"/>
        <v>0</v>
      </c>
      <c r="NL67" s="557">
        <f t="shared" ca="1" si="279"/>
        <v>0</v>
      </c>
      <c r="NM67" s="557">
        <f t="shared" ca="1" si="280"/>
        <v>0</v>
      </c>
      <c r="NN67" s="557">
        <f t="shared" ca="1" si="280"/>
        <v>0</v>
      </c>
      <c r="NO67" s="557">
        <f t="shared" ca="1" si="280"/>
        <v>0</v>
      </c>
      <c r="NP67" s="557">
        <f t="shared" ca="1" si="280"/>
        <v>0</v>
      </c>
      <c r="NQ67" s="557">
        <f t="shared" ca="1" si="280"/>
        <v>0</v>
      </c>
      <c r="NR67" s="557">
        <f t="shared" ca="1" si="280"/>
        <v>0</v>
      </c>
      <c r="NS67" s="557">
        <f t="shared" ca="1" si="280"/>
        <v>0</v>
      </c>
      <c r="NT67" s="557">
        <f t="shared" ca="1" si="280"/>
        <v>0</v>
      </c>
      <c r="NU67" s="557">
        <f t="shared" ca="1" si="280"/>
        <v>0</v>
      </c>
      <c r="NV67" s="557">
        <f t="shared" ca="1" si="280"/>
        <v>0</v>
      </c>
      <c r="NW67" s="557">
        <f t="shared" ca="1" si="281"/>
        <v>0</v>
      </c>
      <c r="NX67" s="557">
        <f t="shared" ca="1" si="281"/>
        <v>0</v>
      </c>
      <c r="NY67" s="557">
        <f t="shared" ca="1" si="281"/>
        <v>0</v>
      </c>
      <c r="NZ67" s="557">
        <f t="shared" ca="1" si="281"/>
        <v>0</v>
      </c>
      <c r="OA67" s="557">
        <f t="shared" ca="1" si="281"/>
        <v>0</v>
      </c>
      <c r="OB67" s="557">
        <f t="shared" ca="1" si="281"/>
        <v>0</v>
      </c>
      <c r="OC67" s="557">
        <f t="shared" ca="1" si="281"/>
        <v>0</v>
      </c>
      <c r="OD67" s="557">
        <f t="shared" ca="1" si="281"/>
        <v>0</v>
      </c>
      <c r="OE67" s="557">
        <f t="shared" ca="1" si="281"/>
        <v>0</v>
      </c>
      <c r="OF67" s="557">
        <f t="shared" ca="1" si="281"/>
        <v>0</v>
      </c>
      <c r="OG67" s="557">
        <f t="shared" ca="1" si="282"/>
        <v>0</v>
      </c>
      <c r="OH67" s="557">
        <f t="shared" ca="1" si="282"/>
        <v>0</v>
      </c>
      <c r="OI67" s="557">
        <f t="shared" ca="1" si="282"/>
        <v>0</v>
      </c>
      <c r="OJ67" s="557">
        <f t="shared" ca="1" si="282"/>
        <v>0</v>
      </c>
      <c r="OK67" s="557">
        <f t="shared" ca="1" si="282"/>
        <v>0</v>
      </c>
      <c r="OL67" s="557">
        <f t="shared" ca="1" si="282"/>
        <v>0</v>
      </c>
      <c r="OM67" s="557">
        <f t="shared" ca="1" si="282"/>
        <v>0</v>
      </c>
      <c r="ON67" s="557">
        <f t="shared" ca="1" si="282"/>
        <v>0</v>
      </c>
      <c r="OO67" s="557">
        <f t="shared" ca="1" si="282"/>
        <v>0</v>
      </c>
      <c r="OP67" s="557">
        <f t="shared" ca="1" si="282"/>
        <v>0</v>
      </c>
      <c r="OQ67" s="557">
        <f t="shared" ca="1" si="283"/>
        <v>0</v>
      </c>
      <c r="OR67" s="557">
        <f t="shared" ca="1" si="283"/>
        <v>0</v>
      </c>
      <c r="OS67" s="557">
        <f t="shared" ca="1" si="283"/>
        <v>0</v>
      </c>
      <c r="OT67" s="557">
        <f t="shared" ca="1" si="283"/>
        <v>0</v>
      </c>
      <c r="OU67" s="557">
        <f t="shared" ca="1" si="283"/>
        <v>0</v>
      </c>
      <c r="OV67" s="557">
        <f t="shared" ca="1" si="283"/>
        <v>0</v>
      </c>
      <c r="OW67" s="557">
        <f t="shared" ca="1" si="283"/>
        <v>0</v>
      </c>
      <c r="OX67" s="557">
        <f t="shared" ca="1" si="283"/>
        <v>0</v>
      </c>
      <c r="OY67" s="557">
        <f t="shared" ca="1" si="283"/>
        <v>0</v>
      </c>
      <c r="OZ67" s="557">
        <f t="shared" ca="1" si="283"/>
        <v>0</v>
      </c>
      <c r="PA67" s="557">
        <f t="shared" ca="1" si="284"/>
        <v>0</v>
      </c>
      <c r="PB67" s="557">
        <f t="shared" ca="1" si="284"/>
        <v>0</v>
      </c>
      <c r="PC67" s="557">
        <f t="shared" ca="1" si="284"/>
        <v>0</v>
      </c>
      <c r="PD67" s="557">
        <f t="shared" ca="1" si="284"/>
        <v>0</v>
      </c>
      <c r="PE67" s="557">
        <f t="shared" ca="1" si="284"/>
        <v>0</v>
      </c>
      <c r="PF67" s="557">
        <f t="shared" ca="1" si="284"/>
        <v>0</v>
      </c>
      <c r="PG67" s="557">
        <f t="shared" ca="1" si="284"/>
        <v>0</v>
      </c>
      <c r="PH67" s="557">
        <f t="shared" ca="1" si="284"/>
        <v>0</v>
      </c>
      <c r="PI67" s="557">
        <f t="shared" ca="1" si="284"/>
        <v>0</v>
      </c>
      <c r="PJ67" s="557">
        <f t="shared" ca="1" si="284"/>
        <v>0</v>
      </c>
      <c r="PK67" s="557">
        <f t="shared" ca="1" si="285"/>
        <v>0</v>
      </c>
      <c r="PL67" s="557">
        <f t="shared" ca="1" si="285"/>
        <v>0</v>
      </c>
      <c r="PM67" s="557">
        <f t="shared" ca="1" si="285"/>
        <v>0</v>
      </c>
      <c r="PN67" s="557">
        <f t="shared" ca="1" si="285"/>
        <v>0</v>
      </c>
      <c r="PO67" s="557">
        <f t="shared" ca="1" si="285"/>
        <v>0</v>
      </c>
      <c r="PP67" s="557">
        <f t="shared" ca="1" si="285"/>
        <v>0</v>
      </c>
      <c r="PQ67" s="557">
        <f t="shared" ca="1" si="285"/>
        <v>0</v>
      </c>
      <c r="PR67" s="557">
        <f t="shared" ca="1" si="285"/>
        <v>0</v>
      </c>
      <c r="PS67" s="557">
        <f t="shared" ca="1" si="285"/>
        <v>0</v>
      </c>
      <c r="PT67" s="557">
        <f t="shared" ca="1" si="285"/>
        <v>0</v>
      </c>
      <c r="PU67" s="557">
        <f t="shared" ca="1" si="286"/>
        <v>0</v>
      </c>
      <c r="PV67" s="557">
        <f t="shared" ca="1" si="286"/>
        <v>0</v>
      </c>
      <c r="PW67" s="557">
        <f t="shared" ca="1" si="286"/>
        <v>0</v>
      </c>
      <c r="PX67" s="557">
        <f t="shared" ca="1" si="286"/>
        <v>0</v>
      </c>
      <c r="PY67" s="557">
        <f t="shared" ca="1" si="286"/>
        <v>0</v>
      </c>
      <c r="PZ67" s="557">
        <f t="shared" ca="1" si="286"/>
        <v>0</v>
      </c>
      <c r="QA67" s="557">
        <f t="shared" ca="1" si="286"/>
        <v>0</v>
      </c>
      <c r="QB67" s="557">
        <f t="shared" ca="1" si="286"/>
        <v>0</v>
      </c>
      <c r="QC67" s="557">
        <f t="shared" ca="1" si="286"/>
        <v>0</v>
      </c>
      <c r="QD67" s="557">
        <f t="shared" ca="1" si="286"/>
        <v>0</v>
      </c>
      <c r="QE67" s="557">
        <f t="shared" ca="1" si="287"/>
        <v>0</v>
      </c>
      <c r="QF67" s="557">
        <f t="shared" ca="1" si="287"/>
        <v>0</v>
      </c>
      <c r="QG67" s="557">
        <f t="shared" ca="1" si="287"/>
        <v>0</v>
      </c>
      <c r="QH67" s="557">
        <f t="shared" ca="1" si="287"/>
        <v>0</v>
      </c>
      <c r="QI67" s="557">
        <f t="shared" ca="1" si="287"/>
        <v>0</v>
      </c>
      <c r="QJ67" s="557">
        <f t="shared" ca="1" si="287"/>
        <v>0</v>
      </c>
      <c r="QK67" s="557">
        <f t="shared" ca="1" si="287"/>
        <v>0</v>
      </c>
      <c r="QL67" s="557">
        <f t="shared" ca="1" si="287"/>
        <v>0</v>
      </c>
      <c r="QM67" s="557">
        <f t="shared" ca="1" si="287"/>
        <v>0</v>
      </c>
      <c r="QN67" s="557">
        <f t="shared" ca="1" si="287"/>
        <v>0</v>
      </c>
      <c r="QO67" s="557">
        <f t="shared" ca="1" si="288"/>
        <v>0</v>
      </c>
      <c r="QP67" s="557">
        <f t="shared" ca="1" si="288"/>
        <v>0</v>
      </c>
      <c r="QQ67" s="557">
        <f t="shared" ca="1" si="288"/>
        <v>0</v>
      </c>
      <c r="QR67" s="557">
        <f t="shared" ca="1" si="288"/>
        <v>0</v>
      </c>
      <c r="QS67" s="557">
        <f t="shared" ca="1" si="288"/>
        <v>0</v>
      </c>
      <c r="QT67" s="557">
        <f t="shared" ca="1" si="288"/>
        <v>0</v>
      </c>
      <c r="QU67" s="557">
        <f t="shared" ca="1" si="288"/>
        <v>0</v>
      </c>
      <c r="QV67" s="557">
        <f t="shared" ca="1" si="288"/>
        <v>0</v>
      </c>
      <c r="QW67" s="557">
        <f t="shared" ca="1" si="288"/>
        <v>0</v>
      </c>
      <c r="QX67" s="557">
        <f t="shared" ca="1" si="288"/>
        <v>0</v>
      </c>
      <c r="QY67" s="557">
        <f t="shared" ca="1" si="289"/>
        <v>0</v>
      </c>
      <c r="QZ67" s="557">
        <f t="shared" ca="1" si="289"/>
        <v>0</v>
      </c>
      <c r="RA67" s="557">
        <f t="shared" ca="1" si="289"/>
        <v>0</v>
      </c>
      <c r="RB67" s="557">
        <f t="shared" ca="1" si="289"/>
        <v>0</v>
      </c>
      <c r="RC67" s="557">
        <f t="shared" ca="1" si="289"/>
        <v>0</v>
      </c>
      <c r="RD67" s="557">
        <f t="shared" ca="1" si="289"/>
        <v>0</v>
      </c>
      <c r="RE67" s="557">
        <f t="shared" ca="1" si="289"/>
        <v>0</v>
      </c>
      <c r="RF67" s="557">
        <f t="shared" ca="1" si="289"/>
        <v>0</v>
      </c>
      <c r="RG67" s="557">
        <f t="shared" ca="1" si="289"/>
        <v>0</v>
      </c>
      <c r="RH67" s="557">
        <f t="shared" ca="1" si="289"/>
        <v>0</v>
      </c>
      <c r="RI67" s="557">
        <f t="shared" ca="1" si="290"/>
        <v>0</v>
      </c>
      <c r="RJ67" s="557">
        <f t="shared" ca="1" si="290"/>
        <v>0</v>
      </c>
      <c r="RK67" s="557">
        <f t="shared" ca="1" si="290"/>
        <v>0</v>
      </c>
      <c r="RL67" s="557">
        <f t="shared" ca="1" si="290"/>
        <v>0</v>
      </c>
      <c r="RM67" s="557">
        <f t="shared" ca="1" si="290"/>
        <v>0</v>
      </c>
      <c r="RN67" s="557">
        <f t="shared" ca="1" si="290"/>
        <v>0</v>
      </c>
      <c r="RO67" s="557">
        <f t="shared" ca="1" si="290"/>
        <v>0</v>
      </c>
      <c r="RP67" s="557">
        <f t="shared" ca="1" si="290"/>
        <v>0</v>
      </c>
      <c r="RQ67" s="557">
        <f t="shared" ca="1" si="290"/>
        <v>0</v>
      </c>
      <c r="RR67" s="557">
        <f t="shared" ca="1" si="290"/>
        <v>0</v>
      </c>
      <c r="RS67" s="557">
        <f t="shared" ca="1" si="291"/>
        <v>0</v>
      </c>
      <c r="RT67" s="557">
        <f t="shared" ca="1" si="291"/>
        <v>0</v>
      </c>
      <c r="RU67" s="557">
        <f t="shared" ca="1" si="291"/>
        <v>0</v>
      </c>
      <c r="RV67" s="557">
        <f t="shared" ca="1" si="291"/>
        <v>0</v>
      </c>
      <c r="RW67" s="557">
        <f t="shared" ca="1" si="291"/>
        <v>0</v>
      </c>
      <c r="RX67" s="557">
        <f t="shared" ca="1" si="291"/>
        <v>0</v>
      </c>
      <c r="RY67" s="557">
        <f t="shared" ca="1" si="291"/>
        <v>0</v>
      </c>
      <c r="RZ67" s="557">
        <f t="shared" ca="1" si="291"/>
        <v>0</v>
      </c>
      <c r="SA67" s="557">
        <f t="shared" ca="1" si="291"/>
        <v>0</v>
      </c>
      <c r="SB67" s="557">
        <f t="shared" ca="1" si="291"/>
        <v>0</v>
      </c>
      <c r="SC67" s="557">
        <f t="shared" ca="1" si="292"/>
        <v>0</v>
      </c>
      <c r="SD67" s="557">
        <f t="shared" ca="1" si="292"/>
        <v>0</v>
      </c>
      <c r="SE67" s="557">
        <f t="shared" ca="1" si="292"/>
        <v>0</v>
      </c>
      <c r="SF67" s="557">
        <f t="shared" ca="1" si="292"/>
        <v>0</v>
      </c>
      <c r="SG67" s="557">
        <f t="shared" ca="1" si="292"/>
        <v>0</v>
      </c>
      <c r="SH67" s="557">
        <f t="shared" ca="1" si="292"/>
        <v>0</v>
      </c>
      <c r="SI67" s="557">
        <f t="shared" ca="1" si="292"/>
        <v>0</v>
      </c>
      <c r="SJ67" s="557">
        <f t="shared" ca="1" si="292"/>
        <v>0</v>
      </c>
      <c r="SK67" s="557">
        <f t="shared" ca="1" si="292"/>
        <v>0</v>
      </c>
      <c r="SL67" s="557">
        <f t="shared" ca="1" si="292"/>
        <v>0</v>
      </c>
      <c r="SM67" s="557">
        <f t="shared" ca="1" si="293"/>
        <v>0</v>
      </c>
      <c r="SN67" s="557">
        <f t="shared" ca="1" si="293"/>
        <v>0</v>
      </c>
      <c r="SO67" s="557">
        <f t="shared" ca="1" si="293"/>
        <v>0</v>
      </c>
      <c r="SP67" s="557">
        <f t="shared" ca="1" si="293"/>
        <v>0</v>
      </c>
      <c r="SQ67" s="557">
        <f t="shared" ca="1" si="293"/>
        <v>0</v>
      </c>
      <c r="SR67" s="557">
        <f t="shared" ca="1" si="293"/>
        <v>0</v>
      </c>
      <c r="SS67" s="557">
        <f t="shared" ca="1" si="293"/>
        <v>0</v>
      </c>
      <c r="ST67" s="557">
        <f t="shared" ca="1" si="293"/>
        <v>0</v>
      </c>
      <c r="SU67" s="557">
        <f t="shared" ca="1" si="293"/>
        <v>0</v>
      </c>
      <c r="SV67" s="557">
        <f t="shared" ca="1" si="293"/>
        <v>0</v>
      </c>
      <c r="SW67" s="557">
        <f t="shared" ca="1" si="294"/>
        <v>0</v>
      </c>
      <c r="SX67" s="557">
        <f t="shared" ca="1" si="294"/>
        <v>0</v>
      </c>
      <c r="SY67" s="557">
        <f t="shared" ca="1" si="294"/>
        <v>0</v>
      </c>
      <c r="SZ67" s="557">
        <f t="shared" ca="1" si="294"/>
        <v>0</v>
      </c>
      <c r="TA67" s="557">
        <f t="shared" ca="1" si="294"/>
        <v>0</v>
      </c>
      <c r="TB67" s="557">
        <f t="shared" ca="1" si="294"/>
        <v>0</v>
      </c>
      <c r="TC67" s="557">
        <f t="shared" ca="1" si="294"/>
        <v>0</v>
      </c>
      <c r="TD67" s="557">
        <f t="shared" ca="1" si="294"/>
        <v>0</v>
      </c>
      <c r="TE67" s="557">
        <f t="shared" ca="1" si="294"/>
        <v>0</v>
      </c>
      <c r="TF67" s="557">
        <f t="shared" ca="1" si="294"/>
        <v>0</v>
      </c>
      <c r="TG67" s="557">
        <f t="shared" ca="1" si="295"/>
        <v>0</v>
      </c>
      <c r="TH67" s="557">
        <f t="shared" ca="1" si="295"/>
        <v>0</v>
      </c>
      <c r="TI67" s="557">
        <f t="shared" ca="1" si="295"/>
        <v>0</v>
      </c>
      <c r="TJ67" s="557">
        <f t="shared" ca="1" si="295"/>
        <v>0</v>
      </c>
      <c r="TK67" s="557">
        <f t="shared" ca="1" si="295"/>
        <v>0</v>
      </c>
      <c r="TL67" s="557">
        <f t="shared" ca="1" si="295"/>
        <v>0</v>
      </c>
      <c r="TM67" s="557">
        <f t="shared" ca="1" si="295"/>
        <v>0</v>
      </c>
      <c r="TN67" s="557">
        <f t="shared" ca="1" si="295"/>
        <v>0</v>
      </c>
      <c r="TO67" s="557">
        <f t="shared" ca="1" si="295"/>
        <v>0</v>
      </c>
      <c r="TP67" s="557">
        <f t="shared" ca="1" si="295"/>
        <v>0</v>
      </c>
      <c r="TQ67" s="557">
        <f t="shared" ca="1" si="296"/>
        <v>0</v>
      </c>
      <c r="TR67" s="557">
        <f t="shared" ca="1" si="296"/>
        <v>0</v>
      </c>
      <c r="TS67" s="557">
        <f t="shared" ca="1" si="296"/>
        <v>0</v>
      </c>
      <c r="TT67" s="557">
        <f t="shared" ca="1" si="296"/>
        <v>0</v>
      </c>
      <c r="TU67" s="557">
        <f t="shared" ca="1" si="296"/>
        <v>0</v>
      </c>
      <c r="TV67" s="557">
        <f t="shared" ca="1" si="296"/>
        <v>0</v>
      </c>
      <c r="TW67" s="557">
        <f t="shared" ca="1" si="296"/>
        <v>0</v>
      </c>
      <c r="TX67" s="557">
        <f t="shared" ca="1" si="296"/>
        <v>0</v>
      </c>
      <c r="TY67" s="557">
        <f t="shared" ca="1" si="296"/>
        <v>0</v>
      </c>
      <c r="TZ67" s="557">
        <f t="shared" ca="1" si="296"/>
        <v>0</v>
      </c>
      <c r="UA67" s="557">
        <f t="shared" ca="1" si="297"/>
        <v>0</v>
      </c>
      <c r="UB67" s="557">
        <f t="shared" ca="1" si="297"/>
        <v>0</v>
      </c>
      <c r="UC67" s="557">
        <f t="shared" ca="1" si="297"/>
        <v>0</v>
      </c>
      <c r="UD67" s="557">
        <f t="shared" ca="1" si="297"/>
        <v>0</v>
      </c>
      <c r="UE67" s="557">
        <f t="shared" ca="1" si="297"/>
        <v>0</v>
      </c>
      <c r="UF67" s="557">
        <f t="shared" ca="1" si="297"/>
        <v>0</v>
      </c>
      <c r="UG67" s="557">
        <f t="shared" ca="1" si="297"/>
        <v>0</v>
      </c>
      <c r="UH67" s="557">
        <f t="shared" ca="1" si="297"/>
        <v>0</v>
      </c>
      <c r="UI67" s="557">
        <f t="shared" ca="1" si="297"/>
        <v>0</v>
      </c>
      <c r="UJ67" s="557">
        <f t="shared" ca="1" si="297"/>
        <v>0</v>
      </c>
      <c r="UK67" s="557">
        <f t="shared" ca="1" si="298"/>
        <v>0</v>
      </c>
      <c r="UL67" s="557">
        <f t="shared" ca="1" si="298"/>
        <v>0</v>
      </c>
      <c r="UM67" s="557">
        <f t="shared" ca="1" si="298"/>
        <v>0</v>
      </c>
      <c r="UN67" s="557">
        <f t="shared" ca="1" si="298"/>
        <v>0</v>
      </c>
      <c r="UO67" s="557">
        <f t="shared" ca="1" si="298"/>
        <v>0</v>
      </c>
      <c r="UP67" s="557">
        <f t="shared" ca="1" si="298"/>
        <v>0</v>
      </c>
      <c r="UQ67" s="557">
        <f t="shared" ca="1" si="298"/>
        <v>0</v>
      </c>
      <c r="UR67" s="557">
        <f t="shared" ca="1" si="298"/>
        <v>0</v>
      </c>
      <c r="US67" s="557">
        <f t="shared" ca="1" si="298"/>
        <v>0</v>
      </c>
      <c r="UT67" s="557">
        <f t="shared" ca="1" si="298"/>
        <v>0</v>
      </c>
      <c r="UU67" s="557">
        <f t="shared" ca="1" si="299"/>
        <v>0</v>
      </c>
      <c r="UV67" s="557">
        <f t="shared" ca="1" si="299"/>
        <v>0</v>
      </c>
      <c r="UW67" s="557">
        <f t="shared" ca="1" si="299"/>
        <v>0</v>
      </c>
      <c r="UX67" s="557">
        <f t="shared" ca="1" si="299"/>
        <v>0</v>
      </c>
      <c r="UY67" s="557">
        <f t="shared" ca="1" si="299"/>
        <v>0</v>
      </c>
      <c r="UZ67" s="557">
        <f t="shared" ca="1" si="299"/>
        <v>0</v>
      </c>
      <c r="VA67" s="557">
        <f t="shared" ca="1" si="299"/>
        <v>0</v>
      </c>
      <c r="VB67" s="557">
        <f t="shared" ca="1" si="299"/>
        <v>0</v>
      </c>
      <c r="VC67" s="557">
        <f t="shared" ca="1" si="299"/>
        <v>0</v>
      </c>
      <c r="VD67" s="557">
        <f t="shared" ca="1" si="299"/>
        <v>0</v>
      </c>
      <c r="VE67" s="557">
        <f t="shared" ca="1" si="300"/>
        <v>0</v>
      </c>
      <c r="VF67" s="557">
        <f t="shared" ca="1" si="300"/>
        <v>0</v>
      </c>
      <c r="VG67" s="557">
        <f t="shared" ca="1" si="300"/>
        <v>0</v>
      </c>
      <c r="VH67" s="557">
        <f t="shared" ca="1" si="300"/>
        <v>0</v>
      </c>
      <c r="VI67" s="557">
        <f t="shared" ca="1" si="300"/>
        <v>0</v>
      </c>
      <c r="VJ67" s="557">
        <f t="shared" ca="1" si="300"/>
        <v>0</v>
      </c>
      <c r="VK67" s="557">
        <f t="shared" ca="1" si="300"/>
        <v>0</v>
      </c>
      <c r="VL67" s="557">
        <f t="shared" ca="1" si="300"/>
        <v>0</v>
      </c>
      <c r="VM67" s="557">
        <f t="shared" ca="1" si="300"/>
        <v>0</v>
      </c>
      <c r="VN67" s="557">
        <f t="shared" ca="1" si="300"/>
        <v>0</v>
      </c>
      <c r="VO67" s="557">
        <f t="shared" ca="1" si="300"/>
        <v>0</v>
      </c>
      <c r="VP67" s="189">
        <f t="shared" ca="1" si="301"/>
        <v>0</v>
      </c>
      <c r="VQ67" s="189">
        <f t="shared" ca="1" si="301"/>
        <v>0</v>
      </c>
      <c r="VR67" s="189">
        <f t="shared" ca="1" si="301"/>
        <v>0</v>
      </c>
      <c r="VS67" s="189">
        <f t="shared" ca="1" si="301"/>
        <v>0</v>
      </c>
      <c r="VT67" s="189">
        <f t="shared" ca="1" si="301"/>
        <v>0</v>
      </c>
      <c r="VU67" s="230">
        <f t="shared" ca="1" si="302"/>
        <v>0</v>
      </c>
      <c r="VV67" s="189">
        <f t="shared" ca="1" si="303"/>
        <v>0</v>
      </c>
      <c r="VW67" s="189">
        <f t="shared" ca="1" si="303"/>
        <v>0</v>
      </c>
      <c r="VX67" s="189">
        <f t="shared" ca="1" si="303"/>
        <v>0</v>
      </c>
      <c r="VY67" s="189">
        <f t="shared" ca="1" si="303"/>
        <v>0</v>
      </c>
      <c r="VZ67" s="189">
        <f t="shared" ca="1" si="303"/>
        <v>0</v>
      </c>
      <c r="WA67" s="230">
        <f t="shared" ca="1" si="304"/>
        <v>0</v>
      </c>
      <c r="WB67" s="231">
        <f t="shared" ca="1" si="305"/>
        <v>0</v>
      </c>
      <c r="WC67" s="231">
        <f t="shared" ca="1" si="305"/>
        <v>0</v>
      </c>
      <c r="WD67" s="231">
        <f t="shared" ca="1" si="305"/>
        <v>0</v>
      </c>
      <c r="WE67" s="231">
        <f t="shared" ca="1" si="305"/>
        <v>0</v>
      </c>
      <c r="WF67" s="544">
        <f t="shared" ca="1" si="306"/>
        <v>0</v>
      </c>
      <c r="WG67" s="231">
        <f t="shared" ca="1" si="307"/>
        <v>0</v>
      </c>
      <c r="WH67" s="231">
        <f t="shared" ca="1" si="307"/>
        <v>0</v>
      </c>
      <c r="WI67" s="231">
        <f t="shared" ca="1" si="307"/>
        <v>0</v>
      </c>
      <c r="WJ67" s="231">
        <f t="shared" ca="1" si="307"/>
        <v>0</v>
      </c>
      <c r="WK67" s="544">
        <f t="shared" ca="1" si="308"/>
        <v>0</v>
      </c>
      <c r="WL67" s="544">
        <f t="shared" ca="1" si="308"/>
        <v>0</v>
      </c>
      <c r="WM67" s="544">
        <f t="shared" ca="1" si="308"/>
        <v>0</v>
      </c>
      <c r="WN67" s="544">
        <f t="shared" ca="1" si="308"/>
        <v>0</v>
      </c>
      <c r="WO67" s="544">
        <f t="shared" ca="1" si="308"/>
        <v>0</v>
      </c>
      <c r="WP67" s="544">
        <f t="shared" ca="1" si="308"/>
        <v>0</v>
      </c>
      <c r="WQ67" s="544">
        <f t="shared" ca="1" si="308"/>
        <v>0</v>
      </c>
      <c r="WR67" s="535" cm="1">
        <f t="array" aca="1" ref="WR67" ca="1">INDEX(WR$13:WR66,$B67+1,1)</f>
        <v>0</v>
      </c>
      <c r="WS67" s="411">
        <f t="shared" ca="1" si="309"/>
        <v>67</v>
      </c>
      <c r="WT67" s="18"/>
      <c r="WU67" s="535" cm="1">
        <f t="array" aca="1" ref="WU67" ca="1">INDEX(WU$13:WU66,$B67+1,1)</f>
        <v>0</v>
      </c>
      <c r="WV67" s="411">
        <f t="shared" si="310"/>
        <v>0</v>
      </c>
      <c r="WW67" s="535" cm="1">
        <f t="array" aca="1" ref="WW67" ca="1">INDEX(WW$13:WW66,$B67+1,1)</f>
        <v>0</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535" t="str" cm="1">
        <f t="array" aca="1" ref="XH67" ca="1">INDEX(XH$13:XH66,$B67+1,1)</f>
        <v>-</v>
      </c>
      <c r="XI67" s="535" t="str" cm="1">
        <f t="array" aca="1" ref="XI67" ca="1">INDEX(XI$13:XI66,$B67+1,1)</f>
        <v>-</v>
      </c>
      <c r="XJ67" s="535" t="str" cm="1">
        <f t="array" aca="1" ref="XJ67" ca="1">INDEX(XJ$13:XJ66,$B67+1,1)</f>
        <v>-</v>
      </c>
      <c r="XK67" s="535" t="str" cm="1">
        <f t="array" aca="1" ref="XK67" ca="1">INDEX(XK$13:XK66,$B67+1,1)</f>
        <v>-</v>
      </c>
      <c r="XL67" s="535" t="str" cm="1">
        <f t="array" aca="1" ref="XL67" ca="1">INDEX(XL$13:XL66,$B67+1,1)</f>
        <v>-</v>
      </c>
      <c r="XM67" s="535" t="str" cm="1">
        <f t="array" aca="1" ref="XM67" ca="1">INDEX(XM$13:XM66,$B67+1,1)</f>
        <v>-</v>
      </c>
      <c r="XN67" s="18"/>
      <c r="XO67" s="411" t="b">
        <f t="shared" ca="1" si="311"/>
        <v>0</v>
      </c>
      <c r="XP67" s="535" t="str" cm="1">
        <f t="array" aca="1" ref="XP67" ca="1">INDEX(XP$13:XP66,$B67+1,1)</f>
        <v>-</v>
      </c>
      <c r="XQ67" s="535" t="str" cm="1">
        <f t="array" aca="1" ref="XQ67" ca="1">INDEX(XQ$13:XQ66,$B67+1,1)</f>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411">
        <f t="shared" si="312"/>
        <v>0.25</v>
      </c>
      <c r="XW67" s="535" cm="1">
        <f t="array" aca="1" ref="XW67" ca="1">INDEX(XW$13:XW66,$B67+1,1)</f>
        <v>0</v>
      </c>
      <c r="XX67" s="535" cm="1">
        <f t="array" aca="1" ref="XX67" ca="1">INDEX(XX$13:XX66,$B67+1,1)</f>
        <v>0</v>
      </c>
      <c r="XY67" s="535" cm="1">
        <f t="array" aca="1" ref="XY67" ca="1">INDEX(XY$13:XY66,$B67+1,1)</f>
        <v>1</v>
      </c>
      <c r="XZ67" s="535" cm="1">
        <f t="array" aca="1" ref="XZ67" ca="1">INDEX(XZ$13:XZ66,$B67+1,1)</f>
        <v>0</v>
      </c>
      <c r="YA67" s="535" t="str" cm="1">
        <f t="array" aca="1" ref="YA67" ca="1">INDEX(YA$13:YA66,$B67+1,1)</f>
        <v>-</v>
      </c>
      <c r="YB67" s="545" cm="1">
        <f t="array" aca="1" ref="YB67" ca="1">INDEX(i.AgeJ,$AD67,1)</f>
        <v>0</v>
      </c>
      <c r="YC67" s="535" t="str" cm="1">
        <f t="array" aca="1" ref="YC67" ca="1">INDEX(YC$13:YC66,$B67+1,1)</f>
        <v>-</v>
      </c>
      <c r="YD67" s="411" t="str">
        <f t="shared" si="313"/>
        <v>-</v>
      </c>
      <c r="YE67" s="411" t="str">
        <f t="shared" si="313"/>
        <v>-</v>
      </c>
      <c r="YF67" s="535" t="str" cm="1">
        <f t="array" aca="1" ref="YF67" ca="1">INDEX(YF$13:YF66,$B67+1,1)</f>
        <v>-</v>
      </c>
      <c r="YG67" s="535" t="str" cm="1">
        <f t="array" aca="1" ref="YG67" ca="1">INDEX(YG$13:YG66,$B67+1,1)</f>
        <v>-</v>
      </c>
      <c r="YH67" s="535" t="str" cm="1">
        <f t="array" aca="1" ref="YH67" ca="1">INDEX(YH$13:YH66,$B67+1,1)</f>
        <v>-</v>
      </c>
      <c r="YI67" s="535" t="str" cm="1">
        <f t="array" aca="1" ref="YI67" ca="1">INDEX(YI$13:YI66,$B67+1,1)</f>
        <v>-</v>
      </c>
      <c r="YJ67" s="535" t="str" cm="1">
        <f t="array" aca="1" ref="YJ67" ca="1">INDEX(YJ$13:YJ66,$B67+1,1)</f>
        <v>-</v>
      </c>
      <c r="YK67" s="535" t="b" cm="1">
        <f t="array" aca="1" ref="YK67" ca="1">INDEX(YK$13:YK66,$B67+1,1)</f>
        <v>1</v>
      </c>
      <c r="YL67" s="535" t="str" cm="1">
        <f t="array" aca="1" ref="YL67" ca="1">INDEX(YL$13:YL66,$B67+1,1)</f>
        <v>-</v>
      </c>
      <c r="YM67" s="535" cm="1">
        <f t="array" aca="1" ref="YM67" ca="1">INDEX(YM$13:YM66,$B67+1,1)</f>
        <v>0</v>
      </c>
      <c r="YN67" s="535" cm="1">
        <f t="array" aca="1" ref="YN67" ca="1">INDEX(YN$13:YN66,$B67+1,1)</f>
        <v>0</v>
      </c>
      <c r="YO67" s="535" cm="1">
        <f t="array" aca="1" ref="YO67" ca="1">INDEX(YO$13:YO66,$B67+1,1)</f>
        <v>0</v>
      </c>
      <c r="YP67" s="18"/>
      <c r="YQ67" s="411">
        <f t="shared" si="314"/>
        <v>50</v>
      </c>
      <c r="YR67" s="411">
        <f t="shared" si="314"/>
        <v>50</v>
      </c>
      <c r="YS67" s="411">
        <f t="shared" si="314"/>
        <v>50</v>
      </c>
      <c r="YT67" s="411">
        <f t="shared" si="314"/>
        <v>50</v>
      </c>
      <c r="YU67" s="535" cm="1">
        <f t="array" aca="1" ref="YU67" ca="1">INDEX(YU$13:YU66,$B67+1,1)</f>
        <v>1</v>
      </c>
      <c r="YV67" s="535" cm="1">
        <f t="array" aca="1" ref="YV67" ca="1">INDEX(YV$13:YV66,$B67+1,1)</f>
        <v>1</v>
      </c>
      <c r="YW67" s="535" cm="1">
        <f t="array" aca="1" ref="YW67" ca="1">INDEX(YW$13:YW66,$B67+1,1)</f>
        <v>1</v>
      </c>
      <c r="YX67" s="535" cm="1">
        <f t="array" aca="1" ref="YX67" ca="1">INDEX(YX$13:YX66,$B67+1,1)</f>
        <v>1</v>
      </c>
      <c r="YY67" s="535" t="str" cm="1">
        <f t="array" aca="1" ref="YY67" ca="1">INDEX(YY$13:YY66,$B67+1,1)</f>
        <v>-</v>
      </c>
      <c r="YZ67" s="535" t="str" cm="1">
        <f t="array" aca="1" ref="YZ67" ca="1">INDEX(YZ$13:YZ66,$B67+1,1)</f>
        <v>-</v>
      </c>
      <c r="ZA67" s="535" t="str" cm="1">
        <f t="array" aca="1" ref="ZA67" ca="1">INDEX(ZA$13:ZA66,$B67+1,1)</f>
        <v>-</v>
      </c>
      <c r="ZB67" s="535" t="str" cm="1">
        <f t="array" aca="1" ref="ZB67" ca="1">INDEX(ZB$13:ZB66,$B67+1,1)</f>
        <v>-</v>
      </c>
      <c r="ZC67" s="535" t="str" cm="1">
        <f t="array" aca="1" ref="ZC67" ca="1">INDEX(ZC$13:ZC66,$B67+1,1)</f>
        <v>-</v>
      </c>
      <c r="ZD67" s="18"/>
      <c r="ZE67" s="411">
        <f t="shared" ca="1" si="315"/>
        <v>1</v>
      </c>
      <c r="ZF67" s="18"/>
      <c r="ZG67" s="535" t="str" cm="1">
        <f t="array" aca="1" ref="ZG67" ca="1">INDEX(ZG$13:ZG66,$B67+1,1)</f>
        <v>-</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43">
        <f t="shared" ca="1" si="316"/>
        <v>652</v>
      </c>
      <c r="ZP67" s="543">
        <f t="shared" ca="1" si="316"/>
        <v>686</v>
      </c>
      <c r="ZQ67" s="543">
        <f t="shared" ca="1" si="316"/>
        <v>721</v>
      </c>
      <c r="ZR67" s="459">
        <f t="shared" ca="1" si="317"/>
        <v>469</v>
      </c>
      <c r="ZS67" s="459">
        <f t="shared" ca="1" si="317"/>
        <v>504</v>
      </c>
      <c r="ZT67" s="459">
        <f t="shared" ca="1" si="317"/>
        <v>539</v>
      </c>
      <c r="ZU67" s="459">
        <f t="shared" ca="1" si="318"/>
        <v>385</v>
      </c>
      <c r="ZV67" s="459">
        <f t="shared" ca="1" si="318"/>
        <v>420</v>
      </c>
      <c r="ZW67" s="459">
        <f t="shared" ca="1" si="318"/>
        <v>455</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t="str" cm="1">
        <f t="array" aca="1" ref="AAB67" ca="1">INDEX(AAB$13:AAB66,$B67+1,1)</f>
        <v>-</v>
      </c>
      <c r="AAC67" s="535" t="str" cm="1">
        <f t="array" aca="1" ref="AAC67" ca="1">INDEX(AAC$13:AAC66,$B67+1,1)</f>
        <v>-</v>
      </c>
      <c r="AAD67" s="535" t="str" cm="1">
        <f t="array" aca="1" ref="AAD67" ca="1">INDEX(AAD$13:AAD66,$B67+1,1)</f>
        <v>-</v>
      </c>
      <c r="AAE67" s="535" t="str" cm="1">
        <f t="array" aca="1" ref="AAE67" ca="1">INDEX(AAE$13:AAE66,$B67+1,1)</f>
        <v>-</v>
      </c>
      <c r="AAF67" s="535" t="str" cm="1">
        <f t="array" aca="1" ref="AAF67" ca="1">INDEX(AAF$13:AAF66,$B67+1,1)</f>
        <v>-</v>
      </c>
      <c r="AAG67" s="535" t="str" cm="1">
        <f t="array" aca="1" ref="AAG67" ca="1">INDEX(AAG$13:AAG66,$B67+1,1)</f>
        <v>-</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cm="1">
        <f t="array" aca="1" ref="AAL67" ca="1">INDEX(AAL$13:AAL66,$B67+1,1)</f>
        <v>0</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cm="1">
        <f t="array" aca="1" ref="AAR67" ca="1">INDEX(AAR$13:AAR66,$B67+1,1)</f>
        <v>0</v>
      </c>
      <c r="AAS67" s="535" t="str" cm="1">
        <f t="array" aca="1" ref="AAS67" ca="1">INDEX(AAS$13:AAS66,$B67+1,1)</f>
        <v>-</v>
      </c>
      <c r="AAT67" s="535" t="str" cm="1">
        <f t="array" aca="1" ref="AAT67" ca="1">INDEX(AAT$13:AAT66,$B67+1,1)</f>
        <v>-</v>
      </c>
      <c r="AAU67" s="535" t="str" cm="1">
        <f t="array" aca="1" ref="AAU67" ca="1">INDEX(AAU$13:AAU66,$B67+1,1)</f>
        <v>-</v>
      </c>
      <c r="AAV67" s="535" cm="1">
        <f t="array" aca="1" ref="AAV67" ca="1">INDEX(AAV$13:AAV66,$B67+1,1)</f>
        <v>1</v>
      </c>
      <c r="AAW67" s="535" cm="1">
        <f t="array" aca="1" ref="AAW67" ca="1">INDEX(AAW$13:AAW66,$B67+1,1)</f>
        <v>1</v>
      </c>
      <c r="AAX67" s="535" t="str" cm="1">
        <f t="array" aca="1" ref="AAX67" ca="1">INDEX(AAX$13:AAX66,$B67+1,1)</f>
        <v>-</v>
      </c>
      <c r="AAY67" s="535" t="str" cm="1">
        <f t="array" aca="1" ref="AAY67" ca="1">INDEX(AAY$13:AAY66,$B67+1,1)</f>
        <v>-</v>
      </c>
      <c r="AAZ67" s="535" t="str" cm="1">
        <f t="array" aca="1" ref="AAZ67" ca="1">INDEX(AAZ$13:AAZ66,$B67+1,1)</f>
        <v>-</v>
      </c>
      <c r="ABA67" s="535" t="str" cm="1">
        <f t="array" aca="1" ref="ABA67" ca="1">INDEX(ABA$13:ABA66,$B67+1,1)</f>
        <v>-</v>
      </c>
      <c r="ABB67" s="535" t="str" cm="1">
        <f t="array" aca="1" ref="ABB67" ca="1">INDEX(ABB$13:ABB66,$B67+1,1)</f>
        <v>-</v>
      </c>
      <c r="ABC67" s="535" t="str" cm="1">
        <f t="array" aca="1" ref="ABC67" ca="1">INDEX(ABC$13:ABC66,$B67+1,1)</f>
        <v>-</v>
      </c>
      <c r="ABD67" s="535" t="str" cm="1">
        <f t="array" aca="1" ref="ABD67" ca="1">INDEX(ABD$13:ABD66,$B67+1,1)</f>
        <v>-</v>
      </c>
      <c r="ABE67" s="535" t="str" cm="1">
        <f t="array" aca="1" ref="ABE67" ca="1">INDEX(ABE$13:ABE66,$B67+1,1)</f>
        <v>-</v>
      </c>
      <c r="ABF67" s="535" t="str" cm="1">
        <f t="array" aca="1" ref="ABF67" ca="1">INDEX(ABF$13:ABF66,$B67+1,1)</f>
        <v>-</v>
      </c>
      <c r="ABG67" s="535" t="str" cm="1">
        <f t="array" aca="1" ref="ABG67" ca="1">INDEX(ABG$13:ABG66,$B67+1,1)</f>
        <v>-</v>
      </c>
      <c r="ABH67" s="535" t="str" cm="1">
        <f t="array" aca="1" ref="ABH67" ca="1">INDEX(ABH$13:ABH66,$B67+1,1)</f>
        <v>-</v>
      </c>
      <c r="ABI67" s="535" t="str" cm="1">
        <f t="array" aca="1" ref="ABI67" ca="1">INDEX(ABI$13:ABI66,$B67+1,1)</f>
        <v>-</v>
      </c>
      <c r="ABJ67" s="535" t="str" cm="1">
        <f t="array" aca="1" ref="ABJ67" ca="1">INDEX(ABJ$13:ABJ66,$B67+1,1)</f>
        <v>-</v>
      </c>
      <c r="ABK67" s="18"/>
      <c r="ABL67" s="545" t="str">
        <f t="shared" ca="1" si="319"/>
        <v>-</v>
      </c>
      <c r="ABM67" s="545" t="str">
        <f t="shared" ca="1" si="319"/>
        <v>-</v>
      </c>
      <c r="ABN67" s="545" t="str">
        <f t="shared" ca="1" si="319"/>
        <v>-</v>
      </c>
      <c r="ABO67" s="545" t="str">
        <f t="shared" ca="1" si="319"/>
        <v>-</v>
      </c>
      <c r="ABP67" s="545" t="str">
        <f t="shared" ca="1" si="319"/>
        <v>-</v>
      </c>
      <c r="ABQ67" s="545" t="str">
        <f t="shared" ca="1" si="319"/>
        <v>-</v>
      </c>
      <c r="ABR67" s="545" t="str">
        <f t="shared" ca="1" si="319"/>
        <v>-</v>
      </c>
      <c r="ABS67" s="545" t="str">
        <f t="shared" ca="1" si="319"/>
        <v>-</v>
      </c>
      <c r="ABT67" s="545" t="str">
        <f t="shared" ca="1" si="319"/>
        <v>-</v>
      </c>
      <c r="ABU67" s="545" t="str">
        <f t="shared" ca="1" si="319"/>
        <v>-</v>
      </c>
      <c r="ABV67" s="545" t="str">
        <f t="shared" ca="1" si="320"/>
        <v>-</v>
      </c>
      <c r="ABW67" s="545" t="str">
        <f t="shared" ca="1" si="320"/>
        <v>-</v>
      </c>
      <c r="ABX67" s="545" t="str">
        <f t="shared" ca="1" si="320"/>
        <v>-</v>
      </c>
      <c r="ABY67" s="545" t="str">
        <f t="shared" ca="1" si="320"/>
        <v>-</v>
      </c>
      <c r="ABZ67" s="545" t="str">
        <f t="shared" ca="1" si="320"/>
        <v>-</v>
      </c>
      <c r="ACA67" s="545" t="str">
        <f t="shared" ca="1" si="320"/>
        <v>-</v>
      </c>
      <c r="ACB67" s="545" t="str">
        <f t="shared" ca="1" si="320"/>
        <v>-</v>
      </c>
      <c r="ACC67" s="545" t="b">
        <f t="shared" ca="1" si="320"/>
        <v>1</v>
      </c>
      <c r="ACD67" s="545" t="str">
        <f t="shared" ca="1" si="320"/>
        <v>-</v>
      </c>
      <c r="ACE67" s="545" t="str">
        <f t="shared" ca="1" si="320"/>
        <v>-</v>
      </c>
      <c r="ACF67" s="545" t="str">
        <f t="shared" ca="1" si="321"/>
        <v>-</v>
      </c>
      <c r="ACG67" s="545" t="str">
        <f t="shared" ca="1" si="321"/>
        <v>-</v>
      </c>
      <c r="ACH67" s="545" t="str">
        <f t="shared" ca="1" si="321"/>
        <v>-</v>
      </c>
      <c r="ACI67" s="545" t="str">
        <f t="shared" ca="1" si="321"/>
        <v>-</v>
      </c>
      <c r="ACJ67" s="545" t="str">
        <f t="shared" ca="1" si="321"/>
        <v>-</v>
      </c>
      <c r="ACK67" s="545" t="str">
        <f t="shared" ca="1" si="321"/>
        <v>-</v>
      </c>
      <c r="ACL67" s="545" t="str">
        <f t="shared" ca="1" si="321"/>
        <v>-</v>
      </c>
      <c r="ACM67" s="545" t="str">
        <f t="shared" ca="1" si="321"/>
        <v>-</v>
      </c>
      <c r="ACN67" s="545" t="str">
        <f t="shared" ca="1" si="321"/>
        <v>-</v>
      </c>
      <c r="ACO67" s="545" t="str">
        <f t="shared" ca="1" si="321"/>
        <v>-</v>
      </c>
      <c r="ACP67" s="545" t="str">
        <f t="shared" ca="1" si="322"/>
        <v>-</v>
      </c>
      <c r="ACQ67" s="545" t="str">
        <f t="shared" ca="1" si="322"/>
        <v>-</v>
      </c>
      <c r="ACR67" s="545" t="str">
        <f t="shared" ca="1" si="322"/>
        <v>-</v>
      </c>
      <c r="ACS67" s="545" t="str">
        <f t="shared" ca="1" si="322"/>
        <v>-</v>
      </c>
      <c r="ACT67" s="545" t="str">
        <f t="shared" ca="1" si="322"/>
        <v>-</v>
      </c>
      <c r="ACU67" s="545" t="b">
        <f t="shared" ca="1" si="322"/>
        <v>1</v>
      </c>
      <c r="ACV67" s="545" t="str">
        <f t="shared" ca="1" si="322"/>
        <v>-</v>
      </c>
      <c r="ACW67" s="545" t="str">
        <f t="shared" ca="1" si="322"/>
        <v>-</v>
      </c>
      <c r="ACX67" s="545" t="str">
        <f t="shared" ca="1" si="322"/>
        <v>-</v>
      </c>
      <c r="ACY67" s="545" t="str">
        <f t="shared" ca="1" si="322"/>
        <v>-</v>
      </c>
      <c r="ACZ67" s="545" t="str">
        <f t="shared" ca="1" si="323"/>
        <v>-</v>
      </c>
      <c r="ADA67" s="545" t="str">
        <f t="shared" ca="1" si="323"/>
        <v>-</v>
      </c>
      <c r="ADB67" s="545" t="str">
        <f t="shared" ca="1" si="323"/>
        <v>-</v>
      </c>
      <c r="ADC67" s="545" t="str">
        <f t="shared" ca="1" si="323"/>
        <v>-</v>
      </c>
      <c r="ADD67" s="545" t="str">
        <f t="shared" ca="1" si="323"/>
        <v>-</v>
      </c>
      <c r="ADE67" s="545" t="str">
        <f t="shared" ca="1" si="323"/>
        <v>-</v>
      </c>
      <c r="ADF67" s="545" t="str">
        <f t="shared" ca="1" si="323"/>
        <v>-</v>
      </c>
      <c r="ADG67" s="545" t="str">
        <f t="shared" ca="1" si="323"/>
        <v>-</v>
      </c>
      <c r="ADH67" s="545" t="str">
        <f t="shared" ca="1" si="323"/>
        <v>-</v>
      </c>
      <c r="ADI67" s="545" t="str">
        <f t="shared" ca="1" si="323"/>
        <v>-</v>
      </c>
      <c r="ADJ67" s="545" t="str">
        <f t="shared" ca="1" si="324"/>
        <v>-</v>
      </c>
      <c r="ADK67" s="545" t="str">
        <f t="shared" ca="1" si="324"/>
        <v>-</v>
      </c>
      <c r="ADL67" s="545" t="str">
        <f t="shared" ca="1" si="324"/>
        <v>-</v>
      </c>
      <c r="ADM67" s="545" t="b">
        <f t="shared" ca="1" si="324"/>
        <v>1</v>
      </c>
      <c r="ADN67" s="545" t="str">
        <f t="shared" ca="1" si="324"/>
        <v>-</v>
      </c>
      <c r="ADO67" s="545" t="str">
        <f t="shared" ca="1" si="324"/>
        <v>-</v>
      </c>
      <c r="ADP67" s="545" t="str">
        <f t="shared" ca="1" si="324"/>
        <v>-</v>
      </c>
      <c r="ADQ67" s="545" t="str">
        <f t="shared" ca="1" si="324"/>
        <v>-</v>
      </c>
      <c r="ADR67" s="545" t="str">
        <f t="shared" ca="1" si="324"/>
        <v>-</v>
      </c>
      <c r="ADS67" s="545" t="str">
        <f t="shared" ca="1" si="324"/>
        <v>-</v>
      </c>
      <c r="ADT67" s="545" t="str">
        <f t="shared" ca="1" si="325"/>
        <v>-</v>
      </c>
      <c r="ADU67" s="545" t="str">
        <f t="shared" ca="1" si="325"/>
        <v>-</v>
      </c>
      <c r="ADV67" s="545" t="str">
        <f t="shared" ca="1" si="325"/>
        <v>-</v>
      </c>
      <c r="ADW67" s="545" t="str">
        <f t="shared" ca="1" si="325"/>
        <v>-</v>
      </c>
      <c r="ADX67" s="545" t="str">
        <f t="shared" ca="1" si="325"/>
        <v>-</v>
      </c>
      <c r="ADY67" s="545" t="str">
        <f t="shared" ca="1" si="325"/>
        <v>-</v>
      </c>
      <c r="ADZ67" s="545" t="str">
        <f t="shared" ca="1" si="325"/>
        <v>-</v>
      </c>
      <c r="AEA67" s="545" t="str">
        <f t="shared" ca="1" si="325"/>
        <v>-</v>
      </c>
      <c r="AEB67" s="545" t="str">
        <f t="shared" ca="1" si="325"/>
        <v>-</v>
      </c>
      <c r="AEC67" s="545" t="str">
        <f t="shared" ca="1" si="325"/>
        <v>-</v>
      </c>
      <c r="AED67" s="545" t="str">
        <f t="shared" ca="1" si="326"/>
        <v>-</v>
      </c>
      <c r="AEE67" s="545" t="b">
        <f t="shared" ca="1" si="326"/>
        <v>1</v>
      </c>
      <c r="AEF67" s="545" t="str">
        <f t="shared" ca="1" si="326"/>
        <v>-</v>
      </c>
      <c r="AEG67" s="545" t="str">
        <f t="shared" ca="1" si="326"/>
        <v>-</v>
      </c>
      <c r="AEH67" s="545" t="str">
        <f t="shared" ca="1" si="326"/>
        <v>-</v>
      </c>
      <c r="AEI67" s="545" t="str">
        <f t="shared" ca="1" si="326"/>
        <v>-</v>
      </c>
      <c r="AEJ67" s="545" t="str">
        <f t="shared" ca="1" si="326"/>
        <v>-</v>
      </c>
      <c r="AEK67" s="545" t="str">
        <f t="shared" ca="1" si="326"/>
        <v>-</v>
      </c>
      <c r="AEL67" s="545" t="str">
        <f t="shared" ca="1" si="326"/>
        <v>-</v>
      </c>
      <c r="AEM67" s="545" t="str">
        <f t="shared" ca="1" si="326"/>
        <v>-</v>
      </c>
      <c r="AEN67" s="545" t="str">
        <f t="shared" ca="1" si="327"/>
        <v>-</v>
      </c>
      <c r="AEO67" s="545" t="str">
        <f t="shared" ca="1" si="327"/>
        <v>-</v>
      </c>
      <c r="AEP67" s="545" t="str">
        <f t="shared" ca="1" si="327"/>
        <v>-</v>
      </c>
      <c r="AEQ67" s="545" t="str">
        <f t="shared" ca="1" si="327"/>
        <v>-</v>
      </c>
      <c r="AER67" s="545" t="str">
        <f t="shared" ca="1" si="327"/>
        <v>-</v>
      </c>
      <c r="AES67" s="545" t="str">
        <f t="shared" ca="1" si="327"/>
        <v>-</v>
      </c>
      <c r="AET67" s="545" t="str">
        <f t="shared" ca="1" si="327"/>
        <v>-</v>
      </c>
      <c r="AEU67" s="545" t="str">
        <f t="shared" ca="1" si="327"/>
        <v>-</v>
      </c>
      <c r="AEV67" s="545" t="str">
        <f t="shared" ca="1" si="327"/>
        <v>-</v>
      </c>
      <c r="AEW67" s="545" t="b">
        <f t="shared" ca="1" si="327"/>
        <v>1</v>
      </c>
      <c r="AEX67" s="535" cm="1">
        <f t="array" aca="1" ref="AEX67" ca="1">INDEX(AEX$13:AEX66,$B67+1,1)</f>
        <v>0</v>
      </c>
      <c r="AEY67" s="483">
        <v>0</v>
      </c>
    </row>
    <row r="68" spans="1:831" outlineLevel="2">
      <c r="A68" s="18">
        <f t="shared" si="221"/>
        <v>55</v>
      </c>
      <c r="B68" s="191">
        <f t="shared" ca="1" si="343"/>
        <v>51</v>
      </c>
      <c r="C68" s="458">
        <f t="shared" ca="1" si="225"/>
        <v>1200</v>
      </c>
      <c r="D68" s="119" t="str">
        <f t="shared" ca="1" si="226"/>
        <v>GSW</v>
      </c>
      <c r="E68" t="b">
        <v>0</v>
      </c>
      <c r="F68" t="b">
        <v>0</v>
      </c>
      <c r="G68" t="b">
        <f t="shared" si="227"/>
        <v>0</v>
      </c>
      <c r="H68" s="191">
        <f t="shared" ca="1" si="338"/>
        <v>4</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4</v>
      </c>
      <c r="N68" s="535" cm="1">
        <f t="array" aca="1" ref="N68" ca="1">INDEX(N$13:N67,$B68+1,1)</f>
        <v>3</v>
      </c>
      <c r="O68" s="535" cm="1">
        <f t="array" aca="1" ref="O68" ca="1">INDEX(O$13:O67,$B68+1,1)</f>
        <v>2</v>
      </c>
      <c r="P68" s="535" cm="1">
        <f t="array" aca="1" ref="P68" ca="1">INDEX(P$13:P67,$B68+1,1)</f>
        <v>0</v>
      </c>
      <c r="Q68" s="535" cm="1">
        <f t="array" aca="1" ref="Q68" ca="1">INDEX(Q$13:Q67,$B68+1,1)</f>
        <v>1</v>
      </c>
      <c r="R68" s="535" cm="1">
        <f t="array" aca="1" ref="R68" ca="1">INDEX(R$13:R67,$B68+1,1)</f>
        <v>1</v>
      </c>
      <c r="S68" s="535" cm="1">
        <f t="array" aca="1" ref="S68" ca="1">INDEX(S$13:S67,$B68+1,1)</f>
        <v>1</v>
      </c>
      <c r="T68" s="411">
        <f t="shared" ca="1" si="228"/>
        <v>2</v>
      </c>
      <c r="U68" s="411">
        <f t="shared" ca="1" si="228"/>
        <v>2</v>
      </c>
      <c r="V68" s="411">
        <f t="shared" ca="1" si="229"/>
        <v>2</v>
      </c>
      <c r="W68" s="777" t="b">
        <f t="shared" ca="1" si="230"/>
        <v>1</v>
      </c>
      <c r="X68" s="777" t="b">
        <f t="shared" ca="1" si="230"/>
        <v>1</v>
      </c>
      <c r="Y68" s="777" t="b">
        <f t="shared" ca="1" si="230"/>
        <v>1</v>
      </c>
      <c r="Z68" s="796" t="b" cm="1">
        <f t="array" aca="1" ref="Z68" ca="1">INDEX(Z$13:Z67,$B68+1,1)</f>
        <v>0</v>
      </c>
      <c r="AA68" s="411">
        <f t="shared" ca="1" si="328"/>
        <v>6</v>
      </c>
      <c r="AB68" s="411">
        <f t="shared" ca="1" si="231"/>
        <v>6</v>
      </c>
      <c r="AC68" s="535" cm="1">
        <f t="array" aca="1" ref="AC68" ca="1">INDEX(AC$13:AC67,$B68+1,1)</f>
        <v>6</v>
      </c>
      <c r="AD68" s="535" cm="1">
        <f t="array" aca="1" ref="AD68" ca="1">INDEX(AD$13:AD67,$B68+1,1)</f>
        <v>6</v>
      </c>
      <c r="AE68" s="535" cm="1">
        <f t="array" aca="1" ref="AE68" ca="1">INDEX(AE$13:AE67,$B68+1,1)</f>
        <v>0</v>
      </c>
      <c r="AF68" s="535" cm="1">
        <f t="array" aca="1" ref="AF68" ca="1">INDEX(AF$13:AF67,$B68+1,1)</f>
        <v>0</v>
      </c>
      <c r="AG68" s="535" cm="1">
        <f t="array" aca="1" ref="AG68" ca="1">INDEX(AG$13:AG67,$B68+1,1)</f>
        <v>0</v>
      </c>
      <c r="AH68" s="535" cm="1">
        <f t="array" aca="1" ref="AH68" ca="1">INDEX(AH$13:AH67,$B68+1,1)</f>
        <v>0</v>
      </c>
      <c r="AI68" s="87">
        <f ca="1">INDEX(i.StdELMan,($L68-1)*12+($T68-1)*3+$N68,AI$7)</f>
        <v>2</v>
      </c>
      <c r="AJ68" s="87">
        <f ca="1">INDEX(CHOOSE($N68,DataAutumn!i.AdultDrys,DataWinter!i.AdultDrys,DataSpring!i.AdultDrys),1,$T68)</f>
        <v>1</v>
      </c>
      <c r="AK68" s="535" cm="1">
        <f t="array" aca="1" ref="AK68" ca="1">INDEX(AK$13:AK67,$B68+1,1)</f>
        <v>2</v>
      </c>
      <c r="AL68" s="475">
        <v>0</v>
      </c>
      <c r="AM68" s="535" cm="1">
        <f t="array" aca="1" ref="AM68" ca="1">INDEX(AM$13:AM67,$B68+1,1)</f>
        <v>2</v>
      </c>
      <c r="AN68" s="111"/>
      <c r="AO68" s="111"/>
      <c r="AP68" s="111"/>
      <c r="AQ68" s="111"/>
      <c r="AR68" s="111"/>
      <c r="AS68" s="111"/>
      <c r="AT68" s="111"/>
      <c r="AU68" s="111"/>
      <c r="AV68" s="111"/>
      <c r="AW68" s="111"/>
      <c r="AX68" s="111"/>
      <c r="AY68" s="111"/>
      <c r="AZ68" s="111" t="s">
        <v>3200</v>
      </c>
      <c r="BA68" s="312" t="str">
        <f ca="1">LEFT(BA67,LEN($BA$57))     &amp;    TEXT($H68," 00000 ")        &amp;      INDEX(i.ModelStructure,$I68,1)    &amp;" "
&amp; $D68                &amp;    " Past" &amp; TEXT($XV68,"??0%;;??0%;    ") &amp; IF($DK68=0," SFM","")&amp;IF($DK68=1," MFM","")&amp;IF($DK68=7," Mat","")&amp;IF($DQ68=TRUE,"&amp;BBT","    ")              &amp;      " TOL"&amp;INDEX(i.TOL_Desc,1,$N68)
&amp; " Scan"&amp;$AK68       &amp;    CHOOSE($K68+1," CFS"," GFS"," NFS")
&amp; " RR"&amp;TEXT(SUM($FD68:$FE68),"+00%;-00%;    ;@")
&amp; " EL"&amp;IF($EZ68="-","_Opt",TEXT($EZ68,"000%"))
&amp; " Emptys_"&amp;CHOOSE($AI68,"Free  ","Retain","Sell  ","Single")
&amp; " ("&amp;IF(OR($ZH68,AND($ZH68="-",$DD68)),"P","E")   &amp;IF(OR($ZJ68,AND($ZJ68="-",$DE68)),"T","t")        &amp;     "_F"&amp;IF($AAG68&lt;&gt;FALSE,3,0)+COUNTIF($ZY68:$AAC68,TRUE)+COUNTIF($BV68:$BW68,"&gt;0")&amp;IF($AAE68&lt;&gt;FALSE,3,0)+COUNTIF($BV68:$BW68,"&gt;0")&amp;"N"&amp;IF($AAJ68&lt;&gt;"-",$AAJ68,$DI68)&amp;IF($AAK68&lt;&gt;"-",$AAK68,$DJ68)&amp;"L"&amp;$AAV68&amp;$AAW68&amp;")"</f>
        <v>GHG 00004 SE GSW Past 35% MFM     TOLSpr Scan2 GFS RR+01% EL000% Emptys_Retain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32"/>
        <v>1</v>
      </c>
      <c r="BO68" s="411" t="str">
        <f t="shared" ca="1" si="232"/>
        <v>-</v>
      </c>
      <c r="BP68" s="411" t="b">
        <f t="shared" ca="1" si="232"/>
        <v>0</v>
      </c>
      <c r="BQ68" s="411" t="str">
        <f t="shared" ca="1" si="232"/>
        <v>-</v>
      </c>
      <c r="BR68" s="411" t="str">
        <f t="shared" ca="1" si="232"/>
        <v>-</v>
      </c>
      <c r="BS68" s="411" t="str">
        <f t="shared" ca="1" si="232"/>
        <v>-</v>
      </c>
      <c r="BT68" s="411" t="str">
        <f t="shared" ca="1" si="232"/>
        <v>-</v>
      </c>
      <c r="BU68" s="411" t="str">
        <f t="shared" ca="1" si="232"/>
        <v>-</v>
      </c>
      <c r="BV68" s="411" t="str">
        <f t="shared" ca="1" si="232"/>
        <v>-</v>
      </c>
      <c r="BW68" s="411" t="str">
        <f t="shared" ca="1" si="232"/>
        <v>-</v>
      </c>
      <c r="BX68" s="411" t="str">
        <f t="shared" ca="1" si="232"/>
        <v>-</v>
      </c>
      <c r="BY68" s="411" t="str">
        <f t="shared" ca="1" si="232"/>
        <v>-</v>
      </c>
      <c r="BZ68" s="411" t="b">
        <f t="shared" ca="1" si="232"/>
        <v>0</v>
      </c>
      <c r="CA68" s="87">
        <f t="shared" ca="1" si="232"/>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33"/>
        <v>-</v>
      </c>
      <c r="CI68" s="411">
        <f t="shared" ca="1" si="234"/>
        <v>1</v>
      </c>
      <c r="CJ68" s="411">
        <f t="shared" ca="1" si="234"/>
        <v>1</v>
      </c>
      <c r="CK68" s="535" t="str" cm="1">
        <f t="array" aca="1" ref="CK68" ca="1">INDEX(CK$13:CK67,$B68+1,1)</f>
        <v>-</v>
      </c>
      <c r="CL68" s="535" t="str" cm="1">
        <f t="array" aca="1" ref="CL68" ca="1">INDEX(CL$13:CL67,$B68+1,1)</f>
        <v>-</v>
      </c>
      <c r="CM68" s="535" t="str" cm="1">
        <f t="array" aca="1" ref="CM68" ca="1">INDEX(CM$13:CM67,$B68+1,1)</f>
        <v>-</v>
      </c>
      <c r="CN68" s="411" t="str">
        <f t="shared" ca="1" si="235"/>
        <v>-</v>
      </c>
      <c r="CO68" s="411">
        <f t="shared" ca="1" si="236"/>
        <v>1</v>
      </c>
      <c r="CP68" s="411">
        <f t="shared" ca="1" si="236"/>
        <v>1</v>
      </c>
      <c r="CQ68" s="535" t="str" cm="1">
        <f t="array" aca="1" ref="CQ68" ca="1">INDEX(CQ$13:CQ67,$B68+1,1)</f>
        <v>-</v>
      </c>
      <c r="CR68" s="411" t="str">
        <f t="shared" ca="1" si="237"/>
        <v>-</v>
      </c>
      <c r="CS68" s="411">
        <f t="shared" ca="1" si="238"/>
        <v>1</v>
      </c>
      <c r="CT68" s="535" t="str" cm="1">
        <f t="array" aca="1" ref="CT68" ca="1">INDEX(CT$13:CT67,$B68+1,1)</f>
        <v>-</v>
      </c>
      <c r="CU68" s="535" t="str" cm="1">
        <f t="array" aca="1" ref="CU68" ca="1">INDEX(CU$13:CU67,$B68+1,1)</f>
        <v>-</v>
      </c>
      <c r="CV68" s="411">
        <f t="shared" ca="1" si="239"/>
        <v>1</v>
      </c>
      <c r="CW68" s="535" t="str" cm="1">
        <f t="array" aca="1" ref="CW68" ca="1">INDEX(CW$13:CW67,$B68+1,1)</f>
        <v>-</v>
      </c>
      <c r="CX68" s="411" t="str">
        <f t="shared" ca="1" si="240"/>
        <v>-</v>
      </c>
      <c r="CY68" s="411">
        <f t="shared" ca="1" si="241"/>
        <v>1</v>
      </c>
      <c r="CZ68" s="411">
        <f t="shared" ca="1" si="241"/>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29"/>
        <v>0</v>
      </c>
      <c r="DH68" s="804" cm="1">
        <f t="array" aca="1" ref="DH68" ca="1">VALUE(IFERROR(VALUE($K68),0) &amp; _xlfn.SWITCH($CD68,"-",4,$CD68) &amp; $L68 &amp; $T68 &amp; "00" &amp; $N68 &amp; $AK68 &amp; $R68 &amp; _xlfn.SWITCH($AM68,3,1,$AM68) &amp; _xlfn.SWITCH($M68,4,0,$M68) &amp; _xlfn.SWITCH($AD68,6,1,$AD68))</f>
        <v>142200321201</v>
      </c>
      <c r="DI68" s="535" cm="1">
        <f t="array" aca="1" ref="DI68" ca="1">INDEX(DI$13:DI67,$B68+1,1)</f>
        <v>1</v>
      </c>
      <c r="DJ68" s="535" cm="1">
        <f t="array" aca="1" ref="DJ68" ca="1">INDEX(DJ$13:DJ67,$B68+1,1)</f>
        <v>1</v>
      </c>
      <c r="DK68" s="411">
        <f t="shared" ca="1" si="242"/>
        <v>1</v>
      </c>
      <c r="DL68" s="411">
        <f t="shared" ca="1" si="242"/>
        <v>60</v>
      </c>
      <c r="DM68" s="411" t="str">
        <f t="shared" ca="1" si="242"/>
        <v>-</v>
      </c>
      <c r="DN68" s="411" t="str">
        <f t="shared" ca="1" si="242"/>
        <v>-</v>
      </c>
      <c r="DO68" s="411" t="str">
        <f t="shared" ca="1" si="242"/>
        <v>-</v>
      </c>
      <c r="DP68" s="411" t="str">
        <f t="shared" ca="1" si="242"/>
        <v>-</v>
      </c>
      <c r="DQ68" s="411" t="b">
        <f t="shared" ca="1" si="243"/>
        <v>0</v>
      </c>
      <c r="DR68" s="411" t="str">
        <f t="shared" ca="1" si="244"/>
        <v>-</v>
      </c>
      <c r="DS68" s="411" t="str">
        <f t="shared" ca="1" si="244"/>
        <v>-</v>
      </c>
      <c r="DT68" s="411" t="str">
        <f t="shared" ca="1" si="244"/>
        <v>-</v>
      </c>
      <c r="DU68" s="411" t="str">
        <f t="shared" ca="1" si="244"/>
        <v>-</v>
      </c>
      <c r="DV68" s="411">
        <f t="shared" ca="1" si="244"/>
        <v>500</v>
      </c>
      <c r="DW68" s="411">
        <f t="shared" ca="1" si="244"/>
        <v>500</v>
      </c>
      <c r="DX68" s="411" t="str">
        <f t="shared" ca="1" si="244"/>
        <v>-</v>
      </c>
      <c r="DY68" s="411" t="str">
        <f t="shared" ca="1" si="244"/>
        <v>-</v>
      </c>
      <c r="DZ68" s="411" t="str">
        <f t="shared" ca="1" si="244"/>
        <v>-</v>
      </c>
      <c r="EA68" s="411" t="str">
        <f t="shared" ca="1" si="245"/>
        <v>-</v>
      </c>
      <c r="EB68" s="411" t="str">
        <f t="shared" ca="1" si="245"/>
        <v>-</v>
      </c>
      <c r="EC68" s="535" cm="1">
        <f t="array" aca="1" ref="EC68" ca="1">INDEX(EC$13:EC67,$B68+1,1)</f>
        <v>0</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535" cm="1">
        <f t="array" aca="1" ref="EN68" ca="1">INDEX(EN$13:EN67,$B68+1,1)</f>
        <v>999999</v>
      </c>
      <c r="EO68" s="535" cm="1">
        <f t="array" aca="1" ref="EO68" ca="1">INDEX(EO$13:EO67,$B68+1,1)</f>
        <v>999999</v>
      </c>
      <c r="EP68" s="782">
        <f t="shared" ca="1" si="246"/>
        <v>0</v>
      </c>
      <c r="EQ68" s="782">
        <f t="shared" ca="1" si="246"/>
        <v>0</v>
      </c>
      <c r="ER68" s="782">
        <f t="shared" ca="1" si="246"/>
        <v>999999</v>
      </c>
      <c r="ES68" s="800" t="str">
        <f t="shared" ca="1" si="330"/>
        <v>-</v>
      </c>
      <c r="ET68" s="800" t="str">
        <f t="shared" ca="1" si="247"/>
        <v>-</v>
      </c>
      <c r="EU68" s="801" t="str">
        <f t="shared" ca="1" si="248"/>
        <v>-</v>
      </c>
      <c r="EV68" s="802" t="str">
        <f t="shared" ca="1" si="331"/>
        <v>-</v>
      </c>
      <c r="EW68" s="781">
        <f t="shared" ca="1" si="249"/>
        <v>999999</v>
      </c>
      <c r="EX68" s="779">
        <f t="shared" ca="1" si="332"/>
        <v>999999</v>
      </c>
      <c r="EY68" s="780">
        <f t="shared" ca="1" si="333"/>
        <v>999999</v>
      </c>
      <c r="EZ68" s="727" cm="1">
        <f t="array" aca="1" ref="EZ68" ca="1">INDEX(i.ELMated,$AB68+1,1)</f>
        <v>0</v>
      </c>
      <c r="FA68" s="728" cm="1">
        <f t="array" aca="1" ref="FA68" ca="1">INDEX(i.ELMatedEst,$AA68+1,$T68)</f>
        <v>0</v>
      </c>
      <c r="FB68" s="535" t="str" cm="1">
        <f t="array" aca="1" ref="FB68" ca="1">INDEX(FB$13:FB67,$B68+1,1)</f>
        <v>-</v>
      </c>
      <c r="FC68" s="535" t="str" cm="1">
        <f t="array" aca="1" ref="FC68" ca="1">INDEX(FC$13:FC67,$B68+1,1)</f>
        <v>-</v>
      </c>
      <c r="FD68" s="664">
        <f t="shared" ca="1" si="250"/>
        <v>0</v>
      </c>
      <c r="FE68" s="666">
        <f t="shared" ca="1" si="251"/>
        <v>5.0000000000000001E-3</v>
      </c>
      <c r="FF68" s="191">
        <f t="shared" ca="1" si="339"/>
        <v>0.95</v>
      </c>
      <c r="FG68" s="667">
        <f t="shared" ca="1" si="252"/>
        <v>0.12</v>
      </c>
      <c r="FH68" s="667">
        <f ca="1">INDEX(CHOOSE($N68,DataAutumn!i.EL_PropnSold,DataWinter!i.EL_PropnSold,DataSpring!i.EL_PropnSold),$AI68,$T68)*INDEX(i.ELMatedEst,$AB68+1,$T68)*i.dAdultRR_ELPropSold
+INDEX(i.dryman,($AJ68-1)*4+$AI68,FH$7)</f>
        <v>0</v>
      </c>
      <c r="FI68" s="667">
        <f ca="1">INDEX(CHOOSE($N68,DataAutumn!i.EL_PropnSold,DataWinter!i.EL_PropnSold,DataSpring!i.EL_PropnSold),$AI68,$T68)*INDEX(i.ELMatedEst,$AB68+1,$T68)*i.dAdultRR_ELPropSold
+INDEX(i.dryman,($AJ68-1)*4+$AI68,FI$7)</f>
        <v>3.125E-2</v>
      </c>
      <c r="FJ68" s="667">
        <f ca="1">INDEX(CHOOSE($N68,DataAutumn!i.EL_PropnSold,DataWinter!i.EL_PropnSold,DataSpring!i.EL_PropnSold),$AI68,$T68)*INDEX(i.ELMatedEst,$AB68+1,$T68)*i.dAdultRR_ELPropSold
+INDEX(i.dryman,($AJ68-1)*4+$AI68,FJ$7)</f>
        <v>3.125E-2</v>
      </c>
      <c r="FK68" s="667">
        <f ca="1">INDEX(CHOOSE($N68,DataAutumn!i.EL_PropnSold,DataWinter!i.EL_PropnSold,DataSpring!i.EL_PropnSold),$AI68,$T68)*INDEX(i.ELMatedEst,$AB68+1,$T68)*i.dAdultRR_ELPropSold
+INDEX(i.dryman,($AJ68-1)*4+$AI68,FK$7)</f>
        <v>3.125E-2</v>
      </c>
      <c r="FL68" s="668">
        <f ca="1">INDEX(CHOOSE($N68,DataAutumn!i.EL_PropnSold,DataWinter!i.EL_PropnSold,DataSpring!i.EL_PropnSold),$AI68,$T68)*INDEX(i.ELMatedEst,$AB68+1,$T68)*i.dAdultLSurv_ELPropSold</f>
        <v>0</v>
      </c>
      <c r="FM68" s="666" t="b">
        <f t="shared" ca="1" si="253"/>
        <v>0</v>
      </c>
      <c r="FN68" s="666" t="b">
        <f t="shared" ca="1" si="253"/>
        <v>0</v>
      </c>
      <c r="FO68" s="716" t="b">
        <f t="shared" ca="1" si="254"/>
        <v>1</v>
      </c>
      <c r="FP68" s="666" t="b">
        <f t="shared" ca="1" si="253"/>
        <v>0</v>
      </c>
      <c r="FQ68" s="668">
        <f t="shared" ca="1" si="255"/>
        <v>1</v>
      </c>
      <c r="FR68" s="669">
        <f t="shared" ca="1" si="256"/>
        <v>0</v>
      </c>
      <c r="FS68" s="670" t="b">
        <f t="shared" ca="1" si="257"/>
        <v>0</v>
      </c>
      <c r="FT68" s="665" t="b">
        <f t="shared" ca="1" si="258"/>
        <v>0</v>
      </c>
      <c r="FU68" s="411" t="b">
        <f t="shared" ca="1" si="258"/>
        <v>0</v>
      </c>
      <c r="FV68" s="411" t="b">
        <f t="shared" ca="1" si="258"/>
        <v>1</v>
      </c>
      <c r="FW68" s="87">
        <f t="shared" ca="1" si="259"/>
        <v>2</v>
      </c>
      <c r="FX68" s="87">
        <f t="shared" ca="1" si="259"/>
        <v>2</v>
      </c>
      <c r="FY68" s="411">
        <f t="shared" ca="1" si="260"/>
        <v>1</v>
      </c>
      <c r="FZ68" s="411">
        <f t="shared" ca="1" si="261"/>
        <v>1</v>
      </c>
      <c r="GA68" s="411">
        <f t="shared" ca="1" si="261"/>
        <v>1</v>
      </c>
      <c r="GB68" s="411">
        <f t="shared" ca="1" si="262"/>
        <v>1</v>
      </c>
      <c r="GC68" s="411">
        <f t="shared" ca="1" si="263"/>
        <v>0.35</v>
      </c>
      <c r="GD68" s="411" t="b">
        <f t="shared" ca="1" si="263"/>
        <v>1</v>
      </c>
      <c r="GE68" s="411" t="b">
        <f t="shared" ca="1" si="263"/>
        <v>0</v>
      </c>
      <c r="GF68" s="411" t="b">
        <f t="shared" ca="1" si="263"/>
        <v>0</v>
      </c>
      <c r="GG68" s="411" t="b">
        <f t="shared" ca="1" si="263"/>
        <v>0</v>
      </c>
      <c r="GH68" s="87">
        <f t="shared" ca="1" si="264"/>
        <v>1</v>
      </c>
      <c r="GI68" s="87">
        <f t="shared" ca="1" si="264"/>
        <v>1</v>
      </c>
      <c r="GJ68" s="87">
        <f t="shared" ca="1" si="264"/>
        <v>1</v>
      </c>
      <c r="GK68" s="87">
        <f t="shared" ca="1" si="264"/>
        <v>1</v>
      </c>
      <c r="GL68" s="87">
        <f t="shared" ca="1" si="264"/>
        <v>1</v>
      </c>
      <c r="GM68" s="87">
        <f t="shared" ca="1" si="264"/>
        <v>1</v>
      </c>
      <c r="GN68" s="87">
        <f t="shared" ca="1" si="264"/>
        <v>1</v>
      </c>
      <c r="GO68" s="87">
        <f t="shared" ca="1" si="264"/>
        <v>1</v>
      </c>
      <c r="GP68" s="535" cm="1">
        <f t="array" aca="1" ref="GP68" ca="1">INDEX(GP$13:GP67,$B68+1,1)</f>
        <v>0</v>
      </c>
      <c r="GQ68" s="535" cm="1">
        <f t="array" aca="1" ref="GQ68" ca="1">INDEX(GQ$13:GQ67,$B68+1,1)</f>
        <v>0</v>
      </c>
      <c r="GR68" s="535" cm="1">
        <f t="array" aca="1" ref="GR68" ca="1">INDEX(GR$13:GR67,$B68+1,1)</f>
        <v>0</v>
      </c>
      <c r="GS68" s="535" cm="1">
        <f t="array" aca="1" ref="GS68" ca="1">INDEX(GS$13:GS67,$B68+1,1)</f>
        <v>0</v>
      </c>
      <c r="GT68" s="411" cm="1">
        <f t="array" aca="1" ref="GT68" ca="1">INDEX(i.dse_type,1,$L68)</f>
        <v>0</v>
      </c>
      <c r="GU68" s="535" t="str" cm="1">
        <f t="array" aca="1" ref="GU68" ca="1">INDEX(GU$13:GU67,$B68+1,1)</f>
        <v>-</v>
      </c>
      <c r="GV68" s="535" t="str" cm="1">
        <f t="array" aca="1" ref="GV68" ca="1">INDEX(GV$13:GV67,$B68+1,1)</f>
        <v>-</v>
      </c>
      <c r="GW68" s="535" t="str" cm="1">
        <f t="array" aca="1" ref="GW68" ca="1">INDEX(GW$13:GW67,$B68+1,1)</f>
        <v>-</v>
      </c>
      <c r="GX68" s="18"/>
      <c r="GY68" s="535" t="str" cm="1">
        <f t="array" aca="1" ref="GY68" ca="1">INDEX(GY$13:GY67,$B68+1,1)</f>
        <v>-</v>
      </c>
      <c r="GZ68" s="535" t="str" cm="1">
        <f t="array" aca="1" ref="GZ68" ca="1">INDEX(GZ$13:GZ67,$B68+1,1)</f>
        <v>-</v>
      </c>
      <c r="HA68" s="535" t="str" cm="1">
        <f t="array" aca="1" ref="HA68" ca="1">INDEX(HA$13:HA67,$B68+1,1)</f>
        <v>-</v>
      </c>
      <c r="HB68" s="411">
        <f t="shared" si="334"/>
        <v>0</v>
      </c>
      <c r="HC68" s="535" t="str" cm="1">
        <f t="array" aca="1" ref="HC68" ca="1">INDEX(HC$13:HC67,$B68+1,1)</f>
        <v>-</v>
      </c>
      <c r="HD68" s="535" cm="1">
        <f t="array" aca="1" ref="HD68" ca="1">INDEX(HD$13:HD67,$B68+1,1)</f>
        <v>1</v>
      </c>
      <c r="HE68" s="535" cm="1">
        <f t="array" aca="1" ref="HE68" ca="1">INDEX(HE$13:HE67,$B68+1,1)</f>
        <v>1</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t="str" cm="1">
        <f t="array" aca="1" ref="HU68" ca="1">INDEX(HU$13:HU67,$B68+1,1)</f>
        <v>-</v>
      </c>
      <c r="HV68" s="535" t="str" cm="1">
        <f t="array" aca="1" ref="HV68" ca="1">INDEX(HV$13:HV67,$B68+1,1)</f>
        <v>-</v>
      </c>
      <c r="HW68" s="535" t="str" cm="1">
        <f t="array" aca="1" ref="HW68" ca="1">INDEX(HW$13:HW67,$B68+1,1)</f>
        <v>-</v>
      </c>
      <c r="HX68" s="535" t="str" cm="1">
        <f t="array" aca="1" ref="HX68" ca="1">INDEX(HX$13:HX67,$B68+1,1)</f>
        <v>-</v>
      </c>
      <c r="HY68" s="535" t="str" cm="1">
        <f t="array" aca="1" ref="HY68" ca="1">INDEX(HY$13:HY67,$B68+1,1)</f>
        <v>-</v>
      </c>
      <c r="HZ68" s="535" t="str" cm="1">
        <f t="array" aca="1" ref="HZ68" ca="1">INDEX(HZ$13:HZ67,$B68+1,1)</f>
        <v>-</v>
      </c>
      <c r="IA68" s="535" cm="1">
        <f t="array" aca="1" ref="IA68" ca="1">INDEX(IA$13:IA67,$B68+1,1)</f>
        <v>0</v>
      </c>
      <c r="IB68" s="535" t="str" cm="1">
        <f t="array" aca="1" ref="IB68" ca="1">INDEX(IB$13:IB67,$B68+1,1)</f>
        <v>-</v>
      </c>
      <c r="IC68" s="535" cm="1">
        <f t="array" aca="1" ref="IC68" ca="1">INDEX(IC$13:IC67,$B68+1,1)</f>
        <v>1</v>
      </c>
      <c r="ID68" s="727">
        <f t="shared" si="265"/>
        <v>0</v>
      </c>
      <c r="IE68" s="727">
        <f t="shared" si="265"/>
        <v>0</v>
      </c>
      <c r="IF68" s="727">
        <f t="shared" si="265"/>
        <v>0</v>
      </c>
      <c r="IG68" s="727">
        <f t="shared" si="266"/>
        <v>0</v>
      </c>
      <c r="IH68" s="727">
        <f t="shared" si="266"/>
        <v>0</v>
      </c>
      <c r="II68" s="727">
        <f t="shared" si="266"/>
        <v>0</v>
      </c>
      <c r="IJ68" s="535" cm="1">
        <f t="array" aca="1" ref="IJ68" ca="1">INDEX(IJ$13:IJ67,$B68+1,1)</f>
        <v>0</v>
      </c>
      <c r="IK68" s="727">
        <f t="shared" si="267"/>
        <v>1</v>
      </c>
      <c r="IL68" s="727">
        <f t="shared" si="267"/>
        <v>0</v>
      </c>
      <c r="IM68" s="727">
        <f t="shared" si="267"/>
        <v>0</v>
      </c>
      <c r="IN68" s="727">
        <f t="shared" si="267"/>
        <v>0</v>
      </c>
      <c r="IO68" s="535" cm="1">
        <f t="array" aca="1" ref="IO68" ca="1">INDEX(IO$13:IO67,$B68+1,1)</f>
        <v>0</v>
      </c>
      <c r="IP68" s="727">
        <f t="shared" si="267"/>
        <v>0</v>
      </c>
      <c r="IQ68" s="18"/>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t="str" cm="1">
        <f t="array" aca="1" ref="JB68" ca="1">INDEX(JB$13:JB67,$B68+1,1)</f>
        <v>-</v>
      </c>
      <c r="JC68" s="535" t="str" cm="1">
        <f t="array" aca="1" ref="JC68" ca="1">INDEX(JC$13:JC67,$B68+1,1)</f>
        <v>-</v>
      </c>
      <c r="JD68" s="535" t="str" cm="1">
        <f t="array" aca="1" ref="JD68" ca="1">INDEX(JD$13:JD67,$B68+1,1)</f>
        <v>-</v>
      </c>
      <c r="JE68" s="535" t="str" cm="1">
        <f t="array" aca="1" ref="JE68" ca="1">INDEX(JE$13:JE67,$B68+1,1)</f>
        <v>-</v>
      </c>
      <c r="JF68" s="535" t="str" cm="1">
        <f t="array" aca="1" ref="JF68" ca="1">INDEX(JF$13:JF67,$B68+1,1)</f>
        <v>-</v>
      </c>
      <c r="JG68" s="535" t="str" cm="1">
        <f t="array" aca="1" ref="JG68" ca="1">INDEX(JG$13:JG67,$B68+1,1)</f>
        <v>-</v>
      </c>
      <c r="JH68" s="535" cm="1">
        <f t="array" aca="1" ref="JH68" ca="1">INDEX(JH$13:JH67,$B68+1,1)</f>
        <v>0</v>
      </c>
      <c r="JI68" s="535" cm="1">
        <f t="array" aca="1" ref="JI68" ca="1">INDEX(JI$13:JI67,$B68+1,1)</f>
        <v>0</v>
      </c>
      <c r="JJ68" s="545" cm="1">
        <f t="array" aca="1" ref="JJ68" ca="1">IF(AND($N68=JJ$10,$AS68&lt;&gt;0),INDEX(i.LTWFeedLevels,$AS68,12),0)</f>
        <v>0</v>
      </c>
      <c r="JK68" s="630" cm="1">
        <f t="array" aca="1" ref="JK68" ca="1">IF(AND($N68=JK$10,$AT68&lt;&gt;0),INDEX(i.LTWFeedLevels,$AT68,12),0)</f>
        <v>0</v>
      </c>
      <c r="JL68" s="457">
        <f t="shared" ref="JL68:JN68" ca="1" si="347">JK68</f>
        <v>0</v>
      </c>
      <c r="JM68" s="457">
        <f t="shared" ca="1" si="347"/>
        <v>0</v>
      </c>
      <c r="JN68" s="457">
        <f t="shared" ca="1" si="347"/>
        <v>0</v>
      </c>
      <c r="JO68" s="545" cm="1">
        <f t="array" aca="1" ref="JO68" ca="1">IF(AND($N68=JO$10,$AS68&lt;&gt;0),INDEX(i.LTWFeedLevels,$AS68,12),0)</f>
        <v>0</v>
      </c>
      <c r="JP68" s="630" cm="1">
        <f t="array" aca="1" ref="JP68" ca="1">IF(AND($N68=JP$10,$AT68&lt;&gt;0),INDEX(i.LTWFeedLevels,$AT68,12),0)</f>
        <v>0</v>
      </c>
      <c r="JQ68" s="457">
        <f t="shared" ref="JQ68:JS68" ca="1" si="348">JP68</f>
        <v>0</v>
      </c>
      <c r="JR68" s="457">
        <f t="shared" ca="1" si="348"/>
        <v>0</v>
      </c>
      <c r="JS68" s="457">
        <f t="shared" ca="1" si="348"/>
        <v>0</v>
      </c>
      <c r="JT68" s="545" cm="1">
        <f t="array" aca="1" ref="JT68" ca="1">IF(AND($N68=JT$10,$AS68&lt;&gt;0),INDEX(i.LTWFeedLevels,$AS68,12),0)</f>
        <v>0</v>
      </c>
      <c r="JU68" s="630" cm="1">
        <f t="array" aca="1" ref="JU68" ca="1">IF(AND($N68=JU$10,$AT68&lt;&gt;0),INDEX(i.LTWFeedLevels,$AT68,12),0)</f>
        <v>0</v>
      </c>
      <c r="JV68" s="457">
        <f t="shared" ref="JV68:JX68" ca="1" si="349">JU68</f>
        <v>0</v>
      </c>
      <c r="JW68" s="457">
        <f t="shared" ca="1" si="349"/>
        <v>0</v>
      </c>
      <c r="JX68" s="457">
        <f t="shared" ca="1" si="349"/>
        <v>0</v>
      </c>
      <c r="JY68" s="189">
        <f t="shared" ca="1" si="271"/>
        <v>0</v>
      </c>
      <c r="JZ68" s="189">
        <f t="shared" ca="1" si="271"/>
        <v>0</v>
      </c>
      <c r="KA68" s="189">
        <f t="shared" ca="1" si="271"/>
        <v>0</v>
      </c>
      <c r="KB68" s="189">
        <f t="shared" ca="1" si="271"/>
        <v>0</v>
      </c>
      <c r="KC68" s="189">
        <f t="shared" ca="1" si="271"/>
        <v>0</v>
      </c>
      <c r="KD68" s="189">
        <f t="shared" ca="1" si="271"/>
        <v>0</v>
      </c>
      <c r="KE68" s="189">
        <f t="shared" ca="1" si="271"/>
        <v>0</v>
      </c>
      <c r="KF68" s="189">
        <f t="shared" ca="1" si="271"/>
        <v>0</v>
      </c>
      <c r="KG68" s="189">
        <f t="shared" ca="1" si="271"/>
        <v>0</v>
      </c>
      <c r="KH68" s="189">
        <f t="shared" ca="1" si="271"/>
        <v>0</v>
      </c>
      <c r="KI68" s="189">
        <f t="shared" ca="1" si="272"/>
        <v>0</v>
      </c>
      <c r="KJ68" s="189">
        <f t="shared" ca="1" si="272"/>
        <v>0</v>
      </c>
      <c r="KK68" s="189">
        <f t="shared" ca="1" si="272"/>
        <v>0</v>
      </c>
      <c r="KL68" s="189">
        <f t="shared" ca="1" si="272"/>
        <v>0</v>
      </c>
      <c r="KM68" s="189">
        <f t="shared" ca="1" si="272"/>
        <v>0</v>
      </c>
      <c r="KN68" s="189">
        <f t="shared" ca="1" si="272"/>
        <v>0</v>
      </c>
      <c r="KO68" s="189">
        <f t="shared" ca="1" si="272"/>
        <v>0</v>
      </c>
      <c r="KP68" s="189">
        <f t="shared" ca="1" si="272"/>
        <v>0</v>
      </c>
      <c r="KQ68" s="189">
        <f t="shared" ca="1" si="272"/>
        <v>0</v>
      </c>
      <c r="KR68" s="189">
        <f t="shared" ca="1" si="272"/>
        <v>0</v>
      </c>
      <c r="KS68" s="189">
        <f t="shared" ca="1" si="273"/>
        <v>0</v>
      </c>
      <c r="KT68" s="189">
        <f t="shared" ca="1" si="273"/>
        <v>0</v>
      </c>
      <c r="KU68" s="189">
        <f t="shared" ca="1" si="273"/>
        <v>0</v>
      </c>
      <c r="KV68" s="189">
        <f t="shared" ca="1" si="273"/>
        <v>0</v>
      </c>
      <c r="KW68" s="189">
        <f t="shared" ca="1" si="273"/>
        <v>0</v>
      </c>
      <c r="KX68" s="189">
        <f t="shared" ca="1" si="273"/>
        <v>0</v>
      </c>
      <c r="KY68" s="189">
        <f t="shared" ca="1" si="273"/>
        <v>0</v>
      </c>
      <c r="KZ68" s="189">
        <f t="shared" ca="1" si="273"/>
        <v>0</v>
      </c>
      <c r="LA68" s="189">
        <f t="shared" ca="1" si="273"/>
        <v>0</v>
      </c>
      <c r="LB68" s="189">
        <f t="shared" ca="1" si="273"/>
        <v>0</v>
      </c>
      <c r="LC68" s="189">
        <f t="shared" ca="1" si="274"/>
        <v>0</v>
      </c>
      <c r="LD68" s="189">
        <f t="shared" ca="1" si="274"/>
        <v>0</v>
      </c>
      <c r="LE68" s="189">
        <f t="shared" ca="1" si="274"/>
        <v>0</v>
      </c>
      <c r="LF68" s="189">
        <f t="shared" ca="1" si="274"/>
        <v>0</v>
      </c>
      <c r="LG68" s="189">
        <f t="shared" ca="1" si="274"/>
        <v>0</v>
      </c>
      <c r="LH68" s="189">
        <f t="shared" ca="1" si="274"/>
        <v>0</v>
      </c>
      <c r="LI68" s="189">
        <f t="shared" ca="1" si="274"/>
        <v>0</v>
      </c>
      <c r="LJ68" s="189">
        <f t="shared" ca="1" si="274"/>
        <v>0</v>
      </c>
      <c r="LK68" s="189">
        <f t="shared" ca="1" si="274"/>
        <v>0</v>
      </c>
      <c r="LL68" s="189">
        <f t="shared" ca="1" si="274"/>
        <v>0</v>
      </c>
      <c r="LM68" s="189">
        <f t="shared" ca="1" si="275"/>
        <v>0</v>
      </c>
      <c r="LN68" s="189">
        <f t="shared" ca="1" si="275"/>
        <v>0</v>
      </c>
      <c r="LO68" s="189">
        <f t="shared" ca="1" si="275"/>
        <v>0</v>
      </c>
      <c r="LP68" s="189">
        <f t="shared" ca="1" si="275"/>
        <v>0</v>
      </c>
      <c r="LQ68" s="189">
        <f t="shared" ca="1" si="275"/>
        <v>0</v>
      </c>
      <c r="LR68" s="189">
        <f t="shared" ca="1" si="275"/>
        <v>0</v>
      </c>
      <c r="LS68" s="189">
        <f t="shared" ca="1" si="275"/>
        <v>0</v>
      </c>
      <c r="LT68" s="189">
        <f t="shared" ca="1" si="275"/>
        <v>0</v>
      </c>
      <c r="LU68" s="189">
        <f t="shared" ca="1" si="275"/>
        <v>0</v>
      </c>
      <c r="LV68" s="189">
        <f t="shared" ca="1" si="275"/>
        <v>0</v>
      </c>
      <c r="LW68" s="189">
        <f t="shared" ca="1" si="276"/>
        <v>0</v>
      </c>
      <c r="LX68" s="189">
        <f t="shared" ca="1" si="276"/>
        <v>0</v>
      </c>
      <c r="LY68" s="189">
        <f t="shared" ca="1" si="276"/>
        <v>0</v>
      </c>
      <c r="LZ68" s="189">
        <f t="shared" ca="1" si="276"/>
        <v>0</v>
      </c>
      <c r="MA68" s="189">
        <f t="shared" ca="1" si="276"/>
        <v>0</v>
      </c>
      <c r="MB68" s="189">
        <f t="shared" ca="1" si="276"/>
        <v>0</v>
      </c>
      <c r="MC68" s="189">
        <f t="shared" ca="1" si="276"/>
        <v>0</v>
      </c>
      <c r="MD68" s="189">
        <f t="shared" ca="1" si="276"/>
        <v>0</v>
      </c>
      <c r="ME68" s="189">
        <f t="shared" ca="1" si="276"/>
        <v>0</v>
      </c>
      <c r="MF68" s="189">
        <f t="shared" ca="1" si="276"/>
        <v>0</v>
      </c>
      <c r="MG68" s="189">
        <f t="shared" ca="1" si="277"/>
        <v>0</v>
      </c>
      <c r="MH68" s="189">
        <f t="shared" ca="1" si="277"/>
        <v>0</v>
      </c>
      <c r="MI68" s="189">
        <f t="shared" ca="1" si="277"/>
        <v>0</v>
      </c>
      <c r="MJ68" s="189">
        <f t="shared" ca="1" si="277"/>
        <v>0</v>
      </c>
      <c r="MK68" s="189">
        <f t="shared" ca="1" si="277"/>
        <v>0</v>
      </c>
      <c r="ML68" s="189">
        <f t="shared" ca="1" si="277"/>
        <v>0</v>
      </c>
      <c r="MM68" s="189">
        <f t="shared" ca="1" si="277"/>
        <v>0</v>
      </c>
      <c r="MN68" s="189">
        <f t="shared" ca="1" si="277"/>
        <v>0</v>
      </c>
      <c r="MO68" s="189">
        <f t="shared" ca="1" si="277"/>
        <v>0</v>
      </c>
      <c r="MP68" s="189">
        <f t="shared" ca="1" si="277"/>
        <v>0</v>
      </c>
      <c r="MQ68" s="189">
        <f t="shared" ca="1" si="277"/>
        <v>0</v>
      </c>
      <c r="MR68" s="189">
        <f t="shared" ca="1" si="277"/>
        <v>0</v>
      </c>
      <c r="MS68" s="557">
        <f t="shared" ca="1" si="278"/>
        <v>0</v>
      </c>
      <c r="MT68" s="557">
        <f t="shared" ca="1" si="278"/>
        <v>0</v>
      </c>
      <c r="MU68" s="557">
        <f t="shared" ca="1" si="278"/>
        <v>0</v>
      </c>
      <c r="MV68" s="557">
        <f t="shared" ca="1" si="278"/>
        <v>0</v>
      </c>
      <c r="MW68" s="557">
        <f t="shared" ca="1" si="278"/>
        <v>0</v>
      </c>
      <c r="MX68" s="557">
        <f t="shared" ca="1" si="278"/>
        <v>0</v>
      </c>
      <c r="MY68" s="557">
        <f t="shared" ca="1" si="278"/>
        <v>0</v>
      </c>
      <c r="MZ68" s="557">
        <f t="shared" ca="1" si="278"/>
        <v>0</v>
      </c>
      <c r="NA68" s="557">
        <f t="shared" ca="1" si="278"/>
        <v>0</v>
      </c>
      <c r="NB68" s="557">
        <f t="shared" ca="1" si="278"/>
        <v>0</v>
      </c>
      <c r="NC68" s="557">
        <f t="shared" ca="1" si="279"/>
        <v>0</v>
      </c>
      <c r="ND68" s="557">
        <f t="shared" ca="1" si="279"/>
        <v>0</v>
      </c>
      <c r="NE68" s="557">
        <f t="shared" ca="1" si="279"/>
        <v>0</v>
      </c>
      <c r="NF68" s="557">
        <f t="shared" ca="1" si="279"/>
        <v>0</v>
      </c>
      <c r="NG68" s="557">
        <f t="shared" ca="1" si="279"/>
        <v>0</v>
      </c>
      <c r="NH68" s="557">
        <f t="shared" ca="1" si="279"/>
        <v>0</v>
      </c>
      <c r="NI68" s="557">
        <f t="shared" ca="1" si="279"/>
        <v>0</v>
      </c>
      <c r="NJ68" s="557">
        <f t="shared" ca="1" si="279"/>
        <v>0</v>
      </c>
      <c r="NK68" s="557">
        <f t="shared" ca="1" si="279"/>
        <v>0</v>
      </c>
      <c r="NL68" s="557">
        <f t="shared" ca="1" si="279"/>
        <v>0</v>
      </c>
      <c r="NM68" s="557">
        <f t="shared" ca="1" si="280"/>
        <v>0</v>
      </c>
      <c r="NN68" s="557">
        <f t="shared" ca="1" si="280"/>
        <v>0</v>
      </c>
      <c r="NO68" s="557">
        <f t="shared" ca="1" si="280"/>
        <v>0</v>
      </c>
      <c r="NP68" s="557">
        <f t="shared" ca="1" si="280"/>
        <v>0</v>
      </c>
      <c r="NQ68" s="557">
        <f t="shared" ca="1" si="280"/>
        <v>0</v>
      </c>
      <c r="NR68" s="557">
        <f t="shared" ca="1" si="280"/>
        <v>0</v>
      </c>
      <c r="NS68" s="557">
        <f t="shared" ca="1" si="280"/>
        <v>0</v>
      </c>
      <c r="NT68" s="557">
        <f t="shared" ca="1" si="280"/>
        <v>0</v>
      </c>
      <c r="NU68" s="557">
        <f t="shared" ca="1" si="280"/>
        <v>0</v>
      </c>
      <c r="NV68" s="557">
        <f t="shared" ca="1" si="280"/>
        <v>0</v>
      </c>
      <c r="NW68" s="557">
        <f t="shared" ca="1" si="281"/>
        <v>0</v>
      </c>
      <c r="NX68" s="557">
        <f t="shared" ca="1" si="281"/>
        <v>0</v>
      </c>
      <c r="NY68" s="557">
        <f t="shared" ca="1" si="281"/>
        <v>0</v>
      </c>
      <c r="NZ68" s="557">
        <f t="shared" ca="1" si="281"/>
        <v>0</v>
      </c>
      <c r="OA68" s="557">
        <f t="shared" ca="1" si="281"/>
        <v>0</v>
      </c>
      <c r="OB68" s="557">
        <f t="shared" ca="1" si="281"/>
        <v>0</v>
      </c>
      <c r="OC68" s="557">
        <f t="shared" ca="1" si="281"/>
        <v>0</v>
      </c>
      <c r="OD68" s="557">
        <f t="shared" ca="1" si="281"/>
        <v>0</v>
      </c>
      <c r="OE68" s="557">
        <f t="shared" ca="1" si="281"/>
        <v>0</v>
      </c>
      <c r="OF68" s="557">
        <f t="shared" ca="1" si="281"/>
        <v>0</v>
      </c>
      <c r="OG68" s="557">
        <f t="shared" ca="1" si="282"/>
        <v>0</v>
      </c>
      <c r="OH68" s="557">
        <f t="shared" ca="1" si="282"/>
        <v>0</v>
      </c>
      <c r="OI68" s="557">
        <f t="shared" ca="1" si="282"/>
        <v>0</v>
      </c>
      <c r="OJ68" s="557">
        <f t="shared" ca="1" si="282"/>
        <v>0</v>
      </c>
      <c r="OK68" s="557">
        <f t="shared" ca="1" si="282"/>
        <v>0</v>
      </c>
      <c r="OL68" s="557">
        <f t="shared" ca="1" si="282"/>
        <v>0</v>
      </c>
      <c r="OM68" s="557">
        <f t="shared" ca="1" si="282"/>
        <v>0</v>
      </c>
      <c r="ON68" s="557">
        <f t="shared" ca="1" si="282"/>
        <v>0</v>
      </c>
      <c r="OO68" s="557">
        <f t="shared" ca="1" si="282"/>
        <v>0</v>
      </c>
      <c r="OP68" s="557">
        <f t="shared" ca="1" si="282"/>
        <v>0</v>
      </c>
      <c r="OQ68" s="557">
        <f t="shared" ca="1" si="283"/>
        <v>0</v>
      </c>
      <c r="OR68" s="557">
        <f t="shared" ca="1" si="283"/>
        <v>0</v>
      </c>
      <c r="OS68" s="557">
        <f t="shared" ca="1" si="283"/>
        <v>0</v>
      </c>
      <c r="OT68" s="557">
        <f t="shared" ca="1" si="283"/>
        <v>0</v>
      </c>
      <c r="OU68" s="557">
        <f t="shared" ca="1" si="283"/>
        <v>0</v>
      </c>
      <c r="OV68" s="557">
        <f t="shared" ca="1" si="283"/>
        <v>0</v>
      </c>
      <c r="OW68" s="557">
        <f t="shared" ca="1" si="283"/>
        <v>0</v>
      </c>
      <c r="OX68" s="557">
        <f t="shared" ca="1" si="283"/>
        <v>0</v>
      </c>
      <c r="OY68" s="557">
        <f t="shared" ca="1" si="283"/>
        <v>0</v>
      </c>
      <c r="OZ68" s="557">
        <f t="shared" ca="1" si="283"/>
        <v>0</v>
      </c>
      <c r="PA68" s="557">
        <f t="shared" ca="1" si="284"/>
        <v>0</v>
      </c>
      <c r="PB68" s="557">
        <f t="shared" ca="1" si="284"/>
        <v>0</v>
      </c>
      <c r="PC68" s="557">
        <f t="shared" ca="1" si="284"/>
        <v>0</v>
      </c>
      <c r="PD68" s="557">
        <f t="shared" ca="1" si="284"/>
        <v>0</v>
      </c>
      <c r="PE68" s="557">
        <f t="shared" ca="1" si="284"/>
        <v>0</v>
      </c>
      <c r="PF68" s="557">
        <f t="shared" ca="1" si="284"/>
        <v>0</v>
      </c>
      <c r="PG68" s="557">
        <f t="shared" ca="1" si="284"/>
        <v>0</v>
      </c>
      <c r="PH68" s="557">
        <f t="shared" ca="1" si="284"/>
        <v>0</v>
      </c>
      <c r="PI68" s="557">
        <f t="shared" ca="1" si="284"/>
        <v>0</v>
      </c>
      <c r="PJ68" s="557">
        <f t="shared" ca="1" si="284"/>
        <v>0</v>
      </c>
      <c r="PK68" s="557">
        <f t="shared" ca="1" si="285"/>
        <v>0</v>
      </c>
      <c r="PL68" s="557">
        <f t="shared" ca="1" si="285"/>
        <v>0</v>
      </c>
      <c r="PM68" s="557">
        <f t="shared" ca="1" si="285"/>
        <v>0</v>
      </c>
      <c r="PN68" s="557">
        <f t="shared" ca="1" si="285"/>
        <v>0</v>
      </c>
      <c r="PO68" s="557">
        <f t="shared" ca="1" si="285"/>
        <v>0</v>
      </c>
      <c r="PP68" s="557">
        <f t="shared" ca="1" si="285"/>
        <v>0</v>
      </c>
      <c r="PQ68" s="557">
        <f t="shared" ca="1" si="285"/>
        <v>0</v>
      </c>
      <c r="PR68" s="557">
        <f t="shared" ca="1" si="285"/>
        <v>0</v>
      </c>
      <c r="PS68" s="557">
        <f t="shared" ca="1" si="285"/>
        <v>0</v>
      </c>
      <c r="PT68" s="557">
        <f t="shared" ca="1" si="285"/>
        <v>0</v>
      </c>
      <c r="PU68" s="557">
        <f t="shared" ca="1" si="286"/>
        <v>0</v>
      </c>
      <c r="PV68" s="557">
        <f t="shared" ca="1" si="286"/>
        <v>0</v>
      </c>
      <c r="PW68" s="557">
        <f t="shared" ca="1" si="286"/>
        <v>0</v>
      </c>
      <c r="PX68" s="557">
        <f t="shared" ca="1" si="286"/>
        <v>0</v>
      </c>
      <c r="PY68" s="557">
        <f t="shared" ca="1" si="286"/>
        <v>0</v>
      </c>
      <c r="PZ68" s="557">
        <f t="shared" ca="1" si="286"/>
        <v>0</v>
      </c>
      <c r="QA68" s="557">
        <f t="shared" ca="1" si="286"/>
        <v>0</v>
      </c>
      <c r="QB68" s="557">
        <f t="shared" ca="1" si="286"/>
        <v>0</v>
      </c>
      <c r="QC68" s="557">
        <f t="shared" ca="1" si="286"/>
        <v>0</v>
      </c>
      <c r="QD68" s="557">
        <f t="shared" ca="1" si="286"/>
        <v>0</v>
      </c>
      <c r="QE68" s="557">
        <f t="shared" ca="1" si="287"/>
        <v>0</v>
      </c>
      <c r="QF68" s="557">
        <f t="shared" ca="1" si="287"/>
        <v>0</v>
      </c>
      <c r="QG68" s="557">
        <f t="shared" ca="1" si="287"/>
        <v>0</v>
      </c>
      <c r="QH68" s="557">
        <f t="shared" ca="1" si="287"/>
        <v>0</v>
      </c>
      <c r="QI68" s="557">
        <f t="shared" ca="1" si="287"/>
        <v>0</v>
      </c>
      <c r="QJ68" s="557">
        <f t="shared" ca="1" si="287"/>
        <v>0</v>
      </c>
      <c r="QK68" s="557">
        <f t="shared" ca="1" si="287"/>
        <v>0</v>
      </c>
      <c r="QL68" s="557">
        <f t="shared" ca="1" si="287"/>
        <v>0</v>
      </c>
      <c r="QM68" s="557">
        <f t="shared" ca="1" si="287"/>
        <v>0</v>
      </c>
      <c r="QN68" s="557">
        <f t="shared" ca="1" si="287"/>
        <v>0</v>
      </c>
      <c r="QO68" s="557">
        <f t="shared" ca="1" si="288"/>
        <v>0</v>
      </c>
      <c r="QP68" s="557">
        <f t="shared" ca="1" si="288"/>
        <v>0</v>
      </c>
      <c r="QQ68" s="557">
        <f t="shared" ca="1" si="288"/>
        <v>0</v>
      </c>
      <c r="QR68" s="557">
        <f t="shared" ca="1" si="288"/>
        <v>0</v>
      </c>
      <c r="QS68" s="557">
        <f t="shared" ca="1" si="288"/>
        <v>0</v>
      </c>
      <c r="QT68" s="557">
        <f t="shared" ca="1" si="288"/>
        <v>0</v>
      </c>
      <c r="QU68" s="557">
        <f t="shared" ca="1" si="288"/>
        <v>0</v>
      </c>
      <c r="QV68" s="557">
        <f t="shared" ca="1" si="288"/>
        <v>0</v>
      </c>
      <c r="QW68" s="557">
        <f t="shared" ca="1" si="288"/>
        <v>0</v>
      </c>
      <c r="QX68" s="557">
        <f t="shared" ca="1" si="288"/>
        <v>0</v>
      </c>
      <c r="QY68" s="557">
        <f t="shared" ca="1" si="289"/>
        <v>0</v>
      </c>
      <c r="QZ68" s="557">
        <f t="shared" ca="1" si="289"/>
        <v>0</v>
      </c>
      <c r="RA68" s="557">
        <f t="shared" ca="1" si="289"/>
        <v>0</v>
      </c>
      <c r="RB68" s="557">
        <f t="shared" ca="1" si="289"/>
        <v>0</v>
      </c>
      <c r="RC68" s="557">
        <f t="shared" ca="1" si="289"/>
        <v>0</v>
      </c>
      <c r="RD68" s="557">
        <f t="shared" ca="1" si="289"/>
        <v>0</v>
      </c>
      <c r="RE68" s="557">
        <f t="shared" ca="1" si="289"/>
        <v>0</v>
      </c>
      <c r="RF68" s="557">
        <f t="shared" ca="1" si="289"/>
        <v>0</v>
      </c>
      <c r="RG68" s="557">
        <f t="shared" ca="1" si="289"/>
        <v>0</v>
      </c>
      <c r="RH68" s="557">
        <f t="shared" ca="1" si="289"/>
        <v>0</v>
      </c>
      <c r="RI68" s="557">
        <f t="shared" ca="1" si="290"/>
        <v>0</v>
      </c>
      <c r="RJ68" s="557">
        <f t="shared" ca="1" si="290"/>
        <v>0</v>
      </c>
      <c r="RK68" s="557">
        <f t="shared" ca="1" si="290"/>
        <v>0</v>
      </c>
      <c r="RL68" s="557">
        <f t="shared" ca="1" si="290"/>
        <v>0</v>
      </c>
      <c r="RM68" s="557">
        <f t="shared" ca="1" si="290"/>
        <v>0</v>
      </c>
      <c r="RN68" s="557">
        <f t="shared" ca="1" si="290"/>
        <v>0</v>
      </c>
      <c r="RO68" s="557">
        <f t="shared" ca="1" si="290"/>
        <v>0</v>
      </c>
      <c r="RP68" s="557">
        <f t="shared" ca="1" si="290"/>
        <v>0</v>
      </c>
      <c r="RQ68" s="557">
        <f t="shared" ca="1" si="290"/>
        <v>0</v>
      </c>
      <c r="RR68" s="557">
        <f t="shared" ca="1" si="290"/>
        <v>0</v>
      </c>
      <c r="RS68" s="557">
        <f t="shared" ca="1" si="291"/>
        <v>0</v>
      </c>
      <c r="RT68" s="557">
        <f t="shared" ca="1" si="291"/>
        <v>0</v>
      </c>
      <c r="RU68" s="557">
        <f t="shared" ca="1" si="291"/>
        <v>0</v>
      </c>
      <c r="RV68" s="557">
        <f t="shared" ca="1" si="291"/>
        <v>0</v>
      </c>
      <c r="RW68" s="557">
        <f t="shared" ca="1" si="291"/>
        <v>0</v>
      </c>
      <c r="RX68" s="557">
        <f t="shared" ca="1" si="291"/>
        <v>0</v>
      </c>
      <c r="RY68" s="557">
        <f t="shared" ca="1" si="291"/>
        <v>0</v>
      </c>
      <c r="RZ68" s="557">
        <f t="shared" ca="1" si="291"/>
        <v>0</v>
      </c>
      <c r="SA68" s="557">
        <f t="shared" ca="1" si="291"/>
        <v>0</v>
      </c>
      <c r="SB68" s="557">
        <f t="shared" ca="1" si="291"/>
        <v>0</v>
      </c>
      <c r="SC68" s="557">
        <f t="shared" ca="1" si="292"/>
        <v>0</v>
      </c>
      <c r="SD68" s="557">
        <f t="shared" ca="1" si="292"/>
        <v>0</v>
      </c>
      <c r="SE68" s="557">
        <f t="shared" ca="1" si="292"/>
        <v>0</v>
      </c>
      <c r="SF68" s="557">
        <f t="shared" ca="1" si="292"/>
        <v>0</v>
      </c>
      <c r="SG68" s="557">
        <f t="shared" ca="1" si="292"/>
        <v>0</v>
      </c>
      <c r="SH68" s="557">
        <f t="shared" ca="1" si="292"/>
        <v>0</v>
      </c>
      <c r="SI68" s="557">
        <f t="shared" ca="1" si="292"/>
        <v>0</v>
      </c>
      <c r="SJ68" s="557">
        <f t="shared" ca="1" si="292"/>
        <v>0</v>
      </c>
      <c r="SK68" s="557">
        <f t="shared" ca="1" si="292"/>
        <v>0</v>
      </c>
      <c r="SL68" s="557">
        <f t="shared" ca="1" si="292"/>
        <v>0</v>
      </c>
      <c r="SM68" s="557">
        <f t="shared" ca="1" si="293"/>
        <v>0</v>
      </c>
      <c r="SN68" s="557">
        <f t="shared" ca="1" si="293"/>
        <v>0</v>
      </c>
      <c r="SO68" s="557">
        <f t="shared" ca="1" si="293"/>
        <v>0</v>
      </c>
      <c r="SP68" s="557">
        <f t="shared" ca="1" si="293"/>
        <v>0</v>
      </c>
      <c r="SQ68" s="557">
        <f t="shared" ca="1" si="293"/>
        <v>0</v>
      </c>
      <c r="SR68" s="557">
        <f t="shared" ca="1" si="293"/>
        <v>0</v>
      </c>
      <c r="SS68" s="557">
        <f t="shared" ca="1" si="293"/>
        <v>0</v>
      </c>
      <c r="ST68" s="557">
        <f t="shared" ca="1" si="293"/>
        <v>0</v>
      </c>
      <c r="SU68" s="557">
        <f t="shared" ca="1" si="293"/>
        <v>0</v>
      </c>
      <c r="SV68" s="557">
        <f t="shared" ca="1" si="293"/>
        <v>0</v>
      </c>
      <c r="SW68" s="557">
        <f t="shared" ca="1" si="294"/>
        <v>0</v>
      </c>
      <c r="SX68" s="557">
        <f t="shared" ca="1" si="294"/>
        <v>0</v>
      </c>
      <c r="SY68" s="557">
        <f t="shared" ca="1" si="294"/>
        <v>0</v>
      </c>
      <c r="SZ68" s="557">
        <f t="shared" ca="1" si="294"/>
        <v>0</v>
      </c>
      <c r="TA68" s="557">
        <f t="shared" ca="1" si="294"/>
        <v>0</v>
      </c>
      <c r="TB68" s="557">
        <f t="shared" ca="1" si="294"/>
        <v>0</v>
      </c>
      <c r="TC68" s="557">
        <f t="shared" ca="1" si="294"/>
        <v>0</v>
      </c>
      <c r="TD68" s="557">
        <f t="shared" ca="1" si="294"/>
        <v>0</v>
      </c>
      <c r="TE68" s="557">
        <f t="shared" ca="1" si="294"/>
        <v>0</v>
      </c>
      <c r="TF68" s="557">
        <f t="shared" ca="1" si="294"/>
        <v>0</v>
      </c>
      <c r="TG68" s="557">
        <f t="shared" ca="1" si="295"/>
        <v>0</v>
      </c>
      <c r="TH68" s="557">
        <f t="shared" ca="1" si="295"/>
        <v>0</v>
      </c>
      <c r="TI68" s="557">
        <f t="shared" ca="1" si="295"/>
        <v>0</v>
      </c>
      <c r="TJ68" s="557">
        <f t="shared" ca="1" si="295"/>
        <v>0</v>
      </c>
      <c r="TK68" s="557">
        <f t="shared" ca="1" si="295"/>
        <v>0</v>
      </c>
      <c r="TL68" s="557">
        <f t="shared" ca="1" si="295"/>
        <v>0</v>
      </c>
      <c r="TM68" s="557">
        <f t="shared" ca="1" si="295"/>
        <v>0</v>
      </c>
      <c r="TN68" s="557">
        <f t="shared" ca="1" si="295"/>
        <v>0</v>
      </c>
      <c r="TO68" s="557">
        <f t="shared" ca="1" si="295"/>
        <v>0</v>
      </c>
      <c r="TP68" s="557">
        <f t="shared" ca="1" si="295"/>
        <v>0</v>
      </c>
      <c r="TQ68" s="557">
        <f t="shared" ca="1" si="296"/>
        <v>0</v>
      </c>
      <c r="TR68" s="557">
        <f t="shared" ca="1" si="296"/>
        <v>0</v>
      </c>
      <c r="TS68" s="557">
        <f t="shared" ca="1" si="296"/>
        <v>0</v>
      </c>
      <c r="TT68" s="557">
        <f t="shared" ca="1" si="296"/>
        <v>0</v>
      </c>
      <c r="TU68" s="557">
        <f t="shared" ca="1" si="296"/>
        <v>0</v>
      </c>
      <c r="TV68" s="557">
        <f t="shared" ca="1" si="296"/>
        <v>0</v>
      </c>
      <c r="TW68" s="557">
        <f t="shared" ca="1" si="296"/>
        <v>0</v>
      </c>
      <c r="TX68" s="557">
        <f t="shared" ca="1" si="296"/>
        <v>0</v>
      </c>
      <c r="TY68" s="557">
        <f t="shared" ca="1" si="296"/>
        <v>0</v>
      </c>
      <c r="TZ68" s="557">
        <f t="shared" ca="1" si="296"/>
        <v>0</v>
      </c>
      <c r="UA68" s="557">
        <f t="shared" ca="1" si="297"/>
        <v>0</v>
      </c>
      <c r="UB68" s="557">
        <f t="shared" ca="1" si="297"/>
        <v>0</v>
      </c>
      <c r="UC68" s="557">
        <f t="shared" ca="1" si="297"/>
        <v>0</v>
      </c>
      <c r="UD68" s="557">
        <f t="shared" ca="1" si="297"/>
        <v>0</v>
      </c>
      <c r="UE68" s="557">
        <f t="shared" ca="1" si="297"/>
        <v>0</v>
      </c>
      <c r="UF68" s="557">
        <f t="shared" ca="1" si="297"/>
        <v>0</v>
      </c>
      <c r="UG68" s="557">
        <f t="shared" ca="1" si="297"/>
        <v>0</v>
      </c>
      <c r="UH68" s="557">
        <f t="shared" ca="1" si="297"/>
        <v>0</v>
      </c>
      <c r="UI68" s="557">
        <f t="shared" ca="1" si="297"/>
        <v>0</v>
      </c>
      <c r="UJ68" s="557">
        <f t="shared" ca="1" si="297"/>
        <v>0</v>
      </c>
      <c r="UK68" s="557">
        <f t="shared" ca="1" si="298"/>
        <v>0</v>
      </c>
      <c r="UL68" s="557">
        <f t="shared" ca="1" si="298"/>
        <v>0</v>
      </c>
      <c r="UM68" s="557">
        <f t="shared" ca="1" si="298"/>
        <v>0</v>
      </c>
      <c r="UN68" s="557">
        <f t="shared" ca="1" si="298"/>
        <v>0</v>
      </c>
      <c r="UO68" s="557">
        <f t="shared" ca="1" si="298"/>
        <v>0</v>
      </c>
      <c r="UP68" s="557">
        <f t="shared" ca="1" si="298"/>
        <v>0</v>
      </c>
      <c r="UQ68" s="557">
        <f t="shared" ca="1" si="298"/>
        <v>0</v>
      </c>
      <c r="UR68" s="557">
        <f t="shared" ca="1" si="298"/>
        <v>0</v>
      </c>
      <c r="US68" s="557">
        <f t="shared" ca="1" si="298"/>
        <v>0</v>
      </c>
      <c r="UT68" s="557">
        <f t="shared" ca="1" si="298"/>
        <v>0</v>
      </c>
      <c r="UU68" s="557">
        <f t="shared" ca="1" si="299"/>
        <v>0</v>
      </c>
      <c r="UV68" s="557">
        <f t="shared" ca="1" si="299"/>
        <v>0</v>
      </c>
      <c r="UW68" s="557">
        <f t="shared" ca="1" si="299"/>
        <v>0</v>
      </c>
      <c r="UX68" s="557">
        <f t="shared" ca="1" si="299"/>
        <v>0</v>
      </c>
      <c r="UY68" s="557">
        <f t="shared" ca="1" si="299"/>
        <v>0</v>
      </c>
      <c r="UZ68" s="557">
        <f t="shared" ca="1" si="299"/>
        <v>0</v>
      </c>
      <c r="VA68" s="557">
        <f t="shared" ca="1" si="299"/>
        <v>0</v>
      </c>
      <c r="VB68" s="557">
        <f t="shared" ca="1" si="299"/>
        <v>0</v>
      </c>
      <c r="VC68" s="557">
        <f t="shared" ca="1" si="299"/>
        <v>0</v>
      </c>
      <c r="VD68" s="557">
        <f t="shared" ca="1" si="299"/>
        <v>0</v>
      </c>
      <c r="VE68" s="557">
        <f t="shared" ca="1" si="300"/>
        <v>0</v>
      </c>
      <c r="VF68" s="557">
        <f t="shared" ca="1" si="300"/>
        <v>0</v>
      </c>
      <c r="VG68" s="557">
        <f t="shared" ca="1" si="300"/>
        <v>0</v>
      </c>
      <c r="VH68" s="557">
        <f t="shared" ca="1" si="300"/>
        <v>0</v>
      </c>
      <c r="VI68" s="557">
        <f t="shared" ca="1" si="300"/>
        <v>0</v>
      </c>
      <c r="VJ68" s="557">
        <f t="shared" ca="1" si="300"/>
        <v>0</v>
      </c>
      <c r="VK68" s="557">
        <f t="shared" ca="1" si="300"/>
        <v>0</v>
      </c>
      <c r="VL68" s="557">
        <f t="shared" ca="1" si="300"/>
        <v>0</v>
      </c>
      <c r="VM68" s="557">
        <f t="shared" ca="1" si="300"/>
        <v>0</v>
      </c>
      <c r="VN68" s="557">
        <f t="shared" ca="1" si="300"/>
        <v>0</v>
      </c>
      <c r="VO68" s="557">
        <f t="shared" ca="1" si="300"/>
        <v>0</v>
      </c>
      <c r="VP68" s="189">
        <f t="shared" ca="1" si="301"/>
        <v>0</v>
      </c>
      <c r="VQ68" s="189">
        <f t="shared" ca="1" si="301"/>
        <v>0</v>
      </c>
      <c r="VR68" s="189">
        <f t="shared" ca="1" si="301"/>
        <v>0</v>
      </c>
      <c r="VS68" s="189">
        <f t="shared" ca="1" si="301"/>
        <v>0</v>
      </c>
      <c r="VT68" s="189">
        <f t="shared" ca="1" si="301"/>
        <v>0</v>
      </c>
      <c r="VU68" s="230">
        <f t="shared" ca="1" si="302"/>
        <v>0</v>
      </c>
      <c r="VV68" s="189">
        <f t="shared" ca="1" si="303"/>
        <v>0</v>
      </c>
      <c r="VW68" s="189">
        <f t="shared" ca="1" si="303"/>
        <v>0</v>
      </c>
      <c r="VX68" s="189">
        <f t="shared" ca="1" si="303"/>
        <v>0</v>
      </c>
      <c r="VY68" s="189">
        <f t="shared" ca="1" si="303"/>
        <v>0</v>
      </c>
      <c r="VZ68" s="189">
        <f t="shared" ca="1" si="303"/>
        <v>0</v>
      </c>
      <c r="WA68" s="230">
        <f t="shared" ca="1" si="304"/>
        <v>0</v>
      </c>
      <c r="WB68" s="231">
        <f t="shared" ca="1" si="305"/>
        <v>0</v>
      </c>
      <c r="WC68" s="231">
        <f t="shared" ca="1" si="305"/>
        <v>0</v>
      </c>
      <c r="WD68" s="231">
        <f t="shared" ca="1" si="305"/>
        <v>0</v>
      </c>
      <c r="WE68" s="231">
        <f t="shared" ca="1" si="305"/>
        <v>0</v>
      </c>
      <c r="WF68" s="544">
        <f t="shared" ca="1" si="306"/>
        <v>0</v>
      </c>
      <c r="WG68" s="231">
        <f t="shared" ca="1" si="307"/>
        <v>0</v>
      </c>
      <c r="WH68" s="231">
        <f t="shared" ca="1" si="307"/>
        <v>0</v>
      </c>
      <c r="WI68" s="231">
        <f t="shared" ca="1" si="307"/>
        <v>0</v>
      </c>
      <c r="WJ68" s="231">
        <f t="shared" ca="1" si="307"/>
        <v>0</v>
      </c>
      <c r="WK68" s="544">
        <f t="shared" ca="1" si="308"/>
        <v>0</v>
      </c>
      <c r="WL68" s="544">
        <f t="shared" ca="1" si="308"/>
        <v>0</v>
      </c>
      <c r="WM68" s="544">
        <f t="shared" ca="1" si="308"/>
        <v>0</v>
      </c>
      <c r="WN68" s="544">
        <f t="shared" ca="1" si="308"/>
        <v>0</v>
      </c>
      <c r="WO68" s="544">
        <f t="shared" ca="1" si="308"/>
        <v>0</v>
      </c>
      <c r="WP68" s="544">
        <f t="shared" ca="1" si="308"/>
        <v>0</v>
      </c>
      <c r="WQ68" s="544">
        <f t="shared" ca="1" si="308"/>
        <v>0</v>
      </c>
      <c r="WR68" s="535" cm="1">
        <f t="array" aca="1" ref="WR68" ca="1">INDEX(WR$13:WR67,$B68+1,1)</f>
        <v>0</v>
      </c>
      <c r="WS68" s="411">
        <f t="shared" ca="1" si="309"/>
        <v>67</v>
      </c>
      <c r="WT68" s="18"/>
      <c r="WU68" s="535" cm="1">
        <f t="array" aca="1" ref="WU68" ca="1">INDEX(WU$13:WU67,$B68+1,1)</f>
        <v>0</v>
      </c>
      <c r="WV68" s="411">
        <f t="shared" si="310"/>
        <v>0</v>
      </c>
      <c r="WW68" s="535" cm="1">
        <f t="array" aca="1" ref="WW68" ca="1">INDEX(WW$13:WW67,$B68+1,1)</f>
        <v>0</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535" t="str" cm="1">
        <f t="array" aca="1" ref="XH68" ca="1">INDEX(XH$13:XH67,$B68+1,1)</f>
        <v>-</v>
      </c>
      <c r="XI68" s="535" t="str" cm="1">
        <f t="array" aca="1" ref="XI68" ca="1">INDEX(XI$13:XI67,$B68+1,1)</f>
        <v>-</v>
      </c>
      <c r="XJ68" s="535" t="str" cm="1">
        <f t="array" aca="1" ref="XJ68" ca="1">INDEX(XJ$13:XJ67,$B68+1,1)</f>
        <v>-</v>
      </c>
      <c r="XK68" s="535" t="str" cm="1">
        <f t="array" aca="1" ref="XK68" ca="1">INDEX(XK$13:XK67,$B68+1,1)</f>
        <v>-</v>
      </c>
      <c r="XL68" s="535" t="str" cm="1">
        <f t="array" aca="1" ref="XL68" ca="1">INDEX(XL$13:XL67,$B68+1,1)</f>
        <v>-</v>
      </c>
      <c r="XM68" s="535" t="str" cm="1">
        <f t="array" aca="1" ref="XM68" ca="1">INDEX(XM$13:XM67,$B68+1,1)</f>
        <v>-</v>
      </c>
      <c r="XN68" s="18"/>
      <c r="XO68" s="411" t="b">
        <f t="shared" ca="1" si="311"/>
        <v>0</v>
      </c>
      <c r="XP68" s="535" t="str" cm="1">
        <f t="array" aca="1" ref="XP68" ca="1">INDEX(XP$13:XP67,$B68+1,1)</f>
        <v>-</v>
      </c>
      <c r="XQ68" s="535" t="str" cm="1">
        <f t="array" aca="1" ref="XQ68" ca="1">INDEX(XQ$13:XQ67,$B68+1,1)</f>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411">
        <f t="shared" ca="1" si="312"/>
        <v>0.35</v>
      </c>
      <c r="XW68" s="535" cm="1">
        <f t="array" aca="1" ref="XW68" ca="1">INDEX(XW$13:XW67,$B68+1,1)</f>
        <v>0</v>
      </c>
      <c r="XX68" s="535" cm="1">
        <f t="array" aca="1" ref="XX68" ca="1">INDEX(XX$13:XX67,$B68+1,1)</f>
        <v>0</v>
      </c>
      <c r="XY68" s="535" cm="1">
        <f t="array" aca="1" ref="XY68" ca="1">INDEX(XY$13:XY67,$B68+1,1)</f>
        <v>1</v>
      </c>
      <c r="XZ68" s="535" cm="1">
        <f t="array" aca="1" ref="XZ68" ca="1">INDEX(XZ$13:XZ67,$B68+1,1)</f>
        <v>0</v>
      </c>
      <c r="YA68" s="535" t="str" cm="1">
        <f t="array" aca="1" ref="YA68" ca="1">INDEX(YA$13:YA67,$B68+1,1)</f>
        <v>-</v>
      </c>
      <c r="YB68" s="545" cm="1">
        <f t="array" aca="1" ref="YB68" ca="1">INDEX(i.AgeJ,$AD68,1)</f>
        <v>0</v>
      </c>
      <c r="YC68" s="535" t="str" cm="1">
        <f t="array" aca="1" ref="YC68" ca="1">INDEX(YC$13:YC67,$B68+1,1)</f>
        <v>-</v>
      </c>
      <c r="YD68" s="411" t="str">
        <f t="shared" si="313"/>
        <v>-</v>
      </c>
      <c r="YE68" s="411" t="str">
        <f t="shared" si="313"/>
        <v>-</v>
      </c>
      <c r="YF68" s="535" t="str" cm="1">
        <f t="array" aca="1" ref="YF68" ca="1">INDEX(YF$13:YF67,$B68+1,1)</f>
        <v>-</v>
      </c>
      <c r="YG68" s="535" t="str" cm="1">
        <f t="array" aca="1" ref="YG68" ca="1">INDEX(YG$13:YG67,$B68+1,1)</f>
        <v>-</v>
      </c>
      <c r="YH68" s="535" t="str" cm="1">
        <f t="array" aca="1" ref="YH68" ca="1">INDEX(YH$13:YH67,$B68+1,1)</f>
        <v>-</v>
      </c>
      <c r="YI68" s="535" t="str" cm="1">
        <f t="array" aca="1" ref="YI68" ca="1">INDEX(YI$13:YI67,$B68+1,1)</f>
        <v>-</v>
      </c>
      <c r="YJ68" s="535" t="str" cm="1">
        <f t="array" aca="1" ref="YJ68" ca="1">INDEX(YJ$13:YJ67,$B68+1,1)</f>
        <v>-</v>
      </c>
      <c r="YK68" s="535" t="b" cm="1">
        <f t="array" aca="1" ref="YK68" ca="1">INDEX(YK$13:YK67,$B68+1,1)</f>
        <v>1</v>
      </c>
      <c r="YL68" s="535" t="str" cm="1">
        <f t="array" aca="1" ref="YL68" ca="1">INDEX(YL$13:YL67,$B68+1,1)</f>
        <v>-</v>
      </c>
      <c r="YM68" s="535" cm="1">
        <f t="array" aca="1" ref="YM68" ca="1">INDEX(YM$13:YM67,$B68+1,1)</f>
        <v>0</v>
      </c>
      <c r="YN68" s="535" cm="1">
        <f t="array" aca="1" ref="YN68" ca="1">INDEX(YN$13:YN67,$B68+1,1)</f>
        <v>0</v>
      </c>
      <c r="YO68" s="535" cm="1">
        <f t="array" aca="1" ref="YO68" ca="1">INDEX(YO$13:YO67,$B68+1,1)</f>
        <v>0</v>
      </c>
      <c r="YP68" s="18"/>
      <c r="YQ68" s="411">
        <f t="shared" si="314"/>
        <v>50</v>
      </c>
      <c r="YR68" s="411">
        <f t="shared" si="314"/>
        <v>50</v>
      </c>
      <c r="YS68" s="411">
        <f t="shared" si="314"/>
        <v>50</v>
      </c>
      <c r="YT68" s="411">
        <f t="shared" si="314"/>
        <v>50</v>
      </c>
      <c r="YU68" s="535" cm="1">
        <f t="array" aca="1" ref="YU68" ca="1">INDEX(YU$13:YU67,$B68+1,1)</f>
        <v>1</v>
      </c>
      <c r="YV68" s="535" cm="1">
        <f t="array" aca="1" ref="YV68" ca="1">INDEX(YV$13:YV67,$B68+1,1)</f>
        <v>1</v>
      </c>
      <c r="YW68" s="535" cm="1">
        <f t="array" aca="1" ref="YW68" ca="1">INDEX(YW$13:YW67,$B68+1,1)</f>
        <v>1</v>
      </c>
      <c r="YX68" s="535" cm="1">
        <f t="array" aca="1" ref="YX68" ca="1">INDEX(YX$13:YX67,$B68+1,1)</f>
        <v>1</v>
      </c>
      <c r="YY68" s="535" t="str" cm="1">
        <f t="array" aca="1" ref="YY68" ca="1">INDEX(YY$13:YY67,$B68+1,1)</f>
        <v>-</v>
      </c>
      <c r="YZ68" s="535" t="str" cm="1">
        <f t="array" aca="1" ref="YZ68" ca="1">INDEX(YZ$13:YZ67,$B68+1,1)</f>
        <v>-</v>
      </c>
      <c r="ZA68" s="535" t="str" cm="1">
        <f t="array" aca="1" ref="ZA68" ca="1">INDEX(ZA$13:ZA67,$B68+1,1)</f>
        <v>-</v>
      </c>
      <c r="ZB68" s="535" t="str" cm="1">
        <f t="array" aca="1" ref="ZB68" ca="1">INDEX(ZB$13:ZB67,$B68+1,1)</f>
        <v>-</v>
      </c>
      <c r="ZC68" s="535" t="str" cm="1">
        <f t="array" aca="1" ref="ZC68" ca="1">INDEX(ZC$13:ZC67,$B68+1,1)</f>
        <v>-</v>
      </c>
      <c r="ZD68" s="18"/>
      <c r="ZE68" s="411">
        <f t="shared" ca="1" si="315"/>
        <v>1</v>
      </c>
      <c r="ZF68" s="18"/>
      <c r="ZG68" s="535" t="str" cm="1">
        <f t="array" aca="1" ref="ZG68" ca="1">INDEX(ZG$13:ZG67,$B68+1,1)</f>
        <v>-</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43">
        <f t="shared" ca="1" si="316"/>
        <v>652</v>
      </c>
      <c r="ZP68" s="543">
        <f t="shared" ca="1" si="316"/>
        <v>686</v>
      </c>
      <c r="ZQ68" s="543">
        <f t="shared" ca="1" si="316"/>
        <v>721</v>
      </c>
      <c r="ZR68" s="459">
        <f t="shared" ca="1" si="317"/>
        <v>469</v>
      </c>
      <c r="ZS68" s="459">
        <f t="shared" ca="1" si="317"/>
        <v>504</v>
      </c>
      <c r="ZT68" s="459">
        <f t="shared" ca="1" si="317"/>
        <v>539</v>
      </c>
      <c r="ZU68" s="459">
        <f t="shared" ca="1" si="318"/>
        <v>385</v>
      </c>
      <c r="ZV68" s="459">
        <f t="shared" ca="1" si="318"/>
        <v>420</v>
      </c>
      <c r="ZW68" s="459">
        <f t="shared" ca="1" si="318"/>
        <v>455</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t="str" cm="1">
        <f t="array" aca="1" ref="AAB68" ca="1">INDEX(AAB$13:AAB67,$B68+1,1)</f>
        <v>-</v>
      </c>
      <c r="AAC68" s="535" t="str" cm="1">
        <f t="array" aca="1" ref="AAC68" ca="1">INDEX(AAC$13:AAC67,$B68+1,1)</f>
        <v>-</v>
      </c>
      <c r="AAD68" s="535" t="str" cm="1">
        <f t="array" aca="1" ref="AAD68" ca="1">INDEX(AAD$13:AAD67,$B68+1,1)</f>
        <v>-</v>
      </c>
      <c r="AAE68" s="535" t="str" cm="1">
        <f t="array" aca="1" ref="AAE68" ca="1">INDEX(AAE$13:AAE67,$B68+1,1)</f>
        <v>-</v>
      </c>
      <c r="AAF68" s="535" t="str" cm="1">
        <f t="array" aca="1" ref="AAF68" ca="1">INDEX(AAF$13:AAF67,$B68+1,1)</f>
        <v>-</v>
      </c>
      <c r="AAG68" s="535" t="str" cm="1">
        <f t="array" aca="1" ref="AAG68" ca="1">INDEX(AAG$13:AAG67,$B68+1,1)</f>
        <v>-</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cm="1">
        <f t="array" aca="1" ref="AAL68" ca="1">INDEX(AAL$13:AAL67,$B68+1,1)</f>
        <v>0</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cm="1">
        <f t="array" aca="1" ref="AAR68" ca="1">INDEX(AAR$13:AAR67,$B68+1,1)</f>
        <v>0</v>
      </c>
      <c r="AAS68" s="535" t="str" cm="1">
        <f t="array" aca="1" ref="AAS68" ca="1">INDEX(AAS$13:AAS67,$B68+1,1)</f>
        <v>-</v>
      </c>
      <c r="AAT68" s="535" t="str" cm="1">
        <f t="array" aca="1" ref="AAT68" ca="1">INDEX(AAT$13:AAT67,$B68+1,1)</f>
        <v>-</v>
      </c>
      <c r="AAU68" s="535" t="str" cm="1">
        <f t="array" aca="1" ref="AAU68" ca="1">INDEX(AAU$13:AAU67,$B68+1,1)</f>
        <v>-</v>
      </c>
      <c r="AAV68" s="535" cm="1">
        <f t="array" aca="1" ref="AAV68" ca="1">INDEX(AAV$13:AAV67,$B68+1,1)</f>
        <v>1</v>
      </c>
      <c r="AAW68" s="535" cm="1">
        <f t="array" aca="1" ref="AAW68" ca="1">INDEX(AAW$13:AAW67,$B68+1,1)</f>
        <v>1</v>
      </c>
      <c r="AAX68" s="535" t="str" cm="1">
        <f t="array" aca="1" ref="AAX68" ca="1">INDEX(AAX$13:AAX67,$B68+1,1)</f>
        <v>-</v>
      </c>
      <c r="AAY68" s="535" t="str" cm="1">
        <f t="array" aca="1" ref="AAY68" ca="1">INDEX(AAY$13:AAY67,$B68+1,1)</f>
        <v>-</v>
      </c>
      <c r="AAZ68" s="535" t="str" cm="1">
        <f t="array" aca="1" ref="AAZ68" ca="1">INDEX(AAZ$13:AAZ67,$B68+1,1)</f>
        <v>-</v>
      </c>
      <c r="ABA68" s="535" t="str" cm="1">
        <f t="array" aca="1" ref="ABA68" ca="1">INDEX(ABA$13:ABA67,$B68+1,1)</f>
        <v>-</v>
      </c>
      <c r="ABB68" s="535" t="str" cm="1">
        <f t="array" aca="1" ref="ABB68" ca="1">INDEX(ABB$13:ABB67,$B68+1,1)</f>
        <v>-</v>
      </c>
      <c r="ABC68" s="535" t="str" cm="1">
        <f t="array" aca="1" ref="ABC68" ca="1">INDEX(ABC$13:ABC67,$B68+1,1)</f>
        <v>-</v>
      </c>
      <c r="ABD68" s="535" t="str" cm="1">
        <f t="array" aca="1" ref="ABD68" ca="1">INDEX(ABD$13:ABD67,$B68+1,1)</f>
        <v>-</v>
      </c>
      <c r="ABE68" s="535" t="str" cm="1">
        <f t="array" aca="1" ref="ABE68" ca="1">INDEX(ABE$13:ABE67,$B68+1,1)</f>
        <v>-</v>
      </c>
      <c r="ABF68" s="535" t="str" cm="1">
        <f t="array" aca="1" ref="ABF68" ca="1">INDEX(ABF$13:ABF67,$B68+1,1)</f>
        <v>-</v>
      </c>
      <c r="ABG68" s="535" t="str" cm="1">
        <f t="array" aca="1" ref="ABG68" ca="1">INDEX(ABG$13:ABG67,$B68+1,1)</f>
        <v>-</v>
      </c>
      <c r="ABH68" s="535" t="str" cm="1">
        <f t="array" aca="1" ref="ABH68" ca="1">INDEX(ABH$13:ABH67,$B68+1,1)</f>
        <v>-</v>
      </c>
      <c r="ABI68" s="535" t="str" cm="1">
        <f t="array" aca="1" ref="ABI68" ca="1">INDEX(ABI$13:ABI67,$B68+1,1)</f>
        <v>-</v>
      </c>
      <c r="ABJ68" s="535" t="str" cm="1">
        <f t="array" aca="1" ref="ABJ68" ca="1">INDEX(ABJ$13:ABJ67,$B68+1,1)</f>
        <v>-</v>
      </c>
      <c r="ABK68" s="18"/>
      <c r="ABL68" s="545" t="str">
        <f t="shared" ca="1" si="319"/>
        <v>-</v>
      </c>
      <c r="ABM68" s="545" t="str">
        <f t="shared" ca="1" si="319"/>
        <v>-</v>
      </c>
      <c r="ABN68" s="545" t="str">
        <f t="shared" ca="1" si="319"/>
        <v>-</v>
      </c>
      <c r="ABO68" s="545" t="str">
        <f t="shared" ca="1" si="319"/>
        <v>-</v>
      </c>
      <c r="ABP68" s="545" t="str">
        <f t="shared" ca="1" si="319"/>
        <v>-</v>
      </c>
      <c r="ABQ68" s="545" t="str">
        <f t="shared" ca="1" si="319"/>
        <v>-</v>
      </c>
      <c r="ABR68" s="545" t="str">
        <f t="shared" ca="1" si="319"/>
        <v>-</v>
      </c>
      <c r="ABS68" s="545" t="str">
        <f t="shared" ca="1" si="319"/>
        <v>-</v>
      </c>
      <c r="ABT68" s="545" t="str">
        <f t="shared" ca="1" si="319"/>
        <v>-</v>
      </c>
      <c r="ABU68" s="545" t="str">
        <f t="shared" ca="1" si="319"/>
        <v>-</v>
      </c>
      <c r="ABV68" s="545" t="str">
        <f t="shared" ca="1" si="320"/>
        <v>-</v>
      </c>
      <c r="ABW68" s="545" t="str">
        <f t="shared" ca="1" si="320"/>
        <v>-</v>
      </c>
      <c r="ABX68" s="545" t="str">
        <f t="shared" ca="1" si="320"/>
        <v>-</v>
      </c>
      <c r="ABY68" s="545" t="str">
        <f t="shared" ca="1" si="320"/>
        <v>-</v>
      </c>
      <c r="ABZ68" s="545" t="str">
        <f t="shared" ca="1" si="320"/>
        <v>-</v>
      </c>
      <c r="ACA68" s="545" t="str">
        <f t="shared" ca="1" si="320"/>
        <v>-</v>
      </c>
      <c r="ACB68" s="545" t="str">
        <f t="shared" ca="1" si="320"/>
        <v>-</v>
      </c>
      <c r="ACC68" s="545" t="b">
        <f t="shared" ca="1" si="320"/>
        <v>1</v>
      </c>
      <c r="ACD68" s="545" t="str">
        <f t="shared" ca="1" si="320"/>
        <v>-</v>
      </c>
      <c r="ACE68" s="545" t="str">
        <f t="shared" ca="1" si="320"/>
        <v>-</v>
      </c>
      <c r="ACF68" s="545" t="str">
        <f t="shared" ca="1" si="321"/>
        <v>-</v>
      </c>
      <c r="ACG68" s="545" t="str">
        <f t="shared" ca="1" si="321"/>
        <v>-</v>
      </c>
      <c r="ACH68" s="545" t="str">
        <f t="shared" ca="1" si="321"/>
        <v>-</v>
      </c>
      <c r="ACI68" s="545" t="str">
        <f t="shared" ca="1" si="321"/>
        <v>-</v>
      </c>
      <c r="ACJ68" s="545" t="str">
        <f t="shared" ca="1" si="321"/>
        <v>-</v>
      </c>
      <c r="ACK68" s="545" t="str">
        <f t="shared" ca="1" si="321"/>
        <v>-</v>
      </c>
      <c r="ACL68" s="545" t="str">
        <f t="shared" ca="1" si="321"/>
        <v>-</v>
      </c>
      <c r="ACM68" s="545" t="str">
        <f t="shared" ca="1" si="321"/>
        <v>-</v>
      </c>
      <c r="ACN68" s="545" t="str">
        <f t="shared" ca="1" si="321"/>
        <v>-</v>
      </c>
      <c r="ACO68" s="545" t="str">
        <f t="shared" ca="1" si="321"/>
        <v>-</v>
      </c>
      <c r="ACP68" s="545" t="str">
        <f t="shared" ca="1" si="322"/>
        <v>-</v>
      </c>
      <c r="ACQ68" s="545" t="str">
        <f t="shared" ca="1" si="322"/>
        <v>-</v>
      </c>
      <c r="ACR68" s="545" t="str">
        <f t="shared" ca="1" si="322"/>
        <v>-</v>
      </c>
      <c r="ACS68" s="545" t="str">
        <f t="shared" ca="1" si="322"/>
        <v>-</v>
      </c>
      <c r="ACT68" s="545" t="str">
        <f t="shared" ca="1" si="322"/>
        <v>-</v>
      </c>
      <c r="ACU68" s="545" t="b">
        <f t="shared" ca="1" si="322"/>
        <v>1</v>
      </c>
      <c r="ACV68" s="545" t="str">
        <f t="shared" ca="1" si="322"/>
        <v>-</v>
      </c>
      <c r="ACW68" s="545" t="str">
        <f t="shared" ca="1" si="322"/>
        <v>-</v>
      </c>
      <c r="ACX68" s="545" t="str">
        <f t="shared" ca="1" si="322"/>
        <v>-</v>
      </c>
      <c r="ACY68" s="545" t="str">
        <f t="shared" ca="1" si="322"/>
        <v>-</v>
      </c>
      <c r="ACZ68" s="545" t="str">
        <f t="shared" ca="1" si="323"/>
        <v>-</v>
      </c>
      <c r="ADA68" s="545" t="str">
        <f t="shared" ca="1" si="323"/>
        <v>-</v>
      </c>
      <c r="ADB68" s="545" t="str">
        <f t="shared" ca="1" si="323"/>
        <v>-</v>
      </c>
      <c r="ADC68" s="545" t="str">
        <f t="shared" ca="1" si="323"/>
        <v>-</v>
      </c>
      <c r="ADD68" s="545" t="str">
        <f t="shared" ca="1" si="323"/>
        <v>-</v>
      </c>
      <c r="ADE68" s="545" t="str">
        <f t="shared" ca="1" si="323"/>
        <v>-</v>
      </c>
      <c r="ADF68" s="545" t="str">
        <f t="shared" ca="1" si="323"/>
        <v>-</v>
      </c>
      <c r="ADG68" s="545" t="str">
        <f t="shared" ca="1" si="323"/>
        <v>-</v>
      </c>
      <c r="ADH68" s="545" t="str">
        <f t="shared" ca="1" si="323"/>
        <v>-</v>
      </c>
      <c r="ADI68" s="545" t="str">
        <f t="shared" ca="1" si="323"/>
        <v>-</v>
      </c>
      <c r="ADJ68" s="545" t="str">
        <f t="shared" ca="1" si="324"/>
        <v>-</v>
      </c>
      <c r="ADK68" s="545" t="str">
        <f t="shared" ca="1" si="324"/>
        <v>-</v>
      </c>
      <c r="ADL68" s="545" t="str">
        <f t="shared" ca="1" si="324"/>
        <v>-</v>
      </c>
      <c r="ADM68" s="545" t="b">
        <f t="shared" ca="1" si="324"/>
        <v>1</v>
      </c>
      <c r="ADN68" s="545" t="str">
        <f t="shared" ca="1" si="324"/>
        <v>-</v>
      </c>
      <c r="ADO68" s="545" t="str">
        <f t="shared" ca="1" si="324"/>
        <v>-</v>
      </c>
      <c r="ADP68" s="545" t="str">
        <f t="shared" ca="1" si="324"/>
        <v>-</v>
      </c>
      <c r="ADQ68" s="545" t="str">
        <f t="shared" ca="1" si="324"/>
        <v>-</v>
      </c>
      <c r="ADR68" s="545" t="str">
        <f t="shared" ca="1" si="324"/>
        <v>-</v>
      </c>
      <c r="ADS68" s="545" t="str">
        <f t="shared" ca="1" si="324"/>
        <v>-</v>
      </c>
      <c r="ADT68" s="545" t="str">
        <f t="shared" ca="1" si="325"/>
        <v>-</v>
      </c>
      <c r="ADU68" s="545" t="str">
        <f t="shared" ca="1" si="325"/>
        <v>-</v>
      </c>
      <c r="ADV68" s="545" t="str">
        <f t="shared" ca="1" si="325"/>
        <v>-</v>
      </c>
      <c r="ADW68" s="545" t="str">
        <f t="shared" ca="1" si="325"/>
        <v>-</v>
      </c>
      <c r="ADX68" s="545" t="str">
        <f t="shared" ca="1" si="325"/>
        <v>-</v>
      </c>
      <c r="ADY68" s="545" t="str">
        <f t="shared" ca="1" si="325"/>
        <v>-</v>
      </c>
      <c r="ADZ68" s="545" t="str">
        <f t="shared" ca="1" si="325"/>
        <v>-</v>
      </c>
      <c r="AEA68" s="545" t="str">
        <f t="shared" ca="1" si="325"/>
        <v>-</v>
      </c>
      <c r="AEB68" s="545" t="str">
        <f t="shared" ca="1" si="325"/>
        <v>-</v>
      </c>
      <c r="AEC68" s="545" t="str">
        <f t="shared" ca="1" si="325"/>
        <v>-</v>
      </c>
      <c r="AED68" s="545" t="str">
        <f t="shared" ca="1" si="326"/>
        <v>-</v>
      </c>
      <c r="AEE68" s="545" t="b">
        <f t="shared" ca="1" si="326"/>
        <v>1</v>
      </c>
      <c r="AEF68" s="545" t="str">
        <f t="shared" ca="1" si="326"/>
        <v>-</v>
      </c>
      <c r="AEG68" s="545" t="str">
        <f t="shared" ca="1" si="326"/>
        <v>-</v>
      </c>
      <c r="AEH68" s="545" t="str">
        <f t="shared" ca="1" si="326"/>
        <v>-</v>
      </c>
      <c r="AEI68" s="545" t="str">
        <f t="shared" ca="1" si="326"/>
        <v>-</v>
      </c>
      <c r="AEJ68" s="545" t="str">
        <f t="shared" ca="1" si="326"/>
        <v>-</v>
      </c>
      <c r="AEK68" s="545" t="str">
        <f t="shared" ca="1" si="326"/>
        <v>-</v>
      </c>
      <c r="AEL68" s="545" t="str">
        <f t="shared" ca="1" si="326"/>
        <v>-</v>
      </c>
      <c r="AEM68" s="545" t="str">
        <f t="shared" ca="1" si="326"/>
        <v>-</v>
      </c>
      <c r="AEN68" s="545" t="str">
        <f t="shared" ca="1" si="327"/>
        <v>-</v>
      </c>
      <c r="AEO68" s="545" t="str">
        <f t="shared" ca="1" si="327"/>
        <v>-</v>
      </c>
      <c r="AEP68" s="545" t="str">
        <f t="shared" ca="1" si="327"/>
        <v>-</v>
      </c>
      <c r="AEQ68" s="545" t="str">
        <f t="shared" ca="1" si="327"/>
        <v>-</v>
      </c>
      <c r="AER68" s="545" t="str">
        <f t="shared" ca="1" si="327"/>
        <v>-</v>
      </c>
      <c r="AES68" s="545" t="str">
        <f t="shared" ca="1" si="327"/>
        <v>-</v>
      </c>
      <c r="AET68" s="545" t="str">
        <f t="shared" ca="1" si="327"/>
        <v>-</v>
      </c>
      <c r="AEU68" s="545" t="str">
        <f t="shared" ca="1" si="327"/>
        <v>-</v>
      </c>
      <c r="AEV68" s="545" t="str">
        <f t="shared" ca="1" si="327"/>
        <v>-</v>
      </c>
      <c r="AEW68" s="545" t="b">
        <f t="shared" ca="1" si="327"/>
        <v>1</v>
      </c>
      <c r="AEX68" s="535" cm="1">
        <f t="array" aca="1" ref="AEX68" ca="1">INDEX(AEX$13:AEX67,$B68+1,1)</f>
        <v>0</v>
      </c>
      <c r="AEY68" s="483">
        <v>0</v>
      </c>
    </row>
    <row r="69" spans="1:831" outlineLevel="2">
      <c r="A69" s="18">
        <f t="shared" si="221"/>
        <v>56</v>
      </c>
      <c r="B69" s="191">
        <f t="shared" ca="1" si="343"/>
        <v>51</v>
      </c>
      <c r="C69" s="458">
        <f t="shared" ca="1" si="225"/>
        <v>1200</v>
      </c>
      <c r="D69" s="119" t="str">
        <f t="shared" ca="1" si="226"/>
        <v>GSW</v>
      </c>
      <c r="E69" t="b">
        <v>0</v>
      </c>
      <c r="F69" t="b">
        <v>0</v>
      </c>
      <c r="G69" t="b">
        <f t="shared" si="227"/>
        <v>0</v>
      </c>
      <c r="H69" s="191">
        <f t="shared" ca="1" si="338"/>
        <v>5</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4</v>
      </c>
      <c r="N69" s="535" cm="1">
        <f t="array" aca="1" ref="N69" ca="1">INDEX(N$13:N68,$B69+1,1)</f>
        <v>3</v>
      </c>
      <c r="O69" s="535" cm="1">
        <f t="array" aca="1" ref="O69" ca="1">INDEX(O$13:O68,$B69+1,1)</f>
        <v>2</v>
      </c>
      <c r="P69" s="535" cm="1">
        <f t="array" aca="1" ref="P69" ca="1">INDEX(P$13:P68,$B69+1,1)</f>
        <v>0</v>
      </c>
      <c r="Q69" s="535" cm="1">
        <f t="array" aca="1" ref="Q69" ca="1">INDEX(Q$13:Q68,$B69+1,1)</f>
        <v>1</v>
      </c>
      <c r="R69" s="535" cm="1">
        <f t="array" aca="1" ref="R69" ca="1">INDEX(R$13:R68,$B69+1,1)</f>
        <v>1</v>
      </c>
      <c r="S69" s="535" cm="1">
        <f t="array" aca="1" ref="S69" ca="1">INDEX(S$13:S68,$B69+1,1)</f>
        <v>1</v>
      </c>
      <c r="T69" s="411">
        <f t="shared" ca="1" si="228"/>
        <v>2</v>
      </c>
      <c r="U69" s="411">
        <f t="shared" ca="1" si="228"/>
        <v>2</v>
      </c>
      <c r="V69" s="411">
        <f t="shared" ca="1" si="229"/>
        <v>2</v>
      </c>
      <c r="W69" s="777" t="b">
        <f t="shared" ca="1" si="230"/>
        <v>1</v>
      </c>
      <c r="X69" s="777" t="b">
        <f t="shared" ca="1" si="230"/>
        <v>1</v>
      </c>
      <c r="Y69" s="777" t="b">
        <f t="shared" ca="1" si="230"/>
        <v>1</v>
      </c>
      <c r="Z69" s="796" t="b" cm="1">
        <f t="array" aca="1" ref="Z69" ca="1">INDEX(Z$13:Z68,$B69+1,1)</f>
        <v>0</v>
      </c>
      <c r="AA69" s="411">
        <f t="shared" ca="1" si="328"/>
        <v>6</v>
      </c>
      <c r="AB69" s="411">
        <f t="shared" ca="1" si="231"/>
        <v>6</v>
      </c>
      <c r="AC69" s="535" cm="1">
        <f t="array" aca="1" ref="AC69" ca="1">INDEX(AC$13:AC68,$B69+1,1)</f>
        <v>6</v>
      </c>
      <c r="AD69" s="535" cm="1">
        <f t="array" aca="1" ref="AD69" ca="1">INDEX(AD$13:AD68,$B69+1,1)</f>
        <v>6</v>
      </c>
      <c r="AE69" s="535" cm="1">
        <f t="array" aca="1" ref="AE69" ca="1">INDEX(AE$13:AE68,$B69+1,1)</f>
        <v>0</v>
      </c>
      <c r="AF69" s="535" cm="1">
        <f t="array" aca="1" ref="AF69" ca="1">INDEX(AF$13:AF68,$B69+1,1)</f>
        <v>0</v>
      </c>
      <c r="AG69" s="535" cm="1">
        <f t="array" aca="1" ref="AG69" ca="1">INDEX(AG$13:AG68,$B69+1,1)</f>
        <v>0</v>
      </c>
      <c r="AH69" s="535" cm="1">
        <f t="array" aca="1" ref="AH69" ca="1">INDEX(AH$13:AH68,$B69+1,1)</f>
        <v>0</v>
      </c>
      <c r="AI69" s="87">
        <f t="shared" ref="AI69:AI115" ca="1" si="350">INDEX(i.StdELMan,($L69-1)*12+($T69-1)*3+$N69,AI$7)</f>
        <v>2</v>
      </c>
      <c r="AJ69" s="87">
        <f ca="1">INDEX(CHOOSE($N69,DataAutumn!i.AdultDrys,DataWinter!i.AdultDrys,DataSpring!i.AdultDrys),1,$T69)</f>
        <v>1</v>
      </c>
      <c r="AK69" s="535" cm="1">
        <f t="array" aca="1" ref="AK69" ca="1">INDEX(AK$13:AK68,$B69+1,1)</f>
        <v>2</v>
      </c>
      <c r="AL69" s="475">
        <v>1</v>
      </c>
      <c r="AM69" s="535" cm="1">
        <f t="array" aca="1" ref="AM69" ca="1">INDEX(AM$13:AM68,$B69+1,1)</f>
        <v>2</v>
      </c>
      <c r="AN69" s="111"/>
      <c r="AO69" s="111"/>
      <c r="AP69" s="111"/>
      <c r="AQ69" s="111"/>
      <c r="AR69" s="111"/>
      <c r="AS69" s="111"/>
      <c r="AT69" s="111"/>
      <c r="AU69" s="111"/>
      <c r="AV69" s="111"/>
      <c r="AW69" s="111"/>
      <c r="AX69" s="111"/>
      <c r="AY69" s="111"/>
      <c r="AZ69" s="111" t="s">
        <v>3200</v>
      </c>
      <c r="BA69" s="312" t="str">
        <f ca="1">LEFT(BA68,LEN($BA$57))     &amp;    TEXT($H69," 00000 ")        &amp;      INDEX(i.ModelStructure,$I69,1)    &amp;" "
&amp; $D69                &amp;    " Past" &amp; TEXT($XV69,"??0%;;??0%;    ") &amp; IF($DK69=0," SFM","")&amp;IF($DK69=1," MFM","")&amp;IF($DK69=7," Mat","")&amp;IF($DQ69=TRUE,"&amp;BBT","    ")              &amp;      " TOL"&amp;INDEX(i.TOL_Desc,1,$N69)
&amp; " Scan"&amp;$AK69       &amp;    CHOOSE($K69+1," CFS"," GFS"," NFS")
&amp; " RR"&amp;TEXT(SUM($FD69:$FE69),"+00%;-00%;    ;@")
&amp; " EL"&amp;IF($EZ69="-","_Opt",TEXT($EZ69,"000%"))
&amp; " Emptys_"&amp;CHOOSE($AI69,"Free  ","Retain","Sell  ","Single")
&amp; " ("&amp;IF(OR($ZH69,AND($ZH69="-",$DD69)),"P","E")   &amp;IF(OR($ZJ69,AND($ZJ69="-",$DE69)),"T","t")        &amp;     "_F"&amp;IF($AAG69&lt;&gt;FALSE,3,0)+COUNTIF($ZY69:$AAC69,TRUE)+COUNTIF($BV69:$BW69,"&gt;0")&amp;IF($AAE69&lt;&gt;FALSE,3,0)+COUNTIF($BV69:$BW69,"&gt;0")&amp;"N"&amp;IF($AAJ69&lt;&gt;"-",$AAJ69,$DI69)&amp;IF($AAK69&lt;&gt;"-",$AAK69,$DJ69)&amp;"L"&amp;$AAV69&amp;$AAW69&amp;")"</f>
        <v>GHG 00005 SE GSW Past 35% MFM     TOLSpr Scan2 GFS RR+01% EL000% Emptys_Retain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32"/>
        <v>1</v>
      </c>
      <c r="BO69" s="411" t="str">
        <f t="shared" ca="1" si="232"/>
        <v>-</v>
      </c>
      <c r="BP69" s="411" t="b">
        <f t="shared" ca="1" si="232"/>
        <v>0</v>
      </c>
      <c r="BQ69" s="411" t="str">
        <f t="shared" ca="1" si="232"/>
        <v>-</v>
      </c>
      <c r="BR69" s="411" t="str">
        <f t="shared" ca="1" si="232"/>
        <v>-</v>
      </c>
      <c r="BS69" s="411" t="str">
        <f t="shared" ca="1" si="232"/>
        <v>-</v>
      </c>
      <c r="BT69" s="411" t="str">
        <f t="shared" ca="1" si="232"/>
        <v>-</v>
      </c>
      <c r="BU69" s="411" t="str">
        <f t="shared" ca="1" si="232"/>
        <v>-</v>
      </c>
      <c r="BV69" s="411" t="str">
        <f t="shared" ca="1" si="232"/>
        <v>-</v>
      </c>
      <c r="BW69" s="411" t="str">
        <f t="shared" ca="1" si="232"/>
        <v>-</v>
      </c>
      <c r="BX69" s="411" t="str">
        <f t="shared" ca="1" si="232"/>
        <v>-</v>
      </c>
      <c r="BY69" s="411" t="str">
        <f t="shared" ca="1" si="232"/>
        <v>-</v>
      </c>
      <c r="BZ69" s="411" t="b">
        <f t="shared" ca="1" si="232"/>
        <v>0</v>
      </c>
      <c r="CA69" s="87">
        <f t="shared" ca="1" si="232"/>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33"/>
        <v>-</v>
      </c>
      <c r="CI69" s="411">
        <f t="shared" ca="1" si="234"/>
        <v>1</v>
      </c>
      <c r="CJ69" s="411">
        <f t="shared" ca="1" si="234"/>
        <v>1</v>
      </c>
      <c r="CK69" s="535" t="str" cm="1">
        <f t="array" aca="1" ref="CK69" ca="1">INDEX(CK$13:CK68,$B69+1,1)</f>
        <v>-</v>
      </c>
      <c r="CL69" s="535" t="str" cm="1">
        <f t="array" aca="1" ref="CL69" ca="1">INDEX(CL$13:CL68,$B69+1,1)</f>
        <v>-</v>
      </c>
      <c r="CM69" s="535" t="str" cm="1">
        <f t="array" aca="1" ref="CM69" ca="1">INDEX(CM$13:CM68,$B69+1,1)</f>
        <v>-</v>
      </c>
      <c r="CN69" s="411" t="str">
        <f t="shared" ca="1" si="235"/>
        <v>-</v>
      </c>
      <c r="CO69" s="411">
        <f t="shared" ca="1" si="236"/>
        <v>1</v>
      </c>
      <c r="CP69" s="411">
        <f t="shared" ca="1" si="236"/>
        <v>1</v>
      </c>
      <c r="CQ69" s="535" t="str" cm="1">
        <f t="array" aca="1" ref="CQ69" ca="1">INDEX(CQ$13:CQ68,$B69+1,1)</f>
        <v>-</v>
      </c>
      <c r="CR69" s="411" t="str">
        <f t="shared" ca="1" si="237"/>
        <v>-</v>
      </c>
      <c r="CS69" s="411">
        <f t="shared" ca="1" si="238"/>
        <v>1</v>
      </c>
      <c r="CT69" s="535" t="str" cm="1">
        <f t="array" aca="1" ref="CT69" ca="1">INDEX(CT$13:CT68,$B69+1,1)</f>
        <v>-</v>
      </c>
      <c r="CU69" s="535" t="str" cm="1">
        <f t="array" aca="1" ref="CU69" ca="1">INDEX(CU$13:CU68,$B69+1,1)</f>
        <v>-</v>
      </c>
      <c r="CV69" s="411">
        <f t="shared" ca="1" si="239"/>
        <v>1</v>
      </c>
      <c r="CW69" s="535" t="str" cm="1">
        <f t="array" aca="1" ref="CW69" ca="1">INDEX(CW$13:CW68,$B69+1,1)</f>
        <v>-</v>
      </c>
      <c r="CX69" s="411" t="str">
        <f t="shared" ca="1" si="240"/>
        <v>-</v>
      </c>
      <c r="CY69" s="411">
        <f t="shared" ca="1" si="241"/>
        <v>1</v>
      </c>
      <c r="CZ69" s="411">
        <f t="shared" ca="1" si="241"/>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29"/>
        <v>0</v>
      </c>
      <c r="DH69" s="804" cm="1">
        <f t="array" aca="1" ref="DH69" ca="1">VALUE(IFERROR(VALUE($K69),0) &amp; _xlfn.SWITCH($CD69,"-",4,$CD69) &amp; $L69 &amp; $T69 &amp; "00" &amp; $N69 &amp; $AK69 &amp; $R69 &amp; _xlfn.SWITCH($AM69,3,1,$AM69) &amp; _xlfn.SWITCH($M69,4,0,$M69) &amp; _xlfn.SWITCH($AD69,6,1,$AD69))</f>
        <v>142200321201</v>
      </c>
      <c r="DI69" s="535" cm="1">
        <f t="array" aca="1" ref="DI69" ca="1">INDEX(DI$13:DI68,$B69+1,1)</f>
        <v>1</v>
      </c>
      <c r="DJ69" s="535" cm="1">
        <f t="array" aca="1" ref="DJ69" ca="1">INDEX(DJ$13:DJ68,$B69+1,1)</f>
        <v>1</v>
      </c>
      <c r="DK69" s="411">
        <f t="shared" ca="1" si="242"/>
        <v>1</v>
      </c>
      <c r="DL69" s="411">
        <f t="shared" ca="1" si="242"/>
        <v>60</v>
      </c>
      <c r="DM69" s="411" t="str">
        <f t="shared" ca="1" si="242"/>
        <v>-</v>
      </c>
      <c r="DN69" s="411" t="str">
        <f t="shared" ca="1" si="242"/>
        <v>-</v>
      </c>
      <c r="DO69" s="411" t="str">
        <f t="shared" ca="1" si="242"/>
        <v>-</v>
      </c>
      <c r="DP69" s="411" t="str">
        <f t="shared" ca="1" si="242"/>
        <v>-</v>
      </c>
      <c r="DQ69" s="411" t="b">
        <f t="shared" ca="1" si="243"/>
        <v>0</v>
      </c>
      <c r="DR69" s="411" t="str">
        <f t="shared" ca="1" si="244"/>
        <v>-</v>
      </c>
      <c r="DS69" s="411" t="str">
        <f t="shared" ca="1" si="244"/>
        <v>-</v>
      </c>
      <c r="DT69" s="411" t="str">
        <f t="shared" ca="1" si="244"/>
        <v>-</v>
      </c>
      <c r="DU69" s="411" t="str">
        <f t="shared" ca="1" si="244"/>
        <v>-</v>
      </c>
      <c r="DV69" s="411">
        <f t="shared" ca="1" si="244"/>
        <v>500</v>
      </c>
      <c r="DW69" s="411">
        <f t="shared" ca="1" si="244"/>
        <v>500</v>
      </c>
      <c r="DX69" s="411" t="str">
        <f t="shared" ca="1" si="244"/>
        <v>-</v>
      </c>
      <c r="DY69" s="411" t="str">
        <f t="shared" ca="1" si="244"/>
        <v>-</v>
      </c>
      <c r="DZ69" s="411" t="str">
        <f t="shared" ca="1" si="244"/>
        <v>-</v>
      </c>
      <c r="EA69" s="411" t="str">
        <f t="shared" ca="1" si="245"/>
        <v>-</v>
      </c>
      <c r="EB69" s="411" t="str">
        <f t="shared" ca="1" si="245"/>
        <v>-</v>
      </c>
      <c r="EC69" s="535" cm="1">
        <f t="array" aca="1" ref="EC69" ca="1">INDEX(EC$13:EC68,$B69+1,1)</f>
        <v>0</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535" cm="1">
        <f t="array" aca="1" ref="EN69" ca="1">INDEX(EN$13:EN68,$B69+1,1)</f>
        <v>999999</v>
      </c>
      <c r="EO69" s="535" cm="1">
        <f t="array" aca="1" ref="EO69" ca="1">INDEX(EO$13:EO68,$B69+1,1)</f>
        <v>999999</v>
      </c>
      <c r="EP69" s="782">
        <f t="shared" ca="1" si="246"/>
        <v>0</v>
      </c>
      <c r="EQ69" s="782">
        <f t="shared" ca="1" si="246"/>
        <v>0</v>
      </c>
      <c r="ER69" s="782">
        <f t="shared" ca="1" si="246"/>
        <v>999999</v>
      </c>
      <c r="ES69" s="800" t="str">
        <f t="shared" ca="1" si="330"/>
        <v>-</v>
      </c>
      <c r="ET69" s="800" t="str">
        <f t="shared" ca="1" si="247"/>
        <v>-</v>
      </c>
      <c r="EU69" s="801" t="str">
        <f t="shared" ca="1" si="248"/>
        <v>-</v>
      </c>
      <c r="EV69" s="802" t="str">
        <f t="shared" ca="1" si="331"/>
        <v>-</v>
      </c>
      <c r="EW69" s="781">
        <f t="shared" ca="1" si="249"/>
        <v>999999</v>
      </c>
      <c r="EX69" s="779">
        <f t="shared" ca="1" si="332"/>
        <v>999999</v>
      </c>
      <c r="EY69" s="780">
        <f t="shared" ca="1" si="333"/>
        <v>999999</v>
      </c>
      <c r="EZ69" s="727" cm="1">
        <f t="array" aca="1" ref="EZ69" ca="1">INDEX(i.ELMated,$AB69+1,1)</f>
        <v>0</v>
      </c>
      <c r="FA69" s="728" cm="1">
        <f t="array" aca="1" ref="FA69" ca="1">INDEX(i.ELMatedEst,$AA69+1,$T69)</f>
        <v>0</v>
      </c>
      <c r="FB69" s="535" t="str" cm="1">
        <f t="array" aca="1" ref="FB69" ca="1">INDEX(FB$13:FB68,$B69+1,1)</f>
        <v>-</v>
      </c>
      <c r="FC69" s="535" t="str" cm="1">
        <f t="array" aca="1" ref="FC69" ca="1">INDEX(FC$13:FC68,$B69+1,1)</f>
        <v>-</v>
      </c>
      <c r="FD69" s="664">
        <f t="shared" ca="1" si="250"/>
        <v>0</v>
      </c>
      <c r="FE69" s="666">
        <f t="shared" ca="1" si="251"/>
        <v>5.0000000000000001E-3</v>
      </c>
      <c r="FF69" s="191">
        <f t="shared" ca="1" si="339"/>
        <v>0.95</v>
      </c>
      <c r="FG69" s="667">
        <f t="shared" ca="1" si="252"/>
        <v>0.12</v>
      </c>
      <c r="FH69" s="667">
        <f ca="1">INDEX(CHOOSE($N69,DataAutumn!i.EL_PropnSold,DataWinter!i.EL_PropnSold,DataSpring!i.EL_PropnSold),$AI69,$T69)*INDEX(i.ELMatedEst,$AB69+1,$T69)*i.dAdultRR_ELPropSold
+INDEX(i.dryman,($AJ69-1)*4+$AI69,FH$7)</f>
        <v>0</v>
      </c>
      <c r="FI69" s="667">
        <f ca="1">INDEX(CHOOSE($N69,DataAutumn!i.EL_PropnSold,DataWinter!i.EL_PropnSold,DataSpring!i.EL_PropnSold),$AI69,$T69)*INDEX(i.ELMatedEst,$AB69+1,$T69)*i.dAdultRR_ELPropSold
+INDEX(i.dryman,($AJ69-1)*4+$AI69,FI$7)</f>
        <v>3.125E-2</v>
      </c>
      <c r="FJ69" s="667">
        <f ca="1">INDEX(CHOOSE($N69,DataAutumn!i.EL_PropnSold,DataWinter!i.EL_PropnSold,DataSpring!i.EL_PropnSold),$AI69,$T69)*INDEX(i.ELMatedEst,$AB69+1,$T69)*i.dAdultRR_ELPropSold
+INDEX(i.dryman,($AJ69-1)*4+$AI69,FJ$7)</f>
        <v>3.125E-2</v>
      </c>
      <c r="FK69" s="667">
        <f ca="1">INDEX(CHOOSE($N69,DataAutumn!i.EL_PropnSold,DataWinter!i.EL_PropnSold,DataSpring!i.EL_PropnSold),$AI69,$T69)*INDEX(i.ELMatedEst,$AB69+1,$T69)*i.dAdultRR_ELPropSold
+INDEX(i.dryman,($AJ69-1)*4+$AI69,FK$7)</f>
        <v>3.125E-2</v>
      </c>
      <c r="FL69" s="668">
        <f ca="1">INDEX(CHOOSE($N69,DataAutumn!i.EL_PropnSold,DataWinter!i.EL_PropnSold,DataSpring!i.EL_PropnSold),$AI69,$T69)*INDEX(i.ELMatedEst,$AB69+1,$T69)*i.dAdultLSurv_ELPropSold</f>
        <v>0</v>
      </c>
      <c r="FM69" s="666" t="b">
        <f t="shared" ca="1" si="253"/>
        <v>0</v>
      </c>
      <c r="FN69" s="666" t="b">
        <f t="shared" ca="1" si="253"/>
        <v>0</v>
      </c>
      <c r="FO69" s="716" t="b">
        <f t="shared" ca="1" si="254"/>
        <v>1</v>
      </c>
      <c r="FP69" s="666" t="b">
        <f t="shared" ca="1" si="253"/>
        <v>0</v>
      </c>
      <c r="FQ69" s="668">
        <f t="shared" ca="1" si="255"/>
        <v>1</v>
      </c>
      <c r="FR69" s="669">
        <f t="shared" ca="1" si="256"/>
        <v>0</v>
      </c>
      <c r="FS69" s="670" t="b">
        <f t="shared" ca="1" si="257"/>
        <v>0</v>
      </c>
      <c r="FT69" s="665" t="b">
        <f t="shared" ca="1" si="258"/>
        <v>0</v>
      </c>
      <c r="FU69" s="411" t="b">
        <f t="shared" ca="1" si="258"/>
        <v>0</v>
      </c>
      <c r="FV69" s="411" t="b">
        <f t="shared" ca="1" si="258"/>
        <v>1</v>
      </c>
      <c r="FW69" s="87">
        <f t="shared" ca="1" si="259"/>
        <v>2</v>
      </c>
      <c r="FX69" s="87">
        <f t="shared" ca="1" si="259"/>
        <v>2</v>
      </c>
      <c r="FY69" s="411">
        <f t="shared" ca="1" si="260"/>
        <v>1</v>
      </c>
      <c r="FZ69" s="411">
        <f t="shared" ca="1" si="261"/>
        <v>1</v>
      </c>
      <c r="GA69" s="411">
        <f t="shared" ca="1" si="261"/>
        <v>1</v>
      </c>
      <c r="GB69" s="411">
        <f t="shared" ca="1" si="262"/>
        <v>1</v>
      </c>
      <c r="GC69" s="411">
        <f t="shared" ca="1" si="263"/>
        <v>0.35</v>
      </c>
      <c r="GD69" s="411" t="b">
        <f t="shared" ca="1" si="263"/>
        <v>1</v>
      </c>
      <c r="GE69" s="411" t="b">
        <f t="shared" ca="1" si="263"/>
        <v>0</v>
      </c>
      <c r="GF69" s="411" t="b">
        <f t="shared" ca="1" si="263"/>
        <v>0</v>
      </c>
      <c r="GG69" s="411" t="b">
        <f t="shared" ca="1" si="263"/>
        <v>0</v>
      </c>
      <c r="GH69" s="87">
        <f t="shared" ca="1" si="264"/>
        <v>1</v>
      </c>
      <c r="GI69" s="87">
        <f t="shared" ca="1" si="264"/>
        <v>1</v>
      </c>
      <c r="GJ69" s="87">
        <f t="shared" ca="1" si="264"/>
        <v>1</v>
      </c>
      <c r="GK69" s="87">
        <f t="shared" ca="1" si="264"/>
        <v>1</v>
      </c>
      <c r="GL69" s="87">
        <f t="shared" ca="1" si="264"/>
        <v>1</v>
      </c>
      <c r="GM69" s="87">
        <f t="shared" ca="1" si="264"/>
        <v>1</v>
      </c>
      <c r="GN69" s="87">
        <f t="shared" ca="1" si="264"/>
        <v>1</v>
      </c>
      <c r="GO69" s="87">
        <f t="shared" ca="1" si="264"/>
        <v>1</v>
      </c>
      <c r="GP69" s="535" cm="1">
        <f t="array" aca="1" ref="GP69" ca="1">INDEX(GP$13:GP68,$B69+1,1)</f>
        <v>0</v>
      </c>
      <c r="GQ69" s="535" cm="1">
        <f t="array" aca="1" ref="GQ69" ca="1">INDEX(GQ$13:GQ68,$B69+1,1)</f>
        <v>0</v>
      </c>
      <c r="GR69" s="535" cm="1">
        <f t="array" aca="1" ref="GR69" ca="1">INDEX(GR$13:GR68,$B69+1,1)</f>
        <v>0</v>
      </c>
      <c r="GS69" s="535" cm="1">
        <f t="array" aca="1" ref="GS69" ca="1">INDEX(GS$13:GS68,$B69+1,1)</f>
        <v>0</v>
      </c>
      <c r="GT69" s="411" cm="1">
        <f t="array" aca="1" ref="GT69" ca="1">INDEX(i.dse_type,1,$L69)</f>
        <v>0</v>
      </c>
      <c r="GU69" s="535" t="str" cm="1">
        <f t="array" aca="1" ref="GU69" ca="1">INDEX(GU$13:GU68,$B69+1,1)</f>
        <v>-</v>
      </c>
      <c r="GV69" s="535" t="str" cm="1">
        <f t="array" aca="1" ref="GV69" ca="1">INDEX(GV$13:GV68,$B69+1,1)</f>
        <v>-</v>
      </c>
      <c r="GW69" s="535" t="str" cm="1">
        <f t="array" aca="1" ref="GW69" ca="1">INDEX(GW$13:GW68,$B69+1,1)</f>
        <v>-</v>
      </c>
      <c r="GX69" s="18"/>
      <c r="GY69" s="535" t="str" cm="1">
        <f t="array" aca="1" ref="GY69" ca="1">INDEX(GY$13:GY68,$B69+1,1)</f>
        <v>-</v>
      </c>
      <c r="GZ69" s="535" t="str" cm="1">
        <f t="array" aca="1" ref="GZ69" ca="1">INDEX(GZ$13:GZ68,$B69+1,1)</f>
        <v>-</v>
      </c>
      <c r="HA69" s="535" t="str" cm="1">
        <f t="array" aca="1" ref="HA69" ca="1">INDEX(HA$13:HA68,$B69+1,1)</f>
        <v>-</v>
      </c>
      <c r="HB69" s="411">
        <f t="shared" si="334"/>
        <v>0</v>
      </c>
      <c r="HC69" s="535" t="str" cm="1">
        <f t="array" aca="1" ref="HC69" ca="1">INDEX(HC$13:HC68,$B69+1,1)</f>
        <v>-</v>
      </c>
      <c r="HD69" s="535" cm="1">
        <f t="array" aca="1" ref="HD69" ca="1">INDEX(HD$13:HD68,$B69+1,1)</f>
        <v>1</v>
      </c>
      <c r="HE69" s="535" cm="1">
        <f t="array" aca="1" ref="HE69" ca="1">INDEX(HE$13:HE68,$B69+1,1)</f>
        <v>1</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t="str" cm="1">
        <f t="array" aca="1" ref="HU69" ca="1">INDEX(HU$13:HU68,$B69+1,1)</f>
        <v>-</v>
      </c>
      <c r="HV69" s="535" t="str" cm="1">
        <f t="array" aca="1" ref="HV69" ca="1">INDEX(HV$13:HV68,$B69+1,1)</f>
        <v>-</v>
      </c>
      <c r="HW69" s="535" t="str" cm="1">
        <f t="array" aca="1" ref="HW69" ca="1">INDEX(HW$13:HW68,$B69+1,1)</f>
        <v>-</v>
      </c>
      <c r="HX69" s="535" t="str" cm="1">
        <f t="array" aca="1" ref="HX69" ca="1">INDEX(HX$13:HX68,$B69+1,1)</f>
        <v>-</v>
      </c>
      <c r="HY69" s="535" t="str" cm="1">
        <f t="array" aca="1" ref="HY69" ca="1">INDEX(HY$13:HY68,$B69+1,1)</f>
        <v>-</v>
      </c>
      <c r="HZ69" s="535" t="str" cm="1">
        <f t="array" aca="1" ref="HZ69" ca="1">INDEX(HZ$13:HZ68,$B69+1,1)</f>
        <v>-</v>
      </c>
      <c r="IA69" s="535" cm="1">
        <f t="array" aca="1" ref="IA69" ca="1">INDEX(IA$13:IA68,$B69+1,1)</f>
        <v>0</v>
      </c>
      <c r="IB69" s="535" t="str" cm="1">
        <f t="array" aca="1" ref="IB69" ca="1">INDEX(IB$13:IB68,$B69+1,1)</f>
        <v>-</v>
      </c>
      <c r="IC69" s="535" cm="1">
        <f t="array" aca="1" ref="IC69" ca="1">INDEX(IC$13:IC68,$B69+1,1)</f>
        <v>1</v>
      </c>
      <c r="ID69" s="727">
        <f t="shared" si="265"/>
        <v>0</v>
      </c>
      <c r="IE69" s="727">
        <f t="shared" si="265"/>
        <v>0</v>
      </c>
      <c r="IF69" s="727">
        <f t="shared" si="265"/>
        <v>0</v>
      </c>
      <c r="IG69" s="727">
        <f t="shared" si="266"/>
        <v>0</v>
      </c>
      <c r="IH69" s="727">
        <f t="shared" si="266"/>
        <v>0</v>
      </c>
      <c r="II69" s="727">
        <f t="shared" si="266"/>
        <v>0</v>
      </c>
      <c r="IJ69" s="535" cm="1">
        <f t="array" aca="1" ref="IJ69" ca="1">INDEX(IJ$13:IJ68,$B69+1,1)</f>
        <v>0</v>
      </c>
      <c r="IK69" s="727">
        <f t="shared" si="267"/>
        <v>1</v>
      </c>
      <c r="IL69" s="727">
        <f t="shared" si="267"/>
        <v>0</v>
      </c>
      <c r="IM69" s="727">
        <f t="shared" si="267"/>
        <v>0</v>
      </c>
      <c r="IN69" s="727">
        <f t="shared" si="267"/>
        <v>0</v>
      </c>
      <c r="IO69" s="535" cm="1">
        <f t="array" aca="1" ref="IO69" ca="1">INDEX(IO$13:IO68,$B69+1,1)</f>
        <v>0</v>
      </c>
      <c r="IP69" s="727">
        <f t="shared" si="267"/>
        <v>0</v>
      </c>
      <c r="IQ69" s="18"/>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t="str" cm="1">
        <f t="array" aca="1" ref="JB69" ca="1">INDEX(JB$13:JB68,$B69+1,1)</f>
        <v>-</v>
      </c>
      <c r="JC69" s="535" t="str" cm="1">
        <f t="array" aca="1" ref="JC69" ca="1">INDEX(JC$13:JC68,$B69+1,1)</f>
        <v>-</v>
      </c>
      <c r="JD69" s="535" t="str" cm="1">
        <f t="array" aca="1" ref="JD69" ca="1">INDEX(JD$13:JD68,$B69+1,1)</f>
        <v>-</v>
      </c>
      <c r="JE69" s="535" t="str" cm="1">
        <f t="array" aca="1" ref="JE69" ca="1">INDEX(JE$13:JE68,$B69+1,1)</f>
        <v>-</v>
      </c>
      <c r="JF69" s="535" t="str" cm="1">
        <f t="array" aca="1" ref="JF69" ca="1">INDEX(JF$13:JF68,$B69+1,1)</f>
        <v>-</v>
      </c>
      <c r="JG69" s="535" t="str" cm="1">
        <f t="array" aca="1" ref="JG69" ca="1">INDEX(JG$13:JG68,$B69+1,1)</f>
        <v>-</v>
      </c>
      <c r="JH69" s="535" cm="1">
        <f t="array" aca="1" ref="JH69" ca="1">INDEX(JH$13:JH68,$B69+1,1)</f>
        <v>0</v>
      </c>
      <c r="JI69" s="535" cm="1">
        <f t="array" aca="1" ref="JI69" ca="1">INDEX(JI$13:JI68,$B69+1,1)</f>
        <v>0</v>
      </c>
      <c r="JJ69" s="545" cm="1">
        <f t="array" aca="1" ref="JJ69" ca="1">IF(AND($N69=JJ$10,$AS69&lt;&gt;0),INDEX(i.LTWFeedLevels,$AS69,12),0)</f>
        <v>0</v>
      </c>
      <c r="JK69" s="630" cm="1">
        <f t="array" aca="1" ref="JK69" ca="1">IF(AND($N69=JK$10,$AT69&lt;&gt;0),INDEX(i.LTWFeedLevels,$AT69,12),0)</f>
        <v>0</v>
      </c>
      <c r="JL69" s="457">
        <f t="shared" ref="JL69:JN69" ca="1" si="351">JK69</f>
        <v>0</v>
      </c>
      <c r="JM69" s="457">
        <f t="shared" ca="1" si="351"/>
        <v>0</v>
      </c>
      <c r="JN69" s="457">
        <f t="shared" ca="1" si="351"/>
        <v>0</v>
      </c>
      <c r="JO69" s="545" cm="1">
        <f t="array" aca="1" ref="JO69" ca="1">IF(AND($N69=JO$10,$AS69&lt;&gt;0),INDEX(i.LTWFeedLevels,$AS69,12),0)</f>
        <v>0</v>
      </c>
      <c r="JP69" s="630" cm="1">
        <f t="array" aca="1" ref="JP69" ca="1">IF(AND($N69=JP$10,$AT69&lt;&gt;0),INDEX(i.LTWFeedLevels,$AT69,12),0)</f>
        <v>0</v>
      </c>
      <c r="JQ69" s="457">
        <f t="shared" ref="JQ69:JS69" ca="1" si="352">JP69</f>
        <v>0</v>
      </c>
      <c r="JR69" s="457">
        <f t="shared" ca="1" si="352"/>
        <v>0</v>
      </c>
      <c r="JS69" s="457">
        <f t="shared" ca="1" si="352"/>
        <v>0</v>
      </c>
      <c r="JT69" s="545" cm="1">
        <f t="array" aca="1" ref="JT69" ca="1">IF(AND($N69=JT$10,$AS69&lt;&gt;0),INDEX(i.LTWFeedLevels,$AS69,12),0)</f>
        <v>0</v>
      </c>
      <c r="JU69" s="630" cm="1">
        <f t="array" aca="1" ref="JU69" ca="1">IF(AND($N69=JU$10,$AT69&lt;&gt;0),INDEX(i.LTWFeedLevels,$AT69,12),0)</f>
        <v>0</v>
      </c>
      <c r="JV69" s="457">
        <f t="shared" ref="JV69:JX69" ca="1" si="353">JU69</f>
        <v>0</v>
      </c>
      <c r="JW69" s="457">
        <f t="shared" ca="1" si="353"/>
        <v>0</v>
      </c>
      <c r="JX69" s="457">
        <f t="shared" ca="1" si="353"/>
        <v>0</v>
      </c>
      <c r="JY69" s="189">
        <f t="shared" ca="1" si="271"/>
        <v>0</v>
      </c>
      <c r="JZ69" s="189">
        <f t="shared" ca="1" si="271"/>
        <v>0</v>
      </c>
      <c r="KA69" s="189">
        <f t="shared" ca="1" si="271"/>
        <v>0</v>
      </c>
      <c r="KB69" s="189">
        <f t="shared" ca="1" si="271"/>
        <v>0</v>
      </c>
      <c r="KC69" s="189">
        <f t="shared" ca="1" si="271"/>
        <v>0</v>
      </c>
      <c r="KD69" s="189">
        <f t="shared" ca="1" si="271"/>
        <v>0</v>
      </c>
      <c r="KE69" s="189">
        <f t="shared" ca="1" si="271"/>
        <v>0</v>
      </c>
      <c r="KF69" s="189">
        <f t="shared" ca="1" si="271"/>
        <v>0</v>
      </c>
      <c r="KG69" s="189">
        <f t="shared" ca="1" si="271"/>
        <v>0</v>
      </c>
      <c r="KH69" s="189">
        <f t="shared" ca="1" si="271"/>
        <v>0</v>
      </c>
      <c r="KI69" s="189">
        <f t="shared" ca="1" si="272"/>
        <v>0</v>
      </c>
      <c r="KJ69" s="189">
        <f t="shared" ca="1" si="272"/>
        <v>0</v>
      </c>
      <c r="KK69" s="189">
        <f t="shared" ca="1" si="272"/>
        <v>0</v>
      </c>
      <c r="KL69" s="189">
        <f t="shared" ca="1" si="272"/>
        <v>0</v>
      </c>
      <c r="KM69" s="189">
        <f t="shared" ca="1" si="272"/>
        <v>0</v>
      </c>
      <c r="KN69" s="189">
        <f t="shared" ca="1" si="272"/>
        <v>0</v>
      </c>
      <c r="KO69" s="189">
        <f t="shared" ca="1" si="272"/>
        <v>0</v>
      </c>
      <c r="KP69" s="189">
        <f t="shared" ca="1" si="272"/>
        <v>0</v>
      </c>
      <c r="KQ69" s="189">
        <f t="shared" ca="1" si="272"/>
        <v>0</v>
      </c>
      <c r="KR69" s="189">
        <f t="shared" ca="1" si="272"/>
        <v>0</v>
      </c>
      <c r="KS69" s="189">
        <f t="shared" ca="1" si="273"/>
        <v>0</v>
      </c>
      <c r="KT69" s="189">
        <f t="shared" ca="1" si="273"/>
        <v>0</v>
      </c>
      <c r="KU69" s="189">
        <f t="shared" ca="1" si="273"/>
        <v>0</v>
      </c>
      <c r="KV69" s="189">
        <f t="shared" ca="1" si="273"/>
        <v>0</v>
      </c>
      <c r="KW69" s="189">
        <f t="shared" ca="1" si="273"/>
        <v>0</v>
      </c>
      <c r="KX69" s="189">
        <f t="shared" ca="1" si="273"/>
        <v>0</v>
      </c>
      <c r="KY69" s="189">
        <f t="shared" ca="1" si="273"/>
        <v>0</v>
      </c>
      <c r="KZ69" s="189">
        <f t="shared" ca="1" si="273"/>
        <v>0</v>
      </c>
      <c r="LA69" s="189">
        <f t="shared" ca="1" si="273"/>
        <v>0</v>
      </c>
      <c r="LB69" s="189">
        <f t="shared" ca="1" si="273"/>
        <v>0</v>
      </c>
      <c r="LC69" s="189">
        <f t="shared" ca="1" si="274"/>
        <v>0</v>
      </c>
      <c r="LD69" s="189">
        <f t="shared" ca="1" si="274"/>
        <v>0</v>
      </c>
      <c r="LE69" s="189">
        <f t="shared" ca="1" si="274"/>
        <v>0</v>
      </c>
      <c r="LF69" s="189">
        <f t="shared" ca="1" si="274"/>
        <v>0</v>
      </c>
      <c r="LG69" s="189">
        <f t="shared" ca="1" si="274"/>
        <v>0</v>
      </c>
      <c r="LH69" s="189">
        <f t="shared" ca="1" si="274"/>
        <v>0</v>
      </c>
      <c r="LI69" s="189">
        <f t="shared" ca="1" si="274"/>
        <v>0</v>
      </c>
      <c r="LJ69" s="189">
        <f t="shared" ca="1" si="274"/>
        <v>0</v>
      </c>
      <c r="LK69" s="189">
        <f t="shared" ca="1" si="274"/>
        <v>0</v>
      </c>
      <c r="LL69" s="189">
        <f t="shared" ca="1" si="274"/>
        <v>0</v>
      </c>
      <c r="LM69" s="189">
        <f t="shared" ca="1" si="275"/>
        <v>0</v>
      </c>
      <c r="LN69" s="189">
        <f t="shared" ca="1" si="275"/>
        <v>0</v>
      </c>
      <c r="LO69" s="189">
        <f t="shared" ca="1" si="275"/>
        <v>0</v>
      </c>
      <c r="LP69" s="189">
        <f t="shared" ca="1" si="275"/>
        <v>0</v>
      </c>
      <c r="LQ69" s="189">
        <f t="shared" ca="1" si="275"/>
        <v>0</v>
      </c>
      <c r="LR69" s="189">
        <f t="shared" ca="1" si="275"/>
        <v>0</v>
      </c>
      <c r="LS69" s="189">
        <f t="shared" ca="1" si="275"/>
        <v>0</v>
      </c>
      <c r="LT69" s="189">
        <f t="shared" ca="1" si="275"/>
        <v>0</v>
      </c>
      <c r="LU69" s="189">
        <f t="shared" ca="1" si="275"/>
        <v>0</v>
      </c>
      <c r="LV69" s="189">
        <f t="shared" ca="1" si="275"/>
        <v>0</v>
      </c>
      <c r="LW69" s="189">
        <f t="shared" ca="1" si="276"/>
        <v>0</v>
      </c>
      <c r="LX69" s="189">
        <f t="shared" ca="1" si="276"/>
        <v>0</v>
      </c>
      <c r="LY69" s="189">
        <f t="shared" ca="1" si="276"/>
        <v>0</v>
      </c>
      <c r="LZ69" s="189">
        <f t="shared" ca="1" si="276"/>
        <v>0</v>
      </c>
      <c r="MA69" s="189">
        <f t="shared" ca="1" si="276"/>
        <v>0</v>
      </c>
      <c r="MB69" s="189">
        <f t="shared" ca="1" si="276"/>
        <v>0</v>
      </c>
      <c r="MC69" s="189">
        <f t="shared" ca="1" si="276"/>
        <v>0</v>
      </c>
      <c r="MD69" s="189">
        <f t="shared" ca="1" si="276"/>
        <v>0</v>
      </c>
      <c r="ME69" s="189">
        <f t="shared" ca="1" si="276"/>
        <v>0</v>
      </c>
      <c r="MF69" s="189">
        <f t="shared" ca="1" si="276"/>
        <v>0</v>
      </c>
      <c r="MG69" s="189">
        <f t="shared" ca="1" si="277"/>
        <v>0</v>
      </c>
      <c r="MH69" s="189">
        <f t="shared" ca="1" si="277"/>
        <v>0</v>
      </c>
      <c r="MI69" s="189">
        <f t="shared" ca="1" si="277"/>
        <v>0</v>
      </c>
      <c r="MJ69" s="189">
        <f t="shared" ca="1" si="277"/>
        <v>0</v>
      </c>
      <c r="MK69" s="189">
        <f t="shared" ca="1" si="277"/>
        <v>0</v>
      </c>
      <c r="ML69" s="189">
        <f t="shared" ca="1" si="277"/>
        <v>0</v>
      </c>
      <c r="MM69" s="189">
        <f t="shared" ca="1" si="277"/>
        <v>0</v>
      </c>
      <c r="MN69" s="189">
        <f t="shared" ca="1" si="277"/>
        <v>0</v>
      </c>
      <c r="MO69" s="189">
        <f t="shared" ca="1" si="277"/>
        <v>0</v>
      </c>
      <c r="MP69" s="189">
        <f t="shared" ca="1" si="277"/>
        <v>0</v>
      </c>
      <c r="MQ69" s="189">
        <f t="shared" ca="1" si="277"/>
        <v>0</v>
      </c>
      <c r="MR69" s="189">
        <f t="shared" ca="1" si="277"/>
        <v>0</v>
      </c>
      <c r="MS69" s="557">
        <f t="shared" ca="1" si="278"/>
        <v>0</v>
      </c>
      <c r="MT69" s="557">
        <f t="shared" ca="1" si="278"/>
        <v>0</v>
      </c>
      <c r="MU69" s="557">
        <f t="shared" ca="1" si="278"/>
        <v>0</v>
      </c>
      <c r="MV69" s="557">
        <f t="shared" ca="1" si="278"/>
        <v>0</v>
      </c>
      <c r="MW69" s="557">
        <f t="shared" ca="1" si="278"/>
        <v>0</v>
      </c>
      <c r="MX69" s="557">
        <f t="shared" ca="1" si="278"/>
        <v>0</v>
      </c>
      <c r="MY69" s="557">
        <f t="shared" ca="1" si="278"/>
        <v>0</v>
      </c>
      <c r="MZ69" s="557">
        <f t="shared" ca="1" si="278"/>
        <v>0</v>
      </c>
      <c r="NA69" s="557">
        <f t="shared" ca="1" si="278"/>
        <v>0</v>
      </c>
      <c r="NB69" s="557">
        <f t="shared" ca="1" si="278"/>
        <v>0</v>
      </c>
      <c r="NC69" s="557">
        <f t="shared" ca="1" si="279"/>
        <v>0</v>
      </c>
      <c r="ND69" s="557">
        <f t="shared" ca="1" si="279"/>
        <v>0</v>
      </c>
      <c r="NE69" s="557">
        <f t="shared" ca="1" si="279"/>
        <v>0</v>
      </c>
      <c r="NF69" s="557">
        <f t="shared" ca="1" si="279"/>
        <v>0</v>
      </c>
      <c r="NG69" s="557">
        <f t="shared" ca="1" si="279"/>
        <v>0</v>
      </c>
      <c r="NH69" s="557">
        <f t="shared" ca="1" si="279"/>
        <v>0</v>
      </c>
      <c r="NI69" s="557">
        <f t="shared" ca="1" si="279"/>
        <v>0</v>
      </c>
      <c r="NJ69" s="557">
        <f t="shared" ca="1" si="279"/>
        <v>0</v>
      </c>
      <c r="NK69" s="557">
        <f t="shared" ca="1" si="279"/>
        <v>0</v>
      </c>
      <c r="NL69" s="557">
        <f t="shared" ca="1" si="279"/>
        <v>0</v>
      </c>
      <c r="NM69" s="557">
        <f t="shared" ca="1" si="280"/>
        <v>0</v>
      </c>
      <c r="NN69" s="557">
        <f t="shared" ca="1" si="280"/>
        <v>0</v>
      </c>
      <c r="NO69" s="557">
        <f t="shared" ca="1" si="280"/>
        <v>0</v>
      </c>
      <c r="NP69" s="557">
        <f t="shared" ca="1" si="280"/>
        <v>0</v>
      </c>
      <c r="NQ69" s="557">
        <f t="shared" ca="1" si="280"/>
        <v>0</v>
      </c>
      <c r="NR69" s="557">
        <f t="shared" ca="1" si="280"/>
        <v>0</v>
      </c>
      <c r="NS69" s="557">
        <f t="shared" ca="1" si="280"/>
        <v>0</v>
      </c>
      <c r="NT69" s="557">
        <f t="shared" ca="1" si="280"/>
        <v>0</v>
      </c>
      <c r="NU69" s="557">
        <f t="shared" ca="1" si="280"/>
        <v>0</v>
      </c>
      <c r="NV69" s="557">
        <f t="shared" ca="1" si="280"/>
        <v>0</v>
      </c>
      <c r="NW69" s="557">
        <f t="shared" ca="1" si="281"/>
        <v>0</v>
      </c>
      <c r="NX69" s="557">
        <f t="shared" ca="1" si="281"/>
        <v>0</v>
      </c>
      <c r="NY69" s="557">
        <f t="shared" ca="1" si="281"/>
        <v>0</v>
      </c>
      <c r="NZ69" s="557">
        <f t="shared" ca="1" si="281"/>
        <v>0</v>
      </c>
      <c r="OA69" s="557">
        <f t="shared" ca="1" si="281"/>
        <v>0</v>
      </c>
      <c r="OB69" s="557">
        <f t="shared" ca="1" si="281"/>
        <v>0</v>
      </c>
      <c r="OC69" s="557">
        <f t="shared" ca="1" si="281"/>
        <v>0</v>
      </c>
      <c r="OD69" s="557">
        <f t="shared" ca="1" si="281"/>
        <v>0</v>
      </c>
      <c r="OE69" s="557">
        <f t="shared" ca="1" si="281"/>
        <v>0</v>
      </c>
      <c r="OF69" s="557">
        <f t="shared" ca="1" si="281"/>
        <v>0</v>
      </c>
      <c r="OG69" s="557">
        <f t="shared" ca="1" si="282"/>
        <v>0</v>
      </c>
      <c r="OH69" s="557">
        <f t="shared" ca="1" si="282"/>
        <v>0</v>
      </c>
      <c r="OI69" s="557">
        <f t="shared" ca="1" si="282"/>
        <v>0</v>
      </c>
      <c r="OJ69" s="557">
        <f t="shared" ca="1" si="282"/>
        <v>0</v>
      </c>
      <c r="OK69" s="557">
        <f t="shared" ca="1" si="282"/>
        <v>0</v>
      </c>
      <c r="OL69" s="557">
        <f t="shared" ca="1" si="282"/>
        <v>0</v>
      </c>
      <c r="OM69" s="557">
        <f t="shared" ca="1" si="282"/>
        <v>0</v>
      </c>
      <c r="ON69" s="557">
        <f t="shared" ca="1" si="282"/>
        <v>0</v>
      </c>
      <c r="OO69" s="557">
        <f t="shared" ca="1" si="282"/>
        <v>0</v>
      </c>
      <c r="OP69" s="557">
        <f t="shared" ca="1" si="282"/>
        <v>0</v>
      </c>
      <c r="OQ69" s="557">
        <f t="shared" ca="1" si="283"/>
        <v>0</v>
      </c>
      <c r="OR69" s="557">
        <f t="shared" ca="1" si="283"/>
        <v>0</v>
      </c>
      <c r="OS69" s="557">
        <f t="shared" ca="1" si="283"/>
        <v>0</v>
      </c>
      <c r="OT69" s="557">
        <f t="shared" ca="1" si="283"/>
        <v>0</v>
      </c>
      <c r="OU69" s="557">
        <f t="shared" ca="1" si="283"/>
        <v>0</v>
      </c>
      <c r="OV69" s="557">
        <f t="shared" ca="1" si="283"/>
        <v>0</v>
      </c>
      <c r="OW69" s="557">
        <f t="shared" ca="1" si="283"/>
        <v>0</v>
      </c>
      <c r="OX69" s="557">
        <f t="shared" ca="1" si="283"/>
        <v>0</v>
      </c>
      <c r="OY69" s="557">
        <f t="shared" ca="1" si="283"/>
        <v>0</v>
      </c>
      <c r="OZ69" s="557">
        <f t="shared" ca="1" si="283"/>
        <v>0</v>
      </c>
      <c r="PA69" s="557">
        <f t="shared" ca="1" si="284"/>
        <v>0</v>
      </c>
      <c r="PB69" s="557">
        <f t="shared" ca="1" si="284"/>
        <v>0</v>
      </c>
      <c r="PC69" s="557">
        <f t="shared" ca="1" si="284"/>
        <v>0</v>
      </c>
      <c r="PD69" s="557">
        <f t="shared" ca="1" si="284"/>
        <v>0</v>
      </c>
      <c r="PE69" s="557">
        <f t="shared" ca="1" si="284"/>
        <v>0</v>
      </c>
      <c r="PF69" s="557">
        <f t="shared" ca="1" si="284"/>
        <v>0</v>
      </c>
      <c r="PG69" s="557">
        <f t="shared" ca="1" si="284"/>
        <v>0</v>
      </c>
      <c r="PH69" s="557">
        <f t="shared" ca="1" si="284"/>
        <v>0</v>
      </c>
      <c r="PI69" s="557">
        <f t="shared" ca="1" si="284"/>
        <v>0</v>
      </c>
      <c r="PJ69" s="557">
        <f t="shared" ca="1" si="284"/>
        <v>0</v>
      </c>
      <c r="PK69" s="557">
        <f t="shared" ca="1" si="285"/>
        <v>0</v>
      </c>
      <c r="PL69" s="557">
        <f t="shared" ca="1" si="285"/>
        <v>0</v>
      </c>
      <c r="PM69" s="557">
        <f t="shared" ca="1" si="285"/>
        <v>0</v>
      </c>
      <c r="PN69" s="557">
        <f t="shared" ca="1" si="285"/>
        <v>0</v>
      </c>
      <c r="PO69" s="557">
        <f t="shared" ca="1" si="285"/>
        <v>0</v>
      </c>
      <c r="PP69" s="557">
        <f t="shared" ca="1" si="285"/>
        <v>0</v>
      </c>
      <c r="PQ69" s="557">
        <f t="shared" ca="1" si="285"/>
        <v>0</v>
      </c>
      <c r="PR69" s="557">
        <f t="shared" ca="1" si="285"/>
        <v>0</v>
      </c>
      <c r="PS69" s="557">
        <f t="shared" ca="1" si="285"/>
        <v>0</v>
      </c>
      <c r="PT69" s="557">
        <f t="shared" ca="1" si="285"/>
        <v>0</v>
      </c>
      <c r="PU69" s="557">
        <f t="shared" ca="1" si="286"/>
        <v>0</v>
      </c>
      <c r="PV69" s="557">
        <f t="shared" ca="1" si="286"/>
        <v>0</v>
      </c>
      <c r="PW69" s="557">
        <f t="shared" ca="1" si="286"/>
        <v>0</v>
      </c>
      <c r="PX69" s="557">
        <f t="shared" ca="1" si="286"/>
        <v>0</v>
      </c>
      <c r="PY69" s="557">
        <f t="shared" ca="1" si="286"/>
        <v>0</v>
      </c>
      <c r="PZ69" s="557">
        <f t="shared" ca="1" si="286"/>
        <v>0</v>
      </c>
      <c r="QA69" s="557">
        <f t="shared" ca="1" si="286"/>
        <v>0</v>
      </c>
      <c r="QB69" s="557">
        <f t="shared" ca="1" si="286"/>
        <v>0</v>
      </c>
      <c r="QC69" s="557">
        <f t="shared" ca="1" si="286"/>
        <v>0</v>
      </c>
      <c r="QD69" s="557">
        <f t="shared" ca="1" si="286"/>
        <v>0</v>
      </c>
      <c r="QE69" s="557">
        <f t="shared" ca="1" si="287"/>
        <v>0</v>
      </c>
      <c r="QF69" s="557">
        <f t="shared" ca="1" si="287"/>
        <v>0</v>
      </c>
      <c r="QG69" s="557">
        <f t="shared" ca="1" si="287"/>
        <v>0</v>
      </c>
      <c r="QH69" s="557">
        <f t="shared" ca="1" si="287"/>
        <v>0</v>
      </c>
      <c r="QI69" s="557">
        <f t="shared" ca="1" si="287"/>
        <v>0</v>
      </c>
      <c r="QJ69" s="557">
        <f t="shared" ca="1" si="287"/>
        <v>0</v>
      </c>
      <c r="QK69" s="557">
        <f t="shared" ca="1" si="287"/>
        <v>0</v>
      </c>
      <c r="QL69" s="557">
        <f t="shared" ca="1" si="287"/>
        <v>0</v>
      </c>
      <c r="QM69" s="557">
        <f t="shared" ca="1" si="287"/>
        <v>0</v>
      </c>
      <c r="QN69" s="557">
        <f t="shared" ca="1" si="287"/>
        <v>0</v>
      </c>
      <c r="QO69" s="557">
        <f t="shared" ca="1" si="288"/>
        <v>0</v>
      </c>
      <c r="QP69" s="557">
        <f t="shared" ca="1" si="288"/>
        <v>0</v>
      </c>
      <c r="QQ69" s="557">
        <f t="shared" ca="1" si="288"/>
        <v>0</v>
      </c>
      <c r="QR69" s="557">
        <f t="shared" ca="1" si="288"/>
        <v>0</v>
      </c>
      <c r="QS69" s="557">
        <f t="shared" ca="1" si="288"/>
        <v>0</v>
      </c>
      <c r="QT69" s="557">
        <f t="shared" ca="1" si="288"/>
        <v>0</v>
      </c>
      <c r="QU69" s="557">
        <f t="shared" ca="1" si="288"/>
        <v>0</v>
      </c>
      <c r="QV69" s="557">
        <f t="shared" ca="1" si="288"/>
        <v>0</v>
      </c>
      <c r="QW69" s="557">
        <f t="shared" ca="1" si="288"/>
        <v>0</v>
      </c>
      <c r="QX69" s="557">
        <f t="shared" ca="1" si="288"/>
        <v>0</v>
      </c>
      <c r="QY69" s="557">
        <f t="shared" ca="1" si="289"/>
        <v>0</v>
      </c>
      <c r="QZ69" s="557">
        <f t="shared" ca="1" si="289"/>
        <v>0</v>
      </c>
      <c r="RA69" s="557">
        <f t="shared" ca="1" si="289"/>
        <v>0</v>
      </c>
      <c r="RB69" s="557">
        <f t="shared" ca="1" si="289"/>
        <v>0</v>
      </c>
      <c r="RC69" s="557">
        <f t="shared" ca="1" si="289"/>
        <v>0</v>
      </c>
      <c r="RD69" s="557">
        <f t="shared" ca="1" si="289"/>
        <v>0</v>
      </c>
      <c r="RE69" s="557">
        <f t="shared" ca="1" si="289"/>
        <v>0</v>
      </c>
      <c r="RF69" s="557">
        <f t="shared" ca="1" si="289"/>
        <v>0</v>
      </c>
      <c r="RG69" s="557">
        <f t="shared" ca="1" si="289"/>
        <v>0</v>
      </c>
      <c r="RH69" s="557">
        <f t="shared" ca="1" si="289"/>
        <v>0</v>
      </c>
      <c r="RI69" s="557">
        <f t="shared" ca="1" si="290"/>
        <v>0</v>
      </c>
      <c r="RJ69" s="557">
        <f t="shared" ca="1" si="290"/>
        <v>0</v>
      </c>
      <c r="RK69" s="557">
        <f t="shared" ca="1" si="290"/>
        <v>0</v>
      </c>
      <c r="RL69" s="557">
        <f t="shared" ca="1" si="290"/>
        <v>0</v>
      </c>
      <c r="RM69" s="557">
        <f t="shared" ca="1" si="290"/>
        <v>0</v>
      </c>
      <c r="RN69" s="557">
        <f t="shared" ca="1" si="290"/>
        <v>0</v>
      </c>
      <c r="RO69" s="557">
        <f t="shared" ca="1" si="290"/>
        <v>0</v>
      </c>
      <c r="RP69" s="557">
        <f t="shared" ca="1" si="290"/>
        <v>0</v>
      </c>
      <c r="RQ69" s="557">
        <f t="shared" ca="1" si="290"/>
        <v>0</v>
      </c>
      <c r="RR69" s="557">
        <f t="shared" ca="1" si="290"/>
        <v>0</v>
      </c>
      <c r="RS69" s="557">
        <f t="shared" ca="1" si="291"/>
        <v>0</v>
      </c>
      <c r="RT69" s="557">
        <f t="shared" ca="1" si="291"/>
        <v>0</v>
      </c>
      <c r="RU69" s="557">
        <f t="shared" ca="1" si="291"/>
        <v>0</v>
      </c>
      <c r="RV69" s="557">
        <f t="shared" ca="1" si="291"/>
        <v>0</v>
      </c>
      <c r="RW69" s="557">
        <f t="shared" ca="1" si="291"/>
        <v>0</v>
      </c>
      <c r="RX69" s="557">
        <f t="shared" ca="1" si="291"/>
        <v>0</v>
      </c>
      <c r="RY69" s="557">
        <f t="shared" ca="1" si="291"/>
        <v>0</v>
      </c>
      <c r="RZ69" s="557">
        <f t="shared" ca="1" si="291"/>
        <v>0</v>
      </c>
      <c r="SA69" s="557">
        <f t="shared" ca="1" si="291"/>
        <v>0</v>
      </c>
      <c r="SB69" s="557">
        <f t="shared" ca="1" si="291"/>
        <v>0</v>
      </c>
      <c r="SC69" s="557">
        <f t="shared" ca="1" si="292"/>
        <v>0</v>
      </c>
      <c r="SD69" s="557">
        <f t="shared" ca="1" si="292"/>
        <v>0</v>
      </c>
      <c r="SE69" s="557">
        <f t="shared" ca="1" si="292"/>
        <v>0</v>
      </c>
      <c r="SF69" s="557">
        <f t="shared" ca="1" si="292"/>
        <v>0</v>
      </c>
      <c r="SG69" s="557">
        <f t="shared" ca="1" si="292"/>
        <v>0</v>
      </c>
      <c r="SH69" s="557">
        <f t="shared" ca="1" si="292"/>
        <v>0</v>
      </c>
      <c r="SI69" s="557">
        <f t="shared" ca="1" si="292"/>
        <v>0</v>
      </c>
      <c r="SJ69" s="557">
        <f t="shared" ca="1" si="292"/>
        <v>0</v>
      </c>
      <c r="SK69" s="557">
        <f t="shared" ca="1" si="292"/>
        <v>0</v>
      </c>
      <c r="SL69" s="557">
        <f t="shared" ca="1" si="292"/>
        <v>0</v>
      </c>
      <c r="SM69" s="557">
        <f t="shared" ca="1" si="293"/>
        <v>0</v>
      </c>
      <c r="SN69" s="557">
        <f t="shared" ca="1" si="293"/>
        <v>0</v>
      </c>
      <c r="SO69" s="557">
        <f t="shared" ca="1" si="293"/>
        <v>0</v>
      </c>
      <c r="SP69" s="557">
        <f t="shared" ca="1" si="293"/>
        <v>0</v>
      </c>
      <c r="SQ69" s="557">
        <f t="shared" ca="1" si="293"/>
        <v>0</v>
      </c>
      <c r="SR69" s="557">
        <f t="shared" ca="1" si="293"/>
        <v>0</v>
      </c>
      <c r="SS69" s="557">
        <f t="shared" ca="1" si="293"/>
        <v>0</v>
      </c>
      <c r="ST69" s="557">
        <f t="shared" ca="1" si="293"/>
        <v>0</v>
      </c>
      <c r="SU69" s="557">
        <f t="shared" ca="1" si="293"/>
        <v>0</v>
      </c>
      <c r="SV69" s="557">
        <f t="shared" ca="1" si="293"/>
        <v>0</v>
      </c>
      <c r="SW69" s="557">
        <f t="shared" ca="1" si="294"/>
        <v>0</v>
      </c>
      <c r="SX69" s="557">
        <f t="shared" ca="1" si="294"/>
        <v>0</v>
      </c>
      <c r="SY69" s="557">
        <f t="shared" ca="1" si="294"/>
        <v>0</v>
      </c>
      <c r="SZ69" s="557">
        <f t="shared" ca="1" si="294"/>
        <v>0</v>
      </c>
      <c r="TA69" s="557">
        <f t="shared" ca="1" si="294"/>
        <v>0</v>
      </c>
      <c r="TB69" s="557">
        <f t="shared" ca="1" si="294"/>
        <v>0</v>
      </c>
      <c r="TC69" s="557">
        <f t="shared" ca="1" si="294"/>
        <v>0</v>
      </c>
      <c r="TD69" s="557">
        <f t="shared" ca="1" si="294"/>
        <v>0</v>
      </c>
      <c r="TE69" s="557">
        <f t="shared" ca="1" si="294"/>
        <v>0</v>
      </c>
      <c r="TF69" s="557">
        <f t="shared" ca="1" si="294"/>
        <v>0</v>
      </c>
      <c r="TG69" s="557">
        <f t="shared" ca="1" si="295"/>
        <v>0</v>
      </c>
      <c r="TH69" s="557">
        <f t="shared" ca="1" si="295"/>
        <v>0</v>
      </c>
      <c r="TI69" s="557">
        <f t="shared" ca="1" si="295"/>
        <v>0</v>
      </c>
      <c r="TJ69" s="557">
        <f t="shared" ca="1" si="295"/>
        <v>0</v>
      </c>
      <c r="TK69" s="557">
        <f t="shared" ca="1" si="295"/>
        <v>0</v>
      </c>
      <c r="TL69" s="557">
        <f t="shared" ca="1" si="295"/>
        <v>0</v>
      </c>
      <c r="TM69" s="557">
        <f t="shared" ca="1" si="295"/>
        <v>0</v>
      </c>
      <c r="TN69" s="557">
        <f t="shared" ca="1" si="295"/>
        <v>0</v>
      </c>
      <c r="TO69" s="557">
        <f t="shared" ca="1" si="295"/>
        <v>0</v>
      </c>
      <c r="TP69" s="557">
        <f t="shared" ca="1" si="295"/>
        <v>0</v>
      </c>
      <c r="TQ69" s="557">
        <f t="shared" ca="1" si="296"/>
        <v>0</v>
      </c>
      <c r="TR69" s="557">
        <f t="shared" ca="1" si="296"/>
        <v>0</v>
      </c>
      <c r="TS69" s="557">
        <f t="shared" ca="1" si="296"/>
        <v>0</v>
      </c>
      <c r="TT69" s="557">
        <f t="shared" ca="1" si="296"/>
        <v>0</v>
      </c>
      <c r="TU69" s="557">
        <f t="shared" ca="1" si="296"/>
        <v>0</v>
      </c>
      <c r="TV69" s="557">
        <f t="shared" ca="1" si="296"/>
        <v>0</v>
      </c>
      <c r="TW69" s="557">
        <f t="shared" ca="1" si="296"/>
        <v>0</v>
      </c>
      <c r="TX69" s="557">
        <f t="shared" ca="1" si="296"/>
        <v>0</v>
      </c>
      <c r="TY69" s="557">
        <f t="shared" ca="1" si="296"/>
        <v>0</v>
      </c>
      <c r="TZ69" s="557">
        <f t="shared" ca="1" si="296"/>
        <v>0</v>
      </c>
      <c r="UA69" s="557">
        <f t="shared" ca="1" si="297"/>
        <v>0</v>
      </c>
      <c r="UB69" s="557">
        <f t="shared" ca="1" si="297"/>
        <v>0</v>
      </c>
      <c r="UC69" s="557">
        <f t="shared" ca="1" si="297"/>
        <v>0</v>
      </c>
      <c r="UD69" s="557">
        <f t="shared" ca="1" si="297"/>
        <v>0</v>
      </c>
      <c r="UE69" s="557">
        <f t="shared" ca="1" si="297"/>
        <v>0</v>
      </c>
      <c r="UF69" s="557">
        <f t="shared" ca="1" si="297"/>
        <v>0</v>
      </c>
      <c r="UG69" s="557">
        <f t="shared" ca="1" si="297"/>
        <v>0</v>
      </c>
      <c r="UH69" s="557">
        <f t="shared" ca="1" si="297"/>
        <v>0</v>
      </c>
      <c r="UI69" s="557">
        <f t="shared" ca="1" si="297"/>
        <v>0</v>
      </c>
      <c r="UJ69" s="557">
        <f t="shared" ca="1" si="297"/>
        <v>0</v>
      </c>
      <c r="UK69" s="557">
        <f t="shared" ca="1" si="298"/>
        <v>0</v>
      </c>
      <c r="UL69" s="557">
        <f t="shared" ca="1" si="298"/>
        <v>0</v>
      </c>
      <c r="UM69" s="557">
        <f t="shared" ca="1" si="298"/>
        <v>0</v>
      </c>
      <c r="UN69" s="557">
        <f t="shared" ca="1" si="298"/>
        <v>0</v>
      </c>
      <c r="UO69" s="557">
        <f t="shared" ca="1" si="298"/>
        <v>0</v>
      </c>
      <c r="UP69" s="557">
        <f t="shared" ca="1" si="298"/>
        <v>0</v>
      </c>
      <c r="UQ69" s="557">
        <f t="shared" ca="1" si="298"/>
        <v>0</v>
      </c>
      <c r="UR69" s="557">
        <f t="shared" ca="1" si="298"/>
        <v>0</v>
      </c>
      <c r="US69" s="557">
        <f t="shared" ca="1" si="298"/>
        <v>0</v>
      </c>
      <c r="UT69" s="557">
        <f t="shared" ca="1" si="298"/>
        <v>0</v>
      </c>
      <c r="UU69" s="557">
        <f t="shared" ca="1" si="299"/>
        <v>0</v>
      </c>
      <c r="UV69" s="557">
        <f t="shared" ca="1" si="299"/>
        <v>0</v>
      </c>
      <c r="UW69" s="557">
        <f t="shared" ca="1" si="299"/>
        <v>0</v>
      </c>
      <c r="UX69" s="557">
        <f t="shared" ca="1" si="299"/>
        <v>0</v>
      </c>
      <c r="UY69" s="557">
        <f t="shared" ca="1" si="299"/>
        <v>0</v>
      </c>
      <c r="UZ69" s="557">
        <f t="shared" ca="1" si="299"/>
        <v>0</v>
      </c>
      <c r="VA69" s="557">
        <f t="shared" ca="1" si="299"/>
        <v>0</v>
      </c>
      <c r="VB69" s="557">
        <f t="shared" ca="1" si="299"/>
        <v>0</v>
      </c>
      <c r="VC69" s="557">
        <f t="shared" ca="1" si="299"/>
        <v>0</v>
      </c>
      <c r="VD69" s="557">
        <f t="shared" ca="1" si="299"/>
        <v>0</v>
      </c>
      <c r="VE69" s="557">
        <f t="shared" ca="1" si="300"/>
        <v>0</v>
      </c>
      <c r="VF69" s="557">
        <f t="shared" ca="1" si="300"/>
        <v>0</v>
      </c>
      <c r="VG69" s="557">
        <f t="shared" ca="1" si="300"/>
        <v>0</v>
      </c>
      <c r="VH69" s="557">
        <f t="shared" ca="1" si="300"/>
        <v>0</v>
      </c>
      <c r="VI69" s="557">
        <f t="shared" ca="1" si="300"/>
        <v>0</v>
      </c>
      <c r="VJ69" s="557">
        <f t="shared" ca="1" si="300"/>
        <v>0</v>
      </c>
      <c r="VK69" s="557">
        <f t="shared" ca="1" si="300"/>
        <v>0</v>
      </c>
      <c r="VL69" s="557">
        <f t="shared" ca="1" si="300"/>
        <v>0</v>
      </c>
      <c r="VM69" s="557">
        <f t="shared" ca="1" si="300"/>
        <v>0</v>
      </c>
      <c r="VN69" s="557">
        <f t="shared" ca="1" si="300"/>
        <v>0</v>
      </c>
      <c r="VO69" s="557">
        <f t="shared" ca="1" si="300"/>
        <v>0</v>
      </c>
      <c r="VP69" s="189">
        <f t="shared" ca="1" si="301"/>
        <v>0</v>
      </c>
      <c r="VQ69" s="189">
        <f t="shared" ca="1" si="301"/>
        <v>0</v>
      </c>
      <c r="VR69" s="189">
        <f t="shared" ca="1" si="301"/>
        <v>0</v>
      </c>
      <c r="VS69" s="189">
        <f t="shared" ca="1" si="301"/>
        <v>0</v>
      </c>
      <c r="VT69" s="189">
        <f t="shared" ca="1" si="301"/>
        <v>0</v>
      </c>
      <c r="VU69" s="230">
        <f t="shared" ca="1" si="302"/>
        <v>0</v>
      </c>
      <c r="VV69" s="189">
        <f t="shared" ca="1" si="303"/>
        <v>0</v>
      </c>
      <c r="VW69" s="189">
        <f t="shared" ca="1" si="303"/>
        <v>0</v>
      </c>
      <c r="VX69" s="189">
        <f t="shared" ca="1" si="303"/>
        <v>0</v>
      </c>
      <c r="VY69" s="189">
        <f t="shared" ca="1" si="303"/>
        <v>0</v>
      </c>
      <c r="VZ69" s="189">
        <f t="shared" ca="1" si="303"/>
        <v>0</v>
      </c>
      <c r="WA69" s="230">
        <f t="shared" ca="1" si="304"/>
        <v>0</v>
      </c>
      <c r="WB69" s="231">
        <f t="shared" ca="1" si="305"/>
        <v>0</v>
      </c>
      <c r="WC69" s="231">
        <f t="shared" ca="1" si="305"/>
        <v>0</v>
      </c>
      <c r="WD69" s="231">
        <f t="shared" ca="1" si="305"/>
        <v>0</v>
      </c>
      <c r="WE69" s="231">
        <f t="shared" ca="1" si="305"/>
        <v>0</v>
      </c>
      <c r="WF69" s="544">
        <f t="shared" ca="1" si="306"/>
        <v>0</v>
      </c>
      <c r="WG69" s="231">
        <f t="shared" ca="1" si="307"/>
        <v>0</v>
      </c>
      <c r="WH69" s="231">
        <f t="shared" ca="1" si="307"/>
        <v>0</v>
      </c>
      <c r="WI69" s="231">
        <f t="shared" ca="1" si="307"/>
        <v>0</v>
      </c>
      <c r="WJ69" s="231">
        <f t="shared" ca="1" si="307"/>
        <v>0</v>
      </c>
      <c r="WK69" s="544">
        <f t="shared" ca="1" si="308"/>
        <v>0</v>
      </c>
      <c r="WL69" s="544">
        <f t="shared" ca="1" si="308"/>
        <v>0</v>
      </c>
      <c r="WM69" s="544">
        <f t="shared" ca="1" si="308"/>
        <v>0</v>
      </c>
      <c r="WN69" s="544">
        <f t="shared" ca="1" si="308"/>
        <v>0</v>
      </c>
      <c r="WO69" s="544">
        <f t="shared" ca="1" si="308"/>
        <v>0</v>
      </c>
      <c r="WP69" s="544">
        <f t="shared" ca="1" si="308"/>
        <v>0</v>
      </c>
      <c r="WQ69" s="544">
        <f t="shared" ca="1" si="308"/>
        <v>0</v>
      </c>
      <c r="WR69" s="535" cm="1">
        <f t="array" aca="1" ref="WR69" ca="1">INDEX(WR$13:WR68,$B69+1,1)</f>
        <v>0</v>
      </c>
      <c r="WS69" s="411">
        <f t="shared" ca="1" si="309"/>
        <v>67</v>
      </c>
      <c r="WT69" s="18"/>
      <c r="WU69" s="535" cm="1">
        <f t="array" aca="1" ref="WU69" ca="1">INDEX(WU$13:WU68,$B69+1,1)</f>
        <v>0</v>
      </c>
      <c r="WV69" s="411">
        <f t="shared" si="310"/>
        <v>0</v>
      </c>
      <c r="WW69" s="535" cm="1">
        <f t="array" aca="1" ref="WW69" ca="1">INDEX(WW$13:WW68,$B69+1,1)</f>
        <v>0</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535" t="str" cm="1">
        <f t="array" aca="1" ref="XH69" ca="1">INDEX(XH$13:XH68,$B69+1,1)</f>
        <v>-</v>
      </c>
      <c r="XI69" s="535" t="str" cm="1">
        <f t="array" aca="1" ref="XI69" ca="1">INDEX(XI$13:XI68,$B69+1,1)</f>
        <v>-</v>
      </c>
      <c r="XJ69" s="535" t="str" cm="1">
        <f t="array" aca="1" ref="XJ69" ca="1">INDEX(XJ$13:XJ68,$B69+1,1)</f>
        <v>-</v>
      </c>
      <c r="XK69" s="535" t="str" cm="1">
        <f t="array" aca="1" ref="XK69" ca="1">INDEX(XK$13:XK68,$B69+1,1)</f>
        <v>-</v>
      </c>
      <c r="XL69" s="535" t="str" cm="1">
        <f t="array" aca="1" ref="XL69" ca="1">INDEX(XL$13:XL68,$B69+1,1)</f>
        <v>-</v>
      </c>
      <c r="XM69" s="535" t="str" cm="1">
        <f t="array" aca="1" ref="XM69" ca="1">INDEX(XM$13:XM68,$B69+1,1)</f>
        <v>-</v>
      </c>
      <c r="XN69" s="18"/>
      <c r="XO69" s="411" t="b">
        <f t="shared" ca="1" si="311"/>
        <v>0</v>
      </c>
      <c r="XP69" s="535" t="str" cm="1">
        <f t="array" aca="1" ref="XP69" ca="1">INDEX(XP$13:XP68,$B69+1,1)</f>
        <v>-</v>
      </c>
      <c r="XQ69" s="535" t="str" cm="1">
        <f t="array" aca="1" ref="XQ69" ca="1">INDEX(XQ$13:XQ68,$B69+1,1)</f>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411">
        <f t="shared" ca="1" si="312"/>
        <v>0.35</v>
      </c>
      <c r="XW69" s="535" cm="1">
        <f t="array" aca="1" ref="XW69" ca="1">INDEX(XW$13:XW68,$B69+1,1)</f>
        <v>0</v>
      </c>
      <c r="XX69" s="535" cm="1">
        <f t="array" aca="1" ref="XX69" ca="1">INDEX(XX$13:XX68,$B69+1,1)</f>
        <v>0</v>
      </c>
      <c r="XY69" s="535" cm="1">
        <f t="array" aca="1" ref="XY69" ca="1">INDEX(XY$13:XY68,$B69+1,1)</f>
        <v>1</v>
      </c>
      <c r="XZ69" s="535" cm="1">
        <f t="array" aca="1" ref="XZ69" ca="1">INDEX(XZ$13:XZ68,$B69+1,1)</f>
        <v>0</v>
      </c>
      <c r="YA69" s="535" t="str" cm="1">
        <f t="array" aca="1" ref="YA69" ca="1">INDEX(YA$13:YA68,$B69+1,1)</f>
        <v>-</v>
      </c>
      <c r="YB69" s="545" cm="1">
        <f t="array" aca="1" ref="YB69" ca="1">INDEX(i.AgeJ,$AD69,1)</f>
        <v>0</v>
      </c>
      <c r="YC69" s="535" t="str" cm="1">
        <f t="array" aca="1" ref="YC69" ca="1">INDEX(YC$13:YC68,$B69+1,1)</f>
        <v>-</v>
      </c>
      <c r="YD69" s="411" t="str">
        <f t="shared" si="313"/>
        <v>-</v>
      </c>
      <c r="YE69" s="411" t="str">
        <f t="shared" si="313"/>
        <v>-</v>
      </c>
      <c r="YF69" s="535" t="str" cm="1">
        <f t="array" aca="1" ref="YF69" ca="1">INDEX(YF$13:YF68,$B69+1,1)</f>
        <v>-</v>
      </c>
      <c r="YG69" s="535" t="str" cm="1">
        <f t="array" aca="1" ref="YG69" ca="1">INDEX(YG$13:YG68,$B69+1,1)</f>
        <v>-</v>
      </c>
      <c r="YH69" s="535" t="str" cm="1">
        <f t="array" aca="1" ref="YH69" ca="1">INDEX(YH$13:YH68,$B69+1,1)</f>
        <v>-</v>
      </c>
      <c r="YI69" s="535" t="str" cm="1">
        <f t="array" aca="1" ref="YI69" ca="1">INDEX(YI$13:YI68,$B69+1,1)</f>
        <v>-</v>
      </c>
      <c r="YJ69" s="535" t="str" cm="1">
        <f t="array" aca="1" ref="YJ69" ca="1">INDEX(YJ$13:YJ68,$B69+1,1)</f>
        <v>-</v>
      </c>
      <c r="YK69" s="535" t="b" cm="1">
        <f t="array" aca="1" ref="YK69" ca="1">INDEX(YK$13:YK68,$B69+1,1)</f>
        <v>1</v>
      </c>
      <c r="YL69" s="535" t="str" cm="1">
        <f t="array" aca="1" ref="YL69" ca="1">INDEX(YL$13:YL68,$B69+1,1)</f>
        <v>-</v>
      </c>
      <c r="YM69" s="535" cm="1">
        <f t="array" aca="1" ref="YM69" ca="1">INDEX(YM$13:YM68,$B69+1,1)</f>
        <v>0</v>
      </c>
      <c r="YN69" s="535" cm="1">
        <f t="array" aca="1" ref="YN69" ca="1">INDEX(YN$13:YN68,$B69+1,1)</f>
        <v>0</v>
      </c>
      <c r="YO69" s="535" cm="1">
        <f t="array" aca="1" ref="YO69" ca="1">INDEX(YO$13:YO68,$B69+1,1)</f>
        <v>0</v>
      </c>
      <c r="YP69" s="18"/>
      <c r="YQ69" s="411">
        <f t="shared" si="314"/>
        <v>50</v>
      </c>
      <c r="YR69" s="411">
        <f t="shared" si="314"/>
        <v>50</v>
      </c>
      <c r="YS69" s="411">
        <f t="shared" si="314"/>
        <v>50</v>
      </c>
      <c r="YT69" s="411">
        <f t="shared" si="314"/>
        <v>50</v>
      </c>
      <c r="YU69" s="535" cm="1">
        <f t="array" aca="1" ref="YU69" ca="1">INDEX(YU$13:YU68,$B69+1,1)</f>
        <v>1</v>
      </c>
      <c r="YV69" s="535" cm="1">
        <f t="array" aca="1" ref="YV69" ca="1">INDEX(YV$13:YV68,$B69+1,1)</f>
        <v>1</v>
      </c>
      <c r="YW69" s="535" cm="1">
        <f t="array" aca="1" ref="YW69" ca="1">INDEX(YW$13:YW68,$B69+1,1)</f>
        <v>1</v>
      </c>
      <c r="YX69" s="535" cm="1">
        <f t="array" aca="1" ref="YX69" ca="1">INDEX(YX$13:YX68,$B69+1,1)</f>
        <v>1</v>
      </c>
      <c r="YY69" s="535" t="str" cm="1">
        <f t="array" aca="1" ref="YY69" ca="1">INDEX(YY$13:YY68,$B69+1,1)</f>
        <v>-</v>
      </c>
      <c r="YZ69" s="535" t="str" cm="1">
        <f t="array" aca="1" ref="YZ69" ca="1">INDEX(YZ$13:YZ68,$B69+1,1)</f>
        <v>-</v>
      </c>
      <c r="ZA69" s="535" t="str" cm="1">
        <f t="array" aca="1" ref="ZA69" ca="1">INDEX(ZA$13:ZA68,$B69+1,1)</f>
        <v>-</v>
      </c>
      <c r="ZB69" s="535" t="str" cm="1">
        <f t="array" aca="1" ref="ZB69" ca="1">INDEX(ZB$13:ZB68,$B69+1,1)</f>
        <v>-</v>
      </c>
      <c r="ZC69" s="535" t="str" cm="1">
        <f t="array" aca="1" ref="ZC69" ca="1">INDEX(ZC$13:ZC68,$B69+1,1)</f>
        <v>-</v>
      </c>
      <c r="ZD69" s="18"/>
      <c r="ZE69" s="411">
        <f t="shared" ca="1" si="315"/>
        <v>0.75</v>
      </c>
      <c r="ZF69" s="18"/>
      <c r="ZG69" s="535" t="str" cm="1">
        <f t="array" aca="1" ref="ZG69" ca="1">INDEX(ZG$13:ZG68,$B69+1,1)</f>
        <v>-</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43">
        <f t="shared" ca="1" si="316"/>
        <v>652</v>
      </c>
      <c r="ZP69" s="543">
        <f t="shared" ca="1" si="316"/>
        <v>686</v>
      </c>
      <c r="ZQ69" s="543">
        <f t="shared" ca="1" si="316"/>
        <v>721</v>
      </c>
      <c r="ZR69" s="459">
        <f t="shared" ca="1" si="317"/>
        <v>469</v>
      </c>
      <c r="ZS69" s="459">
        <f t="shared" ca="1" si="317"/>
        <v>504</v>
      </c>
      <c r="ZT69" s="459">
        <f t="shared" ca="1" si="317"/>
        <v>539</v>
      </c>
      <c r="ZU69" s="459">
        <f t="shared" ca="1" si="318"/>
        <v>385</v>
      </c>
      <c r="ZV69" s="459">
        <f t="shared" ca="1" si="318"/>
        <v>420</v>
      </c>
      <c r="ZW69" s="459">
        <f t="shared" ca="1" si="318"/>
        <v>455</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t="str" cm="1">
        <f t="array" aca="1" ref="AAB69" ca="1">INDEX(AAB$13:AAB68,$B69+1,1)</f>
        <v>-</v>
      </c>
      <c r="AAC69" s="535" t="str" cm="1">
        <f t="array" aca="1" ref="AAC69" ca="1">INDEX(AAC$13:AAC68,$B69+1,1)</f>
        <v>-</v>
      </c>
      <c r="AAD69" s="535" t="str" cm="1">
        <f t="array" aca="1" ref="AAD69" ca="1">INDEX(AAD$13:AAD68,$B69+1,1)</f>
        <v>-</v>
      </c>
      <c r="AAE69" s="535" t="str" cm="1">
        <f t="array" aca="1" ref="AAE69" ca="1">INDEX(AAE$13:AAE68,$B69+1,1)</f>
        <v>-</v>
      </c>
      <c r="AAF69" s="535" t="str" cm="1">
        <f t="array" aca="1" ref="AAF69" ca="1">INDEX(AAF$13:AAF68,$B69+1,1)</f>
        <v>-</v>
      </c>
      <c r="AAG69" s="535" t="str" cm="1">
        <f t="array" aca="1" ref="AAG69" ca="1">INDEX(AAG$13:AAG68,$B69+1,1)</f>
        <v>-</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cm="1">
        <f t="array" aca="1" ref="AAL69" ca="1">INDEX(AAL$13:AAL68,$B69+1,1)</f>
        <v>0</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cm="1">
        <f t="array" aca="1" ref="AAR69" ca="1">INDEX(AAR$13:AAR68,$B69+1,1)</f>
        <v>0</v>
      </c>
      <c r="AAS69" s="535" t="str" cm="1">
        <f t="array" aca="1" ref="AAS69" ca="1">INDEX(AAS$13:AAS68,$B69+1,1)</f>
        <v>-</v>
      </c>
      <c r="AAT69" s="535" t="str" cm="1">
        <f t="array" aca="1" ref="AAT69" ca="1">INDEX(AAT$13:AAT68,$B69+1,1)</f>
        <v>-</v>
      </c>
      <c r="AAU69" s="535" t="str" cm="1">
        <f t="array" aca="1" ref="AAU69" ca="1">INDEX(AAU$13:AAU68,$B69+1,1)</f>
        <v>-</v>
      </c>
      <c r="AAV69" s="535" cm="1">
        <f t="array" aca="1" ref="AAV69" ca="1">INDEX(AAV$13:AAV68,$B69+1,1)</f>
        <v>1</v>
      </c>
      <c r="AAW69" s="535" cm="1">
        <f t="array" aca="1" ref="AAW69" ca="1">INDEX(AAW$13:AAW68,$B69+1,1)</f>
        <v>1</v>
      </c>
      <c r="AAX69" s="535" t="str" cm="1">
        <f t="array" aca="1" ref="AAX69" ca="1">INDEX(AAX$13:AAX68,$B69+1,1)</f>
        <v>-</v>
      </c>
      <c r="AAY69" s="535" t="str" cm="1">
        <f t="array" aca="1" ref="AAY69" ca="1">INDEX(AAY$13:AAY68,$B69+1,1)</f>
        <v>-</v>
      </c>
      <c r="AAZ69" s="535" t="str" cm="1">
        <f t="array" aca="1" ref="AAZ69" ca="1">INDEX(AAZ$13:AAZ68,$B69+1,1)</f>
        <v>-</v>
      </c>
      <c r="ABA69" s="535" t="str" cm="1">
        <f t="array" aca="1" ref="ABA69" ca="1">INDEX(ABA$13:ABA68,$B69+1,1)</f>
        <v>-</v>
      </c>
      <c r="ABB69" s="535" t="str" cm="1">
        <f t="array" aca="1" ref="ABB69" ca="1">INDEX(ABB$13:ABB68,$B69+1,1)</f>
        <v>-</v>
      </c>
      <c r="ABC69" s="535" t="str" cm="1">
        <f t="array" aca="1" ref="ABC69" ca="1">INDEX(ABC$13:ABC68,$B69+1,1)</f>
        <v>-</v>
      </c>
      <c r="ABD69" s="535" t="str" cm="1">
        <f t="array" aca="1" ref="ABD69" ca="1">INDEX(ABD$13:ABD68,$B69+1,1)</f>
        <v>-</v>
      </c>
      <c r="ABE69" s="535" t="str" cm="1">
        <f t="array" aca="1" ref="ABE69" ca="1">INDEX(ABE$13:ABE68,$B69+1,1)</f>
        <v>-</v>
      </c>
      <c r="ABF69" s="535" t="str" cm="1">
        <f t="array" aca="1" ref="ABF69" ca="1">INDEX(ABF$13:ABF68,$B69+1,1)</f>
        <v>-</v>
      </c>
      <c r="ABG69" s="535" t="str" cm="1">
        <f t="array" aca="1" ref="ABG69" ca="1">INDEX(ABG$13:ABG68,$B69+1,1)</f>
        <v>-</v>
      </c>
      <c r="ABH69" s="535" t="str" cm="1">
        <f t="array" aca="1" ref="ABH69" ca="1">INDEX(ABH$13:ABH68,$B69+1,1)</f>
        <v>-</v>
      </c>
      <c r="ABI69" s="535" t="str" cm="1">
        <f t="array" aca="1" ref="ABI69" ca="1">INDEX(ABI$13:ABI68,$B69+1,1)</f>
        <v>-</v>
      </c>
      <c r="ABJ69" s="535" t="str" cm="1">
        <f t="array" aca="1" ref="ABJ69" ca="1">INDEX(ABJ$13:ABJ68,$B69+1,1)</f>
        <v>-</v>
      </c>
      <c r="ABK69" s="18"/>
      <c r="ABL69" s="545" t="str">
        <f t="shared" ca="1" si="319"/>
        <v>-</v>
      </c>
      <c r="ABM69" s="545" t="str">
        <f t="shared" ca="1" si="319"/>
        <v>-</v>
      </c>
      <c r="ABN69" s="545" t="str">
        <f t="shared" ca="1" si="319"/>
        <v>-</v>
      </c>
      <c r="ABO69" s="545" t="str">
        <f t="shared" ca="1" si="319"/>
        <v>-</v>
      </c>
      <c r="ABP69" s="545" t="str">
        <f t="shared" ca="1" si="319"/>
        <v>-</v>
      </c>
      <c r="ABQ69" s="545" t="str">
        <f t="shared" ca="1" si="319"/>
        <v>-</v>
      </c>
      <c r="ABR69" s="545" t="str">
        <f t="shared" ca="1" si="319"/>
        <v>-</v>
      </c>
      <c r="ABS69" s="545" t="str">
        <f t="shared" ca="1" si="319"/>
        <v>-</v>
      </c>
      <c r="ABT69" s="545" t="str">
        <f t="shared" ca="1" si="319"/>
        <v>-</v>
      </c>
      <c r="ABU69" s="545" t="str">
        <f t="shared" ca="1" si="319"/>
        <v>-</v>
      </c>
      <c r="ABV69" s="545" t="str">
        <f t="shared" ca="1" si="320"/>
        <v>-</v>
      </c>
      <c r="ABW69" s="545" t="str">
        <f t="shared" ca="1" si="320"/>
        <v>-</v>
      </c>
      <c r="ABX69" s="545" t="str">
        <f t="shared" ca="1" si="320"/>
        <v>-</v>
      </c>
      <c r="ABY69" s="545" t="str">
        <f t="shared" ca="1" si="320"/>
        <v>-</v>
      </c>
      <c r="ABZ69" s="545" t="str">
        <f t="shared" ca="1" si="320"/>
        <v>-</v>
      </c>
      <c r="ACA69" s="545" t="str">
        <f t="shared" ca="1" si="320"/>
        <v>-</v>
      </c>
      <c r="ACB69" s="545" t="str">
        <f t="shared" ca="1" si="320"/>
        <v>-</v>
      </c>
      <c r="ACC69" s="545" t="b">
        <f t="shared" ca="1" si="320"/>
        <v>1</v>
      </c>
      <c r="ACD69" s="545" t="str">
        <f t="shared" ca="1" si="320"/>
        <v>-</v>
      </c>
      <c r="ACE69" s="545" t="str">
        <f t="shared" ca="1" si="320"/>
        <v>-</v>
      </c>
      <c r="ACF69" s="545" t="str">
        <f t="shared" ca="1" si="321"/>
        <v>-</v>
      </c>
      <c r="ACG69" s="545" t="str">
        <f t="shared" ca="1" si="321"/>
        <v>-</v>
      </c>
      <c r="ACH69" s="545" t="str">
        <f t="shared" ca="1" si="321"/>
        <v>-</v>
      </c>
      <c r="ACI69" s="545" t="str">
        <f t="shared" ca="1" si="321"/>
        <v>-</v>
      </c>
      <c r="ACJ69" s="545" t="str">
        <f t="shared" ca="1" si="321"/>
        <v>-</v>
      </c>
      <c r="ACK69" s="545" t="str">
        <f t="shared" ca="1" si="321"/>
        <v>-</v>
      </c>
      <c r="ACL69" s="545" t="str">
        <f t="shared" ca="1" si="321"/>
        <v>-</v>
      </c>
      <c r="ACM69" s="545" t="str">
        <f t="shared" ca="1" si="321"/>
        <v>-</v>
      </c>
      <c r="ACN69" s="545" t="str">
        <f t="shared" ca="1" si="321"/>
        <v>-</v>
      </c>
      <c r="ACO69" s="545" t="str">
        <f t="shared" ca="1" si="321"/>
        <v>-</v>
      </c>
      <c r="ACP69" s="545" t="str">
        <f t="shared" ca="1" si="322"/>
        <v>-</v>
      </c>
      <c r="ACQ69" s="545" t="str">
        <f t="shared" ca="1" si="322"/>
        <v>-</v>
      </c>
      <c r="ACR69" s="545" t="str">
        <f t="shared" ca="1" si="322"/>
        <v>-</v>
      </c>
      <c r="ACS69" s="545" t="str">
        <f t="shared" ca="1" si="322"/>
        <v>-</v>
      </c>
      <c r="ACT69" s="545" t="str">
        <f t="shared" ca="1" si="322"/>
        <v>-</v>
      </c>
      <c r="ACU69" s="545" t="b">
        <f t="shared" ca="1" si="322"/>
        <v>1</v>
      </c>
      <c r="ACV69" s="545" t="str">
        <f t="shared" ca="1" si="322"/>
        <v>-</v>
      </c>
      <c r="ACW69" s="545" t="str">
        <f t="shared" ca="1" si="322"/>
        <v>-</v>
      </c>
      <c r="ACX69" s="545" t="str">
        <f t="shared" ca="1" si="322"/>
        <v>-</v>
      </c>
      <c r="ACY69" s="545" t="str">
        <f t="shared" ca="1" si="322"/>
        <v>-</v>
      </c>
      <c r="ACZ69" s="545" t="str">
        <f t="shared" ca="1" si="323"/>
        <v>-</v>
      </c>
      <c r="ADA69" s="545" t="str">
        <f t="shared" ca="1" si="323"/>
        <v>-</v>
      </c>
      <c r="ADB69" s="545" t="str">
        <f t="shared" ca="1" si="323"/>
        <v>-</v>
      </c>
      <c r="ADC69" s="545" t="str">
        <f t="shared" ca="1" si="323"/>
        <v>-</v>
      </c>
      <c r="ADD69" s="545" t="str">
        <f t="shared" ca="1" si="323"/>
        <v>-</v>
      </c>
      <c r="ADE69" s="545" t="str">
        <f t="shared" ca="1" si="323"/>
        <v>-</v>
      </c>
      <c r="ADF69" s="545" t="str">
        <f t="shared" ca="1" si="323"/>
        <v>-</v>
      </c>
      <c r="ADG69" s="545" t="str">
        <f t="shared" ca="1" si="323"/>
        <v>-</v>
      </c>
      <c r="ADH69" s="545" t="str">
        <f t="shared" ca="1" si="323"/>
        <v>-</v>
      </c>
      <c r="ADI69" s="545" t="str">
        <f t="shared" ca="1" si="323"/>
        <v>-</v>
      </c>
      <c r="ADJ69" s="545" t="str">
        <f t="shared" ca="1" si="324"/>
        <v>-</v>
      </c>
      <c r="ADK69" s="545" t="str">
        <f t="shared" ca="1" si="324"/>
        <v>-</v>
      </c>
      <c r="ADL69" s="545" t="str">
        <f t="shared" ca="1" si="324"/>
        <v>-</v>
      </c>
      <c r="ADM69" s="545" t="b">
        <f t="shared" ca="1" si="324"/>
        <v>1</v>
      </c>
      <c r="ADN69" s="545" t="str">
        <f t="shared" ca="1" si="324"/>
        <v>-</v>
      </c>
      <c r="ADO69" s="545" t="str">
        <f t="shared" ca="1" si="324"/>
        <v>-</v>
      </c>
      <c r="ADP69" s="545" t="str">
        <f t="shared" ca="1" si="324"/>
        <v>-</v>
      </c>
      <c r="ADQ69" s="545" t="str">
        <f t="shared" ca="1" si="324"/>
        <v>-</v>
      </c>
      <c r="ADR69" s="545" t="str">
        <f t="shared" ca="1" si="324"/>
        <v>-</v>
      </c>
      <c r="ADS69" s="545" t="str">
        <f t="shared" ca="1" si="324"/>
        <v>-</v>
      </c>
      <c r="ADT69" s="545" t="str">
        <f t="shared" ca="1" si="325"/>
        <v>-</v>
      </c>
      <c r="ADU69" s="545" t="str">
        <f t="shared" ca="1" si="325"/>
        <v>-</v>
      </c>
      <c r="ADV69" s="545" t="str">
        <f t="shared" ca="1" si="325"/>
        <v>-</v>
      </c>
      <c r="ADW69" s="545" t="str">
        <f t="shared" ca="1" si="325"/>
        <v>-</v>
      </c>
      <c r="ADX69" s="545" t="str">
        <f t="shared" ca="1" si="325"/>
        <v>-</v>
      </c>
      <c r="ADY69" s="545" t="str">
        <f t="shared" ca="1" si="325"/>
        <v>-</v>
      </c>
      <c r="ADZ69" s="545" t="str">
        <f t="shared" ca="1" si="325"/>
        <v>-</v>
      </c>
      <c r="AEA69" s="545" t="str">
        <f t="shared" ca="1" si="325"/>
        <v>-</v>
      </c>
      <c r="AEB69" s="545" t="str">
        <f t="shared" ca="1" si="325"/>
        <v>-</v>
      </c>
      <c r="AEC69" s="545" t="str">
        <f t="shared" ca="1" si="325"/>
        <v>-</v>
      </c>
      <c r="AED69" s="545" t="str">
        <f t="shared" ca="1" si="326"/>
        <v>-</v>
      </c>
      <c r="AEE69" s="545" t="b">
        <f t="shared" ca="1" si="326"/>
        <v>1</v>
      </c>
      <c r="AEF69" s="545" t="str">
        <f t="shared" ca="1" si="326"/>
        <v>-</v>
      </c>
      <c r="AEG69" s="545" t="str">
        <f t="shared" ca="1" si="326"/>
        <v>-</v>
      </c>
      <c r="AEH69" s="545" t="str">
        <f t="shared" ca="1" si="326"/>
        <v>-</v>
      </c>
      <c r="AEI69" s="545" t="str">
        <f t="shared" ca="1" si="326"/>
        <v>-</v>
      </c>
      <c r="AEJ69" s="545" t="str">
        <f t="shared" ca="1" si="326"/>
        <v>-</v>
      </c>
      <c r="AEK69" s="545" t="str">
        <f t="shared" ca="1" si="326"/>
        <v>-</v>
      </c>
      <c r="AEL69" s="545" t="str">
        <f t="shared" ca="1" si="326"/>
        <v>-</v>
      </c>
      <c r="AEM69" s="545" t="str">
        <f t="shared" ca="1" si="326"/>
        <v>-</v>
      </c>
      <c r="AEN69" s="545" t="str">
        <f t="shared" ca="1" si="327"/>
        <v>-</v>
      </c>
      <c r="AEO69" s="545" t="str">
        <f t="shared" ca="1" si="327"/>
        <v>-</v>
      </c>
      <c r="AEP69" s="545" t="str">
        <f t="shared" ca="1" si="327"/>
        <v>-</v>
      </c>
      <c r="AEQ69" s="545" t="str">
        <f t="shared" ca="1" si="327"/>
        <v>-</v>
      </c>
      <c r="AER69" s="545" t="str">
        <f t="shared" ca="1" si="327"/>
        <v>-</v>
      </c>
      <c r="AES69" s="545" t="str">
        <f t="shared" ca="1" si="327"/>
        <v>-</v>
      </c>
      <c r="AET69" s="545" t="str">
        <f t="shared" ca="1" si="327"/>
        <v>-</v>
      </c>
      <c r="AEU69" s="545" t="str">
        <f t="shared" ca="1" si="327"/>
        <v>-</v>
      </c>
      <c r="AEV69" s="545" t="str">
        <f t="shared" ca="1" si="327"/>
        <v>-</v>
      </c>
      <c r="AEW69" s="545" t="b">
        <f t="shared" ca="1" si="327"/>
        <v>1</v>
      </c>
      <c r="AEX69" s="535" cm="1">
        <f t="array" aca="1" ref="AEX69" ca="1">INDEX(AEX$13:AEX68,$B69+1,1)</f>
        <v>0</v>
      </c>
      <c r="AEY69" s="483">
        <v>0</v>
      </c>
    </row>
    <row r="70" spans="1:831" outlineLevel="2">
      <c r="A70" s="18">
        <f t="shared" si="221"/>
        <v>57</v>
      </c>
      <c r="B70" s="191">
        <f t="shared" ca="1" si="343"/>
        <v>51</v>
      </c>
      <c r="C70" s="458">
        <f t="shared" ca="1" si="225"/>
        <v>1200</v>
      </c>
      <c r="D70" s="119" t="str">
        <f t="shared" ca="1" si="226"/>
        <v>GSW</v>
      </c>
      <c r="E70" t="b">
        <v>0</v>
      </c>
      <c r="F70" t="b">
        <v>0</v>
      </c>
      <c r="G70" t="b">
        <f t="shared" si="227"/>
        <v>0</v>
      </c>
      <c r="H70" s="191">
        <f t="shared" ca="1" si="338"/>
        <v>6</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4</v>
      </c>
      <c r="N70" s="535" cm="1">
        <f t="array" aca="1" ref="N70" ca="1">INDEX(N$13:N69,$B70+1,1)</f>
        <v>3</v>
      </c>
      <c r="O70" s="535" cm="1">
        <f t="array" aca="1" ref="O70" ca="1">INDEX(O$13:O69,$B70+1,1)</f>
        <v>2</v>
      </c>
      <c r="P70" s="535" cm="1">
        <f t="array" aca="1" ref="P70" ca="1">INDEX(P$13:P69,$B70+1,1)</f>
        <v>0</v>
      </c>
      <c r="Q70" s="535" cm="1">
        <f t="array" aca="1" ref="Q70" ca="1">INDEX(Q$13:Q69,$B70+1,1)</f>
        <v>1</v>
      </c>
      <c r="R70" s="535" cm="1">
        <f t="array" aca="1" ref="R70" ca="1">INDEX(R$13:R69,$B70+1,1)</f>
        <v>1</v>
      </c>
      <c r="S70" s="535" cm="1">
        <f t="array" aca="1" ref="S70" ca="1">INDEX(S$13:S69,$B70+1,1)</f>
        <v>1</v>
      </c>
      <c r="T70" s="411">
        <f t="shared" ca="1" si="228"/>
        <v>2</v>
      </c>
      <c r="U70" s="411">
        <f t="shared" ca="1" si="228"/>
        <v>2</v>
      </c>
      <c r="V70" s="411">
        <f t="shared" ca="1" si="229"/>
        <v>2</v>
      </c>
      <c r="W70" s="777" t="b">
        <f t="shared" ca="1" si="230"/>
        <v>1</v>
      </c>
      <c r="X70" s="777" t="b">
        <f t="shared" ca="1" si="230"/>
        <v>1</v>
      </c>
      <c r="Y70" s="777" t="b">
        <f t="shared" ca="1" si="230"/>
        <v>1</v>
      </c>
      <c r="Z70" s="796" t="b" cm="1">
        <f t="array" aca="1" ref="Z70" ca="1">INDEX(Z$13:Z69,$B70+1,1)</f>
        <v>0</v>
      </c>
      <c r="AA70" s="411">
        <f t="shared" ca="1" si="328"/>
        <v>6</v>
      </c>
      <c r="AB70" s="411">
        <f t="shared" ca="1" si="231"/>
        <v>6</v>
      </c>
      <c r="AC70" s="535" cm="1">
        <f t="array" aca="1" ref="AC70" ca="1">INDEX(AC$13:AC69,$B70+1,1)</f>
        <v>6</v>
      </c>
      <c r="AD70" s="535" cm="1">
        <f t="array" aca="1" ref="AD70" ca="1">INDEX(AD$13:AD69,$B70+1,1)</f>
        <v>6</v>
      </c>
      <c r="AE70" s="535" cm="1">
        <f t="array" aca="1" ref="AE70" ca="1">INDEX(AE$13:AE69,$B70+1,1)</f>
        <v>0</v>
      </c>
      <c r="AF70" s="535" cm="1">
        <f t="array" aca="1" ref="AF70" ca="1">INDEX(AF$13:AF69,$B70+1,1)</f>
        <v>0</v>
      </c>
      <c r="AG70" s="535" cm="1">
        <f t="array" aca="1" ref="AG70" ca="1">INDEX(AG$13:AG69,$B70+1,1)</f>
        <v>0</v>
      </c>
      <c r="AH70" s="535" cm="1">
        <f t="array" aca="1" ref="AH70" ca="1">INDEX(AH$13:AH69,$B70+1,1)</f>
        <v>0</v>
      </c>
      <c r="AI70" s="87">
        <f t="shared" ca="1" si="350"/>
        <v>2</v>
      </c>
      <c r="AJ70" s="87">
        <f ca="1">INDEX(CHOOSE($N70,DataAutumn!i.AdultDrys,DataWinter!i.AdultDrys,DataSpring!i.AdultDrys),1,$T70)</f>
        <v>1</v>
      </c>
      <c r="AK70" s="535" cm="1">
        <f t="array" aca="1" ref="AK70" ca="1">INDEX(AK$13:AK69,$B70+1,1)</f>
        <v>2</v>
      </c>
      <c r="AL70" s="475">
        <v>2</v>
      </c>
      <c r="AM70" s="535" cm="1">
        <f t="array" aca="1" ref="AM70" ca="1">INDEX(AM$13:AM69,$B70+1,1)</f>
        <v>2</v>
      </c>
      <c r="AN70" s="111"/>
      <c r="AO70" s="111"/>
      <c r="AP70" s="111"/>
      <c r="AQ70" s="111"/>
      <c r="AR70" s="111"/>
      <c r="AS70" s="111"/>
      <c r="AT70" s="111"/>
      <c r="AU70" s="111"/>
      <c r="AV70" s="111"/>
      <c r="AW70" s="111"/>
      <c r="AX70" s="111"/>
      <c r="AY70" s="111"/>
      <c r="AZ70" s="111" t="s">
        <v>3200</v>
      </c>
      <c r="BA70" s="312" t="str">
        <f ca="1">LEFT(BA69,LEN($BA$57))     &amp;    TEXT($H70," 00000 ")        &amp;      INDEX(i.ModelStructure,$I70,1)    &amp;" "
&amp; $D70                &amp;    " Past" &amp; TEXT($XV70,"??0%;;??0%;    ") &amp; IF($DK70=0," SFM","")&amp;IF($DK70=1," MFM","")&amp;IF($DK70=7," Mat","")&amp;IF($DQ70=TRUE,"&amp;BBT","    ")              &amp;      " TOL"&amp;INDEX(i.TOL_Desc,1,$N70)
&amp; " Scan"&amp;$AK70       &amp;    CHOOSE($K70+1," CFS"," GFS"," NFS")
&amp; " RR"&amp;TEXT(SUM($FD70:$FE70),"+00%;-00%;    ;@")
&amp; " EL"&amp;IF($EZ70="-","_Opt",TEXT($EZ70,"000%"))
&amp; " Emptys_"&amp;CHOOSE($AI70,"Free  ","Retain","Sell  ","Single")
&amp; " ("&amp;IF(OR($ZH70,AND($ZH70="-",$DD70)),"P","E")   &amp;IF(OR($ZJ70,AND($ZJ70="-",$DE70)),"T","t")        &amp;     "_F"&amp;IF($AAG70&lt;&gt;FALSE,3,0)+COUNTIF($ZY70:$AAC70,TRUE)+COUNTIF($BV70:$BW70,"&gt;0")&amp;IF($AAE70&lt;&gt;FALSE,3,0)+COUNTIF($BV70:$BW70,"&gt;0")&amp;"N"&amp;IF($AAJ70&lt;&gt;"-",$AAJ70,$DI70)&amp;IF($AAK70&lt;&gt;"-",$AAK70,$DJ70)&amp;"L"&amp;$AAV70&amp;$AAW70&amp;")"</f>
        <v>GHG 00006 SE GSW Past 35% MFM     TOLSpr Scan2 GFS RR+01% EL000% Emptys_Retain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32"/>
        <v>1</v>
      </c>
      <c r="BO70" s="411" t="str">
        <f t="shared" ca="1" si="232"/>
        <v>-</v>
      </c>
      <c r="BP70" s="411" t="b">
        <f t="shared" ca="1" si="232"/>
        <v>0</v>
      </c>
      <c r="BQ70" s="411" t="str">
        <f t="shared" ca="1" si="232"/>
        <v>-</v>
      </c>
      <c r="BR70" s="411" t="str">
        <f t="shared" ca="1" si="232"/>
        <v>-</v>
      </c>
      <c r="BS70" s="411" t="str">
        <f t="shared" ca="1" si="232"/>
        <v>-</v>
      </c>
      <c r="BT70" s="411" t="str">
        <f t="shared" ca="1" si="232"/>
        <v>-</v>
      </c>
      <c r="BU70" s="411" t="str">
        <f t="shared" ca="1" si="232"/>
        <v>-</v>
      </c>
      <c r="BV70" s="411" t="str">
        <f t="shared" ca="1" si="232"/>
        <v>-</v>
      </c>
      <c r="BW70" s="411" t="str">
        <f t="shared" ca="1" si="232"/>
        <v>-</v>
      </c>
      <c r="BX70" s="411" t="str">
        <f t="shared" ca="1" si="232"/>
        <v>-</v>
      </c>
      <c r="BY70" s="411" t="str">
        <f t="shared" ca="1" si="232"/>
        <v>-</v>
      </c>
      <c r="BZ70" s="411" t="b">
        <f t="shared" ca="1" si="232"/>
        <v>0</v>
      </c>
      <c r="CA70" s="87">
        <f t="shared" ca="1" si="232"/>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33"/>
        <v>-</v>
      </c>
      <c r="CI70" s="411">
        <f t="shared" ca="1" si="234"/>
        <v>1</v>
      </c>
      <c r="CJ70" s="411">
        <f t="shared" ca="1" si="234"/>
        <v>1</v>
      </c>
      <c r="CK70" s="535" t="str" cm="1">
        <f t="array" aca="1" ref="CK70" ca="1">INDEX(CK$13:CK69,$B70+1,1)</f>
        <v>-</v>
      </c>
      <c r="CL70" s="535" t="str" cm="1">
        <f t="array" aca="1" ref="CL70" ca="1">INDEX(CL$13:CL69,$B70+1,1)</f>
        <v>-</v>
      </c>
      <c r="CM70" s="535" t="str" cm="1">
        <f t="array" aca="1" ref="CM70" ca="1">INDEX(CM$13:CM69,$B70+1,1)</f>
        <v>-</v>
      </c>
      <c r="CN70" s="411" t="str">
        <f t="shared" ca="1" si="235"/>
        <v>-</v>
      </c>
      <c r="CO70" s="411">
        <f t="shared" ca="1" si="236"/>
        <v>1</v>
      </c>
      <c r="CP70" s="411">
        <f t="shared" ca="1" si="236"/>
        <v>1</v>
      </c>
      <c r="CQ70" s="535" t="str" cm="1">
        <f t="array" aca="1" ref="CQ70" ca="1">INDEX(CQ$13:CQ69,$B70+1,1)</f>
        <v>-</v>
      </c>
      <c r="CR70" s="411" t="str">
        <f t="shared" ca="1" si="237"/>
        <v>-</v>
      </c>
      <c r="CS70" s="411">
        <f t="shared" ca="1" si="238"/>
        <v>1</v>
      </c>
      <c r="CT70" s="535" t="str" cm="1">
        <f t="array" aca="1" ref="CT70" ca="1">INDEX(CT$13:CT69,$B70+1,1)</f>
        <v>-</v>
      </c>
      <c r="CU70" s="535" t="str" cm="1">
        <f t="array" aca="1" ref="CU70" ca="1">INDEX(CU$13:CU69,$B70+1,1)</f>
        <v>-</v>
      </c>
      <c r="CV70" s="411">
        <f t="shared" ca="1" si="239"/>
        <v>1</v>
      </c>
      <c r="CW70" s="535" t="str" cm="1">
        <f t="array" aca="1" ref="CW70" ca="1">INDEX(CW$13:CW69,$B70+1,1)</f>
        <v>-</v>
      </c>
      <c r="CX70" s="411" t="str">
        <f t="shared" ca="1" si="240"/>
        <v>-</v>
      </c>
      <c r="CY70" s="411">
        <f t="shared" ca="1" si="241"/>
        <v>1</v>
      </c>
      <c r="CZ70" s="411">
        <f t="shared" ca="1" si="241"/>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29"/>
        <v>0</v>
      </c>
      <c r="DH70" s="804" cm="1">
        <f t="array" aca="1" ref="DH70" ca="1">VALUE(IFERROR(VALUE($K70),0) &amp; _xlfn.SWITCH($CD70,"-",4,$CD70) &amp; $L70 &amp; $T70 &amp; "00" &amp; $N70 &amp; $AK70 &amp; $R70 &amp; _xlfn.SWITCH($AM70,3,1,$AM70) &amp; _xlfn.SWITCH($M70,4,0,$M70) &amp; _xlfn.SWITCH($AD70,6,1,$AD70))</f>
        <v>142200321201</v>
      </c>
      <c r="DI70" s="535" cm="1">
        <f t="array" aca="1" ref="DI70" ca="1">INDEX(DI$13:DI69,$B70+1,1)</f>
        <v>1</v>
      </c>
      <c r="DJ70" s="535" cm="1">
        <f t="array" aca="1" ref="DJ70" ca="1">INDEX(DJ$13:DJ69,$B70+1,1)</f>
        <v>1</v>
      </c>
      <c r="DK70" s="411">
        <f t="shared" ca="1" si="242"/>
        <v>1</v>
      </c>
      <c r="DL70" s="411">
        <f t="shared" ca="1" si="242"/>
        <v>60</v>
      </c>
      <c r="DM70" s="411" t="str">
        <f t="shared" ca="1" si="242"/>
        <v>-</v>
      </c>
      <c r="DN70" s="411" t="str">
        <f t="shared" ca="1" si="242"/>
        <v>-</v>
      </c>
      <c r="DO70" s="411" t="str">
        <f t="shared" ca="1" si="242"/>
        <v>-</v>
      </c>
      <c r="DP70" s="411" t="str">
        <f t="shared" ca="1" si="242"/>
        <v>-</v>
      </c>
      <c r="DQ70" s="411" t="b">
        <f t="shared" ca="1" si="243"/>
        <v>0</v>
      </c>
      <c r="DR70" s="411" t="str">
        <f t="shared" ca="1" si="244"/>
        <v>-</v>
      </c>
      <c r="DS70" s="411" t="str">
        <f t="shared" ca="1" si="244"/>
        <v>-</v>
      </c>
      <c r="DT70" s="411" t="str">
        <f t="shared" ca="1" si="244"/>
        <v>-</v>
      </c>
      <c r="DU70" s="411" t="str">
        <f t="shared" ca="1" si="244"/>
        <v>-</v>
      </c>
      <c r="DV70" s="411">
        <f t="shared" ca="1" si="244"/>
        <v>500</v>
      </c>
      <c r="DW70" s="411">
        <f t="shared" ca="1" si="244"/>
        <v>500</v>
      </c>
      <c r="DX70" s="411" t="str">
        <f t="shared" ca="1" si="244"/>
        <v>-</v>
      </c>
      <c r="DY70" s="411" t="str">
        <f t="shared" ca="1" si="244"/>
        <v>-</v>
      </c>
      <c r="DZ70" s="411" t="str">
        <f t="shared" ca="1" si="244"/>
        <v>-</v>
      </c>
      <c r="EA70" s="411" t="str">
        <f t="shared" ca="1" si="245"/>
        <v>-</v>
      </c>
      <c r="EB70" s="411" t="str">
        <f t="shared" ca="1" si="245"/>
        <v>-</v>
      </c>
      <c r="EC70" s="535" cm="1">
        <f t="array" aca="1" ref="EC70" ca="1">INDEX(EC$13:EC69,$B70+1,1)</f>
        <v>0</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535" cm="1">
        <f t="array" aca="1" ref="EN70" ca="1">INDEX(EN$13:EN69,$B70+1,1)</f>
        <v>999999</v>
      </c>
      <c r="EO70" s="535" cm="1">
        <f t="array" aca="1" ref="EO70" ca="1">INDEX(EO$13:EO69,$B70+1,1)</f>
        <v>999999</v>
      </c>
      <c r="EP70" s="782">
        <f t="shared" ca="1" si="246"/>
        <v>0</v>
      </c>
      <c r="EQ70" s="782">
        <f t="shared" ca="1" si="246"/>
        <v>0</v>
      </c>
      <c r="ER70" s="782">
        <f t="shared" ca="1" si="246"/>
        <v>999999</v>
      </c>
      <c r="ES70" s="800" t="str">
        <f t="shared" ca="1" si="330"/>
        <v>-</v>
      </c>
      <c r="ET70" s="800" t="str">
        <f t="shared" ca="1" si="247"/>
        <v>-</v>
      </c>
      <c r="EU70" s="801" t="str">
        <f t="shared" ca="1" si="248"/>
        <v>-</v>
      </c>
      <c r="EV70" s="802" t="str">
        <f t="shared" ca="1" si="331"/>
        <v>-</v>
      </c>
      <c r="EW70" s="781">
        <f t="shared" ca="1" si="249"/>
        <v>999999</v>
      </c>
      <c r="EX70" s="779">
        <f t="shared" ca="1" si="332"/>
        <v>999999</v>
      </c>
      <c r="EY70" s="780">
        <f t="shared" ca="1" si="333"/>
        <v>999999</v>
      </c>
      <c r="EZ70" s="727" cm="1">
        <f t="array" aca="1" ref="EZ70" ca="1">INDEX(i.ELMated,$AB70+1,1)</f>
        <v>0</v>
      </c>
      <c r="FA70" s="728" cm="1">
        <f t="array" aca="1" ref="FA70" ca="1">INDEX(i.ELMatedEst,$AA70+1,$T70)</f>
        <v>0</v>
      </c>
      <c r="FB70" s="535" t="str" cm="1">
        <f t="array" aca="1" ref="FB70" ca="1">INDEX(FB$13:FB69,$B70+1,1)</f>
        <v>-</v>
      </c>
      <c r="FC70" s="535" t="str" cm="1">
        <f t="array" aca="1" ref="FC70" ca="1">INDEX(FC$13:FC69,$B70+1,1)</f>
        <v>-</v>
      </c>
      <c r="FD70" s="664">
        <f t="shared" ca="1" si="250"/>
        <v>0</v>
      </c>
      <c r="FE70" s="666">
        <f t="shared" ca="1" si="251"/>
        <v>5.0000000000000001E-3</v>
      </c>
      <c r="FF70" s="191">
        <f t="shared" ca="1" si="339"/>
        <v>0.95</v>
      </c>
      <c r="FG70" s="667">
        <f t="shared" ca="1" si="252"/>
        <v>0.12</v>
      </c>
      <c r="FH70" s="667">
        <f ca="1">INDEX(CHOOSE($N70,DataAutumn!i.EL_PropnSold,DataWinter!i.EL_PropnSold,DataSpring!i.EL_PropnSold),$AI70,$T70)*INDEX(i.ELMatedEst,$AB70+1,$T70)*i.dAdultRR_ELPropSold
+INDEX(i.dryman,($AJ70-1)*4+$AI70,FH$7)</f>
        <v>0</v>
      </c>
      <c r="FI70" s="667">
        <f ca="1">INDEX(CHOOSE($N70,DataAutumn!i.EL_PropnSold,DataWinter!i.EL_PropnSold,DataSpring!i.EL_PropnSold),$AI70,$T70)*INDEX(i.ELMatedEst,$AB70+1,$T70)*i.dAdultRR_ELPropSold
+INDEX(i.dryman,($AJ70-1)*4+$AI70,FI$7)</f>
        <v>3.125E-2</v>
      </c>
      <c r="FJ70" s="667">
        <f ca="1">INDEX(CHOOSE($N70,DataAutumn!i.EL_PropnSold,DataWinter!i.EL_PropnSold,DataSpring!i.EL_PropnSold),$AI70,$T70)*INDEX(i.ELMatedEst,$AB70+1,$T70)*i.dAdultRR_ELPropSold
+INDEX(i.dryman,($AJ70-1)*4+$AI70,FJ$7)</f>
        <v>3.125E-2</v>
      </c>
      <c r="FK70" s="667">
        <f ca="1">INDEX(CHOOSE($N70,DataAutumn!i.EL_PropnSold,DataWinter!i.EL_PropnSold,DataSpring!i.EL_PropnSold),$AI70,$T70)*INDEX(i.ELMatedEst,$AB70+1,$T70)*i.dAdultRR_ELPropSold
+INDEX(i.dryman,($AJ70-1)*4+$AI70,FK$7)</f>
        <v>3.125E-2</v>
      </c>
      <c r="FL70" s="668">
        <f ca="1">INDEX(CHOOSE($N70,DataAutumn!i.EL_PropnSold,DataWinter!i.EL_PropnSold,DataSpring!i.EL_PropnSold),$AI70,$T70)*INDEX(i.ELMatedEst,$AB70+1,$T70)*i.dAdultLSurv_ELPropSold</f>
        <v>0</v>
      </c>
      <c r="FM70" s="666" t="b">
        <f t="shared" ca="1" si="253"/>
        <v>0</v>
      </c>
      <c r="FN70" s="666" t="b">
        <f t="shared" ca="1" si="253"/>
        <v>0</v>
      </c>
      <c r="FO70" s="716" t="b">
        <f t="shared" ca="1" si="254"/>
        <v>1</v>
      </c>
      <c r="FP70" s="666" t="b">
        <f t="shared" ca="1" si="253"/>
        <v>0</v>
      </c>
      <c r="FQ70" s="668">
        <f t="shared" ca="1" si="255"/>
        <v>1</v>
      </c>
      <c r="FR70" s="669">
        <f t="shared" ca="1" si="256"/>
        <v>0</v>
      </c>
      <c r="FS70" s="670" t="b">
        <f t="shared" ca="1" si="257"/>
        <v>0</v>
      </c>
      <c r="FT70" s="665" t="b">
        <f t="shared" ca="1" si="258"/>
        <v>0</v>
      </c>
      <c r="FU70" s="411" t="b">
        <f t="shared" ca="1" si="258"/>
        <v>0</v>
      </c>
      <c r="FV70" s="411" t="b">
        <f t="shared" ca="1" si="258"/>
        <v>1</v>
      </c>
      <c r="FW70" s="87">
        <f t="shared" ca="1" si="259"/>
        <v>2</v>
      </c>
      <c r="FX70" s="87">
        <f t="shared" ca="1" si="259"/>
        <v>2</v>
      </c>
      <c r="FY70" s="411">
        <f t="shared" ca="1" si="260"/>
        <v>1</v>
      </c>
      <c r="FZ70" s="411">
        <f t="shared" ca="1" si="261"/>
        <v>1</v>
      </c>
      <c r="GA70" s="411">
        <f t="shared" ca="1" si="261"/>
        <v>1</v>
      </c>
      <c r="GB70" s="411">
        <f t="shared" ca="1" si="262"/>
        <v>1</v>
      </c>
      <c r="GC70" s="411">
        <f t="shared" ca="1" si="263"/>
        <v>0.35</v>
      </c>
      <c r="GD70" s="411" t="b">
        <f t="shared" ca="1" si="263"/>
        <v>1</v>
      </c>
      <c r="GE70" s="411" t="b">
        <f t="shared" ca="1" si="263"/>
        <v>0</v>
      </c>
      <c r="GF70" s="411" t="b">
        <f t="shared" ca="1" si="263"/>
        <v>0</v>
      </c>
      <c r="GG70" s="411" t="b">
        <f t="shared" ca="1" si="263"/>
        <v>0</v>
      </c>
      <c r="GH70" s="87">
        <f t="shared" ca="1" si="264"/>
        <v>1</v>
      </c>
      <c r="GI70" s="87">
        <f t="shared" ca="1" si="264"/>
        <v>1</v>
      </c>
      <c r="GJ70" s="87">
        <f t="shared" ca="1" si="264"/>
        <v>1</v>
      </c>
      <c r="GK70" s="87">
        <f t="shared" ca="1" si="264"/>
        <v>1</v>
      </c>
      <c r="GL70" s="87">
        <f t="shared" ca="1" si="264"/>
        <v>1</v>
      </c>
      <c r="GM70" s="87">
        <f t="shared" ca="1" si="264"/>
        <v>1</v>
      </c>
      <c r="GN70" s="87">
        <f t="shared" ca="1" si="264"/>
        <v>1</v>
      </c>
      <c r="GO70" s="87">
        <f t="shared" ca="1" si="264"/>
        <v>1</v>
      </c>
      <c r="GP70" s="535" cm="1">
        <f t="array" aca="1" ref="GP70" ca="1">INDEX(GP$13:GP69,$B70+1,1)</f>
        <v>0</v>
      </c>
      <c r="GQ70" s="535" cm="1">
        <f t="array" aca="1" ref="GQ70" ca="1">INDEX(GQ$13:GQ69,$B70+1,1)</f>
        <v>0</v>
      </c>
      <c r="GR70" s="535" cm="1">
        <f t="array" aca="1" ref="GR70" ca="1">INDEX(GR$13:GR69,$B70+1,1)</f>
        <v>0</v>
      </c>
      <c r="GS70" s="535" cm="1">
        <f t="array" aca="1" ref="GS70" ca="1">INDEX(GS$13:GS69,$B70+1,1)</f>
        <v>0</v>
      </c>
      <c r="GT70" s="411" cm="1">
        <f t="array" aca="1" ref="GT70" ca="1">INDEX(i.dse_type,1,$L70)</f>
        <v>0</v>
      </c>
      <c r="GU70" s="535" t="str" cm="1">
        <f t="array" aca="1" ref="GU70" ca="1">INDEX(GU$13:GU69,$B70+1,1)</f>
        <v>-</v>
      </c>
      <c r="GV70" s="535" t="str" cm="1">
        <f t="array" aca="1" ref="GV70" ca="1">INDEX(GV$13:GV69,$B70+1,1)</f>
        <v>-</v>
      </c>
      <c r="GW70" s="535" t="str" cm="1">
        <f t="array" aca="1" ref="GW70" ca="1">INDEX(GW$13:GW69,$B70+1,1)</f>
        <v>-</v>
      </c>
      <c r="GX70" s="18"/>
      <c r="GY70" s="535" t="str" cm="1">
        <f t="array" aca="1" ref="GY70" ca="1">INDEX(GY$13:GY69,$B70+1,1)</f>
        <v>-</v>
      </c>
      <c r="GZ70" s="535" t="str" cm="1">
        <f t="array" aca="1" ref="GZ70" ca="1">INDEX(GZ$13:GZ69,$B70+1,1)</f>
        <v>-</v>
      </c>
      <c r="HA70" s="535" t="str" cm="1">
        <f t="array" aca="1" ref="HA70" ca="1">INDEX(HA$13:HA69,$B70+1,1)</f>
        <v>-</v>
      </c>
      <c r="HB70" s="411">
        <f t="shared" si="334"/>
        <v>0</v>
      </c>
      <c r="HC70" s="535" t="str" cm="1">
        <f t="array" aca="1" ref="HC70" ca="1">INDEX(HC$13:HC69,$B70+1,1)</f>
        <v>-</v>
      </c>
      <c r="HD70" s="535" cm="1">
        <f t="array" aca="1" ref="HD70" ca="1">INDEX(HD$13:HD69,$B70+1,1)</f>
        <v>1</v>
      </c>
      <c r="HE70" s="535" cm="1">
        <f t="array" aca="1" ref="HE70" ca="1">INDEX(HE$13:HE69,$B70+1,1)</f>
        <v>1</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t="str" cm="1">
        <f t="array" aca="1" ref="HU70" ca="1">INDEX(HU$13:HU69,$B70+1,1)</f>
        <v>-</v>
      </c>
      <c r="HV70" s="535" t="str" cm="1">
        <f t="array" aca="1" ref="HV70" ca="1">INDEX(HV$13:HV69,$B70+1,1)</f>
        <v>-</v>
      </c>
      <c r="HW70" s="535" t="str" cm="1">
        <f t="array" aca="1" ref="HW70" ca="1">INDEX(HW$13:HW69,$B70+1,1)</f>
        <v>-</v>
      </c>
      <c r="HX70" s="535" t="str" cm="1">
        <f t="array" aca="1" ref="HX70" ca="1">INDEX(HX$13:HX69,$B70+1,1)</f>
        <v>-</v>
      </c>
      <c r="HY70" s="535" t="str" cm="1">
        <f t="array" aca="1" ref="HY70" ca="1">INDEX(HY$13:HY69,$B70+1,1)</f>
        <v>-</v>
      </c>
      <c r="HZ70" s="535" t="str" cm="1">
        <f t="array" aca="1" ref="HZ70" ca="1">INDEX(HZ$13:HZ69,$B70+1,1)</f>
        <v>-</v>
      </c>
      <c r="IA70" s="535" cm="1">
        <f t="array" aca="1" ref="IA70" ca="1">INDEX(IA$13:IA69,$B70+1,1)</f>
        <v>0</v>
      </c>
      <c r="IB70" s="535" t="str" cm="1">
        <f t="array" aca="1" ref="IB70" ca="1">INDEX(IB$13:IB69,$B70+1,1)</f>
        <v>-</v>
      </c>
      <c r="IC70" s="535" cm="1">
        <f t="array" aca="1" ref="IC70" ca="1">INDEX(IC$13:IC69,$B70+1,1)</f>
        <v>1</v>
      </c>
      <c r="ID70" s="727">
        <f t="shared" si="265"/>
        <v>0</v>
      </c>
      <c r="IE70" s="727">
        <f t="shared" si="265"/>
        <v>0</v>
      </c>
      <c r="IF70" s="727">
        <f t="shared" si="265"/>
        <v>0</v>
      </c>
      <c r="IG70" s="727">
        <f t="shared" si="266"/>
        <v>0</v>
      </c>
      <c r="IH70" s="727">
        <f t="shared" si="266"/>
        <v>0</v>
      </c>
      <c r="II70" s="727">
        <f t="shared" si="266"/>
        <v>0</v>
      </c>
      <c r="IJ70" s="535" cm="1">
        <f t="array" aca="1" ref="IJ70" ca="1">INDEX(IJ$13:IJ69,$B70+1,1)</f>
        <v>0</v>
      </c>
      <c r="IK70" s="727">
        <f t="shared" si="267"/>
        <v>1</v>
      </c>
      <c r="IL70" s="727">
        <f t="shared" si="267"/>
        <v>0</v>
      </c>
      <c r="IM70" s="727">
        <f t="shared" si="267"/>
        <v>0</v>
      </c>
      <c r="IN70" s="727">
        <f t="shared" si="267"/>
        <v>0</v>
      </c>
      <c r="IO70" s="535" cm="1">
        <f t="array" aca="1" ref="IO70" ca="1">INDEX(IO$13:IO69,$B70+1,1)</f>
        <v>0</v>
      </c>
      <c r="IP70" s="727">
        <f t="shared" si="267"/>
        <v>0</v>
      </c>
      <c r="IQ70" s="18"/>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t="str" cm="1">
        <f t="array" aca="1" ref="JB70" ca="1">INDEX(JB$13:JB69,$B70+1,1)</f>
        <v>-</v>
      </c>
      <c r="JC70" s="535" t="str" cm="1">
        <f t="array" aca="1" ref="JC70" ca="1">INDEX(JC$13:JC69,$B70+1,1)</f>
        <v>-</v>
      </c>
      <c r="JD70" s="535" t="str" cm="1">
        <f t="array" aca="1" ref="JD70" ca="1">INDEX(JD$13:JD69,$B70+1,1)</f>
        <v>-</v>
      </c>
      <c r="JE70" s="535" t="str" cm="1">
        <f t="array" aca="1" ref="JE70" ca="1">INDEX(JE$13:JE69,$B70+1,1)</f>
        <v>-</v>
      </c>
      <c r="JF70" s="535" t="str" cm="1">
        <f t="array" aca="1" ref="JF70" ca="1">INDEX(JF$13:JF69,$B70+1,1)</f>
        <v>-</v>
      </c>
      <c r="JG70" s="535" t="str" cm="1">
        <f t="array" aca="1" ref="JG70" ca="1">INDEX(JG$13:JG69,$B70+1,1)</f>
        <v>-</v>
      </c>
      <c r="JH70" s="535" cm="1">
        <f t="array" aca="1" ref="JH70" ca="1">INDEX(JH$13:JH69,$B70+1,1)</f>
        <v>0</v>
      </c>
      <c r="JI70" s="535" cm="1">
        <f t="array" aca="1" ref="JI70" ca="1">INDEX(JI$13:JI69,$B70+1,1)</f>
        <v>0</v>
      </c>
      <c r="JJ70" s="545" cm="1">
        <f t="array" aca="1" ref="JJ70" ca="1">IF(AND($N70=JJ$10,$AS70&lt;&gt;0),INDEX(i.LTWFeedLevels,$AS70,12),0)</f>
        <v>0</v>
      </c>
      <c r="JK70" s="630" cm="1">
        <f t="array" aca="1" ref="JK70" ca="1">IF(AND($N70=JK$10,$AT70&lt;&gt;0),INDEX(i.LTWFeedLevels,$AT70,12),0)</f>
        <v>0</v>
      </c>
      <c r="JL70" s="457">
        <f t="shared" ref="JL70:JN70" ca="1" si="354">JK70</f>
        <v>0</v>
      </c>
      <c r="JM70" s="457">
        <f t="shared" ca="1" si="354"/>
        <v>0</v>
      </c>
      <c r="JN70" s="457">
        <f t="shared" ca="1" si="354"/>
        <v>0</v>
      </c>
      <c r="JO70" s="545" cm="1">
        <f t="array" aca="1" ref="JO70" ca="1">IF(AND($N70=JO$10,$AS70&lt;&gt;0),INDEX(i.LTWFeedLevels,$AS70,12),0)</f>
        <v>0</v>
      </c>
      <c r="JP70" s="630" cm="1">
        <f t="array" aca="1" ref="JP70" ca="1">IF(AND($N70=JP$10,$AT70&lt;&gt;0),INDEX(i.LTWFeedLevels,$AT70,12),0)</f>
        <v>0</v>
      </c>
      <c r="JQ70" s="457">
        <f t="shared" ref="JQ70:JS70" ca="1" si="355">JP70</f>
        <v>0</v>
      </c>
      <c r="JR70" s="457">
        <f t="shared" ca="1" si="355"/>
        <v>0</v>
      </c>
      <c r="JS70" s="457">
        <f t="shared" ca="1" si="355"/>
        <v>0</v>
      </c>
      <c r="JT70" s="545" cm="1">
        <f t="array" aca="1" ref="JT70" ca="1">IF(AND($N70=JT$10,$AS70&lt;&gt;0),INDEX(i.LTWFeedLevels,$AS70,12),0)</f>
        <v>0</v>
      </c>
      <c r="JU70" s="630" cm="1">
        <f t="array" aca="1" ref="JU70" ca="1">IF(AND($N70=JU$10,$AT70&lt;&gt;0),INDEX(i.LTWFeedLevels,$AT70,12),0)</f>
        <v>0</v>
      </c>
      <c r="JV70" s="457">
        <f t="shared" ref="JV70:JX70" ca="1" si="356">JU70</f>
        <v>0</v>
      </c>
      <c r="JW70" s="457">
        <f t="shared" ca="1" si="356"/>
        <v>0</v>
      </c>
      <c r="JX70" s="457">
        <f t="shared" ca="1" si="356"/>
        <v>0</v>
      </c>
      <c r="JY70" s="189">
        <f t="shared" ca="1" si="271"/>
        <v>0</v>
      </c>
      <c r="JZ70" s="189">
        <f t="shared" ca="1" si="271"/>
        <v>0</v>
      </c>
      <c r="KA70" s="189">
        <f t="shared" ca="1" si="271"/>
        <v>0</v>
      </c>
      <c r="KB70" s="189">
        <f t="shared" ca="1" si="271"/>
        <v>0</v>
      </c>
      <c r="KC70" s="189">
        <f t="shared" ca="1" si="271"/>
        <v>0</v>
      </c>
      <c r="KD70" s="189">
        <f t="shared" ca="1" si="271"/>
        <v>0</v>
      </c>
      <c r="KE70" s="189">
        <f t="shared" ca="1" si="271"/>
        <v>0</v>
      </c>
      <c r="KF70" s="189">
        <f t="shared" ca="1" si="271"/>
        <v>0</v>
      </c>
      <c r="KG70" s="189">
        <f t="shared" ca="1" si="271"/>
        <v>0</v>
      </c>
      <c r="KH70" s="189">
        <f t="shared" ca="1" si="271"/>
        <v>0</v>
      </c>
      <c r="KI70" s="189">
        <f t="shared" ca="1" si="272"/>
        <v>0</v>
      </c>
      <c r="KJ70" s="189">
        <f t="shared" ca="1" si="272"/>
        <v>0</v>
      </c>
      <c r="KK70" s="189">
        <f t="shared" ca="1" si="272"/>
        <v>0</v>
      </c>
      <c r="KL70" s="189">
        <f t="shared" ca="1" si="272"/>
        <v>0</v>
      </c>
      <c r="KM70" s="189">
        <f t="shared" ca="1" si="272"/>
        <v>0</v>
      </c>
      <c r="KN70" s="189">
        <f t="shared" ca="1" si="272"/>
        <v>0</v>
      </c>
      <c r="KO70" s="189">
        <f t="shared" ca="1" si="272"/>
        <v>0</v>
      </c>
      <c r="KP70" s="189">
        <f t="shared" ca="1" si="272"/>
        <v>0</v>
      </c>
      <c r="KQ70" s="189">
        <f t="shared" ca="1" si="272"/>
        <v>0</v>
      </c>
      <c r="KR70" s="189">
        <f t="shared" ca="1" si="272"/>
        <v>0</v>
      </c>
      <c r="KS70" s="189">
        <f t="shared" ca="1" si="273"/>
        <v>0</v>
      </c>
      <c r="KT70" s="189">
        <f t="shared" ca="1" si="273"/>
        <v>0</v>
      </c>
      <c r="KU70" s="189">
        <f t="shared" ca="1" si="273"/>
        <v>0</v>
      </c>
      <c r="KV70" s="189">
        <f t="shared" ca="1" si="273"/>
        <v>0</v>
      </c>
      <c r="KW70" s="189">
        <f t="shared" ca="1" si="273"/>
        <v>0</v>
      </c>
      <c r="KX70" s="189">
        <f t="shared" ca="1" si="273"/>
        <v>0</v>
      </c>
      <c r="KY70" s="189">
        <f t="shared" ca="1" si="273"/>
        <v>0</v>
      </c>
      <c r="KZ70" s="189">
        <f t="shared" ca="1" si="273"/>
        <v>0</v>
      </c>
      <c r="LA70" s="189">
        <f t="shared" ca="1" si="273"/>
        <v>0</v>
      </c>
      <c r="LB70" s="189">
        <f t="shared" ca="1" si="273"/>
        <v>0</v>
      </c>
      <c r="LC70" s="189">
        <f t="shared" ca="1" si="274"/>
        <v>0</v>
      </c>
      <c r="LD70" s="189">
        <f t="shared" ca="1" si="274"/>
        <v>0</v>
      </c>
      <c r="LE70" s="189">
        <f t="shared" ca="1" si="274"/>
        <v>0</v>
      </c>
      <c r="LF70" s="189">
        <f t="shared" ca="1" si="274"/>
        <v>0</v>
      </c>
      <c r="LG70" s="189">
        <f t="shared" ca="1" si="274"/>
        <v>0</v>
      </c>
      <c r="LH70" s="189">
        <f t="shared" ca="1" si="274"/>
        <v>0</v>
      </c>
      <c r="LI70" s="189">
        <f t="shared" ca="1" si="274"/>
        <v>0</v>
      </c>
      <c r="LJ70" s="189">
        <f t="shared" ca="1" si="274"/>
        <v>0</v>
      </c>
      <c r="LK70" s="189">
        <f t="shared" ca="1" si="274"/>
        <v>0</v>
      </c>
      <c r="LL70" s="189">
        <f t="shared" ca="1" si="274"/>
        <v>0</v>
      </c>
      <c r="LM70" s="189">
        <f t="shared" ca="1" si="275"/>
        <v>0</v>
      </c>
      <c r="LN70" s="189">
        <f t="shared" ca="1" si="275"/>
        <v>0</v>
      </c>
      <c r="LO70" s="189">
        <f t="shared" ca="1" si="275"/>
        <v>0</v>
      </c>
      <c r="LP70" s="189">
        <f t="shared" ca="1" si="275"/>
        <v>0</v>
      </c>
      <c r="LQ70" s="189">
        <f t="shared" ca="1" si="275"/>
        <v>0</v>
      </c>
      <c r="LR70" s="189">
        <f t="shared" ca="1" si="275"/>
        <v>0</v>
      </c>
      <c r="LS70" s="189">
        <f t="shared" ca="1" si="275"/>
        <v>0</v>
      </c>
      <c r="LT70" s="189">
        <f t="shared" ca="1" si="275"/>
        <v>0</v>
      </c>
      <c r="LU70" s="189">
        <f t="shared" ca="1" si="275"/>
        <v>0</v>
      </c>
      <c r="LV70" s="189">
        <f t="shared" ca="1" si="275"/>
        <v>0</v>
      </c>
      <c r="LW70" s="189">
        <f t="shared" ca="1" si="276"/>
        <v>0</v>
      </c>
      <c r="LX70" s="189">
        <f t="shared" ca="1" si="276"/>
        <v>0</v>
      </c>
      <c r="LY70" s="189">
        <f t="shared" ca="1" si="276"/>
        <v>0</v>
      </c>
      <c r="LZ70" s="189">
        <f t="shared" ca="1" si="276"/>
        <v>0</v>
      </c>
      <c r="MA70" s="189">
        <f t="shared" ca="1" si="276"/>
        <v>0</v>
      </c>
      <c r="MB70" s="189">
        <f t="shared" ca="1" si="276"/>
        <v>0</v>
      </c>
      <c r="MC70" s="189">
        <f t="shared" ca="1" si="276"/>
        <v>0</v>
      </c>
      <c r="MD70" s="189">
        <f t="shared" ca="1" si="276"/>
        <v>0</v>
      </c>
      <c r="ME70" s="189">
        <f t="shared" ca="1" si="276"/>
        <v>0</v>
      </c>
      <c r="MF70" s="189">
        <f t="shared" ca="1" si="276"/>
        <v>0</v>
      </c>
      <c r="MG70" s="189">
        <f t="shared" ca="1" si="277"/>
        <v>0</v>
      </c>
      <c r="MH70" s="189">
        <f t="shared" ca="1" si="277"/>
        <v>0</v>
      </c>
      <c r="MI70" s="189">
        <f t="shared" ca="1" si="277"/>
        <v>0</v>
      </c>
      <c r="MJ70" s="189">
        <f t="shared" ca="1" si="277"/>
        <v>0</v>
      </c>
      <c r="MK70" s="189">
        <f t="shared" ca="1" si="277"/>
        <v>0</v>
      </c>
      <c r="ML70" s="189">
        <f t="shared" ca="1" si="277"/>
        <v>0</v>
      </c>
      <c r="MM70" s="189">
        <f t="shared" ca="1" si="277"/>
        <v>0</v>
      </c>
      <c r="MN70" s="189">
        <f t="shared" ca="1" si="277"/>
        <v>0</v>
      </c>
      <c r="MO70" s="189">
        <f t="shared" ca="1" si="277"/>
        <v>0</v>
      </c>
      <c r="MP70" s="189">
        <f t="shared" ca="1" si="277"/>
        <v>0</v>
      </c>
      <c r="MQ70" s="189">
        <f t="shared" ca="1" si="277"/>
        <v>0</v>
      </c>
      <c r="MR70" s="189">
        <f t="shared" ca="1" si="277"/>
        <v>0</v>
      </c>
      <c r="MS70" s="557">
        <f t="shared" ca="1" si="278"/>
        <v>0</v>
      </c>
      <c r="MT70" s="557">
        <f t="shared" ca="1" si="278"/>
        <v>0</v>
      </c>
      <c r="MU70" s="557">
        <f t="shared" ca="1" si="278"/>
        <v>0</v>
      </c>
      <c r="MV70" s="557">
        <f t="shared" ca="1" si="278"/>
        <v>0</v>
      </c>
      <c r="MW70" s="557">
        <f t="shared" ca="1" si="278"/>
        <v>0</v>
      </c>
      <c r="MX70" s="557">
        <f t="shared" ca="1" si="278"/>
        <v>0</v>
      </c>
      <c r="MY70" s="557">
        <f t="shared" ca="1" si="278"/>
        <v>0</v>
      </c>
      <c r="MZ70" s="557">
        <f t="shared" ca="1" si="278"/>
        <v>0</v>
      </c>
      <c r="NA70" s="557">
        <f t="shared" ca="1" si="278"/>
        <v>0</v>
      </c>
      <c r="NB70" s="557">
        <f t="shared" ca="1" si="278"/>
        <v>0</v>
      </c>
      <c r="NC70" s="557">
        <f t="shared" ca="1" si="279"/>
        <v>0</v>
      </c>
      <c r="ND70" s="557">
        <f t="shared" ca="1" si="279"/>
        <v>0</v>
      </c>
      <c r="NE70" s="557">
        <f t="shared" ca="1" si="279"/>
        <v>0</v>
      </c>
      <c r="NF70" s="557">
        <f t="shared" ca="1" si="279"/>
        <v>0</v>
      </c>
      <c r="NG70" s="557">
        <f t="shared" ca="1" si="279"/>
        <v>0</v>
      </c>
      <c r="NH70" s="557">
        <f t="shared" ca="1" si="279"/>
        <v>0</v>
      </c>
      <c r="NI70" s="557">
        <f t="shared" ca="1" si="279"/>
        <v>0</v>
      </c>
      <c r="NJ70" s="557">
        <f t="shared" ca="1" si="279"/>
        <v>0</v>
      </c>
      <c r="NK70" s="557">
        <f t="shared" ca="1" si="279"/>
        <v>0</v>
      </c>
      <c r="NL70" s="557">
        <f t="shared" ca="1" si="279"/>
        <v>0</v>
      </c>
      <c r="NM70" s="557">
        <f t="shared" ca="1" si="280"/>
        <v>0</v>
      </c>
      <c r="NN70" s="557">
        <f t="shared" ca="1" si="280"/>
        <v>0</v>
      </c>
      <c r="NO70" s="557">
        <f t="shared" ca="1" si="280"/>
        <v>0</v>
      </c>
      <c r="NP70" s="557">
        <f t="shared" ca="1" si="280"/>
        <v>0</v>
      </c>
      <c r="NQ70" s="557">
        <f t="shared" ca="1" si="280"/>
        <v>0</v>
      </c>
      <c r="NR70" s="557">
        <f t="shared" ca="1" si="280"/>
        <v>0</v>
      </c>
      <c r="NS70" s="557">
        <f t="shared" ca="1" si="280"/>
        <v>0</v>
      </c>
      <c r="NT70" s="557">
        <f t="shared" ca="1" si="280"/>
        <v>0</v>
      </c>
      <c r="NU70" s="557">
        <f t="shared" ca="1" si="280"/>
        <v>0</v>
      </c>
      <c r="NV70" s="557">
        <f t="shared" ca="1" si="280"/>
        <v>0</v>
      </c>
      <c r="NW70" s="557">
        <f t="shared" ca="1" si="281"/>
        <v>0</v>
      </c>
      <c r="NX70" s="557">
        <f t="shared" ca="1" si="281"/>
        <v>0</v>
      </c>
      <c r="NY70" s="557">
        <f t="shared" ca="1" si="281"/>
        <v>0</v>
      </c>
      <c r="NZ70" s="557">
        <f t="shared" ca="1" si="281"/>
        <v>0</v>
      </c>
      <c r="OA70" s="557">
        <f t="shared" ca="1" si="281"/>
        <v>0</v>
      </c>
      <c r="OB70" s="557">
        <f t="shared" ca="1" si="281"/>
        <v>0</v>
      </c>
      <c r="OC70" s="557">
        <f t="shared" ca="1" si="281"/>
        <v>0</v>
      </c>
      <c r="OD70" s="557">
        <f t="shared" ca="1" si="281"/>
        <v>0</v>
      </c>
      <c r="OE70" s="557">
        <f t="shared" ca="1" si="281"/>
        <v>0</v>
      </c>
      <c r="OF70" s="557">
        <f t="shared" ca="1" si="281"/>
        <v>0</v>
      </c>
      <c r="OG70" s="557">
        <f t="shared" ca="1" si="282"/>
        <v>0</v>
      </c>
      <c r="OH70" s="557">
        <f t="shared" ca="1" si="282"/>
        <v>0</v>
      </c>
      <c r="OI70" s="557">
        <f t="shared" ca="1" si="282"/>
        <v>0</v>
      </c>
      <c r="OJ70" s="557">
        <f t="shared" ca="1" si="282"/>
        <v>0</v>
      </c>
      <c r="OK70" s="557">
        <f t="shared" ca="1" si="282"/>
        <v>0</v>
      </c>
      <c r="OL70" s="557">
        <f t="shared" ca="1" si="282"/>
        <v>0</v>
      </c>
      <c r="OM70" s="557">
        <f t="shared" ca="1" si="282"/>
        <v>0</v>
      </c>
      <c r="ON70" s="557">
        <f t="shared" ca="1" si="282"/>
        <v>0</v>
      </c>
      <c r="OO70" s="557">
        <f t="shared" ca="1" si="282"/>
        <v>0</v>
      </c>
      <c r="OP70" s="557">
        <f t="shared" ca="1" si="282"/>
        <v>0</v>
      </c>
      <c r="OQ70" s="557">
        <f t="shared" ca="1" si="283"/>
        <v>0</v>
      </c>
      <c r="OR70" s="557">
        <f t="shared" ca="1" si="283"/>
        <v>0</v>
      </c>
      <c r="OS70" s="557">
        <f t="shared" ca="1" si="283"/>
        <v>0</v>
      </c>
      <c r="OT70" s="557">
        <f t="shared" ca="1" si="283"/>
        <v>0</v>
      </c>
      <c r="OU70" s="557">
        <f t="shared" ca="1" si="283"/>
        <v>0</v>
      </c>
      <c r="OV70" s="557">
        <f t="shared" ca="1" si="283"/>
        <v>0</v>
      </c>
      <c r="OW70" s="557">
        <f t="shared" ca="1" si="283"/>
        <v>0</v>
      </c>
      <c r="OX70" s="557">
        <f t="shared" ca="1" si="283"/>
        <v>0</v>
      </c>
      <c r="OY70" s="557">
        <f t="shared" ca="1" si="283"/>
        <v>0</v>
      </c>
      <c r="OZ70" s="557">
        <f t="shared" ca="1" si="283"/>
        <v>0</v>
      </c>
      <c r="PA70" s="557">
        <f t="shared" ca="1" si="284"/>
        <v>0</v>
      </c>
      <c r="PB70" s="557">
        <f t="shared" ca="1" si="284"/>
        <v>0</v>
      </c>
      <c r="PC70" s="557">
        <f t="shared" ca="1" si="284"/>
        <v>0</v>
      </c>
      <c r="PD70" s="557">
        <f t="shared" ca="1" si="284"/>
        <v>0</v>
      </c>
      <c r="PE70" s="557">
        <f t="shared" ca="1" si="284"/>
        <v>0</v>
      </c>
      <c r="PF70" s="557">
        <f t="shared" ca="1" si="284"/>
        <v>0</v>
      </c>
      <c r="PG70" s="557">
        <f t="shared" ca="1" si="284"/>
        <v>0</v>
      </c>
      <c r="PH70" s="557">
        <f t="shared" ca="1" si="284"/>
        <v>0</v>
      </c>
      <c r="PI70" s="557">
        <f t="shared" ca="1" si="284"/>
        <v>0</v>
      </c>
      <c r="PJ70" s="557">
        <f t="shared" ca="1" si="284"/>
        <v>0</v>
      </c>
      <c r="PK70" s="557">
        <f t="shared" ca="1" si="285"/>
        <v>0</v>
      </c>
      <c r="PL70" s="557">
        <f t="shared" ca="1" si="285"/>
        <v>0</v>
      </c>
      <c r="PM70" s="557">
        <f t="shared" ca="1" si="285"/>
        <v>0</v>
      </c>
      <c r="PN70" s="557">
        <f t="shared" ca="1" si="285"/>
        <v>0</v>
      </c>
      <c r="PO70" s="557">
        <f t="shared" ca="1" si="285"/>
        <v>0</v>
      </c>
      <c r="PP70" s="557">
        <f t="shared" ca="1" si="285"/>
        <v>0</v>
      </c>
      <c r="PQ70" s="557">
        <f t="shared" ca="1" si="285"/>
        <v>0</v>
      </c>
      <c r="PR70" s="557">
        <f t="shared" ca="1" si="285"/>
        <v>0</v>
      </c>
      <c r="PS70" s="557">
        <f t="shared" ca="1" si="285"/>
        <v>0</v>
      </c>
      <c r="PT70" s="557">
        <f t="shared" ca="1" si="285"/>
        <v>0</v>
      </c>
      <c r="PU70" s="557">
        <f t="shared" ca="1" si="286"/>
        <v>0</v>
      </c>
      <c r="PV70" s="557">
        <f t="shared" ca="1" si="286"/>
        <v>0</v>
      </c>
      <c r="PW70" s="557">
        <f t="shared" ca="1" si="286"/>
        <v>0</v>
      </c>
      <c r="PX70" s="557">
        <f t="shared" ca="1" si="286"/>
        <v>0</v>
      </c>
      <c r="PY70" s="557">
        <f t="shared" ca="1" si="286"/>
        <v>0</v>
      </c>
      <c r="PZ70" s="557">
        <f t="shared" ca="1" si="286"/>
        <v>0</v>
      </c>
      <c r="QA70" s="557">
        <f t="shared" ca="1" si="286"/>
        <v>0</v>
      </c>
      <c r="QB70" s="557">
        <f t="shared" ca="1" si="286"/>
        <v>0</v>
      </c>
      <c r="QC70" s="557">
        <f t="shared" ca="1" si="286"/>
        <v>0</v>
      </c>
      <c r="QD70" s="557">
        <f t="shared" ca="1" si="286"/>
        <v>0</v>
      </c>
      <c r="QE70" s="557">
        <f t="shared" ca="1" si="287"/>
        <v>0</v>
      </c>
      <c r="QF70" s="557">
        <f t="shared" ca="1" si="287"/>
        <v>0</v>
      </c>
      <c r="QG70" s="557">
        <f t="shared" ca="1" si="287"/>
        <v>0</v>
      </c>
      <c r="QH70" s="557">
        <f t="shared" ca="1" si="287"/>
        <v>0</v>
      </c>
      <c r="QI70" s="557">
        <f t="shared" ca="1" si="287"/>
        <v>0</v>
      </c>
      <c r="QJ70" s="557">
        <f t="shared" ca="1" si="287"/>
        <v>0</v>
      </c>
      <c r="QK70" s="557">
        <f t="shared" ca="1" si="287"/>
        <v>0</v>
      </c>
      <c r="QL70" s="557">
        <f t="shared" ca="1" si="287"/>
        <v>0</v>
      </c>
      <c r="QM70" s="557">
        <f t="shared" ca="1" si="287"/>
        <v>0</v>
      </c>
      <c r="QN70" s="557">
        <f t="shared" ca="1" si="287"/>
        <v>0</v>
      </c>
      <c r="QO70" s="557">
        <f t="shared" ca="1" si="288"/>
        <v>0</v>
      </c>
      <c r="QP70" s="557">
        <f t="shared" ca="1" si="288"/>
        <v>0</v>
      </c>
      <c r="QQ70" s="557">
        <f t="shared" ca="1" si="288"/>
        <v>0</v>
      </c>
      <c r="QR70" s="557">
        <f t="shared" ca="1" si="288"/>
        <v>0</v>
      </c>
      <c r="QS70" s="557">
        <f t="shared" ca="1" si="288"/>
        <v>0</v>
      </c>
      <c r="QT70" s="557">
        <f t="shared" ca="1" si="288"/>
        <v>0</v>
      </c>
      <c r="QU70" s="557">
        <f t="shared" ca="1" si="288"/>
        <v>0</v>
      </c>
      <c r="QV70" s="557">
        <f t="shared" ca="1" si="288"/>
        <v>0</v>
      </c>
      <c r="QW70" s="557">
        <f t="shared" ca="1" si="288"/>
        <v>0</v>
      </c>
      <c r="QX70" s="557">
        <f t="shared" ca="1" si="288"/>
        <v>0</v>
      </c>
      <c r="QY70" s="557">
        <f t="shared" ca="1" si="289"/>
        <v>0</v>
      </c>
      <c r="QZ70" s="557">
        <f t="shared" ca="1" si="289"/>
        <v>0</v>
      </c>
      <c r="RA70" s="557">
        <f t="shared" ca="1" si="289"/>
        <v>0</v>
      </c>
      <c r="RB70" s="557">
        <f t="shared" ca="1" si="289"/>
        <v>0</v>
      </c>
      <c r="RC70" s="557">
        <f t="shared" ca="1" si="289"/>
        <v>0</v>
      </c>
      <c r="RD70" s="557">
        <f t="shared" ca="1" si="289"/>
        <v>0</v>
      </c>
      <c r="RE70" s="557">
        <f t="shared" ca="1" si="289"/>
        <v>0</v>
      </c>
      <c r="RF70" s="557">
        <f t="shared" ca="1" si="289"/>
        <v>0</v>
      </c>
      <c r="RG70" s="557">
        <f t="shared" ca="1" si="289"/>
        <v>0</v>
      </c>
      <c r="RH70" s="557">
        <f t="shared" ca="1" si="289"/>
        <v>0</v>
      </c>
      <c r="RI70" s="557">
        <f t="shared" ca="1" si="290"/>
        <v>0</v>
      </c>
      <c r="RJ70" s="557">
        <f t="shared" ca="1" si="290"/>
        <v>0</v>
      </c>
      <c r="RK70" s="557">
        <f t="shared" ca="1" si="290"/>
        <v>0</v>
      </c>
      <c r="RL70" s="557">
        <f t="shared" ca="1" si="290"/>
        <v>0</v>
      </c>
      <c r="RM70" s="557">
        <f t="shared" ca="1" si="290"/>
        <v>0</v>
      </c>
      <c r="RN70" s="557">
        <f t="shared" ca="1" si="290"/>
        <v>0</v>
      </c>
      <c r="RO70" s="557">
        <f t="shared" ca="1" si="290"/>
        <v>0</v>
      </c>
      <c r="RP70" s="557">
        <f t="shared" ca="1" si="290"/>
        <v>0</v>
      </c>
      <c r="RQ70" s="557">
        <f t="shared" ca="1" si="290"/>
        <v>0</v>
      </c>
      <c r="RR70" s="557">
        <f t="shared" ca="1" si="290"/>
        <v>0</v>
      </c>
      <c r="RS70" s="557">
        <f t="shared" ca="1" si="291"/>
        <v>0</v>
      </c>
      <c r="RT70" s="557">
        <f t="shared" ca="1" si="291"/>
        <v>0</v>
      </c>
      <c r="RU70" s="557">
        <f t="shared" ca="1" si="291"/>
        <v>0</v>
      </c>
      <c r="RV70" s="557">
        <f t="shared" ca="1" si="291"/>
        <v>0</v>
      </c>
      <c r="RW70" s="557">
        <f t="shared" ca="1" si="291"/>
        <v>0</v>
      </c>
      <c r="RX70" s="557">
        <f t="shared" ca="1" si="291"/>
        <v>0</v>
      </c>
      <c r="RY70" s="557">
        <f t="shared" ca="1" si="291"/>
        <v>0</v>
      </c>
      <c r="RZ70" s="557">
        <f t="shared" ca="1" si="291"/>
        <v>0</v>
      </c>
      <c r="SA70" s="557">
        <f t="shared" ca="1" si="291"/>
        <v>0</v>
      </c>
      <c r="SB70" s="557">
        <f t="shared" ca="1" si="291"/>
        <v>0</v>
      </c>
      <c r="SC70" s="557">
        <f t="shared" ca="1" si="292"/>
        <v>0</v>
      </c>
      <c r="SD70" s="557">
        <f t="shared" ca="1" si="292"/>
        <v>0</v>
      </c>
      <c r="SE70" s="557">
        <f t="shared" ca="1" si="292"/>
        <v>0</v>
      </c>
      <c r="SF70" s="557">
        <f t="shared" ca="1" si="292"/>
        <v>0</v>
      </c>
      <c r="SG70" s="557">
        <f t="shared" ca="1" si="292"/>
        <v>0</v>
      </c>
      <c r="SH70" s="557">
        <f t="shared" ca="1" si="292"/>
        <v>0</v>
      </c>
      <c r="SI70" s="557">
        <f t="shared" ca="1" si="292"/>
        <v>0</v>
      </c>
      <c r="SJ70" s="557">
        <f t="shared" ca="1" si="292"/>
        <v>0</v>
      </c>
      <c r="SK70" s="557">
        <f t="shared" ca="1" si="292"/>
        <v>0</v>
      </c>
      <c r="SL70" s="557">
        <f t="shared" ca="1" si="292"/>
        <v>0</v>
      </c>
      <c r="SM70" s="557">
        <f t="shared" ca="1" si="293"/>
        <v>0</v>
      </c>
      <c r="SN70" s="557">
        <f t="shared" ca="1" si="293"/>
        <v>0</v>
      </c>
      <c r="SO70" s="557">
        <f t="shared" ca="1" si="293"/>
        <v>0</v>
      </c>
      <c r="SP70" s="557">
        <f t="shared" ca="1" si="293"/>
        <v>0</v>
      </c>
      <c r="SQ70" s="557">
        <f t="shared" ca="1" si="293"/>
        <v>0</v>
      </c>
      <c r="SR70" s="557">
        <f t="shared" ca="1" si="293"/>
        <v>0</v>
      </c>
      <c r="SS70" s="557">
        <f t="shared" ca="1" si="293"/>
        <v>0</v>
      </c>
      <c r="ST70" s="557">
        <f t="shared" ca="1" si="293"/>
        <v>0</v>
      </c>
      <c r="SU70" s="557">
        <f t="shared" ca="1" si="293"/>
        <v>0</v>
      </c>
      <c r="SV70" s="557">
        <f t="shared" ca="1" si="293"/>
        <v>0</v>
      </c>
      <c r="SW70" s="557">
        <f t="shared" ca="1" si="294"/>
        <v>0</v>
      </c>
      <c r="SX70" s="557">
        <f t="shared" ca="1" si="294"/>
        <v>0</v>
      </c>
      <c r="SY70" s="557">
        <f t="shared" ca="1" si="294"/>
        <v>0</v>
      </c>
      <c r="SZ70" s="557">
        <f t="shared" ca="1" si="294"/>
        <v>0</v>
      </c>
      <c r="TA70" s="557">
        <f t="shared" ca="1" si="294"/>
        <v>0</v>
      </c>
      <c r="TB70" s="557">
        <f t="shared" ca="1" si="294"/>
        <v>0</v>
      </c>
      <c r="TC70" s="557">
        <f t="shared" ca="1" si="294"/>
        <v>0</v>
      </c>
      <c r="TD70" s="557">
        <f t="shared" ca="1" si="294"/>
        <v>0</v>
      </c>
      <c r="TE70" s="557">
        <f t="shared" ca="1" si="294"/>
        <v>0</v>
      </c>
      <c r="TF70" s="557">
        <f t="shared" ca="1" si="294"/>
        <v>0</v>
      </c>
      <c r="TG70" s="557">
        <f t="shared" ca="1" si="295"/>
        <v>0</v>
      </c>
      <c r="TH70" s="557">
        <f t="shared" ca="1" si="295"/>
        <v>0</v>
      </c>
      <c r="TI70" s="557">
        <f t="shared" ca="1" si="295"/>
        <v>0</v>
      </c>
      <c r="TJ70" s="557">
        <f t="shared" ca="1" si="295"/>
        <v>0</v>
      </c>
      <c r="TK70" s="557">
        <f t="shared" ca="1" si="295"/>
        <v>0</v>
      </c>
      <c r="TL70" s="557">
        <f t="shared" ca="1" si="295"/>
        <v>0</v>
      </c>
      <c r="TM70" s="557">
        <f t="shared" ca="1" si="295"/>
        <v>0</v>
      </c>
      <c r="TN70" s="557">
        <f t="shared" ca="1" si="295"/>
        <v>0</v>
      </c>
      <c r="TO70" s="557">
        <f t="shared" ca="1" si="295"/>
        <v>0</v>
      </c>
      <c r="TP70" s="557">
        <f t="shared" ca="1" si="295"/>
        <v>0</v>
      </c>
      <c r="TQ70" s="557">
        <f t="shared" ca="1" si="296"/>
        <v>0</v>
      </c>
      <c r="TR70" s="557">
        <f t="shared" ca="1" si="296"/>
        <v>0</v>
      </c>
      <c r="TS70" s="557">
        <f t="shared" ca="1" si="296"/>
        <v>0</v>
      </c>
      <c r="TT70" s="557">
        <f t="shared" ca="1" si="296"/>
        <v>0</v>
      </c>
      <c r="TU70" s="557">
        <f t="shared" ca="1" si="296"/>
        <v>0</v>
      </c>
      <c r="TV70" s="557">
        <f t="shared" ca="1" si="296"/>
        <v>0</v>
      </c>
      <c r="TW70" s="557">
        <f t="shared" ca="1" si="296"/>
        <v>0</v>
      </c>
      <c r="TX70" s="557">
        <f t="shared" ca="1" si="296"/>
        <v>0</v>
      </c>
      <c r="TY70" s="557">
        <f t="shared" ca="1" si="296"/>
        <v>0</v>
      </c>
      <c r="TZ70" s="557">
        <f t="shared" ca="1" si="296"/>
        <v>0</v>
      </c>
      <c r="UA70" s="557">
        <f t="shared" ca="1" si="297"/>
        <v>0</v>
      </c>
      <c r="UB70" s="557">
        <f t="shared" ca="1" si="297"/>
        <v>0</v>
      </c>
      <c r="UC70" s="557">
        <f t="shared" ca="1" si="297"/>
        <v>0</v>
      </c>
      <c r="UD70" s="557">
        <f t="shared" ca="1" si="297"/>
        <v>0</v>
      </c>
      <c r="UE70" s="557">
        <f t="shared" ca="1" si="297"/>
        <v>0</v>
      </c>
      <c r="UF70" s="557">
        <f t="shared" ca="1" si="297"/>
        <v>0</v>
      </c>
      <c r="UG70" s="557">
        <f t="shared" ca="1" si="297"/>
        <v>0</v>
      </c>
      <c r="UH70" s="557">
        <f t="shared" ca="1" si="297"/>
        <v>0</v>
      </c>
      <c r="UI70" s="557">
        <f t="shared" ca="1" si="297"/>
        <v>0</v>
      </c>
      <c r="UJ70" s="557">
        <f t="shared" ca="1" si="297"/>
        <v>0</v>
      </c>
      <c r="UK70" s="557">
        <f t="shared" ca="1" si="298"/>
        <v>0</v>
      </c>
      <c r="UL70" s="557">
        <f t="shared" ca="1" si="298"/>
        <v>0</v>
      </c>
      <c r="UM70" s="557">
        <f t="shared" ca="1" si="298"/>
        <v>0</v>
      </c>
      <c r="UN70" s="557">
        <f t="shared" ca="1" si="298"/>
        <v>0</v>
      </c>
      <c r="UO70" s="557">
        <f t="shared" ca="1" si="298"/>
        <v>0</v>
      </c>
      <c r="UP70" s="557">
        <f t="shared" ca="1" si="298"/>
        <v>0</v>
      </c>
      <c r="UQ70" s="557">
        <f t="shared" ca="1" si="298"/>
        <v>0</v>
      </c>
      <c r="UR70" s="557">
        <f t="shared" ca="1" si="298"/>
        <v>0</v>
      </c>
      <c r="US70" s="557">
        <f t="shared" ca="1" si="298"/>
        <v>0</v>
      </c>
      <c r="UT70" s="557">
        <f t="shared" ca="1" si="298"/>
        <v>0</v>
      </c>
      <c r="UU70" s="557">
        <f t="shared" ca="1" si="299"/>
        <v>0</v>
      </c>
      <c r="UV70" s="557">
        <f t="shared" ca="1" si="299"/>
        <v>0</v>
      </c>
      <c r="UW70" s="557">
        <f t="shared" ca="1" si="299"/>
        <v>0</v>
      </c>
      <c r="UX70" s="557">
        <f t="shared" ca="1" si="299"/>
        <v>0</v>
      </c>
      <c r="UY70" s="557">
        <f t="shared" ca="1" si="299"/>
        <v>0</v>
      </c>
      <c r="UZ70" s="557">
        <f t="shared" ca="1" si="299"/>
        <v>0</v>
      </c>
      <c r="VA70" s="557">
        <f t="shared" ca="1" si="299"/>
        <v>0</v>
      </c>
      <c r="VB70" s="557">
        <f t="shared" ca="1" si="299"/>
        <v>0</v>
      </c>
      <c r="VC70" s="557">
        <f t="shared" ca="1" si="299"/>
        <v>0</v>
      </c>
      <c r="VD70" s="557">
        <f t="shared" ca="1" si="299"/>
        <v>0</v>
      </c>
      <c r="VE70" s="557">
        <f t="shared" ca="1" si="300"/>
        <v>0</v>
      </c>
      <c r="VF70" s="557">
        <f t="shared" ca="1" si="300"/>
        <v>0</v>
      </c>
      <c r="VG70" s="557">
        <f t="shared" ca="1" si="300"/>
        <v>0</v>
      </c>
      <c r="VH70" s="557">
        <f t="shared" ca="1" si="300"/>
        <v>0</v>
      </c>
      <c r="VI70" s="557">
        <f t="shared" ca="1" si="300"/>
        <v>0</v>
      </c>
      <c r="VJ70" s="557">
        <f t="shared" ca="1" si="300"/>
        <v>0</v>
      </c>
      <c r="VK70" s="557">
        <f t="shared" ca="1" si="300"/>
        <v>0</v>
      </c>
      <c r="VL70" s="557">
        <f t="shared" ca="1" si="300"/>
        <v>0</v>
      </c>
      <c r="VM70" s="557">
        <f t="shared" ca="1" si="300"/>
        <v>0</v>
      </c>
      <c r="VN70" s="557">
        <f t="shared" ca="1" si="300"/>
        <v>0</v>
      </c>
      <c r="VO70" s="557">
        <f t="shared" ca="1" si="300"/>
        <v>0</v>
      </c>
      <c r="VP70" s="189">
        <f t="shared" ca="1" si="301"/>
        <v>0</v>
      </c>
      <c r="VQ70" s="189">
        <f t="shared" ca="1" si="301"/>
        <v>0</v>
      </c>
      <c r="VR70" s="189">
        <f t="shared" ca="1" si="301"/>
        <v>0</v>
      </c>
      <c r="VS70" s="189">
        <f t="shared" ca="1" si="301"/>
        <v>0</v>
      </c>
      <c r="VT70" s="189">
        <f t="shared" ca="1" si="301"/>
        <v>0</v>
      </c>
      <c r="VU70" s="230">
        <f t="shared" ca="1" si="302"/>
        <v>0</v>
      </c>
      <c r="VV70" s="189">
        <f t="shared" ca="1" si="303"/>
        <v>0</v>
      </c>
      <c r="VW70" s="189">
        <f t="shared" ca="1" si="303"/>
        <v>0</v>
      </c>
      <c r="VX70" s="189">
        <f t="shared" ca="1" si="303"/>
        <v>0</v>
      </c>
      <c r="VY70" s="189">
        <f t="shared" ca="1" si="303"/>
        <v>0</v>
      </c>
      <c r="VZ70" s="189">
        <f t="shared" ca="1" si="303"/>
        <v>0</v>
      </c>
      <c r="WA70" s="230">
        <f t="shared" ca="1" si="304"/>
        <v>0</v>
      </c>
      <c r="WB70" s="231">
        <f t="shared" ca="1" si="305"/>
        <v>0</v>
      </c>
      <c r="WC70" s="231">
        <f t="shared" ca="1" si="305"/>
        <v>0</v>
      </c>
      <c r="WD70" s="231">
        <f t="shared" ca="1" si="305"/>
        <v>0</v>
      </c>
      <c r="WE70" s="231">
        <f t="shared" ca="1" si="305"/>
        <v>0</v>
      </c>
      <c r="WF70" s="544">
        <f t="shared" ca="1" si="306"/>
        <v>0</v>
      </c>
      <c r="WG70" s="231">
        <f t="shared" ca="1" si="307"/>
        <v>0</v>
      </c>
      <c r="WH70" s="231">
        <f t="shared" ca="1" si="307"/>
        <v>0</v>
      </c>
      <c r="WI70" s="231">
        <f t="shared" ca="1" si="307"/>
        <v>0</v>
      </c>
      <c r="WJ70" s="231">
        <f t="shared" ca="1" si="307"/>
        <v>0</v>
      </c>
      <c r="WK70" s="544">
        <f t="shared" ca="1" si="308"/>
        <v>0</v>
      </c>
      <c r="WL70" s="544">
        <f t="shared" ca="1" si="308"/>
        <v>0</v>
      </c>
      <c r="WM70" s="544">
        <f t="shared" ca="1" si="308"/>
        <v>0</v>
      </c>
      <c r="WN70" s="544">
        <f t="shared" ca="1" si="308"/>
        <v>0</v>
      </c>
      <c r="WO70" s="544">
        <f t="shared" ca="1" si="308"/>
        <v>0</v>
      </c>
      <c r="WP70" s="544">
        <f t="shared" ca="1" si="308"/>
        <v>0</v>
      </c>
      <c r="WQ70" s="544">
        <f t="shared" ca="1" si="308"/>
        <v>0</v>
      </c>
      <c r="WR70" s="535" cm="1">
        <f t="array" aca="1" ref="WR70" ca="1">INDEX(WR$13:WR69,$B70+1,1)</f>
        <v>0</v>
      </c>
      <c r="WS70" s="411">
        <f t="shared" ca="1" si="309"/>
        <v>67</v>
      </c>
      <c r="WT70" s="18"/>
      <c r="WU70" s="535" cm="1">
        <f t="array" aca="1" ref="WU70" ca="1">INDEX(WU$13:WU69,$B70+1,1)</f>
        <v>0</v>
      </c>
      <c r="WV70" s="411">
        <f t="shared" si="310"/>
        <v>0</v>
      </c>
      <c r="WW70" s="535" cm="1">
        <f t="array" aca="1" ref="WW70" ca="1">INDEX(WW$13:WW69,$B70+1,1)</f>
        <v>0</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535" t="str" cm="1">
        <f t="array" aca="1" ref="XH70" ca="1">INDEX(XH$13:XH69,$B70+1,1)</f>
        <v>-</v>
      </c>
      <c r="XI70" s="535" t="str" cm="1">
        <f t="array" aca="1" ref="XI70" ca="1">INDEX(XI$13:XI69,$B70+1,1)</f>
        <v>-</v>
      </c>
      <c r="XJ70" s="535" t="str" cm="1">
        <f t="array" aca="1" ref="XJ70" ca="1">INDEX(XJ$13:XJ69,$B70+1,1)</f>
        <v>-</v>
      </c>
      <c r="XK70" s="535" t="str" cm="1">
        <f t="array" aca="1" ref="XK70" ca="1">INDEX(XK$13:XK69,$B70+1,1)</f>
        <v>-</v>
      </c>
      <c r="XL70" s="535" t="str" cm="1">
        <f t="array" aca="1" ref="XL70" ca="1">INDEX(XL$13:XL69,$B70+1,1)</f>
        <v>-</v>
      </c>
      <c r="XM70" s="535" t="str" cm="1">
        <f t="array" aca="1" ref="XM70" ca="1">INDEX(XM$13:XM69,$B70+1,1)</f>
        <v>-</v>
      </c>
      <c r="XN70" s="18"/>
      <c r="XO70" s="411" t="b">
        <f t="shared" ca="1" si="311"/>
        <v>0</v>
      </c>
      <c r="XP70" s="535" t="str" cm="1">
        <f t="array" aca="1" ref="XP70" ca="1">INDEX(XP$13:XP69,$B70+1,1)</f>
        <v>-</v>
      </c>
      <c r="XQ70" s="535" t="str" cm="1">
        <f t="array" aca="1" ref="XQ70" ca="1">INDEX(XQ$13:XQ69,$B70+1,1)</f>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411">
        <f t="shared" ca="1" si="312"/>
        <v>0.35</v>
      </c>
      <c r="XW70" s="535" cm="1">
        <f t="array" aca="1" ref="XW70" ca="1">INDEX(XW$13:XW69,$B70+1,1)</f>
        <v>0</v>
      </c>
      <c r="XX70" s="535" cm="1">
        <f t="array" aca="1" ref="XX70" ca="1">INDEX(XX$13:XX69,$B70+1,1)</f>
        <v>0</v>
      </c>
      <c r="XY70" s="535" cm="1">
        <f t="array" aca="1" ref="XY70" ca="1">INDEX(XY$13:XY69,$B70+1,1)</f>
        <v>1</v>
      </c>
      <c r="XZ70" s="535" cm="1">
        <f t="array" aca="1" ref="XZ70" ca="1">INDEX(XZ$13:XZ69,$B70+1,1)</f>
        <v>0</v>
      </c>
      <c r="YA70" s="535" t="str" cm="1">
        <f t="array" aca="1" ref="YA70" ca="1">INDEX(YA$13:YA69,$B70+1,1)</f>
        <v>-</v>
      </c>
      <c r="YB70" s="545" cm="1">
        <f t="array" aca="1" ref="YB70" ca="1">INDEX(i.AgeJ,$AD70,1)</f>
        <v>0</v>
      </c>
      <c r="YC70" s="535" t="str" cm="1">
        <f t="array" aca="1" ref="YC70" ca="1">INDEX(YC$13:YC69,$B70+1,1)</f>
        <v>-</v>
      </c>
      <c r="YD70" s="411" t="str">
        <f t="shared" si="313"/>
        <v>-</v>
      </c>
      <c r="YE70" s="411" t="str">
        <f t="shared" si="313"/>
        <v>-</v>
      </c>
      <c r="YF70" s="535" t="str" cm="1">
        <f t="array" aca="1" ref="YF70" ca="1">INDEX(YF$13:YF69,$B70+1,1)</f>
        <v>-</v>
      </c>
      <c r="YG70" s="535" t="str" cm="1">
        <f t="array" aca="1" ref="YG70" ca="1">INDEX(YG$13:YG69,$B70+1,1)</f>
        <v>-</v>
      </c>
      <c r="YH70" s="535" t="str" cm="1">
        <f t="array" aca="1" ref="YH70" ca="1">INDEX(YH$13:YH69,$B70+1,1)</f>
        <v>-</v>
      </c>
      <c r="YI70" s="535" t="str" cm="1">
        <f t="array" aca="1" ref="YI70" ca="1">INDEX(YI$13:YI69,$B70+1,1)</f>
        <v>-</v>
      </c>
      <c r="YJ70" s="535" t="str" cm="1">
        <f t="array" aca="1" ref="YJ70" ca="1">INDEX(YJ$13:YJ69,$B70+1,1)</f>
        <v>-</v>
      </c>
      <c r="YK70" s="535" t="b" cm="1">
        <f t="array" aca="1" ref="YK70" ca="1">INDEX(YK$13:YK69,$B70+1,1)</f>
        <v>1</v>
      </c>
      <c r="YL70" s="535" t="str" cm="1">
        <f t="array" aca="1" ref="YL70" ca="1">INDEX(YL$13:YL69,$B70+1,1)</f>
        <v>-</v>
      </c>
      <c r="YM70" s="535" cm="1">
        <f t="array" aca="1" ref="YM70" ca="1">INDEX(YM$13:YM69,$B70+1,1)</f>
        <v>0</v>
      </c>
      <c r="YN70" s="535" cm="1">
        <f t="array" aca="1" ref="YN70" ca="1">INDEX(YN$13:YN69,$B70+1,1)</f>
        <v>0</v>
      </c>
      <c r="YO70" s="535" cm="1">
        <f t="array" aca="1" ref="YO70" ca="1">INDEX(YO$13:YO69,$B70+1,1)</f>
        <v>0</v>
      </c>
      <c r="YP70" s="18"/>
      <c r="YQ70" s="411">
        <f t="shared" si="314"/>
        <v>50</v>
      </c>
      <c r="YR70" s="411">
        <f t="shared" si="314"/>
        <v>50</v>
      </c>
      <c r="YS70" s="411">
        <f t="shared" si="314"/>
        <v>50</v>
      </c>
      <c r="YT70" s="411">
        <f t="shared" si="314"/>
        <v>50</v>
      </c>
      <c r="YU70" s="535" cm="1">
        <f t="array" aca="1" ref="YU70" ca="1">INDEX(YU$13:YU69,$B70+1,1)</f>
        <v>1</v>
      </c>
      <c r="YV70" s="535" cm="1">
        <f t="array" aca="1" ref="YV70" ca="1">INDEX(YV$13:YV69,$B70+1,1)</f>
        <v>1</v>
      </c>
      <c r="YW70" s="535" cm="1">
        <f t="array" aca="1" ref="YW70" ca="1">INDEX(YW$13:YW69,$B70+1,1)</f>
        <v>1</v>
      </c>
      <c r="YX70" s="535" cm="1">
        <f t="array" aca="1" ref="YX70" ca="1">INDEX(YX$13:YX69,$B70+1,1)</f>
        <v>1</v>
      </c>
      <c r="YY70" s="535" t="str" cm="1">
        <f t="array" aca="1" ref="YY70" ca="1">INDEX(YY$13:YY69,$B70+1,1)</f>
        <v>-</v>
      </c>
      <c r="YZ70" s="535" t="str" cm="1">
        <f t="array" aca="1" ref="YZ70" ca="1">INDEX(YZ$13:YZ69,$B70+1,1)</f>
        <v>-</v>
      </c>
      <c r="ZA70" s="535" t="str" cm="1">
        <f t="array" aca="1" ref="ZA70" ca="1">INDEX(ZA$13:ZA69,$B70+1,1)</f>
        <v>-</v>
      </c>
      <c r="ZB70" s="535" t="str" cm="1">
        <f t="array" aca="1" ref="ZB70" ca="1">INDEX(ZB$13:ZB69,$B70+1,1)</f>
        <v>-</v>
      </c>
      <c r="ZC70" s="535" t="str" cm="1">
        <f t="array" aca="1" ref="ZC70" ca="1">INDEX(ZC$13:ZC69,$B70+1,1)</f>
        <v>-</v>
      </c>
      <c r="ZD70" s="18"/>
      <c r="ZE70" s="411">
        <f t="shared" ca="1" si="315"/>
        <v>1.5</v>
      </c>
      <c r="ZF70" s="18"/>
      <c r="ZG70" s="535" t="str" cm="1">
        <f t="array" aca="1" ref="ZG70" ca="1">INDEX(ZG$13:ZG69,$B70+1,1)</f>
        <v>-</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43">
        <f t="shared" ca="1" si="316"/>
        <v>652</v>
      </c>
      <c r="ZP70" s="543">
        <f t="shared" ca="1" si="316"/>
        <v>686</v>
      </c>
      <c r="ZQ70" s="543">
        <f t="shared" ca="1" si="316"/>
        <v>721</v>
      </c>
      <c r="ZR70" s="459">
        <f t="shared" ca="1" si="317"/>
        <v>469</v>
      </c>
      <c r="ZS70" s="459">
        <f t="shared" ca="1" si="317"/>
        <v>504</v>
      </c>
      <c r="ZT70" s="459">
        <f t="shared" ca="1" si="317"/>
        <v>539</v>
      </c>
      <c r="ZU70" s="459">
        <f t="shared" ca="1" si="318"/>
        <v>385</v>
      </c>
      <c r="ZV70" s="459">
        <f t="shared" ca="1" si="318"/>
        <v>420</v>
      </c>
      <c r="ZW70" s="459">
        <f t="shared" ca="1" si="318"/>
        <v>455</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t="str" cm="1">
        <f t="array" aca="1" ref="AAB70" ca="1">INDEX(AAB$13:AAB69,$B70+1,1)</f>
        <v>-</v>
      </c>
      <c r="AAC70" s="535" t="str" cm="1">
        <f t="array" aca="1" ref="AAC70" ca="1">INDEX(AAC$13:AAC69,$B70+1,1)</f>
        <v>-</v>
      </c>
      <c r="AAD70" s="535" t="str" cm="1">
        <f t="array" aca="1" ref="AAD70" ca="1">INDEX(AAD$13:AAD69,$B70+1,1)</f>
        <v>-</v>
      </c>
      <c r="AAE70" s="535" t="str" cm="1">
        <f t="array" aca="1" ref="AAE70" ca="1">INDEX(AAE$13:AAE69,$B70+1,1)</f>
        <v>-</v>
      </c>
      <c r="AAF70" s="535" t="str" cm="1">
        <f t="array" aca="1" ref="AAF70" ca="1">INDEX(AAF$13:AAF69,$B70+1,1)</f>
        <v>-</v>
      </c>
      <c r="AAG70" s="535" t="str" cm="1">
        <f t="array" aca="1" ref="AAG70" ca="1">INDEX(AAG$13:AAG69,$B70+1,1)</f>
        <v>-</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cm="1">
        <f t="array" aca="1" ref="AAL70" ca="1">INDEX(AAL$13:AAL69,$B70+1,1)</f>
        <v>0</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cm="1">
        <f t="array" aca="1" ref="AAR70" ca="1">INDEX(AAR$13:AAR69,$B70+1,1)</f>
        <v>0</v>
      </c>
      <c r="AAS70" s="535" t="str" cm="1">
        <f t="array" aca="1" ref="AAS70" ca="1">INDEX(AAS$13:AAS69,$B70+1,1)</f>
        <v>-</v>
      </c>
      <c r="AAT70" s="535" t="str" cm="1">
        <f t="array" aca="1" ref="AAT70" ca="1">INDEX(AAT$13:AAT69,$B70+1,1)</f>
        <v>-</v>
      </c>
      <c r="AAU70" s="535" t="str" cm="1">
        <f t="array" aca="1" ref="AAU70" ca="1">INDEX(AAU$13:AAU69,$B70+1,1)</f>
        <v>-</v>
      </c>
      <c r="AAV70" s="535" cm="1">
        <f t="array" aca="1" ref="AAV70" ca="1">INDEX(AAV$13:AAV69,$B70+1,1)</f>
        <v>1</v>
      </c>
      <c r="AAW70" s="535" cm="1">
        <f t="array" aca="1" ref="AAW70" ca="1">INDEX(AAW$13:AAW69,$B70+1,1)</f>
        <v>1</v>
      </c>
      <c r="AAX70" s="535" t="str" cm="1">
        <f t="array" aca="1" ref="AAX70" ca="1">INDEX(AAX$13:AAX69,$B70+1,1)</f>
        <v>-</v>
      </c>
      <c r="AAY70" s="535" t="str" cm="1">
        <f t="array" aca="1" ref="AAY70" ca="1">INDEX(AAY$13:AAY69,$B70+1,1)</f>
        <v>-</v>
      </c>
      <c r="AAZ70" s="535" t="str" cm="1">
        <f t="array" aca="1" ref="AAZ70" ca="1">INDEX(AAZ$13:AAZ69,$B70+1,1)</f>
        <v>-</v>
      </c>
      <c r="ABA70" s="535" t="str" cm="1">
        <f t="array" aca="1" ref="ABA70" ca="1">INDEX(ABA$13:ABA69,$B70+1,1)</f>
        <v>-</v>
      </c>
      <c r="ABB70" s="535" t="str" cm="1">
        <f t="array" aca="1" ref="ABB70" ca="1">INDEX(ABB$13:ABB69,$B70+1,1)</f>
        <v>-</v>
      </c>
      <c r="ABC70" s="535" t="str" cm="1">
        <f t="array" aca="1" ref="ABC70" ca="1">INDEX(ABC$13:ABC69,$B70+1,1)</f>
        <v>-</v>
      </c>
      <c r="ABD70" s="535" t="str" cm="1">
        <f t="array" aca="1" ref="ABD70" ca="1">INDEX(ABD$13:ABD69,$B70+1,1)</f>
        <v>-</v>
      </c>
      <c r="ABE70" s="535" t="str" cm="1">
        <f t="array" aca="1" ref="ABE70" ca="1">INDEX(ABE$13:ABE69,$B70+1,1)</f>
        <v>-</v>
      </c>
      <c r="ABF70" s="535" t="str" cm="1">
        <f t="array" aca="1" ref="ABF70" ca="1">INDEX(ABF$13:ABF69,$B70+1,1)</f>
        <v>-</v>
      </c>
      <c r="ABG70" s="535" t="str" cm="1">
        <f t="array" aca="1" ref="ABG70" ca="1">INDEX(ABG$13:ABG69,$B70+1,1)</f>
        <v>-</v>
      </c>
      <c r="ABH70" s="535" t="str" cm="1">
        <f t="array" aca="1" ref="ABH70" ca="1">INDEX(ABH$13:ABH69,$B70+1,1)</f>
        <v>-</v>
      </c>
      <c r="ABI70" s="535" t="str" cm="1">
        <f t="array" aca="1" ref="ABI70" ca="1">INDEX(ABI$13:ABI69,$B70+1,1)</f>
        <v>-</v>
      </c>
      <c r="ABJ70" s="535" t="str" cm="1">
        <f t="array" aca="1" ref="ABJ70" ca="1">INDEX(ABJ$13:ABJ69,$B70+1,1)</f>
        <v>-</v>
      </c>
      <c r="ABK70" s="18"/>
      <c r="ABL70" s="545" t="str">
        <f t="shared" ca="1" si="319"/>
        <v>-</v>
      </c>
      <c r="ABM70" s="545" t="str">
        <f t="shared" ca="1" si="319"/>
        <v>-</v>
      </c>
      <c r="ABN70" s="545" t="str">
        <f t="shared" ca="1" si="319"/>
        <v>-</v>
      </c>
      <c r="ABO70" s="545" t="str">
        <f t="shared" ca="1" si="319"/>
        <v>-</v>
      </c>
      <c r="ABP70" s="545" t="str">
        <f t="shared" ca="1" si="319"/>
        <v>-</v>
      </c>
      <c r="ABQ70" s="545" t="str">
        <f t="shared" ca="1" si="319"/>
        <v>-</v>
      </c>
      <c r="ABR70" s="545" t="str">
        <f t="shared" ca="1" si="319"/>
        <v>-</v>
      </c>
      <c r="ABS70" s="545" t="str">
        <f t="shared" ca="1" si="319"/>
        <v>-</v>
      </c>
      <c r="ABT70" s="545" t="str">
        <f t="shared" ca="1" si="319"/>
        <v>-</v>
      </c>
      <c r="ABU70" s="545" t="str">
        <f t="shared" ca="1" si="319"/>
        <v>-</v>
      </c>
      <c r="ABV70" s="545" t="str">
        <f t="shared" ca="1" si="320"/>
        <v>-</v>
      </c>
      <c r="ABW70" s="545" t="str">
        <f t="shared" ca="1" si="320"/>
        <v>-</v>
      </c>
      <c r="ABX70" s="545" t="str">
        <f t="shared" ca="1" si="320"/>
        <v>-</v>
      </c>
      <c r="ABY70" s="545" t="str">
        <f t="shared" ca="1" si="320"/>
        <v>-</v>
      </c>
      <c r="ABZ70" s="545" t="str">
        <f t="shared" ca="1" si="320"/>
        <v>-</v>
      </c>
      <c r="ACA70" s="545" t="str">
        <f t="shared" ca="1" si="320"/>
        <v>-</v>
      </c>
      <c r="ACB70" s="545" t="str">
        <f t="shared" ca="1" si="320"/>
        <v>-</v>
      </c>
      <c r="ACC70" s="545" t="b">
        <f t="shared" ca="1" si="320"/>
        <v>1</v>
      </c>
      <c r="ACD70" s="545" t="str">
        <f t="shared" ca="1" si="320"/>
        <v>-</v>
      </c>
      <c r="ACE70" s="545" t="str">
        <f t="shared" ca="1" si="320"/>
        <v>-</v>
      </c>
      <c r="ACF70" s="545" t="str">
        <f t="shared" ca="1" si="321"/>
        <v>-</v>
      </c>
      <c r="ACG70" s="545" t="str">
        <f t="shared" ca="1" si="321"/>
        <v>-</v>
      </c>
      <c r="ACH70" s="545" t="str">
        <f t="shared" ca="1" si="321"/>
        <v>-</v>
      </c>
      <c r="ACI70" s="545" t="str">
        <f t="shared" ca="1" si="321"/>
        <v>-</v>
      </c>
      <c r="ACJ70" s="545" t="str">
        <f t="shared" ca="1" si="321"/>
        <v>-</v>
      </c>
      <c r="ACK70" s="545" t="str">
        <f t="shared" ca="1" si="321"/>
        <v>-</v>
      </c>
      <c r="ACL70" s="545" t="str">
        <f t="shared" ca="1" si="321"/>
        <v>-</v>
      </c>
      <c r="ACM70" s="545" t="str">
        <f t="shared" ca="1" si="321"/>
        <v>-</v>
      </c>
      <c r="ACN70" s="545" t="str">
        <f t="shared" ca="1" si="321"/>
        <v>-</v>
      </c>
      <c r="ACO70" s="545" t="str">
        <f t="shared" ca="1" si="321"/>
        <v>-</v>
      </c>
      <c r="ACP70" s="545" t="str">
        <f t="shared" ca="1" si="322"/>
        <v>-</v>
      </c>
      <c r="ACQ70" s="545" t="str">
        <f t="shared" ca="1" si="322"/>
        <v>-</v>
      </c>
      <c r="ACR70" s="545" t="str">
        <f t="shared" ca="1" si="322"/>
        <v>-</v>
      </c>
      <c r="ACS70" s="545" t="str">
        <f t="shared" ca="1" si="322"/>
        <v>-</v>
      </c>
      <c r="ACT70" s="545" t="str">
        <f t="shared" ca="1" si="322"/>
        <v>-</v>
      </c>
      <c r="ACU70" s="545" t="b">
        <f t="shared" ca="1" si="322"/>
        <v>1</v>
      </c>
      <c r="ACV70" s="545" t="str">
        <f t="shared" ca="1" si="322"/>
        <v>-</v>
      </c>
      <c r="ACW70" s="545" t="str">
        <f t="shared" ca="1" si="322"/>
        <v>-</v>
      </c>
      <c r="ACX70" s="545" t="str">
        <f t="shared" ca="1" si="322"/>
        <v>-</v>
      </c>
      <c r="ACY70" s="545" t="str">
        <f t="shared" ca="1" si="322"/>
        <v>-</v>
      </c>
      <c r="ACZ70" s="545" t="str">
        <f t="shared" ca="1" si="323"/>
        <v>-</v>
      </c>
      <c r="ADA70" s="545" t="str">
        <f t="shared" ca="1" si="323"/>
        <v>-</v>
      </c>
      <c r="ADB70" s="545" t="str">
        <f t="shared" ca="1" si="323"/>
        <v>-</v>
      </c>
      <c r="ADC70" s="545" t="str">
        <f t="shared" ca="1" si="323"/>
        <v>-</v>
      </c>
      <c r="ADD70" s="545" t="str">
        <f t="shared" ca="1" si="323"/>
        <v>-</v>
      </c>
      <c r="ADE70" s="545" t="str">
        <f t="shared" ca="1" si="323"/>
        <v>-</v>
      </c>
      <c r="ADF70" s="545" t="str">
        <f t="shared" ca="1" si="323"/>
        <v>-</v>
      </c>
      <c r="ADG70" s="545" t="str">
        <f t="shared" ca="1" si="323"/>
        <v>-</v>
      </c>
      <c r="ADH70" s="545" t="str">
        <f t="shared" ca="1" si="323"/>
        <v>-</v>
      </c>
      <c r="ADI70" s="545" t="str">
        <f t="shared" ca="1" si="323"/>
        <v>-</v>
      </c>
      <c r="ADJ70" s="545" t="str">
        <f t="shared" ca="1" si="324"/>
        <v>-</v>
      </c>
      <c r="ADK70" s="545" t="str">
        <f t="shared" ca="1" si="324"/>
        <v>-</v>
      </c>
      <c r="ADL70" s="545" t="str">
        <f t="shared" ca="1" si="324"/>
        <v>-</v>
      </c>
      <c r="ADM70" s="545" t="b">
        <f t="shared" ca="1" si="324"/>
        <v>1</v>
      </c>
      <c r="ADN70" s="545" t="str">
        <f t="shared" ca="1" si="324"/>
        <v>-</v>
      </c>
      <c r="ADO70" s="545" t="str">
        <f t="shared" ca="1" si="324"/>
        <v>-</v>
      </c>
      <c r="ADP70" s="545" t="str">
        <f t="shared" ca="1" si="324"/>
        <v>-</v>
      </c>
      <c r="ADQ70" s="545" t="str">
        <f t="shared" ca="1" si="324"/>
        <v>-</v>
      </c>
      <c r="ADR70" s="545" t="str">
        <f t="shared" ca="1" si="324"/>
        <v>-</v>
      </c>
      <c r="ADS70" s="545" t="str">
        <f t="shared" ca="1" si="324"/>
        <v>-</v>
      </c>
      <c r="ADT70" s="545" t="str">
        <f t="shared" ca="1" si="325"/>
        <v>-</v>
      </c>
      <c r="ADU70" s="545" t="str">
        <f t="shared" ca="1" si="325"/>
        <v>-</v>
      </c>
      <c r="ADV70" s="545" t="str">
        <f t="shared" ca="1" si="325"/>
        <v>-</v>
      </c>
      <c r="ADW70" s="545" t="str">
        <f t="shared" ca="1" si="325"/>
        <v>-</v>
      </c>
      <c r="ADX70" s="545" t="str">
        <f t="shared" ca="1" si="325"/>
        <v>-</v>
      </c>
      <c r="ADY70" s="545" t="str">
        <f t="shared" ca="1" si="325"/>
        <v>-</v>
      </c>
      <c r="ADZ70" s="545" t="str">
        <f t="shared" ca="1" si="325"/>
        <v>-</v>
      </c>
      <c r="AEA70" s="545" t="str">
        <f t="shared" ca="1" si="325"/>
        <v>-</v>
      </c>
      <c r="AEB70" s="545" t="str">
        <f t="shared" ca="1" si="325"/>
        <v>-</v>
      </c>
      <c r="AEC70" s="545" t="str">
        <f t="shared" ca="1" si="325"/>
        <v>-</v>
      </c>
      <c r="AED70" s="545" t="str">
        <f t="shared" ca="1" si="326"/>
        <v>-</v>
      </c>
      <c r="AEE70" s="545" t="b">
        <f t="shared" ca="1" si="326"/>
        <v>1</v>
      </c>
      <c r="AEF70" s="545" t="str">
        <f t="shared" ca="1" si="326"/>
        <v>-</v>
      </c>
      <c r="AEG70" s="545" t="str">
        <f t="shared" ca="1" si="326"/>
        <v>-</v>
      </c>
      <c r="AEH70" s="545" t="str">
        <f t="shared" ca="1" si="326"/>
        <v>-</v>
      </c>
      <c r="AEI70" s="545" t="str">
        <f t="shared" ca="1" si="326"/>
        <v>-</v>
      </c>
      <c r="AEJ70" s="545" t="str">
        <f t="shared" ca="1" si="326"/>
        <v>-</v>
      </c>
      <c r="AEK70" s="545" t="str">
        <f t="shared" ca="1" si="326"/>
        <v>-</v>
      </c>
      <c r="AEL70" s="545" t="str">
        <f t="shared" ca="1" si="326"/>
        <v>-</v>
      </c>
      <c r="AEM70" s="545" t="str">
        <f t="shared" ca="1" si="326"/>
        <v>-</v>
      </c>
      <c r="AEN70" s="545" t="str">
        <f t="shared" ca="1" si="327"/>
        <v>-</v>
      </c>
      <c r="AEO70" s="545" t="str">
        <f t="shared" ca="1" si="327"/>
        <v>-</v>
      </c>
      <c r="AEP70" s="545" t="str">
        <f t="shared" ca="1" si="327"/>
        <v>-</v>
      </c>
      <c r="AEQ70" s="545" t="str">
        <f t="shared" ca="1" si="327"/>
        <v>-</v>
      </c>
      <c r="AER70" s="545" t="str">
        <f t="shared" ca="1" si="327"/>
        <v>-</v>
      </c>
      <c r="AES70" s="545" t="str">
        <f t="shared" ca="1" si="327"/>
        <v>-</v>
      </c>
      <c r="AET70" s="545" t="str">
        <f t="shared" ca="1" si="327"/>
        <v>-</v>
      </c>
      <c r="AEU70" s="545" t="str">
        <f t="shared" ca="1" si="327"/>
        <v>-</v>
      </c>
      <c r="AEV70" s="545" t="str">
        <f t="shared" ca="1" si="327"/>
        <v>-</v>
      </c>
      <c r="AEW70" s="545" t="b">
        <f t="shared" ca="1" si="327"/>
        <v>1</v>
      </c>
      <c r="AEX70" s="535" cm="1">
        <f t="array" aca="1" ref="AEX70" ca="1">INDEX(AEX$13:AEX69,$B70+1,1)</f>
        <v>0</v>
      </c>
      <c r="AEY70" s="483">
        <v>0</v>
      </c>
    </row>
    <row r="71" spans="1:831" outlineLevel="2">
      <c r="A71" s="18">
        <f t="shared" si="221"/>
        <v>58</v>
      </c>
      <c r="B71" s="191">
        <f t="shared" ca="1" si="343"/>
        <v>51</v>
      </c>
      <c r="C71" s="458">
        <f t="shared" ca="1" si="225"/>
        <v>1200</v>
      </c>
      <c r="D71" s="119" t="str">
        <f t="shared" ca="1" si="226"/>
        <v>GSW</v>
      </c>
      <c r="E71" t="b">
        <v>0</v>
      </c>
      <c r="F71" t="b">
        <v>0</v>
      </c>
      <c r="G71" t="b">
        <f t="shared" si="227"/>
        <v>0</v>
      </c>
      <c r="H71" s="191">
        <f t="shared" ca="1" si="338"/>
        <v>7</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4</v>
      </c>
      <c r="N71" s="535" cm="1">
        <f t="array" aca="1" ref="N71" ca="1">INDEX(N$13:N70,$B71+1,1)</f>
        <v>3</v>
      </c>
      <c r="O71" s="535" cm="1">
        <f t="array" aca="1" ref="O71" ca="1">INDEX(O$13:O70,$B71+1,1)</f>
        <v>2</v>
      </c>
      <c r="P71" s="535" cm="1">
        <f t="array" aca="1" ref="P71" ca="1">INDEX(P$13:P70,$B71+1,1)</f>
        <v>0</v>
      </c>
      <c r="Q71" s="535" cm="1">
        <f t="array" aca="1" ref="Q71" ca="1">INDEX(Q$13:Q70,$B71+1,1)</f>
        <v>1</v>
      </c>
      <c r="R71" s="535" cm="1">
        <f t="array" aca="1" ref="R71" ca="1">INDEX(R$13:R70,$B71+1,1)</f>
        <v>1</v>
      </c>
      <c r="S71" s="535" cm="1">
        <f t="array" aca="1" ref="S71" ca="1">INDEX(S$13:S70,$B71+1,1)</f>
        <v>1</v>
      </c>
      <c r="T71" s="411">
        <f t="shared" ca="1" si="228"/>
        <v>2</v>
      </c>
      <c r="U71" s="411">
        <f t="shared" ca="1" si="228"/>
        <v>2</v>
      </c>
      <c r="V71" s="411">
        <f t="shared" ca="1" si="229"/>
        <v>2</v>
      </c>
      <c r="W71" s="777" t="b">
        <f t="shared" ca="1" si="230"/>
        <v>1</v>
      </c>
      <c r="X71" s="777" t="b">
        <f t="shared" ca="1" si="230"/>
        <v>1</v>
      </c>
      <c r="Y71" s="777" t="b">
        <f t="shared" ca="1" si="230"/>
        <v>1</v>
      </c>
      <c r="Z71" s="796" t="b" cm="1">
        <f t="array" aca="1" ref="Z71" ca="1">INDEX(Z$13:Z70,$B71+1,1)</f>
        <v>0</v>
      </c>
      <c r="AA71" s="411">
        <f t="shared" ca="1" si="328"/>
        <v>6</v>
      </c>
      <c r="AB71" s="411">
        <f t="shared" ca="1" si="231"/>
        <v>6</v>
      </c>
      <c r="AC71" s="535" cm="1">
        <f t="array" aca="1" ref="AC71" ca="1">INDEX(AC$13:AC70,$B71+1,1)</f>
        <v>6</v>
      </c>
      <c r="AD71" s="535" cm="1">
        <f t="array" aca="1" ref="AD71" ca="1">INDEX(AD$13:AD70,$B71+1,1)</f>
        <v>6</v>
      </c>
      <c r="AE71" s="535" cm="1">
        <f t="array" aca="1" ref="AE71" ca="1">INDEX(AE$13:AE70,$B71+1,1)</f>
        <v>0</v>
      </c>
      <c r="AF71" s="535" cm="1">
        <f t="array" aca="1" ref="AF71" ca="1">INDEX(AF$13:AF70,$B71+1,1)</f>
        <v>0</v>
      </c>
      <c r="AG71" s="535" cm="1">
        <f t="array" aca="1" ref="AG71" ca="1">INDEX(AG$13:AG70,$B71+1,1)</f>
        <v>0</v>
      </c>
      <c r="AH71" s="535" cm="1">
        <f t="array" aca="1" ref="AH71" ca="1">INDEX(AH$13:AH70,$B71+1,1)</f>
        <v>0</v>
      </c>
      <c r="AI71" s="87">
        <f t="shared" ca="1" si="350"/>
        <v>2</v>
      </c>
      <c r="AJ71" s="87">
        <f ca="1">INDEX(CHOOSE($N71,DataAutumn!i.AdultDrys,DataWinter!i.AdultDrys,DataSpring!i.AdultDrys),1,$T71)</f>
        <v>1</v>
      </c>
      <c r="AK71" s="535" cm="1">
        <f t="array" aca="1" ref="AK71" ca="1">INDEX(AK$13:AK70,$B71+1,1)</f>
        <v>2</v>
      </c>
      <c r="AL71" s="535" cm="1">
        <f t="array" aca="1" ref="AL71" ca="1">INDEX(AL$13:AL70,$B71+1,1)</f>
        <v>0</v>
      </c>
      <c r="AM71" s="475">
        <v>3</v>
      </c>
      <c r="AN71" s="111"/>
      <c r="AO71" s="111"/>
      <c r="AP71" s="111"/>
      <c r="AQ71" s="111"/>
      <c r="AR71" s="111"/>
      <c r="AS71" s="111"/>
      <c r="AT71" s="111"/>
      <c r="AU71" s="111"/>
      <c r="AV71" s="111"/>
      <c r="AW71" s="111"/>
      <c r="AX71" s="111"/>
      <c r="AY71" s="111"/>
      <c r="AZ71" s="111" t="str">
        <f>"Cropgraze"&amp;XU71</f>
        <v>Cropgraze0</v>
      </c>
      <c r="BA71" s="312" t="str">
        <f ca="1">LEFT(BA70,LEN($BA$57))     &amp;    TEXT($H71," 00000 ")        &amp;      INDEX(i.ModelStructure,$I71,1)    &amp;" "
&amp; $D71                &amp;    " Past" &amp; TEXT($XV71,"??0%;;??0%;    ") &amp; IF($DK71=0," SFM","")&amp;IF($DK71=1," MFM","")&amp;IF($DK71=7," Mat","")&amp;IF($DQ71=TRUE,"&amp;BBT","    ")              &amp;      " TOL"&amp;INDEX(i.TOL_Desc,1,$N71)
&amp; " Scan"&amp;$AK71       &amp;    CHOOSE($K71+1," CFS"," GFS"," NFS")
&amp; " RR"&amp;TEXT(SUM($FD71:$FE71),"+00%;-00%;    ;@")
&amp; " EL"&amp;IF($EZ71="-","_Opt",TEXT($EZ71,"000%"))
&amp; " Emptys_"&amp;CHOOSE($AI71,"Free  ","Retain","Sell  ","Single")
&amp; " ("&amp;IF(OR($ZH71,AND($ZH71="-",$DD71)),"P","E")   &amp;IF(OR($ZJ71,AND($ZJ71="-",$DE71)),"T","t")        &amp;     "_F"&amp;IF($AAG71&lt;&gt;FALSE,3,0)+COUNTIF($ZY71:$AAC71,TRUE)+COUNTIF($BV71:$BW71,"&gt;0")&amp;IF($AAE71&lt;&gt;FALSE,3,0)+COUNTIF($BV71:$BW71,"&gt;0")&amp;"N"&amp;IF($AAJ71&lt;&gt;"-",$AAJ71,$DI71)&amp;IF($AAK71&lt;&gt;"-",$AAK71,$DJ71)&amp;"L"&amp;$AAV71&amp;$AAW71&amp;")"</f>
        <v>GHG 00007 SE GSW Past 35% MFM     TOLSpr Scan2 GFS RR+01% EL000% Emptys_Retain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32"/>
        <v>1</v>
      </c>
      <c r="BO71" s="411" t="str">
        <f t="shared" ca="1" si="232"/>
        <v>-</v>
      </c>
      <c r="BP71" s="411" t="b">
        <f t="shared" ca="1" si="232"/>
        <v>0</v>
      </c>
      <c r="BQ71" s="411" t="str">
        <f t="shared" ca="1" si="232"/>
        <v>-</v>
      </c>
      <c r="BR71" s="411" t="str">
        <f t="shared" ca="1" si="232"/>
        <v>-</v>
      </c>
      <c r="BS71" s="411" t="str">
        <f t="shared" ca="1" si="232"/>
        <v>-</v>
      </c>
      <c r="BT71" s="411" t="str">
        <f t="shared" ca="1" si="232"/>
        <v>-</v>
      </c>
      <c r="BU71" s="411" t="str">
        <f t="shared" ca="1" si="232"/>
        <v>-</v>
      </c>
      <c r="BV71" s="411" t="str">
        <f t="shared" ca="1" si="232"/>
        <v>-</v>
      </c>
      <c r="BW71" s="411" t="str">
        <f t="shared" ca="1" si="232"/>
        <v>-</v>
      </c>
      <c r="BX71" s="411" t="str">
        <f t="shared" ca="1" si="232"/>
        <v>-</v>
      </c>
      <c r="BY71" s="411" t="str">
        <f t="shared" ca="1" si="232"/>
        <v>-</v>
      </c>
      <c r="BZ71" s="411" t="b">
        <f t="shared" ca="1" si="232"/>
        <v>0</v>
      </c>
      <c r="CA71" s="87">
        <f t="shared" ca="1" si="232"/>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33"/>
        <v>-</v>
      </c>
      <c r="CI71" s="411">
        <f t="shared" ca="1" si="234"/>
        <v>1</v>
      </c>
      <c r="CJ71" s="411">
        <f t="shared" ca="1" si="234"/>
        <v>1</v>
      </c>
      <c r="CK71" s="535" t="str" cm="1">
        <f t="array" aca="1" ref="CK71" ca="1">INDEX(CK$13:CK70,$B71+1,1)</f>
        <v>-</v>
      </c>
      <c r="CL71" s="535" t="str" cm="1">
        <f t="array" aca="1" ref="CL71" ca="1">INDEX(CL$13:CL70,$B71+1,1)</f>
        <v>-</v>
      </c>
      <c r="CM71" s="535" t="str" cm="1">
        <f t="array" aca="1" ref="CM71" ca="1">INDEX(CM$13:CM70,$B71+1,1)</f>
        <v>-</v>
      </c>
      <c r="CN71" s="411" t="str">
        <f t="shared" ca="1" si="235"/>
        <v>-</v>
      </c>
      <c r="CO71" s="411">
        <f t="shared" ca="1" si="236"/>
        <v>1</v>
      </c>
      <c r="CP71" s="411">
        <f t="shared" ca="1" si="236"/>
        <v>1</v>
      </c>
      <c r="CQ71" s="535" t="str" cm="1">
        <f t="array" aca="1" ref="CQ71" ca="1">INDEX(CQ$13:CQ70,$B71+1,1)</f>
        <v>-</v>
      </c>
      <c r="CR71" s="411" t="str">
        <f t="shared" ca="1" si="237"/>
        <v>-</v>
      </c>
      <c r="CS71" s="411">
        <f t="shared" ca="1" si="238"/>
        <v>1</v>
      </c>
      <c r="CT71" s="535" t="str" cm="1">
        <f t="array" aca="1" ref="CT71" ca="1">INDEX(CT$13:CT70,$B71+1,1)</f>
        <v>-</v>
      </c>
      <c r="CU71" s="535" t="str" cm="1">
        <f t="array" aca="1" ref="CU71" ca="1">INDEX(CU$13:CU70,$B71+1,1)</f>
        <v>-</v>
      </c>
      <c r="CV71" s="411">
        <f t="shared" ca="1" si="239"/>
        <v>1</v>
      </c>
      <c r="CW71" s="535" t="str" cm="1">
        <f t="array" aca="1" ref="CW71" ca="1">INDEX(CW$13:CW70,$B71+1,1)</f>
        <v>-</v>
      </c>
      <c r="CX71" s="411" t="str">
        <f t="shared" ca="1" si="240"/>
        <v>-</v>
      </c>
      <c r="CY71" s="411">
        <f t="shared" ca="1" si="241"/>
        <v>1</v>
      </c>
      <c r="CZ71" s="411">
        <f t="shared" ca="1" si="241"/>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29"/>
        <v>0</v>
      </c>
      <c r="DH71" s="804" cm="1">
        <f t="array" aca="1" ref="DH71" ca="1">VALUE(IFERROR(VALUE($K71),0) &amp; _xlfn.SWITCH($CD71,"-",4,$CD71) &amp; $L71 &amp; $T71 &amp; "00" &amp; $N71 &amp; $AK71 &amp; $R71 &amp; _xlfn.SWITCH($AM71,3,1,$AM71) &amp; _xlfn.SWITCH($M71,4,0,$M71) &amp; _xlfn.SWITCH($AD71,6,1,$AD71))</f>
        <v>142200321101</v>
      </c>
      <c r="DI71" s="535" cm="1">
        <f t="array" aca="1" ref="DI71" ca="1">INDEX(DI$13:DI70,$B71+1,1)</f>
        <v>1</v>
      </c>
      <c r="DJ71" s="535" cm="1">
        <f t="array" aca="1" ref="DJ71" ca="1">INDEX(DJ$13:DJ70,$B71+1,1)</f>
        <v>1</v>
      </c>
      <c r="DK71" s="411">
        <f t="shared" ca="1" si="242"/>
        <v>1</v>
      </c>
      <c r="DL71" s="411">
        <f t="shared" ca="1" si="242"/>
        <v>60</v>
      </c>
      <c r="DM71" s="411" t="str">
        <f t="shared" ca="1" si="242"/>
        <v>-</v>
      </c>
      <c r="DN71" s="411" t="str">
        <f t="shared" ca="1" si="242"/>
        <v>-</v>
      </c>
      <c r="DO71" s="411" t="str">
        <f t="shared" ca="1" si="242"/>
        <v>-</v>
      </c>
      <c r="DP71" s="411" t="str">
        <f t="shared" ca="1" si="242"/>
        <v>-</v>
      </c>
      <c r="DQ71" s="411" t="b">
        <f t="shared" ca="1" si="243"/>
        <v>0</v>
      </c>
      <c r="DR71" s="411" t="str">
        <f t="shared" ca="1" si="244"/>
        <v>-</v>
      </c>
      <c r="DS71" s="411" t="str">
        <f t="shared" ca="1" si="244"/>
        <v>-</v>
      </c>
      <c r="DT71" s="411" t="str">
        <f t="shared" ca="1" si="244"/>
        <v>-</v>
      </c>
      <c r="DU71" s="411" t="str">
        <f t="shared" ca="1" si="244"/>
        <v>-</v>
      </c>
      <c r="DV71" s="411">
        <f t="shared" ca="1" si="244"/>
        <v>500</v>
      </c>
      <c r="DW71" s="411">
        <f t="shared" ca="1" si="244"/>
        <v>500</v>
      </c>
      <c r="DX71" s="411" t="str">
        <f t="shared" ca="1" si="244"/>
        <v>-</v>
      </c>
      <c r="DY71" s="411" t="str">
        <f t="shared" ca="1" si="244"/>
        <v>-</v>
      </c>
      <c r="DZ71" s="411" t="str">
        <f t="shared" ca="1" si="244"/>
        <v>-</v>
      </c>
      <c r="EA71" s="411" t="str">
        <f t="shared" ca="1" si="245"/>
        <v>-</v>
      </c>
      <c r="EB71" s="411" t="str">
        <f t="shared" ca="1" si="245"/>
        <v>-</v>
      </c>
      <c r="EC71" s="535" cm="1">
        <f t="array" aca="1" ref="EC71" ca="1">INDEX(EC$13:EC70,$B71+1,1)</f>
        <v>0</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535" cm="1">
        <f t="array" aca="1" ref="EN71" ca="1">INDEX(EN$13:EN70,$B71+1,1)</f>
        <v>999999</v>
      </c>
      <c r="EO71" s="535" cm="1">
        <f t="array" aca="1" ref="EO71" ca="1">INDEX(EO$13:EO70,$B71+1,1)</f>
        <v>999999</v>
      </c>
      <c r="EP71" s="782">
        <f t="shared" ca="1" si="246"/>
        <v>0</v>
      </c>
      <c r="EQ71" s="782">
        <f t="shared" ca="1" si="246"/>
        <v>0</v>
      </c>
      <c r="ER71" s="782">
        <f t="shared" ca="1" si="246"/>
        <v>999999</v>
      </c>
      <c r="ES71" s="800" t="str">
        <f t="shared" ca="1" si="330"/>
        <v>-</v>
      </c>
      <c r="ET71" s="800" t="str">
        <f t="shared" ca="1" si="247"/>
        <v>-</v>
      </c>
      <c r="EU71" s="801" t="str">
        <f t="shared" ca="1" si="248"/>
        <v>-</v>
      </c>
      <c r="EV71" s="802" t="str">
        <f t="shared" ca="1" si="331"/>
        <v>-</v>
      </c>
      <c r="EW71" s="781">
        <f t="shared" ca="1" si="249"/>
        <v>999999</v>
      </c>
      <c r="EX71" s="779">
        <f t="shared" ca="1" si="332"/>
        <v>999999</v>
      </c>
      <c r="EY71" s="780">
        <f t="shared" ca="1" si="333"/>
        <v>999999</v>
      </c>
      <c r="EZ71" s="727" cm="1">
        <f t="array" aca="1" ref="EZ71" ca="1">INDEX(i.ELMated,$AB71+1,1)</f>
        <v>0</v>
      </c>
      <c r="FA71" s="728" cm="1">
        <f t="array" aca="1" ref="FA71" ca="1">INDEX(i.ELMatedEst,$AA71+1,$T71)</f>
        <v>0</v>
      </c>
      <c r="FB71" s="535" t="str" cm="1">
        <f t="array" aca="1" ref="FB71" ca="1">INDEX(FB$13:FB70,$B71+1,1)</f>
        <v>-</v>
      </c>
      <c r="FC71" s="535" t="str" cm="1">
        <f t="array" aca="1" ref="FC71" ca="1">INDEX(FC$13:FC70,$B71+1,1)</f>
        <v>-</v>
      </c>
      <c r="FD71" s="664">
        <f t="shared" ca="1" si="250"/>
        <v>0</v>
      </c>
      <c r="FE71" s="666">
        <f t="shared" ca="1" si="251"/>
        <v>5.0000000000000001E-3</v>
      </c>
      <c r="FF71" s="191">
        <f t="shared" ca="1" si="339"/>
        <v>0.95</v>
      </c>
      <c r="FG71" s="667">
        <f t="shared" ca="1" si="252"/>
        <v>0.12</v>
      </c>
      <c r="FH71" s="667">
        <f ca="1">INDEX(CHOOSE($N71,DataAutumn!i.EL_PropnSold,DataWinter!i.EL_PropnSold,DataSpring!i.EL_PropnSold),$AI71,$T71)*INDEX(i.ELMatedEst,$AB71+1,$T71)*i.dAdultRR_ELPropSold
+INDEX(i.dryman,($AJ71-1)*4+$AI71,FH$7)</f>
        <v>0</v>
      </c>
      <c r="FI71" s="667">
        <f ca="1">INDEX(CHOOSE($N71,DataAutumn!i.EL_PropnSold,DataWinter!i.EL_PropnSold,DataSpring!i.EL_PropnSold),$AI71,$T71)*INDEX(i.ELMatedEst,$AB71+1,$T71)*i.dAdultRR_ELPropSold
+INDEX(i.dryman,($AJ71-1)*4+$AI71,FI$7)</f>
        <v>3.125E-2</v>
      </c>
      <c r="FJ71" s="667">
        <f ca="1">INDEX(CHOOSE($N71,DataAutumn!i.EL_PropnSold,DataWinter!i.EL_PropnSold,DataSpring!i.EL_PropnSold),$AI71,$T71)*INDEX(i.ELMatedEst,$AB71+1,$T71)*i.dAdultRR_ELPropSold
+INDEX(i.dryman,($AJ71-1)*4+$AI71,FJ$7)</f>
        <v>3.125E-2</v>
      </c>
      <c r="FK71" s="667">
        <f ca="1">INDEX(CHOOSE($N71,DataAutumn!i.EL_PropnSold,DataWinter!i.EL_PropnSold,DataSpring!i.EL_PropnSold),$AI71,$T71)*INDEX(i.ELMatedEst,$AB71+1,$T71)*i.dAdultRR_ELPropSold
+INDEX(i.dryman,($AJ71-1)*4+$AI71,FK$7)</f>
        <v>3.125E-2</v>
      </c>
      <c r="FL71" s="668">
        <f ca="1">INDEX(CHOOSE($N71,DataAutumn!i.EL_PropnSold,DataWinter!i.EL_PropnSold,DataSpring!i.EL_PropnSold),$AI71,$T71)*INDEX(i.ELMatedEst,$AB71+1,$T71)*i.dAdultLSurv_ELPropSold</f>
        <v>0</v>
      </c>
      <c r="FM71" s="666" t="b">
        <f t="shared" ca="1" si="253"/>
        <v>0</v>
      </c>
      <c r="FN71" s="666" t="b">
        <f t="shared" ca="1" si="253"/>
        <v>0</v>
      </c>
      <c r="FO71" s="716" t="b">
        <f t="shared" ca="1" si="254"/>
        <v>1</v>
      </c>
      <c r="FP71" s="666" t="b">
        <f t="shared" ca="1" si="253"/>
        <v>0</v>
      </c>
      <c r="FQ71" s="668">
        <f t="shared" ca="1" si="255"/>
        <v>1</v>
      </c>
      <c r="FR71" s="669">
        <f t="shared" ca="1" si="256"/>
        <v>0</v>
      </c>
      <c r="FS71" s="670" t="b">
        <f t="shared" ca="1" si="257"/>
        <v>0</v>
      </c>
      <c r="FT71" s="665" t="b">
        <f t="shared" ca="1" si="258"/>
        <v>0</v>
      </c>
      <c r="FU71" s="411" t="b">
        <f t="shared" ca="1" si="258"/>
        <v>0</v>
      </c>
      <c r="FV71" s="411" t="b">
        <f t="shared" ca="1" si="258"/>
        <v>1</v>
      </c>
      <c r="FW71" s="87">
        <f t="shared" ca="1" si="259"/>
        <v>2</v>
      </c>
      <c r="FX71" s="87">
        <f t="shared" ca="1" si="259"/>
        <v>2</v>
      </c>
      <c r="FY71" s="411">
        <f t="shared" ca="1" si="260"/>
        <v>1</v>
      </c>
      <c r="FZ71" s="411">
        <f t="shared" ca="1" si="261"/>
        <v>1</v>
      </c>
      <c r="GA71" s="411">
        <f t="shared" ca="1" si="261"/>
        <v>1</v>
      </c>
      <c r="GB71" s="411">
        <f t="shared" ca="1" si="262"/>
        <v>1</v>
      </c>
      <c r="GC71" s="411">
        <f t="shared" ca="1" si="263"/>
        <v>0.35</v>
      </c>
      <c r="GD71" s="411" t="b">
        <f t="shared" ca="1" si="263"/>
        <v>1</v>
      </c>
      <c r="GE71" s="411" t="b">
        <f t="shared" ca="1" si="263"/>
        <v>0</v>
      </c>
      <c r="GF71" s="411" t="b">
        <f t="shared" ca="1" si="263"/>
        <v>0</v>
      </c>
      <c r="GG71" s="411" t="b">
        <f t="shared" ca="1" si="263"/>
        <v>0</v>
      </c>
      <c r="GH71" s="87">
        <f t="shared" ca="1" si="264"/>
        <v>1</v>
      </c>
      <c r="GI71" s="87">
        <f t="shared" ca="1" si="264"/>
        <v>1</v>
      </c>
      <c r="GJ71" s="87">
        <f t="shared" ca="1" si="264"/>
        <v>1</v>
      </c>
      <c r="GK71" s="87">
        <f t="shared" ca="1" si="264"/>
        <v>1</v>
      </c>
      <c r="GL71" s="87">
        <f t="shared" ca="1" si="264"/>
        <v>1</v>
      </c>
      <c r="GM71" s="87">
        <f t="shared" ca="1" si="264"/>
        <v>1</v>
      </c>
      <c r="GN71" s="87">
        <f t="shared" ca="1" si="264"/>
        <v>1</v>
      </c>
      <c r="GO71" s="87">
        <f t="shared" ca="1" si="264"/>
        <v>1</v>
      </c>
      <c r="GP71" s="535" cm="1">
        <f t="array" aca="1" ref="GP71" ca="1">INDEX(GP$13:GP70,$B71+1,1)</f>
        <v>0</v>
      </c>
      <c r="GQ71" s="535" cm="1">
        <f t="array" aca="1" ref="GQ71" ca="1">INDEX(GQ$13:GQ70,$B71+1,1)</f>
        <v>0</v>
      </c>
      <c r="GR71" s="535" cm="1">
        <f t="array" aca="1" ref="GR71" ca="1">INDEX(GR$13:GR70,$B71+1,1)</f>
        <v>0</v>
      </c>
      <c r="GS71" s="535" cm="1">
        <f t="array" aca="1" ref="GS71" ca="1">INDEX(GS$13:GS70,$B71+1,1)</f>
        <v>0</v>
      </c>
      <c r="GT71" s="411" cm="1">
        <f t="array" aca="1" ref="GT71" ca="1">INDEX(i.dse_type,1,$L71)</f>
        <v>0</v>
      </c>
      <c r="GU71" s="535" t="str" cm="1">
        <f t="array" aca="1" ref="GU71" ca="1">INDEX(GU$13:GU70,$B71+1,1)</f>
        <v>-</v>
      </c>
      <c r="GV71" s="535" t="str" cm="1">
        <f t="array" aca="1" ref="GV71" ca="1">INDEX(GV$13:GV70,$B71+1,1)</f>
        <v>-</v>
      </c>
      <c r="GW71" s="535" t="str" cm="1">
        <f t="array" aca="1" ref="GW71" ca="1">INDEX(GW$13:GW70,$B71+1,1)</f>
        <v>-</v>
      </c>
      <c r="GX71" s="18"/>
      <c r="GY71" s="535" t="str" cm="1">
        <f t="array" aca="1" ref="GY71" ca="1">INDEX(GY$13:GY70,$B71+1,1)</f>
        <v>-</v>
      </c>
      <c r="GZ71" s="535" t="str" cm="1">
        <f t="array" aca="1" ref="GZ71" ca="1">INDEX(GZ$13:GZ70,$B71+1,1)</f>
        <v>-</v>
      </c>
      <c r="HA71" s="535" t="str" cm="1">
        <f t="array" aca="1" ref="HA71" ca="1">INDEX(HA$13:HA70,$B71+1,1)</f>
        <v>-</v>
      </c>
      <c r="HB71" s="411">
        <f t="shared" si="334"/>
        <v>0</v>
      </c>
      <c r="HC71" s="535" t="str" cm="1">
        <f t="array" aca="1" ref="HC71" ca="1">INDEX(HC$13:HC70,$B71+1,1)</f>
        <v>-</v>
      </c>
      <c r="HD71" s="535" cm="1">
        <f t="array" aca="1" ref="HD71" ca="1">INDEX(HD$13:HD70,$B71+1,1)</f>
        <v>1</v>
      </c>
      <c r="HE71" s="535" cm="1">
        <f t="array" aca="1" ref="HE71" ca="1">INDEX(HE$13:HE70,$B71+1,1)</f>
        <v>1</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t="str" cm="1">
        <f t="array" aca="1" ref="HU71" ca="1">INDEX(HU$13:HU70,$B71+1,1)</f>
        <v>-</v>
      </c>
      <c r="HV71" s="535" t="str" cm="1">
        <f t="array" aca="1" ref="HV71" ca="1">INDEX(HV$13:HV70,$B71+1,1)</f>
        <v>-</v>
      </c>
      <c r="HW71" s="535" t="str" cm="1">
        <f t="array" aca="1" ref="HW71" ca="1">INDEX(HW$13:HW70,$B71+1,1)</f>
        <v>-</v>
      </c>
      <c r="HX71" s="535" t="str" cm="1">
        <f t="array" aca="1" ref="HX71" ca="1">INDEX(HX$13:HX70,$B71+1,1)</f>
        <v>-</v>
      </c>
      <c r="HY71" s="535" t="str" cm="1">
        <f t="array" aca="1" ref="HY71" ca="1">INDEX(HY$13:HY70,$B71+1,1)</f>
        <v>-</v>
      </c>
      <c r="HZ71" s="535" t="str" cm="1">
        <f t="array" aca="1" ref="HZ71" ca="1">INDEX(HZ$13:HZ70,$B71+1,1)</f>
        <v>-</v>
      </c>
      <c r="IA71" s="535" cm="1">
        <f t="array" aca="1" ref="IA71" ca="1">INDEX(IA$13:IA70,$B71+1,1)</f>
        <v>0</v>
      </c>
      <c r="IB71" s="535" t="str" cm="1">
        <f t="array" aca="1" ref="IB71" ca="1">INDEX(IB$13:IB70,$B71+1,1)</f>
        <v>-</v>
      </c>
      <c r="IC71" s="535" cm="1">
        <f t="array" aca="1" ref="IC71" ca="1">INDEX(IC$13:IC70,$B71+1,1)</f>
        <v>1</v>
      </c>
      <c r="ID71" s="727">
        <f t="shared" si="265"/>
        <v>0</v>
      </c>
      <c r="IE71" s="727">
        <f t="shared" si="265"/>
        <v>0</v>
      </c>
      <c r="IF71" s="727">
        <f t="shared" si="265"/>
        <v>0</v>
      </c>
      <c r="IG71" s="727">
        <f t="shared" si="266"/>
        <v>0</v>
      </c>
      <c r="IH71" s="727">
        <f t="shared" si="266"/>
        <v>0</v>
      </c>
      <c r="II71" s="727">
        <f t="shared" si="266"/>
        <v>0</v>
      </c>
      <c r="IJ71" s="535" cm="1">
        <f t="array" aca="1" ref="IJ71" ca="1">INDEX(IJ$13:IJ70,$B71+1,1)</f>
        <v>0</v>
      </c>
      <c r="IK71" s="727">
        <f t="shared" si="267"/>
        <v>1</v>
      </c>
      <c r="IL71" s="727">
        <f t="shared" si="267"/>
        <v>0</v>
      </c>
      <c r="IM71" s="727">
        <f t="shared" si="267"/>
        <v>0</v>
      </c>
      <c r="IN71" s="727">
        <f t="shared" si="267"/>
        <v>0</v>
      </c>
      <c r="IO71" s="535" cm="1">
        <f t="array" aca="1" ref="IO71" ca="1">INDEX(IO$13:IO70,$B71+1,1)</f>
        <v>0</v>
      </c>
      <c r="IP71" s="727">
        <f t="shared" si="267"/>
        <v>0</v>
      </c>
      <c r="IQ71" s="18"/>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t="str" cm="1">
        <f t="array" aca="1" ref="JB71" ca="1">INDEX(JB$13:JB70,$B71+1,1)</f>
        <v>-</v>
      </c>
      <c r="JC71" s="535" t="str" cm="1">
        <f t="array" aca="1" ref="JC71" ca="1">INDEX(JC$13:JC70,$B71+1,1)</f>
        <v>-</v>
      </c>
      <c r="JD71" s="535" t="str" cm="1">
        <f t="array" aca="1" ref="JD71" ca="1">INDEX(JD$13:JD70,$B71+1,1)</f>
        <v>-</v>
      </c>
      <c r="JE71" s="535" t="str" cm="1">
        <f t="array" aca="1" ref="JE71" ca="1">INDEX(JE$13:JE70,$B71+1,1)</f>
        <v>-</v>
      </c>
      <c r="JF71" s="535" t="str" cm="1">
        <f t="array" aca="1" ref="JF71" ca="1">INDEX(JF$13:JF70,$B71+1,1)</f>
        <v>-</v>
      </c>
      <c r="JG71" s="535" t="str" cm="1">
        <f t="array" aca="1" ref="JG71" ca="1">INDEX(JG$13:JG70,$B71+1,1)</f>
        <v>-</v>
      </c>
      <c r="JH71" s="535" cm="1">
        <f t="array" aca="1" ref="JH71" ca="1">INDEX(JH$13:JH70,$B71+1,1)</f>
        <v>0</v>
      </c>
      <c r="JI71" s="535" cm="1">
        <f t="array" aca="1" ref="JI71" ca="1">INDEX(JI$13:JI70,$B71+1,1)</f>
        <v>0</v>
      </c>
      <c r="JJ71" s="545" cm="1">
        <f t="array" aca="1" ref="JJ71" ca="1">IF(AND($N71=JJ$10,$AS71&lt;&gt;0),INDEX(i.LTWFeedLevels,$AS71,12),0)</f>
        <v>0</v>
      </c>
      <c r="JK71" s="630" cm="1">
        <f t="array" aca="1" ref="JK71" ca="1">IF(AND($N71=JK$10,$AT71&lt;&gt;0),INDEX(i.LTWFeedLevels,$AT71,12),0)</f>
        <v>0</v>
      </c>
      <c r="JL71" s="457">
        <f t="shared" ref="JL71:JN71" ca="1" si="357">JK71</f>
        <v>0</v>
      </c>
      <c r="JM71" s="457">
        <f t="shared" ca="1" si="357"/>
        <v>0</v>
      </c>
      <c r="JN71" s="457">
        <f t="shared" ca="1" si="357"/>
        <v>0</v>
      </c>
      <c r="JO71" s="545" cm="1">
        <f t="array" aca="1" ref="JO71" ca="1">IF(AND($N71=JO$10,$AS71&lt;&gt;0),INDEX(i.LTWFeedLevels,$AS71,12),0)</f>
        <v>0</v>
      </c>
      <c r="JP71" s="630" cm="1">
        <f t="array" aca="1" ref="JP71" ca="1">IF(AND($N71=JP$10,$AT71&lt;&gt;0),INDEX(i.LTWFeedLevels,$AT71,12),0)</f>
        <v>0</v>
      </c>
      <c r="JQ71" s="457">
        <f t="shared" ref="JQ71:JS71" ca="1" si="358">JP71</f>
        <v>0</v>
      </c>
      <c r="JR71" s="457">
        <f t="shared" ca="1" si="358"/>
        <v>0</v>
      </c>
      <c r="JS71" s="457">
        <f t="shared" ca="1" si="358"/>
        <v>0</v>
      </c>
      <c r="JT71" s="545" cm="1">
        <f t="array" aca="1" ref="JT71" ca="1">IF(AND($N71=JT$10,$AS71&lt;&gt;0),INDEX(i.LTWFeedLevels,$AS71,12),0)</f>
        <v>0</v>
      </c>
      <c r="JU71" s="630" cm="1">
        <f t="array" aca="1" ref="JU71" ca="1">IF(AND($N71=JU$10,$AT71&lt;&gt;0),INDEX(i.LTWFeedLevels,$AT71,12),0)</f>
        <v>0</v>
      </c>
      <c r="JV71" s="457">
        <f t="shared" ref="JV71:JX71" ca="1" si="359">JU71</f>
        <v>0</v>
      </c>
      <c r="JW71" s="457">
        <f t="shared" ca="1" si="359"/>
        <v>0</v>
      </c>
      <c r="JX71" s="457">
        <f t="shared" ca="1" si="359"/>
        <v>0</v>
      </c>
      <c r="JY71" s="189">
        <f t="shared" ca="1" si="271"/>
        <v>0</v>
      </c>
      <c r="JZ71" s="189">
        <f t="shared" ca="1" si="271"/>
        <v>0</v>
      </c>
      <c r="KA71" s="189">
        <f t="shared" ca="1" si="271"/>
        <v>0</v>
      </c>
      <c r="KB71" s="189">
        <f t="shared" ca="1" si="271"/>
        <v>0</v>
      </c>
      <c r="KC71" s="189">
        <f t="shared" ca="1" si="271"/>
        <v>0</v>
      </c>
      <c r="KD71" s="189">
        <f t="shared" ca="1" si="271"/>
        <v>0</v>
      </c>
      <c r="KE71" s="189">
        <f t="shared" ca="1" si="271"/>
        <v>0</v>
      </c>
      <c r="KF71" s="189">
        <f t="shared" ca="1" si="271"/>
        <v>0</v>
      </c>
      <c r="KG71" s="189">
        <f t="shared" ca="1" si="271"/>
        <v>0</v>
      </c>
      <c r="KH71" s="189">
        <f t="shared" ca="1" si="271"/>
        <v>0</v>
      </c>
      <c r="KI71" s="189">
        <f t="shared" ca="1" si="272"/>
        <v>0</v>
      </c>
      <c r="KJ71" s="189">
        <f t="shared" ca="1" si="272"/>
        <v>0</v>
      </c>
      <c r="KK71" s="189">
        <f t="shared" ca="1" si="272"/>
        <v>0</v>
      </c>
      <c r="KL71" s="189">
        <f t="shared" ca="1" si="272"/>
        <v>0</v>
      </c>
      <c r="KM71" s="189">
        <f t="shared" ca="1" si="272"/>
        <v>0</v>
      </c>
      <c r="KN71" s="189">
        <f t="shared" ca="1" si="272"/>
        <v>0</v>
      </c>
      <c r="KO71" s="189">
        <f t="shared" ca="1" si="272"/>
        <v>0</v>
      </c>
      <c r="KP71" s="189">
        <f t="shared" ca="1" si="272"/>
        <v>0</v>
      </c>
      <c r="KQ71" s="189">
        <f t="shared" ca="1" si="272"/>
        <v>0</v>
      </c>
      <c r="KR71" s="189">
        <f t="shared" ca="1" si="272"/>
        <v>0</v>
      </c>
      <c r="KS71" s="189">
        <f t="shared" ca="1" si="273"/>
        <v>0</v>
      </c>
      <c r="KT71" s="189">
        <f t="shared" ca="1" si="273"/>
        <v>0</v>
      </c>
      <c r="KU71" s="189">
        <f t="shared" ca="1" si="273"/>
        <v>0</v>
      </c>
      <c r="KV71" s="189">
        <f t="shared" ca="1" si="273"/>
        <v>0</v>
      </c>
      <c r="KW71" s="189">
        <f t="shared" ca="1" si="273"/>
        <v>0</v>
      </c>
      <c r="KX71" s="189">
        <f t="shared" ca="1" si="273"/>
        <v>0</v>
      </c>
      <c r="KY71" s="189">
        <f t="shared" ca="1" si="273"/>
        <v>0</v>
      </c>
      <c r="KZ71" s="189">
        <f t="shared" ca="1" si="273"/>
        <v>0</v>
      </c>
      <c r="LA71" s="189">
        <f t="shared" ca="1" si="273"/>
        <v>0</v>
      </c>
      <c r="LB71" s="189">
        <f t="shared" ca="1" si="273"/>
        <v>0</v>
      </c>
      <c r="LC71" s="189">
        <f t="shared" ca="1" si="274"/>
        <v>0</v>
      </c>
      <c r="LD71" s="189">
        <f t="shared" ca="1" si="274"/>
        <v>0</v>
      </c>
      <c r="LE71" s="189">
        <f t="shared" ca="1" si="274"/>
        <v>0</v>
      </c>
      <c r="LF71" s="189">
        <f t="shared" ca="1" si="274"/>
        <v>0</v>
      </c>
      <c r="LG71" s="189">
        <f t="shared" ca="1" si="274"/>
        <v>0</v>
      </c>
      <c r="LH71" s="189">
        <f t="shared" ca="1" si="274"/>
        <v>0</v>
      </c>
      <c r="LI71" s="189">
        <f t="shared" ca="1" si="274"/>
        <v>0</v>
      </c>
      <c r="LJ71" s="189">
        <f t="shared" ca="1" si="274"/>
        <v>0</v>
      </c>
      <c r="LK71" s="189">
        <f t="shared" ca="1" si="274"/>
        <v>0</v>
      </c>
      <c r="LL71" s="189">
        <f t="shared" ca="1" si="274"/>
        <v>0</v>
      </c>
      <c r="LM71" s="189">
        <f t="shared" ca="1" si="275"/>
        <v>0</v>
      </c>
      <c r="LN71" s="189">
        <f t="shared" ca="1" si="275"/>
        <v>0</v>
      </c>
      <c r="LO71" s="189">
        <f t="shared" ca="1" si="275"/>
        <v>0</v>
      </c>
      <c r="LP71" s="189">
        <f t="shared" ca="1" si="275"/>
        <v>0</v>
      </c>
      <c r="LQ71" s="189">
        <f t="shared" ca="1" si="275"/>
        <v>0</v>
      </c>
      <c r="LR71" s="189">
        <f t="shared" ca="1" si="275"/>
        <v>0</v>
      </c>
      <c r="LS71" s="189">
        <f t="shared" ca="1" si="275"/>
        <v>0</v>
      </c>
      <c r="LT71" s="189">
        <f t="shared" ca="1" si="275"/>
        <v>0</v>
      </c>
      <c r="LU71" s="189">
        <f t="shared" ca="1" si="275"/>
        <v>0</v>
      </c>
      <c r="LV71" s="189">
        <f t="shared" ca="1" si="275"/>
        <v>0</v>
      </c>
      <c r="LW71" s="189">
        <f t="shared" ca="1" si="276"/>
        <v>0</v>
      </c>
      <c r="LX71" s="189">
        <f t="shared" ca="1" si="276"/>
        <v>0</v>
      </c>
      <c r="LY71" s="189">
        <f t="shared" ca="1" si="276"/>
        <v>0</v>
      </c>
      <c r="LZ71" s="189">
        <f t="shared" ca="1" si="276"/>
        <v>0</v>
      </c>
      <c r="MA71" s="189">
        <f t="shared" ca="1" si="276"/>
        <v>0</v>
      </c>
      <c r="MB71" s="189">
        <f t="shared" ca="1" si="276"/>
        <v>0</v>
      </c>
      <c r="MC71" s="189">
        <f t="shared" ca="1" si="276"/>
        <v>0</v>
      </c>
      <c r="MD71" s="189">
        <f t="shared" ca="1" si="276"/>
        <v>0</v>
      </c>
      <c r="ME71" s="189">
        <f t="shared" ca="1" si="276"/>
        <v>0</v>
      </c>
      <c r="MF71" s="189">
        <f t="shared" ca="1" si="276"/>
        <v>0</v>
      </c>
      <c r="MG71" s="189">
        <f t="shared" ca="1" si="277"/>
        <v>0</v>
      </c>
      <c r="MH71" s="189">
        <f t="shared" ca="1" si="277"/>
        <v>0</v>
      </c>
      <c r="MI71" s="189">
        <f t="shared" ca="1" si="277"/>
        <v>0</v>
      </c>
      <c r="MJ71" s="189">
        <f t="shared" ca="1" si="277"/>
        <v>0</v>
      </c>
      <c r="MK71" s="189">
        <f t="shared" ca="1" si="277"/>
        <v>0</v>
      </c>
      <c r="ML71" s="189">
        <f t="shared" ca="1" si="277"/>
        <v>0</v>
      </c>
      <c r="MM71" s="189">
        <f t="shared" ca="1" si="277"/>
        <v>0</v>
      </c>
      <c r="MN71" s="189">
        <f t="shared" ca="1" si="277"/>
        <v>0</v>
      </c>
      <c r="MO71" s="189">
        <f t="shared" ca="1" si="277"/>
        <v>0</v>
      </c>
      <c r="MP71" s="189">
        <f t="shared" ca="1" si="277"/>
        <v>0</v>
      </c>
      <c r="MQ71" s="189">
        <f t="shared" ca="1" si="277"/>
        <v>0</v>
      </c>
      <c r="MR71" s="189">
        <f t="shared" ca="1" si="277"/>
        <v>0</v>
      </c>
      <c r="MS71" s="557">
        <f t="shared" ca="1" si="278"/>
        <v>0</v>
      </c>
      <c r="MT71" s="557">
        <f t="shared" ca="1" si="278"/>
        <v>0</v>
      </c>
      <c r="MU71" s="557">
        <f t="shared" ca="1" si="278"/>
        <v>0</v>
      </c>
      <c r="MV71" s="557">
        <f t="shared" ca="1" si="278"/>
        <v>0</v>
      </c>
      <c r="MW71" s="557">
        <f t="shared" ca="1" si="278"/>
        <v>0</v>
      </c>
      <c r="MX71" s="557">
        <f t="shared" ca="1" si="278"/>
        <v>0</v>
      </c>
      <c r="MY71" s="557">
        <f t="shared" ca="1" si="278"/>
        <v>0</v>
      </c>
      <c r="MZ71" s="557">
        <f t="shared" ca="1" si="278"/>
        <v>0</v>
      </c>
      <c r="NA71" s="557">
        <f t="shared" ca="1" si="278"/>
        <v>0</v>
      </c>
      <c r="NB71" s="557">
        <f t="shared" ca="1" si="278"/>
        <v>0</v>
      </c>
      <c r="NC71" s="557">
        <f t="shared" ca="1" si="279"/>
        <v>0</v>
      </c>
      <c r="ND71" s="557">
        <f t="shared" ca="1" si="279"/>
        <v>0</v>
      </c>
      <c r="NE71" s="557">
        <f t="shared" ca="1" si="279"/>
        <v>0</v>
      </c>
      <c r="NF71" s="557">
        <f t="shared" ca="1" si="279"/>
        <v>0</v>
      </c>
      <c r="NG71" s="557">
        <f t="shared" ca="1" si="279"/>
        <v>0</v>
      </c>
      <c r="NH71" s="557">
        <f t="shared" ca="1" si="279"/>
        <v>0</v>
      </c>
      <c r="NI71" s="557">
        <f t="shared" ca="1" si="279"/>
        <v>0</v>
      </c>
      <c r="NJ71" s="557">
        <f t="shared" ca="1" si="279"/>
        <v>0</v>
      </c>
      <c r="NK71" s="557">
        <f t="shared" ca="1" si="279"/>
        <v>0</v>
      </c>
      <c r="NL71" s="557">
        <f t="shared" ca="1" si="279"/>
        <v>0</v>
      </c>
      <c r="NM71" s="557">
        <f t="shared" ca="1" si="280"/>
        <v>0</v>
      </c>
      <c r="NN71" s="557">
        <f t="shared" ca="1" si="280"/>
        <v>0</v>
      </c>
      <c r="NO71" s="557">
        <f t="shared" ca="1" si="280"/>
        <v>0</v>
      </c>
      <c r="NP71" s="557">
        <f t="shared" ca="1" si="280"/>
        <v>0</v>
      </c>
      <c r="NQ71" s="557">
        <f t="shared" ca="1" si="280"/>
        <v>0</v>
      </c>
      <c r="NR71" s="557">
        <f t="shared" ca="1" si="280"/>
        <v>0</v>
      </c>
      <c r="NS71" s="557">
        <f t="shared" ca="1" si="280"/>
        <v>0</v>
      </c>
      <c r="NT71" s="557">
        <f t="shared" ca="1" si="280"/>
        <v>0</v>
      </c>
      <c r="NU71" s="557">
        <f t="shared" ca="1" si="280"/>
        <v>0</v>
      </c>
      <c r="NV71" s="557">
        <f t="shared" ca="1" si="280"/>
        <v>0</v>
      </c>
      <c r="NW71" s="557">
        <f t="shared" ca="1" si="281"/>
        <v>0</v>
      </c>
      <c r="NX71" s="557">
        <f t="shared" ca="1" si="281"/>
        <v>0</v>
      </c>
      <c r="NY71" s="557">
        <f t="shared" ca="1" si="281"/>
        <v>0</v>
      </c>
      <c r="NZ71" s="557">
        <f t="shared" ca="1" si="281"/>
        <v>0</v>
      </c>
      <c r="OA71" s="557">
        <f t="shared" ca="1" si="281"/>
        <v>0</v>
      </c>
      <c r="OB71" s="557">
        <f t="shared" ca="1" si="281"/>
        <v>0</v>
      </c>
      <c r="OC71" s="557">
        <f t="shared" ca="1" si="281"/>
        <v>0</v>
      </c>
      <c r="OD71" s="557">
        <f t="shared" ca="1" si="281"/>
        <v>0</v>
      </c>
      <c r="OE71" s="557">
        <f t="shared" ca="1" si="281"/>
        <v>0</v>
      </c>
      <c r="OF71" s="557">
        <f t="shared" ca="1" si="281"/>
        <v>0</v>
      </c>
      <c r="OG71" s="557">
        <f t="shared" ca="1" si="282"/>
        <v>0</v>
      </c>
      <c r="OH71" s="557">
        <f t="shared" ca="1" si="282"/>
        <v>0</v>
      </c>
      <c r="OI71" s="557">
        <f t="shared" ca="1" si="282"/>
        <v>0</v>
      </c>
      <c r="OJ71" s="557">
        <f t="shared" ca="1" si="282"/>
        <v>0</v>
      </c>
      <c r="OK71" s="557">
        <f t="shared" ca="1" si="282"/>
        <v>0</v>
      </c>
      <c r="OL71" s="557">
        <f t="shared" ca="1" si="282"/>
        <v>0</v>
      </c>
      <c r="OM71" s="557">
        <f t="shared" ca="1" si="282"/>
        <v>0</v>
      </c>
      <c r="ON71" s="557">
        <f t="shared" ca="1" si="282"/>
        <v>0</v>
      </c>
      <c r="OO71" s="557">
        <f t="shared" ca="1" si="282"/>
        <v>0</v>
      </c>
      <c r="OP71" s="557">
        <f t="shared" ca="1" si="282"/>
        <v>0</v>
      </c>
      <c r="OQ71" s="557">
        <f t="shared" ca="1" si="283"/>
        <v>0</v>
      </c>
      <c r="OR71" s="557">
        <f t="shared" ca="1" si="283"/>
        <v>0</v>
      </c>
      <c r="OS71" s="557">
        <f t="shared" ca="1" si="283"/>
        <v>0</v>
      </c>
      <c r="OT71" s="557">
        <f t="shared" ca="1" si="283"/>
        <v>0</v>
      </c>
      <c r="OU71" s="557">
        <f t="shared" ca="1" si="283"/>
        <v>0</v>
      </c>
      <c r="OV71" s="557">
        <f t="shared" ca="1" si="283"/>
        <v>0</v>
      </c>
      <c r="OW71" s="557">
        <f t="shared" ca="1" si="283"/>
        <v>0</v>
      </c>
      <c r="OX71" s="557">
        <f t="shared" ca="1" si="283"/>
        <v>0</v>
      </c>
      <c r="OY71" s="557">
        <f t="shared" ca="1" si="283"/>
        <v>0</v>
      </c>
      <c r="OZ71" s="557">
        <f t="shared" ca="1" si="283"/>
        <v>0</v>
      </c>
      <c r="PA71" s="557">
        <f t="shared" ca="1" si="284"/>
        <v>0</v>
      </c>
      <c r="PB71" s="557">
        <f t="shared" ca="1" si="284"/>
        <v>0</v>
      </c>
      <c r="PC71" s="557">
        <f t="shared" ca="1" si="284"/>
        <v>0</v>
      </c>
      <c r="PD71" s="557">
        <f t="shared" ca="1" si="284"/>
        <v>0</v>
      </c>
      <c r="PE71" s="557">
        <f t="shared" ca="1" si="284"/>
        <v>0</v>
      </c>
      <c r="PF71" s="557">
        <f t="shared" ca="1" si="284"/>
        <v>0</v>
      </c>
      <c r="PG71" s="557">
        <f t="shared" ca="1" si="284"/>
        <v>0</v>
      </c>
      <c r="PH71" s="557">
        <f t="shared" ca="1" si="284"/>
        <v>0</v>
      </c>
      <c r="PI71" s="557">
        <f t="shared" ca="1" si="284"/>
        <v>0</v>
      </c>
      <c r="PJ71" s="557">
        <f t="shared" ca="1" si="284"/>
        <v>0</v>
      </c>
      <c r="PK71" s="557">
        <f t="shared" ca="1" si="285"/>
        <v>0</v>
      </c>
      <c r="PL71" s="557">
        <f t="shared" ca="1" si="285"/>
        <v>0</v>
      </c>
      <c r="PM71" s="557">
        <f t="shared" ca="1" si="285"/>
        <v>0</v>
      </c>
      <c r="PN71" s="557">
        <f t="shared" ca="1" si="285"/>
        <v>0</v>
      </c>
      <c r="PO71" s="557">
        <f t="shared" ca="1" si="285"/>
        <v>0</v>
      </c>
      <c r="PP71" s="557">
        <f t="shared" ca="1" si="285"/>
        <v>0</v>
      </c>
      <c r="PQ71" s="557">
        <f t="shared" ca="1" si="285"/>
        <v>0</v>
      </c>
      <c r="PR71" s="557">
        <f t="shared" ca="1" si="285"/>
        <v>0</v>
      </c>
      <c r="PS71" s="557">
        <f t="shared" ca="1" si="285"/>
        <v>0</v>
      </c>
      <c r="PT71" s="557">
        <f t="shared" ca="1" si="285"/>
        <v>0</v>
      </c>
      <c r="PU71" s="557">
        <f t="shared" ca="1" si="286"/>
        <v>0</v>
      </c>
      <c r="PV71" s="557">
        <f t="shared" ca="1" si="286"/>
        <v>0</v>
      </c>
      <c r="PW71" s="557">
        <f t="shared" ca="1" si="286"/>
        <v>0</v>
      </c>
      <c r="PX71" s="557">
        <f t="shared" ca="1" si="286"/>
        <v>0</v>
      </c>
      <c r="PY71" s="557">
        <f t="shared" ca="1" si="286"/>
        <v>0</v>
      </c>
      <c r="PZ71" s="557">
        <f t="shared" ca="1" si="286"/>
        <v>0</v>
      </c>
      <c r="QA71" s="557">
        <f t="shared" ca="1" si="286"/>
        <v>0</v>
      </c>
      <c r="QB71" s="557">
        <f t="shared" ca="1" si="286"/>
        <v>0</v>
      </c>
      <c r="QC71" s="557">
        <f t="shared" ca="1" si="286"/>
        <v>0</v>
      </c>
      <c r="QD71" s="557">
        <f t="shared" ca="1" si="286"/>
        <v>0</v>
      </c>
      <c r="QE71" s="557">
        <f t="shared" ca="1" si="287"/>
        <v>0</v>
      </c>
      <c r="QF71" s="557">
        <f t="shared" ca="1" si="287"/>
        <v>0</v>
      </c>
      <c r="QG71" s="557">
        <f t="shared" ca="1" si="287"/>
        <v>0</v>
      </c>
      <c r="QH71" s="557">
        <f t="shared" ca="1" si="287"/>
        <v>0</v>
      </c>
      <c r="QI71" s="557">
        <f t="shared" ca="1" si="287"/>
        <v>0</v>
      </c>
      <c r="QJ71" s="557">
        <f t="shared" ca="1" si="287"/>
        <v>0</v>
      </c>
      <c r="QK71" s="557">
        <f t="shared" ca="1" si="287"/>
        <v>0</v>
      </c>
      <c r="QL71" s="557">
        <f t="shared" ca="1" si="287"/>
        <v>0</v>
      </c>
      <c r="QM71" s="557">
        <f t="shared" ca="1" si="287"/>
        <v>0</v>
      </c>
      <c r="QN71" s="557">
        <f t="shared" ca="1" si="287"/>
        <v>0</v>
      </c>
      <c r="QO71" s="557">
        <f t="shared" ca="1" si="288"/>
        <v>0</v>
      </c>
      <c r="QP71" s="557">
        <f t="shared" ca="1" si="288"/>
        <v>0</v>
      </c>
      <c r="QQ71" s="557">
        <f t="shared" ca="1" si="288"/>
        <v>0</v>
      </c>
      <c r="QR71" s="557">
        <f t="shared" ca="1" si="288"/>
        <v>0</v>
      </c>
      <c r="QS71" s="557">
        <f t="shared" ca="1" si="288"/>
        <v>0</v>
      </c>
      <c r="QT71" s="557">
        <f t="shared" ca="1" si="288"/>
        <v>0</v>
      </c>
      <c r="QU71" s="557">
        <f t="shared" ca="1" si="288"/>
        <v>0</v>
      </c>
      <c r="QV71" s="557">
        <f t="shared" ca="1" si="288"/>
        <v>0</v>
      </c>
      <c r="QW71" s="557">
        <f t="shared" ca="1" si="288"/>
        <v>0</v>
      </c>
      <c r="QX71" s="557">
        <f t="shared" ca="1" si="288"/>
        <v>0</v>
      </c>
      <c r="QY71" s="557">
        <f t="shared" ca="1" si="289"/>
        <v>0</v>
      </c>
      <c r="QZ71" s="557">
        <f t="shared" ca="1" si="289"/>
        <v>0</v>
      </c>
      <c r="RA71" s="557">
        <f t="shared" ca="1" si="289"/>
        <v>0</v>
      </c>
      <c r="RB71" s="557">
        <f t="shared" ca="1" si="289"/>
        <v>0</v>
      </c>
      <c r="RC71" s="557">
        <f t="shared" ca="1" si="289"/>
        <v>0</v>
      </c>
      <c r="RD71" s="557">
        <f t="shared" ca="1" si="289"/>
        <v>0</v>
      </c>
      <c r="RE71" s="557">
        <f t="shared" ca="1" si="289"/>
        <v>0</v>
      </c>
      <c r="RF71" s="557">
        <f t="shared" ca="1" si="289"/>
        <v>0</v>
      </c>
      <c r="RG71" s="557">
        <f t="shared" ca="1" si="289"/>
        <v>0</v>
      </c>
      <c r="RH71" s="557">
        <f t="shared" ca="1" si="289"/>
        <v>0</v>
      </c>
      <c r="RI71" s="557">
        <f t="shared" ca="1" si="290"/>
        <v>0</v>
      </c>
      <c r="RJ71" s="557">
        <f t="shared" ca="1" si="290"/>
        <v>0</v>
      </c>
      <c r="RK71" s="557">
        <f t="shared" ca="1" si="290"/>
        <v>0</v>
      </c>
      <c r="RL71" s="557">
        <f t="shared" ca="1" si="290"/>
        <v>0</v>
      </c>
      <c r="RM71" s="557">
        <f t="shared" ca="1" si="290"/>
        <v>0</v>
      </c>
      <c r="RN71" s="557">
        <f t="shared" ca="1" si="290"/>
        <v>0</v>
      </c>
      <c r="RO71" s="557">
        <f t="shared" ca="1" si="290"/>
        <v>0</v>
      </c>
      <c r="RP71" s="557">
        <f t="shared" ca="1" si="290"/>
        <v>0</v>
      </c>
      <c r="RQ71" s="557">
        <f t="shared" ca="1" si="290"/>
        <v>0</v>
      </c>
      <c r="RR71" s="557">
        <f t="shared" ca="1" si="290"/>
        <v>0</v>
      </c>
      <c r="RS71" s="557">
        <f t="shared" ca="1" si="291"/>
        <v>0</v>
      </c>
      <c r="RT71" s="557">
        <f t="shared" ca="1" si="291"/>
        <v>0</v>
      </c>
      <c r="RU71" s="557">
        <f t="shared" ca="1" si="291"/>
        <v>0</v>
      </c>
      <c r="RV71" s="557">
        <f t="shared" ca="1" si="291"/>
        <v>0</v>
      </c>
      <c r="RW71" s="557">
        <f t="shared" ca="1" si="291"/>
        <v>0</v>
      </c>
      <c r="RX71" s="557">
        <f t="shared" ca="1" si="291"/>
        <v>0</v>
      </c>
      <c r="RY71" s="557">
        <f t="shared" ca="1" si="291"/>
        <v>0</v>
      </c>
      <c r="RZ71" s="557">
        <f t="shared" ca="1" si="291"/>
        <v>0</v>
      </c>
      <c r="SA71" s="557">
        <f t="shared" ca="1" si="291"/>
        <v>0</v>
      </c>
      <c r="SB71" s="557">
        <f t="shared" ca="1" si="291"/>
        <v>0</v>
      </c>
      <c r="SC71" s="557">
        <f t="shared" ca="1" si="292"/>
        <v>0</v>
      </c>
      <c r="SD71" s="557">
        <f t="shared" ca="1" si="292"/>
        <v>0</v>
      </c>
      <c r="SE71" s="557">
        <f t="shared" ca="1" si="292"/>
        <v>0</v>
      </c>
      <c r="SF71" s="557">
        <f t="shared" ca="1" si="292"/>
        <v>0</v>
      </c>
      <c r="SG71" s="557">
        <f t="shared" ca="1" si="292"/>
        <v>0</v>
      </c>
      <c r="SH71" s="557">
        <f t="shared" ca="1" si="292"/>
        <v>0</v>
      </c>
      <c r="SI71" s="557">
        <f t="shared" ca="1" si="292"/>
        <v>0</v>
      </c>
      <c r="SJ71" s="557">
        <f t="shared" ca="1" si="292"/>
        <v>0</v>
      </c>
      <c r="SK71" s="557">
        <f t="shared" ca="1" si="292"/>
        <v>0</v>
      </c>
      <c r="SL71" s="557">
        <f t="shared" ca="1" si="292"/>
        <v>0</v>
      </c>
      <c r="SM71" s="557">
        <f t="shared" ca="1" si="293"/>
        <v>0</v>
      </c>
      <c r="SN71" s="557">
        <f t="shared" ca="1" si="293"/>
        <v>0</v>
      </c>
      <c r="SO71" s="557">
        <f t="shared" ca="1" si="293"/>
        <v>0</v>
      </c>
      <c r="SP71" s="557">
        <f t="shared" ca="1" si="293"/>
        <v>0</v>
      </c>
      <c r="SQ71" s="557">
        <f t="shared" ca="1" si="293"/>
        <v>0</v>
      </c>
      <c r="SR71" s="557">
        <f t="shared" ca="1" si="293"/>
        <v>0</v>
      </c>
      <c r="SS71" s="557">
        <f t="shared" ca="1" si="293"/>
        <v>0</v>
      </c>
      <c r="ST71" s="557">
        <f t="shared" ca="1" si="293"/>
        <v>0</v>
      </c>
      <c r="SU71" s="557">
        <f t="shared" ca="1" si="293"/>
        <v>0</v>
      </c>
      <c r="SV71" s="557">
        <f t="shared" ca="1" si="293"/>
        <v>0</v>
      </c>
      <c r="SW71" s="557">
        <f t="shared" ca="1" si="294"/>
        <v>0</v>
      </c>
      <c r="SX71" s="557">
        <f t="shared" ca="1" si="294"/>
        <v>0</v>
      </c>
      <c r="SY71" s="557">
        <f t="shared" ca="1" si="294"/>
        <v>0</v>
      </c>
      <c r="SZ71" s="557">
        <f t="shared" ca="1" si="294"/>
        <v>0</v>
      </c>
      <c r="TA71" s="557">
        <f t="shared" ca="1" si="294"/>
        <v>0</v>
      </c>
      <c r="TB71" s="557">
        <f t="shared" ca="1" si="294"/>
        <v>0</v>
      </c>
      <c r="TC71" s="557">
        <f t="shared" ca="1" si="294"/>
        <v>0</v>
      </c>
      <c r="TD71" s="557">
        <f t="shared" ca="1" si="294"/>
        <v>0</v>
      </c>
      <c r="TE71" s="557">
        <f t="shared" ca="1" si="294"/>
        <v>0</v>
      </c>
      <c r="TF71" s="557">
        <f t="shared" ca="1" si="294"/>
        <v>0</v>
      </c>
      <c r="TG71" s="557">
        <f t="shared" ca="1" si="295"/>
        <v>0</v>
      </c>
      <c r="TH71" s="557">
        <f t="shared" ca="1" si="295"/>
        <v>0</v>
      </c>
      <c r="TI71" s="557">
        <f t="shared" ca="1" si="295"/>
        <v>0</v>
      </c>
      <c r="TJ71" s="557">
        <f t="shared" ca="1" si="295"/>
        <v>0</v>
      </c>
      <c r="TK71" s="557">
        <f t="shared" ca="1" si="295"/>
        <v>0</v>
      </c>
      <c r="TL71" s="557">
        <f t="shared" ca="1" si="295"/>
        <v>0</v>
      </c>
      <c r="TM71" s="557">
        <f t="shared" ca="1" si="295"/>
        <v>0</v>
      </c>
      <c r="TN71" s="557">
        <f t="shared" ca="1" si="295"/>
        <v>0</v>
      </c>
      <c r="TO71" s="557">
        <f t="shared" ca="1" si="295"/>
        <v>0</v>
      </c>
      <c r="TP71" s="557">
        <f t="shared" ca="1" si="295"/>
        <v>0</v>
      </c>
      <c r="TQ71" s="557">
        <f t="shared" ca="1" si="296"/>
        <v>0</v>
      </c>
      <c r="TR71" s="557">
        <f t="shared" ca="1" si="296"/>
        <v>0</v>
      </c>
      <c r="TS71" s="557">
        <f t="shared" ca="1" si="296"/>
        <v>0</v>
      </c>
      <c r="TT71" s="557">
        <f t="shared" ca="1" si="296"/>
        <v>0</v>
      </c>
      <c r="TU71" s="557">
        <f t="shared" ca="1" si="296"/>
        <v>0</v>
      </c>
      <c r="TV71" s="557">
        <f t="shared" ca="1" si="296"/>
        <v>0</v>
      </c>
      <c r="TW71" s="557">
        <f t="shared" ca="1" si="296"/>
        <v>0</v>
      </c>
      <c r="TX71" s="557">
        <f t="shared" ca="1" si="296"/>
        <v>0</v>
      </c>
      <c r="TY71" s="557">
        <f t="shared" ca="1" si="296"/>
        <v>0</v>
      </c>
      <c r="TZ71" s="557">
        <f t="shared" ca="1" si="296"/>
        <v>0</v>
      </c>
      <c r="UA71" s="557">
        <f t="shared" ca="1" si="297"/>
        <v>0</v>
      </c>
      <c r="UB71" s="557">
        <f t="shared" ca="1" si="297"/>
        <v>0</v>
      </c>
      <c r="UC71" s="557">
        <f t="shared" ca="1" si="297"/>
        <v>0</v>
      </c>
      <c r="UD71" s="557">
        <f t="shared" ca="1" si="297"/>
        <v>0</v>
      </c>
      <c r="UE71" s="557">
        <f t="shared" ca="1" si="297"/>
        <v>0</v>
      </c>
      <c r="UF71" s="557">
        <f t="shared" ca="1" si="297"/>
        <v>0</v>
      </c>
      <c r="UG71" s="557">
        <f t="shared" ca="1" si="297"/>
        <v>0</v>
      </c>
      <c r="UH71" s="557">
        <f t="shared" ca="1" si="297"/>
        <v>0</v>
      </c>
      <c r="UI71" s="557">
        <f t="shared" ca="1" si="297"/>
        <v>0</v>
      </c>
      <c r="UJ71" s="557">
        <f t="shared" ca="1" si="297"/>
        <v>0</v>
      </c>
      <c r="UK71" s="557">
        <f t="shared" ca="1" si="298"/>
        <v>0</v>
      </c>
      <c r="UL71" s="557">
        <f t="shared" ca="1" si="298"/>
        <v>0</v>
      </c>
      <c r="UM71" s="557">
        <f t="shared" ca="1" si="298"/>
        <v>0</v>
      </c>
      <c r="UN71" s="557">
        <f t="shared" ca="1" si="298"/>
        <v>0</v>
      </c>
      <c r="UO71" s="557">
        <f t="shared" ca="1" si="298"/>
        <v>0</v>
      </c>
      <c r="UP71" s="557">
        <f t="shared" ca="1" si="298"/>
        <v>0</v>
      </c>
      <c r="UQ71" s="557">
        <f t="shared" ca="1" si="298"/>
        <v>0</v>
      </c>
      <c r="UR71" s="557">
        <f t="shared" ca="1" si="298"/>
        <v>0</v>
      </c>
      <c r="US71" s="557">
        <f t="shared" ca="1" si="298"/>
        <v>0</v>
      </c>
      <c r="UT71" s="557">
        <f t="shared" ca="1" si="298"/>
        <v>0</v>
      </c>
      <c r="UU71" s="557">
        <f t="shared" ca="1" si="299"/>
        <v>0</v>
      </c>
      <c r="UV71" s="557">
        <f t="shared" ca="1" si="299"/>
        <v>0</v>
      </c>
      <c r="UW71" s="557">
        <f t="shared" ca="1" si="299"/>
        <v>0</v>
      </c>
      <c r="UX71" s="557">
        <f t="shared" ca="1" si="299"/>
        <v>0</v>
      </c>
      <c r="UY71" s="557">
        <f t="shared" ca="1" si="299"/>
        <v>0</v>
      </c>
      <c r="UZ71" s="557">
        <f t="shared" ca="1" si="299"/>
        <v>0</v>
      </c>
      <c r="VA71" s="557">
        <f t="shared" ca="1" si="299"/>
        <v>0</v>
      </c>
      <c r="VB71" s="557">
        <f t="shared" ca="1" si="299"/>
        <v>0</v>
      </c>
      <c r="VC71" s="557">
        <f t="shared" ca="1" si="299"/>
        <v>0</v>
      </c>
      <c r="VD71" s="557">
        <f t="shared" ca="1" si="299"/>
        <v>0</v>
      </c>
      <c r="VE71" s="557">
        <f t="shared" ca="1" si="300"/>
        <v>0</v>
      </c>
      <c r="VF71" s="557">
        <f t="shared" ca="1" si="300"/>
        <v>0</v>
      </c>
      <c r="VG71" s="557">
        <f t="shared" ca="1" si="300"/>
        <v>0</v>
      </c>
      <c r="VH71" s="557">
        <f t="shared" ca="1" si="300"/>
        <v>0</v>
      </c>
      <c r="VI71" s="557">
        <f t="shared" ca="1" si="300"/>
        <v>0</v>
      </c>
      <c r="VJ71" s="557">
        <f t="shared" ca="1" si="300"/>
        <v>0</v>
      </c>
      <c r="VK71" s="557">
        <f t="shared" ca="1" si="300"/>
        <v>0</v>
      </c>
      <c r="VL71" s="557">
        <f t="shared" ca="1" si="300"/>
        <v>0</v>
      </c>
      <c r="VM71" s="557">
        <f t="shared" ca="1" si="300"/>
        <v>0</v>
      </c>
      <c r="VN71" s="557">
        <f t="shared" ca="1" si="300"/>
        <v>0</v>
      </c>
      <c r="VO71" s="557">
        <f t="shared" ca="1" si="300"/>
        <v>0</v>
      </c>
      <c r="VP71" s="189">
        <f t="shared" ca="1" si="301"/>
        <v>0</v>
      </c>
      <c r="VQ71" s="189">
        <f t="shared" ca="1" si="301"/>
        <v>0</v>
      </c>
      <c r="VR71" s="189">
        <f t="shared" ca="1" si="301"/>
        <v>0</v>
      </c>
      <c r="VS71" s="189">
        <f t="shared" ca="1" si="301"/>
        <v>0</v>
      </c>
      <c r="VT71" s="189">
        <f t="shared" ca="1" si="301"/>
        <v>0</v>
      </c>
      <c r="VU71" s="230">
        <f t="shared" ca="1" si="302"/>
        <v>0</v>
      </c>
      <c r="VV71" s="189">
        <f t="shared" ca="1" si="303"/>
        <v>0</v>
      </c>
      <c r="VW71" s="189">
        <f t="shared" ca="1" si="303"/>
        <v>0</v>
      </c>
      <c r="VX71" s="189">
        <f t="shared" ca="1" si="303"/>
        <v>0</v>
      </c>
      <c r="VY71" s="189">
        <f t="shared" ca="1" si="303"/>
        <v>0</v>
      </c>
      <c r="VZ71" s="189">
        <f t="shared" ca="1" si="303"/>
        <v>0</v>
      </c>
      <c r="WA71" s="230">
        <f t="shared" ca="1" si="304"/>
        <v>0</v>
      </c>
      <c r="WB71" s="231">
        <f t="shared" ca="1" si="305"/>
        <v>0</v>
      </c>
      <c r="WC71" s="231">
        <f t="shared" ca="1" si="305"/>
        <v>0</v>
      </c>
      <c r="WD71" s="231">
        <f t="shared" ca="1" si="305"/>
        <v>0</v>
      </c>
      <c r="WE71" s="231">
        <f t="shared" ca="1" si="305"/>
        <v>0</v>
      </c>
      <c r="WF71" s="544">
        <f t="shared" ca="1" si="306"/>
        <v>0</v>
      </c>
      <c r="WG71" s="231">
        <f t="shared" ca="1" si="307"/>
        <v>0</v>
      </c>
      <c r="WH71" s="231">
        <f t="shared" ca="1" si="307"/>
        <v>0</v>
      </c>
      <c r="WI71" s="231">
        <f t="shared" ca="1" si="307"/>
        <v>0</v>
      </c>
      <c r="WJ71" s="231">
        <f t="shared" ca="1" si="307"/>
        <v>0</v>
      </c>
      <c r="WK71" s="544">
        <f t="shared" ca="1" si="308"/>
        <v>0</v>
      </c>
      <c r="WL71" s="544">
        <f t="shared" ca="1" si="308"/>
        <v>0</v>
      </c>
      <c r="WM71" s="544">
        <f t="shared" ca="1" si="308"/>
        <v>0</v>
      </c>
      <c r="WN71" s="544">
        <f t="shared" ca="1" si="308"/>
        <v>0</v>
      </c>
      <c r="WO71" s="544">
        <f t="shared" ca="1" si="308"/>
        <v>0</v>
      </c>
      <c r="WP71" s="544">
        <f t="shared" ca="1" si="308"/>
        <v>0</v>
      </c>
      <c r="WQ71" s="544">
        <f t="shared" ca="1" si="308"/>
        <v>0</v>
      </c>
      <c r="WR71" s="535" cm="1">
        <f t="array" aca="1" ref="WR71" ca="1">INDEX(WR$13:WR70,$B71+1,1)</f>
        <v>0</v>
      </c>
      <c r="WS71" s="411">
        <f t="shared" ca="1" si="309"/>
        <v>67</v>
      </c>
      <c r="WT71" s="18"/>
      <c r="WU71" s="535" cm="1">
        <f t="array" aca="1" ref="WU71" ca="1">INDEX(WU$13:WU70,$B71+1,1)</f>
        <v>0</v>
      </c>
      <c r="WV71" s="411">
        <f t="shared" si="310"/>
        <v>0</v>
      </c>
      <c r="WW71" s="535" cm="1">
        <f t="array" aca="1" ref="WW71" ca="1">INDEX(WW$13:WW70,$B71+1,1)</f>
        <v>0</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535" t="str" cm="1">
        <f t="array" aca="1" ref="XH71" ca="1">INDEX(XH$13:XH70,$B71+1,1)</f>
        <v>-</v>
      </c>
      <c r="XI71" s="535" t="str" cm="1">
        <f t="array" aca="1" ref="XI71" ca="1">INDEX(XI$13:XI70,$B71+1,1)</f>
        <v>-</v>
      </c>
      <c r="XJ71" s="535" t="str" cm="1">
        <f t="array" aca="1" ref="XJ71" ca="1">INDEX(XJ$13:XJ70,$B71+1,1)</f>
        <v>-</v>
      </c>
      <c r="XK71" s="535" t="str" cm="1">
        <f t="array" aca="1" ref="XK71" ca="1">INDEX(XK$13:XK70,$B71+1,1)</f>
        <v>-</v>
      </c>
      <c r="XL71" s="535" t="str" cm="1">
        <f t="array" aca="1" ref="XL71" ca="1">INDEX(XL$13:XL70,$B71+1,1)</f>
        <v>-</v>
      </c>
      <c r="XM71" s="535" t="str" cm="1">
        <f t="array" aca="1" ref="XM71" ca="1">INDEX(XM$13:XM70,$B71+1,1)</f>
        <v>-</v>
      </c>
      <c r="XN71" s="18"/>
      <c r="XO71" s="411" t="b">
        <f t="shared" ca="1" si="311"/>
        <v>1</v>
      </c>
      <c r="XP71" s="475">
        <v>0</v>
      </c>
      <c r="XQ71" s="475">
        <v>1</v>
      </c>
      <c r="XR71" s="475">
        <v>1</v>
      </c>
      <c r="XS71" s="475">
        <v>1</v>
      </c>
      <c r="XT71" s="475">
        <v>1</v>
      </c>
      <c r="XU71" s="475">
        <v>0</v>
      </c>
      <c r="XV71" s="411">
        <f t="shared" ca="1" si="312"/>
        <v>0.35</v>
      </c>
      <c r="XW71" s="535" cm="1">
        <f t="array" aca="1" ref="XW71" ca="1">INDEX(XW$13:XW70,$B71+1,1)</f>
        <v>0</v>
      </c>
      <c r="XX71" s="535" cm="1">
        <f t="array" aca="1" ref="XX71" ca="1">INDEX(XX$13:XX70,$B71+1,1)</f>
        <v>0</v>
      </c>
      <c r="XY71" s="535" cm="1">
        <f t="array" aca="1" ref="XY71" ca="1">INDEX(XY$13:XY70,$B71+1,1)</f>
        <v>1</v>
      </c>
      <c r="XZ71" s="535" cm="1">
        <f t="array" aca="1" ref="XZ71" ca="1">INDEX(XZ$13:XZ70,$B71+1,1)</f>
        <v>0</v>
      </c>
      <c r="YA71" s="535" t="str" cm="1">
        <f t="array" aca="1" ref="YA71" ca="1">INDEX(YA$13:YA70,$B71+1,1)</f>
        <v>-</v>
      </c>
      <c r="YB71" s="545" cm="1">
        <f t="array" aca="1" ref="YB71" ca="1">INDEX(i.AgeJ,$AD71,1)</f>
        <v>0</v>
      </c>
      <c r="YC71" s="535" t="str" cm="1">
        <f t="array" aca="1" ref="YC71" ca="1">INDEX(YC$13:YC70,$B71+1,1)</f>
        <v>-</v>
      </c>
      <c r="YD71" s="411" t="str">
        <f t="shared" si="313"/>
        <v>-</v>
      </c>
      <c r="YE71" s="411" t="str">
        <f t="shared" si="313"/>
        <v>-</v>
      </c>
      <c r="YF71" s="535" t="str" cm="1">
        <f t="array" aca="1" ref="YF71" ca="1">INDEX(YF$13:YF70,$B71+1,1)</f>
        <v>-</v>
      </c>
      <c r="YG71" s="535" t="str" cm="1">
        <f t="array" aca="1" ref="YG71" ca="1">INDEX(YG$13:YG70,$B71+1,1)</f>
        <v>-</v>
      </c>
      <c r="YH71" s="535" t="str" cm="1">
        <f t="array" aca="1" ref="YH71" ca="1">INDEX(YH$13:YH70,$B71+1,1)</f>
        <v>-</v>
      </c>
      <c r="YI71" s="535" t="str" cm="1">
        <f t="array" aca="1" ref="YI71" ca="1">INDEX(YI$13:YI70,$B71+1,1)</f>
        <v>-</v>
      </c>
      <c r="YJ71" s="535" t="str" cm="1">
        <f t="array" aca="1" ref="YJ71" ca="1">INDEX(YJ$13:YJ70,$B71+1,1)</f>
        <v>-</v>
      </c>
      <c r="YK71" s="535" t="b" cm="1">
        <f t="array" aca="1" ref="YK71" ca="1">INDEX(YK$13:YK70,$B71+1,1)</f>
        <v>1</v>
      </c>
      <c r="YL71" s="535" t="str" cm="1">
        <f t="array" aca="1" ref="YL71" ca="1">INDEX(YL$13:YL70,$B71+1,1)</f>
        <v>-</v>
      </c>
      <c r="YM71" s="535" cm="1">
        <f t="array" aca="1" ref="YM71" ca="1">INDEX(YM$13:YM70,$B71+1,1)</f>
        <v>0</v>
      </c>
      <c r="YN71" s="535" cm="1">
        <f t="array" aca="1" ref="YN71" ca="1">INDEX(YN$13:YN70,$B71+1,1)</f>
        <v>0</v>
      </c>
      <c r="YO71" s="535" cm="1">
        <f t="array" aca="1" ref="YO71" ca="1">INDEX(YO$13:YO70,$B71+1,1)</f>
        <v>0</v>
      </c>
      <c r="YP71" s="18"/>
      <c r="YQ71" s="411">
        <f t="shared" si="314"/>
        <v>50</v>
      </c>
      <c r="YR71" s="411">
        <f t="shared" si="314"/>
        <v>50</v>
      </c>
      <c r="YS71" s="411">
        <f t="shared" si="314"/>
        <v>50</v>
      </c>
      <c r="YT71" s="411">
        <f t="shared" si="314"/>
        <v>50</v>
      </c>
      <c r="YU71" s="535" cm="1">
        <f t="array" aca="1" ref="YU71" ca="1">INDEX(YU$13:YU70,$B71+1,1)</f>
        <v>1</v>
      </c>
      <c r="YV71" s="535" cm="1">
        <f t="array" aca="1" ref="YV71" ca="1">INDEX(YV$13:YV70,$B71+1,1)</f>
        <v>1</v>
      </c>
      <c r="YW71" s="535" cm="1">
        <f t="array" aca="1" ref="YW71" ca="1">INDEX(YW$13:YW70,$B71+1,1)</f>
        <v>1</v>
      </c>
      <c r="YX71" s="535" cm="1">
        <f t="array" aca="1" ref="YX71" ca="1">INDEX(YX$13:YX70,$B71+1,1)</f>
        <v>1</v>
      </c>
      <c r="YY71" s="535" t="str" cm="1">
        <f t="array" aca="1" ref="YY71" ca="1">INDEX(YY$13:YY70,$B71+1,1)</f>
        <v>-</v>
      </c>
      <c r="YZ71" s="535" t="str" cm="1">
        <f t="array" aca="1" ref="YZ71" ca="1">INDEX(YZ$13:YZ70,$B71+1,1)</f>
        <v>-</v>
      </c>
      <c r="ZA71" s="535" t="str" cm="1">
        <f t="array" aca="1" ref="ZA71" ca="1">INDEX(ZA$13:ZA70,$B71+1,1)</f>
        <v>-</v>
      </c>
      <c r="ZB71" s="535" t="str" cm="1">
        <f t="array" aca="1" ref="ZB71" ca="1">INDEX(ZB$13:ZB70,$B71+1,1)</f>
        <v>-</v>
      </c>
      <c r="ZC71" s="535" t="str" cm="1">
        <f t="array" aca="1" ref="ZC71" ca="1">INDEX(ZC$13:ZC70,$B71+1,1)</f>
        <v>-</v>
      </c>
      <c r="ZD71" s="18"/>
      <c r="ZE71" s="411">
        <f t="shared" ca="1" si="315"/>
        <v>1</v>
      </c>
      <c r="ZF71" s="18"/>
      <c r="ZG71" s="535" t="str" cm="1">
        <f t="array" aca="1" ref="ZG71" ca="1">INDEX(ZG$13:ZG70,$B71+1,1)</f>
        <v>-</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43">
        <f t="shared" ca="1" si="316"/>
        <v>652</v>
      </c>
      <c r="ZP71" s="543">
        <f t="shared" ca="1" si="316"/>
        <v>686</v>
      </c>
      <c r="ZQ71" s="543">
        <f t="shared" ca="1" si="316"/>
        <v>721</v>
      </c>
      <c r="ZR71" s="459">
        <f t="shared" ca="1" si="317"/>
        <v>469</v>
      </c>
      <c r="ZS71" s="459">
        <f t="shared" ca="1" si="317"/>
        <v>504</v>
      </c>
      <c r="ZT71" s="459">
        <f t="shared" ca="1" si="317"/>
        <v>539</v>
      </c>
      <c r="ZU71" s="459">
        <f t="shared" ca="1" si="318"/>
        <v>385</v>
      </c>
      <c r="ZV71" s="459">
        <f t="shared" ca="1" si="318"/>
        <v>420</v>
      </c>
      <c r="ZW71" s="459">
        <f t="shared" ca="1" si="318"/>
        <v>455</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t="str" cm="1">
        <f t="array" aca="1" ref="AAB71" ca="1">INDEX(AAB$13:AAB70,$B71+1,1)</f>
        <v>-</v>
      </c>
      <c r="AAC71" s="535" t="str" cm="1">
        <f t="array" aca="1" ref="AAC71" ca="1">INDEX(AAC$13:AAC70,$B71+1,1)</f>
        <v>-</v>
      </c>
      <c r="AAD71" s="535" t="str" cm="1">
        <f t="array" aca="1" ref="AAD71" ca="1">INDEX(AAD$13:AAD70,$B71+1,1)</f>
        <v>-</v>
      </c>
      <c r="AAE71" s="535" t="str" cm="1">
        <f t="array" aca="1" ref="AAE71" ca="1">INDEX(AAE$13:AAE70,$B71+1,1)</f>
        <v>-</v>
      </c>
      <c r="AAF71" s="535" t="str" cm="1">
        <f t="array" aca="1" ref="AAF71" ca="1">INDEX(AAF$13:AAF70,$B71+1,1)</f>
        <v>-</v>
      </c>
      <c r="AAG71" s="535" t="str" cm="1">
        <f t="array" aca="1" ref="AAG71" ca="1">INDEX(AAG$13:AAG70,$B71+1,1)</f>
        <v>-</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cm="1">
        <f t="array" aca="1" ref="AAL71" ca="1">INDEX(AAL$13:AAL70,$B71+1,1)</f>
        <v>0</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cm="1">
        <f t="array" aca="1" ref="AAR71" ca="1">INDEX(AAR$13:AAR70,$B71+1,1)</f>
        <v>0</v>
      </c>
      <c r="AAS71" s="535" t="str" cm="1">
        <f t="array" aca="1" ref="AAS71" ca="1">INDEX(AAS$13:AAS70,$B71+1,1)</f>
        <v>-</v>
      </c>
      <c r="AAT71" s="535" t="str" cm="1">
        <f t="array" aca="1" ref="AAT71" ca="1">INDEX(AAT$13:AAT70,$B71+1,1)</f>
        <v>-</v>
      </c>
      <c r="AAU71" s="535" t="str" cm="1">
        <f t="array" aca="1" ref="AAU71" ca="1">INDEX(AAU$13:AAU70,$B71+1,1)</f>
        <v>-</v>
      </c>
      <c r="AAV71" s="535" cm="1">
        <f t="array" aca="1" ref="AAV71" ca="1">INDEX(AAV$13:AAV70,$B71+1,1)</f>
        <v>1</v>
      </c>
      <c r="AAW71" s="535" cm="1">
        <f t="array" aca="1" ref="AAW71" ca="1">INDEX(AAW$13:AAW70,$B71+1,1)</f>
        <v>1</v>
      </c>
      <c r="AAX71" s="535" t="str" cm="1">
        <f t="array" aca="1" ref="AAX71" ca="1">INDEX(AAX$13:AAX70,$B71+1,1)</f>
        <v>-</v>
      </c>
      <c r="AAY71" s="535" t="str" cm="1">
        <f t="array" aca="1" ref="AAY71" ca="1">INDEX(AAY$13:AAY70,$B71+1,1)</f>
        <v>-</v>
      </c>
      <c r="AAZ71" s="535" t="str" cm="1">
        <f t="array" aca="1" ref="AAZ71" ca="1">INDEX(AAZ$13:AAZ70,$B71+1,1)</f>
        <v>-</v>
      </c>
      <c r="ABA71" s="535" t="str" cm="1">
        <f t="array" aca="1" ref="ABA71" ca="1">INDEX(ABA$13:ABA70,$B71+1,1)</f>
        <v>-</v>
      </c>
      <c r="ABB71" s="535" t="str" cm="1">
        <f t="array" aca="1" ref="ABB71" ca="1">INDEX(ABB$13:ABB70,$B71+1,1)</f>
        <v>-</v>
      </c>
      <c r="ABC71" s="535" t="str" cm="1">
        <f t="array" aca="1" ref="ABC71" ca="1">INDEX(ABC$13:ABC70,$B71+1,1)</f>
        <v>-</v>
      </c>
      <c r="ABD71" s="535" t="str" cm="1">
        <f t="array" aca="1" ref="ABD71" ca="1">INDEX(ABD$13:ABD70,$B71+1,1)</f>
        <v>-</v>
      </c>
      <c r="ABE71" s="535" t="str" cm="1">
        <f t="array" aca="1" ref="ABE71" ca="1">INDEX(ABE$13:ABE70,$B71+1,1)</f>
        <v>-</v>
      </c>
      <c r="ABF71" s="535" t="str" cm="1">
        <f t="array" aca="1" ref="ABF71" ca="1">INDEX(ABF$13:ABF70,$B71+1,1)</f>
        <v>-</v>
      </c>
      <c r="ABG71" s="535" t="str" cm="1">
        <f t="array" aca="1" ref="ABG71" ca="1">INDEX(ABG$13:ABG70,$B71+1,1)</f>
        <v>-</v>
      </c>
      <c r="ABH71" s="535" t="str" cm="1">
        <f t="array" aca="1" ref="ABH71" ca="1">INDEX(ABH$13:ABH70,$B71+1,1)</f>
        <v>-</v>
      </c>
      <c r="ABI71" s="535" t="str" cm="1">
        <f t="array" aca="1" ref="ABI71" ca="1">INDEX(ABI$13:ABI70,$B71+1,1)</f>
        <v>-</v>
      </c>
      <c r="ABJ71" s="535" t="str" cm="1">
        <f t="array" aca="1" ref="ABJ71" ca="1">INDEX(ABJ$13:ABJ70,$B71+1,1)</f>
        <v>-</v>
      </c>
      <c r="ABK71" s="18"/>
      <c r="ABL71" s="545" t="str">
        <f t="shared" ca="1" si="319"/>
        <v>-</v>
      </c>
      <c r="ABM71" s="545" t="str">
        <f t="shared" ca="1" si="319"/>
        <v>-</v>
      </c>
      <c r="ABN71" s="545" t="str">
        <f t="shared" ca="1" si="319"/>
        <v>-</v>
      </c>
      <c r="ABO71" s="545" t="str">
        <f t="shared" ca="1" si="319"/>
        <v>-</v>
      </c>
      <c r="ABP71" s="545" t="str">
        <f t="shared" ca="1" si="319"/>
        <v>-</v>
      </c>
      <c r="ABQ71" s="545" t="str">
        <f t="shared" ca="1" si="319"/>
        <v>-</v>
      </c>
      <c r="ABR71" s="545" t="str">
        <f t="shared" ca="1" si="319"/>
        <v>-</v>
      </c>
      <c r="ABS71" s="545" t="str">
        <f t="shared" ca="1" si="319"/>
        <v>-</v>
      </c>
      <c r="ABT71" s="545" t="str">
        <f t="shared" ca="1" si="319"/>
        <v>-</v>
      </c>
      <c r="ABU71" s="545" t="str">
        <f t="shared" ca="1" si="319"/>
        <v>-</v>
      </c>
      <c r="ABV71" s="545" t="str">
        <f t="shared" ca="1" si="320"/>
        <v>-</v>
      </c>
      <c r="ABW71" s="545" t="str">
        <f t="shared" ca="1" si="320"/>
        <v>-</v>
      </c>
      <c r="ABX71" s="545" t="str">
        <f t="shared" ca="1" si="320"/>
        <v>-</v>
      </c>
      <c r="ABY71" s="545" t="str">
        <f t="shared" ca="1" si="320"/>
        <v>-</v>
      </c>
      <c r="ABZ71" s="545" t="str">
        <f t="shared" ca="1" si="320"/>
        <v>-</v>
      </c>
      <c r="ACA71" s="545" t="str">
        <f t="shared" ca="1" si="320"/>
        <v>-</v>
      </c>
      <c r="ACB71" s="545" t="str">
        <f t="shared" ca="1" si="320"/>
        <v>-</v>
      </c>
      <c r="ACC71" s="545" t="b">
        <f t="shared" ca="1" si="320"/>
        <v>1</v>
      </c>
      <c r="ACD71" s="545" t="str">
        <f t="shared" ca="1" si="320"/>
        <v>-</v>
      </c>
      <c r="ACE71" s="545" t="str">
        <f t="shared" ca="1" si="320"/>
        <v>-</v>
      </c>
      <c r="ACF71" s="545" t="str">
        <f t="shared" ca="1" si="321"/>
        <v>-</v>
      </c>
      <c r="ACG71" s="545" t="str">
        <f t="shared" ca="1" si="321"/>
        <v>-</v>
      </c>
      <c r="ACH71" s="545" t="str">
        <f t="shared" ca="1" si="321"/>
        <v>-</v>
      </c>
      <c r="ACI71" s="545" t="str">
        <f t="shared" ca="1" si="321"/>
        <v>-</v>
      </c>
      <c r="ACJ71" s="545" t="str">
        <f t="shared" ca="1" si="321"/>
        <v>-</v>
      </c>
      <c r="ACK71" s="545" t="str">
        <f t="shared" ca="1" si="321"/>
        <v>-</v>
      </c>
      <c r="ACL71" s="545" t="str">
        <f t="shared" ca="1" si="321"/>
        <v>-</v>
      </c>
      <c r="ACM71" s="545" t="str">
        <f t="shared" ca="1" si="321"/>
        <v>-</v>
      </c>
      <c r="ACN71" s="545" t="str">
        <f t="shared" ca="1" si="321"/>
        <v>-</v>
      </c>
      <c r="ACO71" s="545" t="str">
        <f t="shared" ca="1" si="321"/>
        <v>-</v>
      </c>
      <c r="ACP71" s="545" t="str">
        <f t="shared" ca="1" si="322"/>
        <v>-</v>
      </c>
      <c r="ACQ71" s="545" t="str">
        <f t="shared" ca="1" si="322"/>
        <v>-</v>
      </c>
      <c r="ACR71" s="545" t="str">
        <f t="shared" ca="1" si="322"/>
        <v>-</v>
      </c>
      <c r="ACS71" s="545" t="str">
        <f t="shared" ca="1" si="322"/>
        <v>-</v>
      </c>
      <c r="ACT71" s="545" t="str">
        <f t="shared" ca="1" si="322"/>
        <v>-</v>
      </c>
      <c r="ACU71" s="545" t="b">
        <f t="shared" ca="1" si="322"/>
        <v>1</v>
      </c>
      <c r="ACV71" s="545" t="str">
        <f t="shared" ca="1" si="322"/>
        <v>-</v>
      </c>
      <c r="ACW71" s="545" t="str">
        <f t="shared" ca="1" si="322"/>
        <v>-</v>
      </c>
      <c r="ACX71" s="545" t="str">
        <f t="shared" ca="1" si="322"/>
        <v>-</v>
      </c>
      <c r="ACY71" s="545" t="str">
        <f t="shared" ca="1" si="322"/>
        <v>-</v>
      </c>
      <c r="ACZ71" s="545" t="str">
        <f t="shared" ca="1" si="323"/>
        <v>-</v>
      </c>
      <c r="ADA71" s="545" t="str">
        <f t="shared" ca="1" si="323"/>
        <v>-</v>
      </c>
      <c r="ADB71" s="545" t="str">
        <f t="shared" ca="1" si="323"/>
        <v>-</v>
      </c>
      <c r="ADC71" s="545" t="str">
        <f t="shared" ca="1" si="323"/>
        <v>-</v>
      </c>
      <c r="ADD71" s="545" t="str">
        <f t="shared" ca="1" si="323"/>
        <v>-</v>
      </c>
      <c r="ADE71" s="545" t="str">
        <f t="shared" ca="1" si="323"/>
        <v>-</v>
      </c>
      <c r="ADF71" s="545" t="str">
        <f t="shared" ca="1" si="323"/>
        <v>-</v>
      </c>
      <c r="ADG71" s="545" t="str">
        <f t="shared" ca="1" si="323"/>
        <v>-</v>
      </c>
      <c r="ADH71" s="545" t="str">
        <f t="shared" ca="1" si="323"/>
        <v>-</v>
      </c>
      <c r="ADI71" s="545" t="str">
        <f t="shared" ca="1" si="323"/>
        <v>-</v>
      </c>
      <c r="ADJ71" s="545" t="str">
        <f t="shared" ca="1" si="324"/>
        <v>-</v>
      </c>
      <c r="ADK71" s="545" t="str">
        <f t="shared" ca="1" si="324"/>
        <v>-</v>
      </c>
      <c r="ADL71" s="545" t="str">
        <f t="shared" ca="1" si="324"/>
        <v>-</v>
      </c>
      <c r="ADM71" s="545" t="b">
        <f t="shared" ca="1" si="324"/>
        <v>1</v>
      </c>
      <c r="ADN71" s="545" t="str">
        <f t="shared" ca="1" si="324"/>
        <v>-</v>
      </c>
      <c r="ADO71" s="545" t="str">
        <f t="shared" ca="1" si="324"/>
        <v>-</v>
      </c>
      <c r="ADP71" s="545" t="str">
        <f t="shared" ca="1" si="324"/>
        <v>-</v>
      </c>
      <c r="ADQ71" s="545" t="str">
        <f t="shared" ca="1" si="324"/>
        <v>-</v>
      </c>
      <c r="ADR71" s="545" t="str">
        <f t="shared" ca="1" si="324"/>
        <v>-</v>
      </c>
      <c r="ADS71" s="545" t="str">
        <f t="shared" ca="1" si="324"/>
        <v>-</v>
      </c>
      <c r="ADT71" s="545" t="str">
        <f t="shared" ca="1" si="325"/>
        <v>-</v>
      </c>
      <c r="ADU71" s="545" t="str">
        <f t="shared" ca="1" si="325"/>
        <v>-</v>
      </c>
      <c r="ADV71" s="545" t="str">
        <f t="shared" ca="1" si="325"/>
        <v>-</v>
      </c>
      <c r="ADW71" s="545" t="str">
        <f t="shared" ca="1" si="325"/>
        <v>-</v>
      </c>
      <c r="ADX71" s="545" t="str">
        <f t="shared" ca="1" si="325"/>
        <v>-</v>
      </c>
      <c r="ADY71" s="545" t="str">
        <f t="shared" ca="1" si="325"/>
        <v>-</v>
      </c>
      <c r="ADZ71" s="545" t="str">
        <f t="shared" ca="1" si="325"/>
        <v>-</v>
      </c>
      <c r="AEA71" s="545" t="str">
        <f t="shared" ca="1" si="325"/>
        <v>-</v>
      </c>
      <c r="AEB71" s="545" t="str">
        <f t="shared" ca="1" si="325"/>
        <v>-</v>
      </c>
      <c r="AEC71" s="545" t="str">
        <f t="shared" ca="1" si="325"/>
        <v>-</v>
      </c>
      <c r="AED71" s="545" t="str">
        <f t="shared" ca="1" si="326"/>
        <v>-</v>
      </c>
      <c r="AEE71" s="545" t="b">
        <f t="shared" ca="1" si="326"/>
        <v>1</v>
      </c>
      <c r="AEF71" s="545" t="str">
        <f t="shared" ca="1" si="326"/>
        <v>-</v>
      </c>
      <c r="AEG71" s="545" t="str">
        <f t="shared" ca="1" si="326"/>
        <v>-</v>
      </c>
      <c r="AEH71" s="545" t="str">
        <f t="shared" ca="1" si="326"/>
        <v>-</v>
      </c>
      <c r="AEI71" s="545" t="str">
        <f t="shared" ca="1" si="326"/>
        <v>-</v>
      </c>
      <c r="AEJ71" s="545" t="str">
        <f t="shared" ca="1" si="326"/>
        <v>-</v>
      </c>
      <c r="AEK71" s="545" t="str">
        <f t="shared" ca="1" si="326"/>
        <v>-</v>
      </c>
      <c r="AEL71" s="545" t="str">
        <f t="shared" ca="1" si="326"/>
        <v>-</v>
      </c>
      <c r="AEM71" s="545" t="str">
        <f t="shared" ca="1" si="326"/>
        <v>-</v>
      </c>
      <c r="AEN71" s="545" t="str">
        <f t="shared" ca="1" si="327"/>
        <v>-</v>
      </c>
      <c r="AEO71" s="545" t="str">
        <f t="shared" ca="1" si="327"/>
        <v>-</v>
      </c>
      <c r="AEP71" s="545" t="str">
        <f t="shared" ca="1" si="327"/>
        <v>-</v>
      </c>
      <c r="AEQ71" s="545" t="str">
        <f t="shared" ca="1" si="327"/>
        <v>-</v>
      </c>
      <c r="AER71" s="545" t="str">
        <f t="shared" ca="1" si="327"/>
        <v>-</v>
      </c>
      <c r="AES71" s="545" t="str">
        <f t="shared" ca="1" si="327"/>
        <v>-</v>
      </c>
      <c r="AET71" s="545" t="str">
        <f t="shared" ca="1" si="327"/>
        <v>-</v>
      </c>
      <c r="AEU71" s="545" t="str">
        <f t="shared" ca="1" si="327"/>
        <v>-</v>
      </c>
      <c r="AEV71" s="545" t="str">
        <f t="shared" ca="1" si="327"/>
        <v>-</v>
      </c>
      <c r="AEW71" s="545" t="b">
        <f t="shared" ca="1" si="327"/>
        <v>1</v>
      </c>
      <c r="AEX71" s="535" cm="1">
        <f t="array" aca="1" ref="AEX71" ca="1">INDEX(AEX$13:AEX70,$B71+1,1)</f>
        <v>0</v>
      </c>
      <c r="AEY71" s="483">
        <v>0</v>
      </c>
    </row>
    <row r="72" spans="1:831" outlineLevel="2">
      <c r="A72" s="18">
        <f t="shared" si="221"/>
        <v>59</v>
      </c>
      <c r="B72" s="191">
        <f t="shared" ca="1" si="343"/>
        <v>51</v>
      </c>
      <c r="C72" s="458">
        <f t="shared" ca="1" si="225"/>
        <v>1200</v>
      </c>
      <c r="D72" s="119" t="str">
        <f t="shared" ca="1" si="226"/>
        <v>GSW</v>
      </c>
      <c r="E72" t="b">
        <v>0</v>
      </c>
      <c r="F72" t="b">
        <v>0</v>
      </c>
      <c r="G72" t="b">
        <f t="shared" si="227"/>
        <v>0</v>
      </c>
      <c r="H72" s="191">
        <f t="shared" ca="1" si="338"/>
        <v>8</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4</v>
      </c>
      <c r="N72" s="535" cm="1">
        <f t="array" aca="1" ref="N72" ca="1">INDEX(N$13:N71,$B72+1,1)</f>
        <v>3</v>
      </c>
      <c r="O72" s="535" cm="1">
        <f t="array" aca="1" ref="O72" ca="1">INDEX(O$13:O71,$B72+1,1)</f>
        <v>2</v>
      </c>
      <c r="P72" s="535" cm="1">
        <f t="array" aca="1" ref="P72" ca="1">INDEX(P$13:P71,$B72+1,1)</f>
        <v>0</v>
      </c>
      <c r="Q72" s="535" cm="1">
        <f t="array" aca="1" ref="Q72" ca="1">INDEX(Q$13:Q71,$B72+1,1)</f>
        <v>1</v>
      </c>
      <c r="R72" s="535" cm="1">
        <f t="array" aca="1" ref="R72" ca="1">INDEX(R$13:R71,$B72+1,1)</f>
        <v>1</v>
      </c>
      <c r="S72" s="535" cm="1">
        <f t="array" aca="1" ref="S72" ca="1">INDEX(S$13:S71,$B72+1,1)</f>
        <v>1</v>
      </c>
      <c r="T72" s="411">
        <f t="shared" ca="1" si="228"/>
        <v>2</v>
      </c>
      <c r="U72" s="411">
        <f t="shared" ca="1" si="228"/>
        <v>2</v>
      </c>
      <c r="V72" s="411">
        <f t="shared" ca="1" si="229"/>
        <v>2</v>
      </c>
      <c r="W72" s="777" t="b">
        <f t="shared" ca="1" si="230"/>
        <v>1</v>
      </c>
      <c r="X72" s="777" t="b">
        <f t="shared" ca="1" si="230"/>
        <v>1</v>
      </c>
      <c r="Y72" s="777" t="b">
        <f t="shared" ca="1" si="230"/>
        <v>1</v>
      </c>
      <c r="Z72" s="796" t="b" cm="1">
        <f t="array" aca="1" ref="Z72" ca="1">INDEX(Z$13:Z71,$B72+1,1)</f>
        <v>0</v>
      </c>
      <c r="AA72" s="411">
        <f t="shared" ca="1" si="328"/>
        <v>6</v>
      </c>
      <c r="AB72" s="411">
        <f t="shared" ca="1" si="231"/>
        <v>6</v>
      </c>
      <c r="AC72" s="535" cm="1">
        <f t="array" aca="1" ref="AC72" ca="1">INDEX(AC$13:AC71,$B72+1,1)</f>
        <v>6</v>
      </c>
      <c r="AD72" s="535" cm="1">
        <f t="array" aca="1" ref="AD72" ca="1">INDEX(AD$13:AD71,$B72+1,1)</f>
        <v>6</v>
      </c>
      <c r="AE72" s="535" cm="1">
        <f t="array" aca="1" ref="AE72" ca="1">INDEX(AE$13:AE71,$B72+1,1)</f>
        <v>0</v>
      </c>
      <c r="AF72" s="535" cm="1">
        <f t="array" aca="1" ref="AF72" ca="1">INDEX(AF$13:AF71,$B72+1,1)</f>
        <v>0</v>
      </c>
      <c r="AG72" s="535" cm="1">
        <f t="array" aca="1" ref="AG72" ca="1">INDEX(AG$13:AG71,$B72+1,1)</f>
        <v>0</v>
      </c>
      <c r="AH72" s="535" cm="1">
        <f t="array" aca="1" ref="AH72" ca="1">INDEX(AH$13:AH71,$B72+1,1)</f>
        <v>0</v>
      </c>
      <c r="AI72" s="87">
        <f t="shared" ca="1" si="350"/>
        <v>2</v>
      </c>
      <c r="AJ72" s="87">
        <f ca="1">INDEX(CHOOSE($N72,DataAutumn!i.AdultDrys,DataWinter!i.AdultDrys,DataSpring!i.AdultDrys),1,$T72)</f>
        <v>1</v>
      </c>
      <c r="AK72" s="535" cm="1">
        <f t="array" aca="1" ref="AK72" ca="1">INDEX(AK$13:AK71,$B72+1,1)</f>
        <v>2</v>
      </c>
      <c r="AL72" s="535" cm="1">
        <f t="array" aca="1" ref="AL72" ca="1">INDEX(AL$13:AL71,$B72+1,1)</f>
        <v>0</v>
      </c>
      <c r="AM72" s="475">
        <v>3</v>
      </c>
      <c r="AN72" s="111"/>
      <c r="AO72" s="111"/>
      <c r="AP72" s="111"/>
      <c r="AQ72" s="111"/>
      <c r="AR72" s="111"/>
      <c r="AS72" s="111"/>
      <c r="AT72" s="111"/>
      <c r="AU72" s="111"/>
      <c r="AV72" s="111"/>
      <c r="AW72" s="111"/>
      <c r="AX72" s="111"/>
      <c r="AY72" s="111"/>
      <c r="AZ72" s="111" t="str">
        <f t="shared" ref="AZ72:AZ75" si="360">"Cropgraze"&amp;XU72</f>
        <v>Cropgraze150</v>
      </c>
      <c r="BA72" s="312" t="str">
        <f ca="1">LEFT(BA71,LEN($BA$57))     &amp;    TEXT($H72," 00000 ")        &amp;      INDEX(i.ModelStructure,$I72,1)    &amp;" "
&amp; $D72                &amp;    " Past" &amp; TEXT($XV72,"??0%;;??0%;    ") &amp; IF($DK72=0," SFM","")&amp;IF($DK72=1," MFM","")&amp;IF($DK72=7," Mat","")&amp;IF($DQ72=TRUE,"&amp;BBT","    ")              &amp;      " TOL"&amp;INDEX(i.TOL_Desc,1,$N72)
&amp; " Scan"&amp;$AK72       &amp;    CHOOSE($K72+1," CFS"," GFS"," NFS")
&amp; " RR"&amp;TEXT(SUM($FD72:$FE72),"+00%;-00%;    ;@")
&amp; " EL"&amp;IF($EZ72="-","_Opt",TEXT($EZ72,"000%"))
&amp; " Emptys_"&amp;CHOOSE($AI72,"Free  ","Retain","Sell  ","Single")
&amp; " ("&amp;IF(OR($ZH72,AND($ZH72="-",$DD72)),"P","E")   &amp;IF(OR($ZJ72,AND($ZJ72="-",$DE72)),"T","t")        &amp;     "_F"&amp;IF($AAG72&lt;&gt;FALSE,3,0)+COUNTIF($ZY72:$AAC72,TRUE)+COUNTIF($BV72:$BW72,"&gt;0")&amp;IF($AAE72&lt;&gt;FALSE,3,0)+COUNTIF($BV72:$BW72,"&gt;0")&amp;"N"&amp;IF($AAJ72&lt;&gt;"-",$AAJ72,$DI72)&amp;IF($AAK72&lt;&gt;"-",$AAK72,$DJ72)&amp;"L"&amp;$AAV72&amp;$AAW72&amp;")"</f>
        <v>GHG 00008 SE GSW Past 35% MFM     TOLSpr Scan2 GFS RR+01% EL000% Emptys_Retain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32"/>
        <v>1</v>
      </c>
      <c r="BO72" s="411" t="str">
        <f t="shared" ca="1" si="232"/>
        <v>-</v>
      </c>
      <c r="BP72" s="411" t="b">
        <f t="shared" ca="1" si="232"/>
        <v>0</v>
      </c>
      <c r="BQ72" s="411" t="str">
        <f t="shared" ca="1" si="232"/>
        <v>-</v>
      </c>
      <c r="BR72" s="411" t="str">
        <f t="shared" ca="1" si="232"/>
        <v>-</v>
      </c>
      <c r="BS72" s="411" t="str">
        <f t="shared" ca="1" si="232"/>
        <v>-</v>
      </c>
      <c r="BT72" s="411" t="str">
        <f t="shared" ca="1" si="232"/>
        <v>-</v>
      </c>
      <c r="BU72" s="411" t="str">
        <f t="shared" ca="1" si="232"/>
        <v>-</v>
      </c>
      <c r="BV72" s="411" t="str">
        <f t="shared" ca="1" si="232"/>
        <v>-</v>
      </c>
      <c r="BW72" s="411" t="str">
        <f t="shared" ca="1" si="232"/>
        <v>-</v>
      </c>
      <c r="BX72" s="411" t="str">
        <f t="shared" ca="1" si="232"/>
        <v>-</v>
      </c>
      <c r="BY72" s="411" t="str">
        <f t="shared" ca="1" si="232"/>
        <v>-</v>
      </c>
      <c r="BZ72" s="411" t="b">
        <f t="shared" ca="1" si="232"/>
        <v>0</v>
      </c>
      <c r="CA72" s="87">
        <f t="shared" ca="1" si="232"/>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t="str">
        <f t="shared" ca="1" si="233"/>
        <v>-</v>
      </c>
      <c r="CI72" s="411">
        <f t="shared" ca="1" si="234"/>
        <v>1</v>
      </c>
      <c r="CJ72" s="411">
        <f t="shared" ca="1" si="234"/>
        <v>1</v>
      </c>
      <c r="CK72" s="535" t="str" cm="1">
        <f t="array" aca="1" ref="CK72" ca="1">INDEX(CK$13:CK71,$B72+1,1)</f>
        <v>-</v>
      </c>
      <c r="CL72" s="535" t="str" cm="1">
        <f t="array" aca="1" ref="CL72" ca="1">INDEX(CL$13:CL71,$B72+1,1)</f>
        <v>-</v>
      </c>
      <c r="CM72" s="535" t="str" cm="1">
        <f t="array" aca="1" ref="CM72" ca="1">INDEX(CM$13:CM71,$B72+1,1)</f>
        <v>-</v>
      </c>
      <c r="CN72" s="411" t="str">
        <f t="shared" ca="1" si="235"/>
        <v>-</v>
      </c>
      <c r="CO72" s="411">
        <f t="shared" ca="1" si="236"/>
        <v>1</v>
      </c>
      <c r="CP72" s="411">
        <f t="shared" ca="1" si="236"/>
        <v>1</v>
      </c>
      <c r="CQ72" s="535" t="str" cm="1">
        <f t="array" aca="1" ref="CQ72" ca="1">INDEX(CQ$13:CQ71,$B72+1,1)</f>
        <v>-</v>
      </c>
      <c r="CR72" s="411" t="str">
        <f t="shared" ca="1" si="237"/>
        <v>-</v>
      </c>
      <c r="CS72" s="411">
        <f t="shared" ca="1" si="238"/>
        <v>1</v>
      </c>
      <c r="CT72" s="535" t="str" cm="1">
        <f t="array" aca="1" ref="CT72" ca="1">INDEX(CT$13:CT71,$B72+1,1)</f>
        <v>-</v>
      </c>
      <c r="CU72" s="535" t="str" cm="1">
        <f t="array" aca="1" ref="CU72" ca="1">INDEX(CU$13:CU71,$B72+1,1)</f>
        <v>-</v>
      </c>
      <c r="CV72" s="411">
        <f t="shared" ca="1" si="239"/>
        <v>1</v>
      </c>
      <c r="CW72" s="535" t="str" cm="1">
        <f t="array" aca="1" ref="CW72" ca="1">INDEX(CW$13:CW71,$B72+1,1)</f>
        <v>-</v>
      </c>
      <c r="CX72" s="411" t="str">
        <f t="shared" ca="1" si="240"/>
        <v>-</v>
      </c>
      <c r="CY72" s="411">
        <f t="shared" ca="1" si="241"/>
        <v>1</v>
      </c>
      <c r="CZ72" s="411">
        <f t="shared" ca="1" si="241"/>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29"/>
        <v>0</v>
      </c>
      <c r="DH72" s="804" cm="1">
        <f t="array" aca="1" ref="DH72" ca="1">VALUE(IFERROR(VALUE($K72),0) &amp; _xlfn.SWITCH($CD72,"-",4,$CD72) &amp; $L72 &amp; $T72 &amp; "00" &amp; $N72 &amp; $AK72 &amp; $R72 &amp; _xlfn.SWITCH($AM72,3,1,$AM72) &amp; _xlfn.SWITCH($M72,4,0,$M72) &amp; _xlfn.SWITCH($AD72,6,1,$AD72))</f>
        <v>142200321101</v>
      </c>
      <c r="DI72" s="535" cm="1">
        <f t="array" aca="1" ref="DI72" ca="1">INDEX(DI$13:DI71,$B72+1,1)</f>
        <v>1</v>
      </c>
      <c r="DJ72" s="535" cm="1">
        <f t="array" aca="1" ref="DJ72" ca="1">INDEX(DJ$13:DJ71,$B72+1,1)</f>
        <v>1</v>
      </c>
      <c r="DK72" s="411">
        <f t="shared" ca="1" si="242"/>
        <v>1</v>
      </c>
      <c r="DL72" s="411">
        <f t="shared" ca="1" si="242"/>
        <v>60</v>
      </c>
      <c r="DM72" s="411" t="str">
        <f t="shared" ca="1" si="242"/>
        <v>-</v>
      </c>
      <c r="DN72" s="411" t="str">
        <f t="shared" ca="1" si="242"/>
        <v>-</v>
      </c>
      <c r="DO72" s="411" t="str">
        <f t="shared" ca="1" si="242"/>
        <v>-</v>
      </c>
      <c r="DP72" s="411" t="str">
        <f t="shared" ca="1" si="242"/>
        <v>-</v>
      </c>
      <c r="DQ72" s="411" t="b">
        <f t="shared" ca="1" si="243"/>
        <v>0</v>
      </c>
      <c r="DR72" s="411" t="str">
        <f t="shared" ca="1" si="244"/>
        <v>-</v>
      </c>
      <c r="DS72" s="411" t="str">
        <f t="shared" ca="1" si="244"/>
        <v>-</v>
      </c>
      <c r="DT72" s="411" t="str">
        <f t="shared" ca="1" si="244"/>
        <v>-</v>
      </c>
      <c r="DU72" s="411" t="str">
        <f t="shared" ca="1" si="244"/>
        <v>-</v>
      </c>
      <c r="DV72" s="411">
        <f t="shared" ca="1" si="244"/>
        <v>500</v>
      </c>
      <c r="DW72" s="411">
        <f t="shared" ca="1" si="244"/>
        <v>500</v>
      </c>
      <c r="DX72" s="411" t="str">
        <f t="shared" ca="1" si="244"/>
        <v>-</v>
      </c>
      <c r="DY72" s="411" t="str">
        <f t="shared" ca="1" si="244"/>
        <v>-</v>
      </c>
      <c r="DZ72" s="411" t="str">
        <f t="shared" ca="1" si="244"/>
        <v>-</v>
      </c>
      <c r="EA72" s="411" t="str">
        <f t="shared" ca="1" si="245"/>
        <v>-</v>
      </c>
      <c r="EB72" s="411" t="str">
        <f t="shared" ca="1" si="245"/>
        <v>-</v>
      </c>
      <c r="EC72" s="535" cm="1">
        <f t="array" aca="1" ref="EC72" ca="1">INDEX(EC$13:EC71,$B72+1,1)</f>
        <v>0</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535" cm="1">
        <f t="array" aca="1" ref="EN72" ca="1">INDEX(EN$13:EN71,$B72+1,1)</f>
        <v>999999</v>
      </c>
      <c r="EO72" s="535" cm="1">
        <f t="array" aca="1" ref="EO72" ca="1">INDEX(EO$13:EO71,$B72+1,1)</f>
        <v>999999</v>
      </c>
      <c r="EP72" s="782">
        <f t="shared" ca="1" si="246"/>
        <v>0</v>
      </c>
      <c r="EQ72" s="782">
        <f t="shared" ca="1" si="246"/>
        <v>0</v>
      </c>
      <c r="ER72" s="782">
        <f t="shared" ca="1" si="246"/>
        <v>999999</v>
      </c>
      <c r="ES72" s="800" t="str">
        <f t="shared" ca="1" si="330"/>
        <v>-</v>
      </c>
      <c r="ET72" s="800" t="str">
        <f t="shared" ca="1" si="247"/>
        <v>-</v>
      </c>
      <c r="EU72" s="801" t="str">
        <f t="shared" ca="1" si="248"/>
        <v>-</v>
      </c>
      <c r="EV72" s="802" t="str">
        <f t="shared" ca="1" si="331"/>
        <v>-</v>
      </c>
      <c r="EW72" s="781">
        <f t="shared" ca="1" si="249"/>
        <v>999999</v>
      </c>
      <c r="EX72" s="779">
        <f t="shared" ca="1" si="332"/>
        <v>999999</v>
      </c>
      <c r="EY72" s="780">
        <f t="shared" ca="1" si="333"/>
        <v>999999</v>
      </c>
      <c r="EZ72" s="727" cm="1">
        <f t="array" aca="1" ref="EZ72" ca="1">INDEX(i.ELMated,$AB72+1,1)</f>
        <v>0</v>
      </c>
      <c r="FA72" s="728" cm="1">
        <f t="array" aca="1" ref="FA72" ca="1">INDEX(i.ELMatedEst,$AA72+1,$T72)</f>
        <v>0</v>
      </c>
      <c r="FB72" s="535" t="str" cm="1">
        <f t="array" aca="1" ref="FB72" ca="1">INDEX(FB$13:FB71,$B72+1,1)</f>
        <v>-</v>
      </c>
      <c r="FC72" s="535" t="str" cm="1">
        <f t="array" aca="1" ref="FC72" ca="1">INDEX(FC$13:FC71,$B72+1,1)</f>
        <v>-</v>
      </c>
      <c r="FD72" s="664">
        <f t="shared" ca="1" si="250"/>
        <v>0</v>
      </c>
      <c r="FE72" s="666">
        <f t="shared" ca="1" si="251"/>
        <v>5.0000000000000001E-3</v>
      </c>
      <c r="FF72" s="191">
        <f t="shared" ca="1" si="339"/>
        <v>0.95</v>
      </c>
      <c r="FG72" s="667">
        <f t="shared" ca="1" si="252"/>
        <v>0.12</v>
      </c>
      <c r="FH72" s="667">
        <f ca="1">INDEX(CHOOSE($N72,DataAutumn!i.EL_PropnSold,DataWinter!i.EL_PropnSold,DataSpring!i.EL_PropnSold),$AI72,$T72)*INDEX(i.ELMatedEst,$AB72+1,$T72)*i.dAdultRR_ELPropSold
+INDEX(i.dryman,($AJ72-1)*4+$AI72,FH$7)</f>
        <v>0</v>
      </c>
      <c r="FI72" s="667">
        <f ca="1">INDEX(CHOOSE($N72,DataAutumn!i.EL_PropnSold,DataWinter!i.EL_PropnSold,DataSpring!i.EL_PropnSold),$AI72,$T72)*INDEX(i.ELMatedEst,$AB72+1,$T72)*i.dAdultRR_ELPropSold
+INDEX(i.dryman,($AJ72-1)*4+$AI72,FI$7)</f>
        <v>3.125E-2</v>
      </c>
      <c r="FJ72" s="667">
        <f ca="1">INDEX(CHOOSE($N72,DataAutumn!i.EL_PropnSold,DataWinter!i.EL_PropnSold,DataSpring!i.EL_PropnSold),$AI72,$T72)*INDEX(i.ELMatedEst,$AB72+1,$T72)*i.dAdultRR_ELPropSold
+INDEX(i.dryman,($AJ72-1)*4+$AI72,FJ$7)</f>
        <v>3.125E-2</v>
      </c>
      <c r="FK72" s="667">
        <f ca="1">INDEX(CHOOSE($N72,DataAutumn!i.EL_PropnSold,DataWinter!i.EL_PropnSold,DataSpring!i.EL_PropnSold),$AI72,$T72)*INDEX(i.ELMatedEst,$AB72+1,$T72)*i.dAdultRR_ELPropSold
+INDEX(i.dryman,($AJ72-1)*4+$AI72,FK$7)</f>
        <v>3.125E-2</v>
      </c>
      <c r="FL72" s="668">
        <f ca="1">INDEX(CHOOSE($N72,DataAutumn!i.EL_PropnSold,DataWinter!i.EL_PropnSold,DataSpring!i.EL_PropnSold),$AI72,$T72)*INDEX(i.ELMatedEst,$AB72+1,$T72)*i.dAdultLSurv_ELPropSold</f>
        <v>0</v>
      </c>
      <c r="FM72" s="666" t="b">
        <f t="shared" ca="1" si="253"/>
        <v>0</v>
      </c>
      <c r="FN72" s="666" t="b">
        <f t="shared" ca="1" si="253"/>
        <v>0</v>
      </c>
      <c r="FO72" s="716" t="b">
        <f t="shared" ca="1" si="254"/>
        <v>1</v>
      </c>
      <c r="FP72" s="666" t="b">
        <f t="shared" ca="1" si="253"/>
        <v>0</v>
      </c>
      <c r="FQ72" s="668">
        <f t="shared" ca="1" si="255"/>
        <v>1</v>
      </c>
      <c r="FR72" s="669">
        <f t="shared" ca="1" si="256"/>
        <v>0</v>
      </c>
      <c r="FS72" s="670" t="b">
        <f t="shared" ca="1" si="257"/>
        <v>0</v>
      </c>
      <c r="FT72" s="665" t="b">
        <f t="shared" ca="1" si="258"/>
        <v>0</v>
      </c>
      <c r="FU72" s="411" t="b">
        <f t="shared" ca="1" si="258"/>
        <v>0</v>
      </c>
      <c r="FV72" s="411" t="b">
        <f t="shared" ca="1" si="258"/>
        <v>1</v>
      </c>
      <c r="FW72" s="87">
        <f t="shared" ca="1" si="259"/>
        <v>2</v>
      </c>
      <c r="FX72" s="87">
        <f t="shared" ca="1" si="259"/>
        <v>2</v>
      </c>
      <c r="FY72" s="411">
        <f t="shared" ca="1" si="260"/>
        <v>1</v>
      </c>
      <c r="FZ72" s="411">
        <f t="shared" ca="1" si="261"/>
        <v>1</v>
      </c>
      <c r="GA72" s="411">
        <f t="shared" ca="1" si="261"/>
        <v>1</v>
      </c>
      <c r="GB72" s="411">
        <f t="shared" ca="1" si="262"/>
        <v>1</v>
      </c>
      <c r="GC72" s="411">
        <f t="shared" ca="1" si="263"/>
        <v>0.35</v>
      </c>
      <c r="GD72" s="411" t="b">
        <f t="shared" ca="1" si="263"/>
        <v>1</v>
      </c>
      <c r="GE72" s="411" t="b">
        <f t="shared" ca="1" si="263"/>
        <v>0</v>
      </c>
      <c r="GF72" s="411" t="b">
        <f t="shared" ca="1" si="263"/>
        <v>0</v>
      </c>
      <c r="GG72" s="411" t="b">
        <f t="shared" ca="1" si="263"/>
        <v>0</v>
      </c>
      <c r="GH72" s="87">
        <f t="shared" ca="1" si="264"/>
        <v>1</v>
      </c>
      <c r="GI72" s="87">
        <f t="shared" ca="1" si="264"/>
        <v>1</v>
      </c>
      <c r="GJ72" s="87">
        <f t="shared" ca="1" si="264"/>
        <v>1</v>
      </c>
      <c r="GK72" s="87">
        <f t="shared" ca="1" si="264"/>
        <v>1</v>
      </c>
      <c r="GL72" s="87">
        <f t="shared" ca="1" si="264"/>
        <v>1</v>
      </c>
      <c r="GM72" s="87">
        <f t="shared" ca="1" si="264"/>
        <v>1</v>
      </c>
      <c r="GN72" s="87">
        <f t="shared" ca="1" si="264"/>
        <v>1</v>
      </c>
      <c r="GO72" s="87">
        <f t="shared" ca="1" si="264"/>
        <v>1</v>
      </c>
      <c r="GP72" s="535" cm="1">
        <f t="array" aca="1" ref="GP72" ca="1">INDEX(GP$13:GP71,$B72+1,1)</f>
        <v>0</v>
      </c>
      <c r="GQ72" s="535" cm="1">
        <f t="array" aca="1" ref="GQ72" ca="1">INDEX(GQ$13:GQ71,$B72+1,1)</f>
        <v>0</v>
      </c>
      <c r="GR72" s="535" cm="1">
        <f t="array" aca="1" ref="GR72" ca="1">INDEX(GR$13:GR71,$B72+1,1)</f>
        <v>0</v>
      </c>
      <c r="GS72" s="535" cm="1">
        <f t="array" aca="1" ref="GS72" ca="1">INDEX(GS$13:GS71,$B72+1,1)</f>
        <v>0</v>
      </c>
      <c r="GT72" s="411" cm="1">
        <f t="array" aca="1" ref="GT72" ca="1">INDEX(i.dse_type,1,$L72)</f>
        <v>0</v>
      </c>
      <c r="GU72" s="535" t="str" cm="1">
        <f t="array" aca="1" ref="GU72" ca="1">INDEX(GU$13:GU71,$B72+1,1)</f>
        <v>-</v>
      </c>
      <c r="GV72" s="535" t="str" cm="1">
        <f t="array" aca="1" ref="GV72" ca="1">INDEX(GV$13:GV71,$B72+1,1)</f>
        <v>-</v>
      </c>
      <c r="GW72" s="535" t="str" cm="1">
        <f t="array" aca="1" ref="GW72" ca="1">INDEX(GW$13:GW71,$B72+1,1)</f>
        <v>-</v>
      </c>
      <c r="GX72" s="18"/>
      <c r="GY72" s="535" t="str" cm="1">
        <f t="array" aca="1" ref="GY72" ca="1">INDEX(GY$13:GY71,$B72+1,1)</f>
        <v>-</v>
      </c>
      <c r="GZ72" s="535" t="str" cm="1">
        <f t="array" aca="1" ref="GZ72" ca="1">INDEX(GZ$13:GZ71,$B72+1,1)</f>
        <v>-</v>
      </c>
      <c r="HA72" s="535" t="str" cm="1">
        <f t="array" aca="1" ref="HA72" ca="1">INDEX(HA$13:HA71,$B72+1,1)</f>
        <v>-</v>
      </c>
      <c r="HB72" s="411">
        <f t="shared" si="334"/>
        <v>0</v>
      </c>
      <c r="HC72" s="535" t="str" cm="1">
        <f t="array" aca="1" ref="HC72" ca="1">INDEX(HC$13:HC71,$B72+1,1)</f>
        <v>-</v>
      </c>
      <c r="HD72" s="535" cm="1">
        <f t="array" aca="1" ref="HD72" ca="1">INDEX(HD$13:HD71,$B72+1,1)</f>
        <v>1</v>
      </c>
      <c r="HE72" s="535" cm="1">
        <f t="array" aca="1" ref="HE72" ca="1">INDEX(HE$13:HE71,$B72+1,1)</f>
        <v>1</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t="str" cm="1">
        <f t="array" aca="1" ref="HU72" ca="1">INDEX(HU$13:HU71,$B72+1,1)</f>
        <v>-</v>
      </c>
      <c r="HV72" s="535" t="str" cm="1">
        <f t="array" aca="1" ref="HV72" ca="1">INDEX(HV$13:HV71,$B72+1,1)</f>
        <v>-</v>
      </c>
      <c r="HW72" s="535" t="str" cm="1">
        <f t="array" aca="1" ref="HW72" ca="1">INDEX(HW$13:HW71,$B72+1,1)</f>
        <v>-</v>
      </c>
      <c r="HX72" s="535" t="str" cm="1">
        <f t="array" aca="1" ref="HX72" ca="1">INDEX(HX$13:HX71,$B72+1,1)</f>
        <v>-</v>
      </c>
      <c r="HY72" s="535" t="str" cm="1">
        <f t="array" aca="1" ref="HY72" ca="1">INDEX(HY$13:HY71,$B72+1,1)</f>
        <v>-</v>
      </c>
      <c r="HZ72" s="535" t="str" cm="1">
        <f t="array" aca="1" ref="HZ72" ca="1">INDEX(HZ$13:HZ71,$B72+1,1)</f>
        <v>-</v>
      </c>
      <c r="IA72" s="535" cm="1">
        <f t="array" aca="1" ref="IA72" ca="1">INDEX(IA$13:IA71,$B72+1,1)</f>
        <v>0</v>
      </c>
      <c r="IB72" s="535" t="str" cm="1">
        <f t="array" aca="1" ref="IB72" ca="1">INDEX(IB$13:IB71,$B72+1,1)</f>
        <v>-</v>
      </c>
      <c r="IC72" s="535" cm="1">
        <f t="array" aca="1" ref="IC72" ca="1">INDEX(IC$13:IC71,$B72+1,1)</f>
        <v>1</v>
      </c>
      <c r="ID72" s="727">
        <f t="shared" si="265"/>
        <v>0</v>
      </c>
      <c r="IE72" s="727">
        <f t="shared" si="265"/>
        <v>0</v>
      </c>
      <c r="IF72" s="727">
        <f t="shared" si="265"/>
        <v>0</v>
      </c>
      <c r="IG72" s="727">
        <f t="shared" si="266"/>
        <v>0</v>
      </c>
      <c r="IH72" s="727">
        <f t="shared" si="266"/>
        <v>0</v>
      </c>
      <c r="II72" s="727">
        <f t="shared" si="266"/>
        <v>0</v>
      </c>
      <c r="IJ72" s="535" cm="1">
        <f t="array" aca="1" ref="IJ72" ca="1">INDEX(IJ$13:IJ71,$B72+1,1)</f>
        <v>0</v>
      </c>
      <c r="IK72" s="727">
        <f t="shared" si="267"/>
        <v>1</v>
      </c>
      <c r="IL72" s="727">
        <f t="shared" si="267"/>
        <v>0</v>
      </c>
      <c r="IM72" s="727">
        <f t="shared" si="267"/>
        <v>0</v>
      </c>
      <c r="IN72" s="727">
        <f t="shared" si="267"/>
        <v>0</v>
      </c>
      <c r="IO72" s="535" cm="1">
        <f t="array" aca="1" ref="IO72" ca="1">INDEX(IO$13:IO71,$B72+1,1)</f>
        <v>0</v>
      </c>
      <c r="IP72" s="727">
        <f t="shared" si="267"/>
        <v>0</v>
      </c>
      <c r="IQ72" s="18"/>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t="str" cm="1">
        <f t="array" aca="1" ref="JB72" ca="1">INDEX(JB$13:JB71,$B72+1,1)</f>
        <v>-</v>
      </c>
      <c r="JC72" s="535" t="str" cm="1">
        <f t="array" aca="1" ref="JC72" ca="1">INDEX(JC$13:JC71,$B72+1,1)</f>
        <v>-</v>
      </c>
      <c r="JD72" s="535" t="str" cm="1">
        <f t="array" aca="1" ref="JD72" ca="1">INDEX(JD$13:JD71,$B72+1,1)</f>
        <v>-</v>
      </c>
      <c r="JE72" s="535" t="str" cm="1">
        <f t="array" aca="1" ref="JE72" ca="1">INDEX(JE$13:JE71,$B72+1,1)</f>
        <v>-</v>
      </c>
      <c r="JF72" s="535" t="str" cm="1">
        <f t="array" aca="1" ref="JF72" ca="1">INDEX(JF$13:JF71,$B72+1,1)</f>
        <v>-</v>
      </c>
      <c r="JG72" s="535" t="str" cm="1">
        <f t="array" aca="1" ref="JG72" ca="1">INDEX(JG$13:JG71,$B72+1,1)</f>
        <v>-</v>
      </c>
      <c r="JH72" s="535" cm="1">
        <f t="array" aca="1" ref="JH72" ca="1">INDEX(JH$13:JH71,$B72+1,1)</f>
        <v>0</v>
      </c>
      <c r="JI72" s="535" cm="1">
        <f t="array" aca="1" ref="JI72" ca="1">INDEX(JI$13:JI71,$B72+1,1)</f>
        <v>0</v>
      </c>
      <c r="JJ72" s="545" cm="1">
        <f t="array" aca="1" ref="JJ72" ca="1">IF(AND($N72=JJ$10,$AS72&lt;&gt;0),INDEX(i.LTWFeedLevels,$AS72,12),0)</f>
        <v>0</v>
      </c>
      <c r="JK72" s="630" cm="1">
        <f t="array" aca="1" ref="JK72" ca="1">IF(AND($N72=JK$10,$AT72&lt;&gt;0),INDEX(i.LTWFeedLevels,$AT72,12),0)</f>
        <v>0</v>
      </c>
      <c r="JL72" s="457">
        <f t="shared" ref="JL72:JN72" ca="1" si="361">JK72</f>
        <v>0</v>
      </c>
      <c r="JM72" s="457">
        <f t="shared" ca="1" si="361"/>
        <v>0</v>
      </c>
      <c r="JN72" s="457">
        <f t="shared" ca="1" si="361"/>
        <v>0</v>
      </c>
      <c r="JO72" s="545" cm="1">
        <f t="array" aca="1" ref="JO72" ca="1">IF(AND($N72=JO$10,$AS72&lt;&gt;0),INDEX(i.LTWFeedLevels,$AS72,12),0)</f>
        <v>0</v>
      </c>
      <c r="JP72" s="630" cm="1">
        <f t="array" aca="1" ref="JP72" ca="1">IF(AND($N72=JP$10,$AT72&lt;&gt;0),INDEX(i.LTWFeedLevels,$AT72,12),0)</f>
        <v>0</v>
      </c>
      <c r="JQ72" s="457">
        <f t="shared" ref="JQ72:JS72" ca="1" si="362">JP72</f>
        <v>0</v>
      </c>
      <c r="JR72" s="457">
        <f t="shared" ca="1" si="362"/>
        <v>0</v>
      </c>
      <c r="JS72" s="457">
        <f t="shared" ca="1" si="362"/>
        <v>0</v>
      </c>
      <c r="JT72" s="545" cm="1">
        <f t="array" aca="1" ref="JT72" ca="1">IF(AND($N72=JT$10,$AS72&lt;&gt;0),INDEX(i.LTWFeedLevels,$AS72,12),0)</f>
        <v>0</v>
      </c>
      <c r="JU72" s="630" cm="1">
        <f t="array" aca="1" ref="JU72" ca="1">IF(AND($N72=JU$10,$AT72&lt;&gt;0),INDEX(i.LTWFeedLevels,$AT72,12),0)</f>
        <v>0</v>
      </c>
      <c r="JV72" s="457">
        <f t="shared" ref="JV72:JX72" ca="1" si="363">JU72</f>
        <v>0</v>
      </c>
      <c r="JW72" s="457">
        <f t="shared" ca="1" si="363"/>
        <v>0</v>
      </c>
      <c r="JX72" s="457">
        <f t="shared" ca="1" si="363"/>
        <v>0</v>
      </c>
      <c r="JY72" s="189">
        <f t="shared" ca="1" si="271"/>
        <v>0</v>
      </c>
      <c r="JZ72" s="189">
        <f t="shared" ca="1" si="271"/>
        <v>0</v>
      </c>
      <c r="KA72" s="189">
        <f t="shared" ca="1" si="271"/>
        <v>0</v>
      </c>
      <c r="KB72" s="189">
        <f t="shared" ca="1" si="271"/>
        <v>0</v>
      </c>
      <c r="KC72" s="189">
        <f t="shared" ca="1" si="271"/>
        <v>0</v>
      </c>
      <c r="KD72" s="189">
        <f t="shared" ca="1" si="271"/>
        <v>0</v>
      </c>
      <c r="KE72" s="189">
        <f t="shared" ca="1" si="271"/>
        <v>0</v>
      </c>
      <c r="KF72" s="189">
        <f t="shared" ca="1" si="271"/>
        <v>0</v>
      </c>
      <c r="KG72" s="189">
        <f t="shared" ca="1" si="271"/>
        <v>0</v>
      </c>
      <c r="KH72" s="189">
        <f t="shared" ca="1" si="271"/>
        <v>0</v>
      </c>
      <c r="KI72" s="189">
        <f t="shared" ca="1" si="272"/>
        <v>0</v>
      </c>
      <c r="KJ72" s="189">
        <f t="shared" ca="1" si="272"/>
        <v>0</v>
      </c>
      <c r="KK72" s="189">
        <f t="shared" ca="1" si="272"/>
        <v>0</v>
      </c>
      <c r="KL72" s="189">
        <f t="shared" ca="1" si="272"/>
        <v>0</v>
      </c>
      <c r="KM72" s="189">
        <f t="shared" ca="1" si="272"/>
        <v>0</v>
      </c>
      <c r="KN72" s="189">
        <f t="shared" ca="1" si="272"/>
        <v>0</v>
      </c>
      <c r="KO72" s="189">
        <f t="shared" ca="1" si="272"/>
        <v>0</v>
      </c>
      <c r="KP72" s="189">
        <f t="shared" ca="1" si="272"/>
        <v>0</v>
      </c>
      <c r="KQ72" s="189">
        <f t="shared" ca="1" si="272"/>
        <v>0</v>
      </c>
      <c r="KR72" s="189">
        <f t="shared" ca="1" si="272"/>
        <v>0</v>
      </c>
      <c r="KS72" s="189">
        <f t="shared" ca="1" si="273"/>
        <v>0</v>
      </c>
      <c r="KT72" s="189">
        <f t="shared" ca="1" si="273"/>
        <v>0</v>
      </c>
      <c r="KU72" s="189">
        <f t="shared" ca="1" si="273"/>
        <v>0</v>
      </c>
      <c r="KV72" s="189">
        <f t="shared" ca="1" si="273"/>
        <v>0</v>
      </c>
      <c r="KW72" s="189">
        <f t="shared" ca="1" si="273"/>
        <v>0</v>
      </c>
      <c r="KX72" s="189">
        <f t="shared" ca="1" si="273"/>
        <v>0</v>
      </c>
      <c r="KY72" s="189">
        <f t="shared" ca="1" si="273"/>
        <v>0</v>
      </c>
      <c r="KZ72" s="189">
        <f t="shared" ca="1" si="273"/>
        <v>0</v>
      </c>
      <c r="LA72" s="189">
        <f t="shared" ca="1" si="273"/>
        <v>0</v>
      </c>
      <c r="LB72" s="189">
        <f t="shared" ca="1" si="273"/>
        <v>0</v>
      </c>
      <c r="LC72" s="189">
        <f t="shared" ca="1" si="274"/>
        <v>0</v>
      </c>
      <c r="LD72" s="189">
        <f t="shared" ca="1" si="274"/>
        <v>0</v>
      </c>
      <c r="LE72" s="189">
        <f t="shared" ca="1" si="274"/>
        <v>0</v>
      </c>
      <c r="LF72" s="189">
        <f t="shared" ca="1" si="274"/>
        <v>0</v>
      </c>
      <c r="LG72" s="189">
        <f t="shared" ca="1" si="274"/>
        <v>0</v>
      </c>
      <c r="LH72" s="189">
        <f t="shared" ca="1" si="274"/>
        <v>0</v>
      </c>
      <c r="LI72" s="189">
        <f t="shared" ca="1" si="274"/>
        <v>0</v>
      </c>
      <c r="LJ72" s="189">
        <f t="shared" ca="1" si="274"/>
        <v>0</v>
      </c>
      <c r="LK72" s="189">
        <f t="shared" ca="1" si="274"/>
        <v>0</v>
      </c>
      <c r="LL72" s="189">
        <f t="shared" ca="1" si="274"/>
        <v>0</v>
      </c>
      <c r="LM72" s="189">
        <f t="shared" ca="1" si="275"/>
        <v>0</v>
      </c>
      <c r="LN72" s="189">
        <f t="shared" ca="1" si="275"/>
        <v>0</v>
      </c>
      <c r="LO72" s="189">
        <f t="shared" ca="1" si="275"/>
        <v>0</v>
      </c>
      <c r="LP72" s="189">
        <f t="shared" ca="1" si="275"/>
        <v>0</v>
      </c>
      <c r="LQ72" s="189">
        <f t="shared" ca="1" si="275"/>
        <v>0</v>
      </c>
      <c r="LR72" s="189">
        <f t="shared" ca="1" si="275"/>
        <v>0</v>
      </c>
      <c r="LS72" s="189">
        <f t="shared" ca="1" si="275"/>
        <v>0</v>
      </c>
      <c r="LT72" s="189">
        <f t="shared" ca="1" si="275"/>
        <v>0</v>
      </c>
      <c r="LU72" s="189">
        <f t="shared" ca="1" si="275"/>
        <v>0</v>
      </c>
      <c r="LV72" s="189">
        <f t="shared" ca="1" si="275"/>
        <v>0</v>
      </c>
      <c r="LW72" s="189">
        <f t="shared" ca="1" si="276"/>
        <v>0</v>
      </c>
      <c r="LX72" s="189">
        <f t="shared" ca="1" si="276"/>
        <v>0</v>
      </c>
      <c r="LY72" s="189">
        <f t="shared" ca="1" si="276"/>
        <v>0</v>
      </c>
      <c r="LZ72" s="189">
        <f t="shared" ca="1" si="276"/>
        <v>0</v>
      </c>
      <c r="MA72" s="189">
        <f t="shared" ca="1" si="276"/>
        <v>0</v>
      </c>
      <c r="MB72" s="189">
        <f t="shared" ca="1" si="276"/>
        <v>0</v>
      </c>
      <c r="MC72" s="189">
        <f t="shared" ca="1" si="276"/>
        <v>0</v>
      </c>
      <c r="MD72" s="189">
        <f t="shared" ca="1" si="276"/>
        <v>0</v>
      </c>
      <c r="ME72" s="189">
        <f t="shared" ca="1" si="276"/>
        <v>0</v>
      </c>
      <c r="MF72" s="189">
        <f t="shared" ca="1" si="276"/>
        <v>0</v>
      </c>
      <c r="MG72" s="189">
        <f t="shared" ca="1" si="277"/>
        <v>0</v>
      </c>
      <c r="MH72" s="189">
        <f t="shared" ca="1" si="277"/>
        <v>0</v>
      </c>
      <c r="MI72" s="189">
        <f t="shared" ca="1" si="277"/>
        <v>0</v>
      </c>
      <c r="MJ72" s="189">
        <f t="shared" ca="1" si="277"/>
        <v>0</v>
      </c>
      <c r="MK72" s="189">
        <f t="shared" ca="1" si="277"/>
        <v>0</v>
      </c>
      <c r="ML72" s="189">
        <f t="shared" ca="1" si="277"/>
        <v>0</v>
      </c>
      <c r="MM72" s="189">
        <f t="shared" ca="1" si="277"/>
        <v>0</v>
      </c>
      <c r="MN72" s="189">
        <f t="shared" ca="1" si="277"/>
        <v>0</v>
      </c>
      <c r="MO72" s="189">
        <f t="shared" ca="1" si="277"/>
        <v>0</v>
      </c>
      <c r="MP72" s="189">
        <f t="shared" ca="1" si="277"/>
        <v>0</v>
      </c>
      <c r="MQ72" s="189">
        <f t="shared" ca="1" si="277"/>
        <v>0</v>
      </c>
      <c r="MR72" s="189">
        <f t="shared" ca="1" si="277"/>
        <v>0</v>
      </c>
      <c r="MS72" s="557">
        <f t="shared" ca="1" si="278"/>
        <v>0</v>
      </c>
      <c r="MT72" s="557">
        <f t="shared" ca="1" si="278"/>
        <v>0</v>
      </c>
      <c r="MU72" s="557">
        <f t="shared" ca="1" si="278"/>
        <v>0</v>
      </c>
      <c r="MV72" s="557">
        <f t="shared" ca="1" si="278"/>
        <v>0</v>
      </c>
      <c r="MW72" s="557">
        <f t="shared" ca="1" si="278"/>
        <v>0</v>
      </c>
      <c r="MX72" s="557">
        <f t="shared" ca="1" si="278"/>
        <v>0</v>
      </c>
      <c r="MY72" s="557">
        <f t="shared" ca="1" si="278"/>
        <v>0</v>
      </c>
      <c r="MZ72" s="557">
        <f t="shared" ca="1" si="278"/>
        <v>0</v>
      </c>
      <c r="NA72" s="557">
        <f t="shared" ca="1" si="278"/>
        <v>0</v>
      </c>
      <c r="NB72" s="557">
        <f t="shared" ca="1" si="278"/>
        <v>0</v>
      </c>
      <c r="NC72" s="557">
        <f t="shared" ca="1" si="279"/>
        <v>0</v>
      </c>
      <c r="ND72" s="557">
        <f t="shared" ca="1" si="279"/>
        <v>0</v>
      </c>
      <c r="NE72" s="557">
        <f t="shared" ca="1" si="279"/>
        <v>0</v>
      </c>
      <c r="NF72" s="557">
        <f t="shared" ca="1" si="279"/>
        <v>0</v>
      </c>
      <c r="NG72" s="557">
        <f t="shared" ca="1" si="279"/>
        <v>0</v>
      </c>
      <c r="NH72" s="557">
        <f t="shared" ca="1" si="279"/>
        <v>0</v>
      </c>
      <c r="NI72" s="557">
        <f t="shared" ca="1" si="279"/>
        <v>0</v>
      </c>
      <c r="NJ72" s="557">
        <f t="shared" ca="1" si="279"/>
        <v>0</v>
      </c>
      <c r="NK72" s="557">
        <f t="shared" ca="1" si="279"/>
        <v>0</v>
      </c>
      <c r="NL72" s="557">
        <f t="shared" ca="1" si="279"/>
        <v>0</v>
      </c>
      <c r="NM72" s="557">
        <f t="shared" ca="1" si="280"/>
        <v>0</v>
      </c>
      <c r="NN72" s="557">
        <f t="shared" ca="1" si="280"/>
        <v>0</v>
      </c>
      <c r="NO72" s="557">
        <f t="shared" ca="1" si="280"/>
        <v>0</v>
      </c>
      <c r="NP72" s="557">
        <f t="shared" ca="1" si="280"/>
        <v>0</v>
      </c>
      <c r="NQ72" s="557">
        <f t="shared" ca="1" si="280"/>
        <v>0</v>
      </c>
      <c r="NR72" s="557">
        <f t="shared" ca="1" si="280"/>
        <v>0</v>
      </c>
      <c r="NS72" s="557">
        <f t="shared" ca="1" si="280"/>
        <v>0</v>
      </c>
      <c r="NT72" s="557">
        <f t="shared" ca="1" si="280"/>
        <v>0</v>
      </c>
      <c r="NU72" s="557">
        <f t="shared" ca="1" si="280"/>
        <v>0</v>
      </c>
      <c r="NV72" s="557">
        <f t="shared" ca="1" si="280"/>
        <v>0</v>
      </c>
      <c r="NW72" s="557">
        <f t="shared" ca="1" si="281"/>
        <v>0</v>
      </c>
      <c r="NX72" s="557">
        <f t="shared" ca="1" si="281"/>
        <v>0</v>
      </c>
      <c r="NY72" s="557">
        <f t="shared" ca="1" si="281"/>
        <v>0</v>
      </c>
      <c r="NZ72" s="557">
        <f t="shared" ca="1" si="281"/>
        <v>0</v>
      </c>
      <c r="OA72" s="557">
        <f t="shared" ca="1" si="281"/>
        <v>0</v>
      </c>
      <c r="OB72" s="557">
        <f t="shared" ca="1" si="281"/>
        <v>0</v>
      </c>
      <c r="OC72" s="557">
        <f t="shared" ca="1" si="281"/>
        <v>0</v>
      </c>
      <c r="OD72" s="557">
        <f t="shared" ca="1" si="281"/>
        <v>0</v>
      </c>
      <c r="OE72" s="557">
        <f t="shared" ca="1" si="281"/>
        <v>0</v>
      </c>
      <c r="OF72" s="557">
        <f t="shared" ca="1" si="281"/>
        <v>0</v>
      </c>
      <c r="OG72" s="557">
        <f t="shared" ca="1" si="282"/>
        <v>0</v>
      </c>
      <c r="OH72" s="557">
        <f t="shared" ca="1" si="282"/>
        <v>0</v>
      </c>
      <c r="OI72" s="557">
        <f t="shared" ca="1" si="282"/>
        <v>0</v>
      </c>
      <c r="OJ72" s="557">
        <f t="shared" ca="1" si="282"/>
        <v>0</v>
      </c>
      <c r="OK72" s="557">
        <f t="shared" ca="1" si="282"/>
        <v>0</v>
      </c>
      <c r="OL72" s="557">
        <f t="shared" ca="1" si="282"/>
        <v>0</v>
      </c>
      <c r="OM72" s="557">
        <f t="shared" ca="1" si="282"/>
        <v>0</v>
      </c>
      <c r="ON72" s="557">
        <f t="shared" ca="1" si="282"/>
        <v>0</v>
      </c>
      <c r="OO72" s="557">
        <f t="shared" ca="1" si="282"/>
        <v>0</v>
      </c>
      <c r="OP72" s="557">
        <f t="shared" ca="1" si="282"/>
        <v>0</v>
      </c>
      <c r="OQ72" s="557">
        <f t="shared" ca="1" si="283"/>
        <v>0</v>
      </c>
      <c r="OR72" s="557">
        <f t="shared" ca="1" si="283"/>
        <v>0</v>
      </c>
      <c r="OS72" s="557">
        <f t="shared" ca="1" si="283"/>
        <v>0</v>
      </c>
      <c r="OT72" s="557">
        <f t="shared" ca="1" si="283"/>
        <v>0</v>
      </c>
      <c r="OU72" s="557">
        <f t="shared" ca="1" si="283"/>
        <v>0</v>
      </c>
      <c r="OV72" s="557">
        <f t="shared" ca="1" si="283"/>
        <v>0</v>
      </c>
      <c r="OW72" s="557">
        <f t="shared" ca="1" si="283"/>
        <v>0</v>
      </c>
      <c r="OX72" s="557">
        <f t="shared" ca="1" si="283"/>
        <v>0</v>
      </c>
      <c r="OY72" s="557">
        <f t="shared" ca="1" si="283"/>
        <v>0</v>
      </c>
      <c r="OZ72" s="557">
        <f t="shared" ca="1" si="283"/>
        <v>0</v>
      </c>
      <c r="PA72" s="557">
        <f t="shared" ca="1" si="284"/>
        <v>0</v>
      </c>
      <c r="PB72" s="557">
        <f t="shared" ca="1" si="284"/>
        <v>0</v>
      </c>
      <c r="PC72" s="557">
        <f t="shared" ca="1" si="284"/>
        <v>0</v>
      </c>
      <c r="PD72" s="557">
        <f t="shared" ca="1" si="284"/>
        <v>0</v>
      </c>
      <c r="PE72" s="557">
        <f t="shared" ca="1" si="284"/>
        <v>0</v>
      </c>
      <c r="PF72" s="557">
        <f t="shared" ca="1" si="284"/>
        <v>0</v>
      </c>
      <c r="PG72" s="557">
        <f t="shared" ca="1" si="284"/>
        <v>0</v>
      </c>
      <c r="PH72" s="557">
        <f t="shared" ca="1" si="284"/>
        <v>0</v>
      </c>
      <c r="PI72" s="557">
        <f t="shared" ca="1" si="284"/>
        <v>0</v>
      </c>
      <c r="PJ72" s="557">
        <f t="shared" ca="1" si="284"/>
        <v>0</v>
      </c>
      <c r="PK72" s="557">
        <f t="shared" ca="1" si="285"/>
        <v>0</v>
      </c>
      <c r="PL72" s="557">
        <f t="shared" ca="1" si="285"/>
        <v>0</v>
      </c>
      <c r="PM72" s="557">
        <f t="shared" ca="1" si="285"/>
        <v>0</v>
      </c>
      <c r="PN72" s="557">
        <f t="shared" ca="1" si="285"/>
        <v>0</v>
      </c>
      <c r="PO72" s="557">
        <f t="shared" ca="1" si="285"/>
        <v>0</v>
      </c>
      <c r="PP72" s="557">
        <f t="shared" ca="1" si="285"/>
        <v>0</v>
      </c>
      <c r="PQ72" s="557">
        <f t="shared" ca="1" si="285"/>
        <v>0</v>
      </c>
      <c r="PR72" s="557">
        <f t="shared" ca="1" si="285"/>
        <v>0</v>
      </c>
      <c r="PS72" s="557">
        <f t="shared" ca="1" si="285"/>
        <v>0</v>
      </c>
      <c r="PT72" s="557">
        <f t="shared" ca="1" si="285"/>
        <v>0</v>
      </c>
      <c r="PU72" s="557">
        <f t="shared" ca="1" si="286"/>
        <v>0</v>
      </c>
      <c r="PV72" s="557">
        <f t="shared" ca="1" si="286"/>
        <v>0</v>
      </c>
      <c r="PW72" s="557">
        <f t="shared" ca="1" si="286"/>
        <v>0</v>
      </c>
      <c r="PX72" s="557">
        <f t="shared" ca="1" si="286"/>
        <v>0</v>
      </c>
      <c r="PY72" s="557">
        <f t="shared" ca="1" si="286"/>
        <v>0</v>
      </c>
      <c r="PZ72" s="557">
        <f t="shared" ca="1" si="286"/>
        <v>0</v>
      </c>
      <c r="QA72" s="557">
        <f t="shared" ca="1" si="286"/>
        <v>0</v>
      </c>
      <c r="QB72" s="557">
        <f t="shared" ca="1" si="286"/>
        <v>0</v>
      </c>
      <c r="QC72" s="557">
        <f t="shared" ca="1" si="286"/>
        <v>0</v>
      </c>
      <c r="QD72" s="557">
        <f t="shared" ca="1" si="286"/>
        <v>0</v>
      </c>
      <c r="QE72" s="557">
        <f t="shared" ca="1" si="287"/>
        <v>0</v>
      </c>
      <c r="QF72" s="557">
        <f t="shared" ca="1" si="287"/>
        <v>0</v>
      </c>
      <c r="QG72" s="557">
        <f t="shared" ca="1" si="287"/>
        <v>0</v>
      </c>
      <c r="QH72" s="557">
        <f t="shared" ca="1" si="287"/>
        <v>0</v>
      </c>
      <c r="QI72" s="557">
        <f t="shared" ca="1" si="287"/>
        <v>0</v>
      </c>
      <c r="QJ72" s="557">
        <f t="shared" ca="1" si="287"/>
        <v>0</v>
      </c>
      <c r="QK72" s="557">
        <f t="shared" ca="1" si="287"/>
        <v>0</v>
      </c>
      <c r="QL72" s="557">
        <f t="shared" ca="1" si="287"/>
        <v>0</v>
      </c>
      <c r="QM72" s="557">
        <f t="shared" ca="1" si="287"/>
        <v>0</v>
      </c>
      <c r="QN72" s="557">
        <f t="shared" ca="1" si="287"/>
        <v>0</v>
      </c>
      <c r="QO72" s="557">
        <f t="shared" ca="1" si="288"/>
        <v>0</v>
      </c>
      <c r="QP72" s="557">
        <f t="shared" ca="1" si="288"/>
        <v>0</v>
      </c>
      <c r="QQ72" s="557">
        <f t="shared" ca="1" si="288"/>
        <v>0</v>
      </c>
      <c r="QR72" s="557">
        <f t="shared" ca="1" si="288"/>
        <v>0</v>
      </c>
      <c r="QS72" s="557">
        <f t="shared" ca="1" si="288"/>
        <v>0</v>
      </c>
      <c r="QT72" s="557">
        <f t="shared" ca="1" si="288"/>
        <v>0</v>
      </c>
      <c r="QU72" s="557">
        <f t="shared" ca="1" si="288"/>
        <v>0</v>
      </c>
      <c r="QV72" s="557">
        <f t="shared" ca="1" si="288"/>
        <v>0</v>
      </c>
      <c r="QW72" s="557">
        <f t="shared" ca="1" si="288"/>
        <v>0</v>
      </c>
      <c r="QX72" s="557">
        <f t="shared" ca="1" si="288"/>
        <v>0</v>
      </c>
      <c r="QY72" s="557">
        <f t="shared" ca="1" si="289"/>
        <v>0</v>
      </c>
      <c r="QZ72" s="557">
        <f t="shared" ca="1" si="289"/>
        <v>0</v>
      </c>
      <c r="RA72" s="557">
        <f t="shared" ca="1" si="289"/>
        <v>0</v>
      </c>
      <c r="RB72" s="557">
        <f t="shared" ca="1" si="289"/>
        <v>0</v>
      </c>
      <c r="RC72" s="557">
        <f t="shared" ca="1" si="289"/>
        <v>0</v>
      </c>
      <c r="RD72" s="557">
        <f t="shared" ca="1" si="289"/>
        <v>0</v>
      </c>
      <c r="RE72" s="557">
        <f t="shared" ca="1" si="289"/>
        <v>0</v>
      </c>
      <c r="RF72" s="557">
        <f t="shared" ca="1" si="289"/>
        <v>0</v>
      </c>
      <c r="RG72" s="557">
        <f t="shared" ca="1" si="289"/>
        <v>0</v>
      </c>
      <c r="RH72" s="557">
        <f t="shared" ca="1" si="289"/>
        <v>0</v>
      </c>
      <c r="RI72" s="557">
        <f t="shared" ca="1" si="290"/>
        <v>0</v>
      </c>
      <c r="RJ72" s="557">
        <f t="shared" ca="1" si="290"/>
        <v>0</v>
      </c>
      <c r="RK72" s="557">
        <f t="shared" ca="1" si="290"/>
        <v>0</v>
      </c>
      <c r="RL72" s="557">
        <f t="shared" ca="1" si="290"/>
        <v>0</v>
      </c>
      <c r="RM72" s="557">
        <f t="shared" ca="1" si="290"/>
        <v>0</v>
      </c>
      <c r="RN72" s="557">
        <f t="shared" ca="1" si="290"/>
        <v>0</v>
      </c>
      <c r="RO72" s="557">
        <f t="shared" ca="1" si="290"/>
        <v>0</v>
      </c>
      <c r="RP72" s="557">
        <f t="shared" ca="1" si="290"/>
        <v>0</v>
      </c>
      <c r="RQ72" s="557">
        <f t="shared" ca="1" si="290"/>
        <v>0</v>
      </c>
      <c r="RR72" s="557">
        <f t="shared" ca="1" si="290"/>
        <v>0</v>
      </c>
      <c r="RS72" s="557">
        <f t="shared" ca="1" si="291"/>
        <v>0</v>
      </c>
      <c r="RT72" s="557">
        <f t="shared" ca="1" si="291"/>
        <v>0</v>
      </c>
      <c r="RU72" s="557">
        <f t="shared" ca="1" si="291"/>
        <v>0</v>
      </c>
      <c r="RV72" s="557">
        <f t="shared" ca="1" si="291"/>
        <v>0</v>
      </c>
      <c r="RW72" s="557">
        <f t="shared" ca="1" si="291"/>
        <v>0</v>
      </c>
      <c r="RX72" s="557">
        <f t="shared" ca="1" si="291"/>
        <v>0</v>
      </c>
      <c r="RY72" s="557">
        <f t="shared" ca="1" si="291"/>
        <v>0</v>
      </c>
      <c r="RZ72" s="557">
        <f t="shared" ca="1" si="291"/>
        <v>0</v>
      </c>
      <c r="SA72" s="557">
        <f t="shared" ca="1" si="291"/>
        <v>0</v>
      </c>
      <c r="SB72" s="557">
        <f t="shared" ca="1" si="291"/>
        <v>0</v>
      </c>
      <c r="SC72" s="557">
        <f t="shared" ca="1" si="292"/>
        <v>0</v>
      </c>
      <c r="SD72" s="557">
        <f t="shared" ca="1" si="292"/>
        <v>0</v>
      </c>
      <c r="SE72" s="557">
        <f t="shared" ca="1" si="292"/>
        <v>0</v>
      </c>
      <c r="SF72" s="557">
        <f t="shared" ca="1" si="292"/>
        <v>0</v>
      </c>
      <c r="SG72" s="557">
        <f t="shared" ca="1" si="292"/>
        <v>0</v>
      </c>
      <c r="SH72" s="557">
        <f t="shared" ca="1" si="292"/>
        <v>0</v>
      </c>
      <c r="SI72" s="557">
        <f t="shared" ca="1" si="292"/>
        <v>0</v>
      </c>
      <c r="SJ72" s="557">
        <f t="shared" ca="1" si="292"/>
        <v>0</v>
      </c>
      <c r="SK72" s="557">
        <f t="shared" ca="1" si="292"/>
        <v>0</v>
      </c>
      <c r="SL72" s="557">
        <f t="shared" ca="1" si="292"/>
        <v>0</v>
      </c>
      <c r="SM72" s="557">
        <f t="shared" ca="1" si="293"/>
        <v>0</v>
      </c>
      <c r="SN72" s="557">
        <f t="shared" ca="1" si="293"/>
        <v>0</v>
      </c>
      <c r="SO72" s="557">
        <f t="shared" ca="1" si="293"/>
        <v>0</v>
      </c>
      <c r="SP72" s="557">
        <f t="shared" ca="1" si="293"/>
        <v>0</v>
      </c>
      <c r="SQ72" s="557">
        <f t="shared" ca="1" si="293"/>
        <v>0</v>
      </c>
      <c r="SR72" s="557">
        <f t="shared" ca="1" si="293"/>
        <v>0</v>
      </c>
      <c r="SS72" s="557">
        <f t="shared" ca="1" si="293"/>
        <v>0</v>
      </c>
      <c r="ST72" s="557">
        <f t="shared" ca="1" si="293"/>
        <v>0</v>
      </c>
      <c r="SU72" s="557">
        <f t="shared" ca="1" si="293"/>
        <v>0</v>
      </c>
      <c r="SV72" s="557">
        <f t="shared" ca="1" si="293"/>
        <v>0</v>
      </c>
      <c r="SW72" s="557">
        <f t="shared" ca="1" si="294"/>
        <v>0</v>
      </c>
      <c r="SX72" s="557">
        <f t="shared" ca="1" si="294"/>
        <v>0</v>
      </c>
      <c r="SY72" s="557">
        <f t="shared" ca="1" si="294"/>
        <v>0</v>
      </c>
      <c r="SZ72" s="557">
        <f t="shared" ca="1" si="294"/>
        <v>0</v>
      </c>
      <c r="TA72" s="557">
        <f t="shared" ca="1" si="294"/>
        <v>0</v>
      </c>
      <c r="TB72" s="557">
        <f t="shared" ca="1" si="294"/>
        <v>0</v>
      </c>
      <c r="TC72" s="557">
        <f t="shared" ca="1" si="294"/>
        <v>0</v>
      </c>
      <c r="TD72" s="557">
        <f t="shared" ca="1" si="294"/>
        <v>0</v>
      </c>
      <c r="TE72" s="557">
        <f t="shared" ca="1" si="294"/>
        <v>0</v>
      </c>
      <c r="TF72" s="557">
        <f t="shared" ca="1" si="294"/>
        <v>0</v>
      </c>
      <c r="TG72" s="557">
        <f t="shared" ca="1" si="295"/>
        <v>0</v>
      </c>
      <c r="TH72" s="557">
        <f t="shared" ca="1" si="295"/>
        <v>0</v>
      </c>
      <c r="TI72" s="557">
        <f t="shared" ca="1" si="295"/>
        <v>0</v>
      </c>
      <c r="TJ72" s="557">
        <f t="shared" ca="1" si="295"/>
        <v>0</v>
      </c>
      <c r="TK72" s="557">
        <f t="shared" ca="1" si="295"/>
        <v>0</v>
      </c>
      <c r="TL72" s="557">
        <f t="shared" ca="1" si="295"/>
        <v>0</v>
      </c>
      <c r="TM72" s="557">
        <f t="shared" ca="1" si="295"/>
        <v>0</v>
      </c>
      <c r="TN72" s="557">
        <f t="shared" ca="1" si="295"/>
        <v>0</v>
      </c>
      <c r="TO72" s="557">
        <f t="shared" ca="1" si="295"/>
        <v>0</v>
      </c>
      <c r="TP72" s="557">
        <f t="shared" ca="1" si="295"/>
        <v>0</v>
      </c>
      <c r="TQ72" s="557">
        <f t="shared" ca="1" si="296"/>
        <v>0</v>
      </c>
      <c r="TR72" s="557">
        <f t="shared" ca="1" si="296"/>
        <v>0</v>
      </c>
      <c r="TS72" s="557">
        <f t="shared" ca="1" si="296"/>
        <v>0</v>
      </c>
      <c r="TT72" s="557">
        <f t="shared" ca="1" si="296"/>
        <v>0</v>
      </c>
      <c r="TU72" s="557">
        <f t="shared" ca="1" si="296"/>
        <v>0</v>
      </c>
      <c r="TV72" s="557">
        <f t="shared" ca="1" si="296"/>
        <v>0</v>
      </c>
      <c r="TW72" s="557">
        <f t="shared" ca="1" si="296"/>
        <v>0</v>
      </c>
      <c r="TX72" s="557">
        <f t="shared" ca="1" si="296"/>
        <v>0</v>
      </c>
      <c r="TY72" s="557">
        <f t="shared" ca="1" si="296"/>
        <v>0</v>
      </c>
      <c r="TZ72" s="557">
        <f t="shared" ca="1" si="296"/>
        <v>0</v>
      </c>
      <c r="UA72" s="557">
        <f t="shared" ca="1" si="297"/>
        <v>0</v>
      </c>
      <c r="UB72" s="557">
        <f t="shared" ca="1" si="297"/>
        <v>0</v>
      </c>
      <c r="UC72" s="557">
        <f t="shared" ca="1" si="297"/>
        <v>0</v>
      </c>
      <c r="UD72" s="557">
        <f t="shared" ca="1" si="297"/>
        <v>0</v>
      </c>
      <c r="UE72" s="557">
        <f t="shared" ca="1" si="297"/>
        <v>0</v>
      </c>
      <c r="UF72" s="557">
        <f t="shared" ca="1" si="297"/>
        <v>0</v>
      </c>
      <c r="UG72" s="557">
        <f t="shared" ca="1" si="297"/>
        <v>0</v>
      </c>
      <c r="UH72" s="557">
        <f t="shared" ca="1" si="297"/>
        <v>0</v>
      </c>
      <c r="UI72" s="557">
        <f t="shared" ca="1" si="297"/>
        <v>0</v>
      </c>
      <c r="UJ72" s="557">
        <f t="shared" ca="1" si="297"/>
        <v>0</v>
      </c>
      <c r="UK72" s="557">
        <f t="shared" ca="1" si="298"/>
        <v>0</v>
      </c>
      <c r="UL72" s="557">
        <f t="shared" ca="1" si="298"/>
        <v>0</v>
      </c>
      <c r="UM72" s="557">
        <f t="shared" ca="1" si="298"/>
        <v>0</v>
      </c>
      <c r="UN72" s="557">
        <f t="shared" ca="1" si="298"/>
        <v>0</v>
      </c>
      <c r="UO72" s="557">
        <f t="shared" ca="1" si="298"/>
        <v>0</v>
      </c>
      <c r="UP72" s="557">
        <f t="shared" ca="1" si="298"/>
        <v>0</v>
      </c>
      <c r="UQ72" s="557">
        <f t="shared" ca="1" si="298"/>
        <v>0</v>
      </c>
      <c r="UR72" s="557">
        <f t="shared" ca="1" si="298"/>
        <v>0</v>
      </c>
      <c r="US72" s="557">
        <f t="shared" ca="1" si="298"/>
        <v>0</v>
      </c>
      <c r="UT72" s="557">
        <f t="shared" ca="1" si="298"/>
        <v>0</v>
      </c>
      <c r="UU72" s="557">
        <f t="shared" ca="1" si="299"/>
        <v>0</v>
      </c>
      <c r="UV72" s="557">
        <f t="shared" ca="1" si="299"/>
        <v>0</v>
      </c>
      <c r="UW72" s="557">
        <f t="shared" ca="1" si="299"/>
        <v>0</v>
      </c>
      <c r="UX72" s="557">
        <f t="shared" ca="1" si="299"/>
        <v>0</v>
      </c>
      <c r="UY72" s="557">
        <f t="shared" ca="1" si="299"/>
        <v>0</v>
      </c>
      <c r="UZ72" s="557">
        <f t="shared" ca="1" si="299"/>
        <v>0</v>
      </c>
      <c r="VA72" s="557">
        <f t="shared" ca="1" si="299"/>
        <v>0</v>
      </c>
      <c r="VB72" s="557">
        <f t="shared" ca="1" si="299"/>
        <v>0</v>
      </c>
      <c r="VC72" s="557">
        <f t="shared" ca="1" si="299"/>
        <v>0</v>
      </c>
      <c r="VD72" s="557">
        <f t="shared" ca="1" si="299"/>
        <v>0</v>
      </c>
      <c r="VE72" s="557">
        <f t="shared" ca="1" si="300"/>
        <v>0</v>
      </c>
      <c r="VF72" s="557">
        <f t="shared" ca="1" si="300"/>
        <v>0</v>
      </c>
      <c r="VG72" s="557">
        <f t="shared" ca="1" si="300"/>
        <v>0</v>
      </c>
      <c r="VH72" s="557">
        <f t="shared" ca="1" si="300"/>
        <v>0</v>
      </c>
      <c r="VI72" s="557">
        <f t="shared" ca="1" si="300"/>
        <v>0</v>
      </c>
      <c r="VJ72" s="557">
        <f t="shared" ca="1" si="300"/>
        <v>0</v>
      </c>
      <c r="VK72" s="557">
        <f t="shared" ca="1" si="300"/>
        <v>0</v>
      </c>
      <c r="VL72" s="557">
        <f t="shared" ca="1" si="300"/>
        <v>0</v>
      </c>
      <c r="VM72" s="557">
        <f t="shared" ca="1" si="300"/>
        <v>0</v>
      </c>
      <c r="VN72" s="557">
        <f t="shared" ca="1" si="300"/>
        <v>0</v>
      </c>
      <c r="VO72" s="557">
        <f t="shared" ca="1" si="300"/>
        <v>0</v>
      </c>
      <c r="VP72" s="189">
        <f t="shared" ca="1" si="301"/>
        <v>0</v>
      </c>
      <c r="VQ72" s="189">
        <f t="shared" ca="1" si="301"/>
        <v>0</v>
      </c>
      <c r="VR72" s="189">
        <f t="shared" ca="1" si="301"/>
        <v>0</v>
      </c>
      <c r="VS72" s="189">
        <f t="shared" ca="1" si="301"/>
        <v>0</v>
      </c>
      <c r="VT72" s="189">
        <f t="shared" ca="1" si="301"/>
        <v>0</v>
      </c>
      <c r="VU72" s="230">
        <f t="shared" ca="1" si="302"/>
        <v>0</v>
      </c>
      <c r="VV72" s="189">
        <f t="shared" ca="1" si="303"/>
        <v>0</v>
      </c>
      <c r="VW72" s="189">
        <f t="shared" ca="1" si="303"/>
        <v>0</v>
      </c>
      <c r="VX72" s="189">
        <f t="shared" ca="1" si="303"/>
        <v>0</v>
      </c>
      <c r="VY72" s="189">
        <f t="shared" ca="1" si="303"/>
        <v>0</v>
      </c>
      <c r="VZ72" s="189">
        <f t="shared" ca="1" si="303"/>
        <v>0</v>
      </c>
      <c r="WA72" s="230">
        <f t="shared" ca="1" si="304"/>
        <v>0</v>
      </c>
      <c r="WB72" s="231">
        <f t="shared" ca="1" si="305"/>
        <v>0</v>
      </c>
      <c r="WC72" s="231">
        <f t="shared" ca="1" si="305"/>
        <v>0</v>
      </c>
      <c r="WD72" s="231">
        <f t="shared" ca="1" si="305"/>
        <v>0</v>
      </c>
      <c r="WE72" s="231">
        <f t="shared" ca="1" si="305"/>
        <v>0</v>
      </c>
      <c r="WF72" s="544">
        <f t="shared" ca="1" si="306"/>
        <v>0</v>
      </c>
      <c r="WG72" s="231">
        <f t="shared" ca="1" si="307"/>
        <v>0</v>
      </c>
      <c r="WH72" s="231">
        <f t="shared" ca="1" si="307"/>
        <v>0</v>
      </c>
      <c r="WI72" s="231">
        <f t="shared" ca="1" si="307"/>
        <v>0</v>
      </c>
      <c r="WJ72" s="231">
        <f t="shared" ca="1" si="307"/>
        <v>0</v>
      </c>
      <c r="WK72" s="544">
        <f t="shared" ca="1" si="308"/>
        <v>0</v>
      </c>
      <c r="WL72" s="544">
        <f t="shared" ca="1" si="308"/>
        <v>0</v>
      </c>
      <c r="WM72" s="544">
        <f t="shared" ca="1" si="308"/>
        <v>0</v>
      </c>
      <c r="WN72" s="544">
        <f t="shared" ca="1" si="308"/>
        <v>0</v>
      </c>
      <c r="WO72" s="544">
        <f t="shared" ca="1" si="308"/>
        <v>0</v>
      </c>
      <c r="WP72" s="544">
        <f t="shared" ca="1" si="308"/>
        <v>0</v>
      </c>
      <c r="WQ72" s="544">
        <f t="shared" ca="1" si="308"/>
        <v>0</v>
      </c>
      <c r="WR72" s="535" cm="1">
        <f t="array" aca="1" ref="WR72" ca="1">INDEX(WR$13:WR71,$B72+1,1)</f>
        <v>0</v>
      </c>
      <c r="WS72" s="411">
        <f t="shared" ca="1" si="309"/>
        <v>67</v>
      </c>
      <c r="WT72" s="18"/>
      <c r="WU72" s="535" cm="1">
        <f t="array" aca="1" ref="WU72" ca="1">INDEX(WU$13:WU71,$B72+1,1)</f>
        <v>0</v>
      </c>
      <c r="WV72" s="411">
        <f t="shared" si="310"/>
        <v>0</v>
      </c>
      <c r="WW72" s="535" cm="1">
        <f t="array" aca="1" ref="WW72" ca="1">INDEX(WW$13:WW71,$B72+1,1)</f>
        <v>0</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535" t="str" cm="1">
        <f t="array" aca="1" ref="XH72" ca="1">INDEX(XH$13:XH71,$B72+1,1)</f>
        <v>-</v>
      </c>
      <c r="XI72" s="535" t="str" cm="1">
        <f t="array" aca="1" ref="XI72" ca="1">INDEX(XI$13:XI71,$B72+1,1)</f>
        <v>-</v>
      </c>
      <c r="XJ72" s="535" t="str" cm="1">
        <f t="array" aca="1" ref="XJ72" ca="1">INDEX(XJ$13:XJ71,$B72+1,1)</f>
        <v>-</v>
      </c>
      <c r="XK72" s="535" t="str" cm="1">
        <f t="array" aca="1" ref="XK72" ca="1">INDEX(XK$13:XK71,$B72+1,1)</f>
        <v>-</v>
      </c>
      <c r="XL72" s="535" t="str" cm="1">
        <f t="array" aca="1" ref="XL72" ca="1">INDEX(XL$13:XL71,$B72+1,1)</f>
        <v>-</v>
      </c>
      <c r="XM72" s="535" t="str" cm="1">
        <f t="array" aca="1" ref="XM72" ca="1">INDEX(XM$13:XM71,$B72+1,1)</f>
        <v>-</v>
      </c>
      <c r="XN72" s="18"/>
      <c r="XO72" s="411" t="b">
        <f t="shared" ca="1" si="311"/>
        <v>1</v>
      </c>
      <c r="XP72" s="475">
        <v>0</v>
      </c>
      <c r="XQ72" s="475">
        <v>1</v>
      </c>
      <c r="XR72" s="475">
        <v>1</v>
      </c>
      <c r="XS72" s="475">
        <v>1</v>
      </c>
      <c r="XT72" s="475">
        <v>1</v>
      </c>
      <c r="XU72" s="475">
        <v>150</v>
      </c>
      <c r="XV72" s="411">
        <f t="shared" ca="1" si="312"/>
        <v>0.35</v>
      </c>
      <c r="XW72" s="535" cm="1">
        <f t="array" aca="1" ref="XW72" ca="1">INDEX(XW$13:XW71,$B72+1,1)</f>
        <v>0</v>
      </c>
      <c r="XX72" s="535" cm="1">
        <f t="array" aca="1" ref="XX72" ca="1">INDEX(XX$13:XX71,$B72+1,1)</f>
        <v>0</v>
      </c>
      <c r="XY72" s="535" cm="1">
        <f t="array" aca="1" ref="XY72" ca="1">INDEX(XY$13:XY71,$B72+1,1)</f>
        <v>1</v>
      </c>
      <c r="XZ72" s="535" cm="1">
        <f t="array" aca="1" ref="XZ72" ca="1">INDEX(XZ$13:XZ71,$B72+1,1)</f>
        <v>0</v>
      </c>
      <c r="YA72" s="535" t="str" cm="1">
        <f t="array" aca="1" ref="YA72" ca="1">INDEX(YA$13:YA71,$B72+1,1)</f>
        <v>-</v>
      </c>
      <c r="YB72" s="545" cm="1">
        <f t="array" aca="1" ref="YB72" ca="1">INDEX(i.AgeJ,$AD72,1)</f>
        <v>0</v>
      </c>
      <c r="YC72" s="535" t="str" cm="1">
        <f t="array" aca="1" ref="YC72" ca="1">INDEX(YC$13:YC71,$B72+1,1)</f>
        <v>-</v>
      </c>
      <c r="YD72" s="411" t="str">
        <f t="shared" si="313"/>
        <v>-</v>
      </c>
      <c r="YE72" s="411" t="str">
        <f t="shared" si="313"/>
        <v>-</v>
      </c>
      <c r="YF72" s="535" t="str" cm="1">
        <f t="array" aca="1" ref="YF72" ca="1">INDEX(YF$13:YF71,$B72+1,1)</f>
        <v>-</v>
      </c>
      <c r="YG72" s="535" t="str" cm="1">
        <f t="array" aca="1" ref="YG72" ca="1">INDEX(YG$13:YG71,$B72+1,1)</f>
        <v>-</v>
      </c>
      <c r="YH72" s="535" t="str" cm="1">
        <f t="array" aca="1" ref="YH72" ca="1">INDEX(YH$13:YH71,$B72+1,1)</f>
        <v>-</v>
      </c>
      <c r="YI72" s="535" t="str" cm="1">
        <f t="array" aca="1" ref="YI72" ca="1">INDEX(YI$13:YI71,$B72+1,1)</f>
        <v>-</v>
      </c>
      <c r="YJ72" s="535" t="str" cm="1">
        <f t="array" aca="1" ref="YJ72" ca="1">INDEX(YJ$13:YJ71,$B72+1,1)</f>
        <v>-</v>
      </c>
      <c r="YK72" s="535" t="b" cm="1">
        <f t="array" aca="1" ref="YK72" ca="1">INDEX(YK$13:YK71,$B72+1,1)</f>
        <v>1</v>
      </c>
      <c r="YL72" s="535" t="str" cm="1">
        <f t="array" aca="1" ref="YL72" ca="1">INDEX(YL$13:YL71,$B72+1,1)</f>
        <v>-</v>
      </c>
      <c r="YM72" s="535" cm="1">
        <f t="array" aca="1" ref="YM72" ca="1">INDEX(YM$13:YM71,$B72+1,1)</f>
        <v>0</v>
      </c>
      <c r="YN72" s="535" cm="1">
        <f t="array" aca="1" ref="YN72" ca="1">INDEX(YN$13:YN71,$B72+1,1)</f>
        <v>0</v>
      </c>
      <c r="YO72" s="535" cm="1">
        <f t="array" aca="1" ref="YO72" ca="1">INDEX(YO$13:YO71,$B72+1,1)</f>
        <v>0</v>
      </c>
      <c r="YP72" s="18"/>
      <c r="YQ72" s="411">
        <f t="shared" si="314"/>
        <v>50</v>
      </c>
      <c r="YR72" s="411">
        <f t="shared" si="314"/>
        <v>50</v>
      </c>
      <c r="YS72" s="411">
        <f t="shared" si="314"/>
        <v>50</v>
      </c>
      <c r="YT72" s="411">
        <f t="shared" si="314"/>
        <v>50</v>
      </c>
      <c r="YU72" s="535" cm="1">
        <f t="array" aca="1" ref="YU72" ca="1">INDEX(YU$13:YU71,$B72+1,1)</f>
        <v>1</v>
      </c>
      <c r="YV72" s="535" cm="1">
        <f t="array" aca="1" ref="YV72" ca="1">INDEX(YV$13:YV71,$B72+1,1)</f>
        <v>1</v>
      </c>
      <c r="YW72" s="535" cm="1">
        <f t="array" aca="1" ref="YW72" ca="1">INDEX(YW$13:YW71,$B72+1,1)</f>
        <v>1</v>
      </c>
      <c r="YX72" s="535" cm="1">
        <f t="array" aca="1" ref="YX72" ca="1">INDEX(YX$13:YX71,$B72+1,1)</f>
        <v>1</v>
      </c>
      <c r="YY72" s="535" t="str" cm="1">
        <f t="array" aca="1" ref="YY72" ca="1">INDEX(YY$13:YY71,$B72+1,1)</f>
        <v>-</v>
      </c>
      <c r="YZ72" s="535" t="str" cm="1">
        <f t="array" aca="1" ref="YZ72" ca="1">INDEX(YZ$13:YZ71,$B72+1,1)</f>
        <v>-</v>
      </c>
      <c r="ZA72" s="535" t="str" cm="1">
        <f t="array" aca="1" ref="ZA72" ca="1">INDEX(ZA$13:ZA71,$B72+1,1)</f>
        <v>-</v>
      </c>
      <c r="ZB72" s="535" t="str" cm="1">
        <f t="array" aca="1" ref="ZB72" ca="1">INDEX(ZB$13:ZB71,$B72+1,1)</f>
        <v>-</v>
      </c>
      <c r="ZC72" s="535" t="str" cm="1">
        <f t="array" aca="1" ref="ZC72" ca="1">INDEX(ZC$13:ZC71,$B72+1,1)</f>
        <v>-</v>
      </c>
      <c r="ZD72" s="18"/>
      <c r="ZE72" s="411">
        <f t="shared" ca="1" si="315"/>
        <v>1</v>
      </c>
      <c r="ZF72" s="18"/>
      <c r="ZG72" s="535" t="str" cm="1">
        <f t="array" aca="1" ref="ZG72" ca="1">INDEX(ZG$13:ZG71,$B72+1,1)</f>
        <v>-</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43">
        <f t="shared" ca="1" si="316"/>
        <v>652</v>
      </c>
      <c r="ZP72" s="543">
        <f t="shared" ca="1" si="316"/>
        <v>686</v>
      </c>
      <c r="ZQ72" s="543">
        <f t="shared" ca="1" si="316"/>
        <v>721</v>
      </c>
      <c r="ZR72" s="459">
        <f t="shared" ca="1" si="317"/>
        <v>469</v>
      </c>
      <c r="ZS72" s="459">
        <f t="shared" ca="1" si="317"/>
        <v>504</v>
      </c>
      <c r="ZT72" s="459">
        <f t="shared" ca="1" si="317"/>
        <v>539</v>
      </c>
      <c r="ZU72" s="459">
        <f t="shared" ca="1" si="318"/>
        <v>385</v>
      </c>
      <c r="ZV72" s="459">
        <f t="shared" ca="1" si="318"/>
        <v>420</v>
      </c>
      <c r="ZW72" s="459">
        <f t="shared" ca="1" si="318"/>
        <v>455</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t="str" cm="1">
        <f t="array" aca="1" ref="AAB72" ca="1">INDEX(AAB$13:AAB71,$B72+1,1)</f>
        <v>-</v>
      </c>
      <c r="AAC72" s="535" t="str" cm="1">
        <f t="array" aca="1" ref="AAC72" ca="1">INDEX(AAC$13:AAC71,$B72+1,1)</f>
        <v>-</v>
      </c>
      <c r="AAD72" s="535" t="str" cm="1">
        <f t="array" aca="1" ref="AAD72" ca="1">INDEX(AAD$13:AAD71,$B72+1,1)</f>
        <v>-</v>
      </c>
      <c r="AAE72" s="535" t="str" cm="1">
        <f t="array" aca="1" ref="AAE72" ca="1">INDEX(AAE$13:AAE71,$B72+1,1)</f>
        <v>-</v>
      </c>
      <c r="AAF72" s="535" t="str" cm="1">
        <f t="array" aca="1" ref="AAF72" ca="1">INDEX(AAF$13:AAF71,$B72+1,1)</f>
        <v>-</v>
      </c>
      <c r="AAG72" s="535" t="str" cm="1">
        <f t="array" aca="1" ref="AAG72" ca="1">INDEX(AAG$13:AAG71,$B72+1,1)</f>
        <v>-</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cm="1">
        <f t="array" aca="1" ref="AAL72" ca="1">INDEX(AAL$13:AAL71,$B72+1,1)</f>
        <v>0</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cm="1">
        <f t="array" aca="1" ref="AAR72" ca="1">INDEX(AAR$13:AAR71,$B72+1,1)</f>
        <v>0</v>
      </c>
      <c r="AAS72" s="535" t="str" cm="1">
        <f t="array" aca="1" ref="AAS72" ca="1">INDEX(AAS$13:AAS71,$B72+1,1)</f>
        <v>-</v>
      </c>
      <c r="AAT72" s="535" t="str" cm="1">
        <f t="array" aca="1" ref="AAT72" ca="1">INDEX(AAT$13:AAT71,$B72+1,1)</f>
        <v>-</v>
      </c>
      <c r="AAU72" s="535" t="str" cm="1">
        <f t="array" aca="1" ref="AAU72" ca="1">INDEX(AAU$13:AAU71,$B72+1,1)</f>
        <v>-</v>
      </c>
      <c r="AAV72" s="535" cm="1">
        <f t="array" aca="1" ref="AAV72" ca="1">INDEX(AAV$13:AAV71,$B72+1,1)</f>
        <v>1</v>
      </c>
      <c r="AAW72" s="535" cm="1">
        <f t="array" aca="1" ref="AAW72" ca="1">INDEX(AAW$13:AAW71,$B72+1,1)</f>
        <v>1</v>
      </c>
      <c r="AAX72" s="535" t="str" cm="1">
        <f t="array" aca="1" ref="AAX72" ca="1">INDEX(AAX$13:AAX71,$B72+1,1)</f>
        <v>-</v>
      </c>
      <c r="AAY72" s="535" t="str" cm="1">
        <f t="array" aca="1" ref="AAY72" ca="1">INDEX(AAY$13:AAY71,$B72+1,1)</f>
        <v>-</v>
      </c>
      <c r="AAZ72" s="535" t="str" cm="1">
        <f t="array" aca="1" ref="AAZ72" ca="1">INDEX(AAZ$13:AAZ71,$B72+1,1)</f>
        <v>-</v>
      </c>
      <c r="ABA72" s="535" t="str" cm="1">
        <f t="array" aca="1" ref="ABA72" ca="1">INDEX(ABA$13:ABA71,$B72+1,1)</f>
        <v>-</v>
      </c>
      <c r="ABB72" s="535" t="str" cm="1">
        <f t="array" aca="1" ref="ABB72" ca="1">INDEX(ABB$13:ABB71,$B72+1,1)</f>
        <v>-</v>
      </c>
      <c r="ABC72" s="535" t="str" cm="1">
        <f t="array" aca="1" ref="ABC72" ca="1">INDEX(ABC$13:ABC71,$B72+1,1)</f>
        <v>-</v>
      </c>
      <c r="ABD72" s="535" t="str" cm="1">
        <f t="array" aca="1" ref="ABD72" ca="1">INDEX(ABD$13:ABD71,$B72+1,1)</f>
        <v>-</v>
      </c>
      <c r="ABE72" s="535" t="str" cm="1">
        <f t="array" aca="1" ref="ABE72" ca="1">INDEX(ABE$13:ABE71,$B72+1,1)</f>
        <v>-</v>
      </c>
      <c r="ABF72" s="535" t="str" cm="1">
        <f t="array" aca="1" ref="ABF72" ca="1">INDEX(ABF$13:ABF71,$B72+1,1)</f>
        <v>-</v>
      </c>
      <c r="ABG72" s="535" t="str" cm="1">
        <f t="array" aca="1" ref="ABG72" ca="1">INDEX(ABG$13:ABG71,$B72+1,1)</f>
        <v>-</v>
      </c>
      <c r="ABH72" s="535" t="str" cm="1">
        <f t="array" aca="1" ref="ABH72" ca="1">INDEX(ABH$13:ABH71,$B72+1,1)</f>
        <v>-</v>
      </c>
      <c r="ABI72" s="535" t="str" cm="1">
        <f t="array" aca="1" ref="ABI72" ca="1">INDEX(ABI$13:ABI71,$B72+1,1)</f>
        <v>-</v>
      </c>
      <c r="ABJ72" s="535" t="str" cm="1">
        <f t="array" aca="1" ref="ABJ72" ca="1">INDEX(ABJ$13:ABJ71,$B72+1,1)</f>
        <v>-</v>
      </c>
      <c r="ABK72" s="18"/>
      <c r="ABL72" s="545" t="str">
        <f t="shared" ca="1" si="319"/>
        <v>-</v>
      </c>
      <c r="ABM72" s="545" t="str">
        <f t="shared" ca="1" si="319"/>
        <v>-</v>
      </c>
      <c r="ABN72" s="545" t="str">
        <f t="shared" ca="1" si="319"/>
        <v>-</v>
      </c>
      <c r="ABO72" s="545" t="str">
        <f t="shared" ca="1" si="319"/>
        <v>-</v>
      </c>
      <c r="ABP72" s="545" t="str">
        <f t="shared" ca="1" si="319"/>
        <v>-</v>
      </c>
      <c r="ABQ72" s="545" t="str">
        <f t="shared" ca="1" si="319"/>
        <v>-</v>
      </c>
      <c r="ABR72" s="545" t="str">
        <f t="shared" ca="1" si="319"/>
        <v>-</v>
      </c>
      <c r="ABS72" s="545" t="str">
        <f t="shared" ca="1" si="319"/>
        <v>-</v>
      </c>
      <c r="ABT72" s="545" t="str">
        <f t="shared" ca="1" si="319"/>
        <v>-</v>
      </c>
      <c r="ABU72" s="545" t="str">
        <f t="shared" ca="1" si="319"/>
        <v>-</v>
      </c>
      <c r="ABV72" s="545" t="str">
        <f t="shared" ca="1" si="320"/>
        <v>-</v>
      </c>
      <c r="ABW72" s="545" t="str">
        <f t="shared" ca="1" si="320"/>
        <v>-</v>
      </c>
      <c r="ABX72" s="545" t="str">
        <f t="shared" ca="1" si="320"/>
        <v>-</v>
      </c>
      <c r="ABY72" s="545" t="str">
        <f t="shared" ca="1" si="320"/>
        <v>-</v>
      </c>
      <c r="ABZ72" s="545" t="str">
        <f t="shared" ca="1" si="320"/>
        <v>-</v>
      </c>
      <c r="ACA72" s="545" t="str">
        <f t="shared" ca="1" si="320"/>
        <v>-</v>
      </c>
      <c r="ACB72" s="545" t="str">
        <f t="shared" ca="1" si="320"/>
        <v>-</v>
      </c>
      <c r="ACC72" s="545" t="b">
        <f t="shared" ca="1" si="320"/>
        <v>1</v>
      </c>
      <c r="ACD72" s="545" t="str">
        <f t="shared" ca="1" si="320"/>
        <v>-</v>
      </c>
      <c r="ACE72" s="545" t="str">
        <f t="shared" ca="1" si="320"/>
        <v>-</v>
      </c>
      <c r="ACF72" s="545" t="str">
        <f t="shared" ca="1" si="321"/>
        <v>-</v>
      </c>
      <c r="ACG72" s="545" t="str">
        <f t="shared" ca="1" si="321"/>
        <v>-</v>
      </c>
      <c r="ACH72" s="545" t="str">
        <f t="shared" ca="1" si="321"/>
        <v>-</v>
      </c>
      <c r="ACI72" s="545" t="str">
        <f t="shared" ca="1" si="321"/>
        <v>-</v>
      </c>
      <c r="ACJ72" s="545" t="str">
        <f t="shared" ca="1" si="321"/>
        <v>-</v>
      </c>
      <c r="ACK72" s="545" t="str">
        <f t="shared" ca="1" si="321"/>
        <v>-</v>
      </c>
      <c r="ACL72" s="545" t="str">
        <f t="shared" ca="1" si="321"/>
        <v>-</v>
      </c>
      <c r="ACM72" s="545" t="str">
        <f t="shared" ca="1" si="321"/>
        <v>-</v>
      </c>
      <c r="ACN72" s="545" t="str">
        <f t="shared" ca="1" si="321"/>
        <v>-</v>
      </c>
      <c r="ACO72" s="545" t="str">
        <f t="shared" ca="1" si="321"/>
        <v>-</v>
      </c>
      <c r="ACP72" s="545" t="str">
        <f t="shared" ca="1" si="322"/>
        <v>-</v>
      </c>
      <c r="ACQ72" s="545" t="str">
        <f t="shared" ca="1" si="322"/>
        <v>-</v>
      </c>
      <c r="ACR72" s="545" t="str">
        <f t="shared" ca="1" si="322"/>
        <v>-</v>
      </c>
      <c r="ACS72" s="545" t="str">
        <f t="shared" ca="1" si="322"/>
        <v>-</v>
      </c>
      <c r="ACT72" s="545" t="str">
        <f t="shared" ca="1" si="322"/>
        <v>-</v>
      </c>
      <c r="ACU72" s="545" t="b">
        <f t="shared" ca="1" si="322"/>
        <v>1</v>
      </c>
      <c r="ACV72" s="545" t="str">
        <f t="shared" ca="1" si="322"/>
        <v>-</v>
      </c>
      <c r="ACW72" s="545" t="str">
        <f t="shared" ca="1" si="322"/>
        <v>-</v>
      </c>
      <c r="ACX72" s="545" t="str">
        <f t="shared" ca="1" si="322"/>
        <v>-</v>
      </c>
      <c r="ACY72" s="545" t="str">
        <f t="shared" ca="1" si="322"/>
        <v>-</v>
      </c>
      <c r="ACZ72" s="545" t="str">
        <f t="shared" ca="1" si="323"/>
        <v>-</v>
      </c>
      <c r="ADA72" s="545" t="str">
        <f t="shared" ca="1" si="323"/>
        <v>-</v>
      </c>
      <c r="ADB72" s="545" t="str">
        <f t="shared" ca="1" si="323"/>
        <v>-</v>
      </c>
      <c r="ADC72" s="545" t="str">
        <f t="shared" ca="1" si="323"/>
        <v>-</v>
      </c>
      <c r="ADD72" s="545" t="str">
        <f t="shared" ca="1" si="323"/>
        <v>-</v>
      </c>
      <c r="ADE72" s="545" t="str">
        <f t="shared" ca="1" si="323"/>
        <v>-</v>
      </c>
      <c r="ADF72" s="545" t="str">
        <f t="shared" ca="1" si="323"/>
        <v>-</v>
      </c>
      <c r="ADG72" s="545" t="str">
        <f t="shared" ca="1" si="323"/>
        <v>-</v>
      </c>
      <c r="ADH72" s="545" t="str">
        <f t="shared" ca="1" si="323"/>
        <v>-</v>
      </c>
      <c r="ADI72" s="545" t="str">
        <f t="shared" ca="1" si="323"/>
        <v>-</v>
      </c>
      <c r="ADJ72" s="545" t="str">
        <f t="shared" ca="1" si="324"/>
        <v>-</v>
      </c>
      <c r="ADK72" s="545" t="str">
        <f t="shared" ca="1" si="324"/>
        <v>-</v>
      </c>
      <c r="ADL72" s="545" t="str">
        <f t="shared" ca="1" si="324"/>
        <v>-</v>
      </c>
      <c r="ADM72" s="545" t="b">
        <f t="shared" ca="1" si="324"/>
        <v>1</v>
      </c>
      <c r="ADN72" s="545" t="str">
        <f t="shared" ca="1" si="324"/>
        <v>-</v>
      </c>
      <c r="ADO72" s="545" t="str">
        <f t="shared" ca="1" si="324"/>
        <v>-</v>
      </c>
      <c r="ADP72" s="545" t="str">
        <f t="shared" ca="1" si="324"/>
        <v>-</v>
      </c>
      <c r="ADQ72" s="545" t="str">
        <f t="shared" ca="1" si="324"/>
        <v>-</v>
      </c>
      <c r="ADR72" s="545" t="str">
        <f t="shared" ca="1" si="324"/>
        <v>-</v>
      </c>
      <c r="ADS72" s="545" t="str">
        <f t="shared" ca="1" si="324"/>
        <v>-</v>
      </c>
      <c r="ADT72" s="545" t="str">
        <f t="shared" ca="1" si="325"/>
        <v>-</v>
      </c>
      <c r="ADU72" s="545" t="str">
        <f t="shared" ca="1" si="325"/>
        <v>-</v>
      </c>
      <c r="ADV72" s="545" t="str">
        <f t="shared" ca="1" si="325"/>
        <v>-</v>
      </c>
      <c r="ADW72" s="545" t="str">
        <f t="shared" ca="1" si="325"/>
        <v>-</v>
      </c>
      <c r="ADX72" s="545" t="str">
        <f t="shared" ca="1" si="325"/>
        <v>-</v>
      </c>
      <c r="ADY72" s="545" t="str">
        <f t="shared" ca="1" si="325"/>
        <v>-</v>
      </c>
      <c r="ADZ72" s="545" t="str">
        <f t="shared" ca="1" si="325"/>
        <v>-</v>
      </c>
      <c r="AEA72" s="545" t="str">
        <f t="shared" ca="1" si="325"/>
        <v>-</v>
      </c>
      <c r="AEB72" s="545" t="str">
        <f t="shared" ca="1" si="325"/>
        <v>-</v>
      </c>
      <c r="AEC72" s="545" t="str">
        <f t="shared" ca="1" si="325"/>
        <v>-</v>
      </c>
      <c r="AED72" s="545" t="str">
        <f t="shared" ca="1" si="326"/>
        <v>-</v>
      </c>
      <c r="AEE72" s="545" t="b">
        <f t="shared" ca="1" si="326"/>
        <v>1</v>
      </c>
      <c r="AEF72" s="545" t="str">
        <f t="shared" ca="1" si="326"/>
        <v>-</v>
      </c>
      <c r="AEG72" s="545" t="str">
        <f t="shared" ca="1" si="326"/>
        <v>-</v>
      </c>
      <c r="AEH72" s="545" t="str">
        <f t="shared" ca="1" si="326"/>
        <v>-</v>
      </c>
      <c r="AEI72" s="545" t="str">
        <f t="shared" ca="1" si="326"/>
        <v>-</v>
      </c>
      <c r="AEJ72" s="545" t="str">
        <f t="shared" ca="1" si="326"/>
        <v>-</v>
      </c>
      <c r="AEK72" s="545" t="str">
        <f t="shared" ca="1" si="326"/>
        <v>-</v>
      </c>
      <c r="AEL72" s="545" t="str">
        <f t="shared" ca="1" si="326"/>
        <v>-</v>
      </c>
      <c r="AEM72" s="545" t="str">
        <f t="shared" ca="1" si="326"/>
        <v>-</v>
      </c>
      <c r="AEN72" s="545" t="str">
        <f t="shared" ca="1" si="327"/>
        <v>-</v>
      </c>
      <c r="AEO72" s="545" t="str">
        <f t="shared" ca="1" si="327"/>
        <v>-</v>
      </c>
      <c r="AEP72" s="545" t="str">
        <f t="shared" ca="1" si="327"/>
        <v>-</v>
      </c>
      <c r="AEQ72" s="545" t="str">
        <f t="shared" ca="1" si="327"/>
        <v>-</v>
      </c>
      <c r="AER72" s="545" t="str">
        <f t="shared" ca="1" si="327"/>
        <v>-</v>
      </c>
      <c r="AES72" s="545" t="str">
        <f t="shared" ca="1" si="327"/>
        <v>-</v>
      </c>
      <c r="AET72" s="545" t="str">
        <f t="shared" ca="1" si="327"/>
        <v>-</v>
      </c>
      <c r="AEU72" s="545" t="str">
        <f t="shared" ca="1" si="327"/>
        <v>-</v>
      </c>
      <c r="AEV72" s="545" t="str">
        <f t="shared" ca="1" si="327"/>
        <v>-</v>
      </c>
      <c r="AEW72" s="545" t="b">
        <f t="shared" ca="1" si="327"/>
        <v>1</v>
      </c>
      <c r="AEX72" s="535" cm="1">
        <f t="array" aca="1" ref="AEX72" ca="1">INDEX(AEX$13:AEX71,$B72+1,1)</f>
        <v>0</v>
      </c>
      <c r="AEY72" s="483">
        <v>0</v>
      </c>
    </row>
    <row r="73" spans="1:831" outlineLevel="2">
      <c r="A73" s="18">
        <f t="shared" si="221"/>
        <v>60</v>
      </c>
      <c r="B73" s="191">
        <f t="shared" ca="1" si="343"/>
        <v>51</v>
      </c>
      <c r="C73" s="458">
        <f t="shared" ca="1" si="225"/>
        <v>1200</v>
      </c>
      <c r="D73" s="119" t="str">
        <f t="shared" ca="1" si="226"/>
        <v>GSW</v>
      </c>
      <c r="E73" t="b">
        <v>0</v>
      </c>
      <c r="F73" t="b">
        <v>0</v>
      </c>
      <c r="G73" t="b">
        <f t="shared" si="227"/>
        <v>0</v>
      </c>
      <c r="H73" s="191">
        <f t="shared" ca="1" si="338"/>
        <v>9</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4</v>
      </c>
      <c r="N73" s="535" cm="1">
        <f t="array" aca="1" ref="N73" ca="1">INDEX(N$13:N72,$B73+1,1)</f>
        <v>3</v>
      </c>
      <c r="O73" s="535" cm="1">
        <f t="array" aca="1" ref="O73" ca="1">INDEX(O$13:O72,$B73+1,1)</f>
        <v>2</v>
      </c>
      <c r="P73" s="535" cm="1">
        <f t="array" aca="1" ref="P73" ca="1">INDEX(P$13:P72,$B73+1,1)</f>
        <v>0</v>
      </c>
      <c r="Q73" s="535" cm="1">
        <f t="array" aca="1" ref="Q73" ca="1">INDEX(Q$13:Q72,$B73+1,1)</f>
        <v>1</v>
      </c>
      <c r="R73" s="535" cm="1">
        <f t="array" aca="1" ref="R73" ca="1">INDEX(R$13:R72,$B73+1,1)</f>
        <v>1</v>
      </c>
      <c r="S73" s="535" cm="1">
        <f t="array" aca="1" ref="S73" ca="1">INDEX(S$13:S72,$B73+1,1)</f>
        <v>1</v>
      </c>
      <c r="T73" s="411">
        <f t="shared" ca="1" si="228"/>
        <v>2</v>
      </c>
      <c r="U73" s="411">
        <f t="shared" ca="1" si="228"/>
        <v>2</v>
      </c>
      <c r="V73" s="411">
        <f t="shared" ca="1" si="229"/>
        <v>2</v>
      </c>
      <c r="W73" s="777" t="b">
        <f t="shared" ca="1" si="230"/>
        <v>1</v>
      </c>
      <c r="X73" s="777" t="b">
        <f t="shared" ca="1" si="230"/>
        <v>1</v>
      </c>
      <c r="Y73" s="777" t="b">
        <f t="shared" ca="1" si="230"/>
        <v>1</v>
      </c>
      <c r="Z73" s="796" t="b" cm="1">
        <f t="array" aca="1" ref="Z73" ca="1">INDEX(Z$13:Z72,$B73+1,1)</f>
        <v>0</v>
      </c>
      <c r="AA73" s="411">
        <f t="shared" ca="1" si="328"/>
        <v>6</v>
      </c>
      <c r="AB73" s="411">
        <f t="shared" ca="1" si="231"/>
        <v>6</v>
      </c>
      <c r="AC73" s="535" cm="1">
        <f t="array" aca="1" ref="AC73" ca="1">INDEX(AC$13:AC72,$B73+1,1)</f>
        <v>6</v>
      </c>
      <c r="AD73" s="535" cm="1">
        <f t="array" aca="1" ref="AD73" ca="1">INDEX(AD$13:AD72,$B73+1,1)</f>
        <v>6</v>
      </c>
      <c r="AE73" s="535" cm="1">
        <f t="array" aca="1" ref="AE73" ca="1">INDEX(AE$13:AE72,$B73+1,1)</f>
        <v>0</v>
      </c>
      <c r="AF73" s="535" cm="1">
        <f t="array" aca="1" ref="AF73" ca="1">INDEX(AF$13:AF72,$B73+1,1)</f>
        <v>0</v>
      </c>
      <c r="AG73" s="535" cm="1">
        <f t="array" aca="1" ref="AG73" ca="1">INDEX(AG$13:AG72,$B73+1,1)</f>
        <v>0</v>
      </c>
      <c r="AH73" s="535" cm="1">
        <f t="array" aca="1" ref="AH73" ca="1">INDEX(AH$13:AH72,$B73+1,1)</f>
        <v>0</v>
      </c>
      <c r="AI73" s="87">
        <f t="shared" ca="1" si="350"/>
        <v>2</v>
      </c>
      <c r="AJ73" s="87">
        <f ca="1">INDEX(CHOOSE($N73,DataAutumn!i.AdultDrys,DataWinter!i.AdultDrys,DataSpring!i.AdultDrys),1,$T73)</f>
        <v>1</v>
      </c>
      <c r="AK73" s="535" cm="1">
        <f t="array" aca="1" ref="AK73" ca="1">INDEX(AK$13:AK72,$B73+1,1)</f>
        <v>2</v>
      </c>
      <c r="AL73" s="535" cm="1">
        <f t="array" aca="1" ref="AL73" ca="1">INDEX(AL$13:AL72,$B73+1,1)</f>
        <v>0</v>
      </c>
      <c r="AM73" s="475">
        <v>3</v>
      </c>
      <c r="AN73" s="111"/>
      <c r="AO73" s="111"/>
      <c r="AP73" s="111"/>
      <c r="AQ73" s="111"/>
      <c r="AR73" s="111"/>
      <c r="AS73" s="111"/>
      <c r="AT73" s="111"/>
      <c r="AU73" s="111"/>
      <c r="AV73" s="111"/>
      <c r="AW73" s="111"/>
      <c r="AX73" s="111"/>
      <c r="AY73" s="111"/>
      <c r="AZ73" s="111" t="str">
        <f t="shared" si="360"/>
        <v>Cropgraze300</v>
      </c>
      <c r="BA73" s="312" t="str">
        <f ca="1">LEFT(BA72,LEN($BA$57))     &amp;    TEXT($H73," 00000 ")        &amp;      INDEX(i.ModelStructure,$I73,1)    &amp;" "
&amp; $D73                &amp;    " Past" &amp; TEXT($XV73,"??0%;;??0%;    ") &amp; IF($DK73=0," SFM","")&amp;IF($DK73=1," MFM","")&amp;IF($DK73=7," Mat","")&amp;IF($DQ73=TRUE,"&amp;BBT","    ")              &amp;      " TOL"&amp;INDEX(i.TOL_Desc,1,$N73)
&amp; " Scan"&amp;$AK73       &amp;    CHOOSE($K73+1," CFS"," GFS"," NFS")
&amp; " RR"&amp;TEXT(SUM($FD73:$FE73),"+00%;-00%;    ;@")
&amp; " EL"&amp;IF($EZ73="-","_Opt",TEXT($EZ73,"000%"))
&amp; " Emptys_"&amp;CHOOSE($AI73,"Free  ","Retain","Sell  ","Single")
&amp; " ("&amp;IF(OR($ZH73,AND($ZH73="-",$DD73)),"P","E")   &amp;IF(OR($ZJ73,AND($ZJ73="-",$DE73)),"T","t")        &amp;     "_F"&amp;IF($AAG73&lt;&gt;FALSE,3,0)+COUNTIF($ZY73:$AAC73,TRUE)+COUNTIF($BV73:$BW73,"&gt;0")&amp;IF($AAE73&lt;&gt;FALSE,3,0)+COUNTIF($BV73:$BW73,"&gt;0")&amp;"N"&amp;IF($AAJ73&lt;&gt;"-",$AAJ73,$DI73)&amp;IF($AAK73&lt;&gt;"-",$AAK73,$DJ73)&amp;"L"&amp;$AAV73&amp;$AAW73&amp;")"</f>
        <v>GHG 00009 SE GSW Past 35% MFM     TOLSpr Scan2 GFS RR+01% EL000% Emptys_Retain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32"/>
        <v>1</v>
      </c>
      <c r="BO73" s="411" t="str">
        <f t="shared" ca="1" si="232"/>
        <v>-</v>
      </c>
      <c r="BP73" s="411" t="b">
        <f t="shared" ca="1" si="232"/>
        <v>0</v>
      </c>
      <c r="BQ73" s="411" t="str">
        <f t="shared" ca="1" si="232"/>
        <v>-</v>
      </c>
      <c r="BR73" s="411" t="str">
        <f t="shared" ca="1" si="232"/>
        <v>-</v>
      </c>
      <c r="BS73" s="411" t="str">
        <f t="shared" ca="1" si="232"/>
        <v>-</v>
      </c>
      <c r="BT73" s="411" t="str">
        <f t="shared" ca="1" si="232"/>
        <v>-</v>
      </c>
      <c r="BU73" s="411" t="str">
        <f t="shared" ca="1" si="232"/>
        <v>-</v>
      </c>
      <c r="BV73" s="411" t="str">
        <f t="shared" ca="1" si="232"/>
        <v>-</v>
      </c>
      <c r="BW73" s="411" t="str">
        <f t="shared" ca="1" si="232"/>
        <v>-</v>
      </c>
      <c r="BX73" s="411" t="str">
        <f t="shared" ca="1" si="232"/>
        <v>-</v>
      </c>
      <c r="BY73" s="411" t="str">
        <f t="shared" ca="1" si="232"/>
        <v>-</v>
      </c>
      <c r="BZ73" s="411" t="b">
        <f t="shared" ca="1" si="232"/>
        <v>0</v>
      </c>
      <c r="CA73" s="87">
        <f t="shared" ca="1" si="232"/>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t="str">
        <f t="shared" ca="1" si="233"/>
        <v>-</v>
      </c>
      <c r="CI73" s="411">
        <f t="shared" ca="1" si="234"/>
        <v>1</v>
      </c>
      <c r="CJ73" s="411">
        <f t="shared" ca="1" si="234"/>
        <v>1</v>
      </c>
      <c r="CK73" s="535" t="str" cm="1">
        <f t="array" aca="1" ref="CK73" ca="1">INDEX(CK$13:CK72,$B73+1,1)</f>
        <v>-</v>
      </c>
      <c r="CL73" s="535" t="str" cm="1">
        <f t="array" aca="1" ref="CL73" ca="1">INDEX(CL$13:CL72,$B73+1,1)</f>
        <v>-</v>
      </c>
      <c r="CM73" s="535" t="str" cm="1">
        <f t="array" aca="1" ref="CM73" ca="1">INDEX(CM$13:CM72,$B73+1,1)</f>
        <v>-</v>
      </c>
      <c r="CN73" s="411" t="str">
        <f t="shared" ca="1" si="235"/>
        <v>-</v>
      </c>
      <c r="CO73" s="411">
        <f t="shared" ca="1" si="236"/>
        <v>1</v>
      </c>
      <c r="CP73" s="411">
        <f t="shared" ca="1" si="236"/>
        <v>1</v>
      </c>
      <c r="CQ73" s="535" t="str" cm="1">
        <f t="array" aca="1" ref="CQ73" ca="1">INDEX(CQ$13:CQ72,$B73+1,1)</f>
        <v>-</v>
      </c>
      <c r="CR73" s="411" t="str">
        <f t="shared" ca="1" si="237"/>
        <v>-</v>
      </c>
      <c r="CS73" s="411">
        <f t="shared" ca="1" si="238"/>
        <v>1</v>
      </c>
      <c r="CT73" s="535" t="str" cm="1">
        <f t="array" aca="1" ref="CT73" ca="1">INDEX(CT$13:CT72,$B73+1,1)</f>
        <v>-</v>
      </c>
      <c r="CU73" s="535" t="str" cm="1">
        <f t="array" aca="1" ref="CU73" ca="1">INDEX(CU$13:CU72,$B73+1,1)</f>
        <v>-</v>
      </c>
      <c r="CV73" s="411">
        <f t="shared" ca="1" si="239"/>
        <v>1</v>
      </c>
      <c r="CW73" s="535" t="str" cm="1">
        <f t="array" aca="1" ref="CW73" ca="1">INDEX(CW$13:CW72,$B73+1,1)</f>
        <v>-</v>
      </c>
      <c r="CX73" s="411" t="str">
        <f t="shared" ca="1" si="240"/>
        <v>-</v>
      </c>
      <c r="CY73" s="411">
        <f t="shared" ca="1" si="241"/>
        <v>1</v>
      </c>
      <c r="CZ73" s="411">
        <f t="shared" ca="1" si="241"/>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29"/>
        <v>0</v>
      </c>
      <c r="DH73" s="804" cm="1">
        <f t="array" aca="1" ref="DH73" ca="1">VALUE(IFERROR(VALUE($K73),0) &amp; _xlfn.SWITCH($CD73,"-",4,$CD73) &amp; $L73 &amp; $T73 &amp; "00" &amp; $N73 &amp; $AK73 &amp; $R73 &amp; _xlfn.SWITCH($AM73,3,1,$AM73) &amp; _xlfn.SWITCH($M73,4,0,$M73) &amp; _xlfn.SWITCH($AD73,6,1,$AD73))</f>
        <v>142200321101</v>
      </c>
      <c r="DI73" s="535" cm="1">
        <f t="array" aca="1" ref="DI73" ca="1">INDEX(DI$13:DI72,$B73+1,1)</f>
        <v>1</v>
      </c>
      <c r="DJ73" s="535" cm="1">
        <f t="array" aca="1" ref="DJ73" ca="1">INDEX(DJ$13:DJ72,$B73+1,1)</f>
        <v>1</v>
      </c>
      <c r="DK73" s="411">
        <f t="shared" ca="1" si="242"/>
        <v>1</v>
      </c>
      <c r="DL73" s="411">
        <f t="shared" ca="1" si="242"/>
        <v>60</v>
      </c>
      <c r="DM73" s="411" t="str">
        <f t="shared" ca="1" si="242"/>
        <v>-</v>
      </c>
      <c r="DN73" s="411" t="str">
        <f t="shared" ca="1" si="242"/>
        <v>-</v>
      </c>
      <c r="DO73" s="411" t="str">
        <f t="shared" ca="1" si="242"/>
        <v>-</v>
      </c>
      <c r="DP73" s="411" t="str">
        <f t="shared" ca="1" si="242"/>
        <v>-</v>
      </c>
      <c r="DQ73" s="411" t="b">
        <f t="shared" ca="1" si="243"/>
        <v>0</v>
      </c>
      <c r="DR73" s="411" t="str">
        <f t="shared" ca="1" si="244"/>
        <v>-</v>
      </c>
      <c r="DS73" s="411" t="str">
        <f t="shared" ca="1" si="244"/>
        <v>-</v>
      </c>
      <c r="DT73" s="411" t="str">
        <f t="shared" ca="1" si="244"/>
        <v>-</v>
      </c>
      <c r="DU73" s="411" t="str">
        <f t="shared" ca="1" si="244"/>
        <v>-</v>
      </c>
      <c r="DV73" s="411">
        <f t="shared" ca="1" si="244"/>
        <v>500</v>
      </c>
      <c r="DW73" s="411">
        <f t="shared" ca="1" si="244"/>
        <v>500</v>
      </c>
      <c r="DX73" s="411" t="str">
        <f t="shared" ca="1" si="244"/>
        <v>-</v>
      </c>
      <c r="DY73" s="411" t="str">
        <f t="shared" ca="1" si="244"/>
        <v>-</v>
      </c>
      <c r="DZ73" s="411" t="str">
        <f t="shared" ca="1" si="244"/>
        <v>-</v>
      </c>
      <c r="EA73" s="411" t="str">
        <f t="shared" ca="1" si="245"/>
        <v>-</v>
      </c>
      <c r="EB73" s="411" t="str">
        <f t="shared" ca="1" si="245"/>
        <v>-</v>
      </c>
      <c r="EC73" s="535" cm="1">
        <f t="array" aca="1" ref="EC73" ca="1">INDEX(EC$13:EC72,$B73+1,1)</f>
        <v>0</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535" cm="1">
        <f t="array" aca="1" ref="EN73" ca="1">INDEX(EN$13:EN72,$B73+1,1)</f>
        <v>999999</v>
      </c>
      <c r="EO73" s="535" cm="1">
        <f t="array" aca="1" ref="EO73" ca="1">INDEX(EO$13:EO72,$B73+1,1)</f>
        <v>999999</v>
      </c>
      <c r="EP73" s="782">
        <f t="shared" ca="1" si="246"/>
        <v>0</v>
      </c>
      <c r="EQ73" s="782">
        <f t="shared" ca="1" si="246"/>
        <v>0</v>
      </c>
      <c r="ER73" s="782">
        <f t="shared" ca="1" si="246"/>
        <v>999999</v>
      </c>
      <c r="ES73" s="800" t="str">
        <f t="shared" ca="1" si="330"/>
        <v>-</v>
      </c>
      <c r="ET73" s="800" t="str">
        <f t="shared" ca="1" si="247"/>
        <v>-</v>
      </c>
      <c r="EU73" s="801" t="str">
        <f t="shared" ca="1" si="248"/>
        <v>-</v>
      </c>
      <c r="EV73" s="802" t="str">
        <f t="shared" ca="1" si="331"/>
        <v>-</v>
      </c>
      <c r="EW73" s="781">
        <f t="shared" ca="1" si="249"/>
        <v>999999</v>
      </c>
      <c r="EX73" s="779">
        <f t="shared" ca="1" si="332"/>
        <v>999999</v>
      </c>
      <c r="EY73" s="780">
        <f t="shared" ca="1" si="333"/>
        <v>999999</v>
      </c>
      <c r="EZ73" s="727" cm="1">
        <f t="array" aca="1" ref="EZ73" ca="1">INDEX(i.ELMated,$AB73+1,1)</f>
        <v>0</v>
      </c>
      <c r="FA73" s="728" cm="1">
        <f t="array" aca="1" ref="FA73" ca="1">INDEX(i.ELMatedEst,$AA73+1,$T73)</f>
        <v>0</v>
      </c>
      <c r="FB73" s="535" t="str" cm="1">
        <f t="array" aca="1" ref="FB73" ca="1">INDEX(FB$13:FB72,$B73+1,1)</f>
        <v>-</v>
      </c>
      <c r="FC73" s="535" t="str" cm="1">
        <f t="array" aca="1" ref="FC73" ca="1">INDEX(FC$13:FC72,$B73+1,1)</f>
        <v>-</v>
      </c>
      <c r="FD73" s="664">
        <f t="shared" ca="1" si="250"/>
        <v>0</v>
      </c>
      <c r="FE73" s="666">
        <f t="shared" ca="1" si="251"/>
        <v>5.0000000000000001E-3</v>
      </c>
      <c r="FF73" s="191">
        <f t="shared" ca="1" si="339"/>
        <v>0.95</v>
      </c>
      <c r="FG73" s="667">
        <f t="shared" ca="1" si="252"/>
        <v>0.12</v>
      </c>
      <c r="FH73" s="667">
        <f ca="1">INDEX(CHOOSE($N73,DataAutumn!i.EL_PropnSold,DataWinter!i.EL_PropnSold,DataSpring!i.EL_PropnSold),$AI73,$T73)*INDEX(i.ELMatedEst,$AB73+1,$T73)*i.dAdultRR_ELPropSold
+INDEX(i.dryman,($AJ73-1)*4+$AI73,FH$7)</f>
        <v>0</v>
      </c>
      <c r="FI73" s="667">
        <f ca="1">INDEX(CHOOSE($N73,DataAutumn!i.EL_PropnSold,DataWinter!i.EL_PropnSold,DataSpring!i.EL_PropnSold),$AI73,$T73)*INDEX(i.ELMatedEst,$AB73+1,$T73)*i.dAdultRR_ELPropSold
+INDEX(i.dryman,($AJ73-1)*4+$AI73,FI$7)</f>
        <v>3.125E-2</v>
      </c>
      <c r="FJ73" s="667">
        <f ca="1">INDEX(CHOOSE($N73,DataAutumn!i.EL_PropnSold,DataWinter!i.EL_PropnSold,DataSpring!i.EL_PropnSold),$AI73,$T73)*INDEX(i.ELMatedEst,$AB73+1,$T73)*i.dAdultRR_ELPropSold
+INDEX(i.dryman,($AJ73-1)*4+$AI73,FJ$7)</f>
        <v>3.125E-2</v>
      </c>
      <c r="FK73" s="667">
        <f ca="1">INDEX(CHOOSE($N73,DataAutumn!i.EL_PropnSold,DataWinter!i.EL_PropnSold,DataSpring!i.EL_PropnSold),$AI73,$T73)*INDEX(i.ELMatedEst,$AB73+1,$T73)*i.dAdultRR_ELPropSold
+INDEX(i.dryman,($AJ73-1)*4+$AI73,FK$7)</f>
        <v>3.125E-2</v>
      </c>
      <c r="FL73" s="668">
        <f ca="1">INDEX(CHOOSE($N73,DataAutumn!i.EL_PropnSold,DataWinter!i.EL_PropnSold,DataSpring!i.EL_PropnSold),$AI73,$T73)*INDEX(i.ELMatedEst,$AB73+1,$T73)*i.dAdultLSurv_ELPropSold</f>
        <v>0</v>
      </c>
      <c r="FM73" s="666" t="b">
        <f t="shared" ca="1" si="253"/>
        <v>0</v>
      </c>
      <c r="FN73" s="666" t="b">
        <f t="shared" ca="1" si="253"/>
        <v>0</v>
      </c>
      <c r="FO73" s="716" t="b">
        <f t="shared" ca="1" si="254"/>
        <v>1</v>
      </c>
      <c r="FP73" s="666" t="b">
        <f t="shared" ca="1" si="253"/>
        <v>0</v>
      </c>
      <c r="FQ73" s="668">
        <f t="shared" ca="1" si="255"/>
        <v>1</v>
      </c>
      <c r="FR73" s="669">
        <f t="shared" ca="1" si="256"/>
        <v>0</v>
      </c>
      <c r="FS73" s="670" t="b">
        <f t="shared" ca="1" si="257"/>
        <v>0</v>
      </c>
      <c r="FT73" s="665" t="b">
        <f t="shared" ca="1" si="258"/>
        <v>0</v>
      </c>
      <c r="FU73" s="411" t="b">
        <f t="shared" ca="1" si="258"/>
        <v>0</v>
      </c>
      <c r="FV73" s="411" t="b">
        <f t="shared" ca="1" si="258"/>
        <v>1</v>
      </c>
      <c r="FW73" s="87">
        <f t="shared" ca="1" si="259"/>
        <v>2</v>
      </c>
      <c r="FX73" s="87">
        <f t="shared" ca="1" si="259"/>
        <v>2</v>
      </c>
      <c r="FY73" s="411">
        <f t="shared" ca="1" si="260"/>
        <v>1</v>
      </c>
      <c r="FZ73" s="411">
        <f t="shared" ca="1" si="261"/>
        <v>1</v>
      </c>
      <c r="GA73" s="411">
        <f t="shared" ca="1" si="261"/>
        <v>1</v>
      </c>
      <c r="GB73" s="411">
        <f t="shared" ca="1" si="262"/>
        <v>1</v>
      </c>
      <c r="GC73" s="411">
        <f t="shared" ca="1" si="263"/>
        <v>0.35</v>
      </c>
      <c r="GD73" s="411" t="b">
        <f t="shared" ca="1" si="263"/>
        <v>1</v>
      </c>
      <c r="GE73" s="411" t="b">
        <f t="shared" ca="1" si="263"/>
        <v>0</v>
      </c>
      <c r="GF73" s="411" t="b">
        <f t="shared" ca="1" si="263"/>
        <v>0</v>
      </c>
      <c r="GG73" s="411" t="b">
        <f t="shared" ca="1" si="263"/>
        <v>0</v>
      </c>
      <c r="GH73" s="87">
        <f t="shared" ca="1" si="264"/>
        <v>1</v>
      </c>
      <c r="GI73" s="87">
        <f t="shared" ca="1" si="264"/>
        <v>1</v>
      </c>
      <c r="GJ73" s="87">
        <f t="shared" ca="1" si="264"/>
        <v>1</v>
      </c>
      <c r="GK73" s="87">
        <f t="shared" ca="1" si="264"/>
        <v>1</v>
      </c>
      <c r="GL73" s="87">
        <f t="shared" ca="1" si="264"/>
        <v>1</v>
      </c>
      <c r="GM73" s="87">
        <f t="shared" ca="1" si="264"/>
        <v>1</v>
      </c>
      <c r="GN73" s="87">
        <f t="shared" ca="1" si="264"/>
        <v>1</v>
      </c>
      <c r="GO73" s="87">
        <f t="shared" ca="1" si="264"/>
        <v>1</v>
      </c>
      <c r="GP73" s="535" cm="1">
        <f t="array" aca="1" ref="GP73" ca="1">INDEX(GP$13:GP72,$B73+1,1)</f>
        <v>0</v>
      </c>
      <c r="GQ73" s="535" cm="1">
        <f t="array" aca="1" ref="GQ73" ca="1">INDEX(GQ$13:GQ72,$B73+1,1)</f>
        <v>0</v>
      </c>
      <c r="GR73" s="535" cm="1">
        <f t="array" aca="1" ref="GR73" ca="1">INDEX(GR$13:GR72,$B73+1,1)</f>
        <v>0</v>
      </c>
      <c r="GS73" s="535" cm="1">
        <f t="array" aca="1" ref="GS73" ca="1">INDEX(GS$13:GS72,$B73+1,1)</f>
        <v>0</v>
      </c>
      <c r="GT73" s="411" cm="1">
        <f t="array" aca="1" ref="GT73" ca="1">INDEX(i.dse_type,1,$L73)</f>
        <v>0</v>
      </c>
      <c r="GU73" s="535" t="str" cm="1">
        <f t="array" aca="1" ref="GU73" ca="1">INDEX(GU$13:GU72,$B73+1,1)</f>
        <v>-</v>
      </c>
      <c r="GV73" s="535" t="str" cm="1">
        <f t="array" aca="1" ref="GV73" ca="1">INDEX(GV$13:GV72,$B73+1,1)</f>
        <v>-</v>
      </c>
      <c r="GW73" s="535" t="str" cm="1">
        <f t="array" aca="1" ref="GW73" ca="1">INDEX(GW$13:GW72,$B73+1,1)</f>
        <v>-</v>
      </c>
      <c r="GX73" s="18"/>
      <c r="GY73" s="535" t="str" cm="1">
        <f t="array" aca="1" ref="GY73" ca="1">INDEX(GY$13:GY72,$B73+1,1)</f>
        <v>-</v>
      </c>
      <c r="GZ73" s="535" t="str" cm="1">
        <f t="array" aca="1" ref="GZ73" ca="1">INDEX(GZ$13:GZ72,$B73+1,1)</f>
        <v>-</v>
      </c>
      <c r="HA73" s="535" t="str" cm="1">
        <f t="array" aca="1" ref="HA73" ca="1">INDEX(HA$13:HA72,$B73+1,1)</f>
        <v>-</v>
      </c>
      <c r="HB73" s="411">
        <f t="shared" si="334"/>
        <v>0</v>
      </c>
      <c r="HC73" s="535" t="str" cm="1">
        <f t="array" aca="1" ref="HC73" ca="1">INDEX(HC$13:HC72,$B73+1,1)</f>
        <v>-</v>
      </c>
      <c r="HD73" s="535" cm="1">
        <f t="array" aca="1" ref="HD73" ca="1">INDEX(HD$13:HD72,$B73+1,1)</f>
        <v>1</v>
      </c>
      <c r="HE73" s="535" cm="1">
        <f t="array" aca="1" ref="HE73" ca="1">INDEX(HE$13:HE72,$B73+1,1)</f>
        <v>1</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t="str" cm="1">
        <f t="array" aca="1" ref="HU73" ca="1">INDEX(HU$13:HU72,$B73+1,1)</f>
        <v>-</v>
      </c>
      <c r="HV73" s="535" t="str" cm="1">
        <f t="array" aca="1" ref="HV73" ca="1">INDEX(HV$13:HV72,$B73+1,1)</f>
        <v>-</v>
      </c>
      <c r="HW73" s="535" t="str" cm="1">
        <f t="array" aca="1" ref="HW73" ca="1">INDEX(HW$13:HW72,$B73+1,1)</f>
        <v>-</v>
      </c>
      <c r="HX73" s="535" t="str" cm="1">
        <f t="array" aca="1" ref="HX73" ca="1">INDEX(HX$13:HX72,$B73+1,1)</f>
        <v>-</v>
      </c>
      <c r="HY73" s="535" t="str" cm="1">
        <f t="array" aca="1" ref="HY73" ca="1">INDEX(HY$13:HY72,$B73+1,1)</f>
        <v>-</v>
      </c>
      <c r="HZ73" s="535" t="str" cm="1">
        <f t="array" aca="1" ref="HZ73" ca="1">INDEX(HZ$13:HZ72,$B73+1,1)</f>
        <v>-</v>
      </c>
      <c r="IA73" s="535" cm="1">
        <f t="array" aca="1" ref="IA73" ca="1">INDEX(IA$13:IA72,$B73+1,1)</f>
        <v>0</v>
      </c>
      <c r="IB73" s="535" t="str" cm="1">
        <f t="array" aca="1" ref="IB73" ca="1">INDEX(IB$13:IB72,$B73+1,1)</f>
        <v>-</v>
      </c>
      <c r="IC73" s="535" cm="1">
        <f t="array" aca="1" ref="IC73" ca="1">INDEX(IC$13:IC72,$B73+1,1)</f>
        <v>1</v>
      </c>
      <c r="ID73" s="727">
        <f t="shared" si="265"/>
        <v>0</v>
      </c>
      <c r="IE73" s="727">
        <f t="shared" si="265"/>
        <v>0</v>
      </c>
      <c r="IF73" s="727">
        <f t="shared" si="265"/>
        <v>0</v>
      </c>
      <c r="IG73" s="727">
        <f t="shared" si="266"/>
        <v>0</v>
      </c>
      <c r="IH73" s="727">
        <f t="shared" si="266"/>
        <v>0</v>
      </c>
      <c r="II73" s="727">
        <f t="shared" si="266"/>
        <v>0</v>
      </c>
      <c r="IJ73" s="535" cm="1">
        <f t="array" aca="1" ref="IJ73" ca="1">INDEX(IJ$13:IJ72,$B73+1,1)</f>
        <v>0</v>
      </c>
      <c r="IK73" s="727">
        <f t="shared" si="267"/>
        <v>1</v>
      </c>
      <c r="IL73" s="727">
        <f t="shared" si="267"/>
        <v>0</v>
      </c>
      <c r="IM73" s="727">
        <f t="shared" si="267"/>
        <v>0</v>
      </c>
      <c r="IN73" s="727">
        <f t="shared" si="267"/>
        <v>0</v>
      </c>
      <c r="IO73" s="535" cm="1">
        <f t="array" aca="1" ref="IO73" ca="1">INDEX(IO$13:IO72,$B73+1,1)</f>
        <v>0</v>
      </c>
      <c r="IP73" s="727">
        <f t="shared" si="267"/>
        <v>0</v>
      </c>
      <c r="IQ73" s="18"/>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t="str" cm="1">
        <f t="array" aca="1" ref="JB73" ca="1">INDEX(JB$13:JB72,$B73+1,1)</f>
        <v>-</v>
      </c>
      <c r="JC73" s="535" t="str" cm="1">
        <f t="array" aca="1" ref="JC73" ca="1">INDEX(JC$13:JC72,$B73+1,1)</f>
        <v>-</v>
      </c>
      <c r="JD73" s="535" t="str" cm="1">
        <f t="array" aca="1" ref="JD73" ca="1">INDEX(JD$13:JD72,$B73+1,1)</f>
        <v>-</v>
      </c>
      <c r="JE73" s="535" t="str" cm="1">
        <f t="array" aca="1" ref="JE73" ca="1">INDEX(JE$13:JE72,$B73+1,1)</f>
        <v>-</v>
      </c>
      <c r="JF73" s="535" t="str" cm="1">
        <f t="array" aca="1" ref="JF73" ca="1">INDEX(JF$13:JF72,$B73+1,1)</f>
        <v>-</v>
      </c>
      <c r="JG73" s="535" t="str" cm="1">
        <f t="array" aca="1" ref="JG73" ca="1">INDEX(JG$13:JG72,$B73+1,1)</f>
        <v>-</v>
      </c>
      <c r="JH73" s="535" cm="1">
        <f t="array" aca="1" ref="JH73" ca="1">INDEX(JH$13:JH72,$B73+1,1)</f>
        <v>0</v>
      </c>
      <c r="JI73" s="535" cm="1">
        <f t="array" aca="1" ref="JI73" ca="1">INDEX(JI$13:JI72,$B73+1,1)</f>
        <v>0</v>
      </c>
      <c r="JJ73" s="545" cm="1">
        <f t="array" aca="1" ref="JJ73" ca="1">IF(AND($N73=JJ$10,$AS73&lt;&gt;0),INDEX(i.LTWFeedLevels,$AS73,12),0)</f>
        <v>0</v>
      </c>
      <c r="JK73" s="630" cm="1">
        <f t="array" aca="1" ref="JK73" ca="1">IF(AND($N73=JK$10,$AT73&lt;&gt;0),INDEX(i.LTWFeedLevels,$AT73,12),0)</f>
        <v>0</v>
      </c>
      <c r="JL73" s="457">
        <f t="shared" ref="JL73:JN73" ca="1" si="364">JK73</f>
        <v>0</v>
      </c>
      <c r="JM73" s="457">
        <f t="shared" ca="1" si="364"/>
        <v>0</v>
      </c>
      <c r="JN73" s="457">
        <f t="shared" ca="1" si="364"/>
        <v>0</v>
      </c>
      <c r="JO73" s="545" cm="1">
        <f t="array" aca="1" ref="JO73" ca="1">IF(AND($N73=JO$10,$AS73&lt;&gt;0),INDEX(i.LTWFeedLevels,$AS73,12),0)</f>
        <v>0</v>
      </c>
      <c r="JP73" s="630" cm="1">
        <f t="array" aca="1" ref="JP73" ca="1">IF(AND($N73=JP$10,$AT73&lt;&gt;0),INDEX(i.LTWFeedLevels,$AT73,12),0)</f>
        <v>0</v>
      </c>
      <c r="JQ73" s="457">
        <f t="shared" ref="JQ73:JS73" ca="1" si="365">JP73</f>
        <v>0</v>
      </c>
      <c r="JR73" s="457">
        <f t="shared" ca="1" si="365"/>
        <v>0</v>
      </c>
      <c r="JS73" s="457">
        <f t="shared" ca="1" si="365"/>
        <v>0</v>
      </c>
      <c r="JT73" s="545" cm="1">
        <f t="array" aca="1" ref="JT73" ca="1">IF(AND($N73=JT$10,$AS73&lt;&gt;0),INDEX(i.LTWFeedLevels,$AS73,12),0)</f>
        <v>0</v>
      </c>
      <c r="JU73" s="630" cm="1">
        <f t="array" aca="1" ref="JU73" ca="1">IF(AND($N73=JU$10,$AT73&lt;&gt;0),INDEX(i.LTWFeedLevels,$AT73,12),0)</f>
        <v>0</v>
      </c>
      <c r="JV73" s="457">
        <f t="shared" ref="JV73:JX73" ca="1" si="366">JU73</f>
        <v>0</v>
      </c>
      <c r="JW73" s="457">
        <f t="shared" ca="1" si="366"/>
        <v>0</v>
      </c>
      <c r="JX73" s="457">
        <f t="shared" ca="1" si="366"/>
        <v>0</v>
      </c>
      <c r="JY73" s="189">
        <f t="shared" ca="1" si="271"/>
        <v>0</v>
      </c>
      <c r="JZ73" s="189">
        <f t="shared" ca="1" si="271"/>
        <v>0</v>
      </c>
      <c r="KA73" s="189">
        <f t="shared" ca="1" si="271"/>
        <v>0</v>
      </c>
      <c r="KB73" s="189">
        <f t="shared" ca="1" si="271"/>
        <v>0</v>
      </c>
      <c r="KC73" s="189">
        <f t="shared" ca="1" si="271"/>
        <v>0</v>
      </c>
      <c r="KD73" s="189">
        <f t="shared" ca="1" si="271"/>
        <v>0</v>
      </c>
      <c r="KE73" s="189">
        <f t="shared" ca="1" si="271"/>
        <v>0</v>
      </c>
      <c r="KF73" s="189">
        <f t="shared" ca="1" si="271"/>
        <v>0</v>
      </c>
      <c r="KG73" s="189">
        <f t="shared" ca="1" si="271"/>
        <v>0</v>
      </c>
      <c r="KH73" s="189">
        <f t="shared" ca="1" si="271"/>
        <v>0</v>
      </c>
      <c r="KI73" s="189">
        <f t="shared" ca="1" si="272"/>
        <v>0</v>
      </c>
      <c r="KJ73" s="189">
        <f t="shared" ca="1" si="272"/>
        <v>0</v>
      </c>
      <c r="KK73" s="189">
        <f t="shared" ca="1" si="272"/>
        <v>0</v>
      </c>
      <c r="KL73" s="189">
        <f t="shared" ca="1" si="272"/>
        <v>0</v>
      </c>
      <c r="KM73" s="189">
        <f t="shared" ca="1" si="272"/>
        <v>0</v>
      </c>
      <c r="KN73" s="189">
        <f t="shared" ca="1" si="272"/>
        <v>0</v>
      </c>
      <c r="KO73" s="189">
        <f t="shared" ca="1" si="272"/>
        <v>0</v>
      </c>
      <c r="KP73" s="189">
        <f t="shared" ca="1" si="272"/>
        <v>0</v>
      </c>
      <c r="KQ73" s="189">
        <f t="shared" ca="1" si="272"/>
        <v>0</v>
      </c>
      <c r="KR73" s="189">
        <f t="shared" ca="1" si="272"/>
        <v>0</v>
      </c>
      <c r="KS73" s="189">
        <f t="shared" ca="1" si="273"/>
        <v>0</v>
      </c>
      <c r="KT73" s="189">
        <f t="shared" ca="1" si="273"/>
        <v>0</v>
      </c>
      <c r="KU73" s="189">
        <f t="shared" ca="1" si="273"/>
        <v>0</v>
      </c>
      <c r="KV73" s="189">
        <f t="shared" ca="1" si="273"/>
        <v>0</v>
      </c>
      <c r="KW73" s="189">
        <f t="shared" ca="1" si="273"/>
        <v>0</v>
      </c>
      <c r="KX73" s="189">
        <f t="shared" ca="1" si="273"/>
        <v>0</v>
      </c>
      <c r="KY73" s="189">
        <f t="shared" ca="1" si="273"/>
        <v>0</v>
      </c>
      <c r="KZ73" s="189">
        <f t="shared" ca="1" si="273"/>
        <v>0</v>
      </c>
      <c r="LA73" s="189">
        <f t="shared" ca="1" si="273"/>
        <v>0</v>
      </c>
      <c r="LB73" s="189">
        <f t="shared" ca="1" si="273"/>
        <v>0</v>
      </c>
      <c r="LC73" s="189">
        <f t="shared" ca="1" si="274"/>
        <v>0</v>
      </c>
      <c r="LD73" s="189">
        <f t="shared" ca="1" si="274"/>
        <v>0</v>
      </c>
      <c r="LE73" s="189">
        <f t="shared" ca="1" si="274"/>
        <v>0</v>
      </c>
      <c r="LF73" s="189">
        <f t="shared" ca="1" si="274"/>
        <v>0</v>
      </c>
      <c r="LG73" s="189">
        <f t="shared" ca="1" si="274"/>
        <v>0</v>
      </c>
      <c r="LH73" s="189">
        <f t="shared" ca="1" si="274"/>
        <v>0</v>
      </c>
      <c r="LI73" s="189">
        <f t="shared" ca="1" si="274"/>
        <v>0</v>
      </c>
      <c r="LJ73" s="189">
        <f t="shared" ca="1" si="274"/>
        <v>0</v>
      </c>
      <c r="LK73" s="189">
        <f t="shared" ca="1" si="274"/>
        <v>0</v>
      </c>
      <c r="LL73" s="189">
        <f t="shared" ca="1" si="274"/>
        <v>0</v>
      </c>
      <c r="LM73" s="189">
        <f t="shared" ca="1" si="275"/>
        <v>0</v>
      </c>
      <c r="LN73" s="189">
        <f t="shared" ca="1" si="275"/>
        <v>0</v>
      </c>
      <c r="LO73" s="189">
        <f t="shared" ca="1" si="275"/>
        <v>0</v>
      </c>
      <c r="LP73" s="189">
        <f t="shared" ca="1" si="275"/>
        <v>0</v>
      </c>
      <c r="LQ73" s="189">
        <f t="shared" ca="1" si="275"/>
        <v>0</v>
      </c>
      <c r="LR73" s="189">
        <f t="shared" ca="1" si="275"/>
        <v>0</v>
      </c>
      <c r="LS73" s="189">
        <f t="shared" ca="1" si="275"/>
        <v>0</v>
      </c>
      <c r="LT73" s="189">
        <f t="shared" ca="1" si="275"/>
        <v>0</v>
      </c>
      <c r="LU73" s="189">
        <f t="shared" ca="1" si="275"/>
        <v>0</v>
      </c>
      <c r="LV73" s="189">
        <f t="shared" ca="1" si="275"/>
        <v>0</v>
      </c>
      <c r="LW73" s="189">
        <f t="shared" ca="1" si="276"/>
        <v>0</v>
      </c>
      <c r="LX73" s="189">
        <f t="shared" ca="1" si="276"/>
        <v>0</v>
      </c>
      <c r="LY73" s="189">
        <f t="shared" ca="1" si="276"/>
        <v>0</v>
      </c>
      <c r="LZ73" s="189">
        <f t="shared" ca="1" si="276"/>
        <v>0</v>
      </c>
      <c r="MA73" s="189">
        <f t="shared" ca="1" si="276"/>
        <v>0</v>
      </c>
      <c r="MB73" s="189">
        <f t="shared" ca="1" si="276"/>
        <v>0</v>
      </c>
      <c r="MC73" s="189">
        <f t="shared" ca="1" si="276"/>
        <v>0</v>
      </c>
      <c r="MD73" s="189">
        <f t="shared" ca="1" si="276"/>
        <v>0</v>
      </c>
      <c r="ME73" s="189">
        <f t="shared" ca="1" si="276"/>
        <v>0</v>
      </c>
      <c r="MF73" s="189">
        <f t="shared" ca="1" si="276"/>
        <v>0</v>
      </c>
      <c r="MG73" s="189">
        <f t="shared" ca="1" si="277"/>
        <v>0</v>
      </c>
      <c r="MH73" s="189">
        <f t="shared" ca="1" si="277"/>
        <v>0</v>
      </c>
      <c r="MI73" s="189">
        <f t="shared" ca="1" si="277"/>
        <v>0</v>
      </c>
      <c r="MJ73" s="189">
        <f t="shared" ca="1" si="277"/>
        <v>0</v>
      </c>
      <c r="MK73" s="189">
        <f t="shared" ca="1" si="277"/>
        <v>0</v>
      </c>
      <c r="ML73" s="189">
        <f t="shared" ca="1" si="277"/>
        <v>0</v>
      </c>
      <c r="MM73" s="189">
        <f t="shared" ca="1" si="277"/>
        <v>0</v>
      </c>
      <c r="MN73" s="189">
        <f t="shared" ca="1" si="277"/>
        <v>0</v>
      </c>
      <c r="MO73" s="189">
        <f t="shared" ca="1" si="277"/>
        <v>0</v>
      </c>
      <c r="MP73" s="189">
        <f t="shared" ca="1" si="277"/>
        <v>0</v>
      </c>
      <c r="MQ73" s="189">
        <f t="shared" ca="1" si="277"/>
        <v>0</v>
      </c>
      <c r="MR73" s="189">
        <f t="shared" ca="1" si="277"/>
        <v>0</v>
      </c>
      <c r="MS73" s="557">
        <f t="shared" ca="1" si="278"/>
        <v>0</v>
      </c>
      <c r="MT73" s="557">
        <f t="shared" ca="1" si="278"/>
        <v>0</v>
      </c>
      <c r="MU73" s="557">
        <f t="shared" ca="1" si="278"/>
        <v>0</v>
      </c>
      <c r="MV73" s="557">
        <f t="shared" ca="1" si="278"/>
        <v>0</v>
      </c>
      <c r="MW73" s="557">
        <f t="shared" ca="1" si="278"/>
        <v>0</v>
      </c>
      <c r="MX73" s="557">
        <f t="shared" ca="1" si="278"/>
        <v>0</v>
      </c>
      <c r="MY73" s="557">
        <f t="shared" ca="1" si="278"/>
        <v>0</v>
      </c>
      <c r="MZ73" s="557">
        <f t="shared" ca="1" si="278"/>
        <v>0</v>
      </c>
      <c r="NA73" s="557">
        <f t="shared" ca="1" si="278"/>
        <v>0</v>
      </c>
      <c r="NB73" s="557">
        <f t="shared" ca="1" si="278"/>
        <v>0</v>
      </c>
      <c r="NC73" s="557">
        <f t="shared" ca="1" si="279"/>
        <v>0</v>
      </c>
      <c r="ND73" s="557">
        <f t="shared" ca="1" si="279"/>
        <v>0</v>
      </c>
      <c r="NE73" s="557">
        <f t="shared" ca="1" si="279"/>
        <v>0</v>
      </c>
      <c r="NF73" s="557">
        <f t="shared" ca="1" si="279"/>
        <v>0</v>
      </c>
      <c r="NG73" s="557">
        <f t="shared" ca="1" si="279"/>
        <v>0</v>
      </c>
      <c r="NH73" s="557">
        <f t="shared" ca="1" si="279"/>
        <v>0</v>
      </c>
      <c r="NI73" s="557">
        <f t="shared" ca="1" si="279"/>
        <v>0</v>
      </c>
      <c r="NJ73" s="557">
        <f t="shared" ca="1" si="279"/>
        <v>0</v>
      </c>
      <c r="NK73" s="557">
        <f t="shared" ca="1" si="279"/>
        <v>0</v>
      </c>
      <c r="NL73" s="557">
        <f t="shared" ca="1" si="279"/>
        <v>0</v>
      </c>
      <c r="NM73" s="557">
        <f t="shared" ca="1" si="280"/>
        <v>0</v>
      </c>
      <c r="NN73" s="557">
        <f t="shared" ca="1" si="280"/>
        <v>0</v>
      </c>
      <c r="NO73" s="557">
        <f t="shared" ca="1" si="280"/>
        <v>0</v>
      </c>
      <c r="NP73" s="557">
        <f t="shared" ca="1" si="280"/>
        <v>0</v>
      </c>
      <c r="NQ73" s="557">
        <f t="shared" ca="1" si="280"/>
        <v>0</v>
      </c>
      <c r="NR73" s="557">
        <f t="shared" ca="1" si="280"/>
        <v>0</v>
      </c>
      <c r="NS73" s="557">
        <f t="shared" ca="1" si="280"/>
        <v>0</v>
      </c>
      <c r="NT73" s="557">
        <f t="shared" ca="1" si="280"/>
        <v>0</v>
      </c>
      <c r="NU73" s="557">
        <f t="shared" ca="1" si="280"/>
        <v>0</v>
      </c>
      <c r="NV73" s="557">
        <f t="shared" ca="1" si="280"/>
        <v>0</v>
      </c>
      <c r="NW73" s="557">
        <f t="shared" ca="1" si="281"/>
        <v>0</v>
      </c>
      <c r="NX73" s="557">
        <f t="shared" ca="1" si="281"/>
        <v>0</v>
      </c>
      <c r="NY73" s="557">
        <f t="shared" ca="1" si="281"/>
        <v>0</v>
      </c>
      <c r="NZ73" s="557">
        <f t="shared" ca="1" si="281"/>
        <v>0</v>
      </c>
      <c r="OA73" s="557">
        <f t="shared" ca="1" si="281"/>
        <v>0</v>
      </c>
      <c r="OB73" s="557">
        <f t="shared" ca="1" si="281"/>
        <v>0</v>
      </c>
      <c r="OC73" s="557">
        <f t="shared" ca="1" si="281"/>
        <v>0</v>
      </c>
      <c r="OD73" s="557">
        <f t="shared" ca="1" si="281"/>
        <v>0</v>
      </c>
      <c r="OE73" s="557">
        <f t="shared" ca="1" si="281"/>
        <v>0</v>
      </c>
      <c r="OF73" s="557">
        <f t="shared" ca="1" si="281"/>
        <v>0</v>
      </c>
      <c r="OG73" s="557">
        <f t="shared" ca="1" si="282"/>
        <v>0</v>
      </c>
      <c r="OH73" s="557">
        <f t="shared" ca="1" si="282"/>
        <v>0</v>
      </c>
      <c r="OI73" s="557">
        <f t="shared" ca="1" si="282"/>
        <v>0</v>
      </c>
      <c r="OJ73" s="557">
        <f t="shared" ca="1" si="282"/>
        <v>0</v>
      </c>
      <c r="OK73" s="557">
        <f t="shared" ca="1" si="282"/>
        <v>0</v>
      </c>
      <c r="OL73" s="557">
        <f t="shared" ca="1" si="282"/>
        <v>0</v>
      </c>
      <c r="OM73" s="557">
        <f t="shared" ca="1" si="282"/>
        <v>0</v>
      </c>
      <c r="ON73" s="557">
        <f t="shared" ca="1" si="282"/>
        <v>0</v>
      </c>
      <c r="OO73" s="557">
        <f t="shared" ca="1" si="282"/>
        <v>0</v>
      </c>
      <c r="OP73" s="557">
        <f t="shared" ca="1" si="282"/>
        <v>0</v>
      </c>
      <c r="OQ73" s="557">
        <f t="shared" ca="1" si="283"/>
        <v>0</v>
      </c>
      <c r="OR73" s="557">
        <f t="shared" ca="1" si="283"/>
        <v>0</v>
      </c>
      <c r="OS73" s="557">
        <f t="shared" ca="1" si="283"/>
        <v>0</v>
      </c>
      <c r="OT73" s="557">
        <f t="shared" ca="1" si="283"/>
        <v>0</v>
      </c>
      <c r="OU73" s="557">
        <f t="shared" ca="1" si="283"/>
        <v>0</v>
      </c>
      <c r="OV73" s="557">
        <f t="shared" ca="1" si="283"/>
        <v>0</v>
      </c>
      <c r="OW73" s="557">
        <f t="shared" ca="1" si="283"/>
        <v>0</v>
      </c>
      <c r="OX73" s="557">
        <f t="shared" ca="1" si="283"/>
        <v>0</v>
      </c>
      <c r="OY73" s="557">
        <f t="shared" ca="1" si="283"/>
        <v>0</v>
      </c>
      <c r="OZ73" s="557">
        <f t="shared" ca="1" si="283"/>
        <v>0</v>
      </c>
      <c r="PA73" s="557">
        <f t="shared" ca="1" si="284"/>
        <v>0</v>
      </c>
      <c r="PB73" s="557">
        <f t="shared" ca="1" si="284"/>
        <v>0</v>
      </c>
      <c r="PC73" s="557">
        <f t="shared" ca="1" si="284"/>
        <v>0</v>
      </c>
      <c r="PD73" s="557">
        <f t="shared" ca="1" si="284"/>
        <v>0</v>
      </c>
      <c r="PE73" s="557">
        <f t="shared" ca="1" si="284"/>
        <v>0</v>
      </c>
      <c r="PF73" s="557">
        <f t="shared" ca="1" si="284"/>
        <v>0</v>
      </c>
      <c r="PG73" s="557">
        <f t="shared" ca="1" si="284"/>
        <v>0</v>
      </c>
      <c r="PH73" s="557">
        <f t="shared" ca="1" si="284"/>
        <v>0</v>
      </c>
      <c r="PI73" s="557">
        <f t="shared" ca="1" si="284"/>
        <v>0</v>
      </c>
      <c r="PJ73" s="557">
        <f t="shared" ca="1" si="284"/>
        <v>0</v>
      </c>
      <c r="PK73" s="557">
        <f t="shared" ca="1" si="285"/>
        <v>0</v>
      </c>
      <c r="PL73" s="557">
        <f t="shared" ca="1" si="285"/>
        <v>0</v>
      </c>
      <c r="PM73" s="557">
        <f t="shared" ca="1" si="285"/>
        <v>0</v>
      </c>
      <c r="PN73" s="557">
        <f t="shared" ca="1" si="285"/>
        <v>0</v>
      </c>
      <c r="PO73" s="557">
        <f t="shared" ca="1" si="285"/>
        <v>0</v>
      </c>
      <c r="PP73" s="557">
        <f t="shared" ca="1" si="285"/>
        <v>0</v>
      </c>
      <c r="PQ73" s="557">
        <f t="shared" ca="1" si="285"/>
        <v>0</v>
      </c>
      <c r="PR73" s="557">
        <f t="shared" ca="1" si="285"/>
        <v>0</v>
      </c>
      <c r="PS73" s="557">
        <f t="shared" ca="1" si="285"/>
        <v>0</v>
      </c>
      <c r="PT73" s="557">
        <f t="shared" ca="1" si="285"/>
        <v>0</v>
      </c>
      <c r="PU73" s="557">
        <f t="shared" ca="1" si="286"/>
        <v>0</v>
      </c>
      <c r="PV73" s="557">
        <f t="shared" ca="1" si="286"/>
        <v>0</v>
      </c>
      <c r="PW73" s="557">
        <f t="shared" ca="1" si="286"/>
        <v>0</v>
      </c>
      <c r="PX73" s="557">
        <f t="shared" ca="1" si="286"/>
        <v>0</v>
      </c>
      <c r="PY73" s="557">
        <f t="shared" ca="1" si="286"/>
        <v>0</v>
      </c>
      <c r="PZ73" s="557">
        <f t="shared" ca="1" si="286"/>
        <v>0</v>
      </c>
      <c r="QA73" s="557">
        <f t="shared" ca="1" si="286"/>
        <v>0</v>
      </c>
      <c r="QB73" s="557">
        <f t="shared" ca="1" si="286"/>
        <v>0</v>
      </c>
      <c r="QC73" s="557">
        <f t="shared" ca="1" si="286"/>
        <v>0</v>
      </c>
      <c r="QD73" s="557">
        <f t="shared" ca="1" si="286"/>
        <v>0</v>
      </c>
      <c r="QE73" s="557">
        <f t="shared" ca="1" si="287"/>
        <v>0</v>
      </c>
      <c r="QF73" s="557">
        <f t="shared" ca="1" si="287"/>
        <v>0</v>
      </c>
      <c r="QG73" s="557">
        <f t="shared" ca="1" si="287"/>
        <v>0</v>
      </c>
      <c r="QH73" s="557">
        <f t="shared" ca="1" si="287"/>
        <v>0</v>
      </c>
      <c r="QI73" s="557">
        <f t="shared" ca="1" si="287"/>
        <v>0</v>
      </c>
      <c r="QJ73" s="557">
        <f t="shared" ca="1" si="287"/>
        <v>0</v>
      </c>
      <c r="QK73" s="557">
        <f t="shared" ca="1" si="287"/>
        <v>0</v>
      </c>
      <c r="QL73" s="557">
        <f t="shared" ca="1" si="287"/>
        <v>0</v>
      </c>
      <c r="QM73" s="557">
        <f t="shared" ca="1" si="287"/>
        <v>0</v>
      </c>
      <c r="QN73" s="557">
        <f t="shared" ca="1" si="287"/>
        <v>0</v>
      </c>
      <c r="QO73" s="557">
        <f t="shared" ca="1" si="288"/>
        <v>0</v>
      </c>
      <c r="QP73" s="557">
        <f t="shared" ca="1" si="288"/>
        <v>0</v>
      </c>
      <c r="QQ73" s="557">
        <f t="shared" ca="1" si="288"/>
        <v>0</v>
      </c>
      <c r="QR73" s="557">
        <f t="shared" ca="1" si="288"/>
        <v>0</v>
      </c>
      <c r="QS73" s="557">
        <f t="shared" ca="1" si="288"/>
        <v>0</v>
      </c>
      <c r="QT73" s="557">
        <f t="shared" ca="1" si="288"/>
        <v>0</v>
      </c>
      <c r="QU73" s="557">
        <f t="shared" ca="1" si="288"/>
        <v>0</v>
      </c>
      <c r="QV73" s="557">
        <f t="shared" ca="1" si="288"/>
        <v>0</v>
      </c>
      <c r="QW73" s="557">
        <f t="shared" ca="1" si="288"/>
        <v>0</v>
      </c>
      <c r="QX73" s="557">
        <f t="shared" ca="1" si="288"/>
        <v>0</v>
      </c>
      <c r="QY73" s="557">
        <f t="shared" ca="1" si="289"/>
        <v>0</v>
      </c>
      <c r="QZ73" s="557">
        <f t="shared" ca="1" si="289"/>
        <v>0</v>
      </c>
      <c r="RA73" s="557">
        <f t="shared" ca="1" si="289"/>
        <v>0</v>
      </c>
      <c r="RB73" s="557">
        <f t="shared" ca="1" si="289"/>
        <v>0</v>
      </c>
      <c r="RC73" s="557">
        <f t="shared" ca="1" si="289"/>
        <v>0</v>
      </c>
      <c r="RD73" s="557">
        <f t="shared" ca="1" si="289"/>
        <v>0</v>
      </c>
      <c r="RE73" s="557">
        <f t="shared" ca="1" si="289"/>
        <v>0</v>
      </c>
      <c r="RF73" s="557">
        <f t="shared" ca="1" si="289"/>
        <v>0</v>
      </c>
      <c r="RG73" s="557">
        <f t="shared" ca="1" si="289"/>
        <v>0</v>
      </c>
      <c r="RH73" s="557">
        <f t="shared" ca="1" si="289"/>
        <v>0</v>
      </c>
      <c r="RI73" s="557">
        <f t="shared" ca="1" si="290"/>
        <v>0</v>
      </c>
      <c r="RJ73" s="557">
        <f t="shared" ca="1" si="290"/>
        <v>0</v>
      </c>
      <c r="RK73" s="557">
        <f t="shared" ca="1" si="290"/>
        <v>0</v>
      </c>
      <c r="RL73" s="557">
        <f t="shared" ca="1" si="290"/>
        <v>0</v>
      </c>
      <c r="RM73" s="557">
        <f t="shared" ca="1" si="290"/>
        <v>0</v>
      </c>
      <c r="RN73" s="557">
        <f t="shared" ca="1" si="290"/>
        <v>0</v>
      </c>
      <c r="RO73" s="557">
        <f t="shared" ca="1" si="290"/>
        <v>0</v>
      </c>
      <c r="RP73" s="557">
        <f t="shared" ca="1" si="290"/>
        <v>0</v>
      </c>
      <c r="RQ73" s="557">
        <f t="shared" ca="1" si="290"/>
        <v>0</v>
      </c>
      <c r="RR73" s="557">
        <f t="shared" ca="1" si="290"/>
        <v>0</v>
      </c>
      <c r="RS73" s="557">
        <f t="shared" ca="1" si="291"/>
        <v>0</v>
      </c>
      <c r="RT73" s="557">
        <f t="shared" ca="1" si="291"/>
        <v>0</v>
      </c>
      <c r="RU73" s="557">
        <f t="shared" ca="1" si="291"/>
        <v>0</v>
      </c>
      <c r="RV73" s="557">
        <f t="shared" ca="1" si="291"/>
        <v>0</v>
      </c>
      <c r="RW73" s="557">
        <f t="shared" ca="1" si="291"/>
        <v>0</v>
      </c>
      <c r="RX73" s="557">
        <f t="shared" ca="1" si="291"/>
        <v>0</v>
      </c>
      <c r="RY73" s="557">
        <f t="shared" ca="1" si="291"/>
        <v>0</v>
      </c>
      <c r="RZ73" s="557">
        <f t="shared" ca="1" si="291"/>
        <v>0</v>
      </c>
      <c r="SA73" s="557">
        <f t="shared" ca="1" si="291"/>
        <v>0</v>
      </c>
      <c r="SB73" s="557">
        <f t="shared" ca="1" si="291"/>
        <v>0</v>
      </c>
      <c r="SC73" s="557">
        <f t="shared" ca="1" si="292"/>
        <v>0</v>
      </c>
      <c r="SD73" s="557">
        <f t="shared" ca="1" si="292"/>
        <v>0</v>
      </c>
      <c r="SE73" s="557">
        <f t="shared" ca="1" si="292"/>
        <v>0</v>
      </c>
      <c r="SF73" s="557">
        <f t="shared" ca="1" si="292"/>
        <v>0</v>
      </c>
      <c r="SG73" s="557">
        <f t="shared" ca="1" si="292"/>
        <v>0</v>
      </c>
      <c r="SH73" s="557">
        <f t="shared" ca="1" si="292"/>
        <v>0</v>
      </c>
      <c r="SI73" s="557">
        <f t="shared" ca="1" si="292"/>
        <v>0</v>
      </c>
      <c r="SJ73" s="557">
        <f t="shared" ca="1" si="292"/>
        <v>0</v>
      </c>
      <c r="SK73" s="557">
        <f t="shared" ca="1" si="292"/>
        <v>0</v>
      </c>
      <c r="SL73" s="557">
        <f t="shared" ca="1" si="292"/>
        <v>0</v>
      </c>
      <c r="SM73" s="557">
        <f t="shared" ca="1" si="293"/>
        <v>0</v>
      </c>
      <c r="SN73" s="557">
        <f t="shared" ca="1" si="293"/>
        <v>0</v>
      </c>
      <c r="SO73" s="557">
        <f t="shared" ca="1" si="293"/>
        <v>0</v>
      </c>
      <c r="SP73" s="557">
        <f t="shared" ca="1" si="293"/>
        <v>0</v>
      </c>
      <c r="SQ73" s="557">
        <f t="shared" ca="1" si="293"/>
        <v>0</v>
      </c>
      <c r="SR73" s="557">
        <f t="shared" ca="1" si="293"/>
        <v>0</v>
      </c>
      <c r="SS73" s="557">
        <f t="shared" ca="1" si="293"/>
        <v>0</v>
      </c>
      <c r="ST73" s="557">
        <f t="shared" ca="1" si="293"/>
        <v>0</v>
      </c>
      <c r="SU73" s="557">
        <f t="shared" ca="1" si="293"/>
        <v>0</v>
      </c>
      <c r="SV73" s="557">
        <f t="shared" ca="1" si="293"/>
        <v>0</v>
      </c>
      <c r="SW73" s="557">
        <f t="shared" ca="1" si="294"/>
        <v>0</v>
      </c>
      <c r="SX73" s="557">
        <f t="shared" ca="1" si="294"/>
        <v>0</v>
      </c>
      <c r="SY73" s="557">
        <f t="shared" ca="1" si="294"/>
        <v>0</v>
      </c>
      <c r="SZ73" s="557">
        <f t="shared" ca="1" si="294"/>
        <v>0</v>
      </c>
      <c r="TA73" s="557">
        <f t="shared" ca="1" si="294"/>
        <v>0</v>
      </c>
      <c r="TB73" s="557">
        <f t="shared" ca="1" si="294"/>
        <v>0</v>
      </c>
      <c r="TC73" s="557">
        <f t="shared" ca="1" si="294"/>
        <v>0</v>
      </c>
      <c r="TD73" s="557">
        <f t="shared" ca="1" si="294"/>
        <v>0</v>
      </c>
      <c r="TE73" s="557">
        <f t="shared" ca="1" si="294"/>
        <v>0</v>
      </c>
      <c r="TF73" s="557">
        <f t="shared" ca="1" si="294"/>
        <v>0</v>
      </c>
      <c r="TG73" s="557">
        <f t="shared" ca="1" si="295"/>
        <v>0</v>
      </c>
      <c r="TH73" s="557">
        <f t="shared" ca="1" si="295"/>
        <v>0</v>
      </c>
      <c r="TI73" s="557">
        <f t="shared" ca="1" si="295"/>
        <v>0</v>
      </c>
      <c r="TJ73" s="557">
        <f t="shared" ca="1" si="295"/>
        <v>0</v>
      </c>
      <c r="TK73" s="557">
        <f t="shared" ca="1" si="295"/>
        <v>0</v>
      </c>
      <c r="TL73" s="557">
        <f t="shared" ca="1" si="295"/>
        <v>0</v>
      </c>
      <c r="TM73" s="557">
        <f t="shared" ca="1" si="295"/>
        <v>0</v>
      </c>
      <c r="TN73" s="557">
        <f t="shared" ca="1" si="295"/>
        <v>0</v>
      </c>
      <c r="TO73" s="557">
        <f t="shared" ca="1" si="295"/>
        <v>0</v>
      </c>
      <c r="TP73" s="557">
        <f t="shared" ca="1" si="295"/>
        <v>0</v>
      </c>
      <c r="TQ73" s="557">
        <f t="shared" ca="1" si="296"/>
        <v>0</v>
      </c>
      <c r="TR73" s="557">
        <f t="shared" ca="1" si="296"/>
        <v>0</v>
      </c>
      <c r="TS73" s="557">
        <f t="shared" ca="1" si="296"/>
        <v>0</v>
      </c>
      <c r="TT73" s="557">
        <f t="shared" ca="1" si="296"/>
        <v>0</v>
      </c>
      <c r="TU73" s="557">
        <f t="shared" ca="1" si="296"/>
        <v>0</v>
      </c>
      <c r="TV73" s="557">
        <f t="shared" ca="1" si="296"/>
        <v>0</v>
      </c>
      <c r="TW73" s="557">
        <f t="shared" ca="1" si="296"/>
        <v>0</v>
      </c>
      <c r="TX73" s="557">
        <f t="shared" ca="1" si="296"/>
        <v>0</v>
      </c>
      <c r="TY73" s="557">
        <f t="shared" ca="1" si="296"/>
        <v>0</v>
      </c>
      <c r="TZ73" s="557">
        <f t="shared" ca="1" si="296"/>
        <v>0</v>
      </c>
      <c r="UA73" s="557">
        <f t="shared" ca="1" si="297"/>
        <v>0</v>
      </c>
      <c r="UB73" s="557">
        <f t="shared" ca="1" si="297"/>
        <v>0</v>
      </c>
      <c r="UC73" s="557">
        <f t="shared" ca="1" si="297"/>
        <v>0</v>
      </c>
      <c r="UD73" s="557">
        <f t="shared" ca="1" si="297"/>
        <v>0</v>
      </c>
      <c r="UE73" s="557">
        <f t="shared" ca="1" si="297"/>
        <v>0</v>
      </c>
      <c r="UF73" s="557">
        <f t="shared" ca="1" si="297"/>
        <v>0</v>
      </c>
      <c r="UG73" s="557">
        <f t="shared" ca="1" si="297"/>
        <v>0</v>
      </c>
      <c r="UH73" s="557">
        <f t="shared" ca="1" si="297"/>
        <v>0</v>
      </c>
      <c r="UI73" s="557">
        <f t="shared" ca="1" si="297"/>
        <v>0</v>
      </c>
      <c r="UJ73" s="557">
        <f t="shared" ca="1" si="297"/>
        <v>0</v>
      </c>
      <c r="UK73" s="557">
        <f t="shared" ca="1" si="298"/>
        <v>0</v>
      </c>
      <c r="UL73" s="557">
        <f t="shared" ca="1" si="298"/>
        <v>0</v>
      </c>
      <c r="UM73" s="557">
        <f t="shared" ca="1" si="298"/>
        <v>0</v>
      </c>
      <c r="UN73" s="557">
        <f t="shared" ca="1" si="298"/>
        <v>0</v>
      </c>
      <c r="UO73" s="557">
        <f t="shared" ca="1" si="298"/>
        <v>0</v>
      </c>
      <c r="UP73" s="557">
        <f t="shared" ca="1" si="298"/>
        <v>0</v>
      </c>
      <c r="UQ73" s="557">
        <f t="shared" ca="1" si="298"/>
        <v>0</v>
      </c>
      <c r="UR73" s="557">
        <f t="shared" ca="1" si="298"/>
        <v>0</v>
      </c>
      <c r="US73" s="557">
        <f t="shared" ca="1" si="298"/>
        <v>0</v>
      </c>
      <c r="UT73" s="557">
        <f t="shared" ca="1" si="298"/>
        <v>0</v>
      </c>
      <c r="UU73" s="557">
        <f t="shared" ca="1" si="299"/>
        <v>0</v>
      </c>
      <c r="UV73" s="557">
        <f t="shared" ca="1" si="299"/>
        <v>0</v>
      </c>
      <c r="UW73" s="557">
        <f t="shared" ca="1" si="299"/>
        <v>0</v>
      </c>
      <c r="UX73" s="557">
        <f t="shared" ca="1" si="299"/>
        <v>0</v>
      </c>
      <c r="UY73" s="557">
        <f t="shared" ca="1" si="299"/>
        <v>0</v>
      </c>
      <c r="UZ73" s="557">
        <f t="shared" ca="1" si="299"/>
        <v>0</v>
      </c>
      <c r="VA73" s="557">
        <f t="shared" ca="1" si="299"/>
        <v>0</v>
      </c>
      <c r="VB73" s="557">
        <f t="shared" ca="1" si="299"/>
        <v>0</v>
      </c>
      <c r="VC73" s="557">
        <f t="shared" ca="1" si="299"/>
        <v>0</v>
      </c>
      <c r="VD73" s="557">
        <f t="shared" ca="1" si="299"/>
        <v>0</v>
      </c>
      <c r="VE73" s="557">
        <f t="shared" ca="1" si="300"/>
        <v>0</v>
      </c>
      <c r="VF73" s="557">
        <f t="shared" ca="1" si="300"/>
        <v>0</v>
      </c>
      <c r="VG73" s="557">
        <f t="shared" ca="1" si="300"/>
        <v>0</v>
      </c>
      <c r="VH73" s="557">
        <f t="shared" ca="1" si="300"/>
        <v>0</v>
      </c>
      <c r="VI73" s="557">
        <f t="shared" ca="1" si="300"/>
        <v>0</v>
      </c>
      <c r="VJ73" s="557">
        <f t="shared" ca="1" si="300"/>
        <v>0</v>
      </c>
      <c r="VK73" s="557">
        <f t="shared" ca="1" si="300"/>
        <v>0</v>
      </c>
      <c r="VL73" s="557">
        <f t="shared" ca="1" si="300"/>
        <v>0</v>
      </c>
      <c r="VM73" s="557">
        <f t="shared" ca="1" si="300"/>
        <v>0</v>
      </c>
      <c r="VN73" s="557">
        <f t="shared" ca="1" si="300"/>
        <v>0</v>
      </c>
      <c r="VO73" s="557">
        <f t="shared" ca="1" si="300"/>
        <v>0</v>
      </c>
      <c r="VP73" s="189">
        <f t="shared" ca="1" si="301"/>
        <v>0</v>
      </c>
      <c r="VQ73" s="189">
        <f t="shared" ca="1" si="301"/>
        <v>0</v>
      </c>
      <c r="VR73" s="189">
        <f t="shared" ca="1" si="301"/>
        <v>0</v>
      </c>
      <c r="VS73" s="189">
        <f t="shared" ca="1" si="301"/>
        <v>0</v>
      </c>
      <c r="VT73" s="189">
        <f t="shared" ca="1" si="301"/>
        <v>0</v>
      </c>
      <c r="VU73" s="230">
        <f t="shared" ca="1" si="302"/>
        <v>0</v>
      </c>
      <c r="VV73" s="189">
        <f t="shared" ca="1" si="303"/>
        <v>0</v>
      </c>
      <c r="VW73" s="189">
        <f t="shared" ca="1" si="303"/>
        <v>0</v>
      </c>
      <c r="VX73" s="189">
        <f t="shared" ca="1" si="303"/>
        <v>0</v>
      </c>
      <c r="VY73" s="189">
        <f t="shared" ca="1" si="303"/>
        <v>0</v>
      </c>
      <c r="VZ73" s="189">
        <f t="shared" ca="1" si="303"/>
        <v>0</v>
      </c>
      <c r="WA73" s="230">
        <f t="shared" ca="1" si="304"/>
        <v>0</v>
      </c>
      <c r="WB73" s="231">
        <f t="shared" ca="1" si="305"/>
        <v>0</v>
      </c>
      <c r="WC73" s="231">
        <f t="shared" ca="1" si="305"/>
        <v>0</v>
      </c>
      <c r="WD73" s="231">
        <f t="shared" ca="1" si="305"/>
        <v>0</v>
      </c>
      <c r="WE73" s="231">
        <f t="shared" ca="1" si="305"/>
        <v>0</v>
      </c>
      <c r="WF73" s="544">
        <f t="shared" ca="1" si="306"/>
        <v>0</v>
      </c>
      <c r="WG73" s="231">
        <f t="shared" ca="1" si="307"/>
        <v>0</v>
      </c>
      <c r="WH73" s="231">
        <f t="shared" ca="1" si="307"/>
        <v>0</v>
      </c>
      <c r="WI73" s="231">
        <f t="shared" ca="1" si="307"/>
        <v>0</v>
      </c>
      <c r="WJ73" s="231">
        <f t="shared" ca="1" si="307"/>
        <v>0</v>
      </c>
      <c r="WK73" s="544">
        <f t="shared" ca="1" si="308"/>
        <v>0</v>
      </c>
      <c r="WL73" s="544">
        <f t="shared" ca="1" si="308"/>
        <v>0</v>
      </c>
      <c r="WM73" s="544">
        <f t="shared" ca="1" si="308"/>
        <v>0</v>
      </c>
      <c r="WN73" s="544">
        <f t="shared" ca="1" si="308"/>
        <v>0</v>
      </c>
      <c r="WO73" s="544">
        <f t="shared" ca="1" si="308"/>
        <v>0</v>
      </c>
      <c r="WP73" s="544">
        <f t="shared" ca="1" si="308"/>
        <v>0</v>
      </c>
      <c r="WQ73" s="544">
        <f t="shared" ca="1" si="308"/>
        <v>0</v>
      </c>
      <c r="WR73" s="535" cm="1">
        <f t="array" aca="1" ref="WR73" ca="1">INDEX(WR$13:WR72,$B73+1,1)</f>
        <v>0</v>
      </c>
      <c r="WS73" s="411">
        <f t="shared" ca="1" si="309"/>
        <v>67</v>
      </c>
      <c r="WT73" s="18"/>
      <c r="WU73" s="535" cm="1">
        <f t="array" aca="1" ref="WU73" ca="1">INDEX(WU$13:WU72,$B73+1,1)</f>
        <v>0</v>
      </c>
      <c r="WV73" s="411">
        <f t="shared" si="310"/>
        <v>0</v>
      </c>
      <c r="WW73" s="535" cm="1">
        <f t="array" aca="1" ref="WW73" ca="1">INDEX(WW$13:WW72,$B73+1,1)</f>
        <v>0</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535" t="str" cm="1">
        <f t="array" aca="1" ref="XH73" ca="1">INDEX(XH$13:XH72,$B73+1,1)</f>
        <v>-</v>
      </c>
      <c r="XI73" s="535" t="str" cm="1">
        <f t="array" aca="1" ref="XI73" ca="1">INDEX(XI$13:XI72,$B73+1,1)</f>
        <v>-</v>
      </c>
      <c r="XJ73" s="535" t="str" cm="1">
        <f t="array" aca="1" ref="XJ73" ca="1">INDEX(XJ$13:XJ72,$B73+1,1)</f>
        <v>-</v>
      </c>
      <c r="XK73" s="535" t="str" cm="1">
        <f t="array" aca="1" ref="XK73" ca="1">INDEX(XK$13:XK72,$B73+1,1)</f>
        <v>-</v>
      </c>
      <c r="XL73" s="535" t="str" cm="1">
        <f t="array" aca="1" ref="XL73" ca="1">INDEX(XL$13:XL72,$B73+1,1)</f>
        <v>-</v>
      </c>
      <c r="XM73" s="535" t="str" cm="1">
        <f t="array" aca="1" ref="XM73" ca="1">INDEX(XM$13:XM72,$B73+1,1)</f>
        <v>-</v>
      </c>
      <c r="XN73" s="18"/>
      <c r="XO73" s="411" t="b">
        <f t="shared" ca="1" si="311"/>
        <v>1</v>
      </c>
      <c r="XP73" s="475">
        <v>0</v>
      </c>
      <c r="XQ73" s="475">
        <v>1</v>
      </c>
      <c r="XR73" s="475">
        <v>1</v>
      </c>
      <c r="XS73" s="475">
        <v>1</v>
      </c>
      <c r="XT73" s="475">
        <v>1</v>
      </c>
      <c r="XU73" s="475">
        <v>300</v>
      </c>
      <c r="XV73" s="411">
        <f t="shared" ca="1" si="312"/>
        <v>0.35</v>
      </c>
      <c r="XW73" s="535" cm="1">
        <f t="array" aca="1" ref="XW73" ca="1">INDEX(XW$13:XW72,$B73+1,1)</f>
        <v>0</v>
      </c>
      <c r="XX73" s="535" cm="1">
        <f t="array" aca="1" ref="XX73" ca="1">INDEX(XX$13:XX72,$B73+1,1)</f>
        <v>0</v>
      </c>
      <c r="XY73" s="535" cm="1">
        <f t="array" aca="1" ref="XY73" ca="1">INDEX(XY$13:XY72,$B73+1,1)</f>
        <v>1</v>
      </c>
      <c r="XZ73" s="535" cm="1">
        <f t="array" aca="1" ref="XZ73" ca="1">INDEX(XZ$13:XZ72,$B73+1,1)</f>
        <v>0</v>
      </c>
      <c r="YA73" s="535" t="str" cm="1">
        <f t="array" aca="1" ref="YA73" ca="1">INDEX(YA$13:YA72,$B73+1,1)</f>
        <v>-</v>
      </c>
      <c r="YB73" s="545" cm="1">
        <f t="array" aca="1" ref="YB73" ca="1">INDEX(i.AgeJ,$AD73,1)</f>
        <v>0</v>
      </c>
      <c r="YC73" s="535" t="str" cm="1">
        <f t="array" aca="1" ref="YC73" ca="1">INDEX(YC$13:YC72,$B73+1,1)</f>
        <v>-</v>
      </c>
      <c r="YD73" s="411" t="str">
        <f t="shared" si="313"/>
        <v>-</v>
      </c>
      <c r="YE73" s="411" t="str">
        <f t="shared" si="313"/>
        <v>-</v>
      </c>
      <c r="YF73" s="535" t="str" cm="1">
        <f t="array" aca="1" ref="YF73" ca="1">INDEX(YF$13:YF72,$B73+1,1)</f>
        <v>-</v>
      </c>
      <c r="YG73" s="535" t="str" cm="1">
        <f t="array" aca="1" ref="YG73" ca="1">INDEX(YG$13:YG72,$B73+1,1)</f>
        <v>-</v>
      </c>
      <c r="YH73" s="535" t="str" cm="1">
        <f t="array" aca="1" ref="YH73" ca="1">INDEX(YH$13:YH72,$B73+1,1)</f>
        <v>-</v>
      </c>
      <c r="YI73" s="535" t="str" cm="1">
        <f t="array" aca="1" ref="YI73" ca="1">INDEX(YI$13:YI72,$B73+1,1)</f>
        <v>-</v>
      </c>
      <c r="YJ73" s="535" t="str" cm="1">
        <f t="array" aca="1" ref="YJ73" ca="1">INDEX(YJ$13:YJ72,$B73+1,1)</f>
        <v>-</v>
      </c>
      <c r="YK73" s="535" t="b" cm="1">
        <f t="array" aca="1" ref="YK73" ca="1">INDEX(YK$13:YK72,$B73+1,1)</f>
        <v>1</v>
      </c>
      <c r="YL73" s="535" t="str" cm="1">
        <f t="array" aca="1" ref="YL73" ca="1">INDEX(YL$13:YL72,$B73+1,1)</f>
        <v>-</v>
      </c>
      <c r="YM73" s="535" cm="1">
        <f t="array" aca="1" ref="YM73" ca="1">INDEX(YM$13:YM72,$B73+1,1)</f>
        <v>0</v>
      </c>
      <c r="YN73" s="535" cm="1">
        <f t="array" aca="1" ref="YN73" ca="1">INDEX(YN$13:YN72,$B73+1,1)</f>
        <v>0</v>
      </c>
      <c r="YO73" s="535" cm="1">
        <f t="array" aca="1" ref="YO73" ca="1">INDEX(YO$13:YO72,$B73+1,1)</f>
        <v>0</v>
      </c>
      <c r="YP73" s="18"/>
      <c r="YQ73" s="411">
        <f t="shared" si="314"/>
        <v>50</v>
      </c>
      <c r="YR73" s="411">
        <f t="shared" si="314"/>
        <v>50</v>
      </c>
      <c r="YS73" s="411">
        <f t="shared" si="314"/>
        <v>50</v>
      </c>
      <c r="YT73" s="411">
        <f t="shared" si="314"/>
        <v>50</v>
      </c>
      <c r="YU73" s="535" cm="1">
        <f t="array" aca="1" ref="YU73" ca="1">INDEX(YU$13:YU72,$B73+1,1)</f>
        <v>1</v>
      </c>
      <c r="YV73" s="535" cm="1">
        <f t="array" aca="1" ref="YV73" ca="1">INDEX(YV$13:YV72,$B73+1,1)</f>
        <v>1</v>
      </c>
      <c r="YW73" s="535" cm="1">
        <f t="array" aca="1" ref="YW73" ca="1">INDEX(YW$13:YW72,$B73+1,1)</f>
        <v>1</v>
      </c>
      <c r="YX73" s="535" cm="1">
        <f t="array" aca="1" ref="YX73" ca="1">INDEX(YX$13:YX72,$B73+1,1)</f>
        <v>1</v>
      </c>
      <c r="YY73" s="535" t="str" cm="1">
        <f t="array" aca="1" ref="YY73" ca="1">INDEX(YY$13:YY72,$B73+1,1)</f>
        <v>-</v>
      </c>
      <c r="YZ73" s="535" t="str" cm="1">
        <f t="array" aca="1" ref="YZ73" ca="1">INDEX(YZ$13:YZ72,$B73+1,1)</f>
        <v>-</v>
      </c>
      <c r="ZA73" s="535" t="str" cm="1">
        <f t="array" aca="1" ref="ZA73" ca="1">INDEX(ZA$13:ZA72,$B73+1,1)</f>
        <v>-</v>
      </c>
      <c r="ZB73" s="535" t="str" cm="1">
        <f t="array" aca="1" ref="ZB73" ca="1">INDEX(ZB$13:ZB72,$B73+1,1)</f>
        <v>-</v>
      </c>
      <c r="ZC73" s="535" t="str" cm="1">
        <f t="array" aca="1" ref="ZC73" ca="1">INDEX(ZC$13:ZC72,$B73+1,1)</f>
        <v>-</v>
      </c>
      <c r="ZD73" s="18"/>
      <c r="ZE73" s="411">
        <f t="shared" ca="1" si="315"/>
        <v>1</v>
      </c>
      <c r="ZF73" s="18"/>
      <c r="ZG73" s="535" t="str" cm="1">
        <f t="array" aca="1" ref="ZG73" ca="1">INDEX(ZG$13:ZG72,$B73+1,1)</f>
        <v>-</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43">
        <f t="shared" ca="1" si="316"/>
        <v>652</v>
      </c>
      <c r="ZP73" s="543">
        <f t="shared" ca="1" si="316"/>
        <v>686</v>
      </c>
      <c r="ZQ73" s="543">
        <f t="shared" ca="1" si="316"/>
        <v>721</v>
      </c>
      <c r="ZR73" s="459">
        <f t="shared" ca="1" si="317"/>
        <v>469</v>
      </c>
      <c r="ZS73" s="459">
        <f t="shared" ca="1" si="317"/>
        <v>504</v>
      </c>
      <c r="ZT73" s="459">
        <f t="shared" ca="1" si="317"/>
        <v>539</v>
      </c>
      <c r="ZU73" s="459">
        <f t="shared" ca="1" si="318"/>
        <v>385</v>
      </c>
      <c r="ZV73" s="459">
        <f t="shared" ca="1" si="318"/>
        <v>420</v>
      </c>
      <c r="ZW73" s="459">
        <f t="shared" ca="1" si="318"/>
        <v>455</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t="str" cm="1">
        <f t="array" aca="1" ref="AAB73" ca="1">INDEX(AAB$13:AAB72,$B73+1,1)</f>
        <v>-</v>
      </c>
      <c r="AAC73" s="535" t="str" cm="1">
        <f t="array" aca="1" ref="AAC73" ca="1">INDEX(AAC$13:AAC72,$B73+1,1)</f>
        <v>-</v>
      </c>
      <c r="AAD73" s="535" t="str" cm="1">
        <f t="array" aca="1" ref="AAD73" ca="1">INDEX(AAD$13:AAD72,$B73+1,1)</f>
        <v>-</v>
      </c>
      <c r="AAE73" s="535" t="str" cm="1">
        <f t="array" aca="1" ref="AAE73" ca="1">INDEX(AAE$13:AAE72,$B73+1,1)</f>
        <v>-</v>
      </c>
      <c r="AAF73" s="535" t="str" cm="1">
        <f t="array" aca="1" ref="AAF73" ca="1">INDEX(AAF$13:AAF72,$B73+1,1)</f>
        <v>-</v>
      </c>
      <c r="AAG73" s="535" t="str" cm="1">
        <f t="array" aca="1" ref="AAG73" ca="1">INDEX(AAG$13:AAG72,$B73+1,1)</f>
        <v>-</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cm="1">
        <f t="array" aca="1" ref="AAL73" ca="1">INDEX(AAL$13:AAL72,$B73+1,1)</f>
        <v>0</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cm="1">
        <f t="array" aca="1" ref="AAR73" ca="1">INDEX(AAR$13:AAR72,$B73+1,1)</f>
        <v>0</v>
      </c>
      <c r="AAS73" s="535" t="str" cm="1">
        <f t="array" aca="1" ref="AAS73" ca="1">INDEX(AAS$13:AAS72,$B73+1,1)</f>
        <v>-</v>
      </c>
      <c r="AAT73" s="535" t="str" cm="1">
        <f t="array" aca="1" ref="AAT73" ca="1">INDEX(AAT$13:AAT72,$B73+1,1)</f>
        <v>-</v>
      </c>
      <c r="AAU73" s="535" t="str" cm="1">
        <f t="array" aca="1" ref="AAU73" ca="1">INDEX(AAU$13:AAU72,$B73+1,1)</f>
        <v>-</v>
      </c>
      <c r="AAV73" s="535" cm="1">
        <f t="array" aca="1" ref="AAV73" ca="1">INDEX(AAV$13:AAV72,$B73+1,1)</f>
        <v>1</v>
      </c>
      <c r="AAW73" s="535" cm="1">
        <f t="array" aca="1" ref="AAW73" ca="1">INDEX(AAW$13:AAW72,$B73+1,1)</f>
        <v>1</v>
      </c>
      <c r="AAX73" s="535" t="str" cm="1">
        <f t="array" aca="1" ref="AAX73" ca="1">INDEX(AAX$13:AAX72,$B73+1,1)</f>
        <v>-</v>
      </c>
      <c r="AAY73" s="535" t="str" cm="1">
        <f t="array" aca="1" ref="AAY73" ca="1">INDEX(AAY$13:AAY72,$B73+1,1)</f>
        <v>-</v>
      </c>
      <c r="AAZ73" s="535" t="str" cm="1">
        <f t="array" aca="1" ref="AAZ73" ca="1">INDEX(AAZ$13:AAZ72,$B73+1,1)</f>
        <v>-</v>
      </c>
      <c r="ABA73" s="535" t="str" cm="1">
        <f t="array" aca="1" ref="ABA73" ca="1">INDEX(ABA$13:ABA72,$B73+1,1)</f>
        <v>-</v>
      </c>
      <c r="ABB73" s="535" t="str" cm="1">
        <f t="array" aca="1" ref="ABB73" ca="1">INDEX(ABB$13:ABB72,$B73+1,1)</f>
        <v>-</v>
      </c>
      <c r="ABC73" s="535" t="str" cm="1">
        <f t="array" aca="1" ref="ABC73" ca="1">INDEX(ABC$13:ABC72,$B73+1,1)</f>
        <v>-</v>
      </c>
      <c r="ABD73" s="535" t="str" cm="1">
        <f t="array" aca="1" ref="ABD73" ca="1">INDEX(ABD$13:ABD72,$B73+1,1)</f>
        <v>-</v>
      </c>
      <c r="ABE73" s="535" t="str" cm="1">
        <f t="array" aca="1" ref="ABE73" ca="1">INDEX(ABE$13:ABE72,$B73+1,1)</f>
        <v>-</v>
      </c>
      <c r="ABF73" s="535" t="str" cm="1">
        <f t="array" aca="1" ref="ABF73" ca="1">INDEX(ABF$13:ABF72,$B73+1,1)</f>
        <v>-</v>
      </c>
      <c r="ABG73" s="535" t="str" cm="1">
        <f t="array" aca="1" ref="ABG73" ca="1">INDEX(ABG$13:ABG72,$B73+1,1)</f>
        <v>-</v>
      </c>
      <c r="ABH73" s="535" t="str" cm="1">
        <f t="array" aca="1" ref="ABH73" ca="1">INDEX(ABH$13:ABH72,$B73+1,1)</f>
        <v>-</v>
      </c>
      <c r="ABI73" s="535" t="str" cm="1">
        <f t="array" aca="1" ref="ABI73" ca="1">INDEX(ABI$13:ABI72,$B73+1,1)</f>
        <v>-</v>
      </c>
      <c r="ABJ73" s="535" t="str" cm="1">
        <f t="array" aca="1" ref="ABJ73" ca="1">INDEX(ABJ$13:ABJ72,$B73+1,1)</f>
        <v>-</v>
      </c>
      <c r="ABK73" s="18"/>
      <c r="ABL73" s="545" t="str">
        <f t="shared" ca="1" si="319"/>
        <v>-</v>
      </c>
      <c r="ABM73" s="545" t="str">
        <f t="shared" ca="1" si="319"/>
        <v>-</v>
      </c>
      <c r="ABN73" s="545" t="str">
        <f t="shared" ca="1" si="319"/>
        <v>-</v>
      </c>
      <c r="ABO73" s="545" t="str">
        <f t="shared" ca="1" si="319"/>
        <v>-</v>
      </c>
      <c r="ABP73" s="545" t="str">
        <f t="shared" ca="1" si="319"/>
        <v>-</v>
      </c>
      <c r="ABQ73" s="545" t="str">
        <f t="shared" ca="1" si="319"/>
        <v>-</v>
      </c>
      <c r="ABR73" s="545" t="str">
        <f t="shared" ca="1" si="319"/>
        <v>-</v>
      </c>
      <c r="ABS73" s="545" t="str">
        <f t="shared" ca="1" si="319"/>
        <v>-</v>
      </c>
      <c r="ABT73" s="545" t="str">
        <f t="shared" ca="1" si="319"/>
        <v>-</v>
      </c>
      <c r="ABU73" s="545" t="str">
        <f t="shared" ca="1" si="319"/>
        <v>-</v>
      </c>
      <c r="ABV73" s="545" t="str">
        <f t="shared" ca="1" si="320"/>
        <v>-</v>
      </c>
      <c r="ABW73" s="545" t="str">
        <f t="shared" ca="1" si="320"/>
        <v>-</v>
      </c>
      <c r="ABX73" s="545" t="str">
        <f t="shared" ca="1" si="320"/>
        <v>-</v>
      </c>
      <c r="ABY73" s="545" t="str">
        <f t="shared" ca="1" si="320"/>
        <v>-</v>
      </c>
      <c r="ABZ73" s="545" t="str">
        <f t="shared" ca="1" si="320"/>
        <v>-</v>
      </c>
      <c r="ACA73" s="545" t="str">
        <f t="shared" ca="1" si="320"/>
        <v>-</v>
      </c>
      <c r="ACB73" s="545" t="str">
        <f t="shared" ca="1" si="320"/>
        <v>-</v>
      </c>
      <c r="ACC73" s="545" t="b">
        <f t="shared" ca="1" si="320"/>
        <v>1</v>
      </c>
      <c r="ACD73" s="545" t="str">
        <f t="shared" ca="1" si="320"/>
        <v>-</v>
      </c>
      <c r="ACE73" s="545" t="str">
        <f t="shared" ca="1" si="320"/>
        <v>-</v>
      </c>
      <c r="ACF73" s="545" t="str">
        <f t="shared" ca="1" si="321"/>
        <v>-</v>
      </c>
      <c r="ACG73" s="545" t="str">
        <f t="shared" ca="1" si="321"/>
        <v>-</v>
      </c>
      <c r="ACH73" s="545" t="str">
        <f t="shared" ca="1" si="321"/>
        <v>-</v>
      </c>
      <c r="ACI73" s="545" t="str">
        <f t="shared" ca="1" si="321"/>
        <v>-</v>
      </c>
      <c r="ACJ73" s="545" t="str">
        <f t="shared" ca="1" si="321"/>
        <v>-</v>
      </c>
      <c r="ACK73" s="545" t="str">
        <f t="shared" ca="1" si="321"/>
        <v>-</v>
      </c>
      <c r="ACL73" s="545" t="str">
        <f t="shared" ca="1" si="321"/>
        <v>-</v>
      </c>
      <c r="ACM73" s="545" t="str">
        <f t="shared" ca="1" si="321"/>
        <v>-</v>
      </c>
      <c r="ACN73" s="545" t="str">
        <f t="shared" ca="1" si="321"/>
        <v>-</v>
      </c>
      <c r="ACO73" s="545" t="str">
        <f t="shared" ca="1" si="321"/>
        <v>-</v>
      </c>
      <c r="ACP73" s="545" t="str">
        <f t="shared" ca="1" si="322"/>
        <v>-</v>
      </c>
      <c r="ACQ73" s="545" t="str">
        <f t="shared" ca="1" si="322"/>
        <v>-</v>
      </c>
      <c r="ACR73" s="545" t="str">
        <f t="shared" ca="1" si="322"/>
        <v>-</v>
      </c>
      <c r="ACS73" s="545" t="str">
        <f t="shared" ca="1" si="322"/>
        <v>-</v>
      </c>
      <c r="ACT73" s="545" t="str">
        <f t="shared" ca="1" si="322"/>
        <v>-</v>
      </c>
      <c r="ACU73" s="545" t="b">
        <f t="shared" ca="1" si="322"/>
        <v>1</v>
      </c>
      <c r="ACV73" s="545" t="str">
        <f t="shared" ca="1" si="322"/>
        <v>-</v>
      </c>
      <c r="ACW73" s="545" t="str">
        <f t="shared" ca="1" si="322"/>
        <v>-</v>
      </c>
      <c r="ACX73" s="545" t="str">
        <f t="shared" ca="1" si="322"/>
        <v>-</v>
      </c>
      <c r="ACY73" s="545" t="str">
        <f t="shared" ca="1" si="322"/>
        <v>-</v>
      </c>
      <c r="ACZ73" s="545" t="str">
        <f t="shared" ca="1" si="323"/>
        <v>-</v>
      </c>
      <c r="ADA73" s="545" t="str">
        <f t="shared" ca="1" si="323"/>
        <v>-</v>
      </c>
      <c r="ADB73" s="545" t="str">
        <f t="shared" ca="1" si="323"/>
        <v>-</v>
      </c>
      <c r="ADC73" s="545" t="str">
        <f t="shared" ca="1" si="323"/>
        <v>-</v>
      </c>
      <c r="ADD73" s="545" t="str">
        <f t="shared" ca="1" si="323"/>
        <v>-</v>
      </c>
      <c r="ADE73" s="545" t="str">
        <f t="shared" ca="1" si="323"/>
        <v>-</v>
      </c>
      <c r="ADF73" s="545" t="str">
        <f t="shared" ca="1" si="323"/>
        <v>-</v>
      </c>
      <c r="ADG73" s="545" t="str">
        <f t="shared" ca="1" si="323"/>
        <v>-</v>
      </c>
      <c r="ADH73" s="545" t="str">
        <f t="shared" ca="1" si="323"/>
        <v>-</v>
      </c>
      <c r="ADI73" s="545" t="str">
        <f t="shared" ca="1" si="323"/>
        <v>-</v>
      </c>
      <c r="ADJ73" s="545" t="str">
        <f t="shared" ca="1" si="324"/>
        <v>-</v>
      </c>
      <c r="ADK73" s="545" t="str">
        <f t="shared" ca="1" si="324"/>
        <v>-</v>
      </c>
      <c r="ADL73" s="545" t="str">
        <f t="shared" ca="1" si="324"/>
        <v>-</v>
      </c>
      <c r="ADM73" s="545" t="b">
        <f t="shared" ca="1" si="324"/>
        <v>1</v>
      </c>
      <c r="ADN73" s="545" t="str">
        <f t="shared" ca="1" si="324"/>
        <v>-</v>
      </c>
      <c r="ADO73" s="545" t="str">
        <f t="shared" ca="1" si="324"/>
        <v>-</v>
      </c>
      <c r="ADP73" s="545" t="str">
        <f t="shared" ca="1" si="324"/>
        <v>-</v>
      </c>
      <c r="ADQ73" s="545" t="str">
        <f t="shared" ca="1" si="324"/>
        <v>-</v>
      </c>
      <c r="ADR73" s="545" t="str">
        <f t="shared" ca="1" si="324"/>
        <v>-</v>
      </c>
      <c r="ADS73" s="545" t="str">
        <f t="shared" ca="1" si="324"/>
        <v>-</v>
      </c>
      <c r="ADT73" s="545" t="str">
        <f t="shared" ca="1" si="325"/>
        <v>-</v>
      </c>
      <c r="ADU73" s="545" t="str">
        <f t="shared" ca="1" si="325"/>
        <v>-</v>
      </c>
      <c r="ADV73" s="545" t="str">
        <f t="shared" ca="1" si="325"/>
        <v>-</v>
      </c>
      <c r="ADW73" s="545" t="str">
        <f t="shared" ca="1" si="325"/>
        <v>-</v>
      </c>
      <c r="ADX73" s="545" t="str">
        <f t="shared" ca="1" si="325"/>
        <v>-</v>
      </c>
      <c r="ADY73" s="545" t="str">
        <f t="shared" ca="1" si="325"/>
        <v>-</v>
      </c>
      <c r="ADZ73" s="545" t="str">
        <f t="shared" ca="1" si="325"/>
        <v>-</v>
      </c>
      <c r="AEA73" s="545" t="str">
        <f t="shared" ca="1" si="325"/>
        <v>-</v>
      </c>
      <c r="AEB73" s="545" t="str">
        <f t="shared" ca="1" si="325"/>
        <v>-</v>
      </c>
      <c r="AEC73" s="545" t="str">
        <f t="shared" ca="1" si="325"/>
        <v>-</v>
      </c>
      <c r="AED73" s="545" t="str">
        <f t="shared" ca="1" si="326"/>
        <v>-</v>
      </c>
      <c r="AEE73" s="545" t="b">
        <f t="shared" ca="1" si="326"/>
        <v>1</v>
      </c>
      <c r="AEF73" s="545" t="str">
        <f t="shared" ca="1" si="326"/>
        <v>-</v>
      </c>
      <c r="AEG73" s="545" t="str">
        <f t="shared" ca="1" si="326"/>
        <v>-</v>
      </c>
      <c r="AEH73" s="545" t="str">
        <f t="shared" ca="1" si="326"/>
        <v>-</v>
      </c>
      <c r="AEI73" s="545" t="str">
        <f t="shared" ca="1" si="326"/>
        <v>-</v>
      </c>
      <c r="AEJ73" s="545" t="str">
        <f t="shared" ca="1" si="326"/>
        <v>-</v>
      </c>
      <c r="AEK73" s="545" t="str">
        <f t="shared" ca="1" si="326"/>
        <v>-</v>
      </c>
      <c r="AEL73" s="545" t="str">
        <f t="shared" ca="1" si="326"/>
        <v>-</v>
      </c>
      <c r="AEM73" s="545" t="str">
        <f t="shared" ca="1" si="326"/>
        <v>-</v>
      </c>
      <c r="AEN73" s="545" t="str">
        <f t="shared" ca="1" si="327"/>
        <v>-</v>
      </c>
      <c r="AEO73" s="545" t="str">
        <f t="shared" ca="1" si="327"/>
        <v>-</v>
      </c>
      <c r="AEP73" s="545" t="str">
        <f t="shared" ca="1" si="327"/>
        <v>-</v>
      </c>
      <c r="AEQ73" s="545" t="str">
        <f t="shared" ca="1" si="327"/>
        <v>-</v>
      </c>
      <c r="AER73" s="545" t="str">
        <f t="shared" ca="1" si="327"/>
        <v>-</v>
      </c>
      <c r="AES73" s="545" t="str">
        <f t="shared" ca="1" si="327"/>
        <v>-</v>
      </c>
      <c r="AET73" s="545" t="str">
        <f t="shared" ca="1" si="327"/>
        <v>-</v>
      </c>
      <c r="AEU73" s="545" t="str">
        <f t="shared" ca="1" si="327"/>
        <v>-</v>
      </c>
      <c r="AEV73" s="545" t="str">
        <f t="shared" ca="1" si="327"/>
        <v>-</v>
      </c>
      <c r="AEW73" s="545" t="b">
        <f t="shared" ca="1" si="327"/>
        <v>1</v>
      </c>
      <c r="AEX73" s="535" cm="1">
        <f t="array" aca="1" ref="AEX73" ca="1">INDEX(AEX$13:AEX72,$B73+1,1)</f>
        <v>0</v>
      </c>
      <c r="AEY73" s="483">
        <v>0</v>
      </c>
    </row>
    <row r="74" spans="1:831" outlineLevel="2">
      <c r="A74" s="18">
        <f t="shared" si="221"/>
        <v>61</v>
      </c>
      <c r="B74" s="191">
        <f t="shared" ca="1" si="343"/>
        <v>51</v>
      </c>
      <c r="C74" s="458">
        <f t="shared" ca="1" si="225"/>
        <v>1200</v>
      </c>
      <c r="D74" s="119" t="str">
        <f t="shared" ca="1" si="226"/>
        <v>GSW</v>
      </c>
      <c r="E74" t="b">
        <v>0</v>
      </c>
      <c r="F74" t="b">
        <v>0</v>
      </c>
      <c r="G74" t="b">
        <f t="shared" si="227"/>
        <v>0</v>
      </c>
      <c r="H74" s="191">
        <f t="shared" ca="1" si="338"/>
        <v>10</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4</v>
      </c>
      <c r="N74" s="535" cm="1">
        <f t="array" aca="1" ref="N74" ca="1">INDEX(N$13:N73,$B74+1,1)</f>
        <v>3</v>
      </c>
      <c r="O74" s="535" cm="1">
        <f t="array" aca="1" ref="O74" ca="1">INDEX(O$13:O73,$B74+1,1)</f>
        <v>2</v>
      </c>
      <c r="P74" s="535" cm="1">
        <f t="array" aca="1" ref="P74" ca="1">INDEX(P$13:P73,$B74+1,1)</f>
        <v>0</v>
      </c>
      <c r="Q74" s="535" cm="1">
        <f t="array" aca="1" ref="Q74" ca="1">INDEX(Q$13:Q73,$B74+1,1)</f>
        <v>1</v>
      </c>
      <c r="R74" s="535" cm="1">
        <f t="array" aca="1" ref="R74" ca="1">INDEX(R$13:R73,$B74+1,1)</f>
        <v>1</v>
      </c>
      <c r="S74" s="535" cm="1">
        <f t="array" aca="1" ref="S74" ca="1">INDEX(S$13:S73,$B74+1,1)</f>
        <v>1</v>
      </c>
      <c r="T74" s="411">
        <f t="shared" ca="1" si="228"/>
        <v>2</v>
      </c>
      <c r="U74" s="411">
        <f t="shared" ca="1" si="228"/>
        <v>2</v>
      </c>
      <c r="V74" s="411">
        <f t="shared" ca="1" si="229"/>
        <v>2</v>
      </c>
      <c r="W74" s="777" t="b">
        <f t="shared" ca="1" si="230"/>
        <v>1</v>
      </c>
      <c r="X74" s="777" t="b">
        <f t="shared" ca="1" si="230"/>
        <v>1</v>
      </c>
      <c r="Y74" s="777" t="b">
        <f t="shared" ca="1" si="230"/>
        <v>1</v>
      </c>
      <c r="Z74" s="796" t="b" cm="1">
        <f t="array" aca="1" ref="Z74" ca="1">INDEX(Z$13:Z73,$B74+1,1)</f>
        <v>0</v>
      </c>
      <c r="AA74" s="411">
        <f t="shared" ca="1" si="328"/>
        <v>6</v>
      </c>
      <c r="AB74" s="411">
        <f t="shared" ca="1" si="231"/>
        <v>6</v>
      </c>
      <c r="AC74" s="535" cm="1">
        <f t="array" aca="1" ref="AC74" ca="1">INDEX(AC$13:AC73,$B74+1,1)</f>
        <v>6</v>
      </c>
      <c r="AD74" s="535" cm="1">
        <f t="array" aca="1" ref="AD74" ca="1">INDEX(AD$13:AD73,$B74+1,1)</f>
        <v>6</v>
      </c>
      <c r="AE74" s="535" cm="1">
        <f t="array" aca="1" ref="AE74" ca="1">INDEX(AE$13:AE73,$B74+1,1)</f>
        <v>0</v>
      </c>
      <c r="AF74" s="535" cm="1">
        <f t="array" aca="1" ref="AF74" ca="1">INDEX(AF$13:AF73,$B74+1,1)</f>
        <v>0</v>
      </c>
      <c r="AG74" s="535" cm="1">
        <f t="array" aca="1" ref="AG74" ca="1">INDEX(AG$13:AG73,$B74+1,1)</f>
        <v>0</v>
      </c>
      <c r="AH74" s="535" cm="1">
        <f t="array" aca="1" ref="AH74" ca="1">INDEX(AH$13:AH73,$B74+1,1)</f>
        <v>0</v>
      </c>
      <c r="AI74" s="87">
        <f t="shared" ca="1" si="350"/>
        <v>2</v>
      </c>
      <c r="AJ74" s="87">
        <f ca="1">INDEX(CHOOSE($N74,DataAutumn!i.AdultDrys,DataWinter!i.AdultDrys,DataSpring!i.AdultDrys),1,$T74)</f>
        <v>1</v>
      </c>
      <c r="AK74" s="535" cm="1">
        <f t="array" aca="1" ref="AK74" ca="1">INDEX(AK$13:AK73,$B74+1,1)</f>
        <v>2</v>
      </c>
      <c r="AL74" s="535" cm="1">
        <f t="array" aca="1" ref="AL74" ca="1">INDEX(AL$13:AL73,$B74+1,1)</f>
        <v>0</v>
      </c>
      <c r="AM74" s="475">
        <v>3</v>
      </c>
      <c r="AN74" s="111"/>
      <c r="AO74" s="111"/>
      <c r="AP74" s="111"/>
      <c r="AQ74" s="111"/>
      <c r="AR74" s="111"/>
      <c r="AS74" s="111"/>
      <c r="AT74" s="111"/>
      <c r="AU74" s="111"/>
      <c r="AV74" s="111"/>
      <c r="AW74" s="111"/>
      <c r="AX74" s="111"/>
      <c r="AY74" s="111"/>
      <c r="AZ74" s="111" t="str">
        <f t="shared" si="360"/>
        <v>Cropgraze450</v>
      </c>
      <c r="BA74" s="312" t="str">
        <f ca="1">LEFT(BA73,LEN($BA$57))     &amp;    TEXT($H74," 00000 ")        &amp;      INDEX(i.ModelStructure,$I74,1)    &amp;" "
&amp; $D74                &amp;    " Past" &amp; TEXT($XV74,"??0%;;??0%;    ") &amp; IF($DK74=0," SFM","")&amp;IF($DK74=1," MFM","")&amp;IF($DK74=7," Mat","")&amp;IF($DQ74=TRUE,"&amp;BBT","    ")              &amp;      " TOL"&amp;INDEX(i.TOL_Desc,1,$N74)
&amp; " Scan"&amp;$AK74       &amp;    CHOOSE($K74+1," CFS"," GFS"," NFS")
&amp; " RR"&amp;TEXT(SUM($FD74:$FE74),"+00%;-00%;    ;@")
&amp; " EL"&amp;IF($EZ74="-","_Opt",TEXT($EZ74,"000%"))
&amp; " Emptys_"&amp;CHOOSE($AI74,"Free  ","Retain","Sell  ","Single")
&amp; " ("&amp;IF(OR($ZH74,AND($ZH74="-",$DD74)),"P","E")   &amp;IF(OR($ZJ74,AND($ZJ74="-",$DE74)),"T","t")        &amp;     "_F"&amp;IF($AAG74&lt;&gt;FALSE,3,0)+COUNTIF($ZY74:$AAC74,TRUE)+COUNTIF($BV74:$BW74,"&gt;0")&amp;IF($AAE74&lt;&gt;FALSE,3,0)+COUNTIF($BV74:$BW74,"&gt;0")&amp;"N"&amp;IF($AAJ74&lt;&gt;"-",$AAJ74,$DI74)&amp;IF($AAK74&lt;&gt;"-",$AAK74,$DJ74)&amp;"L"&amp;$AAV74&amp;$AAW74&amp;")"</f>
        <v>GHG 00010 SE GSW Past 35% MFM     TOLSpr Scan2 GFS RR+01% EL000% Emptys_Retain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32"/>
        <v>1</v>
      </c>
      <c r="BO74" s="411" t="str">
        <f t="shared" ca="1" si="232"/>
        <v>-</v>
      </c>
      <c r="BP74" s="411" t="b">
        <f t="shared" ca="1" si="232"/>
        <v>0</v>
      </c>
      <c r="BQ74" s="411" t="str">
        <f t="shared" ca="1" si="232"/>
        <v>-</v>
      </c>
      <c r="BR74" s="411" t="str">
        <f t="shared" ca="1" si="232"/>
        <v>-</v>
      </c>
      <c r="BS74" s="411" t="str">
        <f t="shared" ca="1" si="232"/>
        <v>-</v>
      </c>
      <c r="BT74" s="411" t="str">
        <f t="shared" ca="1" si="232"/>
        <v>-</v>
      </c>
      <c r="BU74" s="411" t="str">
        <f t="shared" ca="1" si="232"/>
        <v>-</v>
      </c>
      <c r="BV74" s="411" t="str">
        <f t="shared" ca="1" si="232"/>
        <v>-</v>
      </c>
      <c r="BW74" s="411" t="str">
        <f t="shared" ca="1" si="232"/>
        <v>-</v>
      </c>
      <c r="BX74" s="411" t="str">
        <f t="shared" ca="1" si="232"/>
        <v>-</v>
      </c>
      <c r="BY74" s="411" t="str">
        <f t="shared" ca="1" si="232"/>
        <v>-</v>
      </c>
      <c r="BZ74" s="411" t="b">
        <f t="shared" ca="1" si="232"/>
        <v>0</v>
      </c>
      <c r="CA74" s="87">
        <f t="shared" ca="1" si="232"/>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t="str">
        <f t="shared" ca="1" si="233"/>
        <v>-</v>
      </c>
      <c r="CI74" s="411">
        <f t="shared" ca="1" si="234"/>
        <v>1</v>
      </c>
      <c r="CJ74" s="411">
        <f t="shared" ca="1" si="234"/>
        <v>1</v>
      </c>
      <c r="CK74" s="535" t="str" cm="1">
        <f t="array" aca="1" ref="CK74" ca="1">INDEX(CK$13:CK73,$B74+1,1)</f>
        <v>-</v>
      </c>
      <c r="CL74" s="535" t="str" cm="1">
        <f t="array" aca="1" ref="CL74" ca="1">INDEX(CL$13:CL73,$B74+1,1)</f>
        <v>-</v>
      </c>
      <c r="CM74" s="535" t="str" cm="1">
        <f t="array" aca="1" ref="CM74" ca="1">INDEX(CM$13:CM73,$B74+1,1)</f>
        <v>-</v>
      </c>
      <c r="CN74" s="411" t="str">
        <f t="shared" ca="1" si="235"/>
        <v>-</v>
      </c>
      <c r="CO74" s="411">
        <f t="shared" ca="1" si="236"/>
        <v>1</v>
      </c>
      <c r="CP74" s="411">
        <f t="shared" ca="1" si="236"/>
        <v>1</v>
      </c>
      <c r="CQ74" s="535" t="str" cm="1">
        <f t="array" aca="1" ref="CQ74" ca="1">INDEX(CQ$13:CQ73,$B74+1,1)</f>
        <v>-</v>
      </c>
      <c r="CR74" s="411" t="str">
        <f t="shared" ca="1" si="237"/>
        <v>-</v>
      </c>
      <c r="CS74" s="411">
        <f t="shared" ca="1" si="238"/>
        <v>1</v>
      </c>
      <c r="CT74" s="535" t="str" cm="1">
        <f t="array" aca="1" ref="CT74" ca="1">INDEX(CT$13:CT73,$B74+1,1)</f>
        <v>-</v>
      </c>
      <c r="CU74" s="535" t="str" cm="1">
        <f t="array" aca="1" ref="CU74" ca="1">INDEX(CU$13:CU73,$B74+1,1)</f>
        <v>-</v>
      </c>
      <c r="CV74" s="411">
        <f t="shared" ca="1" si="239"/>
        <v>1</v>
      </c>
      <c r="CW74" s="535" t="str" cm="1">
        <f t="array" aca="1" ref="CW74" ca="1">INDEX(CW$13:CW73,$B74+1,1)</f>
        <v>-</v>
      </c>
      <c r="CX74" s="411" t="str">
        <f t="shared" ca="1" si="240"/>
        <v>-</v>
      </c>
      <c r="CY74" s="411">
        <f t="shared" ca="1" si="241"/>
        <v>1</v>
      </c>
      <c r="CZ74" s="411">
        <f t="shared" ca="1" si="241"/>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29"/>
        <v>0</v>
      </c>
      <c r="DH74" s="804" cm="1">
        <f t="array" aca="1" ref="DH74" ca="1">VALUE(IFERROR(VALUE($K74),0) &amp; _xlfn.SWITCH($CD74,"-",4,$CD74) &amp; $L74 &amp; $T74 &amp; "00" &amp; $N74 &amp; $AK74 &amp; $R74 &amp; _xlfn.SWITCH($AM74,3,1,$AM74) &amp; _xlfn.SWITCH($M74,4,0,$M74) &amp; _xlfn.SWITCH($AD74,6,1,$AD74))</f>
        <v>142200321101</v>
      </c>
      <c r="DI74" s="535" cm="1">
        <f t="array" aca="1" ref="DI74" ca="1">INDEX(DI$13:DI73,$B74+1,1)</f>
        <v>1</v>
      </c>
      <c r="DJ74" s="535" cm="1">
        <f t="array" aca="1" ref="DJ74" ca="1">INDEX(DJ$13:DJ73,$B74+1,1)</f>
        <v>1</v>
      </c>
      <c r="DK74" s="411">
        <f t="shared" ca="1" si="242"/>
        <v>1</v>
      </c>
      <c r="DL74" s="411">
        <f t="shared" ca="1" si="242"/>
        <v>60</v>
      </c>
      <c r="DM74" s="411" t="str">
        <f t="shared" ca="1" si="242"/>
        <v>-</v>
      </c>
      <c r="DN74" s="411" t="str">
        <f t="shared" ca="1" si="242"/>
        <v>-</v>
      </c>
      <c r="DO74" s="411" t="str">
        <f t="shared" ca="1" si="242"/>
        <v>-</v>
      </c>
      <c r="DP74" s="411" t="str">
        <f t="shared" ca="1" si="242"/>
        <v>-</v>
      </c>
      <c r="DQ74" s="411" t="b">
        <f t="shared" ca="1" si="243"/>
        <v>0</v>
      </c>
      <c r="DR74" s="411" t="str">
        <f t="shared" ca="1" si="244"/>
        <v>-</v>
      </c>
      <c r="DS74" s="411" t="str">
        <f t="shared" ca="1" si="244"/>
        <v>-</v>
      </c>
      <c r="DT74" s="411" t="str">
        <f t="shared" ca="1" si="244"/>
        <v>-</v>
      </c>
      <c r="DU74" s="411" t="str">
        <f t="shared" ca="1" si="244"/>
        <v>-</v>
      </c>
      <c r="DV74" s="411">
        <f t="shared" ca="1" si="244"/>
        <v>500</v>
      </c>
      <c r="DW74" s="411">
        <f t="shared" ca="1" si="244"/>
        <v>500</v>
      </c>
      <c r="DX74" s="411" t="str">
        <f t="shared" ca="1" si="244"/>
        <v>-</v>
      </c>
      <c r="DY74" s="411" t="str">
        <f t="shared" ca="1" si="244"/>
        <v>-</v>
      </c>
      <c r="DZ74" s="411" t="str">
        <f t="shared" ca="1" si="244"/>
        <v>-</v>
      </c>
      <c r="EA74" s="411" t="str">
        <f t="shared" ca="1" si="245"/>
        <v>-</v>
      </c>
      <c r="EB74" s="411" t="str">
        <f t="shared" ca="1" si="245"/>
        <v>-</v>
      </c>
      <c r="EC74" s="535" cm="1">
        <f t="array" aca="1" ref="EC74" ca="1">INDEX(EC$13:EC73,$B74+1,1)</f>
        <v>0</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535" cm="1">
        <f t="array" aca="1" ref="EN74" ca="1">INDEX(EN$13:EN73,$B74+1,1)</f>
        <v>999999</v>
      </c>
      <c r="EO74" s="535" cm="1">
        <f t="array" aca="1" ref="EO74" ca="1">INDEX(EO$13:EO73,$B74+1,1)</f>
        <v>999999</v>
      </c>
      <c r="EP74" s="782">
        <f t="shared" ca="1" si="246"/>
        <v>0</v>
      </c>
      <c r="EQ74" s="782">
        <f t="shared" ca="1" si="246"/>
        <v>0</v>
      </c>
      <c r="ER74" s="782">
        <f t="shared" ca="1" si="246"/>
        <v>999999</v>
      </c>
      <c r="ES74" s="800" t="str">
        <f t="shared" ca="1" si="330"/>
        <v>-</v>
      </c>
      <c r="ET74" s="800" t="str">
        <f t="shared" ca="1" si="247"/>
        <v>-</v>
      </c>
      <c r="EU74" s="801" t="str">
        <f t="shared" ca="1" si="248"/>
        <v>-</v>
      </c>
      <c r="EV74" s="802" t="str">
        <f t="shared" ca="1" si="331"/>
        <v>-</v>
      </c>
      <c r="EW74" s="781">
        <f t="shared" ca="1" si="249"/>
        <v>999999</v>
      </c>
      <c r="EX74" s="779">
        <f t="shared" ca="1" si="332"/>
        <v>999999</v>
      </c>
      <c r="EY74" s="780">
        <f t="shared" ca="1" si="333"/>
        <v>999999</v>
      </c>
      <c r="EZ74" s="727" cm="1">
        <f t="array" aca="1" ref="EZ74" ca="1">INDEX(i.ELMated,$AB74+1,1)</f>
        <v>0</v>
      </c>
      <c r="FA74" s="728" cm="1">
        <f t="array" aca="1" ref="FA74" ca="1">INDEX(i.ELMatedEst,$AA74+1,$T74)</f>
        <v>0</v>
      </c>
      <c r="FB74" s="535" t="str" cm="1">
        <f t="array" aca="1" ref="FB74" ca="1">INDEX(FB$13:FB73,$B74+1,1)</f>
        <v>-</v>
      </c>
      <c r="FC74" s="535" t="str" cm="1">
        <f t="array" aca="1" ref="FC74" ca="1">INDEX(FC$13:FC73,$B74+1,1)</f>
        <v>-</v>
      </c>
      <c r="FD74" s="664">
        <f t="shared" ca="1" si="250"/>
        <v>0</v>
      </c>
      <c r="FE74" s="666">
        <f t="shared" ca="1" si="251"/>
        <v>5.0000000000000001E-3</v>
      </c>
      <c r="FF74" s="191">
        <f t="shared" ca="1" si="339"/>
        <v>0.95</v>
      </c>
      <c r="FG74" s="667">
        <f t="shared" ca="1" si="252"/>
        <v>0.12</v>
      </c>
      <c r="FH74" s="667">
        <f ca="1">INDEX(CHOOSE($N74,DataAutumn!i.EL_PropnSold,DataWinter!i.EL_PropnSold,DataSpring!i.EL_PropnSold),$AI74,$T74)*INDEX(i.ELMatedEst,$AB74+1,$T74)*i.dAdultRR_ELPropSold
+INDEX(i.dryman,($AJ74-1)*4+$AI74,FH$7)</f>
        <v>0</v>
      </c>
      <c r="FI74" s="667">
        <f ca="1">INDEX(CHOOSE($N74,DataAutumn!i.EL_PropnSold,DataWinter!i.EL_PropnSold,DataSpring!i.EL_PropnSold),$AI74,$T74)*INDEX(i.ELMatedEst,$AB74+1,$T74)*i.dAdultRR_ELPropSold
+INDEX(i.dryman,($AJ74-1)*4+$AI74,FI$7)</f>
        <v>3.125E-2</v>
      </c>
      <c r="FJ74" s="667">
        <f ca="1">INDEX(CHOOSE($N74,DataAutumn!i.EL_PropnSold,DataWinter!i.EL_PropnSold,DataSpring!i.EL_PropnSold),$AI74,$T74)*INDEX(i.ELMatedEst,$AB74+1,$T74)*i.dAdultRR_ELPropSold
+INDEX(i.dryman,($AJ74-1)*4+$AI74,FJ$7)</f>
        <v>3.125E-2</v>
      </c>
      <c r="FK74" s="667">
        <f ca="1">INDEX(CHOOSE($N74,DataAutumn!i.EL_PropnSold,DataWinter!i.EL_PropnSold,DataSpring!i.EL_PropnSold),$AI74,$T74)*INDEX(i.ELMatedEst,$AB74+1,$T74)*i.dAdultRR_ELPropSold
+INDEX(i.dryman,($AJ74-1)*4+$AI74,FK$7)</f>
        <v>3.125E-2</v>
      </c>
      <c r="FL74" s="668">
        <f ca="1">INDEX(CHOOSE($N74,DataAutumn!i.EL_PropnSold,DataWinter!i.EL_PropnSold,DataSpring!i.EL_PropnSold),$AI74,$T74)*INDEX(i.ELMatedEst,$AB74+1,$T74)*i.dAdultLSurv_ELPropSold</f>
        <v>0</v>
      </c>
      <c r="FM74" s="666" t="b">
        <f t="shared" ca="1" si="253"/>
        <v>0</v>
      </c>
      <c r="FN74" s="666" t="b">
        <f t="shared" ca="1" si="253"/>
        <v>0</v>
      </c>
      <c r="FO74" s="716" t="b">
        <f t="shared" ca="1" si="254"/>
        <v>1</v>
      </c>
      <c r="FP74" s="666" t="b">
        <f t="shared" ca="1" si="253"/>
        <v>0</v>
      </c>
      <c r="FQ74" s="668">
        <f t="shared" ca="1" si="255"/>
        <v>1</v>
      </c>
      <c r="FR74" s="669">
        <f t="shared" ca="1" si="256"/>
        <v>0</v>
      </c>
      <c r="FS74" s="670" t="b">
        <f t="shared" ca="1" si="257"/>
        <v>0</v>
      </c>
      <c r="FT74" s="665" t="b">
        <f t="shared" ca="1" si="258"/>
        <v>0</v>
      </c>
      <c r="FU74" s="411" t="b">
        <f t="shared" ca="1" si="258"/>
        <v>0</v>
      </c>
      <c r="FV74" s="411" t="b">
        <f t="shared" ca="1" si="258"/>
        <v>1</v>
      </c>
      <c r="FW74" s="87">
        <f t="shared" ca="1" si="259"/>
        <v>2</v>
      </c>
      <c r="FX74" s="87">
        <f t="shared" ca="1" si="259"/>
        <v>2</v>
      </c>
      <c r="FY74" s="411">
        <f t="shared" ca="1" si="260"/>
        <v>1</v>
      </c>
      <c r="FZ74" s="411">
        <f t="shared" ca="1" si="261"/>
        <v>1</v>
      </c>
      <c r="GA74" s="411">
        <f t="shared" ca="1" si="261"/>
        <v>1</v>
      </c>
      <c r="GB74" s="411">
        <f t="shared" ca="1" si="262"/>
        <v>1</v>
      </c>
      <c r="GC74" s="411">
        <f t="shared" ca="1" si="263"/>
        <v>0.35</v>
      </c>
      <c r="GD74" s="411" t="b">
        <f t="shared" ca="1" si="263"/>
        <v>1</v>
      </c>
      <c r="GE74" s="411" t="b">
        <f t="shared" ca="1" si="263"/>
        <v>0</v>
      </c>
      <c r="GF74" s="411" t="b">
        <f t="shared" ca="1" si="263"/>
        <v>0</v>
      </c>
      <c r="GG74" s="411" t="b">
        <f t="shared" ca="1" si="263"/>
        <v>0</v>
      </c>
      <c r="GH74" s="87">
        <f t="shared" ca="1" si="264"/>
        <v>1</v>
      </c>
      <c r="GI74" s="87">
        <f t="shared" ca="1" si="264"/>
        <v>1</v>
      </c>
      <c r="GJ74" s="87">
        <f t="shared" ca="1" si="264"/>
        <v>1</v>
      </c>
      <c r="GK74" s="87">
        <f t="shared" ca="1" si="264"/>
        <v>1</v>
      </c>
      <c r="GL74" s="87">
        <f t="shared" ca="1" si="264"/>
        <v>1</v>
      </c>
      <c r="GM74" s="87">
        <f t="shared" ca="1" si="264"/>
        <v>1</v>
      </c>
      <c r="GN74" s="87">
        <f t="shared" ca="1" si="264"/>
        <v>1</v>
      </c>
      <c r="GO74" s="87">
        <f t="shared" ca="1" si="264"/>
        <v>1</v>
      </c>
      <c r="GP74" s="535" cm="1">
        <f t="array" aca="1" ref="GP74" ca="1">INDEX(GP$13:GP73,$B74+1,1)</f>
        <v>0</v>
      </c>
      <c r="GQ74" s="535" cm="1">
        <f t="array" aca="1" ref="GQ74" ca="1">INDEX(GQ$13:GQ73,$B74+1,1)</f>
        <v>0</v>
      </c>
      <c r="GR74" s="535" cm="1">
        <f t="array" aca="1" ref="GR74" ca="1">INDEX(GR$13:GR73,$B74+1,1)</f>
        <v>0</v>
      </c>
      <c r="GS74" s="535" cm="1">
        <f t="array" aca="1" ref="GS74" ca="1">INDEX(GS$13:GS73,$B74+1,1)</f>
        <v>0</v>
      </c>
      <c r="GT74" s="411" cm="1">
        <f t="array" aca="1" ref="GT74" ca="1">INDEX(i.dse_type,1,$L74)</f>
        <v>0</v>
      </c>
      <c r="GU74" s="535" t="str" cm="1">
        <f t="array" aca="1" ref="GU74" ca="1">INDEX(GU$13:GU73,$B74+1,1)</f>
        <v>-</v>
      </c>
      <c r="GV74" s="535" t="str" cm="1">
        <f t="array" aca="1" ref="GV74" ca="1">INDEX(GV$13:GV73,$B74+1,1)</f>
        <v>-</v>
      </c>
      <c r="GW74" s="535" t="str" cm="1">
        <f t="array" aca="1" ref="GW74" ca="1">INDEX(GW$13:GW73,$B74+1,1)</f>
        <v>-</v>
      </c>
      <c r="GX74" s="18"/>
      <c r="GY74" s="535" t="str" cm="1">
        <f t="array" aca="1" ref="GY74" ca="1">INDEX(GY$13:GY73,$B74+1,1)</f>
        <v>-</v>
      </c>
      <c r="GZ74" s="535" t="str" cm="1">
        <f t="array" aca="1" ref="GZ74" ca="1">INDEX(GZ$13:GZ73,$B74+1,1)</f>
        <v>-</v>
      </c>
      <c r="HA74" s="535" t="str" cm="1">
        <f t="array" aca="1" ref="HA74" ca="1">INDEX(HA$13:HA73,$B74+1,1)</f>
        <v>-</v>
      </c>
      <c r="HB74" s="411">
        <f t="shared" si="334"/>
        <v>0</v>
      </c>
      <c r="HC74" s="535" t="str" cm="1">
        <f t="array" aca="1" ref="HC74" ca="1">INDEX(HC$13:HC73,$B74+1,1)</f>
        <v>-</v>
      </c>
      <c r="HD74" s="535" cm="1">
        <f t="array" aca="1" ref="HD74" ca="1">INDEX(HD$13:HD73,$B74+1,1)</f>
        <v>1</v>
      </c>
      <c r="HE74" s="535" cm="1">
        <f t="array" aca="1" ref="HE74" ca="1">INDEX(HE$13:HE73,$B74+1,1)</f>
        <v>1</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t="str" cm="1">
        <f t="array" aca="1" ref="HU74" ca="1">INDEX(HU$13:HU73,$B74+1,1)</f>
        <v>-</v>
      </c>
      <c r="HV74" s="535" t="str" cm="1">
        <f t="array" aca="1" ref="HV74" ca="1">INDEX(HV$13:HV73,$B74+1,1)</f>
        <v>-</v>
      </c>
      <c r="HW74" s="535" t="str" cm="1">
        <f t="array" aca="1" ref="HW74" ca="1">INDEX(HW$13:HW73,$B74+1,1)</f>
        <v>-</v>
      </c>
      <c r="HX74" s="535" t="str" cm="1">
        <f t="array" aca="1" ref="HX74" ca="1">INDEX(HX$13:HX73,$B74+1,1)</f>
        <v>-</v>
      </c>
      <c r="HY74" s="535" t="str" cm="1">
        <f t="array" aca="1" ref="HY74" ca="1">INDEX(HY$13:HY73,$B74+1,1)</f>
        <v>-</v>
      </c>
      <c r="HZ74" s="535" t="str" cm="1">
        <f t="array" aca="1" ref="HZ74" ca="1">INDEX(HZ$13:HZ73,$B74+1,1)</f>
        <v>-</v>
      </c>
      <c r="IA74" s="535" cm="1">
        <f t="array" aca="1" ref="IA74" ca="1">INDEX(IA$13:IA73,$B74+1,1)</f>
        <v>0</v>
      </c>
      <c r="IB74" s="535" t="str" cm="1">
        <f t="array" aca="1" ref="IB74" ca="1">INDEX(IB$13:IB73,$B74+1,1)</f>
        <v>-</v>
      </c>
      <c r="IC74" s="535" cm="1">
        <f t="array" aca="1" ref="IC74" ca="1">INDEX(IC$13:IC73,$B74+1,1)</f>
        <v>1</v>
      </c>
      <c r="ID74" s="727">
        <f t="shared" si="265"/>
        <v>0</v>
      </c>
      <c r="IE74" s="727">
        <f t="shared" si="265"/>
        <v>0</v>
      </c>
      <c r="IF74" s="727">
        <f t="shared" si="265"/>
        <v>0</v>
      </c>
      <c r="IG74" s="727">
        <f t="shared" si="266"/>
        <v>0</v>
      </c>
      <c r="IH74" s="727">
        <f t="shared" si="266"/>
        <v>0</v>
      </c>
      <c r="II74" s="727">
        <f t="shared" si="266"/>
        <v>0</v>
      </c>
      <c r="IJ74" s="535" cm="1">
        <f t="array" aca="1" ref="IJ74" ca="1">INDEX(IJ$13:IJ73,$B74+1,1)</f>
        <v>0</v>
      </c>
      <c r="IK74" s="727">
        <f t="shared" si="267"/>
        <v>1</v>
      </c>
      <c r="IL74" s="727">
        <f t="shared" si="267"/>
        <v>0</v>
      </c>
      <c r="IM74" s="727">
        <f t="shared" si="267"/>
        <v>0</v>
      </c>
      <c r="IN74" s="727">
        <f t="shared" si="267"/>
        <v>0</v>
      </c>
      <c r="IO74" s="535" cm="1">
        <f t="array" aca="1" ref="IO74" ca="1">INDEX(IO$13:IO73,$B74+1,1)</f>
        <v>0</v>
      </c>
      <c r="IP74" s="727">
        <f t="shared" si="267"/>
        <v>0</v>
      </c>
      <c r="IQ74" s="18"/>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t="str" cm="1">
        <f t="array" aca="1" ref="JB74" ca="1">INDEX(JB$13:JB73,$B74+1,1)</f>
        <v>-</v>
      </c>
      <c r="JC74" s="535" t="str" cm="1">
        <f t="array" aca="1" ref="JC74" ca="1">INDEX(JC$13:JC73,$B74+1,1)</f>
        <v>-</v>
      </c>
      <c r="JD74" s="535" t="str" cm="1">
        <f t="array" aca="1" ref="JD74" ca="1">INDEX(JD$13:JD73,$B74+1,1)</f>
        <v>-</v>
      </c>
      <c r="JE74" s="535" t="str" cm="1">
        <f t="array" aca="1" ref="JE74" ca="1">INDEX(JE$13:JE73,$B74+1,1)</f>
        <v>-</v>
      </c>
      <c r="JF74" s="535" t="str" cm="1">
        <f t="array" aca="1" ref="JF74" ca="1">INDEX(JF$13:JF73,$B74+1,1)</f>
        <v>-</v>
      </c>
      <c r="JG74" s="535" t="str" cm="1">
        <f t="array" aca="1" ref="JG74" ca="1">INDEX(JG$13:JG73,$B74+1,1)</f>
        <v>-</v>
      </c>
      <c r="JH74" s="535" cm="1">
        <f t="array" aca="1" ref="JH74" ca="1">INDEX(JH$13:JH73,$B74+1,1)</f>
        <v>0</v>
      </c>
      <c r="JI74" s="535" cm="1">
        <f t="array" aca="1" ref="JI74" ca="1">INDEX(JI$13:JI73,$B74+1,1)</f>
        <v>0</v>
      </c>
      <c r="JJ74" s="545" cm="1">
        <f t="array" aca="1" ref="JJ74" ca="1">IF(AND($N74=JJ$10,$AS74&lt;&gt;0),INDEX(i.LTWFeedLevels,$AS74,12),0)</f>
        <v>0</v>
      </c>
      <c r="JK74" s="630" cm="1">
        <f t="array" aca="1" ref="JK74" ca="1">IF(AND($N74=JK$10,$AT74&lt;&gt;0),INDEX(i.LTWFeedLevels,$AT74,12),0)</f>
        <v>0</v>
      </c>
      <c r="JL74" s="457">
        <f t="shared" ref="JL74:JN74" ca="1" si="367">JK74</f>
        <v>0</v>
      </c>
      <c r="JM74" s="457">
        <f t="shared" ca="1" si="367"/>
        <v>0</v>
      </c>
      <c r="JN74" s="457">
        <f t="shared" ca="1" si="367"/>
        <v>0</v>
      </c>
      <c r="JO74" s="545" cm="1">
        <f t="array" aca="1" ref="JO74" ca="1">IF(AND($N74=JO$10,$AS74&lt;&gt;0),INDEX(i.LTWFeedLevels,$AS74,12),0)</f>
        <v>0</v>
      </c>
      <c r="JP74" s="630" cm="1">
        <f t="array" aca="1" ref="JP74" ca="1">IF(AND($N74=JP$10,$AT74&lt;&gt;0),INDEX(i.LTWFeedLevels,$AT74,12),0)</f>
        <v>0</v>
      </c>
      <c r="JQ74" s="457">
        <f t="shared" ref="JQ74:JS74" ca="1" si="368">JP74</f>
        <v>0</v>
      </c>
      <c r="JR74" s="457">
        <f t="shared" ca="1" si="368"/>
        <v>0</v>
      </c>
      <c r="JS74" s="457">
        <f t="shared" ca="1" si="368"/>
        <v>0</v>
      </c>
      <c r="JT74" s="545" cm="1">
        <f t="array" aca="1" ref="JT74" ca="1">IF(AND($N74=JT$10,$AS74&lt;&gt;0),INDEX(i.LTWFeedLevels,$AS74,12),0)</f>
        <v>0</v>
      </c>
      <c r="JU74" s="630" cm="1">
        <f t="array" aca="1" ref="JU74" ca="1">IF(AND($N74=JU$10,$AT74&lt;&gt;0),INDEX(i.LTWFeedLevels,$AT74,12),0)</f>
        <v>0</v>
      </c>
      <c r="JV74" s="457">
        <f t="shared" ref="JV74:JX74" ca="1" si="369">JU74</f>
        <v>0</v>
      </c>
      <c r="JW74" s="457">
        <f t="shared" ca="1" si="369"/>
        <v>0</v>
      </c>
      <c r="JX74" s="457">
        <f t="shared" ca="1" si="369"/>
        <v>0</v>
      </c>
      <c r="JY74" s="189">
        <f t="shared" ca="1" si="271"/>
        <v>0</v>
      </c>
      <c r="JZ74" s="189">
        <f t="shared" ca="1" si="271"/>
        <v>0</v>
      </c>
      <c r="KA74" s="189">
        <f t="shared" ca="1" si="271"/>
        <v>0</v>
      </c>
      <c r="KB74" s="189">
        <f t="shared" ca="1" si="271"/>
        <v>0</v>
      </c>
      <c r="KC74" s="189">
        <f t="shared" ca="1" si="271"/>
        <v>0</v>
      </c>
      <c r="KD74" s="189">
        <f t="shared" ca="1" si="271"/>
        <v>0</v>
      </c>
      <c r="KE74" s="189">
        <f t="shared" ca="1" si="271"/>
        <v>0</v>
      </c>
      <c r="KF74" s="189">
        <f t="shared" ca="1" si="271"/>
        <v>0</v>
      </c>
      <c r="KG74" s="189">
        <f t="shared" ca="1" si="271"/>
        <v>0</v>
      </c>
      <c r="KH74" s="189">
        <f t="shared" ca="1" si="271"/>
        <v>0</v>
      </c>
      <c r="KI74" s="189">
        <f t="shared" ca="1" si="272"/>
        <v>0</v>
      </c>
      <c r="KJ74" s="189">
        <f t="shared" ca="1" si="272"/>
        <v>0</v>
      </c>
      <c r="KK74" s="189">
        <f t="shared" ca="1" si="272"/>
        <v>0</v>
      </c>
      <c r="KL74" s="189">
        <f t="shared" ca="1" si="272"/>
        <v>0</v>
      </c>
      <c r="KM74" s="189">
        <f t="shared" ca="1" si="272"/>
        <v>0</v>
      </c>
      <c r="KN74" s="189">
        <f t="shared" ca="1" si="272"/>
        <v>0</v>
      </c>
      <c r="KO74" s="189">
        <f t="shared" ca="1" si="272"/>
        <v>0</v>
      </c>
      <c r="KP74" s="189">
        <f t="shared" ca="1" si="272"/>
        <v>0</v>
      </c>
      <c r="KQ74" s="189">
        <f t="shared" ca="1" si="272"/>
        <v>0</v>
      </c>
      <c r="KR74" s="189">
        <f t="shared" ca="1" si="272"/>
        <v>0</v>
      </c>
      <c r="KS74" s="189">
        <f t="shared" ca="1" si="273"/>
        <v>0</v>
      </c>
      <c r="KT74" s="189">
        <f t="shared" ca="1" si="273"/>
        <v>0</v>
      </c>
      <c r="KU74" s="189">
        <f t="shared" ca="1" si="273"/>
        <v>0</v>
      </c>
      <c r="KV74" s="189">
        <f t="shared" ca="1" si="273"/>
        <v>0</v>
      </c>
      <c r="KW74" s="189">
        <f t="shared" ca="1" si="273"/>
        <v>0</v>
      </c>
      <c r="KX74" s="189">
        <f t="shared" ca="1" si="273"/>
        <v>0</v>
      </c>
      <c r="KY74" s="189">
        <f t="shared" ca="1" si="273"/>
        <v>0</v>
      </c>
      <c r="KZ74" s="189">
        <f t="shared" ca="1" si="273"/>
        <v>0</v>
      </c>
      <c r="LA74" s="189">
        <f t="shared" ca="1" si="273"/>
        <v>0</v>
      </c>
      <c r="LB74" s="189">
        <f t="shared" ca="1" si="273"/>
        <v>0</v>
      </c>
      <c r="LC74" s="189">
        <f t="shared" ca="1" si="274"/>
        <v>0</v>
      </c>
      <c r="LD74" s="189">
        <f t="shared" ca="1" si="274"/>
        <v>0</v>
      </c>
      <c r="LE74" s="189">
        <f t="shared" ca="1" si="274"/>
        <v>0</v>
      </c>
      <c r="LF74" s="189">
        <f t="shared" ca="1" si="274"/>
        <v>0</v>
      </c>
      <c r="LG74" s="189">
        <f t="shared" ca="1" si="274"/>
        <v>0</v>
      </c>
      <c r="LH74" s="189">
        <f t="shared" ca="1" si="274"/>
        <v>0</v>
      </c>
      <c r="LI74" s="189">
        <f t="shared" ca="1" si="274"/>
        <v>0</v>
      </c>
      <c r="LJ74" s="189">
        <f t="shared" ca="1" si="274"/>
        <v>0</v>
      </c>
      <c r="LK74" s="189">
        <f t="shared" ca="1" si="274"/>
        <v>0</v>
      </c>
      <c r="LL74" s="189">
        <f t="shared" ca="1" si="274"/>
        <v>0</v>
      </c>
      <c r="LM74" s="189">
        <f t="shared" ca="1" si="275"/>
        <v>0</v>
      </c>
      <c r="LN74" s="189">
        <f t="shared" ca="1" si="275"/>
        <v>0</v>
      </c>
      <c r="LO74" s="189">
        <f t="shared" ca="1" si="275"/>
        <v>0</v>
      </c>
      <c r="LP74" s="189">
        <f t="shared" ca="1" si="275"/>
        <v>0</v>
      </c>
      <c r="LQ74" s="189">
        <f t="shared" ca="1" si="275"/>
        <v>0</v>
      </c>
      <c r="LR74" s="189">
        <f t="shared" ca="1" si="275"/>
        <v>0</v>
      </c>
      <c r="LS74" s="189">
        <f t="shared" ca="1" si="275"/>
        <v>0</v>
      </c>
      <c r="LT74" s="189">
        <f t="shared" ca="1" si="275"/>
        <v>0</v>
      </c>
      <c r="LU74" s="189">
        <f t="shared" ca="1" si="275"/>
        <v>0</v>
      </c>
      <c r="LV74" s="189">
        <f t="shared" ca="1" si="275"/>
        <v>0</v>
      </c>
      <c r="LW74" s="189">
        <f t="shared" ca="1" si="276"/>
        <v>0</v>
      </c>
      <c r="LX74" s="189">
        <f t="shared" ca="1" si="276"/>
        <v>0</v>
      </c>
      <c r="LY74" s="189">
        <f t="shared" ca="1" si="276"/>
        <v>0</v>
      </c>
      <c r="LZ74" s="189">
        <f t="shared" ca="1" si="276"/>
        <v>0</v>
      </c>
      <c r="MA74" s="189">
        <f t="shared" ca="1" si="276"/>
        <v>0</v>
      </c>
      <c r="MB74" s="189">
        <f t="shared" ca="1" si="276"/>
        <v>0</v>
      </c>
      <c r="MC74" s="189">
        <f t="shared" ca="1" si="276"/>
        <v>0</v>
      </c>
      <c r="MD74" s="189">
        <f t="shared" ca="1" si="276"/>
        <v>0</v>
      </c>
      <c r="ME74" s="189">
        <f t="shared" ca="1" si="276"/>
        <v>0</v>
      </c>
      <c r="MF74" s="189">
        <f t="shared" ca="1" si="276"/>
        <v>0</v>
      </c>
      <c r="MG74" s="189">
        <f t="shared" ca="1" si="277"/>
        <v>0</v>
      </c>
      <c r="MH74" s="189">
        <f t="shared" ca="1" si="277"/>
        <v>0</v>
      </c>
      <c r="MI74" s="189">
        <f t="shared" ca="1" si="277"/>
        <v>0</v>
      </c>
      <c r="MJ74" s="189">
        <f t="shared" ca="1" si="277"/>
        <v>0</v>
      </c>
      <c r="MK74" s="189">
        <f t="shared" ca="1" si="277"/>
        <v>0</v>
      </c>
      <c r="ML74" s="189">
        <f t="shared" ca="1" si="277"/>
        <v>0</v>
      </c>
      <c r="MM74" s="189">
        <f t="shared" ca="1" si="277"/>
        <v>0</v>
      </c>
      <c r="MN74" s="189">
        <f t="shared" ca="1" si="277"/>
        <v>0</v>
      </c>
      <c r="MO74" s="189">
        <f t="shared" ca="1" si="277"/>
        <v>0</v>
      </c>
      <c r="MP74" s="189">
        <f t="shared" ca="1" si="277"/>
        <v>0</v>
      </c>
      <c r="MQ74" s="189">
        <f t="shared" ca="1" si="277"/>
        <v>0</v>
      </c>
      <c r="MR74" s="189">
        <f t="shared" ca="1" si="277"/>
        <v>0</v>
      </c>
      <c r="MS74" s="557">
        <f t="shared" ca="1" si="278"/>
        <v>0</v>
      </c>
      <c r="MT74" s="557">
        <f t="shared" ca="1" si="278"/>
        <v>0</v>
      </c>
      <c r="MU74" s="557">
        <f t="shared" ca="1" si="278"/>
        <v>0</v>
      </c>
      <c r="MV74" s="557">
        <f t="shared" ca="1" si="278"/>
        <v>0</v>
      </c>
      <c r="MW74" s="557">
        <f t="shared" ca="1" si="278"/>
        <v>0</v>
      </c>
      <c r="MX74" s="557">
        <f t="shared" ca="1" si="278"/>
        <v>0</v>
      </c>
      <c r="MY74" s="557">
        <f t="shared" ca="1" si="278"/>
        <v>0</v>
      </c>
      <c r="MZ74" s="557">
        <f t="shared" ca="1" si="278"/>
        <v>0</v>
      </c>
      <c r="NA74" s="557">
        <f t="shared" ca="1" si="278"/>
        <v>0</v>
      </c>
      <c r="NB74" s="557">
        <f t="shared" ca="1" si="278"/>
        <v>0</v>
      </c>
      <c r="NC74" s="557">
        <f t="shared" ca="1" si="279"/>
        <v>0</v>
      </c>
      <c r="ND74" s="557">
        <f t="shared" ca="1" si="279"/>
        <v>0</v>
      </c>
      <c r="NE74" s="557">
        <f t="shared" ca="1" si="279"/>
        <v>0</v>
      </c>
      <c r="NF74" s="557">
        <f t="shared" ca="1" si="279"/>
        <v>0</v>
      </c>
      <c r="NG74" s="557">
        <f t="shared" ca="1" si="279"/>
        <v>0</v>
      </c>
      <c r="NH74" s="557">
        <f t="shared" ca="1" si="279"/>
        <v>0</v>
      </c>
      <c r="NI74" s="557">
        <f t="shared" ca="1" si="279"/>
        <v>0</v>
      </c>
      <c r="NJ74" s="557">
        <f t="shared" ca="1" si="279"/>
        <v>0</v>
      </c>
      <c r="NK74" s="557">
        <f t="shared" ca="1" si="279"/>
        <v>0</v>
      </c>
      <c r="NL74" s="557">
        <f t="shared" ca="1" si="279"/>
        <v>0</v>
      </c>
      <c r="NM74" s="557">
        <f t="shared" ca="1" si="280"/>
        <v>0</v>
      </c>
      <c r="NN74" s="557">
        <f t="shared" ca="1" si="280"/>
        <v>0</v>
      </c>
      <c r="NO74" s="557">
        <f t="shared" ca="1" si="280"/>
        <v>0</v>
      </c>
      <c r="NP74" s="557">
        <f t="shared" ca="1" si="280"/>
        <v>0</v>
      </c>
      <c r="NQ74" s="557">
        <f t="shared" ca="1" si="280"/>
        <v>0</v>
      </c>
      <c r="NR74" s="557">
        <f t="shared" ca="1" si="280"/>
        <v>0</v>
      </c>
      <c r="NS74" s="557">
        <f t="shared" ca="1" si="280"/>
        <v>0</v>
      </c>
      <c r="NT74" s="557">
        <f t="shared" ca="1" si="280"/>
        <v>0</v>
      </c>
      <c r="NU74" s="557">
        <f t="shared" ca="1" si="280"/>
        <v>0</v>
      </c>
      <c r="NV74" s="557">
        <f t="shared" ca="1" si="280"/>
        <v>0</v>
      </c>
      <c r="NW74" s="557">
        <f t="shared" ca="1" si="281"/>
        <v>0</v>
      </c>
      <c r="NX74" s="557">
        <f t="shared" ca="1" si="281"/>
        <v>0</v>
      </c>
      <c r="NY74" s="557">
        <f t="shared" ca="1" si="281"/>
        <v>0</v>
      </c>
      <c r="NZ74" s="557">
        <f t="shared" ca="1" si="281"/>
        <v>0</v>
      </c>
      <c r="OA74" s="557">
        <f t="shared" ca="1" si="281"/>
        <v>0</v>
      </c>
      <c r="OB74" s="557">
        <f t="shared" ca="1" si="281"/>
        <v>0</v>
      </c>
      <c r="OC74" s="557">
        <f t="shared" ca="1" si="281"/>
        <v>0</v>
      </c>
      <c r="OD74" s="557">
        <f t="shared" ca="1" si="281"/>
        <v>0</v>
      </c>
      <c r="OE74" s="557">
        <f t="shared" ca="1" si="281"/>
        <v>0</v>
      </c>
      <c r="OF74" s="557">
        <f t="shared" ca="1" si="281"/>
        <v>0</v>
      </c>
      <c r="OG74" s="557">
        <f t="shared" ca="1" si="282"/>
        <v>0</v>
      </c>
      <c r="OH74" s="557">
        <f t="shared" ca="1" si="282"/>
        <v>0</v>
      </c>
      <c r="OI74" s="557">
        <f t="shared" ca="1" si="282"/>
        <v>0</v>
      </c>
      <c r="OJ74" s="557">
        <f t="shared" ca="1" si="282"/>
        <v>0</v>
      </c>
      <c r="OK74" s="557">
        <f t="shared" ca="1" si="282"/>
        <v>0</v>
      </c>
      <c r="OL74" s="557">
        <f t="shared" ca="1" si="282"/>
        <v>0</v>
      </c>
      <c r="OM74" s="557">
        <f t="shared" ca="1" si="282"/>
        <v>0</v>
      </c>
      <c r="ON74" s="557">
        <f t="shared" ca="1" si="282"/>
        <v>0</v>
      </c>
      <c r="OO74" s="557">
        <f t="shared" ca="1" si="282"/>
        <v>0</v>
      </c>
      <c r="OP74" s="557">
        <f t="shared" ca="1" si="282"/>
        <v>0</v>
      </c>
      <c r="OQ74" s="557">
        <f t="shared" ca="1" si="283"/>
        <v>0</v>
      </c>
      <c r="OR74" s="557">
        <f t="shared" ca="1" si="283"/>
        <v>0</v>
      </c>
      <c r="OS74" s="557">
        <f t="shared" ca="1" si="283"/>
        <v>0</v>
      </c>
      <c r="OT74" s="557">
        <f t="shared" ca="1" si="283"/>
        <v>0</v>
      </c>
      <c r="OU74" s="557">
        <f t="shared" ca="1" si="283"/>
        <v>0</v>
      </c>
      <c r="OV74" s="557">
        <f t="shared" ca="1" si="283"/>
        <v>0</v>
      </c>
      <c r="OW74" s="557">
        <f t="shared" ca="1" si="283"/>
        <v>0</v>
      </c>
      <c r="OX74" s="557">
        <f t="shared" ca="1" si="283"/>
        <v>0</v>
      </c>
      <c r="OY74" s="557">
        <f t="shared" ca="1" si="283"/>
        <v>0</v>
      </c>
      <c r="OZ74" s="557">
        <f t="shared" ca="1" si="283"/>
        <v>0</v>
      </c>
      <c r="PA74" s="557">
        <f t="shared" ca="1" si="284"/>
        <v>0</v>
      </c>
      <c r="PB74" s="557">
        <f t="shared" ca="1" si="284"/>
        <v>0</v>
      </c>
      <c r="PC74" s="557">
        <f t="shared" ca="1" si="284"/>
        <v>0</v>
      </c>
      <c r="PD74" s="557">
        <f t="shared" ca="1" si="284"/>
        <v>0</v>
      </c>
      <c r="PE74" s="557">
        <f t="shared" ca="1" si="284"/>
        <v>0</v>
      </c>
      <c r="PF74" s="557">
        <f t="shared" ca="1" si="284"/>
        <v>0</v>
      </c>
      <c r="PG74" s="557">
        <f t="shared" ca="1" si="284"/>
        <v>0</v>
      </c>
      <c r="PH74" s="557">
        <f t="shared" ca="1" si="284"/>
        <v>0</v>
      </c>
      <c r="PI74" s="557">
        <f t="shared" ca="1" si="284"/>
        <v>0</v>
      </c>
      <c r="PJ74" s="557">
        <f t="shared" ca="1" si="284"/>
        <v>0</v>
      </c>
      <c r="PK74" s="557">
        <f t="shared" ca="1" si="285"/>
        <v>0</v>
      </c>
      <c r="PL74" s="557">
        <f t="shared" ca="1" si="285"/>
        <v>0</v>
      </c>
      <c r="PM74" s="557">
        <f t="shared" ca="1" si="285"/>
        <v>0</v>
      </c>
      <c r="PN74" s="557">
        <f t="shared" ca="1" si="285"/>
        <v>0</v>
      </c>
      <c r="PO74" s="557">
        <f t="shared" ca="1" si="285"/>
        <v>0</v>
      </c>
      <c r="PP74" s="557">
        <f t="shared" ca="1" si="285"/>
        <v>0</v>
      </c>
      <c r="PQ74" s="557">
        <f t="shared" ca="1" si="285"/>
        <v>0</v>
      </c>
      <c r="PR74" s="557">
        <f t="shared" ca="1" si="285"/>
        <v>0</v>
      </c>
      <c r="PS74" s="557">
        <f t="shared" ca="1" si="285"/>
        <v>0</v>
      </c>
      <c r="PT74" s="557">
        <f t="shared" ca="1" si="285"/>
        <v>0</v>
      </c>
      <c r="PU74" s="557">
        <f t="shared" ca="1" si="286"/>
        <v>0</v>
      </c>
      <c r="PV74" s="557">
        <f t="shared" ca="1" si="286"/>
        <v>0</v>
      </c>
      <c r="PW74" s="557">
        <f t="shared" ca="1" si="286"/>
        <v>0</v>
      </c>
      <c r="PX74" s="557">
        <f t="shared" ca="1" si="286"/>
        <v>0</v>
      </c>
      <c r="PY74" s="557">
        <f t="shared" ca="1" si="286"/>
        <v>0</v>
      </c>
      <c r="PZ74" s="557">
        <f t="shared" ca="1" si="286"/>
        <v>0</v>
      </c>
      <c r="QA74" s="557">
        <f t="shared" ca="1" si="286"/>
        <v>0</v>
      </c>
      <c r="QB74" s="557">
        <f t="shared" ca="1" si="286"/>
        <v>0</v>
      </c>
      <c r="QC74" s="557">
        <f t="shared" ca="1" si="286"/>
        <v>0</v>
      </c>
      <c r="QD74" s="557">
        <f t="shared" ca="1" si="286"/>
        <v>0</v>
      </c>
      <c r="QE74" s="557">
        <f t="shared" ca="1" si="287"/>
        <v>0</v>
      </c>
      <c r="QF74" s="557">
        <f t="shared" ca="1" si="287"/>
        <v>0</v>
      </c>
      <c r="QG74" s="557">
        <f t="shared" ca="1" si="287"/>
        <v>0</v>
      </c>
      <c r="QH74" s="557">
        <f t="shared" ca="1" si="287"/>
        <v>0</v>
      </c>
      <c r="QI74" s="557">
        <f t="shared" ca="1" si="287"/>
        <v>0</v>
      </c>
      <c r="QJ74" s="557">
        <f t="shared" ca="1" si="287"/>
        <v>0</v>
      </c>
      <c r="QK74" s="557">
        <f t="shared" ca="1" si="287"/>
        <v>0</v>
      </c>
      <c r="QL74" s="557">
        <f t="shared" ca="1" si="287"/>
        <v>0</v>
      </c>
      <c r="QM74" s="557">
        <f t="shared" ca="1" si="287"/>
        <v>0</v>
      </c>
      <c r="QN74" s="557">
        <f t="shared" ca="1" si="287"/>
        <v>0</v>
      </c>
      <c r="QO74" s="557">
        <f t="shared" ca="1" si="288"/>
        <v>0</v>
      </c>
      <c r="QP74" s="557">
        <f t="shared" ca="1" si="288"/>
        <v>0</v>
      </c>
      <c r="QQ74" s="557">
        <f t="shared" ca="1" si="288"/>
        <v>0</v>
      </c>
      <c r="QR74" s="557">
        <f t="shared" ca="1" si="288"/>
        <v>0</v>
      </c>
      <c r="QS74" s="557">
        <f t="shared" ca="1" si="288"/>
        <v>0</v>
      </c>
      <c r="QT74" s="557">
        <f t="shared" ca="1" si="288"/>
        <v>0</v>
      </c>
      <c r="QU74" s="557">
        <f t="shared" ca="1" si="288"/>
        <v>0</v>
      </c>
      <c r="QV74" s="557">
        <f t="shared" ca="1" si="288"/>
        <v>0</v>
      </c>
      <c r="QW74" s="557">
        <f t="shared" ca="1" si="288"/>
        <v>0</v>
      </c>
      <c r="QX74" s="557">
        <f t="shared" ca="1" si="288"/>
        <v>0</v>
      </c>
      <c r="QY74" s="557">
        <f t="shared" ca="1" si="289"/>
        <v>0</v>
      </c>
      <c r="QZ74" s="557">
        <f t="shared" ca="1" si="289"/>
        <v>0</v>
      </c>
      <c r="RA74" s="557">
        <f t="shared" ca="1" si="289"/>
        <v>0</v>
      </c>
      <c r="RB74" s="557">
        <f t="shared" ca="1" si="289"/>
        <v>0</v>
      </c>
      <c r="RC74" s="557">
        <f t="shared" ca="1" si="289"/>
        <v>0</v>
      </c>
      <c r="RD74" s="557">
        <f t="shared" ca="1" si="289"/>
        <v>0</v>
      </c>
      <c r="RE74" s="557">
        <f t="shared" ca="1" si="289"/>
        <v>0</v>
      </c>
      <c r="RF74" s="557">
        <f t="shared" ca="1" si="289"/>
        <v>0</v>
      </c>
      <c r="RG74" s="557">
        <f t="shared" ca="1" si="289"/>
        <v>0</v>
      </c>
      <c r="RH74" s="557">
        <f t="shared" ca="1" si="289"/>
        <v>0</v>
      </c>
      <c r="RI74" s="557">
        <f t="shared" ca="1" si="290"/>
        <v>0</v>
      </c>
      <c r="RJ74" s="557">
        <f t="shared" ca="1" si="290"/>
        <v>0</v>
      </c>
      <c r="RK74" s="557">
        <f t="shared" ca="1" si="290"/>
        <v>0</v>
      </c>
      <c r="RL74" s="557">
        <f t="shared" ca="1" si="290"/>
        <v>0</v>
      </c>
      <c r="RM74" s="557">
        <f t="shared" ca="1" si="290"/>
        <v>0</v>
      </c>
      <c r="RN74" s="557">
        <f t="shared" ca="1" si="290"/>
        <v>0</v>
      </c>
      <c r="RO74" s="557">
        <f t="shared" ca="1" si="290"/>
        <v>0</v>
      </c>
      <c r="RP74" s="557">
        <f t="shared" ca="1" si="290"/>
        <v>0</v>
      </c>
      <c r="RQ74" s="557">
        <f t="shared" ca="1" si="290"/>
        <v>0</v>
      </c>
      <c r="RR74" s="557">
        <f t="shared" ca="1" si="290"/>
        <v>0</v>
      </c>
      <c r="RS74" s="557">
        <f t="shared" ca="1" si="291"/>
        <v>0</v>
      </c>
      <c r="RT74" s="557">
        <f t="shared" ca="1" si="291"/>
        <v>0</v>
      </c>
      <c r="RU74" s="557">
        <f t="shared" ca="1" si="291"/>
        <v>0</v>
      </c>
      <c r="RV74" s="557">
        <f t="shared" ca="1" si="291"/>
        <v>0</v>
      </c>
      <c r="RW74" s="557">
        <f t="shared" ca="1" si="291"/>
        <v>0</v>
      </c>
      <c r="RX74" s="557">
        <f t="shared" ca="1" si="291"/>
        <v>0</v>
      </c>
      <c r="RY74" s="557">
        <f t="shared" ca="1" si="291"/>
        <v>0</v>
      </c>
      <c r="RZ74" s="557">
        <f t="shared" ca="1" si="291"/>
        <v>0</v>
      </c>
      <c r="SA74" s="557">
        <f t="shared" ca="1" si="291"/>
        <v>0</v>
      </c>
      <c r="SB74" s="557">
        <f t="shared" ca="1" si="291"/>
        <v>0</v>
      </c>
      <c r="SC74" s="557">
        <f t="shared" ca="1" si="292"/>
        <v>0</v>
      </c>
      <c r="SD74" s="557">
        <f t="shared" ca="1" si="292"/>
        <v>0</v>
      </c>
      <c r="SE74" s="557">
        <f t="shared" ca="1" si="292"/>
        <v>0</v>
      </c>
      <c r="SF74" s="557">
        <f t="shared" ca="1" si="292"/>
        <v>0</v>
      </c>
      <c r="SG74" s="557">
        <f t="shared" ca="1" si="292"/>
        <v>0</v>
      </c>
      <c r="SH74" s="557">
        <f t="shared" ca="1" si="292"/>
        <v>0</v>
      </c>
      <c r="SI74" s="557">
        <f t="shared" ca="1" si="292"/>
        <v>0</v>
      </c>
      <c r="SJ74" s="557">
        <f t="shared" ca="1" si="292"/>
        <v>0</v>
      </c>
      <c r="SK74" s="557">
        <f t="shared" ca="1" si="292"/>
        <v>0</v>
      </c>
      <c r="SL74" s="557">
        <f t="shared" ca="1" si="292"/>
        <v>0</v>
      </c>
      <c r="SM74" s="557">
        <f t="shared" ca="1" si="293"/>
        <v>0</v>
      </c>
      <c r="SN74" s="557">
        <f t="shared" ca="1" si="293"/>
        <v>0</v>
      </c>
      <c r="SO74" s="557">
        <f t="shared" ca="1" si="293"/>
        <v>0</v>
      </c>
      <c r="SP74" s="557">
        <f t="shared" ca="1" si="293"/>
        <v>0</v>
      </c>
      <c r="SQ74" s="557">
        <f t="shared" ca="1" si="293"/>
        <v>0</v>
      </c>
      <c r="SR74" s="557">
        <f t="shared" ca="1" si="293"/>
        <v>0</v>
      </c>
      <c r="SS74" s="557">
        <f t="shared" ca="1" si="293"/>
        <v>0</v>
      </c>
      <c r="ST74" s="557">
        <f t="shared" ca="1" si="293"/>
        <v>0</v>
      </c>
      <c r="SU74" s="557">
        <f t="shared" ca="1" si="293"/>
        <v>0</v>
      </c>
      <c r="SV74" s="557">
        <f t="shared" ca="1" si="293"/>
        <v>0</v>
      </c>
      <c r="SW74" s="557">
        <f t="shared" ca="1" si="294"/>
        <v>0</v>
      </c>
      <c r="SX74" s="557">
        <f t="shared" ca="1" si="294"/>
        <v>0</v>
      </c>
      <c r="SY74" s="557">
        <f t="shared" ca="1" si="294"/>
        <v>0</v>
      </c>
      <c r="SZ74" s="557">
        <f t="shared" ca="1" si="294"/>
        <v>0</v>
      </c>
      <c r="TA74" s="557">
        <f t="shared" ca="1" si="294"/>
        <v>0</v>
      </c>
      <c r="TB74" s="557">
        <f t="shared" ca="1" si="294"/>
        <v>0</v>
      </c>
      <c r="TC74" s="557">
        <f t="shared" ca="1" si="294"/>
        <v>0</v>
      </c>
      <c r="TD74" s="557">
        <f t="shared" ca="1" si="294"/>
        <v>0</v>
      </c>
      <c r="TE74" s="557">
        <f t="shared" ca="1" si="294"/>
        <v>0</v>
      </c>
      <c r="TF74" s="557">
        <f t="shared" ca="1" si="294"/>
        <v>0</v>
      </c>
      <c r="TG74" s="557">
        <f t="shared" ca="1" si="295"/>
        <v>0</v>
      </c>
      <c r="TH74" s="557">
        <f t="shared" ca="1" si="295"/>
        <v>0</v>
      </c>
      <c r="TI74" s="557">
        <f t="shared" ca="1" si="295"/>
        <v>0</v>
      </c>
      <c r="TJ74" s="557">
        <f t="shared" ca="1" si="295"/>
        <v>0</v>
      </c>
      <c r="TK74" s="557">
        <f t="shared" ca="1" si="295"/>
        <v>0</v>
      </c>
      <c r="TL74" s="557">
        <f t="shared" ca="1" si="295"/>
        <v>0</v>
      </c>
      <c r="TM74" s="557">
        <f t="shared" ca="1" si="295"/>
        <v>0</v>
      </c>
      <c r="TN74" s="557">
        <f t="shared" ca="1" si="295"/>
        <v>0</v>
      </c>
      <c r="TO74" s="557">
        <f t="shared" ca="1" si="295"/>
        <v>0</v>
      </c>
      <c r="TP74" s="557">
        <f t="shared" ca="1" si="295"/>
        <v>0</v>
      </c>
      <c r="TQ74" s="557">
        <f t="shared" ca="1" si="296"/>
        <v>0</v>
      </c>
      <c r="TR74" s="557">
        <f t="shared" ca="1" si="296"/>
        <v>0</v>
      </c>
      <c r="TS74" s="557">
        <f t="shared" ca="1" si="296"/>
        <v>0</v>
      </c>
      <c r="TT74" s="557">
        <f t="shared" ca="1" si="296"/>
        <v>0</v>
      </c>
      <c r="TU74" s="557">
        <f t="shared" ca="1" si="296"/>
        <v>0</v>
      </c>
      <c r="TV74" s="557">
        <f t="shared" ca="1" si="296"/>
        <v>0</v>
      </c>
      <c r="TW74" s="557">
        <f t="shared" ca="1" si="296"/>
        <v>0</v>
      </c>
      <c r="TX74" s="557">
        <f t="shared" ca="1" si="296"/>
        <v>0</v>
      </c>
      <c r="TY74" s="557">
        <f t="shared" ca="1" si="296"/>
        <v>0</v>
      </c>
      <c r="TZ74" s="557">
        <f t="shared" ca="1" si="296"/>
        <v>0</v>
      </c>
      <c r="UA74" s="557">
        <f t="shared" ca="1" si="297"/>
        <v>0</v>
      </c>
      <c r="UB74" s="557">
        <f t="shared" ca="1" si="297"/>
        <v>0</v>
      </c>
      <c r="UC74" s="557">
        <f t="shared" ca="1" si="297"/>
        <v>0</v>
      </c>
      <c r="UD74" s="557">
        <f t="shared" ca="1" si="297"/>
        <v>0</v>
      </c>
      <c r="UE74" s="557">
        <f t="shared" ca="1" si="297"/>
        <v>0</v>
      </c>
      <c r="UF74" s="557">
        <f t="shared" ca="1" si="297"/>
        <v>0</v>
      </c>
      <c r="UG74" s="557">
        <f t="shared" ca="1" si="297"/>
        <v>0</v>
      </c>
      <c r="UH74" s="557">
        <f t="shared" ca="1" si="297"/>
        <v>0</v>
      </c>
      <c r="UI74" s="557">
        <f t="shared" ca="1" si="297"/>
        <v>0</v>
      </c>
      <c r="UJ74" s="557">
        <f t="shared" ca="1" si="297"/>
        <v>0</v>
      </c>
      <c r="UK74" s="557">
        <f t="shared" ca="1" si="298"/>
        <v>0</v>
      </c>
      <c r="UL74" s="557">
        <f t="shared" ca="1" si="298"/>
        <v>0</v>
      </c>
      <c r="UM74" s="557">
        <f t="shared" ca="1" si="298"/>
        <v>0</v>
      </c>
      <c r="UN74" s="557">
        <f t="shared" ca="1" si="298"/>
        <v>0</v>
      </c>
      <c r="UO74" s="557">
        <f t="shared" ca="1" si="298"/>
        <v>0</v>
      </c>
      <c r="UP74" s="557">
        <f t="shared" ca="1" si="298"/>
        <v>0</v>
      </c>
      <c r="UQ74" s="557">
        <f t="shared" ca="1" si="298"/>
        <v>0</v>
      </c>
      <c r="UR74" s="557">
        <f t="shared" ca="1" si="298"/>
        <v>0</v>
      </c>
      <c r="US74" s="557">
        <f t="shared" ca="1" si="298"/>
        <v>0</v>
      </c>
      <c r="UT74" s="557">
        <f t="shared" ca="1" si="298"/>
        <v>0</v>
      </c>
      <c r="UU74" s="557">
        <f t="shared" ca="1" si="299"/>
        <v>0</v>
      </c>
      <c r="UV74" s="557">
        <f t="shared" ca="1" si="299"/>
        <v>0</v>
      </c>
      <c r="UW74" s="557">
        <f t="shared" ca="1" si="299"/>
        <v>0</v>
      </c>
      <c r="UX74" s="557">
        <f t="shared" ca="1" si="299"/>
        <v>0</v>
      </c>
      <c r="UY74" s="557">
        <f t="shared" ca="1" si="299"/>
        <v>0</v>
      </c>
      <c r="UZ74" s="557">
        <f t="shared" ca="1" si="299"/>
        <v>0</v>
      </c>
      <c r="VA74" s="557">
        <f t="shared" ca="1" si="299"/>
        <v>0</v>
      </c>
      <c r="VB74" s="557">
        <f t="shared" ca="1" si="299"/>
        <v>0</v>
      </c>
      <c r="VC74" s="557">
        <f t="shared" ca="1" si="299"/>
        <v>0</v>
      </c>
      <c r="VD74" s="557">
        <f t="shared" ca="1" si="299"/>
        <v>0</v>
      </c>
      <c r="VE74" s="557">
        <f t="shared" ca="1" si="300"/>
        <v>0</v>
      </c>
      <c r="VF74" s="557">
        <f t="shared" ca="1" si="300"/>
        <v>0</v>
      </c>
      <c r="VG74" s="557">
        <f t="shared" ca="1" si="300"/>
        <v>0</v>
      </c>
      <c r="VH74" s="557">
        <f t="shared" ca="1" si="300"/>
        <v>0</v>
      </c>
      <c r="VI74" s="557">
        <f t="shared" ca="1" si="300"/>
        <v>0</v>
      </c>
      <c r="VJ74" s="557">
        <f t="shared" ca="1" si="300"/>
        <v>0</v>
      </c>
      <c r="VK74" s="557">
        <f t="shared" ca="1" si="300"/>
        <v>0</v>
      </c>
      <c r="VL74" s="557">
        <f t="shared" ca="1" si="300"/>
        <v>0</v>
      </c>
      <c r="VM74" s="557">
        <f t="shared" ca="1" si="300"/>
        <v>0</v>
      </c>
      <c r="VN74" s="557">
        <f t="shared" ca="1" si="300"/>
        <v>0</v>
      </c>
      <c r="VO74" s="557">
        <f t="shared" ca="1" si="300"/>
        <v>0</v>
      </c>
      <c r="VP74" s="189">
        <f t="shared" ca="1" si="301"/>
        <v>0</v>
      </c>
      <c r="VQ74" s="189">
        <f t="shared" ca="1" si="301"/>
        <v>0</v>
      </c>
      <c r="VR74" s="189">
        <f t="shared" ca="1" si="301"/>
        <v>0</v>
      </c>
      <c r="VS74" s="189">
        <f t="shared" ca="1" si="301"/>
        <v>0</v>
      </c>
      <c r="VT74" s="189">
        <f t="shared" ca="1" si="301"/>
        <v>0</v>
      </c>
      <c r="VU74" s="230">
        <f t="shared" ca="1" si="302"/>
        <v>0</v>
      </c>
      <c r="VV74" s="189">
        <f t="shared" ca="1" si="303"/>
        <v>0</v>
      </c>
      <c r="VW74" s="189">
        <f t="shared" ca="1" si="303"/>
        <v>0</v>
      </c>
      <c r="VX74" s="189">
        <f t="shared" ca="1" si="303"/>
        <v>0</v>
      </c>
      <c r="VY74" s="189">
        <f t="shared" ca="1" si="303"/>
        <v>0</v>
      </c>
      <c r="VZ74" s="189">
        <f t="shared" ca="1" si="303"/>
        <v>0</v>
      </c>
      <c r="WA74" s="230">
        <f t="shared" ca="1" si="304"/>
        <v>0</v>
      </c>
      <c r="WB74" s="231">
        <f t="shared" ca="1" si="305"/>
        <v>0</v>
      </c>
      <c r="WC74" s="231">
        <f t="shared" ca="1" si="305"/>
        <v>0</v>
      </c>
      <c r="WD74" s="231">
        <f t="shared" ca="1" si="305"/>
        <v>0</v>
      </c>
      <c r="WE74" s="231">
        <f t="shared" ca="1" si="305"/>
        <v>0</v>
      </c>
      <c r="WF74" s="544">
        <f t="shared" ca="1" si="306"/>
        <v>0</v>
      </c>
      <c r="WG74" s="231">
        <f t="shared" ca="1" si="307"/>
        <v>0</v>
      </c>
      <c r="WH74" s="231">
        <f t="shared" ca="1" si="307"/>
        <v>0</v>
      </c>
      <c r="WI74" s="231">
        <f t="shared" ca="1" si="307"/>
        <v>0</v>
      </c>
      <c r="WJ74" s="231">
        <f t="shared" ca="1" si="307"/>
        <v>0</v>
      </c>
      <c r="WK74" s="544">
        <f t="shared" ca="1" si="308"/>
        <v>0</v>
      </c>
      <c r="WL74" s="544">
        <f t="shared" ca="1" si="308"/>
        <v>0</v>
      </c>
      <c r="WM74" s="544">
        <f t="shared" ca="1" si="308"/>
        <v>0</v>
      </c>
      <c r="WN74" s="544">
        <f t="shared" ca="1" si="308"/>
        <v>0</v>
      </c>
      <c r="WO74" s="544">
        <f t="shared" ca="1" si="308"/>
        <v>0</v>
      </c>
      <c r="WP74" s="544">
        <f t="shared" ca="1" si="308"/>
        <v>0</v>
      </c>
      <c r="WQ74" s="544">
        <f t="shared" ca="1" si="308"/>
        <v>0</v>
      </c>
      <c r="WR74" s="535" cm="1">
        <f t="array" aca="1" ref="WR74" ca="1">INDEX(WR$13:WR73,$B74+1,1)</f>
        <v>0</v>
      </c>
      <c r="WS74" s="411">
        <f t="shared" ca="1" si="309"/>
        <v>67</v>
      </c>
      <c r="WT74" s="18"/>
      <c r="WU74" s="535" cm="1">
        <f t="array" aca="1" ref="WU74" ca="1">INDEX(WU$13:WU73,$B74+1,1)</f>
        <v>0</v>
      </c>
      <c r="WV74" s="411">
        <f t="shared" si="310"/>
        <v>0</v>
      </c>
      <c r="WW74" s="535" cm="1">
        <f t="array" aca="1" ref="WW74" ca="1">INDEX(WW$13:WW73,$B74+1,1)</f>
        <v>0</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535" t="str" cm="1">
        <f t="array" aca="1" ref="XH74" ca="1">INDEX(XH$13:XH73,$B74+1,1)</f>
        <v>-</v>
      </c>
      <c r="XI74" s="535" t="str" cm="1">
        <f t="array" aca="1" ref="XI74" ca="1">INDEX(XI$13:XI73,$B74+1,1)</f>
        <v>-</v>
      </c>
      <c r="XJ74" s="535" t="str" cm="1">
        <f t="array" aca="1" ref="XJ74" ca="1">INDEX(XJ$13:XJ73,$B74+1,1)</f>
        <v>-</v>
      </c>
      <c r="XK74" s="535" t="str" cm="1">
        <f t="array" aca="1" ref="XK74" ca="1">INDEX(XK$13:XK73,$B74+1,1)</f>
        <v>-</v>
      </c>
      <c r="XL74" s="535" t="str" cm="1">
        <f t="array" aca="1" ref="XL74" ca="1">INDEX(XL$13:XL73,$B74+1,1)</f>
        <v>-</v>
      </c>
      <c r="XM74" s="535" t="str" cm="1">
        <f t="array" aca="1" ref="XM74" ca="1">INDEX(XM$13:XM73,$B74+1,1)</f>
        <v>-</v>
      </c>
      <c r="XN74" s="18"/>
      <c r="XO74" s="411" t="b">
        <f t="shared" ca="1" si="311"/>
        <v>1</v>
      </c>
      <c r="XP74" s="475">
        <v>0</v>
      </c>
      <c r="XQ74" s="475">
        <v>1</v>
      </c>
      <c r="XR74" s="475">
        <v>1</v>
      </c>
      <c r="XS74" s="475">
        <v>1</v>
      </c>
      <c r="XT74" s="475">
        <v>1</v>
      </c>
      <c r="XU74" s="475">
        <v>450</v>
      </c>
      <c r="XV74" s="411">
        <f t="shared" ca="1" si="312"/>
        <v>0.35</v>
      </c>
      <c r="XW74" s="535" cm="1">
        <f t="array" aca="1" ref="XW74" ca="1">INDEX(XW$13:XW73,$B74+1,1)</f>
        <v>0</v>
      </c>
      <c r="XX74" s="535" cm="1">
        <f t="array" aca="1" ref="XX74" ca="1">INDEX(XX$13:XX73,$B74+1,1)</f>
        <v>0</v>
      </c>
      <c r="XY74" s="535" cm="1">
        <f t="array" aca="1" ref="XY74" ca="1">INDEX(XY$13:XY73,$B74+1,1)</f>
        <v>1</v>
      </c>
      <c r="XZ74" s="535" cm="1">
        <f t="array" aca="1" ref="XZ74" ca="1">INDEX(XZ$13:XZ73,$B74+1,1)</f>
        <v>0</v>
      </c>
      <c r="YA74" s="535" t="str" cm="1">
        <f t="array" aca="1" ref="YA74" ca="1">INDEX(YA$13:YA73,$B74+1,1)</f>
        <v>-</v>
      </c>
      <c r="YB74" s="545" cm="1">
        <f t="array" aca="1" ref="YB74" ca="1">INDEX(i.AgeJ,$AD74,1)</f>
        <v>0</v>
      </c>
      <c r="YC74" s="535" t="str" cm="1">
        <f t="array" aca="1" ref="YC74" ca="1">INDEX(YC$13:YC73,$B74+1,1)</f>
        <v>-</v>
      </c>
      <c r="YD74" s="411" t="str">
        <f t="shared" si="313"/>
        <v>-</v>
      </c>
      <c r="YE74" s="411" t="str">
        <f t="shared" si="313"/>
        <v>-</v>
      </c>
      <c r="YF74" s="535" t="str" cm="1">
        <f t="array" aca="1" ref="YF74" ca="1">INDEX(YF$13:YF73,$B74+1,1)</f>
        <v>-</v>
      </c>
      <c r="YG74" s="535" t="str" cm="1">
        <f t="array" aca="1" ref="YG74" ca="1">INDEX(YG$13:YG73,$B74+1,1)</f>
        <v>-</v>
      </c>
      <c r="YH74" s="535" t="str" cm="1">
        <f t="array" aca="1" ref="YH74" ca="1">INDEX(YH$13:YH73,$B74+1,1)</f>
        <v>-</v>
      </c>
      <c r="YI74" s="535" t="str" cm="1">
        <f t="array" aca="1" ref="YI74" ca="1">INDEX(YI$13:YI73,$B74+1,1)</f>
        <v>-</v>
      </c>
      <c r="YJ74" s="535" t="str" cm="1">
        <f t="array" aca="1" ref="YJ74" ca="1">INDEX(YJ$13:YJ73,$B74+1,1)</f>
        <v>-</v>
      </c>
      <c r="YK74" s="535" t="b" cm="1">
        <f t="array" aca="1" ref="YK74" ca="1">INDEX(YK$13:YK73,$B74+1,1)</f>
        <v>1</v>
      </c>
      <c r="YL74" s="535" t="str" cm="1">
        <f t="array" aca="1" ref="YL74" ca="1">INDEX(YL$13:YL73,$B74+1,1)</f>
        <v>-</v>
      </c>
      <c r="YM74" s="535" cm="1">
        <f t="array" aca="1" ref="YM74" ca="1">INDEX(YM$13:YM73,$B74+1,1)</f>
        <v>0</v>
      </c>
      <c r="YN74" s="535" cm="1">
        <f t="array" aca="1" ref="YN74" ca="1">INDEX(YN$13:YN73,$B74+1,1)</f>
        <v>0</v>
      </c>
      <c r="YO74" s="535" cm="1">
        <f t="array" aca="1" ref="YO74" ca="1">INDEX(YO$13:YO73,$B74+1,1)</f>
        <v>0</v>
      </c>
      <c r="YP74" s="18"/>
      <c r="YQ74" s="411">
        <f t="shared" si="314"/>
        <v>50</v>
      </c>
      <c r="YR74" s="411">
        <f t="shared" si="314"/>
        <v>50</v>
      </c>
      <c r="YS74" s="411">
        <f t="shared" si="314"/>
        <v>50</v>
      </c>
      <c r="YT74" s="411">
        <f t="shared" si="314"/>
        <v>50</v>
      </c>
      <c r="YU74" s="535" cm="1">
        <f t="array" aca="1" ref="YU74" ca="1">INDEX(YU$13:YU73,$B74+1,1)</f>
        <v>1</v>
      </c>
      <c r="YV74" s="535" cm="1">
        <f t="array" aca="1" ref="YV74" ca="1">INDEX(YV$13:YV73,$B74+1,1)</f>
        <v>1</v>
      </c>
      <c r="YW74" s="535" cm="1">
        <f t="array" aca="1" ref="YW74" ca="1">INDEX(YW$13:YW73,$B74+1,1)</f>
        <v>1</v>
      </c>
      <c r="YX74" s="535" cm="1">
        <f t="array" aca="1" ref="YX74" ca="1">INDEX(YX$13:YX73,$B74+1,1)</f>
        <v>1</v>
      </c>
      <c r="YY74" s="535" t="str" cm="1">
        <f t="array" aca="1" ref="YY74" ca="1">INDEX(YY$13:YY73,$B74+1,1)</f>
        <v>-</v>
      </c>
      <c r="YZ74" s="535" t="str" cm="1">
        <f t="array" aca="1" ref="YZ74" ca="1">INDEX(YZ$13:YZ73,$B74+1,1)</f>
        <v>-</v>
      </c>
      <c r="ZA74" s="535" t="str" cm="1">
        <f t="array" aca="1" ref="ZA74" ca="1">INDEX(ZA$13:ZA73,$B74+1,1)</f>
        <v>-</v>
      </c>
      <c r="ZB74" s="535" t="str" cm="1">
        <f t="array" aca="1" ref="ZB74" ca="1">INDEX(ZB$13:ZB73,$B74+1,1)</f>
        <v>-</v>
      </c>
      <c r="ZC74" s="535" t="str" cm="1">
        <f t="array" aca="1" ref="ZC74" ca="1">INDEX(ZC$13:ZC73,$B74+1,1)</f>
        <v>-</v>
      </c>
      <c r="ZD74" s="18"/>
      <c r="ZE74" s="411">
        <f t="shared" ca="1" si="315"/>
        <v>1</v>
      </c>
      <c r="ZF74" s="18"/>
      <c r="ZG74" s="535" t="str" cm="1">
        <f t="array" aca="1" ref="ZG74" ca="1">INDEX(ZG$13:ZG73,$B74+1,1)</f>
        <v>-</v>
      </c>
      <c r="ZH74" s="535" t="str" cm="1">
        <f t="array" aca="1" ref="ZH74" ca="1">INDEX(ZH$13:ZH73,$B74+1,1)</f>
        <v>-</v>
      </c>
      <c r="ZI74" s="535" t="str" cm="1">
        <f t="array" aca="1" ref="ZI74" ca="1">INDEX(ZI$13:ZI73,$B74+1,1)</f>
        <v>-</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43">
        <f t="shared" ca="1" si="316"/>
        <v>652</v>
      </c>
      <c r="ZP74" s="543">
        <f t="shared" ca="1" si="316"/>
        <v>686</v>
      </c>
      <c r="ZQ74" s="543">
        <f t="shared" ca="1" si="316"/>
        <v>721</v>
      </c>
      <c r="ZR74" s="459">
        <f t="shared" ca="1" si="317"/>
        <v>469</v>
      </c>
      <c r="ZS74" s="459">
        <f t="shared" ca="1" si="317"/>
        <v>504</v>
      </c>
      <c r="ZT74" s="459">
        <f t="shared" ca="1" si="317"/>
        <v>539</v>
      </c>
      <c r="ZU74" s="459">
        <f t="shared" ca="1" si="318"/>
        <v>385</v>
      </c>
      <c r="ZV74" s="459">
        <f t="shared" ca="1" si="318"/>
        <v>420</v>
      </c>
      <c r="ZW74" s="459">
        <f t="shared" ca="1" si="318"/>
        <v>455</v>
      </c>
      <c r="ZX74" s="535" t="str" cm="1">
        <f t="array" aca="1" ref="ZX74" ca="1">INDEX(ZX$13:ZX73,$B74+1,1)</f>
        <v>-</v>
      </c>
      <c r="ZY74" s="535" t="str" cm="1">
        <f t="array" aca="1" ref="ZY74" ca="1">INDEX(ZY$13:ZY73,$B74+1,1)</f>
        <v>-</v>
      </c>
      <c r="ZZ74" s="535" t="str" cm="1">
        <f t="array" aca="1" ref="ZZ74" ca="1">INDEX(ZZ$13:ZZ73,$B74+1,1)</f>
        <v>-</v>
      </c>
      <c r="AAA74" s="535" t="str" cm="1">
        <f t="array" aca="1" ref="AAA74" ca="1">INDEX(AAA$13:AAA73,$B74+1,1)</f>
        <v>-</v>
      </c>
      <c r="AAB74" s="535" t="str" cm="1">
        <f t="array" aca="1" ref="AAB74" ca="1">INDEX(AAB$13:AAB73,$B74+1,1)</f>
        <v>-</v>
      </c>
      <c r="AAC74" s="535" t="str" cm="1">
        <f t="array" aca="1" ref="AAC74" ca="1">INDEX(AAC$13:AAC73,$B74+1,1)</f>
        <v>-</v>
      </c>
      <c r="AAD74" s="535" t="str" cm="1">
        <f t="array" aca="1" ref="AAD74" ca="1">INDEX(AAD$13:AAD73,$B74+1,1)</f>
        <v>-</v>
      </c>
      <c r="AAE74" s="535" t="str" cm="1">
        <f t="array" aca="1" ref="AAE74" ca="1">INDEX(AAE$13:AAE73,$B74+1,1)</f>
        <v>-</v>
      </c>
      <c r="AAF74" s="535" t="str" cm="1">
        <f t="array" aca="1" ref="AAF74" ca="1">INDEX(AAF$13:AAF73,$B74+1,1)</f>
        <v>-</v>
      </c>
      <c r="AAG74" s="535" t="str" cm="1">
        <f t="array" aca="1" ref="AAG74" ca="1">INDEX(AAG$13:AAG73,$B74+1,1)</f>
        <v>-</v>
      </c>
      <c r="AAH74" s="535" t="str" cm="1">
        <f t="array" aca="1" ref="AAH74" ca="1">INDEX(AAH$13:AAH73,$B74+1,1)</f>
        <v>-</v>
      </c>
      <c r="AAI74" s="535" t="str" cm="1">
        <f t="array" aca="1" ref="AAI74" ca="1">INDEX(AAI$13:AAI73,$B74+1,1)</f>
        <v>-</v>
      </c>
      <c r="AAJ74" s="535" t="str" cm="1">
        <f t="array" aca="1" ref="AAJ74" ca="1">INDEX(AAJ$13:AAJ73,$B74+1,1)</f>
        <v>-</v>
      </c>
      <c r="AAK74" s="535" t="str" cm="1">
        <f t="array" aca="1" ref="AAK74" ca="1">INDEX(AAK$13:AAK73,$B74+1,1)</f>
        <v>-</v>
      </c>
      <c r="AAL74" s="535" cm="1">
        <f t="array" aca="1" ref="AAL74" ca="1">INDEX(AAL$13:AAL73,$B74+1,1)</f>
        <v>0</v>
      </c>
      <c r="AAM74" s="535" t="str" cm="1">
        <f t="array" aca="1" ref="AAM74" ca="1">INDEX(AAM$13:AAM73,$B74+1,1)</f>
        <v>-</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cm="1">
        <f t="array" aca="1" ref="AAR74" ca="1">INDEX(AAR$13:AAR73,$B74+1,1)</f>
        <v>0</v>
      </c>
      <c r="AAS74" s="535" t="str" cm="1">
        <f t="array" aca="1" ref="AAS74" ca="1">INDEX(AAS$13:AAS73,$B74+1,1)</f>
        <v>-</v>
      </c>
      <c r="AAT74" s="535" t="str" cm="1">
        <f t="array" aca="1" ref="AAT74" ca="1">INDEX(AAT$13:AAT73,$B74+1,1)</f>
        <v>-</v>
      </c>
      <c r="AAU74" s="535" t="str" cm="1">
        <f t="array" aca="1" ref="AAU74" ca="1">INDEX(AAU$13:AAU73,$B74+1,1)</f>
        <v>-</v>
      </c>
      <c r="AAV74" s="535" cm="1">
        <f t="array" aca="1" ref="AAV74" ca="1">INDEX(AAV$13:AAV73,$B74+1,1)</f>
        <v>1</v>
      </c>
      <c r="AAW74" s="535" cm="1">
        <f t="array" aca="1" ref="AAW74" ca="1">INDEX(AAW$13:AAW73,$B74+1,1)</f>
        <v>1</v>
      </c>
      <c r="AAX74" s="535" t="str" cm="1">
        <f t="array" aca="1" ref="AAX74" ca="1">INDEX(AAX$13:AAX73,$B74+1,1)</f>
        <v>-</v>
      </c>
      <c r="AAY74" s="535" t="str" cm="1">
        <f t="array" aca="1" ref="AAY74" ca="1">INDEX(AAY$13:AAY73,$B74+1,1)</f>
        <v>-</v>
      </c>
      <c r="AAZ74" s="535" t="str" cm="1">
        <f t="array" aca="1" ref="AAZ74" ca="1">INDEX(AAZ$13:AAZ73,$B74+1,1)</f>
        <v>-</v>
      </c>
      <c r="ABA74" s="535" t="str" cm="1">
        <f t="array" aca="1" ref="ABA74" ca="1">INDEX(ABA$13:ABA73,$B74+1,1)</f>
        <v>-</v>
      </c>
      <c r="ABB74" s="535" t="str" cm="1">
        <f t="array" aca="1" ref="ABB74" ca="1">INDEX(ABB$13:ABB73,$B74+1,1)</f>
        <v>-</v>
      </c>
      <c r="ABC74" s="535" t="str" cm="1">
        <f t="array" aca="1" ref="ABC74" ca="1">INDEX(ABC$13:ABC73,$B74+1,1)</f>
        <v>-</v>
      </c>
      <c r="ABD74" s="535" t="str" cm="1">
        <f t="array" aca="1" ref="ABD74" ca="1">INDEX(ABD$13:ABD73,$B74+1,1)</f>
        <v>-</v>
      </c>
      <c r="ABE74" s="535" t="str" cm="1">
        <f t="array" aca="1" ref="ABE74" ca="1">INDEX(ABE$13:ABE73,$B74+1,1)</f>
        <v>-</v>
      </c>
      <c r="ABF74" s="535" t="str" cm="1">
        <f t="array" aca="1" ref="ABF74" ca="1">INDEX(ABF$13:ABF73,$B74+1,1)</f>
        <v>-</v>
      </c>
      <c r="ABG74" s="535" t="str" cm="1">
        <f t="array" aca="1" ref="ABG74" ca="1">INDEX(ABG$13:ABG73,$B74+1,1)</f>
        <v>-</v>
      </c>
      <c r="ABH74" s="535" t="str" cm="1">
        <f t="array" aca="1" ref="ABH74" ca="1">INDEX(ABH$13:ABH73,$B74+1,1)</f>
        <v>-</v>
      </c>
      <c r="ABI74" s="535" t="str" cm="1">
        <f t="array" aca="1" ref="ABI74" ca="1">INDEX(ABI$13:ABI73,$B74+1,1)</f>
        <v>-</v>
      </c>
      <c r="ABJ74" s="535" t="str" cm="1">
        <f t="array" aca="1" ref="ABJ74" ca="1">INDEX(ABJ$13:ABJ73,$B74+1,1)</f>
        <v>-</v>
      </c>
      <c r="ABK74" s="18"/>
      <c r="ABL74" s="545" t="str">
        <f t="shared" ca="1" si="319"/>
        <v>-</v>
      </c>
      <c r="ABM74" s="545" t="str">
        <f t="shared" ca="1" si="319"/>
        <v>-</v>
      </c>
      <c r="ABN74" s="545" t="str">
        <f t="shared" ca="1" si="319"/>
        <v>-</v>
      </c>
      <c r="ABO74" s="545" t="str">
        <f t="shared" ca="1" si="319"/>
        <v>-</v>
      </c>
      <c r="ABP74" s="545" t="str">
        <f t="shared" ca="1" si="319"/>
        <v>-</v>
      </c>
      <c r="ABQ74" s="545" t="str">
        <f t="shared" ca="1" si="319"/>
        <v>-</v>
      </c>
      <c r="ABR74" s="545" t="str">
        <f t="shared" ca="1" si="319"/>
        <v>-</v>
      </c>
      <c r="ABS74" s="545" t="str">
        <f t="shared" ca="1" si="319"/>
        <v>-</v>
      </c>
      <c r="ABT74" s="545" t="str">
        <f t="shared" ca="1" si="319"/>
        <v>-</v>
      </c>
      <c r="ABU74" s="545" t="str">
        <f t="shared" ca="1" si="319"/>
        <v>-</v>
      </c>
      <c r="ABV74" s="545" t="str">
        <f t="shared" ca="1" si="320"/>
        <v>-</v>
      </c>
      <c r="ABW74" s="545" t="str">
        <f t="shared" ca="1" si="320"/>
        <v>-</v>
      </c>
      <c r="ABX74" s="545" t="str">
        <f t="shared" ca="1" si="320"/>
        <v>-</v>
      </c>
      <c r="ABY74" s="545" t="str">
        <f t="shared" ca="1" si="320"/>
        <v>-</v>
      </c>
      <c r="ABZ74" s="545" t="str">
        <f t="shared" ca="1" si="320"/>
        <v>-</v>
      </c>
      <c r="ACA74" s="545" t="str">
        <f t="shared" ca="1" si="320"/>
        <v>-</v>
      </c>
      <c r="ACB74" s="545" t="str">
        <f t="shared" ca="1" si="320"/>
        <v>-</v>
      </c>
      <c r="ACC74" s="545" t="b">
        <f t="shared" ca="1" si="320"/>
        <v>1</v>
      </c>
      <c r="ACD74" s="545" t="str">
        <f t="shared" ca="1" si="320"/>
        <v>-</v>
      </c>
      <c r="ACE74" s="545" t="str">
        <f t="shared" ca="1" si="320"/>
        <v>-</v>
      </c>
      <c r="ACF74" s="545" t="str">
        <f t="shared" ca="1" si="321"/>
        <v>-</v>
      </c>
      <c r="ACG74" s="545" t="str">
        <f t="shared" ca="1" si="321"/>
        <v>-</v>
      </c>
      <c r="ACH74" s="545" t="str">
        <f t="shared" ca="1" si="321"/>
        <v>-</v>
      </c>
      <c r="ACI74" s="545" t="str">
        <f t="shared" ca="1" si="321"/>
        <v>-</v>
      </c>
      <c r="ACJ74" s="545" t="str">
        <f t="shared" ca="1" si="321"/>
        <v>-</v>
      </c>
      <c r="ACK74" s="545" t="str">
        <f t="shared" ca="1" si="321"/>
        <v>-</v>
      </c>
      <c r="ACL74" s="545" t="str">
        <f t="shared" ca="1" si="321"/>
        <v>-</v>
      </c>
      <c r="ACM74" s="545" t="str">
        <f t="shared" ca="1" si="321"/>
        <v>-</v>
      </c>
      <c r="ACN74" s="545" t="str">
        <f t="shared" ca="1" si="321"/>
        <v>-</v>
      </c>
      <c r="ACO74" s="545" t="str">
        <f t="shared" ca="1" si="321"/>
        <v>-</v>
      </c>
      <c r="ACP74" s="545" t="str">
        <f t="shared" ca="1" si="322"/>
        <v>-</v>
      </c>
      <c r="ACQ74" s="545" t="str">
        <f t="shared" ca="1" si="322"/>
        <v>-</v>
      </c>
      <c r="ACR74" s="545" t="str">
        <f t="shared" ca="1" si="322"/>
        <v>-</v>
      </c>
      <c r="ACS74" s="545" t="str">
        <f t="shared" ca="1" si="322"/>
        <v>-</v>
      </c>
      <c r="ACT74" s="545" t="str">
        <f t="shared" ca="1" si="322"/>
        <v>-</v>
      </c>
      <c r="ACU74" s="545" t="b">
        <f t="shared" ca="1" si="322"/>
        <v>1</v>
      </c>
      <c r="ACV74" s="545" t="str">
        <f t="shared" ca="1" si="322"/>
        <v>-</v>
      </c>
      <c r="ACW74" s="545" t="str">
        <f t="shared" ca="1" si="322"/>
        <v>-</v>
      </c>
      <c r="ACX74" s="545" t="str">
        <f t="shared" ca="1" si="322"/>
        <v>-</v>
      </c>
      <c r="ACY74" s="545" t="str">
        <f t="shared" ca="1" si="322"/>
        <v>-</v>
      </c>
      <c r="ACZ74" s="545" t="str">
        <f t="shared" ca="1" si="323"/>
        <v>-</v>
      </c>
      <c r="ADA74" s="545" t="str">
        <f t="shared" ca="1" si="323"/>
        <v>-</v>
      </c>
      <c r="ADB74" s="545" t="str">
        <f t="shared" ca="1" si="323"/>
        <v>-</v>
      </c>
      <c r="ADC74" s="545" t="str">
        <f t="shared" ca="1" si="323"/>
        <v>-</v>
      </c>
      <c r="ADD74" s="545" t="str">
        <f t="shared" ca="1" si="323"/>
        <v>-</v>
      </c>
      <c r="ADE74" s="545" t="str">
        <f t="shared" ca="1" si="323"/>
        <v>-</v>
      </c>
      <c r="ADF74" s="545" t="str">
        <f t="shared" ca="1" si="323"/>
        <v>-</v>
      </c>
      <c r="ADG74" s="545" t="str">
        <f t="shared" ca="1" si="323"/>
        <v>-</v>
      </c>
      <c r="ADH74" s="545" t="str">
        <f t="shared" ca="1" si="323"/>
        <v>-</v>
      </c>
      <c r="ADI74" s="545" t="str">
        <f t="shared" ca="1" si="323"/>
        <v>-</v>
      </c>
      <c r="ADJ74" s="545" t="str">
        <f t="shared" ca="1" si="324"/>
        <v>-</v>
      </c>
      <c r="ADK74" s="545" t="str">
        <f t="shared" ca="1" si="324"/>
        <v>-</v>
      </c>
      <c r="ADL74" s="545" t="str">
        <f t="shared" ca="1" si="324"/>
        <v>-</v>
      </c>
      <c r="ADM74" s="545" t="b">
        <f t="shared" ca="1" si="324"/>
        <v>1</v>
      </c>
      <c r="ADN74" s="545" t="str">
        <f t="shared" ca="1" si="324"/>
        <v>-</v>
      </c>
      <c r="ADO74" s="545" t="str">
        <f t="shared" ca="1" si="324"/>
        <v>-</v>
      </c>
      <c r="ADP74" s="545" t="str">
        <f t="shared" ca="1" si="324"/>
        <v>-</v>
      </c>
      <c r="ADQ74" s="545" t="str">
        <f t="shared" ca="1" si="324"/>
        <v>-</v>
      </c>
      <c r="ADR74" s="545" t="str">
        <f t="shared" ca="1" si="324"/>
        <v>-</v>
      </c>
      <c r="ADS74" s="545" t="str">
        <f t="shared" ca="1" si="324"/>
        <v>-</v>
      </c>
      <c r="ADT74" s="545" t="str">
        <f t="shared" ca="1" si="325"/>
        <v>-</v>
      </c>
      <c r="ADU74" s="545" t="str">
        <f t="shared" ca="1" si="325"/>
        <v>-</v>
      </c>
      <c r="ADV74" s="545" t="str">
        <f t="shared" ca="1" si="325"/>
        <v>-</v>
      </c>
      <c r="ADW74" s="545" t="str">
        <f t="shared" ca="1" si="325"/>
        <v>-</v>
      </c>
      <c r="ADX74" s="545" t="str">
        <f t="shared" ca="1" si="325"/>
        <v>-</v>
      </c>
      <c r="ADY74" s="545" t="str">
        <f t="shared" ca="1" si="325"/>
        <v>-</v>
      </c>
      <c r="ADZ74" s="545" t="str">
        <f t="shared" ca="1" si="325"/>
        <v>-</v>
      </c>
      <c r="AEA74" s="545" t="str">
        <f t="shared" ca="1" si="325"/>
        <v>-</v>
      </c>
      <c r="AEB74" s="545" t="str">
        <f t="shared" ca="1" si="325"/>
        <v>-</v>
      </c>
      <c r="AEC74" s="545" t="str">
        <f t="shared" ca="1" si="325"/>
        <v>-</v>
      </c>
      <c r="AED74" s="545" t="str">
        <f t="shared" ca="1" si="326"/>
        <v>-</v>
      </c>
      <c r="AEE74" s="545" t="b">
        <f t="shared" ca="1" si="326"/>
        <v>1</v>
      </c>
      <c r="AEF74" s="545" t="str">
        <f t="shared" ca="1" si="326"/>
        <v>-</v>
      </c>
      <c r="AEG74" s="545" t="str">
        <f t="shared" ca="1" si="326"/>
        <v>-</v>
      </c>
      <c r="AEH74" s="545" t="str">
        <f t="shared" ca="1" si="326"/>
        <v>-</v>
      </c>
      <c r="AEI74" s="545" t="str">
        <f t="shared" ca="1" si="326"/>
        <v>-</v>
      </c>
      <c r="AEJ74" s="545" t="str">
        <f t="shared" ca="1" si="326"/>
        <v>-</v>
      </c>
      <c r="AEK74" s="545" t="str">
        <f t="shared" ca="1" si="326"/>
        <v>-</v>
      </c>
      <c r="AEL74" s="545" t="str">
        <f t="shared" ca="1" si="326"/>
        <v>-</v>
      </c>
      <c r="AEM74" s="545" t="str">
        <f t="shared" ca="1" si="326"/>
        <v>-</v>
      </c>
      <c r="AEN74" s="545" t="str">
        <f t="shared" ca="1" si="327"/>
        <v>-</v>
      </c>
      <c r="AEO74" s="545" t="str">
        <f t="shared" ca="1" si="327"/>
        <v>-</v>
      </c>
      <c r="AEP74" s="545" t="str">
        <f t="shared" ca="1" si="327"/>
        <v>-</v>
      </c>
      <c r="AEQ74" s="545" t="str">
        <f t="shared" ca="1" si="327"/>
        <v>-</v>
      </c>
      <c r="AER74" s="545" t="str">
        <f t="shared" ca="1" si="327"/>
        <v>-</v>
      </c>
      <c r="AES74" s="545" t="str">
        <f t="shared" ca="1" si="327"/>
        <v>-</v>
      </c>
      <c r="AET74" s="545" t="str">
        <f t="shared" ca="1" si="327"/>
        <v>-</v>
      </c>
      <c r="AEU74" s="545" t="str">
        <f t="shared" ca="1" si="327"/>
        <v>-</v>
      </c>
      <c r="AEV74" s="545" t="str">
        <f t="shared" ca="1" si="327"/>
        <v>-</v>
      </c>
      <c r="AEW74" s="545" t="b">
        <f t="shared" ca="1" si="327"/>
        <v>1</v>
      </c>
      <c r="AEX74" s="535" cm="1">
        <f t="array" aca="1" ref="AEX74" ca="1">INDEX(AEX$13:AEX73,$B74+1,1)</f>
        <v>0</v>
      </c>
      <c r="AEY74" s="483">
        <v>0</v>
      </c>
    </row>
    <row r="75" spans="1:831" outlineLevel="2">
      <c r="A75" s="18">
        <f t="shared" si="221"/>
        <v>62</v>
      </c>
      <c r="B75" s="191">
        <f t="shared" ca="1" si="343"/>
        <v>51</v>
      </c>
      <c r="C75" s="458">
        <f t="shared" ca="1" si="225"/>
        <v>1200</v>
      </c>
      <c r="D75" s="119" t="str">
        <f t="shared" ca="1" si="226"/>
        <v>GSW</v>
      </c>
      <c r="E75" t="b">
        <v>0</v>
      </c>
      <c r="F75" t="b">
        <v>0</v>
      </c>
      <c r="G75" t="b">
        <f t="shared" si="227"/>
        <v>0</v>
      </c>
      <c r="H75" s="191">
        <f t="shared" ca="1" si="338"/>
        <v>11</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4</v>
      </c>
      <c r="N75" s="535" cm="1">
        <f t="array" aca="1" ref="N75" ca="1">INDEX(N$13:N74,$B75+1,1)</f>
        <v>3</v>
      </c>
      <c r="O75" s="535" cm="1">
        <f t="array" aca="1" ref="O75" ca="1">INDEX(O$13:O74,$B75+1,1)</f>
        <v>2</v>
      </c>
      <c r="P75" s="535" cm="1">
        <f t="array" aca="1" ref="P75" ca="1">INDEX(P$13:P74,$B75+1,1)</f>
        <v>0</v>
      </c>
      <c r="Q75" s="535" cm="1">
        <f t="array" aca="1" ref="Q75" ca="1">INDEX(Q$13:Q74,$B75+1,1)</f>
        <v>1</v>
      </c>
      <c r="R75" s="535" cm="1">
        <f t="array" aca="1" ref="R75" ca="1">INDEX(R$13:R74,$B75+1,1)</f>
        <v>1</v>
      </c>
      <c r="S75" s="535" cm="1">
        <f t="array" aca="1" ref="S75" ca="1">INDEX(S$13:S74,$B75+1,1)</f>
        <v>1</v>
      </c>
      <c r="T75" s="411">
        <f t="shared" ca="1" si="228"/>
        <v>2</v>
      </c>
      <c r="U75" s="411">
        <f t="shared" ca="1" si="228"/>
        <v>2</v>
      </c>
      <c r="V75" s="411">
        <f t="shared" ca="1" si="229"/>
        <v>2</v>
      </c>
      <c r="W75" s="777" t="b">
        <f t="shared" ca="1" si="230"/>
        <v>1</v>
      </c>
      <c r="X75" s="777" t="b">
        <f t="shared" ca="1" si="230"/>
        <v>1</v>
      </c>
      <c r="Y75" s="777" t="b">
        <f t="shared" ca="1" si="230"/>
        <v>1</v>
      </c>
      <c r="Z75" s="796" t="b" cm="1">
        <f t="array" aca="1" ref="Z75" ca="1">INDEX(Z$13:Z74,$B75+1,1)</f>
        <v>0</v>
      </c>
      <c r="AA75" s="411">
        <f t="shared" ca="1" si="328"/>
        <v>6</v>
      </c>
      <c r="AB75" s="411">
        <f t="shared" ca="1" si="231"/>
        <v>6</v>
      </c>
      <c r="AC75" s="535" cm="1">
        <f t="array" aca="1" ref="AC75" ca="1">INDEX(AC$13:AC74,$B75+1,1)</f>
        <v>6</v>
      </c>
      <c r="AD75" s="535" cm="1">
        <f t="array" aca="1" ref="AD75" ca="1">INDEX(AD$13:AD74,$B75+1,1)</f>
        <v>6</v>
      </c>
      <c r="AE75" s="535" cm="1">
        <f t="array" aca="1" ref="AE75" ca="1">INDEX(AE$13:AE74,$B75+1,1)</f>
        <v>0</v>
      </c>
      <c r="AF75" s="535" cm="1">
        <f t="array" aca="1" ref="AF75" ca="1">INDEX(AF$13:AF74,$B75+1,1)</f>
        <v>0</v>
      </c>
      <c r="AG75" s="535" cm="1">
        <f t="array" aca="1" ref="AG75" ca="1">INDEX(AG$13:AG74,$B75+1,1)</f>
        <v>0</v>
      </c>
      <c r="AH75" s="535" cm="1">
        <f t="array" aca="1" ref="AH75" ca="1">INDEX(AH$13:AH74,$B75+1,1)</f>
        <v>0</v>
      </c>
      <c r="AI75" s="87">
        <f t="shared" ca="1" si="350"/>
        <v>2</v>
      </c>
      <c r="AJ75" s="87">
        <f ca="1">INDEX(CHOOSE($N75,DataAutumn!i.AdultDrys,DataWinter!i.AdultDrys,DataSpring!i.AdultDrys),1,$T75)</f>
        <v>1</v>
      </c>
      <c r="AK75" s="535" cm="1">
        <f t="array" aca="1" ref="AK75" ca="1">INDEX(AK$13:AK74,$B75+1,1)</f>
        <v>2</v>
      </c>
      <c r="AL75" s="535" cm="1">
        <f t="array" aca="1" ref="AL75" ca="1">INDEX(AL$13:AL74,$B75+1,1)</f>
        <v>0</v>
      </c>
      <c r="AM75" s="475">
        <v>3</v>
      </c>
      <c r="AN75" s="111"/>
      <c r="AO75" s="111"/>
      <c r="AP75" s="111"/>
      <c r="AQ75" s="111"/>
      <c r="AR75" s="111"/>
      <c r="AS75" s="111"/>
      <c r="AT75" s="111"/>
      <c r="AU75" s="111"/>
      <c r="AV75" s="111"/>
      <c r="AW75" s="111"/>
      <c r="AX75" s="111"/>
      <c r="AY75" s="111"/>
      <c r="AZ75" s="111" t="str">
        <f t="shared" si="360"/>
        <v>Cropgraze600</v>
      </c>
      <c r="BA75" s="312" t="str">
        <f ca="1">LEFT(BA74,LEN($BA$57))     &amp;    TEXT($H75," 00000 ")        &amp;      INDEX(i.ModelStructure,$I75,1)    &amp;" "
&amp; $D75                &amp;    " Past" &amp; TEXT($XV75,"??0%;;??0%;    ") &amp; IF($DK75=0," SFM","")&amp;IF($DK75=1," MFM","")&amp;IF($DK75=7," Mat","")&amp;IF($DQ75=TRUE,"&amp;BBT","    ")              &amp;      " TOL"&amp;INDEX(i.TOL_Desc,1,$N75)
&amp; " Scan"&amp;$AK75       &amp;    CHOOSE($K75+1," CFS"," GFS"," NFS")
&amp; " RR"&amp;TEXT(SUM($FD75:$FE75),"+00%;-00%;    ;@")
&amp; " EL"&amp;IF($EZ75="-","_Opt",TEXT($EZ75,"000%"))
&amp; " Emptys_"&amp;CHOOSE($AI75,"Free  ","Retain","Sell  ","Single")
&amp; " ("&amp;IF(OR($ZH75,AND($ZH75="-",$DD75)),"P","E")   &amp;IF(OR($ZJ75,AND($ZJ75="-",$DE75)),"T","t")        &amp;     "_F"&amp;IF($AAG75&lt;&gt;FALSE,3,0)+COUNTIF($ZY75:$AAC75,TRUE)+COUNTIF($BV75:$BW75,"&gt;0")&amp;IF($AAE75&lt;&gt;FALSE,3,0)+COUNTIF($BV75:$BW75,"&gt;0")&amp;"N"&amp;IF($AAJ75&lt;&gt;"-",$AAJ75,$DI75)&amp;IF($AAK75&lt;&gt;"-",$AAK75,$DJ75)&amp;"L"&amp;$AAV75&amp;$AAW75&amp;")"</f>
        <v>GHG 00011 SE GSW Past 35% MFM     TOLSpr Scan2 GFS RR+01% EL000% Emptys_Retain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32"/>
        <v>1</v>
      </c>
      <c r="BO75" s="411" t="str">
        <f t="shared" ca="1" si="232"/>
        <v>-</v>
      </c>
      <c r="BP75" s="411" t="b">
        <f t="shared" ca="1" si="232"/>
        <v>0</v>
      </c>
      <c r="BQ75" s="411" t="str">
        <f t="shared" ca="1" si="232"/>
        <v>-</v>
      </c>
      <c r="BR75" s="411" t="str">
        <f t="shared" ca="1" si="232"/>
        <v>-</v>
      </c>
      <c r="BS75" s="411" t="str">
        <f t="shared" ca="1" si="232"/>
        <v>-</v>
      </c>
      <c r="BT75" s="411" t="str">
        <f t="shared" ca="1" si="232"/>
        <v>-</v>
      </c>
      <c r="BU75" s="411" t="str">
        <f t="shared" ca="1" si="232"/>
        <v>-</v>
      </c>
      <c r="BV75" s="411" t="str">
        <f t="shared" ca="1" si="232"/>
        <v>-</v>
      </c>
      <c r="BW75" s="411" t="str">
        <f t="shared" ca="1" si="232"/>
        <v>-</v>
      </c>
      <c r="BX75" s="411" t="str">
        <f t="shared" ca="1" si="232"/>
        <v>-</v>
      </c>
      <c r="BY75" s="411" t="str">
        <f t="shared" ca="1" si="232"/>
        <v>-</v>
      </c>
      <c r="BZ75" s="411" t="b">
        <f t="shared" ca="1" si="232"/>
        <v>0</v>
      </c>
      <c r="CA75" s="87">
        <f t="shared" ca="1" si="232"/>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t="str">
        <f t="shared" ca="1" si="233"/>
        <v>-</v>
      </c>
      <c r="CI75" s="411">
        <f t="shared" ca="1" si="234"/>
        <v>1</v>
      </c>
      <c r="CJ75" s="411">
        <f t="shared" ca="1" si="234"/>
        <v>1</v>
      </c>
      <c r="CK75" s="535" t="str" cm="1">
        <f t="array" aca="1" ref="CK75" ca="1">INDEX(CK$13:CK74,$B75+1,1)</f>
        <v>-</v>
      </c>
      <c r="CL75" s="535" t="str" cm="1">
        <f t="array" aca="1" ref="CL75" ca="1">INDEX(CL$13:CL74,$B75+1,1)</f>
        <v>-</v>
      </c>
      <c r="CM75" s="535" t="str" cm="1">
        <f t="array" aca="1" ref="CM75" ca="1">INDEX(CM$13:CM74,$B75+1,1)</f>
        <v>-</v>
      </c>
      <c r="CN75" s="411" t="str">
        <f t="shared" ca="1" si="235"/>
        <v>-</v>
      </c>
      <c r="CO75" s="411">
        <f t="shared" ca="1" si="236"/>
        <v>1</v>
      </c>
      <c r="CP75" s="411">
        <f t="shared" ca="1" si="236"/>
        <v>1</v>
      </c>
      <c r="CQ75" s="535" t="str" cm="1">
        <f t="array" aca="1" ref="CQ75" ca="1">INDEX(CQ$13:CQ74,$B75+1,1)</f>
        <v>-</v>
      </c>
      <c r="CR75" s="411" t="str">
        <f t="shared" ca="1" si="237"/>
        <v>-</v>
      </c>
      <c r="CS75" s="411">
        <f t="shared" ca="1" si="238"/>
        <v>1</v>
      </c>
      <c r="CT75" s="535" t="str" cm="1">
        <f t="array" aca="1" ref="CT75" ca="1">INDEX(CT$13:CT74,$B75+1,1)</f>
        <v>-</v>
      </c>
      <c r="CU75" s="535" t="str" cm="1">
        <f t="array" aca="1" ref="CU75" ca="1">INDEX(CU$13:CU74,$B75+1,1)</f>
        <v>-</v>
      </c>
      <c r="CV75" s="411">
        <f t="shared" ca="1" si="239"/>
        <v>1</v>
      </c>
      <c r="CW75" s="535" t="str" cm="1">
        <f t="array" aca="1" ref="CW75" ca="1">INDEX(CW$13:CW74,$B75+1,1)</f>
        <v>-</v>
      </c>
      <c r="CX75" s="411" t="str">
        <f t="shared" ca="1" si="240"/>
        <v>-</v>
      </c>
      <c r="CY75" s="411">
        <f t="shared" ca="1" si="241"/>
        <v>1</v>
      </c>
      <c r="CZ75" s="411">
        <f t="shared" ca="1" si="241"/>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29"/>
        <v>0</v>
      </c>
      <c r="DH75" s="804" cm="1">
        <f t="array" aca="1" ref="DH75" ca="1">VALUE(IFERROR(VALUE($K75),0) &amp; _xlfn.SWITCH($CD75,"-",4,$CD75) &amp; $L75 &amp; $T75 &amp; "00" &amp; $N75 &amp; $AK75 &amp; $R75 &amp; _xlfn.SWITCH($AM75,3,1,$AM75) &amp; _xlfn.SWITCH($M75,4,0,$M75) &amp; _xlfn.SWITCH($AD75,6,1,$AD75))</f>
        <v>142200321101</v>
      </c>
      <c r="DI75" s="535" cm="1">
        <f t="array" aca="1" ref="DI75" ca="1">INDEX(DI$13:DI74,$B75+1,1)</f>
        <v>1</v>
      </c>
      <c r="DJ75" s="535" cm="1">
        <f t="array" aca="1" ref="DJ75" ca="1">INDEX(DJ$13:DJ74,$B75+1,1)</f>
        <v>1</v>
      </c>
      <c r="DK75" s="411">
        <f t="shared" ca="1" si="242"/>
        <v>1</v>
      </c>
      <c r="DL75" s="411">
        <f t="shared" ca="1" si="242"/>
        <v>60</v>
      </c>
      <c r="DM75" s="411" t="str">
        <f t="shared" ca="1" si="242"/>
        <v>-</v>
      </c>
      <c r="DN75" s="411" t="str">
        <f t="shared" ca="1" si="242"/>
        <v>-</v>
      </c>
      <c r="DO75" s="411" t="str">
        <f t="shared" ca="1" si="242"/>
        <v>-</v>
      </c>
      <c r="DP75" s="411" t="str">
        <f t="shared" ca="1" si="242"/>
        <v>-</v>
      </c>
      <c r="DQ75" s="411" t="b">
        <f t="shared" ca="1" si="243"/>
        <v>0</v>
      </c>
      <c r="DR75" s="411" t="str">
        <f t="shared" ca="1" si="244"/>
        <v>-</v>
      </c>
      <c r="DS75" s="411" t="str">
        <f t="shared" ca="1" si="244"/>
        <v>-</v>
      </c>
      <c r="DT75" s="411" t="str">
        <f t="shared" ca="1" si="244"/>
        <v>-</v>
      </c>
      <c r="DU75" s="411" t="str">
        <f t="shared" ca="1" si="244"/>
        <v>-</v>
      </c>
      <c r="DV75" s="411">
        <f t="shared" ca="1" si="244"/>
        <v>500</v>
      </c>
      <c r="DW75" s="411">
        <f t="shared" ca="1" si="244"/>
        <v>500</v>
      </c>
      <c r="DX75" s="411" t="str">
        <f t="shared" ca="1" si="244"/>
        <v>-</v>
      </c>
      <c r="DY75" s="411" t="str">
        <f t="shared" ca="1" si="244"/>
        <v>-</v>
      </c>
      <c r="DZ75" s="411" t="str">
        <f t="shared" ca="1" si="244"/>
        <v>-</v>
      </c>
      <c r="EA75" s="411" t="str">
        <f t="shared" ca="1" si="245"/>
        <v>-</v>
      </c>
      <c r="EB75" s="411" t="str">
        <f t="shared" ca="1" si="245"/>
        <v>-</v>
      </c>
      <c r="EC75" s="535" cm="1">
        <f t="array" aca="1" ref="EC75" ca="1">INDEX(EC$13:EC74,$B75+1,1)</f>
        <v>0</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535" cm="1">
        <f t="array" aca="1" ref="EN75" ca="1">INDEX(EN$13:EN74,$B75+1,1)</f>
        <v>999999</v>
      </c>
      <c r="EO75" s="535" cm="1">
        <f t="array" aca="1" ref="EO75" ca="1">INDEX(EO$13:EO74,$B75+1,1)</f>
        <v>999999</v>
      </c>
      <c r="EP75" s="782">
        <f t="shared" ca="1" si="246"/>
        <v>0</v>
      </c>
      <c r="EQ75" s="782">
        <f t="shared" ca="1" si="246"/>
        <v>0</v>
      </c>
      <c r="ER75" s="782">
        <f t="shared" ca="1" si="246"/>
        <v>999999</v>
      </c>
      <c r="ES75" s="800" t="str">
        <f t="shared" ca="1" si="330"/>
        <v>-</v>
      </c>
      <c r="ET75" s="800" t="str">
        <f t="shared" ca="1" si="247"/>
        <v>-</v>
      </c>
      <c r="EU75" s="801" t="str">
        <f t="shared" ca="1" si="248"/>
        <v>-</v>
      </c>
      <c r="EV75" s="802" t="str">
        <f t="shared" ca="1" si="331"/>
        <v>-</v>
      </c>
      <c r="EW75" s="781">
        <f t="shared" ca="1" si="249"/>
        <v>999999</v>
      </c>
      <c r="EX75" s="779">
        <f t="shared" ca="1" si="332"/>
        <v>999999</v>
      </c>
      <c r="EY75" s="780">
        <f t="shared" ca="1" si="333"/>
        <v>999999</v>
      </c>
      <c r="EZ75" s="727" cm="1">
        <f t="array" aca="1" ref="EZ75" ca="1">INDEX(i.ELMated,$AB75+1,1)</f>
        <v>0</v>
      </c>
      <c r="FA75" s="728" cm="1">
        <f t="array" aca="1" ref="FA75" ca="1">INDEX(i.ELMatedEst,$AA75+1,$T75)</f>
        <v>0</v>
      </c>
      <c r="FB75" s="535" t="str" cm="1">
        <f t="array" aca="1" ref="FB75" ca="1">INDEX(FB$13:FB74,$B75+1,1)</f>
        <v>-</v>
      </c>
      <c r="FC75" s="535" t="str" cm="1">
        <f t="array" aca="1" ref="FC75" ca="1">INDEX(FC$13:FC74,$B75+1,1)</f>
        <v>-</v>
      </c>
      <c r="FD75" s="664">
        <f t="shared" ca="1" si="250"/>
        <v>0</v>
      </c>
      <c r="FE75" s="666">
        <f t="shared" ca="1" si="251"/>
        <v>5.0000000000000001E-3</v>
      </c>
      <c r="FF75" s="191">
        <f t="shared" ca="1" si="339"/>
        <v>0.95</v>
      </c>
      <c r="FG75" s="667">
        <f t="shared" ca="1" si="252"/>
        <v>0.12</v>
      </c>
      <c r="FH75" s="667">
        <f ca="1">INDEX(CHOOSE($N75,DataAutumn!i.EL_PropnSold,DataWinter!i.EL_PropnSold,DataSpring!i.EL_PropnSold),$AI75,$T75)*INDEX(i.ELMatedEst,$AB75+1,$T75)*i.dAdultRR_ELPropSold
+INDEX(i.dryman,($AJ75-1)*4+$AI75,FH$7)</f>
        <v>0</v>
      </c>
      <c r="FI75" s="667">
        <f ca="1">INDEX(CHOOSE($N75,DataAutumn!i.EL_PropnSold,DataWinter!i.EL_PropnSold,DataSpring!i.EL_PropnSold),$AI75,$T75)*INDEX(i.ELMatedEst,$AB75+1,$T75)*i.dAdultRR_ELPropSold
+INDEX(i.dryman,($AJ75-1)*4+$AI75,FI$7)</f>
        <v>3.125E-2</v>
      </c>
      <c r="FJ75" s="667">
        <f ca="1">INDEX(CHOOSE($N75,DataAutumn!i.EL_PropnSold,DataWinter!i.EL_PropnSold,DataSpring!i.EL_PropnSold),$AI75,$T75)*INDEX(i.ELMatedEst,$AB75+1,$T75)*i.dAdultRR_ELPropSold
+INDEX(i.dryman,($AJ75-1)*4+$AI75,FJ$7)</f>
        <v>3.125E-2</v>
      </c>
      <c r="FK75" s="667">
        <f ca="1">INDEX(CHOOSE($N75,DataAutumn!i.EL_PropnSold,DataWinter!i.EL_PropnSold,DataSpring!i.EL_PropnSold),$AI75,$T75)*INDEX(i.ELMatedEst,$AB75+1,$T75)*i.dAdultRR_ELPropSold
+INDEX(i.dryman,($AJ75-1)*4+$AI75,FK$7)</f>
        <v>3.125E-2</v>
      </c>
      <c r="FL75" s="668">
        <f ca="1">INDEX(CHOOSE($N75,DataAutumn!i.EL_PropnSold,DataWinter!i.EL_PropnSold,DataSpring!i.EL_PropnSold),$AI75,$T75)*INDEX(i.ELMatedEst,$AB75+1,$T75)*i.dAdultLSurv_ELPropSold</f>
        <v>0</v>
      </c>
      <c r="FM75" s="666" t="b">
        <f t="shared" ca="1" si="253"/>
        <v>0</v>
      </c>
      <c r="FN75" s="666" t="b">
        <f t="shared" ca="1" si="253"/>
        <v>0</v>
      </c>
      <c r="FO75" s="716" t="b">
        <f t="shared" ca="1" si="254"/>
        <v>1</v>
      </c>
      <c r="FP75" s="666" t="b">
        <f t="shared" ca="1" si="253"/>
        <v>0</v>
      </c>
      <c r="FQ75" s="668">
        <f t="shared" ca="1" si="255"/>
        <v>1</v>
      </c>
      <c r="FR75" s="669">
        <f t="shared" ca="1" si="256"/>
        <v>0</v>
      </c>
      <c r="FS75" s="670" t="b">
        <f t="shared" ca="1" si="257"/>
        <v>0</v>
      </c>
      <c r="FT75" s="665" t="b">
        <f t="shared" ca="1" si="258"/>
        <v>0</v>
      </c>
      <c r="FU75" s="411" t="b">
        <f t="shared" ca="1" si="258"/>
        <v>0</v>
      </c>
      <c r="FV75" s="411" t="b">
        <f t="shared" ca="1" si="258"/>
        <v>1</v>
      </c>
      <c r="FW75" s="87">
        <f t="shared" ca="1" si="259"/>
        <v>2</v>
      </c>
      <c r="FX75" s="87">
        <f t="shared" ca="1" si="259"/>
        <v>2</v>
      </c>
      <c r="FY75" s="411">
        <f t="shared" ca="1" si="260"/>
        <v>1</v>
      </c>
      <c r="FZ75" s="411">
        <f t="shared" ca="1" si="261"/>
        <v>1</v>
      </c>
      <c r="GA75" s="411">
        <f t="shared" ca="1" si="261"/>
        <v>1</v>
      </c>
      <c r="GB75" s="411">
        <f t="shared" ca="1" si="262"/>
        <v>1</v>
      </c>
      <c r="GC75" s="411">
        <f t="shared" ca="1" si="263"/>
        <v>0.35</v>
      </c>
      <c r="GD75" s="411" t="b">
        <f t="shared" ca="1" si="263"/>
        <v>1</v>
      </c>
      <c r="GE75" s="411" t="b">
        <f t="shared" ca="1" si="263"/>
        <v>0</v>
      </c>
      <c r="GF75" s="411" t="b">
        <f t="shared" ca="1" si="263"/>
        <v>0</v>
      </c>
      <c r="GG75" s="411" t="b">
        <f t="shared" ca="1" si="263"/>
        <v>0</v>
      </c>
      <c r="GH75" s="87">
        <f t="shared" ca="1" si="264"/>
        <v>1</v>
      </c>
      <c r="GI75" s="87">
        <f t="shared" ca="1" si="264"/>
        <v>1</v>
      </c>
      <c r="GJ75" s="87">
        <f t="shared" ca="1" si="264"/>
        <v>1</v>
      </c>
      <c r="GK75" s="87">
        <f t="shared" ca="1" si="264"/>
        <v>1</v>
      </c>
      <c r="GL75" s="87">
        <f t="shared" ca="1" si="264"/>
        <v>1</v>
      </c>
      <c r="GM75" s="87">
        <f t="shared" ca="1" si="264"/>
        <v>1</v>
      </c>
      <c r="GN75" s="87">
        <f t="shared" ca="1" si="264"/>
        <v>1</v>
      </c>
      <c r="GO75" s="87">
        <f t="shared" ca="1" si="264"/>
        <v>1</v>
      </c>
      <c r="GP75" s="535" cm="1">
        <f t="array" aca="1" ref="GP75" ca="1">INDEX(GP$13:GP74,$B75+1,1)</f>
        <v>0</v>
      </c>
      <c r="GQ75" s="535" cm="1">
        <f t="array" aca="1" ref="GQ75" ca="1">INDEX(GQ$13:GQ74,$B75+1,1)</f>
        <v>0</v>
      </c>
      <c r="GR75" s="535" cm="1">
        <f t="array" aca="1" ref="GR75" ca="1">INDEX(GR$13:GR74,$B75+1,1)</f>
        <v>0</v>
      </c>
      <c r="GS75" s="535" cm="1">
        <f t="array" aca="1" ref="GS75" ca="1">INDEX(GS$13:GS74,$B75+1,1)</f>
        <v>0</v>
      </c>
      <c r="GT75" s="411" cm="1">
        <f t="array" aca="1" ref="GT75" ca="1">INDEX(i.dse_type,1,$L75)</f>
        <v>0</v>
      </c>
      <c r="GU75" s="535" t="str" cm="1">
        <f t="array" aca="1" ref="GU75" ca="1">INDEX(GU$13:GU74,$B75+1,1)</f>
        <v>-</v>
      </c>
      <c r="GV75" s="535" t="str" cm="1">
        <f t="array" aca="1" ref="GV75" ca="1">INDEX(GV$13:GV74,$B75+1,1)</f>
        <v>-</v>
      </c>
      <c r="GW75" s="535" t="str" cm="1">
        <f t="array" aca="1" ref="GW75" ca="1">INDEX(GW$13:GW74,$B75+1,1)</f>
        <v>-</v>
      </c>
      <c r="GX75" s="18"/>
      <c r="GY75" s="535" t="str" cm="1">
        <f t="array" aca="1" ref="GY75" ca="1">INDEX(GY$13:GY74,$B75+1,1)</f>
        <v>-</v>
      </c>
      <c r="GZ75" s="535" t="str" cm="1">
        <f t="array" aca="1" ref="GZ75" ca="1">INDEX(GZ$13:GZ74,$B75+1,1)</f>
        <v>-</v>
      </c>
      <c r="HA75" s="535" t="str" cm="1">
        <f t="array" aca="1" ref="HA75" ca="1">INDEX(HA$13:HA74,$B75+1,1)</f>
        <v>-</v>
      </c>
      <c r="HB75" s="411">
        <f t="shared" si="334"/>
        <v>0</v>
      </c>
      <c r="HC75" s="535" t="str" cm="1">
        <f t="array" aca="1" ref="HC75" ca="1">INDEX(HC$13:HC74,$B75+1,1)</f>
        <v>-</v>
      </c>
      <c r="HD75" s="535" cm="1">
        <f t="array" aca="1" ref="HD75" ca="1">INDEX(HD$13:HD74,$B75+1,1)</f>
        <v>1</v>
      </c>
      <c r="HE75" s="535" cm="1">
        <f t="array" aca="1" ref="HE75" ca="1">INDEX(HE$13:HE74,$B75+1,1)</f>
        <v>1</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t="str" cm="1">
        <f t="array" aca="1" ref="HU75" ca="1">INDEX(HU$13:HU74,$B75+1,1)</f>
        <v>-</v>
      </c>
      <c r="HV75" s="535" t="str" cm="1">
        <f t="array" aca="1" ref="HV75" ca="1">INDEX(HV$13:HV74,$B75+1,1)</f>
        <v>-</v>
      </c>
      <c r="HW75" s="535" t="str" cm="1">
        <f t="array" aca="1" ref="HW75" ca="1">INDEX(HW$13:HW74,$B75+1,1)</f>
        <v>-</v>
      </c>
      <c r="HX75" s="535" t="str" cm="1">
        <f t="array" aca="1" ref="HX75" ca="1">INDEX(HX$13:HX74,$B75+1,1)</f>
        <v>-</v>
      </c>
      <c r="HY75" s="535" t="str" cm="1">
        <f t="array" aca="1" ref="HY75" ca="1">INDEX(HY$13:HY74,$B75+1,1)</f>
        <v>-</v>
      </c>
      <c r="HZ75" s="535" t="str" cm="1">
        <f t="array" aca="1" ref="HZ75" ca="1">INDEX(HZ$13:HZ74,$B75+1,1)</f>
        <v>-</v>
      </c>
      <c r="IA75" s="535" cm="1">
        <f t="array" aca="1" ref="IA75" ca="1">INDEX(IA$13:IA74,$B75+1,1)</f>
        <v>0</v>
      </c>
      <c r="IB75" s="535" t="str" cm="1">
        <f t="array" aca="1" ref="IB75" ca="1">INDEX(IB$13:IB74,$B75+1,1)</f>
        <v>-</v>
      </c>
      <c r="IC75" s="535" cm="1">
        <f t="array" aca="1" ref="IC75" ca="1">INDEX(IC$13:IC74,$B75+1,1)</f>
        <v>1</v>
      </c>
      <c r="ID75" s="727">
        <f t="shared" si="265"/>
        <v>0</v>
      </c>
      <c r="IE75" s="727">
        <f t="shared" si="265"/>
        <v>0</v>
      </c>
      <c r="IF75" s="727">
        <f t="shared" si="265"/>
        <v>0</v>
      </c>
      <c r="IG75" s="727">
        <f t="shared" si="266"/>
        <v>0</v>
      </c>
      <c r="IH75" s="727">
        <f t="shared" si="266"/>
        <v>0</v>
      </c>
      <c r="II75" s="727">
        <f t="shared" si="266"/>
        <v>0</v>
      </c>
      <c r="IJ75" s="535" cm="1">
        <f t="array" aca="1" ref="IJ75" ca="1">INDEX(IJ$13:IJ74,$B75+1,1)</f>
        <v>0</v>
      </c>
      <c r="IK75" s="727">
        <f t="shared" si="267"/>
        <v>1</v>
      </c>
      <c r="IL75" s="727">
        <f t="shared" si="267"/>
        <v>0</v>
      </c>
      <c r="IM75" s="727">
        <f t="shared" si="267"/>
        <v>0</v>
      </c>
      <c r="IN75" s="727">
        <f t="shared" si="267"/>
        <v>0</v>
      </c>
      <c r="IO75" s="535" cm="1">
        <f t="array" aca="1" ref="IO75" ca="1">INDEX(IO$13:IO74,$B75+1,1)</f>
        <v>0</v>
      </c>
      <c r="IP75" s="727">
        <f t="shared" si="267"/>
        <v>0</v>
      </c>
      <c r="IQ75" s="18"/>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t="str" cm="1">
        <f t="array" aca="1" ref="JB75" ca="1">INDEX(JB$13:JB74,$B75+1,1)</f>
        <v>-</v>
      </c>
      <c r="JC75" s="535" t="str" cm="1">
        <f t="array" aca="1" ref="JC75" ca="1">INDEX(JC$13:JC74,$B75+1,1)</f>
        <v>-</v>
      </c>
      <c r="JD75" s="535" t="str" cm="1">
        <f t="array" aca="1" ref="JD75" ca="1">INDEX(JD$13:JD74,$B75+1,1)</f>
        <v>-</v>
      </c>
      <c r="JE75" s="535" t="str" cm="1">
        <f t="array" aca="1" ref="JE75" ca="1">INDEX(JE$13:JE74,$B75+1,1)</f>
        <v>-</v>
      </c>
      <c r="JF75" s="535" t="str" cm="1">
        <f t="array" aca="1" ref="JF75" ca="1">INDEX(JF$13:JF74,$B75+1,1)</f>
        <v>-</v>
      </c>
      <c r="JG75" s="535" t="str" cm="1">
        <f t="array" aca="1" ref="JG75" ca="1">INDEX(JG$13:JG74,$B75+1,1)</f>
        <v>-</v>
      </c>
      <c r="JH75" s="535" cm="1">
        <f t="array" aca="1" ref="JH75" ca="1">INDEX(JH$13:JH74,$B75+1,1)</f>
        <v>0</v>
      </c>
      <c r="JI75" s="535" cm="1">
        <f t="array" aca="1" ref="JI75" ca="1">INDEX(JI$13:JI74,$B75+1,1)</f>
        <v>0</v>
      </c>
      <c r="JJ75" s="545" cm="1">
        <f t="array" aca="1" ref="JJ75" ca="1">IF(AND($N75=JJ$10,$AS75&lt;&gt;0),INDEX(i.LTWFeedLevels,$AS75,12),0)</f>
        <v>0</v>
      </c>
      <c r="JK75" s="630" cm="1">
        <f t="array" aca="1" ref="JK75" ca="1">IF(AND($N75=JK$10,$AT75&lt;&gt;0),INDEX(i.LTWFeedLevels,$AT75,12),0)</f>
        <v>0</v>
      </c>
      <c r="JL75" s="457">
        <f t="shared" ref="JL75:JN75" ca="1" si="370">JK75</f>
        <v>0</v>
      </c>
      <c r="JM75" s="457">
        <f t="shared" ca="1" si="370"/>
        <v>0</v>
      </c>
      <c r="JN75" s="457">
        <f t="shared" ca="1" si="370"/>
        <v>0</v>
      </c>
      <c r="JO75" s="545" cm="1">
        <f t="array" aca="1" ref="JO75" ca="1">IF(AND($N75=JO$10,$AS75&lt;&gt;0),INDEX(i.LTWFeedLevels,$AS75,12),0)</f>
        <v>0</v>
      </c>
      <c r="JP75" s="630" cm="1">
        <f t="array" aca="1" ref="JP75" ca="1">IF(AND($N75=JP$10,$AT75&lt;&gt;0),INDEX(i.LTWFeedLevels,$AT75,12),0)</f>
        <v>0</v>
      </c>
      <c r="JQ75" s="457">
        <f t="shared" ref="JQ75:JS75" ca="1" si="371">JP75</f>
        <v>0</v>
      </c>
      <c r="JR75" s="457">
        <f t="shared" ca="1" si="371"/>
        <v>0</v>
      </c>
      <c r="JS75" s="457">
        <f t="shared" ca="1" si="371"/>
        <v>0</v>
      </c>
      <c r="JT75" s="545" cm="1">
        <f t="array" aca="1" ref="JT75" ca="1">IF(AND($N75=JT$10,$AS75&lt;&gt;0),INDEX(i.LTWFeedLevels,$AS75,12),0)</f>
        <v>0</v>
      </c>
      <c r="JU75" s="630" cm="1">
        <f t="array" aca="1" ref="JU75" ca="1">IF(AND($N75=JU$10,$AT75&lt;&gt;0),INDEX(i.LTWFeedLevels,$AT75,12),0)</f>
        <v>0</v>
      </c>
      <c r="JV75" s="457">
        <f t="shared" ref="JV75:JX75" ca="1" si="372">JU75</f>
        <v>0</v>
      </c>
      <c r="JW75" s="457">
        <f t="shared" ca="1" si="372"/>
        <v>0</v>
      </c>
      <c r="JX75" s="457">
        <f t="shared" ca="1" si="372"/>
        <v>0</v>
      </c>
      <c r="JY75" s="189">
        <f t="shared" ca="1" si="271"/>
        <v>0</v>
      </c>
      <c r="JZ75" s="189">
        <f t="shared" ca="1" si="271"/>
        <v>0</v>
      </c>
      <c r="KA75" s="189">
        <f t="shared" ca="1" si="271"/>
        <v>0</v>
      </c>
      <c r="KB75" s="189">
        <f t="shared" ca="1" si="271"/>
        <v>0</v>
      </c>
      <c r="KC75" s="189">
        <f t="shared" ca="1" si="271"/>
        <v>0</v>
      </c>
      <c r="KD75" s="189">
        <f t="shared" ca="1" si="271"/>
        <v>0</v>
      </c>
      <c r="KE75" s="189">
        <f t="shared" ca="1" si="271"/>
        <v>0</v>
      </c>
      <c r="KF75" s="189">
        <f t="shared" ca="1" si="271"/>
        <v>0</v>
      </c>
      <c r="KG75" s="189">
        <f t="shared" ca="1" si="271"/>
        <v>0</v>
      </c>
      <c r="KH75" s="189">
        <f t="shared" ca="1" si="271"/>
        <v>0</v>
      </c>
      <c r="KI75" s="189">
        <f t="shared" ca="1" si="272"/>
        <v>0</v>
      </c>
      <c r="KJ75" s="189">
        <f t="shared" ca="1" si="272"/>
        <v>0</v>
      </c>
      <c r="KK75" s="189">
        <f t="shared" ca="1" si="272"/>
        <v>0</v>
      </c>
      <c r="KL75" s="189">
        <f t="shared" ca="1" si="272"/>
        <v>0</v>
      </c>
      <c r="KM75" s="189">
        <f t="shared" ca="1" si="272"/>
        <v>0</v>
      </c>
      <c r="KN75" s="189">
        <f t="shared" ca="1" si="272"/>
        <v>0</v>
      </c>
      <c r="KO75" s="189">
        <f t="shared" ca="1" si="272"/>
        <v>0</v>
      </c>
      <c r="KP75" s="189">
        <f t="shared" ca="1" si="272"/>
        <v>0</v>
      </c>
      <c r="KQ75" s="189">
        <f t="shared" ca="1" si="272"/>
        <v>0</v>
      </c>
      <c r="KR75" s="189">
        <f t="shared" ca="1" si="272"/>
        <v>0</v>
      </c>
      <c r="KS75" s="189">
        <f t="shared" ca="1" si="273"/>
        <v>0</v>
      </c>
      <c r="KT75" s="189">
        <f t="shared" ca="1" si="273"/>
        <v>0</v>
      </c>
      <c r="KU75" s="189">
        <f t="shared" ca="1" si="273"/>
        <v>0</v>
      </c>
      <c r="KV75" s="189">
        <f t="shared" ca="1" si="273"/>
        <v>0</v>
      </c>
      <c r="KW75" s="189">
        <f t="shared" ca="1" si="273"/>
        <v>0</v>
      </c>
      <c r="KX75" s="189">
        <f t="shared" ca="1" si="273"/>
        <v>0</v>
      </c>
      <c r="KY75" s="189">
        <f t="shared" ca="1" si="273"/>
        <v>0</v>
      </c>
      <c r="KZ75" s="189">
        <f t="shared" ca="1" si="273"/>
        <v>0</v>
      </c>
      <c r="LA75" s="189">
        <f t="shared" ca="1" si="273"/>
        <v>0</v>
      </c>
      <c r="LB75" s="189">
        <f t="shared" ca="1" si="273"/>
        <v>0</v>
      </c>
      <c r="LC75" s="189">
        <f t="shared" ca="1" si="274"/>
        <v>0</v>
      </c>
      <c r="LD75" s="189">
        <f t="shared" ca="1" si="274"/>
        <v>0</v>
      </c>
      <c r="LE75" s="189">
        <f t="shared" ca="1" si="274"/>
        <v>0</v>
      </c>
      <c r="LF75" s="189">
        <f t="shared" ca="1" si="274"/>
        <v>0</v>
      </c>
      <c r="LG75" s="189">
        <f t="shared" ca="1" si="274"/>
        <v>0</v>
      </c>
      <c r="LH75" s="189">
        <f t="shared" ca="1" si="274"/>
        <v>0</v>
      </c>
      <c r="LI75" s="189">
        <f t="shared" ca="1" si="274"/>
        <v>0</v>
      </c>
      <c r="LJ75" s="189">
        <f t="shared" ca="1" si="274"/>
        <v>0</v>
      </c>
      <c r="LK75" s="189">
        <f t="shared" ca="1" si="274"/>
        <v>0</v>
      </c>
      <c r="LL75" s="189">
        <f t="shared" ca="1" si="274"/>
        <v>0</v>
      </c>
      <c r="LM75" s="189">
        <f t="shared" ca="1" si="275"/>
        <v>0</v>
      </c>
      <c r="LN75" s="189">
        <f t="shared" ca="1" si="275"/>
        <v>0</v>
      </c>
      <c r="LO75" s="189">
        <f t="shared" ca="1" si="275"/>
        <v>0</v>
      </c>
      <c r="LP75" s="189">
        <f t="shared" ca="1" si="275"/>
        <v>0</v>
      </c>
      <c r="LQ75" s="189">
        <f t="shared" ca="1" si="275"/>
        <v>0</v>
      </c>
      <c r="LR75" s="189">
        <f t="shared" ca="1" si="275"/>
        <v>0</v>
      </c>
      <c r="LS75" s="189">
        <f t="shared" ca="1" si="275"/>
        <v>0</v>
      </c>
      <c r="LT75" s="189">
        <f t="shared" ca="1" si="275"/>
        <v>0</v>
      </c>
      <c r="LU75" s="189">
        <f t="shared" ca="1" si="275"/>
        <v>0</v>
      </c>
      <c r="LV75" s="189">
        <f t="shared" ca="1" si="275"/>
        <v>0</v>
      </c>
      <c r="LW75" s="189">
        <f t="shared" ca="1" si="276"/>
        <v>0</v>
      </c>
      <c r="LX75" s="189">
        <f t="shared" ca="1" si="276"/>
        <v>0</v>
      </c>
      <c r="LY75" s="189">
        <f t="shared" ca="1" si="276"/>
        <v>0</v>
      </c>
      <c r="LZ75" s="189">
        <f t="shared" ca="1" si="276"/>
        <v>0</v>
      </c>
      <c r="MA75" s="189">
        <f t="shared" ca="1" si="276"/>
        <v>0</v>
      </c>
      <c r="MB75" s="189">
        <f t="shared" ca="1" si="276"/>
        <v>0</v>
      </c>
      <c r="MC75" s="189">
        <f t="shared" ca="1" si="276"/>
        <v>0</v>
      </c>
      <c r="MD75" s="189">
        <f t="shared" ca="1" si="276"/>
        <v>0</v>
      </c>
      <c r="ME75" s="189">
        <f t="shared" ca="1" si="276"/>
        <v>0</v>
      </c>
      <c r="MF75" s="189">
        <f t="shared" ca="1" si="276"/>
        <v>0</v>
      </c>
      <c r="MG75" s="189">
        <f t="shared" ca="1" si="277"/>
        <v>0</v>
      </c>
      <c r="MH75" s="189">
        <f t="shared" ca="1" si="277"/>
        <v>0</v>
      </c>
      <c r="MI75" s="189">
        <f t="shared" ca="1" si="277"/>
        <v>0</v>
      </c>
      <c r="MJ75" s="189">
        <f t="shared" ca="1" si="277"/>
        <v>0</v>
      </c>
      <c r="MK75" s="189">
        <f t="shared" ca="1" si="277"/>
        <v>0</v>
      </c>
      <c r="ML75" s="189">
        <f t="shared" ca="1" si="277"/>
        <v>0</v>
      </c>
      <c r="MM75" s="189">
        <f t="shared" ca="1" si="277"/>
        <v>0</v>
      </c>
      <c r="MN75" s="189">
        <f t="shared" ca="1" si="277"/>
        <v>0</v>
      </c>
      <c r="MO75" s="189">
        <f t="shared" ca="1" si="277"/>
        <v>0</v>
      </c>
      <c r="MP75" s="189">
        <f t="shared" ca="1" si="277"/>
        <v>0</v>
      </c>
      <c r="MQ75" s="189">
        <f t="shared" ca="1" si="277"/>
        <v>0</v>
      </c>
      <c r="MR75" s="189">
        <f t="shared" ca="1" si="277"/>
        <v>0</v>
      </c>
      <c r="MS75" s="557">
        <f t="shared" ca="1" si="278"/>
        <v>0</v>
      </c>
      <c r="MT75" s="557">
        <f t="shared" ca="1" si="278"/>
        <v>0</v>
      </c>
      <c r="MU75" s="557">
        <f t="shared" ca="1" si="278"/>
        <v>0</v>
      </c>
      <c r="MV75" s="557">
        <f t="shared" ca="1" si="278"/>
        <v>0</v>
      </c>
      <c r="MW75" s="557">
        <f t="shared" ca="1" si="278"/>
        <v>0</v>
      </c>
      <c r="MX75" s="557">
        <f t="shared" ca="1" si="278"/>
        <v>0</v>
      </c>
      <c r="MY75" s="557">
        <f t="shared" ca="1" si="278"/>
        <v>0</v>
      </c>
      <c r="MZ75" s="557">
        <f t="shared" ca="1" si="278"/>
        <v>0</v>
      </c>
      <c r="NA75" s="557">
        <f t="shared" ca="1" si="278"/>
        <v>0</v>
      </c>
      <c r="NB75" s="557">
        <f t="shared" ca="1" si="278"/>
        <v>0</v>
      </c>
      <c r="NC75" s="557">
        <f t="shared" ca="1" si="279"/>
        <v>0</v>
      </c>
      <c r="ND75" s="557">
        <f t="shared" ca="1" si="279"/>
        <v>0</v>
      </c>
      <c r="NE75" s="557">
        <f t="shared" ca="1" si="279"/>
        <v>0</v>
      </c>
      <c r="NF75" s="557">
        <f t="shared" ca="1" si="279"/>
        <v>0</v>
      </c>
      <c r="NG75" s="557">
        <f t="shared" ca="1" si="279"/>
        <v>0</v>
      </c>
      <c r="NH75" s="557">
        <f t="shared" ca="1" si="279"/>
        <v>0</v>
      </c>
      <c r="NI75" s="557">
        <f t="shared" ca="1" si="279"/>
        <v>0</v>
      </c>
      <c r="NJ75" s="557">
        <f t="shared" ca="1" si="279"/>
        <v>0</v>
      </c>
      <c r="NK75" s="557">
        <f t="shared" ca="1" si="279"/>
        <v>0</v>
      </c>
      <c r="NL75" s="557">
        <f t="shared" ca="1" si="279"/>
        <v>0</v>
      </c>
      <c r="NM75" s="557">
        <f t="shared" ca="1" si="280"/>
        <v>0</v>
      </c>
      <c r="NN75" s="557">
        <f t="shared" ca="1" si="280"/>
        <v>0</v>
      </c>
      <c r="NO75" s="557">
        <f t="shared" ca="1" si="280"/>
        <v>0</v>
      </c>
      <c r="NP75" s="557">
        <f t="shared" ca="1" si="280"/>
        <v>0</v>
      </c>
      <c r="NQ75" s="557">
        <f t="shared" ca="1" si="280"/>
        <v>0</v>
      </c>
      <c r="NR75" s="557">
        <f t="shared" ca="1" si="280"/>
        <v>0</v>
      </c>
      <c r="NS75" s="557">
        <f t="shared" ca="1" si="280"/>
        <v>0</v>
      </c>
      <c r="NT75" s="557">
        <f t="shared" ca="1" si="280"/>
        <v>0</v>
      </c>
      <c r="NU75" s="557">
        <f t="shared" ca="1" si="280"/>
        <v>0</v>
      </c>
      <c r="NV75" s="557">
        <f t="shared" ca="1" si="280"/>
        <v>0</v>
      </c>
      <c r="NW75" s="557">
        <f t="shared" ca="1" si="281"/>
        <v>0</v>
      </c>
      <c r="NX75" s="557">
        <f t="shared" ca="1" si="281"/>
        <v>0</v>
      </c>
      <c r="NY75" s="557">
        <f t="shared" ca="1" si="281"/>
        <v>0</v>
      </c>
      <c r="NZ75" s="557">
        <f t="shared" ca="1" si="281"/>
        <v>0</v>
      </c>
      <c r="OA75" s="557">
        <f t="shared" ca="1" si="281"/>
        <v>0</v>
      </c>
      <c r="OB75" s="557">
        <f t="shared" ca="1" si="281"/>
        <v>0</v>
      </c>
      <c r="OC75" s="557">
        <f t="shared" ca="1" si="281"/>
        <v>0</v>
      </c>
      <c r="OD75" s="557">
        <f t="shared" ca="1" si="281"/>
        <v>0</v>
      </c>
      <c r="OE75" s="557">
        <f t="shared" ca="1" si="281"/>
        <v>0</v>
      </c>
      <c r="OF75" s="557">
        <f t="shared" ca="1" si="281"/>
        <v>0</v>
      </c>
      <c r="OG75" s="557">
        <f t="shared" ca="1" si="282"/>
        <v>0</v>
      </c>
      <c r="OH75" s="557">
        <f t="shared" ca="1" si="282"/>
        <v>0</v>
      </c>
      <c r="OI75" s="557">
        <f t="shared" ca="1" si="282"/>
        <v>0</v>
      </c>
      <c r="OJ75" s="557">
        <f t="shared" ca="1" si="282"/>
        <v>0</v>
      </c>
      <c r="OK75" s="557">
        <f t="shared" ca="1" si="282"/>
        <v>0</v>
      </c>
      <c r="OL75" s="557">
        <f t="shared" ca="1" si="282"/>
        <v>0</v>
      </c>
      <c r="OM75" s="557">
        <f t="shared" ca="1" si="282"/>
        <v>0</v>
      </c>
      <c r="ON75" s="557">
        <f t="shared" ca="1" si="282"/>
        <v>0</v>
      </c>
      <c r="OO75" s="557">
        <f t="shared" ca="1" si="282"/>
        <v>0</v>
      </c>
      <c r="OP75" s="557">
        <f t="shared" ca="1" si="282"/>
        <v>0</v>
      </c>
      <c r="OQ75" s="557">
        <f t="shared" ca="1" si="283"/>
        <v>0</v>
      </c>
      <c r="OR75" s="557">
        <f t="shared" ca="1" si="283"/>
        <v>0</v>
      </c>
      <c r="OS75" s="557">
        <f t="shared" ca="1" si="283"/>
        <v>0</v>
      </c>
      <c r="OT75" s="557">
        <f t="shared" ca="1" si="283"/>
        <v>0</v>
      </c>
      <c r="OU75" s="557">
        <f t="shared" ca="1" si="283"/>
        <v>0</v>
      </c>
      <c r="OV75" s="557">
        <f t="shared" ca="1" si="283"/>
        <v>0</v>
      </c>
      <c r="OW75" s="557">
        <f t="shared" ca="1" si="283"/>
        <v>0</v>
      </c>
      <c r="OX75" s="557">
        <f t="shared" ca="1" si="283"/>
        <v>0</v>
      </c>
      <c r="OY75" s="557">
        <f t="shared" ca="1" si="283"/>
        <v>0</v>
      </c>
      <c r="OZ75" s="557">
        <f t="shared" ca="1" si="283"/>
        <v>0</v>
      </c>
      <c r="PA75" s="557">
        <f t="shared" ca="1" si="284"/>
        <v>0</v>
      </c>
      <c r="PB75" s="557">
        <f t="shared" ca="1" si="284"/>
        <v>0</v>
      </c>
      <c r="PC75" s="557">
        <f t="shared" ca="1" si="284"/>
        <v>0</v>
      </c>
      <c r="PD75" s="557">
        <f t="shared" ca="1" si="284"/>
        <v>0</v>
      </c>
      <c r="PE75" s="557">
        <f t="shared" ca="1" si="284"/>
        <v>0</v>
      </c>
      <c r="PF75" s="557">
        <f t="shared" ca="1" si="284"/>
        <v>0</v>
      </c>
      <c r="PG75" s="557">
        <f t="shared" ca="1" si="284"/>
        <v>0</v>
      </c>
      <c r="PH75" s="557">
        <f t="shared" ca="1" si="284"/>
        <v>0</v>
      </c>
      <c r="PI75" s="557">
        <f t="shared" ca="1" si="284"/>
        <v>0</v>
      </c>
      <c r="PJ75" s="557">
        <f t="shared" ca="1" si="284"/>
        <v>0</v>
      </c>
      <c r="PK75" s="557">
        <f t="shared" ca="1" si="285"/>
        <v>0</v>
      </c>
      <c r="PL75" s="557">
        <f t="shared" ca="1" si="285"/>
        <v>0</v>
      </c>
      <c r="PM75" s="557">
        <f t="shared" ca="1" si="285"/>
        <v>0</v>
      </c>
      <c r="PN75" s="557">
        <f t="shared" ca="1" si="285"/>
        <v>0</v>
      </c>
      <c r="PO75" s="557">
        <f t="shared" ca="1" si="285"/>
        <v>0</v>
      </c>
      <c r="PP75" s="557">
        <f t="shared" ca="1" si="285"/>
        <v>0</v>
      </c>
      <c r="PQ75" s="557">
        <f t="shared" ca="1" si="285"/>
        <v>0</v>
      </c>
      <c r="PR75" s="557">
        <f t="shared" ca="1" si="285"/>
        <v>0</v>
      </c>
      <c r="PS75" s="557">
        <f t="shared" ca="1" si="285"/>
        <v>0</v>
      </c>
      <c r="PT75" s="557">
        <f t="shared" ca="1" si="285"/>
        <v>0</v>
      </c>
      <c r="PU75" s="557">
        <f t="shared" ca="1" si="286"/>
        <v>0</v>
      </c>
      <c r="PV75" s="557">
        <f t="shared" ca="1" si="286"/>
        <v>0</v>
      </c>
      <c r="PW75" s="557">
        <f t="shared" ca="1" si="286"/>
        <v>0</v>
      </c>
      <c r="PX75" s="557">
        <f t="shared" ca="1" si="286"/>
        <v>0</v>
      </c>
      <c r="PY75" s="557">
        <f t="shared" ca="1" si="286"/>
        <v>0</v>
      </c>
      <c r="PZ75" s="557">
        <f t="shared" ca="1" si="286"/>
        <v>0</v>
      </c>
      <c r="QA75" s="557">
        <f t="shared" ca="1" si="286"/>
        <v>0</v>
      </c>
      <c r="QB75" s="557">
        <f t="shared" ca="1" si="286"/>
        <v>0</v>
      </c>
      <c r="QC75" s="557">
        <f t="shared" ca="1" si="286"/>
        <v>0</v>
      </c>
      <c r="QD75" s="557">
        <f t="shared" ca="1" si="286"/>
        <v>0</v>
      </c>
      <c r="QE75" s="557">
        <f t="shared" ca="1" si="287"/>
        <v>0</v>
      </c>
      <c r="QF75" s="557">
        <f t="shared" ca="1" si="287"/>
        <v>0</v>
      </c>
      <c r="QG75" s="557">
        <f t="shared" ca="1" si="287"/>
        <v>0</v>
      </c>
      <c r="QH75" s="557">
        <f t="shared" ca="1" si="287"/>
        <v>0</v>
      </c>
      <c r="QI75" s="557">
        <f t="shared" ca="1" si="287"/>
        <v>0</v>
      </c>
      <c r="QJ75" s="557">
        <f t="shared" ca="1" si="287"/>
        <v>0</v>
      </c>
      <c r="QK75" s="557">
        <f t="shared" ca="1" si="287"/>
        <v>0</v>
      </c>
      <c r="QL75" s="557">
        <f t="shared" ca="1" si="287"/>
        <v>0</v>
      </c>
      <c r="QM75" s="557">
        <f t="shared" ca="1" si="287"/>
        <v>0</v>
      </c>
      <c r="QN75" s="557">
        <f t="shared" ca="1" si="287"/>
        <v>0</v>
      </c>
      <c r="QO75" s="557">
        <f t="shared" ca="1" si="288"/>
        <v>0</v>
      </c>
      <c r="QP75" s="557">
        <f t="shared" ca="1" si="288"/>
        <v>0</v>
      </c>
      <c r="QQ75" s="557">
        <f t="shared" ca="1" si="288"/>
        <v>0</v>
      </c>
      <c r="QR75" s="557">
        <f t="shared" ca="1" si="288"/>
        <v>0</v>
      </c>
      <c r="QS75" s="557">
        <f t="shared" ca="1" si="288"/>
        <v>0</v>
      </c>
      <c r="QT75" s="557">
        <f t="shared" ca="1" si="288"/>
        <v>0</v>
      </c>
      <c r="QU75" s="557">
        <f t="shared" ca="1" si="288"/>
        <v>0</v>
      </c>
      <c r="QV75" s="557">
        <f t="shared" ca="1" si="288"/>
        <v>0</v>
      </c>
      <c r="QW75" s="557">
        <f t="shared" ca="1" si="288"/>
        <v>0</v>
      </c>
      <c r="QX75" s="557">
        <f t="shared" ca="1" si="288"/>
        <v>0</v>
      </c>
      <c r="QY75" s="557">
        <f t="shared" ca="1" si="289"/>
        <v>0</v>
      </c>
      <c r="QZ75" s="557">
        <f t="shared" ca="1" si="289"/>
        <v>0</v>
      </c>
      <c r="RA75" s="557">
        <f t="shared" ca="1" si="289"/>
        <v>0</v>
      </c>
      <c r="RB75" s="557">
        <f t="shared" ca="1" si="289"/>
        <v>0</v>
      </c>
      <c r="RC75" s="557">
        <f t="shared" ca="1" si="289"/>
        <v>0</v>
      </c>
      <c r="RD75" s="557">
        <f t="shared" ca="1" si="289"/>
        <v>0</v>
      </c>
      <c r="RE75" s="557">
        <f t="shared" ca="1" si="289"/>
        <v>0</v>
      </c>
      <c r="RF75" s="557">
        <f t="shared" ca="1" si="289"/>
        <v>0</v>
      </c>
      <c r="RG75" s="557">
        <f t="shared" ca="1" si="289"/>
        <v>0</v>
      </c>
      <c r="RH75" s="557">
        <f t="shared" ca="1" si="289"/>
        <v>0</v>
      </c>
      <c r="RI75" s="557">
        <f t="shared" ca="1" si="290"/>
        <v>0</v>
      </c>
      <c r="RJ75" s="557">
        <f t="shared" ca="1" si="290"/>
        <v>0</v>
      </c>
      <c r="RK75" s="557">
        <f t="shared" ca="1" si="290"/>
        <v>0</v>
      </c>
      <c r="RL75" s="557">
        <f t="shared" ca="1" si="290"/>
        <v>0</v>
      </c>
      <c r="RM75" s="557">
        <f t="shared" ca="1" si="290"/>
        <v>0</v>
      </c>
      <c r="RN75" s="557">
        <f t="shared" ca="1" si="290"/>
        <v>0</v>
      </c>
      <c r="RO75" s="557">
        <f t="shared" ca="1" si="290"/>
        <v>0</v>
      </c>
      <c r="RP75" s="557">
        <f t="shared" ca="1" si="290"/>
        <v>0</v>
      </c>
      <c r="RQ75" s="557">
        <f t="shared" ca="1" si="290"/>
        <v>0</v>
      </c>
      <c r="RR75" s="557">
        <f t="shared" ca="1" si="290"/>
        <v>0</v>
      </c>
      <c r="RS75" s="557">
        <f t="shared" ca="1" si="291"/>
        <v>0</v>
      </c>
      <c r="RT75" s="557">
        <f t="shared" ca="1" si="291"/>
        <v>0</v>
      </c>
      <c r="RU75" s="557">
        <f t="shared" ca="1" si="291"/>
        <v>0</v>
      </c>
      <c r="RV75" s="557">
        <f t="shared" ca="1" si="291"/>
        <v>0</v>
      </c>
      <c r="RW75" s="557">
        <f t="shared" ca="1" si="291"/>
        <v>0</v>
      </c>
      <c r="RX75" s="557">
        <f t="shared" ca="1" si="291"/>
        <v>0</v>
      </c>
      <c r="RY75" s="557">
        <f t="shared" ca="1" si="291"/>
        <v>0</v>
      </c>
      <c r="RZ75" s="557">
        <f t="shared" ca="1" si="291"/>
        <v>0</v>
      </c>
      <c r="SA75" s="557">
        <f t="shared" ca="1" si="291"/>
        <v>0</v>
      </c>
      <c r="SB75" s="557">
        <f t="shared" ca="1" si="291"/>
        <v>0</v>
      </c>
      <c r="SC75" s="557">
        <f t="shared" ca="1" si="292"/>
        <v>0</v>
      </c>
      <c r="SD75" s="557">
        <f t="shared" ca="1" si="292"/>
        <v>0</v>
      </c>
      <c r="SE75" s="557">
        <f t="shared" ca="1" si="292"/>
        <v>0</v>
      </c>
      <c r="SF75" s="557">
        <f t="shared" ca="1" si="292"/>
        <v>0</v>
      </c>
      <c r="SG75" s="557">
        <f t="shared" ca="1" si="292"/>
        <v>0</v>
      </c>
      <c r="SH75" s="557">
        <f t="shared" ca="1" si="292"/>
        <v>0</v>
      </c>
      <c r="SI75" s="557">
        <f t="shared" ca="1" si="292"/>
        <v>0</v>
      </c>
      <c r="SJ75" s="557">
        <f t="shared" ca="1" si="292"/>
        <v>0</v>
      </c>
      <c r="SK75" s="557">
        <f t="shared" ca="1" si="292"/>
        <v>0</v>
      </c>
      <c r="SL75" s="557">
        <f t="shared" ca="1" si="292"/>
        <v>0</v>
      </c>
      <c r="SM75" s="557">
        <f t="shared" ca="1" si="293"/>
        <v>0</v>
      </c>
      <c r="SN75" s="557">
        <f t="shared" ca="1" si="293"/>
        <v>0</v>
      </c>
      <c r="SO75" s="557">
        <f t="shared" ca="1" si="293"/>
        <v>0</v>
      </c>
      <c r="SP75" s="557">
        <f t="shared" ca="1" si="293"/>
        <v>0</v>
      </c>
      <c r="SQ75" s="557">
        <f t="shared" ca="1" si="293"/>
        <v>0</v>
      </c>
      <c r="SR75" s="557">
        <f t="shared" ca="1" si="293"/>
        <v>0</v>
      </c>
      <c r="SS75" s="557">
        <f t="shared" ca="1" si="293"/>
        <v>0</v>
      </c>
      <c r="ST75" s="557">
        <f t="shared" ca="1" si="293"/>
        <v>0</v>
      </c>
      <c r="SU75" s="557">
        <f t="shared" ca="1" si="293"/>
        <v>0</v>
      </c>
      <c r="SV75" s="557">
        <f t="shared" ca="1" si="293"/>
        <v>0</v>
      </c>
      <c r="SW75" s="557">
        <f t="shared" ca="1" si="294"/>
        <v>0</v>
      </c>
      <c r="SX75" s="557">
        <f t="shared" ca="1" si="294"/>
        <v>0</v>
      </c>
      <c r="SY75" s="557">
        <f t="shared" ca="1" si="294"/>
        <v>0</v>
      </c>
      <c r="SZ75" s="557">
        <f t="shared" ca="1" si="294"/>
        <v>0</v>
      </c>
      <c r="TA75" s="557">
        <f t="shared" ca="1" si="294"/>
        <v>0</v>
      </c>
      <c r="TB75" s="557">
        <f t="shared" ca="1" si="294"/>
        <v>0</v>
      </c>
      <c r="TC75" s="557">
        <f t="shared" ca="1" si="294"/>
        <v>0</v>
      </c>
      <c r="TD75" s="557">
        <f t="shared" ca="1" si="294"/>
        <v>0</v>
      </c>
      <c r="TE75" s="557">
        <f t="shared" ca="1" si="294"/>
        <v>0</v>
      </c>
      <c r="TF75" s="557">
        <f t="shared" ca="1" si="294"/>
        <v>0</v>
      </c>
      <c r="TG75" s="557">
        <f t="shared" ca="1" si="295"/>
        <v>0</v>
      </c>
      <c r="TH75" s="557">
        <f t="shared" ca="1" si="295"/>
        <v>0</v>
      </c>
      <c r="TI75" s="557">
        <f t="shared" ca="1" si="295"/>
        <v>0</v>
      </c>
      <c r="TJ75" s="557">
        <f t="shared" ca="1" si="295"/>
        <v>0</v>
      </c>
      <c r="TK75" s="557">
        <f t="shared" ca="1" si="295"/>
        <v>0</v>
      </c>
      <c r="TL75" s="557">
        <f t="shared" ca="1" si="295"/>
        <v>0</v>
      </c>
      <c r="TM75" s="557">
        <f t="shared" ca="1" si="295"/>
        <v>0</v>
      </c>
      <c r="TN75" s="557">
        <f t="shared" ca="1" si="295"/>
        <v>0</v>
      </c>
      <c r="TO75" s="557">
        <f t="shared" ca="1" si="295"/>
        <v>0</v>
      </c>
      <c r="TP75" s="557">
        <f t="shared" ca="1" si="295"/>
        <v>0</v>
      </c>
      <c r="TQ75" s="557">
        <f t="shared" ca="1" si="296"/>
        <v>0</v>
      </c>
      <c r="TR75" s="557">
        <f t="shared" ca="1" si="296"/>
        <v>0</v>
      </c>
      <c r="TS75" s="557">
        <f t="shared" ca="1" si="296"/>
        <v>0</v>
      </c>
      <c r="TT75" s="557">
        <f t="shared" ca="1" si="296"/>
        <v>0</v>
      </c>
      <c r="TU75" s="557">
        <f t="shared" ca="1" si="296"/>
        <v>0</v>
      </c>
      <c r="TV75" s="557">
        <f t="shared" ca="1" si="296"/>
        <v>0</v>
      </c>
      <c r="TW75" s="557">
        <f t="shared" ca="1" si="296"/>
        <v>0</v>
      </c>
      <c r="TX75" s="557">
        <f t="shared" ca="1" si="296"/>
        <v>0</v>
      </c>
      <c r="TY75" s="557">
        <f t="shared" ca="1" si="296"/>
        <v>0</v>
      </c>
      <c r="TZ75" s="557">
        <f t="shared" ca="1" si="296"/>
        <v>0</v>
      </c>
      <c r="UA75" s="557">
        <f t="shared" ca="1" si="297"/>
        <v>0</v>
      </c>
      <c r="UB75" s="557">
        <f t="shared" ca="1" si="297"/>
        <v>0</v>
      </c>
      <c r="UC75" s="557">
        <f t="shared" ca="1" si="297"/>
        <v>0</v>
      </c>
      <c r="UD75" s="557">
        <f t="shared" ca="1" si="297"/>
        <v>0</v>
      </c>
      <c r="UE75" s="557">
        <f t="shared" ca="1" si="297"/>
        <v>0</v>
      </c>
      <c r="UF75" s="557">
        <f t="shared" ca="1" si="297"/>
        <v>0</v>
      </c>
      <c r="UG75" s="557">
        <f t="shared" ca="1" si="297"/>
        <v>0</v>
      </c>
      <c r="UH75" s="557">
        <f t="shared" ca="1" si="297"/>
        <v>0</v>
      </c>
      <c r="UI75" s="557">
        <f t="shared" ca="1" si="297"/>
        <v>0</v>
      </c>
      <c r="UJ75" s="557">
        <f t="shared" ca="1" si="297"/>
        <v>0</v>
      </c>
      <c r="UK75" s="557">
        <f t="shared" ca="1" si="298"/>
        <v>0</v>
      </c>
      <c r="UL75" s="557">
        <f t="shared" ca="1" si="298"/>
        <v>0</v>
      </c>
      <c r="UM75" s="557">
        <f t="shared" ca="1" si="298"/>
        <v>0</v>
      </c>
      <c r="UN75" s="557">
        <f t="shared" ca="1" si="298"/>
        <v>0</v>
      </c>
      <c r="UO75" s="557">
        <f t="shared" ca="1" si="298"/>
        <v>0</v>
      </c>
      <c r="UP75" s="557">
        <f t="shared" ca="1" si="298"/>
        <v>0</v>
      </c>
      <c r="UQ75" s="557">
        <f t="shared" ca="1" si="298"/>
        <v>0</v>
      </c>
      <c r="UR75" s="557">
        <f t="shared" ca="1" si="298"/>
        <v>0</v>
      </c>
      <c r="US75" s="557">
        <f t="shared" ca="1" si="298"/>
        <v>0</v>
      </c>
      <c r="UT75" s="557">
        <f t="shared" ca="1" si="298"/>
        <v>0</v>
      </c>
      <c r="UU75" s="557">
        <f t="shared" ca="1" si="299"/>
        <v>0</v>
      </c>
      <c r="UV75" s="557">
        <f t="shared" ca="1" si="299"/>
        <v>0</v>
      </c>
      <c r="UW75" s="557">
        <f t="shared" ca="1" si="299"/>
        <v>0</v>
      </c>
      <c r="UX75" s="557">
        <f t="shared" ca="1" si="299"/>
        <v>0</v>
      </c>
      <c r="UY75" s="557">
        <f t="shared" ca="1" si="299"/>
        <v>0</v>
      </c>
      <c r="UZ75" s="557">
        <f t="shared" ca="1" si="299"/>
        <v>0</v>
      </c>
      <c r="VA75" s="557">
        <f t="shared" ca="1" si="299"/>
        <v>0</v>
      </c>
      <c r="VB75" s="557">
        <f t="shared" ca="1" si="299"/>
        <v>0</v>
      </c>
      <c r="VC75" s="557">
        <f t="shared" ca="1" si="299"/>
        <v>0</v>
      </c>
      <c r="VD75" s="557">
        <f t="shared" ca="1" si="299"/>
        <v>0</v>
      </c>
      <c r="VE75" s="557">
        <f t="shared" ca="1" si="300"/>
        <v>0</v>
      </c>
      <c r="VF75" s="557">
        <f t="shared" ca="1" si="300"/>
        <v>0</v>
      </c>
      <c r="VG75" s="557">
        <f t="shared" ca="1" si="300"/>
        <v>0</v>
      </c>
      <c r="VH75" s="557">
        <f t="shared" ca="1" si="300"/>
        <v>0</v>
      </c>
      <c r="VI75" s="557">
        <f t="shared" ca="1" si="300"/>
        <v>0</v>
      </c>
      <c r="VJ75" s="557">
        <f t="shared" ca="1" si="300"/>
        <v>0</v>
      </c>
      <c r="VK75" s="557">
        <f t="shared" ca="1" si="300"/>
        <v>0</v>
      </c>
      <c r="VL75" s="557">
        <f t="shared" ca="1" si="300"/>
        <v>0</v>
      </c>
      <c r="VM75" s="557">
        <f t="shared" ca="1" si="300"/>
        <v>0</v>
      </c>
      <c r="VN75" s="557">
        <f t="shared" ca="1" si="300"/>
        <v>0</v>
      </c>
      <c r="VO75" s="557">
        <f t="shared" ca="1" si="300"/>
        <v>0</v>
      </c>
      <c r="VP75" s="189">
        <f t="shared" ca="1" si="301"/>
        <v>0</v>
      </c>
      <c r="VQ75" s="189">
        <f t="shared" ca="1" si="301"/>
        <v>0</v>
      </c>
      <c r="VR75" s="189">
        <f t="shared" ca="1" si="301"/>
        <v>0</v>
      </c>
      <c r="VS75" s="189">
        <f t="shared" ca="1" si="301"/>
        <v>0</v>
      </c>
      <c r="VT75" s="189">
        <f t="shared" ca="1" si="301"/>
        <v>0</v>
      </c>
      <c r="VU75" s="230">
        <f t="shared" ca="1" si="302"/>
        <v>0</v>
      </c>
      <c r="VV75" s="189">
        <f t="shared" ca="1" si="303"/>
        <v>0</v>
      </c>
      <c r="VW75" s="189">
        <f t="shared" ca="1" si="303"/>
        <v>0</v>
      </c>
      <c r="VX75" s="189">
        <f t="shared" ca="1" si="303"/>
        <v>0</v>
      </c>
      <c r="VY75" s="189">
        <f t="shared" ca="1" si="303"/>
        <v>0</v>
      </c>
      <c r="VZ75" s="189">
        <f t="shared" ca="1" si="303"/>
        <v>0</v>
      </c>
      <c r="WA75" s="230">
        <f t="shared" ca="1" si="304"/>
        <v>0</v>
      </c>
      <c r="WB75" s="231">
        <f t="shared" ca="1" si="305"/>
        <v>0</v>
      </c>
      <c r="WC75" s="231">
        <f t="shared" ca="1" si="305"/>
        <v>0</v>
      </c>
      <c r="WD75" s="231">
        <f t="shared" ca="1" si="305"/>
        <v>0</v>
      </c>
      <c r="WE75" s="231">
        <f t="shared" ca="1" si="305"/>
        <v>0</v>
      </c>
      <c r="WF75" s="544">
        <f t="shared" ca="1" si="306"/>
        <v>0</v>
      </c>
      <c r="WG75" s="231">
        <f t="shared" ca="1" si="307"/>
        <v>0</v>
      </c>
      <c r="WH75" s="231">
        <f t="shared" ca="1" si="307"/>
        <v>0</v>
      </c>
      <c r="WI75" s="231">
        <f t="shared" ca="1" si="307"/>
        <v>0</v>
      </c>
      <c r="WJ75" s="231">
        <f t="shared" ca="1" si="307"/>
        <v>0</v>
      </c>
      <c r="WK75" s="544">
        <f t="shared" ca="1" si="308"/>
        <v>0</v>
      </c>
      <c r="WL75" s="544">
        <f t="shared" ca="1" si="308"/>
        <v>0</v>
      </c>
      <c r="WM75" s="544">
        <f t="shared" ca="1" si="308"/>
        <v>0</v>
      </c>
      <c r="WN75" s="544">
        <f t="shared" ca="1" si="308"/>
        <v>0</v>
      </c>
      <c r="WO75" s="544">
        <f t="shared" ca="1" si="308"/>
        <v>0</v>
      </c>
      <c r="WP75" s="544">
        <f t="shared" ca="1" si="308"/>
        <v>0</v>
      </c>
      <c r="WQ75" s="544">
        <f t="shared" ca="1" si="308"/>
        <v>0</v>
      </c>
      <c r="WR75" s="535" cm="1">
        <f t="array" aca="1" ref="WR75" ca="1">INDEX(WR$13:WR74,$B75+1,1)</f>
        <v>0</v>
      </c>
      <c r="WS75" s="411">
        <f t="shared" ca="1" si="309"/>
        <v>67</v>
      </c>
      <c r="WT75" s="18"/>
      <c r="WU75" s="535" cm="1">
        <f t="array" aca="1" ref="WU75" ca="1">INDEX(WU$13:WU74,$B75+1,1)</f>
        <v>0</v>
      </c>
      <c r="WV75" s="411">
        <f t="shared" si="310"/>
        <v>0</v>
      </c>
      <c r="WW75" s="535" cm="1">
        <f t="array" aca="1" ref="WW75" ca="1">INDEX(WW$13:WW74,$B75+1,1)</f>
        <v>0</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535" t="str" cm="1">
        <f t="array" aca="1" ref="XH75" ca="1">INDEX(XH$13:XH74,$B75+1,1)</f>
        <v>-</v>
      </c>
      <c r="XI75" s="535" t="str" cm="1">
        <f t="array" aca="1" ref="XI75" ca="1">INDEX(XI$13:XI74,$B75+1,1)</f>
        <v>-</v>
      </c>
      <c r="XJ75" s="535" t="str" cm="1">
        <f t="array" aca="1" ref="XJ75" ca="1">INDEX(XJ$13:XJ74,$B75+1,1)</f>
        <v>-</v>
      </c>
      <c r="XK75" s="535" t="str" cm="1">
        <f t="array" aca="1" ref="XK75" ca="1">INDEX(XK$13:XK74,$B75+1,1)</f>
        <v>-</v>
      </c>
      <c r="XL75" s="535" t="str" cm="1">
        <f t="array" aca="1" ref="XL75" ca="1">INDEX(XL$13:XL74,$B75+1,1)</f>
        <v>-</v>
      </c>
      <c r="XM75" s="535" t="str" cm="1">
        <f t="array" aca="1" ref="XM75" ca="1">INDEX(XM$13:XM74,$B75+1,1)</f>
        <v>-</v>
      </c>
      <c r="XN75" s="18"/>
      <c r="XO75" s="411" t="b">
        <f t="shared" ca="1" si="311"/>
        <v>1</v>
      </c>
      <c r="XP75" s="475">
        <v>0</v>
      </c>
      <c r="XQ75" s="475">
        <v>1</v>
      </c>
      <c r="XR75" s="475">
        <v>1</v>
      </c>
      <c r="XS75" s="475">
        <v>1</v>
      </c>
      <c r="XT75" s="475">
        <v>1</v>
      </c>
      <c r="XU75" s="475">
        <v>600</v>
      </c>
      <c r="XV75" s="411">
        <f t="shared" ca="1" si="312"/>
        <v>0.35</v>
      </c>
      <c r="XW75" s="535" cm="1">
        <f t="array" aca="1" ref="XW75" ca="1">INDEX(XW$13:XW74,$B75+1,1)</f>
        <v>0</v>
      </c>
      <c r="XX75" s="535" cm="1">
        <f t="array" aca="1" ref="XX75" ca="1">INDEX(XX$13:XX74,$B75+1,1)</f>
        <v>0</v>
      </c>
      <c r="XY75" s="535" cm="1">
        <f t="array" aca="1" ref="XY75" ca="1">INDEX(XY$13:XY74,$B75+1,1)</f>
        <v>1</v>
      </c>
      <c r="XZ75" s="535" cm="1">
        <f t="array" aca="1" ref="XZ75" ca="1">INDEX(XZ$13:XZ74,$B75+1,1)</f>
        <v>0</v>
      </c>
      <c r="YA75" s="535" t="str" cm="1">
        <f t="array" aca="1" ref="YA75" ca="1">INDEX(YA$13:YA74,$B75+1,1)</f>
        <v>-</v>
      </c>
      <c r="YB75" s="545" cm="1">
        <f t="array" aca="1" ref="YB75" ca="1">INDEX(i.AgeJ,$AD75,1)</f>
        <v>0</v>
      </c>
      <c r="YC75" s="535" t="str" cm="1">
        <f t="array" aca="1" ref="YC75" ca="1">INDEX(YC$13:YC74,$B75+1,1)</f>
        <v>-</v>
      </c>
      <c r="YD75" s="411" t="str">
        <f t="shared" si="313"/>
        <v>-</v>
      </c>
      <c r="YE75" s="411" t="str">
        <f t="shared" si="313"/>
        <v>-</v>
      </c>
      <c r="YF75" s="535" t="str" cm="1">
        <f t="array" aca="1" ref="YF75" ca="1">INDEX(YF$13:YF74,$B75+1,1)</f>
        <v>-</v>
      </c>
      <c r="YG75" s="535" t="str" cm="1">
        <f t="array" aca="1" ref="YG75" ca="1">INDEX(YG$13:YG74,$B75+1,1)</f>
        <v>-</v>
      </c>
      <c r="YH75" s="535" t="str" cm="1">
        <f t="array" aca="1" ref="YH75" ca="1">INDEX(YH$13:YH74,$B75+1,1)</f>
        <v>-</v>
      </c>
      <c r="YI75" s="535" t="str" cm="1">
        <f t="array" aca="1" ref="YI75" ca="1">INDEX(YI$13:YI74,$B75+1,1)</f>
        <v>-</v>
      </c>
      <c r="YJ75" s="535" t="str" cm="1">
        <f t="array" aca="1" ref="YJ75" ca="1">INDEX(YJ$13:YJ74,$B75+1,1)</f>
        <v>-</v>
      </c>
      <c r="YK75" s="535" t="b" cm="1">
        <f t="array" aca="1" ref="YK75" ca="1">INDEX(YK$13:YK74,$B75+1,1)</f>
        <v>1</v>
      </c>
      <c r="YL75" s="535" t="str" cm="1">
        <f t="array" aca="1" ref="YL75" ca="1">INDEX(YL$13:YL74,$B75+1,1)</f>
        <v>-</v>
      </c>
      <c r="YM75" s="535" cm="1">
        <f t="array" aca="1" ref="YM75" ca="1">INDEX(YM$13:YM74,$B75+1,1)</f>
        <v>0</v>
      </c>
      <c r="YN75" s="535" cm="1">
        <f t="array" aca="1" ref="YN75" ca="1">INDEX(YN$13:YN74,$B75+1,1)</f>
        <v>0</v>
      </c>
      <c r="YO75" s="535" cm="1">
        <f t="array" aca="1" ref="YO75" ca="1">INDEX(YO$13:YO74,$B75+1,1)</f>
        <v>0</v>
      </c>
      <c r="YP75" s="18"/>
      <c r="YQ75" s="411">
        <f t="shared" si="314"/>
        <v>50</v>
      </c>
      <c r="YR75" s="411">
        <f t="shared" si="314"/>
        <v>50</v>
      </c>
      <c r="YS75" s="411">
        <f t="shared" si="314"/>
        <v>50</v>
      </c>
      <c r="YT75" s="411">
        <f t="shared" si="314"/>
        <v>50</v>
      </c>
      <c r="YU75" s="535" cm="1">
        <f t="array" aca="1" ref="YU75" ca="1">INDEX(YU$13:YU74,$B75+1,1)</f>
        <v>1</v>
      </c>
      <c r="YV75" s="535" cm="1">
        <f t="array" aca="1" ref="YV75" ca="1">INDEX(YV$13:YV74,$B75+1,1)</f>
        <v>1</v>
      </c>
      <c r="YW75" s="535" cm="1">
        <f t="array" aca="1" ref="YW75" ca="1">INDEX(YW$13:YW74,$B75+1,1)</f>
        <v>1</v>
      </c>
      <c r="YX75" s="535" cm="1">
        <f t="array" aca="1" ref="YX75" ca="1">INDEX(YX$13:YX74,$B75+1,1)</f>
        <v>1</v>
      </c>
      <c r="YY75" s="535" t="str" cm="1">
        <f t="array" aca="1" ref="YY75" ca="1">INDEX(YY$13:YY74,$B75+1,1)</f>
        <v>-</v>
      </c>
      <c r="YZ75" s="535" t="str" cm="1">
        <f t="array" aca="1" ref="YZ75" ca="1">INDEX(YZ$13:YZ74,$B75+1,1)</f>
        <v>-</v>
      </c>
      <c r="ZA75" s="535" t="str" cm="1">
        <f t="array" aca="1" ref="ZA75" ca="1">INDEX(ZA$13:ZA74,$B75+1,1)</f>
        <v>-</v>
      </c>
      <c r="ZB75" s="535" t="str" cm="1">
        <f t="array" aca="1" ref="ZB75" ca="1">INDEX(ZB$13:ZB74,$B75+1,1)</f>
        <v>-</v>
      </c>
      <c r="ZC75" s="535" t="str" cm="1">
        <f t="array" aca="1" ref="ZC75" ca="1">INDEX(ZC$13:ZC74,$B75+1,1)</f>
        <v>-</v>
      </c>
      <c r="ZD75" s="18"/>
      <c r="ZE75" s="411">
        <f t="shared" ca="1" si="315"/>
        <v>1</v>
      </c>
      <c r="ZF75" s="18"/>
      <c r="ZG75" s="535" t="str" cm="1">
        <f t="array" aca="1" ref="ZG75" ca="1">INDEX(ZG$13:ZG74,$B75+1,1)</f>
        <v>-</v>
      </c>
      <c r="ZH75" s="535" t="str" cm="1">
        <f t="array" aca="1" ref="ZH75" ca="1">INDEX(ZH$13:ZH74,$B75+1,1)</f>
        <v>-</v>
      </c>
      <c r="ZI75" s="535" t="str" cm="1">
        <f t="array" aca="1" ref="ZI75" ca="1">INDEX(ZI$13:ZI74,$B75+1,1)</f>
        <v>-</v>
      </c>
      <c r="ZJ75" s="535" t="str" cm="1">
        <f t="array" aca="1" ref="ZJ75" ca="1">INDEX(ZJ$13:ZJ74,$B75+1,1)</f>
        <v>-</v>
      </c>
      <c r="ZK75" s="535" t="str" cm="1">
        <f t="array" aca="1" ref="ZK75" ca="1">INDEX(ZK$13:ZK74,$B75+1,1)</f>
        <v>-</v>
      </c>
      <c r="ZL75" s="535" t="str" cm="1">
        <f t="array" aca="1" ref="ZL75" ca="1">INDEX(ZL$13:ZL74,$B75+1,1)</f>
        <v>-</v>
      </c>
      <c r="ZM75" s="535" t="str" cm="1">
        <f t="array" aca="1" ref="ZM75" ca="1">INDEX(ZM$13:ZM74,$B75+1,1)</f>
        <v>-</v>
      </c>
      <c r="ZN75" s="535" t="str" cm="1">
        <f t="array" aca="1" ref="ZN75" ca="1">INDEX(ZN$13:ZN74,$B75+1,1)</f>
        <v>-</v>
      </c>
      <c r="ZO75" s="543">
        <f t="shared" ca="1" si="316"/>
        <v>652</v>
      </c>
      <c r="ZP75" s="543">
        <f t="shared" ca="1" si="316"/>
        <v>686</v>
      </c>
      <c r="ZQ75" s="543">
        <f t="shared" ca="1" si="316"/>
        <v>721</v>
      </c>
      <c r="ZR75" s="459">
        <f t="shared" ca="1" si="317"/>
        <v>469</v>
      </c>
      <c r="ZS75" s="459">
        <f t="shared" ca="1" si="317"/>
        <v>504</v>
      </c>
      <c r="ZT75" s="459">
        <f t="shared" ca="1" si="317"/>
        <v>539</v>
      </c>
      <c r="ZU75" s="459">
        <f t="shared" ca="1" si="318"/>
        <v>385</v>
      </c>
      <c r="ZV75" s="459">
        <f t="shared" ca="1" si="318"/>
        <v>420</v>
      </c>
      <c r="ZW75" s="459">
        <f t="shared" ca="1" si="318"/>
        <v>455</v>
      </c>
      <c r="ZX75" s="535" t="str" cm="1">
        <f t="array" aca="1" ref="ZX75" ca="1">INDEX(ZX$13:ZX74,$B75+1,1)</f>
        <v>-</v>
      </c>
      <c r="ZY75" s="535" t="str" cm="1">
        <f t="array" aca="1" ref="ZY75" ca="1">INDEX(ZY$13:ZY74,$B75+1,1)</f>
        <v>-</v>
      </c>
      <c r="ZZ75" s="535" t="str" cm="1">
        <f t="array" aca="1" ref="ZZ75" ca="1">INDEX(ZZ$13:ZZ74,$B75+1,1)</f>
        <v>-</v>
      </c>
      <c r="AAA75" s="535" t="str" cm="1">
        <f t="array" aca="1" ref="AAA75" ca="1">INDEX(AAA$13:AAA74,$B75+1,1)</f>
        <v>-</v>
      </c>
      <c r="AAB75" s="535" t="str" cm="1">
        <f t="array" aca="1" ref="AAB75" ca="1">INDEX(AAB$13:AAB74,$B75+1,1)</f>
        <v>-</v>
      </c>
      <c r="AAC75" s="535" t="str" cm="1">
        <f t="array" aca="1" ref="AAC75" ca="1">INDEX(AAC$13:AAC74,$B75+1,1)</f>
        <v>-</v>
      </c>
      <c r="AAD75" s="535" t="str" cm="1">
        <f t="array" aca="1" ref="AAD75" ca="1">INDEX(AAD$13:AAD74,$B75+1,1)</f>
        <v>-</v>
      </c>
      <c r="AAE75" s="535" t="str" cm="1">
        <f t="array" aca="1" ref="AAE75" ca="1">INDEX(AAE$13:AAE74,$B75+1,1)</f>
        <v>-</v>
      </c>
      <c r="AAF75" s="535" t="str" cm="1">
        <f t="array" aca="1" ref="AAF75" ca="1">INDEX(AAF$13:AAF74,$B75+1,1)</f>
        <v>-</v>
      </c>
      <c r="AAG75" s="535" t="str" cm="1">
        <f t="array" aca="1" ref="AAG75" ca="1">INDEX(AAG$13:AAG74,$B75+1,1)</f>
        <v>-</v>
      </c>
      <c r="AAH75" s="535" t="str" cm="1">
        <f t="array" aca="1" ref="AAH75" ca="1">INDEX(AAH$13:AAH74,$B75+1,1)</f>
        <v>-</v>
      </c>
      <c r="AAI75" s="535" t="str" cm="1">
        <f t="array" aca="1" ref="AAI75" ca="1">INDEX(AAI$13:AAI74,$B75+1,1)</f>
        <v>-</v>
      </c>
      <c r="AAJ75" s="535" t="str" cm="1">
        <f t="array" aca="1" ref="AAJ75" ca="1">INDEX(AAJ$13:AAJ74,$B75+1,1)</f>
        <v>-</v>
      </c>
      <c r="AAK75" s="535" t="str" cm="1">
        <f t="array" aca="1" ref="AAK75" ca="1">INDEX(AAK$13:AAK74,$B75+1,1)</f>
        <v>-</v>
      </c>
      <c r="AAL75" s="535" cm="1">
        <f t="array" aca="1" ref="AAL75" ca="1">INDEX(AAL$13:AAL74,$B75+1,1)</f>
        <v>0</v>
      </c>
      <c r="AAM75" s="535" t="str" cm="1">
        <f t="array" aca="1" ref="AAM75" ca="1">INDEX(AAM$13:AAM74,$B75+1,1)</f>
        <v>-</v>
      </c>
      <c r="AAN75" s="535" t="str" cm="1">
        <f t="array" aca="1" ref="AAN75" ca="1">INDEX(AAN$13:AAN74,$B75+1,1)</f>
        <v>-</v>
      </c>
      <c r="AAO75" s="535" t="str" cm="1">
        <f t="array" aca="1" ref="AAO75" ca="1">INDEX(AAO$13:AAO74,$B75+1,1)</f>
        <v>-</v>
      </c>
      <c r="AAP75" s="535" t="str" cm="1">
        <f t="array" aca="1" ref="AAP75" ca="1">INDEX(AAP$13:AAP74,$B75+1,1)</f>
        <v>-</v>
      </c>
      <c r="AAQ75" s="535" t="str" cm="1">
        <f t="array" aca="1" ref="AAQ75" ca="1">INDEX(AAQ$13:AAQ74,$B75+1,1)</f>
        <v>-</v>
      </c>
      <c r="AAR75" s="535" cm="1">
        <f t="array" aca="1" ref="AAR75" ca="1">INDEX(AAR$13:AAR74,$B75+1,1)</f>
        <v>0</v>
      </c>
      <c r="AAS75" s="535" t="str" cm="1">
        <f t="array" aca="1" ref="AAS75" ca="1">INDEX(AAS$13:AAS74,$B75+1,1)</f>
        <v>-</v>
      </c>
      <c r="AAT75" s="535" t="str" cm="1">
        <f t="array" aca="1" ref="AAT75" ca="1">INDEX(AAT$13:AAT74,$B75+1,1)</f>
        <v>-</v>
      </c>
      <c r="AAU75" s="535" t="str" cm="1">
        <f t="array" aca="1" ref="AAU75" ca="1">INDEX(AAU$13:AAU74,$B75+1,1)</f>
        <v>-</v>
      </c>
      <c r="AAV75" s="535" cm="1">
        <f t="array" aca="1" ref="AAV75" ca="1">INDEX(AAV$13:AAV74,$B75+1,1)</f>
        <v>1</v>
      </c>
      <c r="AAW75" s="535" cm="1">
        <f t="array" aca="1" ref="AAW75" ca="1">INDEX(AAW$13:AAW74,$B75+1,1)</f>
        <v>1</v>
      </c>
      <c r="AAX75" s="535" t="str" cm="1">
        <f t="array" aca="1" ref="AAX75" ca="1">INDEX(AAX$13:AAX74,$B75+1,1)</f>
        <v>-</v>
      </c>
      <c r="AAY75" s="535" t="str" cm="1">
        <f t="array" aca="1" ref="AAY75" ca="1">INDEX(AAY$13:AAY74,$B75+1,1)</f>
        <v>-</v>
      </c>
      <c r="AAZ75" s="535" t="str" cm="1">
        <f t="array" aca="1" ref="AAZ75" ca="1">INDEX(AAZ$13:AAZ74,$B75+1,1)</f>
        <v>-</v>
      </c>
      <c r="ABA75" s="535" t="str" cm="1">
        <f t="array" aca="1" ref="ABA75" ca="1">INDEX(ABA$13:ABA74,$B75+1,1)</f>
        <v>-</v>
      </c>
      <c r="ABB75" s="535" t="str" cm="1">
        <f t="array" aca="1" ref="ABB75" ca="1">INDEX(ABB$13:ABB74,$B75+1,1)</f>
        <v>-</v>
      </c>
      <c r="ABC75" s="535" t="str" cm="1">
        <f t="array" aca="1" ref="ABC75" ca="1">INDEX(ABC$13:ABC74,$B75+1,1)</f>
        <v>-</v>
      </c>
      <c r="ABD75" s="535" t="str" cm="1">
        <f t="array" aca="1" ref="ABD75" ca="1">INDEX(ABD$13:ABD74,$B75+1,1)</f>
        <v>-</v>
      </c>
      <c r="ABE75" s="535" t="str" cm="1">
        <f t="array" aca="1" ref="ABE75" ca="1">INDEX(ABE$13:ABE74,$B75+1,1)</f>
        <v>-</v>
      </c>
      <c r="ABF75" s="535" t="str" cm="1">
        <f t="array" aca="1" ref="ABF75" ca="1">INDEX(ABF$13:ABF74,$B75+1,1)</f>
        <v>-</v>
      </c>
      <c r="ABG75" s="535" t="str" cm="1">
        <f t="array" aca="1" ref="ABG75" ca="1">INDEX(ABG$13:ABG74,$B75+1,1)</f>
        <v>-</v>
      </c>
      <c r="ABH75" s="535" t="str" cm="1">
        <f t="array" aca="1" ref="ABH75" ca="1">INDEX(ABH$13:ABH74,$B75+1,1)</f>
        <v>-</v>
      </c>
      <c r="ABI75" s="535" t="str" cm="1">
        <f t="array" aca="1" ref="ABI75" ca="1">INDEX(ABI$13:ABI74,$B75+1,1)</f>
        <v>-</v>
      </c>
      <c r="ABJ75" s="535" t="str" cm="1">
        <f t="array" aca="1" ref="ABJ75" ca="1">INDEX(ABJ$13:ABJ74,$B75+1,1)</f>
        <v>-</v>
      </c>
      <c r="ABK75" s="18"/>
      <c r="ABL75" s="545" t="str">
        <f t="shared" ca="1" si="319"/>
        <v>-</v>
      </c>
      <c r="ABM75" s="545" t="str">
        <f t="shared" ca="1" si="319"/>
        <v>-</v>
      </c>
      <c r="ABN75" s="545" t="str">
        <f t="shared" ca="1" si="319"/>
        <v>-</v>
      </c>
      <c r="ABO75" s="545" t="str">
        <f t="shared" ca="1" si="319"/>
        <v>-</v>
      </c>
      <c r="ABP75" s="545" t="str">
        <f t="shared" ca="1" si="319"/>
        <v>-</v>
      </c>
      <c r="ABQ75" s="545" t="str">
        <f t="shared" ca="1" si="319"/>
        <v>-</v>
      </c>
      <c r="ABR75" s="545" t="str">
        <f t="shared" ca="1" si="319"/>
        <v>-</v>
      </c>
      <c r="ABS75" s="545" t="str">
        <f t="shared" ca="1" si="319"/>
        <v>-</v>
      </c>
      <c r="ABT75" s="545" t="str">
        <f t="shared" ca="1" si="319"/>
        <v>-</v>
      </c>
      <c r="ABU75" s="545" t="str">
        <f t="shared" ca="1" si="319"/>
        <v>-</v>
      </c>
      <c r="ABV75" s="545" t="str">
        <f t="shared" ca="1" si="320"/>
        <v>-</v>
      </c>
      <c r="ABW75" s="545" t="str">
        <f t="shared" ca="1" si="320"/>
        <v>-</v>
      </c>
      <c r="ABX75" s="545" t="str">
        <f t="shared" ca="1" si="320"/>
        <v>-</v>
      </c>
      <c r="ABY75" s="545" t="str">
        <f t="shared" ca="1" si="320"/>
        <v>-</v>
      </c>
      <c r="ABZ75" s="545" t="str">
        <f t="shared" ca="1" si="320"/>
        <v>-</v>
      </c>
      <c r="ACA75" s="545" t="str">
        <f t="shared" ca="1" si="320"/>
        <v>-</v>
      </c>
      <c r="ACB75" s="545" t="str">
        <f t="shared" ca="1" si="320"/>
        <v>-</v>
      </c>
      <c r="ACC75" s="545" t="b">
        <f t="shared" ca="1" si="320"/>
        <v>1</v>
      </c>
      <c r="ACD75" s="545" t="str">
        <f t="shared" ca="1" si="320"/>
        <v>-</v>
      </c>
      <c r="ACE75" s="545" t="str">
        <f t="shared" ca="1" si="320"/>
        <v>-</v>
      </c>
      <c r="ACF75" s="545" t="str">
        <f t="shared" ca="1" si="321"/>
        <v>-</v>
      </c>
      <c r="ACG75" s="545" t="str">
        <f t="shared" ca="1" si="321"/>
        <v>-</v>
      </c>
      <c r="ACH75" s="545" t="str">
        <f t="shared" ca="1" si="321"/>
        <v>-</v>
      </c>
      <c r="ACI75" s="545" t="str">
        <f t="shared" ca="1" si="321"/>
        <v>-</v>
      </c>
      <c r="ACJ75" s="545" t="str">
        <f t="shared" ca="1" si="321"/>
        <v>-</v>
      </c>
      <c r="ACK75" s="545" t="str">
        <f t="shared" ca="1" si="321"/>
        <v>-</v>
      </c>
      <c r="ACL75" s="545" t="str">
        <f t="shared" ca="1" si="321"/>
        <v>-</v>
      </c>
      <c r="ACM75" s="545" t="str">
        <f t="shared" ca="1" si="321"/>
        <v>-</v>
      </c>
      <c r="ACN75" s="545" t="str">
        <f t="shared" ca="1" si="321"/>
        <v>-</v>
      </c>
      <c r="ACO75" s="545" t="str">
        <f t="shared" ca="1" si="321"/>
        <v>-</v>
      </c>
      <c r="ACP75" s="545" t="str">
        <f t="shared" ca="1" si="322"/>
        <v>-</v>
      </c>
      <c r="ACQ75" s="545" t="str">
        <f t="shared" ca="1" si="322"/>
        <v>-</v>
      </c>
      <c r="ACR75" s="545" t="str">
        <f t="shared" ca="1" si="322"/>
        <v>-</v>
      </c>
      <c r="ACS75" s="545" t="str">
        <f t="shared" ca="1" si="322"/>
        <v>-</v>
      </c>
      <c r="ACT75" s="545" t="str">
        <f t="shared" ca="1" si="322"/>
        <v>-</v>
      </c>
      <c r="ACU75" s="545" t="b">
        <f t="shared" ca="1" si="322"/>
        <v>1</v>
      </c>
      <c r="ACV75" s="545" t="str">
        <f t="shared" ca="1" si="322"/>
        <v>-</v>
      </c>
      <c r="ACW75" s="545" t="str">
        <f t="shared" ca="1" si="322"/>
        <v>-</v>
      </c>
      <c r="ACX75" s="545" t="str">
        <f t="shared" ca="1" si="322"/>
        <v>-</v>
      </c>
      <c r="ACY75" s="545" t="str">
        <f t="shared" ca="1" si="322"/>
        <v>-</v>
      </c>
      <c r="ACZ75" s="545" t="str">
        <f t="shared" ca="1" si="323"/>
        <v>-</v>
      </c>
      <c r="ADA75" s="545" t="str">
        <f t="shared" ca="1" si="323"/>
        <v>-</v>
      </c>
      <c r="ADB75" s="545" t="str">
        <f t="shared" ca="1" si="323"/>
        <v>-</v>
      </c>
      <c r="ADC75" s="545" t="str">
        <f t="shared" ca="1" si="323"/>
        <v>-</v>
      </c>
      <c r="ADD75" s="545" t="str">
        <f t="shared" ca="1" si="323"/>
        <v>-</v>
      </c>
      <c r="ADE75" s="545" t="str">
        <f t="shared" ca="1" si="323"/>
        <v>-</v>
      </c>
      <c r="ADF75" s="545" t="str">
        <f t="shared" ca="1" si="323"/>
        <v>-</v>
      </c>
      <c r="ADG75" s="545" t="str">
        <f t="shared" ca="1" si="323"/>
        <v>-</v>
      </c>
      <c r="ADH75" s="545" t="str">
        <f t="shared" ca="1" si="323"/>
        <v>-</v>
      </c>
      <c r="ADI75" s="545" t="str">
        <f t="shared" ca="1" si="323"/>
        <v>-</v>
      </c>
      <c r="ADJ75" s="545" t="str">
        <f t="shared" ca="1" si="324"/>
        <v>-</v>
      </c>
      <c r="ADK75" s="545" t="str">
        <f t="shared" ca="1" si="324"/>
        <v>-</v>
      </c>
      <c r="ADL75" s="545" t="str">
        <f t="shared" ca="1" si="324"/>
        <v>-</v>
      </c>
      <c r="ADM75" s="545" t="b">
        <f t="shared" ca="1" si="324"/>
        <v>1</v>
      </c>
      <c r="ADN75" s="545" t="str">
        <f t="shared" ca="1" si="324"/>
        <v>-</v>
      </c>
      <c r="ADO75" s="545" t="str">
        <f t="shared" ca="1" si="324"/>
        <v>-</v>
      </c>
      <c r="ADP75" s="545" t="str">
        <f t="shared" ca="1" si="324"/>
        <v>-</v>
      </c>
      <c r="ADQ75" s="545" t="str">
        <f t="shared" ca="1" si="324"/>
        <v>-</v>
      </c>
      <c r="ADR75" s="545" t="str">
        <f t="shared" ca="1" si="324"/>
        <v>-</v>
      </c>
      <c r="ADS75" s="545" t="str">
        <f t="shared" ca="1" si="324"/>
        <v>-</v>
      </c>
      <c r="ADT75" s="545" t="str">
        <f t="shared" ca="1" si="325"/>
        <v>-</v>
      </c>
      <c r="ADU75" s="545" t="str">
        <f t="shared" ca="1" si="325"/>
        <v>-</v>
      </c>
      <c r="ADV75" s="545" t="str">
        <f t="shared" ca="1" si="325"/>
        <v>-</v>
      </c>
      <c r="ADW75" s="545" t="str">
        <f t="shared" ca="1" si="325"/>
        <v>-</v>
      </c>
      <c r="ADX75" s="545" t="str">
        <f t="shared" ca="1" si="325"/>
        <v>-</v>
      </c>
      <c r="ADY75" s="545" t="str">
        <f t="shared" ca="1" si="325"/>
        <v>-</v>
      </c>
      <c r="ADZ75" s="545" t="str">
        <f t="shared" ca="1" si="325"/>
        <v>-</v>
      </c>
      <c r="AEA75" s="545" t="str">
        <f t="shared" ca="1" si="325"/>
        <v>-</v>
      </c>
      <c r="AEB75" s="545" t="str">
        <f t="shared" ca="1" si="325"/>
        <v>-</v>
      </c>
      <c r="AEC75" s="545" t="str">
        <f t="shared" ca="1" si="325"/>
        <v>-</v>
      </c>
      <c r="AED75" s="545" t="str">
        <f t="shared" ca="1" si="326"/>
        <v>-</v>
      </c>
      <c r="AEE75" s="545" t="b">
        <f t="shared" ca="1" si="326"/>
        <v>1</v>
      </c>
      <c r="AEF75" s="545" t="str">
        <f t="shared" ca="1" si="326"/>
        <v>-</v>
      </c>
      <c r="AEG75" s="545" t="str">
        <f t="shared" ca="1" si="326"/>
        <v>-</v>
      </c>
      <c r="AEH75" s="545" t="str">
        <f t="shared" ca="1" si="326"/>
        <v>-</v>
      </c>
      <c r="AEI75" s="545" t="str">
        <f t="shared" ca="1" si="326"/>
        <v>-</v>
      </c>
      <c r="AEJ75" s="545" t="str">
        <f t="shared" ca="1" si="326"/>
        <v>-</v>
      </c>
      <c r="AEK75" s="545" t="str">
        <f t="shared" ca="1" si="326"/>
        <v>-</v>
      </c>
      <c r="AEL75" s="545" t="str">
        <f t="shared" ca="1" si="326"/>
        <v>-</v>
      </c>
      <c r="AEM75" s="545" t="str">
        <f t="shared" ca="1" si="326"/>
        <v>-</v>
      </c>
      <c r="AEN75" s="545" t="str">
        <f t="shared" ca="1" si="327"/>
        <v>-</v>
      </c>
      <c r="AEO75" s="545" t="str">
        <f t="shared" ca="1" si="327"/>
        <v>-</v>
      </c>
      <c r="AEP75" s="545" t="str">
        <f t="shared" ca="1" si="327"/>
        <v>-</v>
      </c>
      <c r="AEQ75" s="545" t="str">
        <f t="shared" ca="1" si="327"/>
        <v>-</v>
      </c>
      <c r="AER75" s="545" t="str">
        <f t="shared" ca="1" si="327"/>
        <v>-</v>
      </c>
      <c r="AES75" s="545" t="str">
        <f t="shared" ca="1" si="327"/>
        <v>-</v>
      </c>
      <c r="AET75" s="545" t="str">
        <f t="shared" ca="1" si="327"/>
        <v>-</v>
      </c>
      <c r="AEU75" s="545" t="str">
        <f t="shared" ca="1" si="327"/>
        <v>-</v>
      </c>
      <c r="AEV75" s="545" t="str">
        <f t="shared" ca="1" si="327"/>
        <v>-</v>
      </c>
      <c r="AEW75" s="545" t="b">
        <f t="shared" ca="1" si="327"/>
        <v>1</v>
      </c>
      <c r="AEX75" s="535" cm="1">
        <f t="array" aca="1" ref="AEX75" ca="1">INDEX(AEX$13:AEX74,$B75+1,1)</f>
        <v>0</v>
      </c>
      <c r="AEY75" s="483">
        <v>0</v>
      </c>
    </row>
    <row r="76" spans="1:831" outlineLevel="2">
      <c r="A76" s="18">
        <f t="shared" si="221"/>
        <v>63</v>
      </c>
      <c r="B76" s="191">
        <f t="shared" ca="1" si="343"/>
        <v>51</v>
      </c>
      <c r="C76" s="458">
        <f t="shared" ca="1" si="225"/>
        <v>1200</v>
      </c>
      <c r="D76" s="119" t="str">
        <f t="shared" ca="1" si="226"/>
        <v>GSW</v>
      </c>
      <c r="E76" t="b">
        <v>0</v>
      </c>
      <c r="F76" t="b">
        <v>0</v>
      </c>
      <c r="G76" t="b">
        <f t="shared" ref="G76:G89" si="373">E76</f>
        <v>0</v>
      </c>
      <c r="H76" s="191">
        <f t="shared" ca="1" si="338"/>
        <v>12</v>
      </c>
      <c r="I76" s="535" cm="1">
        <f t="array" aca="1" ref="I76" ca="1">INDEX(I$13:I75,$B76+1,1)</f>
        <v>1</v>
      </c>
      <c r="J76" s="535" cm="1">
        <f t="array" aca="1" ref="J76" ca="1">INDEX(J$13:J75,$B76+1,1)</f>
        <v>0</v>
      </c>
      <c r="K76" s="535" cm="1">
        <f t="array" aca="1" ref="K76" ca="1">INDEX(K$13:K75,$B76+1,1)</f>
        <v>1</v>
      </c>
      <c r="L76" s="535" cm="1">
        <f t="array" aca="1" ref="L76" ca="1">INDEX(L$13:L75,$B76+1,1)</f>
        <v>2</v>
      </c>
      <c r="M76" s="535" cm="1">
        <f t="array" aca="1" ref="M76" ca="1">INDEX(M$13:M75,$B76+1,1)</f>
        <v>4</v>
      </c>
      <c r="N76" s="535" cm="1">
        <f t="array" aca="1" ref="N76" ca="1">INDEX(N$13:N75,$B76+1,1)</f>
        <v>3</v>
      </c>
      <c r="O76" s="535" cm="1">
        <f t="array" aca="1" ref="O76" ca="1">INDEX(O$13:O75,$B76+1,1)</f>
        <v>2</v>
      </c>
      <c r="P76" s="535" cm="1">
        <f t="array" aca="1" ref="P76" ca="1">INDEX(P$13:P75,$B76+1,1)</f>
        <v>0</v>
      </c>
      <c r="Q76" s="535" cm="1">
        <f t="array" aca="1" ref="Q76" ca="1">INDEX(Q$13:Q75,$B76+1,1)</f>
        <v>1</v>
      </c>
      <c r="R76" s="535" cm="1">
        <f t="array" aca="1" ref="R76" ca="1">INDEX(R$13:R75,$B76+1,1)</f>
        <v>1</v>
      </c>
      <c r="S76" s="535" cm="1">
        <f t="array" aca="1" ref="S76" ca="1">INDEX(S$13:S75,$B76+1,1)</f>
        <v>1</v>
      </c>
      <c r="T76" s="411">
        <f t="shared" ca="1" si="228"/>
        <v>2</v>
      </c>
      <c r="U76" s="411">
        <f t="shared" ca="1" si="228"/>
        <v>2</v>
      </c>
      <c r="V76" s="411">
        <f t="shared" ca="1" si="229"/>
        <v>2</v>
      </c>
      <c r="W76" s="777" t="b">
        <f t="shared" ca="1" si="230"/>
        <v>1</v>
      </c>
      <c r="X76" s="777" t="b">
        <f t="shared" ca="1" si="230"/>
        <v>1</v>
      </c>
      <c r="Y76" s="777" t="b">
        <f t="shared" ca="1" si="230"/>
        <v>1</v>
      </c>
      <c r="Z76" s="796" t="b" cm="1">
        <f t="array" aca="1" ref="Z76" ca="1">INDEX(Z$13:Z75,$B76+1,1)</f>
        <v>0</v>
      </c>
      <c r="AA76" s="411">
        <f t="shared" ca="1" si="328"/>
        <v>6</v>
      </c>
      <c r="AB76" s="411">
        <f t="shared" ca="1" si="231"/>
        <v>6</v>
      </c>
      <c r="AC76" s="535" cm="1">
        <f t="array" aca="1" ref="AC76" ca="1">INDEX(AC$13:AC75,$B76+1,1)</f>
        <v>6</v>
      </c>
      <c r="AD76" s="535" cm="1">
        <f t="array" aca="1" ref="AD76" ca="1">INDEX(AD$13:AD75,$B76+1,1)</f>
        <v>6</v>
      </c>
      <c r="AE76" s="535" cm="1">
        <f t="array" aca="1" ref="AE76" ca="1">INDEX(AE$13:AE75,$B76+1,1)</f>
        <v>0</v>
      </c>
      <c r="AF76" s="535" cm="1">
        <f t="array" aca="1" ref="AF76" ca="1">INDEX(AF$13:AF75,$B76+1,1)</f>
        <v>0</v>
      </c>
      <c r="AG76" s="535" cm="1">
        <f t="array" aca="1" ref="AG76" ca="1">INDEX(AG$13:AG75,$B76+1,1)</f>
        <v>0</v>
      </c>
      <c r="AH76" s="535" cm="1">
        <f t="array" aca="1" ref="AH76" ca="1">INDEX(AH$13:AH75,$B76+1,1)</f>
        <v>0</v>
      </c>
      <c r="AI76" s="87">
        <f t="shared" ca="1" si="350"/>
        <v>2</v>
      </c>
      <c r="AJ76" s="87">
        <f ca="1">INDEX(CHOOSE($N76,DataAutumn!i.AdultDrys,DataWinter!i.AdultDrys,DataSpring!i.AdultDrys),1,$T76)</f>
        <v>1</v>
      </c>
      <c r="AK76" s="535" cm="1">
        <f t="array" aca="1" ref="AK76" ca="1">INDEX(AK$13:AK75,$B76+1,1)</f>
        <v>2</v>
      </c>
      <c r="AL76" s="535" cm="1">
        <f t="array" aca="1" ref="AL76" ca="1">INDEX(AL$13:AL75,$B76+1,1)</f>
        <v>0</v>
      </c>
      <c r="AM76" s="535" cm="1">
        <f t="array" aca="1" ref="AM76" ca="1">INDEX(AM$13:AM75,$B76+1,1)</f>
        <v>2</v>
      </c>
      <c r="AN76" s="111"/>
      <c r="AO76" s="111"/>
      <c r="AP76" s="111"/>
      <c r="AQ76" s="111"/>
      <c r="AR76" s="111"/>
      <c r="AS76" s="111"/>
      <c r="AT76" s="111"/>
      <c r="AU76" s="111"/>
      <c r="AV76" s="111"/>
      <c r="AW76" s="111"/>
      <c r="AX76" s="111"/>
      <c r="AY76" s="111"/>
      <c r="AZ76" s="111" t="str">
        <f>"Fodder"&amp;XW76</f>
        <v>Fodder0</v>
      </c>
      <c r="BA76" s="312" t="str">
        <f ca="1">LEFT(BA75,LEN($BA$57))     &amp;    TEXT($H76," 00000 ")        &amp;      INDEX(i.ModelStructure,$I76,1)    &amp;" "
&amp; $D76                &amp;    " Past" &amp; TEXT($XV76,"??0%;;??0%;    ") &amp; IF($DK76=0," SFM","")&amp;IF($DK76=1," MFM","")&amp;IF($DK76=7," Mat","")&amp;IF($DQ76=TRUE,"&amp;BBT","    ")              &amp;      " TOL"&amp;INDEX(i.TOL_Desc,1,$N76)
&amp; " Scan"&amp;$AK76       &amp;    CHOOSE($K76+1," CFS"," GFS"," NFS")
&amp; " RR"&amp;TEXT(SUM($FD76:$FE76),"+00%;-00%;    ;@")
&amp; " EL"&amp;IF($EZ76="-","_Opt",TEXT($EZ76,"000%"))
&amp; " Emptys_"&amp;CHOOSE($AI76,"Free  ","Retain","Sell  ","Single")
&amp; " ("&amp;IF(OR($ZH76,AND($ZH76="-",$DD76)),"P","E")   &amp;IF(OR($ZJ76,AND($ZJ76="-",$DE76)),"T","t")        &amp;     "_F"&amp;IF($AAG76&lt;&gt;FALSE,3,0)+COUNTIF($ZY76:$AAC76,TRUE)+COUNTIF($BV76:$BW76,"&gt;0")&amp;IF($AAE76&lt;&gt;FALSE,3,0)+COUNTIF($BV76:$BW76,"&gt;0")&amp;"N"&amp;IF($AAJ76&lt;&gt;"-",$AAJ76,$DI76)&amp;IF($AAK76&lt;&gt;"-",$AAK76,$DJ76)&amp;"L"&amp;$AAV76&amp;$AAW76&amp;")"</f>
        <v>GHG 00012 SE GSW Past 35% MFM     TOLSpr Scan2 GFS RR+01% EL000% Emptys_Retain (PT_F33N11L11)</v>
      </c>
      <c r="BB76" s="8" t="str">
        <f ca="1">IF(COUNTIF($BA$13:$BA76,$BA76)=1,"-","Dup")</f>
        <v>-</v>
      </c>
      <c r="BC76" s="18"/>
      <c r="BD76" s="535" t="str" cm="1">
        <f t="array" aca="1" ref="BD76" ca="1">INDEX(BD$13:BD75,$B76+1,1)</f>
        <v>-</v>
      </c>
      <c r="BE76" s="535" t="str" cm="1">
        <f t="array" aca="1" ref="BE76" ca="1">INDEX(BE$13:BE75,$B76+1,1)</f>
        <v>-</v>
      </c>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18"/>
      <c r="BN76" s="411" t="b">
        <f t="shared" ca="1" si="232"/>
        <v>1</v>
      </c>
      <c r="BO76" s="411" t="str">
        <f t="shared" ca="1" si="232"/>
        <v>-</v>
      </c>
      <c r="BP76" s="411" t="b">
        <f t="shared" ca="1" si="232"/>
        <v>0</v>
      </c>
      <c r="BQ76" s="411" t="str">
        <f t="shared" ca="1" si="232"/>
        <v>-</v>
      </c>
      <c r="BR76" s="411" t="str">
        <f t="shared" ca="1" si="232"/>
        <v>-</v>
      </c>
      <c r="BS76" s="411" t="str">
        <f t="shared" ca="1" si="232"/>
        <v>-</v>
      </c>
      <c r="BT76" s="411" t="str">
        <f t="shared" ca="1" si="232"/>
        <v>-</v>
      </c>
      <c r="BU76" s="411" t="str">
        <f t="shared" ca="1" si="232"/>
        <v>-</v>
      </c>
      <c r="BV76" s="411" t="str">
        <f t="shared" ca="1" si="232"/>
        <v>-</v>
      </c>
      <c r="BW76" s="411" t="str">
        <f t="shared" ca="1" si="232"/>
        <v>-</v>
      </c>
      <c r="BX76" s="411" t="str">
        <f t="shared" ca="1" si="232"/>
        <v>-</v>
      </c>
      <c r="BY76" s="411" t="str">
        <f t="shared" ca="1" si="232"/>
        <v>-</v>
      </c>
      <c r="BZ76" s="411" t="b">
        <f t="shared" ca="1" si="232"/>
        <v>0</v>
      </c>
      <c r="CA76" s="87">
        <f t="shared" ca="1" si="232"/>
        <v>0</v>
      </c>
      <c r="CB76" s="535" t="str" cm="1">
        <f t="array" aca="1" ref="CB76" ca="1">INDEX(CB$13:CB75,$B76+1,1)</f>
        <v>-</v>
      </c>
      <c r="CC76" s="535" t="str" cm="1">
        <f t="array" aca="1" ref="CC76" ca="1">INDEX(CC$13:CC75,$B76+1,1)</f>
        <v>-</v>
      </c>
      <c r="CD76" s="535" t="str" cm="1">
        <f t="array" aca="1" ref="CD76" ca="1">INDEX(CD$13:CD75,$B76+1,1)</f>
        <v>-</v>
      </c>
      <c r="CE76" s="535" t="b" cm="1">
        <f t="array" aca="1" ref="CE76" ca="1">INDEX(CE$13:CE75,$B76+1,1)</f>
        <v>1</v>
      </c>
      <c r="CF76" s="18"/>
      <c r="CG76" s="535" t="str" cm="1">
        <f t="array" aca="1" ref="CG76" ca="1">INDEX(CG$13:CG75,$B76+1,1)</f>
        <v>-</v>
      </c>
      <c r="CH76" s="411" t="str">
        <f t="shared" ca="1" si="233"/>
        <v>-</v>
      </c>
      <c r="CI76" s="411">
        <f t="shared" ca="1" si="234"/>
        <v>1</v>
      </c>
      <c r="CJ76" s="411">
        <f t="shared" ca="1" si="234"/>
        <v>1</v>
      </c>
      <c r="CK76" s="535" t="str" cm="1">
        <f t="array" aca="1" ref="CK76" ca="1">INDEX(CK$13:CK75,$B76+1,1)</f>
        <v>-</v>
      </c>
      <c r="CL76" s="535" t="str" cm="1">
        <f t="array" aca="1" ref="CL76" ca="1">INDEX(CL$13:CL75,$B76+1,1)</f>
        <v>-</v>
      </c>
      <c r="CM76" s="535" t="str" cm="1">
        <f t="array" aca="1" ref="CM76" ca="1">INDEX(CM$13:CM75,$B76+1,1)</f>
        <v>-</v>
      </c>
      <c r="CN76" s="411" t="str">
        <f t="shared" ca="1" si="235"/>
        <v>-</v>
      </c>
      <c r="CO76" s="411">
        <f t="shared" ca="1" si="236"/>
        <v>1</v>
      </c>
      <c r="CP76" s="411">
        <f t="shared" ca="1" si="236"/>
        <v>1</v>
      </c>
      <c r="CQ76" s="535" t="str" cm="1">
        <f t="array" aca="1" ref="CQ76" ca="1">INDEX(CQ$13:CQ75,$B76+1,1)</f>
        <v>-</v>
      </c>
      <c r="CR76" s="411" t="str">
        <f t="shared" ca="1" si="237"/>
        <v>-</v>
      </c>
      <c r="CS76" s="411">
        <f t="shared" ca="1" si="238"/>
        <v>1</v>
      </c>
      <c r="CT76" s="535" t="str" cm="1">
        <f t="array" aca="1" ref="CT76" ca="1">INDEX(CT$13:CT75,$B76+1,1)</f>
        <v>-</v>
      </c>
      <c r="CU76" s="535" t="str" cm="1">
        <f t="array" aca="1" ref="CU76" ca="1">INDEX(CU$13:CU75,$B76+1,1)</f>
        <v>-</v>
      </c>
      <c r="CV76" s="411">
        <f t="shared" ca="1" si="239"/>
        <v>1</v>
      </c>
      <c r="CW76" s="535" t="str" cm="1">
        <f t="array" aca="1" ref="CW76" ca="1">INDEX(CW$13:CW75,$B76+1,1)</f>
        <v>-</v>
      </c>
      <c r="CX76" s="411" t="str">
        <f t="shared" ca="1" si="240"/>
        <v>-</v>
      </c>
      <c r="CY76" s="411">
        <f t="shared" ca="1" si="241"/>
        <v>1</v>
      </c>
      <c r="CZ76" s="411">
        <f t="shared" ca="1" si="241"/>
        <v>1</v>
      </c>
      <c r="DA76" s="535" cm="1">
        <f t="array" aca="1" ref="DA76" ca="1">INDEX(DA$13:DA75,$B76+1,1)</f>
        <v>720</v>
      </c>
      <c r="DB76" s="535" cm="1">
        <f t="array" aca="1" ref="DB76" ca="1">INDEX(DB$13:DB75,$B76+1,1)</f>
        <v>720</v>
      </c>
      <c r="DC76" s="18"/>
      <c r="DD76" s="535" t="b" cm="1">
        <f t="array" aca="1" ref="DD76" ca="1">INDEX(DD$13:DD75,$B76+1,1)</f>
        <v>1</v>
      </c>
      <c r="DE76" s="535" t="b" cm="1">
        <f t="array" aca="1" ref="DE76" ca="1">INDEX(DE$13:DE75,$B76+1,1)</f>
        <v>1</v>
      </c>
      <c r="DF76" s="535" t="b" cm="1">
        <f t="array" aca="1" ref="DF76" ca="1">INDEX(DF$13:DF75,$B76+1,1)</f>
        <v>1</v>
      </c>
      <c r="DG76" s="87">
        <f t="shared" ca="1" si="329"/>
        <v>0</v>
      </c>
      <c r="DH76" s="804" cm="1">
        <f t="array" aca="1" ref="DH76" ca="1">VALUE(IFERROR(VALUE($K76),0) &amp; _xlfn.SWITCH($CD76,"-",4,$CD76) &amp; $L76 &amp; $T76 &amp; "00" &amp; $N76 &amp; $AK76 &amp; $R76 &amp; _xlfn.SWITCH($AM76,3,1,$AM76) &amp; _xlfn.SWITCH($M76,4,0,$M76) &amp; _xlfn.SWITCH($AD76,6,1,$AD76))</f>
        <v>142200321201</v>
      </c>
      <c r="DI76" s="535" cm="1">
        <f t="array" aca="1" ref="DI76" ca="1">INDEX(DI$13:DI75,$B76+1,1)</f>
        <v>1</v>
      </c>
      <c r="DJ76" s="535" cm="1">
        <f t="array" aca="1" ref="DJ76" ca="1">INDEX(DJ$13:DJ75,$B76+1,1)</f>
        <v>1</v>
      </c>
      <c r="DK76" s="411">
        <f t="shared" ca="1" si="242"/>
        <v>1</v>
      </c>
      <c r="DL76" s="411">
        <f t="shared" ca="1" si="242"/>
        <v>60</v>
      </c>
      <c r="DM76" s="411" t="str">
        <f t="shared" ca="1" si="242"/>
        <v>-</v>
      </c>
      <c r="DN76" s="411" t="str">
        <f t="shared" ca="1" si="242"/>
        <v>-</v>
      </c>
      <c r="DO76" s="411" t="str">
        <f t="shared" ca="1" si="242"/>
        <v>-</v>
      </c>
      <c r="DP76" s="411" t="str">
        <f t="shared" ca="1" si="242"/>
        <v>-</v>
      </c>
      <c r="DQ76" s="411" t="b">
        <f t="shared" ca="1" si="243"/>
        <v>0</v>
      </c>
      <c r="DR76" s="411" t="str">
        <f t="shared" ca="1" si="244"/>
        <v>-</v>
      </c>
      <c r="DS76" s="411" t="str">
        <f t="shared" ca="1" si="244"/>
        <v>-</v>
      </c>
      <c r="DT76" s="411" t="str">
        <f t="shared" ca="1" si="244"/>
        <v>-</v>
      </c>
      <c r="DU76" s="411" t="str">
        <f t="shared" ca="1" si="244"/>
        <v>-</v>
      </c>
      <c r="DV76" s="411">
        <f t="shared" ca="1" si="244"/>
        <v>500</v>
      </c>
      <c r="DW76" s="411">
        <f t="shared" ca="1" si="244"/>
        <v>500</v>
      </c>
      <c r="DX76" s="411" t="str">
        <f t="shared" ca="1" si="244"/>
        <v>-</v>
      </c>
      <c r="DY76" s="411" t="str">
        <f t="shared" ca="1" si="244"/>
        <v>-</v>
      </c>
      <c r="DZ76" s="411" t="str">
        <f t="shared" ca="1" si="244"/>
        <v>-</v>
      </c>
      <c r="EA76" s="411" t="str">
        <f t="shared" ca="1" si="245"/>
        <v>-</v>
      </c>
      <c r="EB76" s="411" t="str">
        <f t="shared" ca="1" si="245"/>
        <v>-</v>
      </c>
      <c r="EC76" s="535" cm="1">
        <f t="array" aca="1" ref="EC76" ca="1">INDEX(EC$13:EC75,$B76+1,1)</f>
        <v>0</v>
      </c>
      <c r="ED76" s="535" cm="1">
        <f t="array" aca="1" ref="ED76" ca="1">INDEX(ED$13:ED75,$B76+1,1)</f>
        <v>999999</v>
      </c>
      <c r="EE76" s="535" cm="1">
        <f t="array" aca="1" ref="EE76" ca="1">INDEX(EE$13:EE75,$B76+1,1)</f>
        <v>999999</v>
      </c>
      <c r="EF76" s="535" cm="1">
        <f t="array" aca="1" ref="EF76" ca="1">INDEX(EF$13:EF75,$B76+1,1)</f>
        <v>999999</v>
      </c>
      <c r="EG76" s="535" cm="1">
        <f t="array" aca="1" ref="EG76" ca="1">INDEX(EG$13:EG75,$B76+1,1)</f>
        <v>999999</v>
      </c>
      <c r="EH76" s="535" cm="1">
        <f t="array" aca="1" ref="EH76" ca="1">INDEX(EH$13:EH75,$B76+1,1)</f>
        <v>999999</v>
      </c>
      <c r="EI76" s="535" cm="1">
        <f t="array" aca="1" ref="EI76" ca="1">INDEX(EI$13:EI75,$B76+1,1)</f>
        <v>999999</v>
      </c>
      <c r="EJ76" s="535" cm="1">
        <f t="array" aca="1" ref="EJ76" ca="1">INDEX(EJ$13:EJ75,$B76+1,1)</f>
        <v>999999</v>
      </c>
      <c r="EK76" s="535" cm="1">
        <f t="array" aca="1" ref="EK76" ca="1">INDEX(EK$13:EK75,$B76+1,1)</f>
        <v>999999</v>
      </c>
      <c r="EL76" s="535" cm="1">
        <f t="array" aca="1" ref="EL76" ca="1">INDEX(EL$13:EL75,$B76+1,1)</f>
        <v>999999</v>
      </c>
      <c r="EM76" s="535" cm="1">
        <f t="array" aca="1" ref="EM76" ca="1">INDEX(EM$13:EM75,$B76+1,1)</f>
        <v>999999</v>
      </c>
      <c r="EN76" s="535" cm="1">
        <f t="array" aca="1" ref="EN76" ca="1">INDEX(EN$13:EN75,$B76+1,1)</f>
        <v>999999</v>
      </c>
      <c r="EO76" s="535" cm="1">
        <f t="array" aca="1" ref="EO76" ca="1">INDEX(EO$13:EO75,$B76+1,1)</f>
        <v>999999</v>
      </c>
      <c r="EP76" s="782">
        <f t="shared" ca="1" si="246"/>
        <v>0</v>
      </c>
      <c r="EQ76" s="782">
        <f t="shared" ca="1" si="246"/>
        <v>0</v>
      </c>
      <c r="ER76" s="782">
        <f t="shared" ca="1" si="246"/>
        <v>999999</v>
      </c>
      <c r="ES76" s="800" t="str">
        <f t="shared" ca="1" si="330"/>
        <v>-</v>
      </c>
      <c r="ET76" s="800" t="str">
        <f t="shared" ca="1" si="247"/>
        <v>-</v>
      </c>
      <c r="EU76" s="801" t="str">
        <f t="shared" ca="1" si="248"/>
        <v>-</v>
      </c>
      <c r="EV76" s="802" t="str">
        <f t="shared" ref="EV76:EV89" ca="1" si="374">IF(EU76=0,999999,"-")</f>
        <v>-</v>
      </c>
      <c r="EW76" s="781">
        <f t="shared" ca="1" si="249"/>
        <v>999999</v>
      </c>
      <c r="EX76" s="779">
        <f t="shared" ca="1" si="332"/>
        <v>999999</v>
      </c>
      <c r="EY76" s="780">
        <f t="shared" ca="1" si="333"/>
        <v>999999</v>
      </c>
      <c r="EZ76" s="727" cm="1">
        <f t="array" aca="1" ref="EZ76" ca="1">INDEX(i.ELMated,$AB76+1,1)</f>
        <v>0</v>
      </c>
      <c r="FA76" s="728" cm="1">
        <f t="array" aca="1" ref="FA76" ca="1">INDEX(i.ELMatedEst,$AA76+1,$T76)</f>
        <v>0</v>
      </c>
      <c r="FB76" s="535" t="str" cm="1">
        <f t="array" aca="1" ref="FB76" ca="1">INDEX(FB$13:FB75,$B76+1,1)</f>
        <v>-</v>
      </c>
      <c r="FC76" s="535" t="str" cm="1">
        <f t="array" aca="1" ref="FC76" ca="1">INDEX(FC$13:FC75,$B76+1,1)</f>
        <v>-</v>
      </c>
      <c r="FD76" s="664">
        <f t="shared" ca="1" si="250"/>
        <v>0</v>
      </c>
      <c r="FE76" s="666">
        <f t="shared" ca="1" si="251"/>
        <v>5.0000000000000001E-3</v>
      </c>
      <c r="FF76" s="191">
        <f t="shared" ca="1" si="339"/>
        <v>0.95</v>
      </c>
      <c r="FG76" s="667">
        <f t="shared" ca="1" si="252"/>
        <v>0.12</v>
      </c>
      <c r="FH76" s="667">
        <f ca="1">INDEX(CHOOSE($N76,DataAutumn!i.EL_PropnSold,DataWinter!i.EL_PropnSold,DataSpring!i.EL_PropnSold),$AI76,$T76)*INDEX(i.ELMatedEst,$AB76+1,$T76)*i.dAdultRR_ELPropSold
+INDEX(i.dryman,($AJ76-1)*4+$AI76,FH$7)</f>
        <v>0</v>
      </c>
      <c r="FI76" s="667">
        <f ca="1">INDEX(CHOOSE($N76,DataAutumn!i.EL_PropnSold,DataWinter!i.EL_PropnSold,DataSpring!i.EL_PropnSold),$AI76,$T76)*INDEX(i.ELMatedEst,$AB76+1,$T76)*i.dAdultRR_ELPropSold
+INDEX(i.dryman,($AJ76-1)*4+$AI76,FI$7)</f>
        <v>3.125E-2</v>
      </c>
      <c r="FJ76" s="667">
        <f ca="1">INDEX(CHOOSE($N76,DataAutumn!i.EL_PropnSold,DataWinter!i.EL_PropnSold,DataSpring!i.EL_PropnSold),$AI76,$T76)*INDEX(i.ELMatedEst,$AB76+1,$T76)*i.dAdultRR_ELPropSold
+INDEX(i.dryman,($AJ76-1)*4+$AI76,FJ$7)</f>
        <v>3.125E-2</v>
      </c>
      <c r="FK76" s="667">
        <f ca="1">INDEX(CHOOSE($N76,DataAutumn!i.EL_PropnSold,DataWinter!i.EL_PropnSold,DataSpring!i.EL_PropnSold),$AI76,$T76)*INDEX(i.ELMatedEst,$AB76+1,$T76)*i.dAdultRR_ELPropSold
+INDEX(i.dryman,($AJ76-1)*4+$AI76,FK$7)</f>
        <v>3.125E-2</v>
      </c>
      <c r="FL76" s="668">
        <f ca="1">INDEX(CHOOSE($N76,DataAutumn!i.EL_PropnSold,DataWinter!i.EL_PropnSold,DataSpring!i.EL_PropnSold),$AI76,$T76)*INDEX(i.ELMatedEst,$AB76+1,$T76)*i.dAdultLSurv_ELPropSold</f>
        <v>0</v>
      </c>
      <c r="FM76" s="666" t="b">
        <f t="shared" ca="1" si="253"/>
        <v>0</v>
      </c>
      <c r="FN76" s="666" t="b">
        <f t="shared" ca="1" si="253"/>
        <v>0</v>
      </c>
      <c r="FO76" s="716" t="b">
        <f t="shared" ca="1" si="254"/>
        <v>1</v>
      </c>
      <c r="FP76" s="666" t="b">
        <f t="shared" ca="1" si="253"/>
        <v>0</v>
      </c>
      <c r="FQ76" s="668">
        <f t="shared" ca="1" si="255"/>
        <v>1</v>
      </c>
      <c r="FR76" s="669">
        <f t="shared" ca="1" si="256"/>
        <v>0</v>
      </c>
      <c r="FS76" s="670" t="b">
        <f t="shared" ca="1" si="257"/>
        <v>0</v>
      </c>
      <c r="FT76" s="665" t="b">
        <f t="shared" ca="1" si="258"/>
        <v>0</v>
      </c>
      <c r="FU76" s="411" t="b">
        <f t="shared" ca="1" si="258"/>
        <v>0</v>
      </c>
      <c r="FV76" s="411" t="b">
        <f t="shared" ca="1" si="258"/>
        <v>1</v>
      </c>
      <c r="FW76" s="87">
        <f t="shared" ca="1" si="259"/>
        <v>2</v>
      </c>
      <c r="FX76" s="87">
        <f t="shared" ca="1" si="259"/>
        <v>2</v>
      </c>
      <c r="FY76" s="411">
        <f t="shared" ca="1" si="260"/>
        <v>1</v>
      </c>
      <c r="FZ76" s="411">
        <f t="shared" ca="1" si="261"/>
        <v>1</v>
      </c>
      <c r="GA76" s="411">
        <f t="shared" ca="1" si="261"/>
        <v>1</v>
      </c>
      <c r="GB76" s="411">
        <f t="shared" ca="1" si="262"/>
        <v>1</v>
      </c>
      <c r="GC76" s="411">
        <f t="shared" ca="1" si="263"/>
        <v>0.35</v>
      </c>
      <c r="GD76" s="411" t="b">
        <f t="shared" ca="1" si="263"/>
        <v>1</v>
      </c>
      <c r="GE76" s="411" t="b">
        <f t="shared" ca="1" si="263"/>
        <v>0</v>
      </c>
      <c r="GF76" s="411" t="b">
        <f t="shared" ca="1" si="263"/>
        <v>0</v>
      </c>
      <c r="GG76" s="411" t="b">
        <f t="shared" ca="1" si="263"/>
        <v>0</v>
      </c>
      <c r="GH76" s="87">
        <f t="shared" ca="1" si="264"/>
        <v>1</v>
      </c>
      <c r="GI76" s="87">
        <f t="shared" ca="1" si="264"/>
        <v>1</v>
      </c>
      <c r="GJ76" s="87">
        <f t="shared" ca="1" si="264"/>
        <v>1</v>
      </c>
      <c r="GK76" s="87">
        <f t="shared" ca="1" si="264"/>
        <v>1</v>
      </c>
      <c r="GL76" s="87">
        <f t="shared" ca="1" si="264"/>
        <v>1</v>
      </c>
      <c r="GM76" s="87">
        <f t="shared" ca="1" si="264"/>
        <v>1</v>
      </c>
      <c r="GN76" s="87">
        <f t="shared" ca="1" si="264"/>
        <v>1</v>
      </c>
      <c r="GO76" s="87">
        <f t="shared" ca="1" si="264"/>
        <v>1</v>
      </c>
      <c r="GP76" s="535" cm="1">
        <f t="array" aca="1" ref="GP76" ca="1">INDEX(GP$13:GP75,$B76+1,1)</f>
        <v>0</v>
      </c>
      <c r="GQ76" s="535" cm="1">
        <f t="array" aca="1" ref="GQ76" ca="1">INDEX(GQ$13:GQ75,$B76+1,1)</f>
        <v>0</v>
      </c>
      <c r="GR76" s="535" cm="1">
        <f t="array" aca="1" ref="GR76" ca="1">INDEX(GR$13:GR75,$B76+1,1)</f>
        <v>0</v>
      </c>
      <c r="GS76" s="535" cm="1">
        <f t="array" aca="1" ref="GS76" ca="1">INDEX(GS$13:GS75,$B76+1,1)</f>
        <v>0</v>
      </c>
      <c r="GT76" s="411" cm="1">
        <f t="array" aca="1" ref="GT76" ca="1">INDEX(i.dse_type,1,$L76)</f>
        <v>0</v>
      </c>
      <c r="GU76" s="535" t="str" cm="1">
        <f t="array" aca="1" ref="GU76" ca="1">INDEX(GU$13:GU75,$B76+1,1)</f>
        <v>-</v>
      </c>
      <c r="GV76" s="535" t="str" cm="1">
        <f t="array" aca="1" ref="GV76" ca="1">INDEX(GV$13:GV75,$B76+1,1)</f>
        <v>-</v>
      </c>
      <c r="GW76" s="535" t="str" cm="1">
        <f t="array" aca="1" ref="GW76" ca="1">INDEX(GW$13:GW75,$B76+1,1)</f>
        <v>-</v>
      </c>
      <c r="GX76" s="18"/>
      <c r="GY76" s="535" t="str" cm="1">
        <f t="array" aca="1" ref="GY76" ca="1">INDEX(GY$13:GY75,$B76+1,1)</f>
        <v>-</v>
      </c>
      <c r="GZ76" s="535" t="str" cm="1">
        <f t="array" aca="1" ref="GZ76" ca="1">INDEX(GZ$13:GZ75,$B76+1,1)</f>
        <v>-</v>
      </c>
      <c r="HA76" s="535" t="str" cm="1">
        <f t="array" aca="1" ref="HA76" ca="1">INDEX(HA$13:HA75,$B76+1,1)</f>
        <v>-</v>
      </c>
      <c r="HB76" s="411">
        <f t="shared" si="334"/>
        <v>0</v>
      </c>
      <c r="HC76" s="535" t="str" cm="1">
        <f t="array" aca="1" ref="HC76" ca="1">INDEX(HC$13:HC75,$B76+1,1)</f>
        <v>-</v>
      </c>
      <c r="HD76" s="535" cm="1">
        <f t="array" aca="1" ref="HD76" ca="1">INDEX(HD$13:HD75,$B76+1,1)</f>
        <v>1</v>
      </c>
      <c r="HE76" s="535" cm="1">
        <f t="array" aca="1" ref="HE76" ca="1">INDEX(HE$13:HE75,$B76+1,1)</f>
        <v>1</v>
      </c>
      <c r="HF76" s="535" t="str" cm="1">
        <f t="array" aca="1" ref="HF76" ca="1">INDEX(HF$13:HF75,$B76+1,1)</f>
        <v>-</v>
      </c>
      <c r="HG76" s="535" t="str" cm="1">
        <f t="array" aca="1" ref="HG76" ca="1">INDEX(HG$13:HG75,$B76+1,1)</f>
        <v>-</v>
      </c>
      <c r="HH76" s="535" t="str" cm="1">
        <f t="array" aca="1" ref="HH76" ca="1">INDEX(HH$13:HH75,$B76+1,1)</f>
        <v>-</v>
      </c>
      <c r="HI76" s="535" t="str" cm="1">
        <f t="array" aca="1" ref="HI76" ca="1">INDEX(HI$13:HI75,$B76+1,1)</f>
        <v>-</v>
      </c>
      <c r="HJ76" s="535" t="str" cm="1">
        <f t="array" aca="1" ref="HJ76" ca="1">INDEX(HJ$13:HJ75,$B76+1,1)</f>
        <v>-</v>
      </c>
      <c r="HK76" s="535" t="str" cm="1">
        <f t="array" aca="1" ref="HK76" ca="1">INDEX(HK$13:HK75,$B76+1,1)</f>
        <v>-</v>
      </c>
      <c r="HL76" s="535" t="str" cm="1">
        <f t="array" aca="1" ref="HL76" ca="1">INDEX(HL$13:HL75,$B76+1,1)</f>
        <v>-</v>
      </c>
      <c r="HM76" s="535" t="str" cm="1">
        <f t="array" aca="1" ref="HM76" ca="1">INDEX(HM$13:HM75,$B76+1,1)</f>
        <v>-</v>
      </c>
      <c r="HN76" s="535" t="str" cm="1">
        <f t="array" aca="1" ref="HN76" ca="1">INDEX(HN$13:HN75,$B76+1,1)</f>
        <v>-</v>
      </c>
      <c r="HO76" s="535" t="str" cm="1">
        <f t="array" aca="1" ref="HO76" ca="1">INDEX(HO$13:HO75,$B76+1,1)</f>
        <v>-</v>
      </c>
      <c r="HP76" s="535" t="str" cm="1">
        <f t="array" aca="1" ref="HP76" ca="1">INDEX(HP$13:HP75,$B76+1,1)</f>
        <v>-</v>
      </c>
      <c r="HQ76" s="535" t="str" cm="1">
        <f t="array" aca="1" ref="HQ76" ca="1">INDEX(HQ$13:HQ75,$B76+1,1)</f>
        <v>-</v>
      </c>
      <c r="HR76" s="535" t="str" cm="1">
        <f t="array" aca="1" ref="HR76" ca="1">INDEX(HR$13:HR75,$B76+1,1)</f>
        <v>-</v>
      </c>
      <c r="HS76" s="535" t="str" cm="1">
        <f t="array" aca="1" ref="HS76" ca="1">INDEX(HS$13:HS75,$B76+1,1)</f>
        <v>-</v>
      </c>
      <c r="HT76" s="535" t="str" cm="1">
        <f t="array" aca="1" ref="HT76" ca="1">INDEX(HT$13:HT75,$B76+1,1)</f>
        <v>-</v>
      </c>
      <c r="HU76" s="535" t="str" cm="1">
        <f t="array" aca="1" ref="HU76" ca="1">INDEX(HU$13:HU75,$B76+1,1)</f>
        <v>-</v>
      </c>
      <c r="HV76" s="535" t="str" cm="1">
        <f t="array" aca="1" ref="HV76" ca="1">INDEX(HV$13:HV75,$B76+1,1)</f>
        <v>-</v>
      </c>
      <c r="HW76" s="535" t="str" cm="1">
        <f t="array" aca="1" ref="HW76" ca="1">INDEX(HW$13:HW75,$B76+1,1)</f>
        <v>-</v>
      </c>
      <c r="HX76" s="535" t="str" cm="1">
        <f t="array" aca="1" ref="HX76" ca="1">INDEX(HX$13:HX75,$B76+1,1)</f>
        <v>-</v>
      </c>
      <c r="HY76" s="535" t="str" cm="1">
        <f t="array" aca="1" ref="HY76" ca="1">INDEX(HY$13:HY75,$B76+1,1)</f>
        <v>-</v>
      </c>
      <c r="HZ76" s="535" t="str" cm="1">
        <f t="array" aca="1" ref="HZ76" ca="1">INDEX(HZ$13:HZ75,$B76+1,1)</f>
        <v>-</v>
      </c>
      <c r="IA76" s="535" cm="1">
        <f t="array" aca="1" ref="IA76" ca="1">INDEX(IA$13:IA75,$B76+1,1)</f>
        <v>0</v>
      </c>
      <c r="IB76" s="535" t="str" cm="1">
        <f t="array" aca="1" ref="IB76" ca="1">INDEX(IB$13:IB75,$B76+1,1)</f>
        <v>-</v>
      </c>
      <c r="IC76" s="535" cm="1">
        <f t="array" aca="1" ref="IC76" ca="1">INDEX(IC$13:IC75,$B76+1,1)</f>
        <v>1</v>
      </c>
      <c r="ID76" s="727">
        <f t="shared" si="265"/>
        <v>0</v>
      </c>
      <c r="IE76" s="727">
        <f t="shared" si="265"/>
        <v>0</v>
      </c>
      <c r="IF76" s="727">
        <f t="shared" si="265"/>
        <v>0</v>
      </c>
      <c r="IG76" s="727">
        <f t="shared" si="266"/>
        <v>0</v>
      </c>
      <c r="IH76" s="727">
        <f t="shared" si="266"/>
        <v>0</v>
      </c>
      <c r="II76" s="727">
        <f t="shared" si="266"/>
        <v>0</v>
      </c>
      <c r="IJ76" s="535" cm="1">
        <f t="array" aca="1" ref="IJ76" ca="1">INDEX(IJ$13:IJ75,$B76+1,1)</f>
        <v>0</v>
      </c>
      <c r="IK76" s="727">
        <f t="shared" si="267"/>
        <v>1</v>
      </c>
      <c r="IL76" s="727">
        <f t="shared" si="267"/>
        <v>0</v>
      </c>
      <c r="IM76" s="727">
        <f t="shared" si="267"/>
        <v>0</v>
      </c>
      <c r="IN76" s="727">
        <f t="shared" si="267"/>
        <v>0</v>
      </c>
      <c r="IO76" s="535" cm="1">
        <f t="array" aca="1" ref="IO76" ca="1">INDEX(IO$13:IO75,$B76+1,1)</f>
        <v>0</v>
      </c>
      <c r="IP76" s="727">
        <f t="shared" si="267"/>
        <v>0</v>
      </c>
      <c r="IQ76" s="18"/>
      <c r="IR76" s="535" t="str" cm="1">
        <f t="array" aca="1" ref="IR76" ca="1">INDEX(IR$13:IR75,$B76+1,1)</f>
        <v>-</v>
      </c>
      <c r="IS76" s="535" t="str" cm="1">
        <f t="array" aca="1" ref="IS76" ca="1">INDEX(IS$13:IS75,$B76+1,1)</f>
        <v>-</v>
      </c>
      <c r="IT76" s="535" t="str" cm="1">
        <f t="array" aca="1" ref="IT76" ca="1">INDEX(IT$13:IT75,$B76+1,1)</f>
        <v>-</v>
      </c>
      <c r="IU76" s="535" t="str" cm="1">
        <f t="array" aca="1" ref="IU76" ca="1">INDEX(IU$13:IU75,$B76+1,1)</f>
        <v>-</v>
      </c>
      <c r="IV76" s="535" t="str" cm="1">
        <f t="array" aca="1" ref="IV76" ca="1">INDEX(IV$13:IV75,$B76+1,1)</f>
        <v>-</v>
      </c>
      <c r="IW76" s="535" t="str" cm="1">
        <f t="array" aca="1" ref="IW76" ca="1">INDEX(IW$13:IW75,$B76+1,1)</f>
        <v>-</v>
      </c>
      <c r="IX76" s="535" t="str" cm="1">
        <f t="array" aca="1" ref="IX76" ca="1">INDEX(IX$13:IX75,$B76+1,1)</f>
        <v>-</v>
      </c>
      <c r="IY76" s="535" t="str" cm="1">
        <f t="array" aca="1" ref="IY76" ca="1">INDEX(IY$13:IY75,$B76+1,1)</f>
        <v>-</v>
      </c>
      <c r="IZ76" s="535" t="str" cm="1">
        <f t="array" aca="1" ref="IZ76" ca="1">INDEX(IZ$13:IZ75,$B76+1,1)</f>
        <v>-</v>
      </c>
      <c r="JA76" s="535" t="str" cm="1">
        <f t="array" aca="1" ref="JA76" ca="1">INDEX(JA$13:JA75,$B76+1,1)</f>
        <v>-</v>
      </c>
      <c r="JB76" s="535" t="str" cm="1">
        <f t="array" aca="1" ref="JB76" ca="1">INDEX(JB$13:JB75,$B76+1,1)</f>
        <v>-</v>
      </c>
      <c r="JC76" s="535" t="str" cm="1">
        <f t="array" aca="1" ref="JC76" ca="1">INDEX(JC$13:JC75,$B76+1,1)</f>
        <v>-</v>
      </c>
      <c r="JD76" s="535" t="str" cm="1">
        <f t="array" aca="1" ref="JD76" ca="1">INDEX(JD$13:JD75,$B76+1,1)</f>
        <v>-</v>
      </c>
      <c r="JE76" s="535" t="str" cm="1">
        <f t="array" aca="1" ref="JE76" ca="1">INDEX(JE$13:JE75,$B76+1,1)</f>
        <v>-</v>
      </c>
      <c r="JF76" s="535" t="str" cm="1">
        <f t="array" aca="1" ref="JF76" ca="1">INDEX(JF$13:JF75,$B76+1,1)</f>
        <v>-</v>
      </c>
      <c r="JG76" s="535" t="str" cm="1">
        <f t="array" aca="1" ref="JG76" ca="1">INDEX(JG$13:JG75,$B76+1,1)</f>
        <v>-</v>
      </c>
      <c r="JH76" s="535" cm="1">
        <f t="array" aca="1" ref="JH76" ca="1">INDEX(JH$13:JH75,$B76+1,1)</f>
        <v>0</v>
      </c>
      <c r="JI76" s="535" cm="1">
        <f t="array" aca="1" ref="JI76" ca="1">INDEX(JI$13:JI75,$B76+1,1)</f>
        <v>0</v>
      </c>
      <c r="JJ76" s="545" cm="1">
        <f t="array" aca="1" ref="JJ76" ca="1">IF(AND($N76=JJ$10,$AS76&lt;&gt;0),INDEX(i.LTWFeedLevels,$AS76,12),0)</f>
        <v>0</v>
      </c>
      <c r="JK76" s="630" cm="1">
        <f t="array" aca="1" ref="JK76" ca="1">IF(AND($N76=JK$10,$AT76&lt;&gt;0),INDEX(i.LTWFeedLevels,$AT76,12),0)</f>
        <v>0</v>
      </c>
      <c r="JL76" s="457">
        <f t="shared" ref="JL76:JL89" ca="1" si="375">JK76</f>
        <v>0</v>
      </c>
      <c r="JM76" s="457">
        <f t="shared" ref="JM76:JM89" ca="1" si="376">JL76</f>
        <v>0</v>
      </c>
      <c r="JN76" s="457">
        <f t="shared" ref="JN76:JN89" ca="1" si="377">JM76</f>
        <v>0</v>
      </c>
      <c r="JO76" s="545" cm="1">
        <f t="array" aca="1" ref="JO76" ca="1">IF(AND($N76=JO$10,$AS76&lt;&gt;0),INDEX(i.LTWFeedLevels,$AS76,12),0)</f>
        <v>0</v>
      </c>
      <c r="JP76" s="630" cm="1">
        <f t="array" aca="1" ref="JP76" ca="1">IF(AND($N76=JP$10,$AT76&lt;&gt;0),INDEX(i.LTWFeedLevels,$AT76,12),0)</f>
        <v>0</v>
      </c>
      <c r="JQ76" s="457">
        <f t="shared" ref="JQ76:JQ89" ca="1" si="378">JP76</f>
        <v>0</v>
      </c>
      <c r="JR76" s="457">
        <f t="shared" ref="JR76:JR89" ca="1" si="379">JQ76</f>
        <v>0</v>
      </c>
      <c r="JS76" s="457">
        <f t="shared" ref="JS76:JS89" ca="1" si="380">JR76</f>
        <v>0</v>
      </c>
      <c r="JT76" s="545" cm="1">
        <f t="array" aca="1" ref="JT76" ca="1">IF(AND($N76=JT$10,$AS76&lt;&gt;0),INDEX(i.LTWFeedLevels,$AS76,12),0)</f>
        <v>0</v>
      </c>
      <c r="JU76" s="630" cm="1">
        <f t="array" aca="1" ref="JU76" ca="1">IF(AND($N76=JU$10,$AT76&lt;&gt;0),INDEX(i.LTWFeedLevels,$AT76,12),0)</f>
        <v>0</v>
      </c>
      <c r="JV76" s="457">
        <f t="shared" ref="JV76:JV89" ca="1" si="381">JU76</f>
        <v>0</v>
      </c>
      <c r="JW76" s="457">
        <f t="shared" ref="JW76:JW89" ca="1" si="382">JV76</f>
        <v>0</v>
      </c>
      <c r="JX76" s="457">
        <f t="shared" ref="JX76:JX89" ca="1" si="383">JW76</f>
        <v>0</v>
      </c>
      <c r="JY76" s="189">
        <f t="shared" ca="1" si="271"/>
        <v>0</v>
      </c>
      <c r="JZ76" s="189">
        <f t="shared" ca="1" si="271"/>
        <v>0</v>
      </c>
      <c r="KA76" s="189">
        <f t="shared" ca="1" si="271"/>
        <v>0</v>
      </c>
      <c r="KB76" s="189">
        <f t="shared" ca="1" si="271"/>
        <v>0</v>
      </c>
      <c r="KC76" s="189">
        <f t="shared" ca="1" si="271"/>
        <v>0</v>
      </c>
      <c r="KD76" s="189">
        <f t="shared" ca="1" si="271"/>
        <v>0</v>
      </c>
      <c r="KE76" s="189">
        <f t="shared" ca="1" si="271"/>
        <v>0</v>
      </c>
      <c r="KF76" s="189">
        <f t="shared" ca="1" si="271"/>
        <v>0</v>
      </c>
      <c r="KG76" s="189">
        <f t="shared" ca="1" si="271"/>
        <v>0</v>
      </c>
      <c r="KH76" s="189">
        <f t="shared" ca="1" si="271"/>
        <v>0</v>
      </c>
      <c r="KI76" s="189">
        <f t="shared" ca="1" si="272"/>
        <v>0</v>
      </c>
      <c r="KJ76" s="189">
        <f t="shared" ca="1" si="272"/>
        <v>0</v>
      </c>
      <c r="KK76" s="189">
        <f t="shared" ca="1" si="272"/>
        <v>0</v>
      </c>
      <c r="KL76" s="189">
        <f t="shared" ca="1" si="272"/>
        <v>0</v>
      </c>
      <c r="KM76" s="189">
        <f t="shared" ca="1" si="272"/>
        <v>0</v>
      </c>
      <c r="KN76" s="189">
        <f t="shared" ca="1" si="272"/>
        <v>0</v>
      </c>
      <c r="KO76" s="189">
        <f t="shared" ca="1" si="272"/>
        <v>0</v>
      </c>
      <c r="KP76" s="189">
        <f t="shared" ca="1" si="272"/>
        <v>0</v>
      </c>
      <c r="KQ76" s="189">
        <f t="shared" ca="1" si="272"/>
        <v>0</v>
      </c>
      <c r="KR76" s="189">
        <f t="shared" ca="1" si="272"/>
        <v>0</v>
      </c>
      <c r="KS76" s="189">
        <f t="shared" ca="1" si="273"/>
        <v>0</v>
      </c>
      <c r="KT76" s="189">
        <f t="shared" ca="1" si="273"/>
        <v>0</v>
      </c>
      <c r="KU76" s="189">
        <f t="shared" ca="1" si="273"/>
        <v>0</v>
      </c>
      <c r="KV76" s="189">
        <f t="shared" ca="1" si="273"/>
        <v>0</v>
      </c>
      <c r="KW76" s="189">
        <f t="shared" ca="1" si="273"/>
        <v>0</v>
      </c>
      <c r="KX76" s="189">
        <f t="shared" ca="1" si="273"/>
        <v>0</v>
      </c>
      <c r="KY76" s="189">
        <f t="shared" ca="1" si="273"/>
        <v>0</v>
      </c>
      <c r="KZ76" s="189">
        <f t="shared" ca="1" si="273"/>
        <v>0</v>
      </c>
      <c r="LA76" s="189">
        <f t="shared" ca="1" si="273"/>
        <v>0</v>
      </c>
      <c r="LB76" s="189">
        <f t="shared" ca="1" si="273"/>
        <v>0</v>
      </c>
      <c r="LC76" s="189">
        <f t="shared" ca="1" si="274"/>
        <v>0</v>
      </c>
      <c r="LD76" s="189">
        <f t="shared" ca="1" si="274"/>
        <v>0</v>
      </c>
      <c r="LE76" s="189">
        <f t="shared" ca="1" si="274"/>
        <v>0</v>
      </c>
      <c r="LF76" s="189">
        <f t="shared" ca="1" si="274"/>
        <v>0</v>
      </c>
      <c r="LG76" s="189">
        <f t="shared" ca="1" si="274"/>
        <v>0</v>
      </c>
      <c r="LH76" s="189">
        <f t="shared" ca="1" si="274"/>
        <v>0</v>
      </c>
      <c r="LI76" s="189">
        <f t="shared" ca="1" si="274"/>
        <v>0</v>
      </c>
      <c r="LJ76" s="189">
        <f t="shared" ca="1" si="274"/>
        <v>0</v>
      </c>
      <c r="LK76" s="189">
        <f t="shared" ca="1" si="274"/>
        <v>0</v>
      </c>
      <c r="LL76" s="189">
        <f t="shared" ca="1" si="274"/>
        <v>0</v>
      </c>
      <c r="LM76" s="189">
        <f t="shared" ca="1" si="275"/>
        <v>0</v>
      </c>
      <c r="LN76" s="189">
        <f t="shared" ca="1" si="275"/>
        <v>0</v>
      </c>
      <c r="LO76" s="189">
        <f t="shared" ca="1" si="275"/>
        <v>0</v>
      </c>
      <c r="LP76" s="189">
        <f t="shared" ca="1" si="275"/>
        <v>0</v>
      </c>
      <c r="LQ76" s="189">
        <f t="shared" ca="1" si="275"/>
        <v>0</v>
      </c>
      <c r="LR76" s="189">
        <f t="shared" ca="1" si="275"/>
        <v>0</v>
      </c>
      <c r="LS76" s="189">
        <f t="shared" ca="1" si="275"/>
        <v>0</v>
      </c>
      <c r="LT76" s="189">
        <f t="shared" ca="1" si="275"/>
        <v>0</v>
      </c>
      <c r="LU76" s="189">
        <f t="shared" ca="1" si="275"/>
        <v>0</v>
      </c>
      <c r="LV76" s="189">
        <f t="shared" ca="1" si="275"/>
        <v>0</v>
      </c>
      <c r="LW76" s="189">
        <f t="shared" ca="1" si="276"/>
        <v>0</v>
      </c>
      <c r="LX76" s="189">
        <f t="shared" ca="1" si="276"/>
        <v>0</v>
      </c>
      <c r="LY76" s="189">
        <f t="shared" ca="1" si="276"/>
        <v>0</v>
      </c>
      <c r="LZ76" s="189">
        <f t="shared" ca="1" si="276"/>
        <v>0</v>
      </c>
      <c r="MA76" s="189">
        <f t="shared" ca="1" si="276"/>
        <v>0</v>
      </c>
      <c r="MB76" s="189">
        <f t="shared" ca="1" si="276"/>
        <v>0</v>
      </c>
      <c r="MC76" s="189">
        <f t="shared" ca="1" si="276"/>
        <v>0</v>
      </c>
      <c r="MD76" s="189">
        <f t="shared" ca="1" si="276"/>
        <v>0</v>
      </c>
      <c r="ME76" s="189">
        <f t="shared" ca="1" si="276"/>
        <v>0</v>
      </c>
      <c r="MF76" s="189">
        <f t="shared" ca="1" si="276"/>
        <v>0</v>
      </c>
      <c r="MG76" s="189">
        <f t="shared" ca="1" si="277"/>
        <v>0</v>
      </c>
      <c r="MH76" s="189">
        <f t="shared" ca="1" si="277"/>
        <v>0</v>
      </c>
      <c r="MI76" s="189">
        <f t="shared" ca="1" si="277"/>
        <v>0</v>
      </c>
      <c r="MJ76" s="189">
        <f t="shared" ca="1" si="277"/>
        <v>0</v>
      </c>
      <c r="MK76" s="189">
        <f t="shared" ca="1" si="277"/>
        <v>0</v>
      </c>
      <c r="ML76" s="189">
        <f t="shared" ca="1" si="277"/>
        <v>0</v>
      </c>
      <c r="MM76" s="189">
        <f t="shared" ca="1" si="277"/>
        <v>0</v>
      </c>
      <c r="MN76" s="189">
        <f t="shared" ca="1" si="277"/>
        <v>0</v>
      </c>
      <c r="MO76" s="189">
        <f t="shared" ca="1" si="277"/>
        <v>0</v>
      </c>
      <c r="MP76" s="189">
        <f t="shared" ca="1" si="277"/>
        <v>0</v>
      </c>
      <c r="MQ76" s="189">
        <f t="shared" ca="1" si="277"/>
        <v>0</v>
      </c>
      <c r="MR76" s="189">
        <f t="shared" ca="1" si="277"/>
        <v>0</v>
      </c>
      <c r="MS76" s="557">
        <f t="shared" ca="1" si="278"/>
        <v>0</v>
      </c>
      <c r="MT76" s="557">
        <f t="shared" ca="1" si="278"/>
        <v>0</v>
      </c>
      <c r="MU76" s="557">
        <f t="shared" ca="1" si="278"/>
        <v>0</v>
      </c>
      <c r="MV76" s="557">
        <f t="shared" ca="1" si="278"/>
        <v>0</v>
      </c>
      <c r="MW76" s="557">
        <f t="shared" ca="1" si="278"/>
        <v>0</v>
      </c>
      <c r="MX76" s="557">
        <f t="shared" ca="1" si="278"/>
        <v>0</v>
      </c>
      <c r="MY76" s="557">
        <f t="shared" ca="1" si="278"/>
        <v>0</v>
      </c>
      <c r="MZ76" s="557">
        <f t="shared" ca="1" si="278"/>
        <v>0</v>
      </c>
      <c r="NA76" s="557">
        <f t="shared" ca="1" si="278"/>
        <v>0</v>
      </c>
      <c r="NB76" s="557">
        <f t="shared" ca="1" si="278"/>
        <v>0</v>
      </c>
      <c r="NC76" s="557">
        <f t="shared" ca="1" si="279"/>
        <v>0</v>
      </c>
      <c r="ND76" s="557">
        <f t="shared" ca="1" si="279"/>
        <v>0</v>
      </c>
      <c r="NE76" s="557">
        <f t="shared" ca="1" si="279"/>
        <v>0</v>
      </c>
      <c r="NF76" s="557">
        <f t="shared" ca="1" si="279"/>
        <v>0</v>
      </c>
      <c r="NG76" s="557">
        <f t="shared" ca="1" si="279"/>
        <v>0</v>
      </c>
      <c r="NH76" s="557">
        <f t="shared" ca="1" si="279"/>
        <v>0</v>
      </c>
      <c r="NI76" s="557">
        <f t="shared" ca="1" si="279"/>
        <v>0</v>
      </c>
      <c r="NJ76" s="557">
        <f t="shared" ca="1" si="279"/>
        <v>0</v>
      </c>
      <c r="NK76" s="557">
        <f t="shared" ca="1" si="279"/>
        <v>0</v>
      </c>
      <c r="NL76" s="557">
        <f t="shared" ca="1" si="279"/>
        <v>0</v>
      </c>
      <c r="NM76" s="557">
        <f t="shared" ca="1" si="280"/>
        <v>0</v>
      </c>
      <c r="NN76" s="557">
        <f t="shared" ca="1" si="280"/>
        <v>0</v>
      </c>
      <c r="NO76" s="557">
        <f t="shared" ca="1" si="280"/>
        <v>0</v>
      </c>
      <c r="NP76" s="557">
        <f t="shared" ca="1" si="280"/>
        <v>0</v>
      </c>
      <c r="NQ76" s="557">
        <f t="shared" ca="1" si="280"/>
        <v>0</v>
      </c>
      <c r="NR76" s="557">
        <f t="shared" ca="1" si="280"/>
        <v>0</v>
      </c>
      <c r="NS76" s="557">
        <f t="shared" ca="1" si="280"/>
        <v>0</v>
      </c>
      <c r="NT76" s="557">
        <f t="shared" ca="1" si="280"/>
        <v>0</v>
      </c>
      <c r="NU76" s="557">
        <f t="shared" ca="1" si="280"/>
        <v>0</v>
      </c>
      <c r="NV76" s="557">
        <f t="shared" ca="1" si="280"/>
        <v>0</v>
      </c>
      <c r="NW76" s="557">
        <f t="shared" ca="1" si="281"/>
        <v>0</v>
      </c>
      <c r="NX76" s="557">
        <f t="shared" ca="1" si="281"/>
        <v>0</v>
      </c>
      <c r="NY76" s="557">
        <f t="shared" ca="1" si="281"/>
        <v>0</v>
      </c>
      <c r="NZ76" s="557">
        <f t="shared" ca="1" si="281"/>
        <v>0</v>
      </c>
      <c r="OA76" s="557">
        <f t="shared" ca="1" si="281"/>
        <v>0</v>
      </c>
      <c r="OB76" s="557">
        <f t="shared" ca="1" si="281"/>
        <v>0</v>
      </c>
      <c r="OC76" s="557">
        <f t="shared" ca="1" si="281"/>
        <v>0</v>
      </c>
      <c r="OD76" s="557">
        <f t="shared" ca="1" si="281"/>
        <v>0</v>
      </c>
      <c r="OE76" s="557">
        <f t="shared" ca="1" si="281"/>
        <v>0</v>
      </c>
      <c r="OF76" s="557">
        <f t="shared" ca="1" si="281"/>
        <v>0</v>
      </c>
      <c r="OG76" s="557">
        <f t="shared" ca="1" si="282"/>
        <v>0</v>
      </c>
      <c r="OH76" s="557">
        <f t="shared" ca="1" si="282"/>
        <v>0</v>
      </c>
      <c r="OI76" s="557">
        <f t="shared" ca="1" si="282"/>
        <v>0</v>
      </c>
      <c r="OJ76" s="557">
        <f t="shared" ca="1" si="282"/>
        <v>0</v>
      </c>
      <c r="OK76" s="557">
        <f t="shared" ca="1" si="282"/>
        <v>0</v>
      </c>
      <c r="OL76" s="557">
        <f t="shared" ca="1" si="282"/>
        <v>0</v>
      </c>
      <c r="OM76" s="557">
        <f t="shared" ca="1" si="282"/>
        <v>0</v>
      </c>
      <c r="ON76" s="557">
        <f t="shared" ca="1" si="282"/>
        <v>0</v>
      </c>
      <c r="OO76" s="557">
        <f t="shared" ca="1" si="282"/>
        <v>0</v>
      </c>
      <c r="OP76" s="557">
        <f t="shared" ca="1" si="282"/>
        <v>0</v>
      </c>
      <c r="OQ76" s="557">
        <f t="shared" ca="1" si="283"/>
        <v>0</v>
      </c>
      <c r="OR76" s="557">
        <f t="shared" ca="1" si="283"/>
        <v>0</v>
      </c>
      <c r="OS76" s="557">
        <f t="shared" ca="1" si="283"/>
        <v>0</v>
      </c>
      <c r="OT76" s="557">
        <f t="shared" ca="1" si="283"/>
        <v>0</v>
      </c>
      <c r="OU76" s="557">
        <f t="shared" ca="1" si="283"/>
        <v>0</v>
      </c>
      <c r="OV76" s="557">
        <f t="shared" ca="1" si="283"/>
        <v>0</v>
      </c>
      <c r="OW76" s="557">
        <f t="shared" ca="1" si="283"/>
        <v>0</v>
      </c>
      <c r="OX76" s="557">
        <f t="shared" ca="1" si="283"/>
        <v>0</v>
      </c>
      <c r="OY76" s="557">
        <f t="shared" ca="1" si="283"/>
        <v>0</v>
      </c>
      <c r="OZ76" s="557">
        <f t="shared" ca="1" si="283"/>
        <v>0</v>
      </c>
      <c r="PA76" s="557">
        <f t="shared" ca="1" si="284"/>
        <v>0</v>
      </c>
      <c r="PB76" s="557">
        <f t="shared" ca="1" si="284"/>
        <v>0</v>
      </c>
      <c r="PC76" s="557">
        <f t="shared" ca="1" si="284"/>
        <v>0</v>
      </c>
      <c r="PD76" s="557">
        <f t="shared" ca="1" si="284"/>
        <v>0</v>
      </c>
      <c r="PE76" s="557">
        <f t="shared" ca="1" si="284"/>
        <v>0</v>
      </c>
      <c r="PF76" s="557">
        <f t="shared" ca="1" si="284"/>
        <v>0</v>
      </c>
      <c r="PG76" s="557">
        <f t="shared" ca="1" si="284"/>
        <v>0</v>
      </c>
      <c r="PH76" s="557">
        <f t="shared" ca="1" si="284"/>
        <v>0</v>
      </c>
      <c r="PI76" s="557">
        <f t="shared" ca="1" si="284"/>
        <v>0</v>
      </c>
      <c r="PJ76" s="557">
        <f t="shared" ca="1" si="284"/>
        <v>0</v>
      </c>
      <c r="PK76" s="557">
        <f t="shared" ca="1" si="285"/>
        <v>0</v>
      </c>
      <c r="PL76" s="557">
        <f t="shared" ca="1" si="285"/>
        <v>0</v>
      </c>
      <c r="PM76" s="557">
        <f t="shared" ca="1" si="285"/>
        <v>0</v>
      </c>
      <c r="PN76" s="557">
        <f t="shared" ca="1" si="285"/>
        <v>0</v>
      </c>
      <c r="PO76" s="557">
        <f t="shared" ca="1" si="285"/>
        <v>0</v>
      </c>
      <c r="PP76" s="557">
        <f t="shared" ca="1" si="285"/>
        <v>0</v>
      </c>
      <c r="PQ76" s="557">
        <f t="shared" ca="1" si="285"/>
        <v>0</v>
      </c>
      <c r="PR76" s="557">
        <f t="shared" ca="1" si="285"/>
        <v>0</v>
      </c>
      <c r="PS76" s="557">
        <f t="shared" ca="1" si="285"/>
        <v>0</v>
      </c>
      <c r="PT76" s="557">
        <f t="shared" ca="1" si="285"/>
        <v>0</v>
      </c>
      <c r="PU76" s="557">
        <f t="shared" ca="1" si="286"/>
        <v>0</v>
      </c>
      <c r="PV76" s="557">
        <f t="shared" ca="1" si="286"/>
        <v>0</v>
      </c>
      <c r="PW76" s="557">
        <f t="shared" ca="1" si="286"/>
        <v>0</v>
      </c>
      <c r="PX76" s="557">
        <f t="shared" ca="1" si="286"/>
        <v>0</v>
      </c>
      <c r="PY76" s="557">
        <f t="shared" ca="1" si="286"/>
        <v>0</v>
      </c>
      <c r="PZ76" s="557">
        <f t="shared" ca="1" si="286"/>
        <v>0</v>
      </c>
      <c r="QA76" s="557">
        <f t="shared" ca="1" si="286"/>
        <v>0</v>
      </c>
      <c r="QB76" s="557">
        <f t="shared" ca="1" si="286"/>
        <v>0</v>
      </c>
      <c r="QC76" s="557">
        <f t="shared" ca="1" si="286"/>
        <v>0</v>
      </c>
      <c r="QD76" s="557">
        <f t="shared" ca="1" si="286"/>
        <v>0</v>
      </c>
      <c r="QE76" s="557">
        <f t="shared" ca="1" si="287"/>
        <v>0</v>
      </c>
      <c r="QF76" s="557">
        <f t="shared" ca="1" si="287"/>
        <v>0</v>
      </c>
      <c r="QG76" s="557">
        <f t="shared" ca="1" si="287"/>
        <v>0</v>
      </c>
      <c r="QH76" s="557">
        <f t="shared" ca="1" si="287"/>
        <v>0</v>
      </c>
      <c r="QI76" s="557">
        <f t="shared" ca="1" si="287"/>
        <v>0</v>
      </c>
      <c r="QJ76" s="557">
        <f t="shared" ca="1" si="287"/>
        <v>0</v>
      </c>
      <c r="QK76" s="557">
        <f t="shared" ca="1" si="287"/>
        <v>0</v>
      </c>
      <c r="QL76" s="557">
        <f t="shared" ca="1" si="287"/>
        <v>0</v>
      </c>
      <c r="QM76" s="557">
        <f t="shared" ca="1" si="287"/>
        <v>0</v>
      </c>
      <c r="QN76" s="557">
        <f t="shared" ca="1" si="287"/>
        <v>0</v>
      </c>
      <c r="QO76" s="557">
        <f t="shared" ca="1" si="288"/>
        <v>0</v>
      </c>
      <c r="QP76" s="557">
        <f t="shared" ca="1" si="288"/>
        <v>0</v>
      </c>
      <c r="QQ76" s="557">
        <f t="shared" ca="1" si="288"/>
        <v>0</v>
      </c>
      <c r="QR76" s="557">
        <f t="shared" ca="1" si="288"/>
        <v>0</v>
      </c>
      <c r="QS76" s="557">
        <f t="shared" ca="1" si="288"/>
        <v>0</v>
      </c>
      <c r="QT76" s="557">
        <f t="shared" ca="1" si="288"/>
        <v>0</v>
      </c>
      <c r="QU76" s="557">
        <f t="shared" ca="1" si="288"/>
        <v>0</v>
      </c>
      <c r="QV76" s="557">
        <f t="shared" ca="1" si="288"/>
        <v>0</v>
      </c>
      <c r="QW76" s="557">
        <f t="shared" ca="1" si="288"/>
        <v>0</v>
      </c>
      <c r="QX76" s="557">
        <f t="shared" ca="1" si="288"/>
        <v>0</v>
      </c>
      <c r="QY76" s="557">
        <f t="shared" ca="1" si="289"/>
        <v>0</v>
      </c>
      <c r="QZ76" s="557">
        <f t="shared" ca="1" si="289"/>
        <v>0</v>
      </c>
      <c r="RA76" s="557">
        <f t="shared" ca="1" si="289"/>
        <v>0</v>
      </c>
      <c r="RB76" s="557">
        <f t="shared" ca="1" si="289"/>
        <v>0</v>
      </c>
      <c r="RC76" s="557">
        <f t="shared" ca="1" si="289"/>
        <v>0</v>
      </c>
      <c r="RD76" s="557">
        <f t="shared" ca="1" si="289"/>
        <v>0</v>
      </c>
      <c r="RE76" s="557">
        <f t="shared" ca="1" si="289"/>
        <v>0</v>
      </c>
      <c r="RF76" s="557">
        <f t="shared" ca="1" si="289"/>
        <v>0</v>
      </c>
      <c r="RG76" s="557">
        <f t="shared" ca="1" si="289"/>
        <v>0</v>
      </c>
      <c r="RH76" s="557">
        <f t="shared" ca="1" si="289"/>
        <v>0</v>
      </c>
      <c r="RI76" s="557">
        <f t="shared" ca="1" si="290"/>
        <v>0</v>
      </c>
      <c r="RJ76" s="557">
        <f t="shared" ca="1" si="290"/>
        <v>0</v>
      </c>
      <c r="RK76" s="557">
        <f t="shared" ca="1" si="290"/>
        <v>0</v>
      </c>
      <c r="RL76" s="557">
        <f t="shared" ca="1" si="290"/>
        <v>0</v>
      </c>
      <c r="RM76" s="557">
        <f t="shared" ca="1" si="290"/>
        <v>0</v>
      </c>
      <c r="RN76" s="557">
        <f t="shared" ca="1" si="290"/>
        <v>0</v>
      </c>
      <c r="RO76" s="557">
        <f t="shared" ca="1" si="290"/>
        <v>0</v>
      </c>
      <c r="RP76" s="557">
        <f t="shared" ca="1" si="290"/>
        <v>0</v>
      </c>
      <c r="RQ76" s="557">
        <f t="shared" ca="1" si="290"/>
        <v>0</v>
      </c>
      <c r="RR76" s="557">
        <f t="shared" ca="1" si="290"/>
        <v>0</v>
      </c>
      <c r="RS76" s="557">
        <f t="shared" ca="1" si="291"/>
        <v>0</v>
      </c>
      <c r="RT76" s="557">
        <f t="shared" ca="1" si="291"/>
        <v>0</v>
      </c>
      <c r="RU76" s="557">
        <f t="shared" ca="1" si="291"/>
        <v>0</v>
      </c>
      <c r="RV76" s="557">
        <f t="shared" ca="1" si="291"/>
        <v>0</v>
      </c>
      <c r="RW76" s="557">
        <f t="shared" ca="1" si="291"/>
        <v>0</v>
      </c>
      <c r="RX76" s="557">
        <f t="shared" ca="1" si="291"/>
        <v>0</v>
      </c>
      <c r="RY76" s="557">
        <f t="shared" ca="1" si="291"/>
        <v>0</v>
      </c>
      <c r="RZ76" s="557">
        <f t="shared" ca="1" si="291"/>
        <v>0</v>
      </c>
      <c r="SA76" s="557">
        <f t="shared" ca="1" si="291"/>
        <v>0</v>
      </c>
      <c r="SB76" s="557">
        <f t="shared" ca="1" si="291"/>
        <v>0</v>
      </c>
      <c r="SC76" s="557">
        <f t="shared" ca="1" si="292"/>
        <v>0</v>
      </c>
      <c r="SD76" s="557">
        <f t="shared" ca="1" si="292"/>
        <v>0</v>
      </c>
      <c r="SE76" s="557">
        <f t="shared" ca="1" si="292"/>
        <v>0</v>
      </c>
      <c r="SF76" s="557">
        <f t="shared" ca="1" si="292"/>
        <v>0</v>
      </c>
      <c r="SG76" s="557">
        <f t="shared" ca="1" si="292"/>
        <v>0</v>
      </c>
      <c r="SH76" s="557">
        <f t="shared" ca="1" si="292"/>
        <v>0</v>
      </c>
      <c r="SI76" s="557">
        <f t="shared" ca="1" si="292"/>
        <v>0</v>
      </c>
      <c r="SJ76" s="557">
        <f t="shared" ca="1" si="292"/>
        <v>0</v>
      </c>
      <c r="SK76" s="557">
        <f t="shared" ca="1" si="292"/>
        <v>0</v>
      </c>
      <c r="SL76" s="557">
        <f t="shared" ca="1" si="292"/>
        <v>0</v>
      </c>
      <c r="SM76" s="557">
        <f t="shared" ca="1" si="293"/>
        <v>0</v>
      </c>
      <c r="SN76" s="557">
        <f t="shared" ca="1" si="293"/>
        <v>0</v>
      </c>
      <c r="SO76" s="557">
        <f t="shared" ca="1" si="293"/>
        <v>0</v>
      </c>
      <c r="SP76" s="557">
        <f t="shared" ca="1" si="293"/>
        <v>0</v>
      </c>
      <c r="SQ76" s="557">
        <f t="shared" ca="1" si="293"/>
        <v>0</v>
      </c>
      <c r="SR76" s="557">
        <f t="shared" ca="1" si="293"/>
        <v>0</v>
      </c>
      <c r="SS76" s="557">
        <f t="shared" ca="1" si="293"/>
        <v>0</v>
      </c>
      <c r="ST76" s="557">
        <f t="shared" ca="1" si="293"/>
        <v>0</v>
      </c>
      <c r="SU76" s="557">
        <f t="shared" ca="1" si="293"/>
        <v>0</v>
      </c>
      <c r="SV76" s="557">
        <f t="shared" ca="1" si="293"/>
        <v>0</v>
      </c>
      <c r="SW76" s="557">
        <f t="shared" ca="1" si="294"/>
        <v>0</v>
      </c>
      <c r="SX76" s="557">
        <f t="shared" ca="1" si="294"/>
        <v>0</v>
      </c>
      <c r="SY76" s="557">
        <f t="shared" ca="1" si="294"/>
        <v>0</v>
      </c>
      <c r="SZ76" s="557">
        <f t="shared" ca="1" si="294"/>
        <v>0</v>
      </c>
      <c r="TA76" s="557">
        <f t="shared" ca="1" si="294"/>
        <v>0</v>
      </c>
      <c r="TB76" s="557">
        <f t="shared" ca="1" si="294"/>
        <v>0</v>
      </c>
      <c r="TC76" s="557">
        <f t="shared" ca="1" si="294"/>
        <v>0</v>
      </c>
      <c r="TD76" s="557">
        <f t="shared" ca="1" si="294"/>
        <v>0</v>
      </c>
      <c r="TE76" s="557">
        <f t="shared" ca="1" si="294"/>
        <v>0</v>
      </c>
      <c r="TF76" s="557">
        <f t="shared" ca="1" si="294"/>
        <v>0</v>
      </c>
      <c r="TG76" s="557">
        <f t="shared" ca="1" si="295"/>
        <v>0</v>
      </c>
      <c r="TH76" s="557">
        <f t="shared" ca="1" si="295"/>
        <v>0</v>
      </c>
      <c r="TI76" s="557">
        <f t="shared" ca="1" si="295"/>
        <v>0</v>
      </c>
      <c r="TJ76" s="557">
        <f t="shared" ca="1" si="295"/>
        <v>0</v>
      </c>
      <c r="TK76" s="557">
        <f t="shared" ca="1" si="295"/>
        <v>0</v>
      </c>
      <c r="TL76" s="557">
        <f t="shared" ca="1" si="295"/>
        <v>0</v>
      </c>
      <c r="TM76" s="557">
        <f t="shared" ca="1" si="295"/>
        <v>0</v>
      </c>
      <c r="TN76" s="557">
        <f t="shared" ca="1" si="295"/>
        <v>0</v>
      </c>
      <c r="TO76" s="557">
        <f t="shared" ca="1" si="295"/>
        <v>0</v>
      </c>
      <c r="TP76" s="557">
        <f t="shared" ca="1" si="295"/>
        <v>0</v>
      </c>
      <c r="TQ76" s="557">
        <f t="shared" ca="1" si="296"/>
        <v>0</v>
      </c>
      <c r="TR76" s="557">
        <f t="shared" ca="1" si="296"/>
        <v>0</v>
      </c>
      <c r="TS76" s="557">
        <f t="shared" ca="1" si="296"/>
        <v>0</v>
      </c>
      <c r="TT76" s="557">
        <f t="shared" ca="1" si="296"/>
        <v>0</v>
      </c>
      <c r="TU76" s="557">
        <f t="shared" ca="1" si="296"/>
        <v>0</v>
      </c>
      <c r="TV76" s="557">
        <f t="shared" ca="1" si="296"/>
        <v>0</v>
      </c>
      <c r="TW76" s="557">
        <f t="shared" ca="1" si="296"/>
        <v>0</v>
      </c>
      <c r="TX76" s="557">
        <f t="shared" ca="1" si="296"/>
        <v>0</v>
      </c>
      <c r="TY76" s="557">
        <f t="shared" ca="1" si="296"/>
        <v>0</v>
      </c>
      <c r="TZ76" s="557">
        <f t="shared" ca="1" si="296"/>
        <v>0</v>
      </c>
      <c r="UA76" s="557">
        <f t="shared" ca="1" si="297"/>
        <v>0</v>
      </c>
      <c r="UB76" s="557">
        <f t="shared" ca="1" si="297"/>
        <v>0</v>
      </c>
      <c r="UC76" s="557">
        <f t="shared" ca="1" si="297"/>
        <v>0</v>
      </c>
      <c r="UD76" s="557">
        <f t="shared" ca="1" si="297"/>
        <v>0</v>
      </c>
      <c r="UE76" s="557">
        <f t="shared" ca="1" si="297"/>
        <v>0</v>
      </c>
      <c r="UF76" s="557">
        <f t="shared" ca="1" si="297"/>
        <v>0</v>
      </c>
      <c r="UG76" s="557">
        <f t="shared" ca="1" si="297"/>
        <v>0</v>
      </c>
      <c r="UH76" s="557">
        <f t="shared" ca="1" si="297"/>
        <v>0</v>
      </c>
      <c r="UI76" s="557">
        <f t="shared" ca="1" si="297"/>
        <v>0</v>
      </c>
      <c r="UJ76" s="557">
        <f t="shared" ca="1" si="297"/>
        <v>0</v>
      </c>
      <c r="UK76" s="557">
        <f t="shared" ca="1" si="298"/>
        <v>0</v>
      </c>
      <c r="UL76" s="557">
        <f t="shared" ca="1" si="298"/>
        <v>0</v>
      </c>
      <c r="UM76" s="557">
        <f t="shared" ca="1" si="298"/>
        <v>0</v>
      </c>
      <c r="UN76" s="557">
        <f t="shared" ca="1" si="298"/>
        <v>0</v>
      </c>
      <c r="UO76" s="557">
        <f t="shared" ca="1" si="298"/>
        <v>0</v>
      </c>
      <c r="UP76" s="557">
        <f t="shared" ca="1" si="298"/>
        <v>0</v>
      </c>
      <c r="UQ76" s="557">
        <f t="shared" ca="1" si="298"/>
        <v>0</v>
      </c>
      <c r="UR76" s="557">
        <f t="shared" ca="1" si="298"/>
        <v>0</v>
      </c>
      <c r="US76" s="557">
        <f t="shared" ca="1" si="298"/>
        <v>0</v>
      </c>
      <c r="UT76" s="557">
        <f t="shared" ca="1" si="298"/>
        <v>0</v>
      </c>
      <c r="UU76" s="557">
        <f t="shared" ca="1" si="299"/>
        <v>0</v>
      </c>
      <c r="UV76" s="557">
        <f t="shared" ca="1" si="299"/>
        <v>0</v>
      </c>
      <c r="UW76" s="557">
        <f t="shared" ca="1" si="299"/>
        <v>0</v>
      </c>
      <c r="UX76" s="557">
        <f t="shared" ca="1" si="299"/>
        <v>0</v>
      </c>
      <c r="UY76" s="557">
        <f t="shared" ca="1" si="299"/>
        <v>0</v>
      </c>
      <c r="UZ76" s="557">
        <f t="shared" ca="1" si="299"/>
        <v>0</v>
      </c>
      <c r="VA76" s="557">
        <f t="shared" ca="1" si="299"/>
        <v>0</v>
      </c>
      <c r="VB76" s="557">
        <f t="shared" ca="1" si="299"/>
        <v>0</v>
      </c>
      <c r="VC76" s="557">
        <f t="shared" ca="1" si="299"/>
        <v>0</v>
      </c>
      <c r="VD76" s="557">
        <f t="shared" ca="1" si="299"/>
        <v>0</v>
      </c>
      <c r="VE76" s="557">
        <f t="shared" ca="1" si="300"/>
        <v>0</v>
      </c>
      <c r="VF76" s="557">
        <f t="shared" ca="1" si="300"/>
        <v>0</v>
      </c>
      <c r="VG76" s="557">
        <f t="shared" ca="1" si="300"/>
        <v>0</v>
      </c>
      <c r="VH76" s="557">
        <f t="shared" ca="1" si="300"/>
        <v>0</v>
      </c>
      <c r="VI76" s="557">
        <f t="shared" ca="1" si="300"/>
        <v>0</v>
      </c>
      <c r="VJ76" s="557">
        <f t="shared" ca="1" si="300"/>
        <v>0</v>
      </c>
      <c r="VK76" s="557">
        <f t="shared" ca="1" si="300"/>
        <v>0</v>
      </c>
      <c r="VL76" s="557">
        <f t="shared" ca="1" si="300"/>
        <v>0</v>
      </c>
      <c r="VM76" s="557">
        <f t="shared" ca="1" si="300"/>
        <v>0</v>
      </c>
      <c r="VN76" s="557">
        <f t="shared" ca="1" si="300"/>
        <v>0</v>
      </c>
      <c r="VO76" s="557">
        <f t="shared" ca="1" si="300"/>
        <v>0</v>
      </c>
      <c r="VP76" s="189">
        <f t="shared" ca="1" si="301"/>
        <v>0</v>
      </c>
      <c r="VQ76" s="189">
        <f t="shared" ca="1" si="301"/>
        <v>0</v>
      </c>
      <c r="VR76" s="189">
        <f t="shared" ca="1" si="301"/>
        <v>0</v>
      </c>
      <c r="VS76" s="189">
        <f t="shared" ca="1" si="301"/>
        <v>0</v>
      </c>
      <c r="VT76" s="189">
        <f t="shared" ca="1" si="301"/>
        <v>0</v>
      </c>
      <c r="VU76" s="230">
        <f t="shared" ca="1" si="302"/>
        <v>0</v>
      </c>
      <c r="VV76" s="189">
        <f t="shared" ca="1" si="303"/>
        <v>0</v>
      </c>
      <c r="VW76" s="189">
        <f t="shared" ca="1" si="303"/>
        <v>0</v>
      </c>
      <c r="VX76" s="189">
        <f t="shared" ca="1" si="303"/>
        <v>0</v>
      </c>
      <c r="VY76" s="189">
        <f t="shared" ca="1" si="303"/>
        <v>0</v>
      </c>
      <c r="VZ76" s="189">
        <f t="shared" ca="1" si="303"/>
        <v>0</v>
      </c>
      <c r="WA76" s="230">
        <f t="shared" ca="1" si="304"/>
        <v>0</v>
      </c>
      <c r="WB76" s="231">
        <f t="shared" ca="1" si="305"/>
        <v>0</v>
      </c>
      <c r="WC76" s="231">
        <f t="shared" ca="1" si="305"/>
        <v>0</v>
      </c>
      <c r="WD76" s="231">
        <f t="shared" ca="1" si="305"/>
        <v>0</v>
      </c>
      <c r="WE76" s="231">
        <f t="shared" ca="1" si="305"/>
        <v>0</v>
      </c>
      <c r="WF76" s="544">
        <f t="shared" ca="1" si="306"/>
        <v>0</v>
      </c>
      <c r="WG76" s="231">
        <f t="shared" ca="1" si="307"/>
        <v>0</v>
      </c>
      <c r="WH76" s="231">
        <f t="shared" ca="1" si="307"/>
        <v>0</v>
      </c>
      <c r="WI76" s="231">
        <f t="shared" ca="1" si="307"/>
        <v>0</v>
      </c>
      <c r="WJ76" s="231">
        <f t="shared" ca="1" si="307"/>
        <v>0</v>
      </c>
      <c r="WK76" s="544">
        <f t="shared" ca="1" si="308"/>
        <v>0</v>
      </c>
      <c r="WL76" s="544">
        <f t="shared" ca="1" si="308"/>
        <v>0</v>
      </c>
      <c r="WM76" s="544">
        <f t="shared" ca="1" si="308"/>
        <v>0</v>
      </c>
      <c r="WN76" s="544">
        <f t="shared" ca="1" si="308"/>
        <v>0</v>
      </c>
      <c r="WO76" s="544">
        <f t="shared" ca="1" si="308"/>
        <v>0</v>
      </c>
      <c r="WP76" s="544">
        <f t="shared" ca="1" si="308"/>
        <v>0</v>
      </c>
      <c r="WQ76" s="544">
        <f t="shared" ca="1" si="308"/>
        <v>0</v>
      </c>
      <c r="WR76" s="535" cm="1">
        <f t="array" aca="1" ref="WR76" ca="1">INDEX(WR$13:WR75,$B76+1,1)</f>
        <v>0</v>
      </c>
      <c r="WS76" s="411">
        <f t="shared" ca="1" si="309"/>
        <v>67</v>
      </c>
      <c r="WT76" s="18"/>
      <c r="WU76" s="535" cm="1">
        <f t="array" aca="1" ref="WU76" ca="1">INDEX(WU$13:WU75,$B76+1,1)</f>
        <v>0</v>
      </c>
      <c r="WV76" s="411">
        <f t="shared" si="310"/>
        <v>0</v>
      </c>
      <c r="WW76" s="535" cm="1">
        <f t="array" aca="1" ref="WW76" ca="1">INDEX(WW$13:WW75,$B76+1,1)</f>
        <v>0</v>
      </c>
      <c r="WX76" s="535" t="str" cm="1">
        <f t="array" aca="1" ref="WX76" ca="1">INDEX(WX$13:WX75,$B76+1,1)</f>
        <v>-</v>
      </c>
      <c r="WY76" s="535" t="str" cm="1">
        <f t="array" aca="1" ref="WY76" ca="1">INDEX(WY$13:WY75,$B76+1,1)</f>
        <v>-</v>
      </c>
      <c r="WZ76" s="535" t="str" cm="1">
        <f t="array" aca="1" ref="WZ76" ca="1">INDEX(WZ$13:WZ75,$B76+1,1)</f>
        <v>-</v>
      </c>
      <c r="XA76" s="535" t="str" cm="1">
        <f t="array" aca="1" ref="XA76" ca="1">INDEX(XA$13:XA75,$B76+1,1)</f>
        <v>-</v>
      </c>
      <c r="XB76" s="535" t="str" cm="1">
        <f t="array" aca="1" ref="XB76" ca="1">INDEX(XB$13:XB75,$B76+1,1)</f>
        <v>-</v>
      </c>
      <c r="XC76" s="535" t="str" cm="1">
        <f t="array" aca="1" ref="XC76" ca="1">INDEX(XC$13:XC75,$B76+1,1)</f>
        <v>-</v>
      </c>
      <c r="XD76" s="535" t="str" cm="1">
        <f t="array" aca="1" ref="XD76" ca="1">INDEX(XD$13:XD75,$B76+1,1)</f>
        <v>-</v>
      </c>
      <c r="XE76" s="535" t="str" cm="1">
        <f t="array" aca="1" ref="XE76" ca="1">INDEX(XE$13:XE75,$B76+1,1)</f>
        <v>-</v>
      </c>
      <c r="XF76" s="535" t="str" cm="1">
        <f t="array" aca="1" ref="XF76" ca="1">INDEX(XF$13:XF75,$B76+1,1)</f>
        <v>-</v>
      </c>
      <c r="XG76" s="535" t="str" cm="1">
        <f t="array" aca="1" ref="XG76" ca="1">INDEX(XG$13:XG75,$B76+1,1)</f>
        <v>-</v>
      </c>
      <c r="XH76" s="535" t="str" cm="1">
        <f t="array" aca="1" ref="XH76" ca="1">INDEX(XH$13:XH75,$B76+1,1)</f>
        <v>-</v>
      </c>
      <c r="XI76" s="535" t="str" cm="1">
        <f t="array" aca="1" ref="XI76" ca="1">INDEX(XI$13:XI75,$B76+1,1)</f>
        <v>-</v>
      </c>
      <c r="XJ76" s="535" t="str" cm="1">
        <f t="array" aca="1" ref="XJ76" ca="1">INDEX(XJ$13:XJ75,$B76+1,1)</f>
        <v>-</v>
      </c>
      <c r="XK76" s="535" t="str" cm="1">
        <f t="array" aca="1" ref="XK76" ca="1">INDEX(XK$13:XK75,$B76+1,1)</f>
        <v>-</v>
      </c>
      <c r="XL76" s="535" t="str" cm="1">
        <f t="array" aca="1" ref="XL76" ca="1">INDEX(XL$13:XL75,$B76+1,1)</f>
        <v>-</v>
      </c>
      <c r="XM76" s="535" t="str" cm="1">
        <f t="array" aca="1" ref="XM76" ca="1">INDEX(XM$13:XM75,$B76+1,1)</f>
        <v>-</v>
      </c>
      <c r="XN76" s="18"/>
      <c r="XO76" s="411" t="b">
        <f t="shared" ca="1" si="311"/>
        <v>0</v>
      </c>
      <c r="XP76" s="535" t="str" cm="1">
        <f t="array" aca="1" ref="XP76" ca="1">INDEX(XP$13:XP75,$B76+1,1)</f>
        <v>-</v>
      </c>
      <c r="XQ76" s="535" t="str" cm="1">
        <f t="array" aca="1" ref="XQ76" ca="1">INDEX(XQ$13:XQ75,$B76+1,1)</f>
        <v>-</v>
      </c>
      <c r="XR76" s="535" t="str" cm="1">
        <f t="array" aca="1" ref="XR76" ca="1">INDEX(XR$13:XR75,$B76+1,1)</f>
        <v>-</v>
      </c>
      <c r="XS76" s="535" t="str" cm="1">
        <f t="array" aca="1" ref="XS76" ca="1">INDEX(XS$13:XS75,$B76+1,1)</f>
        <v>-</v>
      </c>
      <c r="XT76" s="535" t="str" cm="1">
        <f t="array" aca="1" ref="XT76" ca="1">INDEX(XT$13:XT75,$B76+1,1)</f>
        <v>-</v>
      </c>
      <c r="XU76" s="535" t="str" cm="1">
        <f t="array" aca="1" ref="XU76" ca="1">INDEX(XU$13:XU75,$B76+1,1)</f>
        <v>-</v>
      </c>
      <c r="XV76" s="411">
        <f t="shared" ca="1" si="312"/>
        <v>0.35</v>
      </c>
      <c r="XW76" s="475">
        <v>0</v>
      </c>
      <c r="XX76" s="535" cm="1">
        <f t="array" aca="1" ref="XX76" ca="1">INDEX(XX$13:XX75,$B76+1,1)</f>
        <v>0</v>
      </c>
      <c r="XY76" s="475">
        <v>1</v>
      </c>
      <c r="XZ76" s="535" cm="1">
        <f t="array" aca="1" ref="XZ76" ca="1">INDEX(XZ$13:XZ75,$B76+1,1)</f>
        <v>0</v>
      </c>
      <c r="YA76" s="535" t="str" cm="1">
        <f t="array" aca="1" ref="YA76" ca="1">INDEX(YA$13:YA75,$B76+1,1)</f>
        <v>-</v>
      </c>
      <c r="YB76" s="545" cm="1">
        <f t="array" aca="1" ref="YB76" ca="1">INDEX(i.AgeJ,$AD76,1)</f>
        <v>0</v>
      </c>
      <c r="YC76" s="535" t="str" cm="1">
        <f t="array" aca="1" ref="YC76" ca="1">INDEX(YC$13:YC75,$B76+1,1)</f>
        <v>-</v>
      </c>
      <c r="YD76" s="411" t="str">
        <f t="shared" si="313"/>
        <v>-</v>
      </c>
      <c r="YE76" s="411" t="str">
        <f t="shared" si="313"/>
        <v>-</v>
      </c>
      <c r="YF76" s="535" t="str" cm="1">
        <f t="array" aca="1" ref="YF76" ca="1">INDEX(YF$13:YF75,$B76+1,1)</f>
        <v>-</v>
      </c>
      <c r="YG76" s="535" t="str" cm="1">
        <f t="array" aca="1" ref="YG76" ca="1">INDEX(YG$13:YG75,$B76+1,1)</f>
        <v>-</v>
      </c>
      <c r="YH76" s="535" t="str" cm="1">
        <f t="array" aca="1" ref="YH76" ca="1">INDEX(YH$13:YH75,$B76+1,1)</f>
        <v>-</v>
      </c>
      <c r="YI76" s="535" t="str" cm="1">
        <f t="array" aca="1" ref="YI76" ca="1">INDEX(YI$13:YI75,$B76+1,1)</f>
        <v>-</v>
      </c>
      <c r="YJ76" s="535" t="str" cm="1">
        <f t="array" aca="1" ref="YJ76" ca="1">INDEX(YJ$13:YJ75,$B76+1,1)</f>
        <v>-</v>
      </c>
      <c r="YK76" s="535" t="b" cm="1">
        <f t="array" aca="1" ref="YK76" ca="1">INDEX(YK$13:YK75,$B76+1,1)</f>
        <v>1</v>
      </c>
      <c r="YL76" s="535" t="str" cm="1">
        <f t="array" aca="1" ref="YL76" ca="1">INDEX(YL$13:YL75,$B76+1,1)</f>
        <v>-</v>
      </c>
      <c r="YM76" s="535" cm="1">
        <f t="array" aca="1" ref="YM76" ca="1">INDEX(YM$13:YM75,$B76+1,1)</f>
        <v>0</v>
      </c>
      <c r="YN76" s="535" cm="1">
        <f t="array" aca="1" ref="YN76" ca="1">INDEX(YN$13:YN75,$B76+1,1)</f>
        <v>0</v>
      </c>
      <c r="YO76" s="535" cm="1">
        <f t="array" aca="1" ref="YO76" ca="1">INDEX(YO$13:YO75,$B76+1,1)</f>
        <v>0</v>
      </c>
      <c r="YP76" s="18"/>
      <c r="YQ76" s="411">
        <f t="shared" si="314"/>
        <v>50</v>
      </c>
      <c r="YR76" s="411">
        <f t="shared" si="314"/>
        <v>50</v>
      </c>
      <c r="YS76" s="411">
        <f t="shared" si="314"/>
        <v>50</v>
      </c>
      <c r="YT76" s="411">
        <f t="shared" si="314"/>
        <v>50</v>
      </c>
      <c r="YU76" s="535" cm="1">
        <f t="array" aca="1" ref="YU76" ca="1">INDEX(YU$13:YU75,$B76+1,1)</f>
        <v>1</v>
      </c>
      <c r="YV76" s="535" cm="1">
        <f t="array" aca="1" ref="YV76" ca="1">INDEX(YV$13:YV75,$B76+1,1)</f>
        <v>1</v>
      </c>
      <c r="YW76" s="535" cm="1">
        <f t="array" aca="1" ref="YW76" ca="1">INDEX(YW$13:YW75,$B76+1,1)</f>
        <v>1</v>
      </c>
      <c r="YX76" s="535" cm="1">
        <f t="array" aca="1" ref="YX76" ca="1">INDEX(YX$13:YX75,$B76+1,1)</f>
        <v>1</v>
      </c>
      <c r="YY76" s="535" t="str" cm="1">
        <f t="array" aca="1" ref="YY76" ca="1">INDEX(YY$13:YY75,$B76+1,1)</f>
        <v>-</v>
      </c>
      <c r="YZ76" s="535" t="str" cm="1">
        <f t="array" aca="1" ref="YZ76" ca="1">INDEX(YZ$13:YZ75,$B76+1,1)</f>
        <v>-</v>
      </c>
      <c r="ZA76" s="535" t="str" cm="1">
        <f t="array" aca="1" ref="ZA76" ca="1">INDEX(ZA$13:ZA75,$B76+1,1)</f>
        <v>-</v>
      </c>
      <c r="ZB76" s="535" t="str" cm="1">
        <f t="array" aca="1" ref="ZB76" ca="1">INDEX(ZB$13:ZB75,$B76+1,1)</f>
        <v>-</v>
      </c>
      <c r="ZC76" s="535" t="str" cm="1">
        <f t="array" aca="1" ref="ZC76" ca="1">INDEX(ZC$13:ZC75,$B76+1,1)</f>
        <v>-</v>
      </c>
      <c r="ZD76" s="18"/>
      <c r="ZE76" s="411">
        <f t="shared" ca="1" si="315"/>
        <v>1</v>
      </c>
      <c r="ZF76" s="18"/>
      <c r="ZG76" s="535" t="str" cm="1">
        <f t="array" aca="1" ref="ZG76" ca="1">INDEX(ZG$13:ZG75,$B76+1,1)</f>
        <v>-</v>
      </c>
      <c r="ZH76" s="535" t="str" cm="1">
        <f t="array" aca="1" ref="ZH76" ca="1">INDEX(ZH$13:ZH75,$B76+1,1)</f>
        <v>-</v>
      </c>
      <c r="ZI76" s="535" t="str" cm="1">
        <f t="array" aca="1" ref="ZI76" ca="1">INDEX(ZI$13:ZI75,$B76+1,1)</f>
        <v>-</v>
      </c>
      <c r="ZJ76" s="535" t="str" cm="1">
        <f t="array" aca="1" ref="ZJ76" ca="1">INDEX(ZJ$13:ZJ75,$B76+1,1)</f>
        <v>-</v>
      </c>
      <c r="ZK76" s="535" t="str" cm="1">
        <f t="array" aca="1" ref="ZK76" ca="1">INDEX(ZK$13:ZK75,$B76+1,1)</f>
        <v>-</v>
      </c>
      <c r="ZL76" s="535" t="str" cm="1">
        <f t="array" aca="1" ref="ZL76" ca="1">INDEX(ZL$13:ZL75,$B76+1,1)</f>
        <v>-</v>
      </c>
      <c r="ZM76" s="535" t="str" cm="1">
        <f t="array" aca="1" ref="ZM76" ca="1">INDEX(ZM$13:ZM75,$B76+1,1)</f>
        <v>-</v>
      </c>
      <c r="ZN76" s="535" t="str" cm="1">
        <f t="array" aca="1" ref="ZN76" ca="1">INDEX(ZN$13:ZN75,$B76+1,1)</f>
        <v>-</v>
      </c>
      <c r="ZO76" s="543">
        <f t="shared" ca="1" si="316"/>
        <v>652</v>
      </c>
      <c r="ZP76" s="543">
        <f t="shared" ca="1" si="316"/>
        <v>686</v>
      </c>
      <c r="ZQ76" s="543">
        <f t="shared" ca="1" si="316"/>
        <v>721</v>
      </c>
      <c r="ZR76" s="459">
        <f t="shared" ca="1" si="317"/>
        <v>469</v>
      </c>
      <c r="ZS76" s="459">
        <f t="shared" ca="1" si="317"/>
        <v>504</v>
      </c>
      <c r="ZT76" s="459">
        <f t="shared" ca="1" si="317"/>
        <v>539</v>
      </c>
      <c r="ZU76" s="459">
        <f t="shared" ca="1" si="318"/>
        <v>385</v>
      </c>
      <c r="ZV76" s="459">
        <f t="shared" ca="1" si="318"/>
        <v>420</v>
      </c>
      <c r="ZW76" s="459">
        <f t="shared" ca="1" si="318"/>
        <v>455</v>
      </c>
      <c r="ZX76" s="535" t="str" cm="1">
        <f t="array" aca="1" ref="ZX76" ca="1">INDEX(ZX$13:ZX75,$B76+1,1)</f>
        <v>-</v>
      </c>
      <c r="ZY76" s="535" t="str" cm="1">
        <f t="array" aca="1" ref="ZY76" ca="1">INDEX(ZY$13:ZY75,$B76+1,1)</f>
        <v>-</v>
      </c>
      <c r="ZZ76" s="535" t="str" cm="1">
        <f t="array" aca="1" ref="ZZ76" ca="1">INDEX(ZZ$13:ZZ75,$B76+1,1)</f>
        <v>-</v>
      </c>
      <c r="AAA76" s="535" t="str" cm="1">
        <f t="array" aca="1" ref="AAA76" ca="1">INDEX(AAA$13:AAA75,$B76+1,1)</f>
        <v>-</v>
      </c>
      <c r="AAB76" s="535" t="str" cm="1">
        <f t="array" aca="1" ref="AAB76" ca="1">INDEX(AAB$13:AAB75,$B76+1,1)</f>
        <v>-</v>
      </c>
      <c r="AAC76" s="535" t="str" cm="1">
        <f t="array" aca="1" ref="AAC76" ca="1">INDEX(AAC$13:AAC75,$B76+1,1)</f>
        <v>-</v>
      </c>
      <c r="AAD76" s="535" t="str" cm="1">
        <f t="array" aca="1" ref="AAD76" ca="1">INDEX(AAD$13:AAD75,$B76+1,1)</f>
        <v>-</v>
      </c>
      <c r="AAE76" s="535" t="str" cm="1">
        <f t="array" aca="1" ref="AAE76" ca="1">INDEX(AAE$13:AAE75,$B76+1,1)</f>
        <v>-</v>
      </c>
      <c r="AAF76" s="535" t="str" cm="1">
        <f t="array" aca="1" ref="AAF76" ca="1">INDEX(AAF$13:AAF75,$B76+1,1)</f>
        <v>-</v>
      </c>
      <c r="AAG76" s="535" t="str" cm="1">
        <f t="array" aca="1" ref="AAG76" ca="1">INDEX(AAG$13:AAG75,$B76+1,1)</f>
        <v>-</v>
      </c>
      <c r="AAH76" s="535" t="str" cm="1">
        <f t="array" aca="1" ref="AAH76" ca="1">INDEX(AAH$13:AAH75,$B76+1,1)</f>
        <v>-</v>
      </c>
      <c r="AAI76" s="535" t="str" cm="1">
        <f t="array" aca="1" ref="AAI76" ca="1">INDEX(AAI$13:AAI75,$B76+1,1)</f>
        <v>-</v>
      </c>
      <c r="AAJ76" s="535" t="str" cm="1">
        <f t="array" aca="1" ref="AAJ76" ca="1">INDEX(AAJ$13:AAJ75,$B76+1,1)</f>
        <v>-</v>
      </c>
      <c r="AAK76" s="535" t="str" cm="1">
        <f t="array" aca="1" ref="AAK76" ca="1">INDEX(AAK$13:AAK75,$B76+1,1)</f>
        <v>-</v>
      </c>
      <c r="AAL76" s="535" cm="1">
        <f t="array" aca="1" ref="AAL76" ca="1">INDEX(AAL$13:AAL75,$B76+1,1)</f>
        <v>0</v>
      </c>
      <c r="AAM76" s="535" t="str" cm="1">
        <f t="array" aca="1" ref="AAM76" ca="1">INDEX(AAM$13:AAM75,$B76+1,1)</f>
        <v>-</v>
      </c>
      <c r="AAN76" s="535" t="str" cm="1">
        <f t="array" aca="1" ref="AAN76" ca="1">INDEX(AAN$13:AAN75,$B76+1,1)</f>
        <v>-</v>
      </c>
      <c r="AAO76" s="535" t="str" cm="1">
        <f t="array" aca="1" ref="AAO76" ca="1">INDEX(AAO$13:AAO75,$B76+1,1)</f>
        <v>-</v>
      </c>
      <c r="AAP76" s="535" t="str" cm="1">
        <f t="array" aca="1" ref="AAP76" ca="1">INDEX(AAP$13:AAP75,$B76+1,1)</f>
        <v>-</v>
      </c>
      <c r="AAQ76" s="535" t="str" cm="1">
        <f t="array" aca="1" ref="AAQ76" ca="1">INDEX(AAQ$13:AAQ75,$B76+1,1)</f>
        <v>-</v>
      </c>
      <c r="AAR76" s="535" cm="1">
        <f t="array" aca="1" ref="AAR76" ca="1">INDEX(AAR$13:AAR75,$B76+1,1)</f>
        <v>0</v>
      </c>
      <c r="AAS76" s="535" t="str" cm="1">
        <f t="array" aca="1" ref="AAS76" ca="1">INDEX(AAS$13:AAS75,$B76+1,1)</f>
        <v>-</v>
      </c>
      <c r="AAT76" s="535" t="str" cm="1">
        <f t="array" aca="1" ref="AAT76" ca="1">INDEX(AAT$13:AAT75,$B76+1,1)</f>
        <v>-</v>
      </c>
      <c r="AAU76" s="535" t="str" cm="1">
        <f t="array" aca="1" ref="AAU76" ca="1">INDEX(AAU$13:AAU75,$B76+1,1)</f>
        <v>-</v>
      </c>
      <c r="AAV76" s="535" cm="1">
        <f t="array" aca="1" ref="AAV76" ca="1">INDEX(AAV$13:AAV75,$B76+1,1)</f>
        <v>1</v>
      </c>
      <c r="AAW76" s="535" cm="1">
        <f t="array" aca="1" ref="AAW76" ca="1">INDEX(AAW$13:AAW75,$B76+1,1)</f>
        <v>1</v>
      </c>
      <c r="AAX76" s="535" t="str" cm="1">
        <f t="array" aca="1" ref="AAX76" ca="1">INDEX(AAX$13:AAX75,$B76+1,1)</f>
        <v>-</v>
      </c>
      <c r="AAY76" s="535" t="str" cm="1">
        <f t="array" aca="1" ref="AAY76" ca="1">INDEX(AAY$13:AAY75,$B76+1,1)</f>
        <v>-</v>
      </c>
      <c r="AAZ76" s="535" t="str" cm="1">
        <f t="array" aca="1" ref="AAZ76" ca="1">INDEX(AAZ$13:AAZ75,$B76+1,1)</f>
        <v>-</v>
      </c>
      <c r="ABA76" s="535" t="str" cm="1">
        <f t="array" aca="1" ref="ABA76" ca="1">INDEX(ABA$13:ABA75,$B76+1,1)</f>
        <v>-</v>
      </c>
      <c r="ABB76" s="535" t="str" cm="1">
        <f t="array" aca="1" ref="ABB76" ca="1">INDEX(ABB$13:ABB75,$B76+1,1)</f>
        <v>-</v>
      </c>
      <c r="ABC76" s="535" t="str" cm="1">
        <f t="array" aca="1" ref="ABC76" ca="1">INDEX(ABC$13:ABC75,$B76+1,1)</f>
        <v>-</v>
      </c>
      <c r="ABD76" s="535" t="str" cm="1">
        <f t="array" aca="1" ref="ABD76" ca="1">INDEX(ABD$13:ABD75,$B76+1,1)</f>
        <v>-</v>
      </c>
      <c r="ABE76" s="535" t="str" cm="1">
        <f t="array" aca="1" ref="ABE76" ca="1">INDEX(ABE$13:ABE75,$B76+1,1)</f>
        <v>-</v>
      </c>
      <c r="ABF76" s="535" t="str" cm="1">
        <f t="array" aca="1" ref="ABF76" ca="1">INDEX(ABF$13:ABF75,$B76+1,1)</f>
        <v>-</v>
      </c>
      <c r="ABG76" s="535" t="str" cm="1">
        <f t="array" aca="1" ref="ABG76" ca="1">INDEX(ABG$13:ABG75,$B76+1,1)</f>
        <v>-</v>
      </c>
      <c r="ABH76" s="535" t="str" cm="1">
        <f t="array" aca="1" ref="ABH76" ca="1">INDEX(ABH$13:ABH75,$B76+1,1)</f>
        <v>-</v>
      </c>
      <c r="ABI76" s="535" t="str" cm="1">
        <f t="array" aca="1" ref="ABI76" ca="1">INDEX(ABI$13:ABI75,$B76+1,1)</f>
        <v>-</v>
      </c>
      <c r="ABJ76" s="535" t="str" cm="1">
        <f t="array" aca="1" ref="ABJ76" ca="1">INDEX(ABJ$13:ABJ75,$B76+1,1)</f>
        <v>-</v>
      </c>
      <c r="ABK76" s="18"/>
      <c r="ABL76" s="545" t="str">
        <f t="shared" ca="1" si="319"/>
        <v>-</v>
      </c>
      <c r="ABM76" s="545" t="str">
        <f t="shared" ca="1" si="319"/>
        <v>-</v>
      </c>
      <c r="ABN76" s="545" t="str">
        <f t="shared" ca="1" si="319"/>
        <v>-</v>
      </c>
      <c r="ABO76" s="545" t="str">
        <f t="shared" ca="1" si="319"/>
        <v>-</v>
      </c>
      <c r="ABP76" s="545" t="str">
        <f t="shared" ca="1" si="319"/>
        <v>-</v>
      </c>
      <c r="ABQ76" s="545" t="str">
        <f t="shared" ca="1" si="319"/>
        <v>-</v>
      </c>
      <c r="ABR76" s="545" t="str">
        <f t="shared" ca="1" si="319"/>
        <v>-</v>
      </c>
      <c r="ABS76" s="545" t="str">
        <f t="shared" ca="1" si="319"/>
        <v>-</v>
      </c>
      <c r="ABT76" s="545" t="str">
        <f t="shared" ca="1" si="319"/>
        <v>-</v>
      </c>
      <c r="ABU76" s="545" t="str">
        <f t="shared" ca="1" si="319"/>
        <v>-</v>
      </c>
      <c r="ABV76" s="545" t="str">
        <f t="shared" ca="1" si="320"/>
        <v>-</v>
      </c>
      <c r="ABW76" s="545" t="str">
        <f t="shared" ca="1" si="320"/>
        <v>-</v>
      </c>
      <c r="ABX76" s="545" t="str">
        <f t="shared" ca="1" si="320"/>
        <v>-</v>
      </c>
      <c r="ABY76" s="545" t="str">
        <f t="shared" ca="1" si="320"/>
        <v>-</v>
      </c>
      <c r="ABZ76" s="545" t="str">
        <f t="shared" ca="1" si="320"/>
        <v>-</v>
      </c>
      <c r="ACA76" s="545" t="str">
        <f t="shared" ca="1" si="320"/>
        <v>-</v>
      </c>
      <c r="ACB76" s="545" t="str">
        <f t="shared" ca="1" si="320"/>
        <v>-</v>
      </c>
      <c r="ACC76" s="545" t="b">
        <f t="shared" ca="1" si="320"/>
        <v>1</v>
      </c>
      <c r="ACD76" s="545" t="str">
        <f t="shared" ca="1" si="320"/>
        <v>-</v>
      </c>
      <c r="ACE76" s="545" t="str">
        <f t="shared" ca="1" si="320"/>
        <v>-</v>
      </c>
      <c r="ACF76" s="545" t="str">
        <f t="shared" ca="1" si="321"/>
        <v>-</v>
      </c>
      <c r="ACG76" s="545" t="str">
        <f t="shared" ca="1" si="321"/>
        <v>-</v>
      </c>
      <c r="ACH76" s="545" t="str">
        <f t="shared" ca="1" si="321"/>
        <v>-</v>
      </c>
      <c r="ACI76" s="545" t="str">
        <f t="shared" ca="1" si="321"/>
        <v>-</v>
      </c>
      <c r="ACJ76" s="545" t="str">
        <f t="shared" ca="1" si="321"/>
        <v>-</v>
      </c>
      <c r="ACK76" s="545" t="str">
        <f t="shared" ca="1" si="321"/>
        <v>-</v>
      </c>
      <c r="ACL76" s="545" t="str">
        <f t="shared" ca="1" si="321"/>
        <v>-</v>
      </c>
      <c r="ACM76" s="545" t="str">
        <f t="shared" ca="1" si="321"/>
        <v>-</v>
      </c>
      <c r="ACN76" s="545" t="str">
        <f t="shared" ca="1" si="321"/>
        <v>-</v>
      </c>
      <c r="ACO76" s="545" t="str">
        <f t="shared" ca="1" si="321"/>
        <v>-</v>
      </c>
      <c r="ACP76" s="545" t="str">
        <f t="shared" ca="1" si="322"/>
        <v>-</v>
      </c>
      <c r="ACQ76" s="545" t="str">
        <f t="shared" ca="1" si="322"/>
        <v>-</v>
      </c>
      <c r="ACR76" s="545" t="str">
        <f t="shared" ca="1" si="322"/>
        <v>-</v>
      </c>
      <c r="ACS76" s="545" t="str">
        <f t="shared" ca="1" si="322"/>
        <v>-</v>
      </c>
      <c r="ACT76" s="545" t="str">
        <f t="shared" ca="1" si="322"/>
        <v>-</v>
      </c>
      <c r="ACU76" s="545" t="b">
        <f t="shared" ca="1" si="322"/>
        <v>1</v>
      </c>
      <c r="ACV76" s="545" t="str">
        <f t="shared" ca="1" si="322"/>
        <v>-</v>
      </c>
      <c r="ACW76" s="545" t="str">
        <f t="shared" ca="1" si="322"/>
        <v>-</v>
      </c>
      <c r="ACX76" s="545" t="str">
        <f t="shared" ca="1" si="322"/>
        <v>-</v>
      </c>
      <c r="ACY76" s="545" t="str">
        <f t="shared" ca="1" si="322"/>
        <v>-</v>
      </c>
      <c r="ACZ76" s="545" t="str">
        <f t="shared" ca="1" si="323"/>
        <v>-</v>
      </c>
      <c r="ADA76" s="545" t="str">
        <f t="shared" ca="1" si="323"/>
        <v>-</v>
      </c>
      <c r="ADB76" s="545" t="str">
        <f t="shared" ca="1" si="323"/>
        <v>-</v>
      </c>
      <c r="ADC76" s="545" t="str">
        <f t="shared" ca="1" si="323"/>
        <v>-</v>
      </c>
      <c r="ADD76" s="545" t="str">
        <f t="shared" ca="1" si="323"/>
        <v>-</v>
      </c>
      <c r="ADE76" s="545" t="str">
        <f t="shared" ca="1" si="323"/>
        <v>-</v>
      </c>
      <c r="ADF76" s="545" t="str">
        <f t="shared" ca="1" si="323"/>
        <v>-</v>
      </c>
      <c r="ADG76" s="545" t="str">
        <f t="shared" ca="1" si="323"/>
        <v>-</v>
      </c>
      <c r="ADH76" s="545" t="str">
        <f t="shared" ca="1" si="323"/>
        <v>-</v>
      </c>
      <c r="ADI76" s="545" t="str">
        <f t="shared" ca="1" si="323"/>
        <v>-</v>
      </c>
      <c r="ADJ76" s="545" t="str">
        <f t="shared" ca="1" si="324"/>
        <v>-</v>
      </c>
      <c r="ADK76" s="545" t="str">
        <f t="shared" ca="1" si="324"/>
        <v>-</v>
      </c>
      <c r="ADL76" s="545" t="str">
        <f t="shared" ca="1" si="324"/>
        <v>-</v>
      </c>
      <c r="ADM76" s="545" t="b">
        <f t="shared" ca="1" si="324"/>
        <v>1</v>
      </c>
      <c r="ADN76" s="545" t="str">
        <f t="shared" ca="1" si="324"/>
        <v>-</v>
      </c>
      <c r="ADO76" s="545" t="str">
        <f t="shared" ca="1" si="324"/>
        <v>-</v>
      </c>
      <c r="ADP76" s="545" t="str">
        <f t="shared" ca="1" si="324"/>
        <v>-</v>
      </c>
      <c r="ADQ76" s="545" t="str">
        <f t="shared" ca="1" si="324"/>
        <v>-</v>
      </c>
      <c r="ADR76" s="545" t="str">
        <f t="shared" ca="1" si="324"/>
        <v>-</v>
      </c>
      <c r="ADS76" s="545" t="str">
        <f t="shared" ca="1" si="324"/>
        <v>-</v>
      </c>
      <c r="ADT76" s="545" t="str">
        <f t="shared" ca="1" si="325"/>
        <v>-</v>
      </c>
      <c r="ADU76" s="545" t="str">
        <f t="shared" ca="1" si="325"/>
        <v>-</v>
      </c>
      <c r="ADV76" s="545" t="str">
        <f t="shared" ca="1" si="325"/>
        <v>-</v>
      </c>
      <c r="ADW76" s="545" t="str">
        <f t="shared" ca="1" si="325"/>
        <v>-</v>
      </c>
      <c r="ADX76" s="545" t="str">
        <f t="shared" ca="1" si="325"/>
        <v>-</v>
      </c>
      <c r="ADY76" s="545" t="str">
        <f t="shared" ca="1" si="325"/>
        <v>-</v>
      </c>
      <c r="ADZ76" s="545" t="str">
        <f t="shared" ca="1" si="325"/>
        <v>-</v>
      </c>
      <c r="AEA76" s="545" t="str">
        <f t="shared" ca="1" si="325"/>
        <v>-</v>
      </c>
      <c r="AEB76" s="545" t="str">
        <f t="shared" ca="1" si="325"/>
        <v>-</v>
      </c>
      <c r="AEC76" s="545" t="str">
        <f t="shared" ca="1" si="325"/>
        <v>-</v>
      </c>
      <c r="AED76" s="545" t="str">
        <f t="shared" ca="1" si="326"/>
        <v>-</v>
      </c>
      <c r="AEE76" s="545" t="b">
        <f t="shared" ca="1" si="326"/>
        <v>1</v>
      </c>
      <c r="AEF76" s="545" t="str">
        <f t="shared" ca="1" si="326"/>
        <v>-</v>
      </c>
      <c r="AEG76" s="545" t="str">
        <f t="shared" ca="1" si="326"/>
        <v>-</v>
      </c>
      <c r="AEH76" s="545" t="str">
        <f t="shared" ca="1" si="326"/>
        <v>-</v>
      </c>
      <c r="AEI76" s="545" t="str">
        <f t="shared" ca="1" si="326"/>
        <v>-</v>
      </c>
      <c r="AEJ76" s="545" t="str">
        <f t="shared" ca="1" si="326"/>
        <v>-</v>
      </c>
      <c r="AEK76" s="545" t="str">
        <f t="shared" ca="1" si="326"/>
        <v>-</v>
      </c>
      <c r="AEL76" s="545" t="str">
        <f t="shared" ca="1" si="326"/>
        <v>-</v>
      </c>
      <c r="AEM76" s="545" t="str">
        <f t="shared" ca="1" si="326"/>
        <v>-</v>
      </c>
      <c r="AEN76" s="545" t="str">
        <f t="shared" ca="1" si="327"/>
        <v>-</v>
      </c>
      <c r="AEO76" s="545" t="str">
        <f t="shared" ca="1" si="327"/>
        <v>-</v>
      </c>
      <c r="AEP76" s="545" t="str">
        <f t="shared" ca="1" si="327"/>
        <v>-</v>
      </c>
      <c r="AEQ76" s="545" t="str">
        <f t="shared" ca="1" si="327"/>
        <v>-</v>
      </c>
      <c r="AER76" s="545" t="str">
        <f t="shared" ca="1" si="327"/>
        <v>-</v>
      </c>
      <c r="AES76" s="545" t="str">
        <f t="shared" ca="1" si="327"/>
        <v>-</v>
      </c>
      <c r="AET76" s="545" t="str">
        <f t="shared" ca="1" si="327"/>
        <v>-</v>
      </c>
      <c r="AEU76" s="545" t="str">
        <f t="shared" ca="1" si="327"/>
        <v>-</v>
      </c>
      <c r="AEV76" s="545" t="str">
        <f t="shared" ca="1" si="327"/>
        <v>-</v>
      </c>
      <c r="AEW76" s="545" t="b">
        <f t="shared" ca="1" si="327"/>
        <v>1</v>
      </c>
      <c r="AEX76" s="535" cm="1">
        <f t="array" aca="1" ref="AEX76" ca="1">INDEX(AEX$13:AEX75,$B76+1,1)</f>
        <v>0</v>
      </c>
      <c r="AEY76" s="483">
        <v>0</v>
      </c>
    </row>
    <row r="77" spans="1:831" outlineLevel="2">
      <c r="A77" s="18">
        <f t="shared" si="221"/>
        <v>64</v>
      </c>
      <c r="B77" s="191">
        <f t="shared" ca="1" si="343"/>
        <v>51</v>
      </c>
      <c r="C77" s="458">
        <f t="shared" ca="1" si="225"/>
        <v>1200</v>
      </c>
      <c r="D77" s="119" t="str">
        <f t="shared" ca="1" si="226"/>
        <v>GSW</v>
      </c>
      <c r="E77" t="b">
        <v>0</v>
      </c>
      <c r="F77" t="b">
        <v>0</v>
      </c>
      <c r="G77" t="b">
        <f t="shared" si="373"/>
        <v>0</v>
      </c>
      <c r="H77" s="191">
        <f t="shared" ca="1" si="338"/>
        <v>13</v>
      </c>
      <c r="I77" s="535" cm="1">
        <f t="array" aca="1" ref="I77" ca="1">INDEX(I$13:I76,$B77+1,1)</f>
        <v>1</v>
      </c>
      <c r="J77" s="535" cm="1">
        <f t="array" aca="1" ref="J77" ca="1">INDEX(J$13:J76,$B77+1,1)</f>
        <v>0</v>
      </c>
      <c r="K77" s="535" cm="1">
        <f t="array" aca="1" ref="K77" ca="1">INDEX(K$13:K76,$B77+1,1)</f>
        <v>1</v>
      </c>
      <c r="L77" s="535" cm="1">
        <f t="array" aca="1" ref="L77" ca="1">INDEX(L$13:L76,$B77+1,1)</f>
        <v>2</v>
      </c>
      <c r="M77" s="535" cm="1">
        <f t="array" aca="1" ref="M77" ca="1">INDEX(M$13:M76,$B77+1,1)</f>
        <v>4</v>
      </c>
      <c r="N77" s="535" cm="1">
        <f t="array" aca="1" ref="N77" ca="1">INDEX(N$13:N76,$B77+1,1)</f>
        <v>3</v>
      </c>
      <c r="O77" s="535" cm="1">
        <f t="array" aca="1" ref="O77" ca="1">INDEX(O$13:O76,$B77+1,1)</f>
        <v>2</v>
      </c>
      <c r="P77" s="535" cm="1">
        <f t="array" aca="1" ref="P77" ca="1">INDEX(P$13:P76,$B77+1,1)</f>
        <v>0</v>
      </c>
      <c r="Q77" s="535" cm="1">
        <f t="array" aca="1" ref="Q77" ca="1">INDEX(Q$13:Q76,$B77+1,1)</f>
        <v>1</v>
      </c>
      <c r="R77" s="535" cm="1">
        <f t="array" aca="1" ref="R77" ca="1">INDEX(R$13:R76,$B77+1,1)</f>
        <v>1</v>
      </c>
      <c r="S77" s="535" cm="1">
        <f t="array" aca="1" ref="S77" ca="1">INDEX(S$13:S76,$B77+1,1)</f>
        <v>1</v>
      </c>
      <c r="T77" s="411">
        <f t="shared" ca="1" si="228"/>
        <v>2</v>
      </c>
      <c r="U77" s="411">
        <f t="shared" ca="1" si="228"/>
        <v>2</v>
      </c>
      <c r="V77" s="411">
        <f t="shared" ca="1" si="229"/>
        <v>2</v>
      </c>
      <c r="W77" s="777" t="b">
        <f t="shared" ca="1" si="230"/>
        <v>1</v>
      </c>
      <c r="X77" s="777" t="b">
        <f t="shared" ca="1" si="230"/>
        <v>1</v>
      </c>
      <c r="Y77" s="777" t="b">
        <f t="shared" ca="1" si="230"/>
        <v>1</v>
      </c>
      <c r="Z77" s="796" t="b" cm="1">
        <f t="array" aca="1" ref="Z77" ca="1">INDEX(Z$13:Z76,$B77+1,1)</f>
        <v>0</v>
      </c>
      <c r="AA77" s="411">
        <f t="shared" ca="1" si="328"/>
        <v>6</v>
      </c>
      <c r="AB77" s="411">
        <f t="shared" ca="1" si="231"/>
        <v>6</v>
      </c>
      <c r="AC77" s="535" cm="1">
        <f t="array" aca="1" ref="AC77" ca="1">INDEX(AC$13:AC76,$B77+1,1)</f>
        <v>6</v>
      </c>
      <c r="AD77" s="535" cm="1">
        <f t="array" aca="1" ref="AD77" ca="1">INDEX(AD$13:AD76,$B77+1,1)</f>
        <v>6</v>
      </c>
      <c r="AE77" s="535" cm="1">
        <f t="array" aca="1" ref="AE77" ca="1">INDEX(AE$13:AE76,$B77+1,1)</f>
        <v>0</v>
      </c>
      <c r="AF77" s="535" cm="1">
        <f t="array" aca="1" ref="AF77" ca="1">INDEX(AF$13:AF76,$B77+1,1)</f>
        <v>0</v>
      </c>
      <c r="AG77" s="535" cm="1">
        <f t="array" aca="1" ref="AG77" ca="1">INDEX(AG$13:AG76,$B77+1,1)</f>
        <v>0</v>
      </c>
      <c r="AH77" s="535" cm="1">
        <f t="array" aca="1" ref="AH77" ca="1">INDEX(AH$13:AH76,$B77+1,1)</f>
        <v>0</v>
      </c>
      <c r="AI77" s="87">
        <f t="shared" ca="1" si="350"/>
        <v>2</v>
      </c>
      <c r="AJ77" s="87">
        <f ca="1">INDEX(CHOOSE($N77,DataAutumn!i.AdultDrys,DataWinter!i.AdultDrys,DataSpring!i.AdultDrys),1,$T77)</f>
        <v>1</v>
      </c>
      <c r="AK77" s="535" cm="1">
        <f t="array" aca="1" ref="AK77" ca="1">INDEX(AK$13:AK76,$B77+1,1)</f>
        <v>2</v>
      </c>
      <c r="AL77" s="535" cm="1">
        <f t="array" aca="1" ref="AL77" ca="1">INDEX(AL$13:AL76,$B77+1,1)</f>
        <v>0</v>
      </c>
      <c r="AM77" s="535" cm="1">
        <f t="array" aca="1" ref="AM77" ca="1">INDEX(AM$13:AM76,$B77+1,1)</f>
        <v>2</v>
      </c>
      <c r="AN77" s="111"/>
      <c r="AO77" s="111"/>
      <c r="AP77" s="111"/>
      <c r="AQ77" s="111"/>
      <c r="AR77" s="111"/>
      <c r="AS77" s="111"/>
      <c r="AT77" s="111"/>
      <c r="AU77" s="111"/>
      <c r="AV77" s="111"/>
      <c r="AW77" s="111"/>
      <c r="AX77" s="111"/>
      <c r="AY77" s="111"/>
      <c r="AZ77" s="111" t="str">
        <f t="shared" ref="AZ77:AZ79" si="384">"Fodder"&amp;XW77</f>
        <v>Fodder50</v>
      </c>
      <c r="BA77" s="312" t="str">
        <f ca="1">LEFT(BA76,LEN($BA$57))     &amp;    TEXT($H77," 00000 ")        &amp;      INDEX(i.ModelStructure,$I77,1)    &amp;" "
&amp; $D77                &amp;    " Past" &amp; TEXT($XV77,"??0%;;??0%;    ") &amp; IF($DK77=0," SFM","")&amp;IF($DK77=1," MFM","")&amp;IF($DK77=7," Mat","")&amp;IF($DQ77=TRUE,"&amp;BBT","    ")              &amp;      " TOL"&amp;INDEX(i.TOL_Desc,1,$N77)
&amp; " Scan"&amp;$AK77       &amp;    CHOOSE($K77+1," CFS"," GFS"," NFS")
&amp; " RR"&amp;TEXT(SUM($FD77:$FE77),"+00%;-00%;    ;@")
&amp; " EL"&amp;IF($EZ77="-","_Opt",TEXT($EZ77,"000%"))
&amp; " Emptys_"&amp;CHOOSE($AI77,"Free  ","Retain","Sell  ","Single")
&amp; " ("&amp;IF(OR($ZH77,AND($ZH77="-",$DD77)),"P","E")   &amp;IF(OR($ZJ77,AND($ZJ77="-",$DE77)),"T","t")        &amp;     "_F"&amp;IF($AAG77&lt;&gt;FALSE,3,0)+COUNTIF($ZY77:$AAC77,TRUE)+COUNTIF($BV77:$BW77,"&gt;0")&amp;IF($AAE77&lt;&gt;FALSE,3,0)+COUNTIF($BV77:$BW77,"&gt;0")&amp;"N"&amp;IF($AAJ77&lt;&gt;"-",$AAJ77,$DI77)&amp;IF($AAK77&lt;&gt;"-",$AAK77,$DJ77)&amp;"L"&amp;$AAV77&amp;$AAW77&amp;")"</f>
        <v>GHG 00013 SE GSW Past 35% MFM     TOLSpr Scan2 GFS RR+01% EL000% Emptys_Retain (PT_F33N11L11)</v>
      </c>
      <c r="BB77" s="8" t="str">
        <f ca="1">IF(COUNTIF($BA$13:$BA77,$BA77)=1,"-","Dup")</f>
        <v>-</v>
      </c>
      <c r="BC77" s="18"/>
      <c r="BD77" s="535" t="str" cm="1">
        <f t="array" aca="1" ref="BD77" ca="1">INDEX(BD$13:BD76,$B77+1,1)</f>
        <v>-</v>
      </c>
      <c r="BE77" s="535" t="str" cm="1">
        <f t="array" aca="1" ref="BE77" ca="1">INDEX(BE$13:BE76,$B77+1,1)</f>
        <v>-</v>
      </c>
      <c r="BF77" s="535" t="str" cm="1">
        <f t="array" aca="1" ref="BF77" ca="1">INDEX(BF$13:BF76,$B77+1,1)</f>
        <v>-</v>
      </c>
      <c r="BG77" s="535" t="str" cm="1">
        <f t="array" aca="1" ref="BG77" ca="1">INDEX(BG$13:BG76,$B77+1,1)</f>
        <v>-</v>
      </c>
      <c r="BH77" s="535" t="str" cm="1">
        <f t="array" aca="1" ref="BH77" ca="1">INDEX(BH$13:BH76,$B77+1,1)</f>
        <v>-</v>
      </c>
      <c r="BI77" s="535" t="str" cm="1">
        <f t="array" aca="1" ref="BI77" ca="1">INDEX(BI$13:BI76,$B77+1,1)</f>
        <v>-</v>
      </c>
      <c r="BJ77" s="535" t="str" cm="1">
        <f t="array" aca="1" ref="BJ77" ca="1">INDEX(BJ$13:BJ76,$B77+1,1)</f>
        <v>-</v>
      </c>
      <c r="BK77" s="535" t="str" cm="1">
        <f t="array" aca="1" ref="BK77" ca="1">INDEX(BK$13:BK76,$B77+1,1)</f>
        <v>-</v>
      </c>
      <c r="BL77" s="535" t="str" cm="1">
        <f t="array" aca="1" ref="BL77" ca="1">INDEX(BL$13:BL76,$B77+1,1)</f>
        <v>-</v>
      </c>
      <c r="BM77" s="18"/>
      <c r="BN77" s="411" t="b">
        <f t="shared" ca="1" si="232"/>
        <v>1</v>
      </c>
      <c r="BO77" s="411" t="str">
        <f t="shared" ca="1" si="232"/>
        <v>-</v>
      </c>
      <c r="BP77" s="411" t="b">
        <f t="shared" ca="1" si="232"/>
        <v>0</v>
      </c>
      <c r="BQ77" s="411" t="str">
        <f t="shared" ca="1" si="232"/>
        <v>-</v>
      </c>
      <c r="BR77" s="411" t="str">
        <f t="shared" ca="1" si="232"/>
        <v>-</v>
      </c>
      <c r="BS77" s="411" t="str">
        <f t="shared" ca="1" si="232"/>
        <v>-</v>
      </c>
      <c r="BT77" s="411" t="str">
        <f t="shared" ca="1" si="232"/>
        <v>-</v>
      </c>
      <c r="BU77" s="411" t="str">
        <f t="shared" ca="1" si="232"/>
        <v>-</v>
      </c>
      <c r="BV77" s="411" t="str">
        <f t="shared" ca="1" si="232"/>
        <v>-</v>
      </c>
      <c r="BW77" s="411" t="str">
        <f t="shared" ca="1" si="232"/>
        <v>-</v>
      </c>
      <c r="BX77" s="411" t="str">
        <f t="shared" ca="1" si="232"/>
        <v>-</v>
      </c>
      <c r="BY77" s="411" t="str">
        <f t="shared" ca="1" si="232"/>
        <v>-</v>
      </c>
      <c r="BZ77" s="411" t="b">
        <f t="shared" ca="1" si="232"/>
        <v>0</v>
      </c>
      <c r="CA77" s="87">
        <f t="shared" ca="1" si="232"/>
        <v>0</v>
      </c>
      <c r="CB77" s="535" t="str" cm="1">
        <f t="array" aca="1" ref="CB77" ca="1">INDEX(CB$13:CB76,$B77+1,1)</f>
        <v>-</v>
      </c>
      <c r="CC77" s="535" t="str" cm="1">
        <f t="array" aca="1" ref="CC77" ca="1">INDEX(CC$13:CC76,$B77+1,1)</f>
        <v>-</v>
      </c>
      <c r="CD77" s="535" t="str" cm="1">
        <f t="array" aca="1" ref="CD77" ca="1">INDEX(CD$13:CD76,$B77+1,1)</f>
        <v>-</v>
      </c>
      <c r="CE77" s="535" t="b" cm="1">
        <f t="array" aca="1" ref="CE77" ca="1">INDEX(CE$13:CE76,$B77+1,1)</f>
        <v>1</v>
      </c>
      <c r="CF77" s="18"/>
      <c r="CG77" s="535" t="str" cm="1">
        <f t="array" aca="1" ref="CG77" ca="1">INDEX(CG$13:CG76,$B77+1,1)</f>
        <v>-</v>
      </c>
      <c r="CH77" s="411" t="str">
        <f t="shared" ca="1" si="233"/>
        <v>-</v>
      </c>
      <c r="CI77" s="411">
        <f t="shared" ca="1" si="234"/>
        <v>1</v>
      </c>
      <c r="CJ77" s="411">
        <f t="shared" ca="1" si="234"/>
        <v>1</v>
      </c>
      <c r="CK77" s="535" t="str" cm="1">
        <f t="array" aca="1" ref="CK77" ca="1">INDEX(CK$13:CK76,$B77+1,1)</f>
        <v>-</v>
      </c>
      <c r="CL77" s="535" t="str" cm="1">
        <f t="array" aca="1" ref="CL77" ca="1">INDEX(CL$13:CL76,$B77+1,1)</f>
        <v>-</v>
      </c>
      <c r="CM77" s="535" t="str" cm="1">
        <f t="array" aca="1" ref="CM77" ca="1">INDEX(CM$13:CM76,$B77+1,1)</f>
        <v>-</v>
      </c>
      <c r="CN77" s="411" t="str">
        <f t="shared" ca="1" si="235"/>
        <v>-</v>
      </c>
      <c r="CO77" s="411">
        <f t="shared" ca="1" si="236"/>
        <v>1</v>
      </c>
      <c r="CP77" s="411">
        <f t="shared" ca="1" si="236"/>
        <v>1</v>
      </c>
      <c r="CQ77" s="535" t="str" cm="1">
        <f t="array" aca="1" ref="CQ77" ca="1">INDEX(CQ$13:CQ76,$B77+1,1)</f>
        <v>-</v>
      </c>
      <c r="CR77" s="411" t="str">
        <f t="shared" ca="1" si="237"/>
        <v>-</v>
      </c>
      <c r="CS77" s="411">
        <f t="shared" ca="1" si="238"/>
        <v>1</v>
      </c>
      <c r="CT77" s="535" t="str" cm="1">
        <f t="array" aca="1" ref="CT77" ca="1">INDEX(CT$13:CT76,$B77+1,1)</f>
        <v>-</v>
      </c>
      <c r="CU77" s="535" t="str" cm="1">
        <f t="array" aca="1" ref="CU77" ca="1">INDEX(CU$13:CU76,$B77+1,1)</f>
        <v>-</v>
      </c>
      <c r="CV77" s="411">
        <f t="shared" ca="1" si="239"/>
        <v>1</v>
      </c>
      <c r="CW77" s="535" t="str" cm="1">
        <f t="array" aca="1" ref="CW77" ca="1">INDEX(CW$13:CW76,$B77+1,1)</f>
        <v>-</v>
      </c>
      <c r="CX77" s="411" t="str">
        <f t="shared" ca="1" si="240"/>
        <v>-</v>
      </c>
      <c r="CY77" s="411">
        <f t="shared" ca="1" si="241"/>
        <v>1</v>
      </c>
      <c r="CZ77" s="411">
        <f t="shared" ca="1" si="241"/>
        <v>1</v>
      </c>
      <c r="DA77" s="535" cm="1">
        <f t="array" aca="1" ref="DA77" ca="1">INDEX(DA$13:DA76,$B77+1,1)</f>
        <v>720</v>
      </c>
      <c r="DB77" s="535" cm="1">
        <f t="array" aca="1" ref="DB77" ca="1">INDEX(DB$13:DB76,$B77+1,1)</f>
        <v>720</v>
      </c>
      <c r="DC77" s="18"/>
      <c r="DD77" s="535" t="b" cm="1">
        <f t="array" aca="1" ref="DD77" ca="1">INDEX(DD$13:DD76,$B77+1,1)</f>
        <v>1</v>
      </c>
      <c r="DE77" s="535" t="b" cm="1">
        <f t="array" aca="1" ref="DE77" ca="1">INDEX(DE$13:DE76,$B77+1,1)</f>
        <v>1</v>
      </c>
      <c r="DF77" s="535" t="b" cm="1">
        <f t="array" aca="1" ref="DF77" ca="1">INDEX(DF$13:DF76,$B77+1,1)</f>
        <v>1</v>
      </c>
      <c r="DG77" s="87">
        <f t="shared" ca="1" si="329"/>
        <v>0</v>
      </c>
      <c r="DH77" s="804" cm="1">
        <f t="array" aca="1" ref="DH77" ca="1">VALUE(IFERROR(VALUE($K77),0) &amp; _xlfn.SWITCH($CD77,"-",4,$CD77) &amp; $L77 &amp; $T77 &amp; "00" &amp; $N77 &amp; $AK77 &amp; $R77 &amp; _xlfn.SWITCH($AM77,3,1,$AM77) &amp; _xlfn.SWITCH($M77,4,0,$M77) &amp; _xlfn.SWITCH($AD77,6,1,$AD77))</f>
        <v>142200321201</v>
      </c>
      <c r="DI77" s="535" cm="1">
        <f t="array" aca="1" ref="DI77" ca="1">INDEX(DI$13:DI76,$B77+1,1)</f>
        <v>1</v>
      </c>
      <c r="DJ77" s="535" cm="1">
        <f t="array" aca="1" ref="DJ77" ca="1">INDEX(DJ$13:DJ76,$B77+1,1)</f>
        <v>1</v>
      </c>
      <c r="DK77" s="411">
        <f t="shared" ca="1" si="242"/>
        <v>1</v>
      </c>
      <c r="DL77" s="411">
        <f t="shared" ca="1" si="242"/>
        <v>60</v>
      </c>
      <c r="DM77" s="411" t="str">
        <f t="shared" ca="1" si="242"/>
        <v>-</v>
      </c>
      <c r="DN77" s="411" t="str">
        <f t="shared" ca="1" si="242"/>
        <v>-</v>
      </c>
      <c r="DO77" s="411" t="str">
        <f t="shared" ca="1" si="242"/>
        <v>-</v>
      </c>
      <c r="DP77" s="411" t="str">
        <f t="shared" ca="1" si="242"/>
        <v>-</v>
      </c>
      <c r="DQ77" s="411" t="b">
        <f t="shared" ca="1" si="243"/>
        <v>0</v>
      </c>
      <c r="DR77" s="411" t="str">
        <f t="shared" ca="1" si="244"/>
        <v>-</v>
      </c>
      <c r="DS77" s="411" t="str">
        <f t="shared" ca="1" si="244"/>
        <v>-</v>
      </c>
      <c r="DT77" s="411" t="str">
        <f t="shared" ca="1" si="244"/>
        <v>-</v>
      </c>
      <c r="DU77" s="411" t="str">
        <f t="shared" ca="1" si="244"/>
        <v>-</v>
      </c>
      <c r="DV77" s="411">
        <f t="shared" ca="1" si="244"/>
        <v>500</v>
      </c>
      <c r="DW77" s="411">
        <f t="shared" ca="1" si="244"/>
        <v>500</v>
      </c>
      <c r="DX77" s="411" t="str">
        <f t="shared" ca="1" si="244"/>
        <v>-</v>
      </c>
      <c r="DY77" s="411" t="str">
        <f t="shared" ca="1" si="244"/>
        <v>-</v>
      </c>
      <c r="DZ77" s="411" t="str">
        <f t="shared" ca="1" si="244"/>
        <v>-</v>
      </c>
      <c r="EA77" s="411" t="str">
        <f t="shared" ca="1" si="245"/>
        <v>-</v>
      </c>
      <c r="EB77" s="411" t="str">
        <f t="shared" ca="1" si="245"/>
        <v>-</v>
      </c>
      <c r="EC77" s="535" cm="1">
        <f t="array" aca="1" ref="EC77" ca="1">INDEX(EC$13:EC76,$B77+1,1)</f>
        <v>0</v>
      </c>
      <c r="ED77" s="535" cm="1">
        <f t="array" aca="1" ref="ED77" ca="1">INDEX(ED$13:ED76,$B77+1,1)</f>
        <v>999999</v>
      </c>
      <c r="EE77" s="535" cm="1">
        <f t="array" aca="1" ref="EE77" ca="1">INDEX(EE$13:EE76,$B77+1,1)</f>
        <v>999999</v>
      </c>
      <c r="EF77" s="535" cm="1">
        <f t="array" aca="1" ref="EF77" ca="1">INDEX(EF$13:EF76,$B77+1,1)</f>
        <v>999999</v>
      </c>
      <c r="EG77" s="535" cm="1">
        <f t="array" aca="1" ref="EG77" ca="1">INDEX(EG$13:EG76,$B77+1,1)</f>
        <v>999999</v>
      </c>
      <c r="EH77" s="535" cm="1">
        <f t="array" aca="1" ref="EH77" ca="1">INDEX(EH$13:EH76,$B77+1,1)</f>
        <v>999999</v>
      </c>
      <c r="EI77" s="535" cm="1">
        <f t="array" aca="1" ref="EI77" ca="1">INDEX(EI$13:EI76,$B77+1,1)</f>
        <v>999999</v>
      </c>
      <c r="EJ77" s="535" cm="1">
        <f t="array" aca="1" ref="EJ77" ca="1">INDEX(EJ$13:EJ76,$B77+1,1)</f>
        <v>999999</v>
      </c>
      <c r="EK77" s="535" cm="1">
        <f t="array" aca="1" ref="EK77" ca="1">INDEX(EK$13:EK76,$B77+1,1)</f>
        <v>999999</v>
      </c>
      <c r="EL77" s="535" cm="1">
        <f t="array" aca="1" ref="EL77" ca="1">INDEX(EL$13:EL76,$B77+1,1)</f>
        <v>999999</v>
      </c>
      <c r="EM77" s="535" cm="1">
        <f t="array" aca="1" ref="EM77" ca="1">INDEX(EM$13:EM76,$B77+1,1)</f>
        <v>999999</v>
      </c>
      <c r="EN77" s="535" cm="1">
        <f t="array" aca="1" ref="EN77" ca="1">INDEX(EN$13:EN76,$B77+1,1)</f>
        <v>999999</v>
      </c>
      <c r="EO77" s="535" cm="1">
        <f t="array" aca="1" ref="EO77" ca="1">INDEX(EO$13:EO76,$B77+1,1)</f>
        <v>999999</v>
      </c>
      <c r="EP77" s="782">
        <f t="shared" ca="1" si="246"/>
        <v>0</v>
      </c>
      <c r="EQ77" s="782">
        <f t="shared" ca="1" si="246"/>
        <v>0</v>
      </c>
      <c r="ER77" s="782">
        <f t="shared" ca="1" si="246"/>
        <v>999999</v>
      </c>
      <c r="ES77" s="800" t="str">
        <f t="shared" ca="1" si="330"/>
        <v>-</v>
      </c>
      <c r="ET77" s="800" t="str">
        <f t="shared" ca="1" si="247"/>
        <v>-</v>
      </c>
      <c r="EU77" s="801" t="str">
        <f t="shared" ca="1" si="248"/>
        <v>-</v>
      </c>
      <c r="EV77" s="802" t="str">
        <f t="shared" ca="1" si="374"/>
        <v>-</v>
      </c>
      <c r="EW77" s="781">
        <f t="shared" ca="1" si="249"/>
        <v>999999</v>
      </c>
      <c r="EX77" s="779">
        <f t="shared" ca="1" si="332"/>
        <v>999999</v>
      </c>
      <c r="EY77" s="780">
        <f t="shared" ca="1" si="333"/>
        <v>999999</v>
      </c>
      <c r="EZ77" s="727" cm="1">
        <f t="array" aca="1" ref="EZ77" ca="1">INDEX(i.ELMated,$AB77+1,1)</f>
        <v>0</v>
      </c>
      <c r="FA77" s="728" cm="1">
        <f t="array" aca="1" ref="FA77" ca="1">INDEX(i.ELMatedEst,$AA77+1,$T77)</f>
        <v>0</v>
      </c>
      <c r="FB77" s="535" t="str" cm="1">
        <f t="array" aca="1" ref="FB77" ca="1">INDEX(FB$13:FB76,$B77+1,1)</f>
        <v>-</v>
      </c>
      <c r="FC77" s="535" t="str" cm="1">
        <f t="array" aca="1" ref="FC77" ca="1">INDEX(FC$13:FC76,$B77+1,1)</f>
        <v>-</v>
      </c>
      <c r="FD77" s="664">
        <f t="shared" ca="1" si="250"/>
        <v>0</v>
      </c>
      <c r="FE77" s="666">
        <f t="shared" ca="1" si="251"/>
        <v>5.0000000000000001E-3</v>
      </c>
      <c r="FF77" s="191">
        <f t="shared" ca="1" si="339"/>
        <v>0.95</v>
      </c>
      <c r="FG77" s="667">
        <f t="shared" ca="1" si="252"/>
        <v>0.12</v>
      </c>
      <c r="FH77" s="667">
        <f ca="1">INDEX(CHOOSE($N77,DataAutumn!i.EL_PropnSold,DataWinter!i.EL_PropnSold,DataSpring!i.EL_PropnSold),$AI77,$T77)*INDEX(i.ELMatedEst,$AB77+1,$T77)*i.dAdultRR_ELPropSold
+INDEX(i.dryman,($AJ77-1)*4+$AI77,FH$7)</f>
        <v>0</v>
      </c>
      <c r="FI77" s="667">
        <f ca="1">INDEX(CHOOSE($N77,DataAutumn!i.EL_PropnSold,DataWinter!i.EL_PropnSold,DataSpring!i.EL_PropnSold),$AI77,$T77)*INDEX(i.ELMatedEst,$AB77+1,$T77)*i.dAdultRR_ELPropSold
+INDEX(i.dryman,($AJ77-1)*4+$AI77,FI$7)</f>
        <v>3.125E-2</v>
      </c>
      <c r="FJ77" s="667">
        <f ca="1">INDEX(CHOOSE($N77,DataAutumn!i.EL_PropnSold,DataWinter!i.EL_PropnSold,DataSpring!i.EL_PropnSold),$AI77,$T77)*INDEX(i.ELMatedEst,$AB77+1,$T77)*i.dAdultRR_ELPropSold
+INDEX(i.dryman,($AJ77-1)*4+$AI77,FJ$7)</f>
        <v>3.125E-2</v>
      </c>
      <c r="FK77" s="667">
        <f ca="1">INDEX(CHOOSE($N77,DataAutumn!i.EL_PropnSold,DataWinter!i.EL_PropnSold,DataSpring!i.EL_PropnSold),$AI77,$T77)*INDEX(i.ELMatedEst,$AB77+1,$T77)*i.dAdultRR_ELPropSold
+INDEX(i.dryman,($AJ77-1)*4+$AI77,FK$7)</f>
        <v>3.125E-2</v>
      </c>
      <c r="FL77" s="668">
        <f ca="1">INDEX(CHOOSE($N77,DataAutumn!i.EL_PropnSold,DataWinter!i.EL_PropnSold,DataSpring!i.EL_PropnSold),$AI77,$T77)*INDEX(i.ELMatedEst,$AB77+1,$T77)*i.dAdultLSurv_ELPropSold</f>
        <v>0</v>
      </c>
      <c r="FM77" s="666" t="b">
        <f t="shared" ca="1" si="253"/>
        <v>0</v>
      </c>
      <c r="FN77" s="666" t="b">
        <f t="shared" ca="1" si="253"/>
        <v>0</v>
      </c>
      <c r="FO77" s="716" t="b">
        <f t="shared" ca="1" si="254"/>
        <v>1</v>
      </c>
      <c r="FP77" s="666" t="b">
        <f t="shared" ca="1" si="253"/>
        <v>0</v>
      </c>
      <c r="FQ77" s="668">
        <f t="shared" ca="1" si="255"/>
        <v>1</v>
      </c>
      <c r="FR77" s="669">
        <f t="shared" ca="1" si="256"/>
        <v>0</v>
      </c>
      <c r="FS77" s="670" t="b">
        <f t="shared" ca="1" si="257"/>
        <v>0</v>
      </c>
      <c r="FT77" s="665" t="b">
        <f t="shared" ca="1" si="258"/>
        <v>0</v>
      </c>
      <c r="FU77" s="411" t="b">
        <f t="shared" ca="1" si="258"/>
        <v>0</v>
      </c>
      <c r="FV77" s="411" t="b">
        <f t="shared" ca="1" si="258"/>
        <v>1</v>
      </c>
      <c r="FW77" s="87">
        <f t="shared" ca="1" si="259"/>
        <v>2</v>
      </c>
      <c r="FX77" s="87">
        <f t="shared" ca="1" si="259"/>
        <v>2</v>
      </c>
      <c r="FY77" s="411">
        <f t="shared" ca="1" si="260"/>
        <v>1</v>
      </c>
      <c r="FZ77" s="411">
        <f t="shared" ca="1" si="261"/>
        <v>1</v>
      </c>
      <c r="GA77" s="411">
        <f t="shared" ca="1" si="261"/>
        <v>1</v>
      </c>
      <c r="GB77" s="411">
        <f t="shared" ca="1" si="262"/>
        <v>1</v>
      </c>
      <c r="GC77" s="411">
        <f t="shared" ca="1" si="263"/>
        <v>0.35</v>
      </c>
      <c r="GD77" s="411" t="b">
        <f t="shared" ca="1" si="263"/>
        <v>1</v>
      </c>
      <c r="GE77" s="411" t="b">
        <f t="shared" ca="1" si="263"/>
        <v>0</v>
      </c>
      <c r="GF77" s="411" t="b">
        <f t="shared" ca="1" si="263"/>
        <v>0</v>
      </c>
      <c r="GG77" s="411" t="b">
        <f t="shared" ca="1" si="263"/>
        <v>0</v>
      </c>
      <c r="GH77" s="87">
        <f t="shared" ca="1" si="264"/>
        <v>1</v>
      </c>
      <c r="GI77" s="87">
        <f t="shared" ca="1" si="264"/>
        <v>1</v>
      </c>
      <c r="GJ77" s="87">
        <f t="shared" ca="1" si="264"/>
        <v>1</v>
      </c>
      <c r="GK77" s="87">
        <f t="shared" ca="1" si="264"/>
        <v>1</v>
      </c>
      <c r="GL77" s="87">
        <f t="shared" ca="1" si="264"/>
        <v>1</v>
      </c>
      <c r="GM77" s="87">
        <f t="shared" ca="1" si="264"/>
        <v>1</v>
      </c>
      <c r="GN77" s="87">
        <f t="shared" ca="1" si="264"/>
        <v>1</v>
      </c>
      <c r="GO77" s="87">
        <f t="shared" ca="1" si="264"/>
        <v>1</v>
      </c>
      <c r="GP77" s="535" cm="1">
        <f t="array" aca="1" ref="GP77" ca="1">INDEX(GP$13:GP76,$B77+1,1)</f>
        <v>0</v>
      </c>
      <c r="GQ77" s="535" cm="1">
        <f t="array" aca="1" ref="GQ77" ca="1">INDEX(GQ$13:GQ76,$B77+1,1)</f>
        <v>0</v>
      </c>
      <c r="GR77" s="535" cm="1">
        <f t="array" aca="1" ref="GR77" ca="1">INDEX(GR$13:GR76,$B77+1,1)</f>
        <v>0</v>
      </c>
      <c r="GS77" s="535" cm="1">
        <f t="array" aca="1" ref="GS77" ca="1">INDEX(GS$13:GS76,$B77+1,1)</f>
        <v>0</v>
      </c>
      <c r="GT77" s="411" cm="1">
        <f t="array" aca="1" ref="GT77" ca="1">INDEX(i.dse_type,1,$L77)</f>
        <v>0</v>
      </c>
      <c r="GU77" s="535" t="str" cm="1">
        <f t="array" aca="1" ref="GU77" ca="1">INDEX(GU$13:GU76,$B77+1,1)</f>
        <v>-</v>
      </c>
      <c r="GV77" s="535" t="str" cm="1">
        <f t="array" aca="1" ref="GV77" ca="1">INDEX(GV$13:GV76,$B77+1,1)</f>
        <v>-</v>
      </c>
      <c r="GW77" s="535" t="str" cm="1">
        <f t="array" aca="1" ref="GW77" ca="1">INDEX(GW$13:GW76,$B77+1,1)</f>
        <v>-</v>
      </c>
      <c r="GX77" s="18"/>
      <c r="GY77" s="535" t="str" cm="1">
        <f t="array" aca="1" ref="GY77" ca="1">INDEX(GY$13:GY76,$B77+1,1)</f>
        <v>-</v>
      </c>
      <c r="GZ77" s="535" t="str" cm="1">
        <f t="array" aca="1" ref="GZ77" ca="1">INDEX(GZ$13:GZ76,$B77+1,1)</f>
        <v>-</v>
      </c>
      <c r="HA77" s="535" t="str" cm="1">
        <f t="array" aca="1" ref="HA77" ca="1">INDEX(HA$13:HA76,$B77+1,1)</f>
        <v>-</v>
      </c>
      <c r="HB77" s="411">
        <f t="shared" si="334"/>
        <v>0</v>
      </c>
      <c r="HC77" s="535" t="str" cm="1">
        <f t="array" aca="1" ref="HC77" ca="1">INDEX(HC$13:HC76,$B77+1,1)</f>
        <v>-</v>
      </c>
      <c r="HD77" s="535" cm="1">
        <f t="array" aca="1" ref="HD77" ca="1">INDEX(HD$13:HD76,$B77+1,1)</f>
        <v>1</v>
      </c>
      <c r="HE77" s="535" cm="1">
        <f t="array" aca="1" ref="HE77" ca="1">INDEX(HE$13:HE76,$B77+1,1)</f>
        <v>1</v>
      </c>
      <c r="HF77" s="535" t="str" cm="1">
        <f t="array" aca="1" ref="HF77" ca="1">INDEX(HF$13:HF76,$B77+1,1)</f>
        <v>-</v>
      </c>
      <c r="HG77" s="535" t="str" cm="1">
        <f t="array" aca="1" ref="HG77" ca="1">INDEX(HG$13:HG76,$B77+1,1)</f>
        <v>-</v>
      </c>
      <c r="HH77" s="535" t="str" cm="1">
        <f t="array" aca="1" ref="HH77" ca="1">INDEX(HH$13:HH76,$B77+1,1)</f>
        <v>-</v>
      </c>
      <c r="HI77" s="535" t="str" cm="1">
        <f t="array" aca="1" ref="HI77" ca="1">INDEX(HI$13:HI76,$B77+1,1)</f>
        <v>-</v>
      </c>
      <c r="HJ77" s="535" t="str" cm="1">
        <f t="array" aca="1" ref="HJ77" ca="1">INDEX(HJ$13:HJ76,$B77+1,1)</f>
        <v>-</v>
      </c>
      <c r="HK77" s="535" t="str" cm="1">
        <f t="array" aca="1" ref="HK77" ca="1">INDEX(HK$13:HK76,$B77+1,1)</f>
        <v>-</v>
      </c>
      <c r="HL77" s="535" t="str" cm="1">
        <f t="array" aca="1" ref="HL77" ca="1">INDEX(HL$13:HL76,$B77+1,1)</f>
        <v>-</v>
      </c>
      <c r="HM77" s="535" t="str" cm="1">
        <f t="array" aca="1" ref="HM77" ca="1">INDEX(HM$13:HM76,$B77+1,1)</f>
        <v>-</v>
      </c>
      <c r="HN77" s="535" t="str" cm="1">
        <f t="array" aca="1" ref="HN77" ca="1">INDEX(HN$13:HN76,$B77+1,1)</f>
        <v>-</v>
      </c>
      <c r="HO77" s="535" t="str" cm="1">
        <f t="array" aca="1" ref="HO77" ca="1">INDEX(HO$13:HO76,$B77+1,1)</f>
        <v>-</v>
      </c>
      <c r="HP77" s="535" t="str" cm="1">
        <f t="array" aca="1" ref="HP77" ca="1">INDEX(HP$13:HP76,$B77+1,1)</f>
        <v>-</v>
      </c>
      <c r="HQ77" s="535" t="str" cm="1">
        <f t="array" aca="1" ref="HQ77" ca="1">INDEX(HQ$13:HQ76,$B77+1,1)</f>
        <v>-</v>
      </c>
      <c r="HR77" s="535" t="str" cm="1">
        <f t="array" aca="1" ref="HR77" ca="1">INDEX(HR$13:HR76,$B77+1,1)</f>
        <v>-</v>
      </c>
      <c r="HS77" s="535" t="str" cm="1">
        <f t="array" aca="1" ref="HS77" ca="1">INDEX(HS$13:HS76,$B77+1,1)</f>
        <v>-</v>
      </c>
      <c r="HT77" s="535" t="str" cm="1">
        <f t="array" aca="1" ref="HT77" ca="1">INDEX(HT$13:HT76,$B77+1,1)</f>
        <v>-</v>
      </c>
      <c r="HU77" s="535" t="str" cm="1">
        <f t="array" aca="1" ref="HU77" ca="1">INDEX(HU$13:HU76,$B77+1,1)</f>
        <v>-</v>
      </c>
      <c r="HV77" s="535" t="str" cm="1">
        <f t="array" aca="1" ref="HV77" ca="1">INDEX(HV$13:HV76,$B77+1,1)</f>
        <v>-</v>
      </c>
      <c r="HW77" s="535" t="str" cm="1">
        <f t="array" aca="1" ref="HW77" ca="1">INDEX(HW$13:HW76,$B77+1,1)</f>
        <v>-</v>
      </c>
      <c r="HX77" s="535" t="str" cm="1">
        <f t="array" aca="1" ref="HX77" ca="1">INDEX(HX$13:HX76,$B77+1,1)</f>
        <v>-</v>
      </c>
      <c r="HY77" s="535" t="str" cm="1">
        <f t="array" aca="1" ref="HY77" ca="1">INDEX(HY$13:HY76,$B77+1,1)</f>
        <v>-</v>
      </c>
      <c r="HZ77" s="535" t="str" cm="1">
        <f t="array" aca="1" ref="HZ77" ca="1">INDEX(HZ$13:HZ76,$B77+1,1)</f>
        <v>-</v>
      </c>
      <c r="IA77" s="535" cm="1">
        <f t="array" aca="1" ref="IA77" ca="1">INDEX(IA$13:IA76,$B77+1,1)</f>
        <v>0</v>
      </c>
      <c r="IB77" s="535" t="str" cm="1">
        <f t="array" aca="1" ref="IB77" ca="1">INDEX(IB$13:IB76,$B77+1,1)</f>
        <v>-</v>
      </c>
      <c r="IC77" s="535" cm="1">
        <f t="array" aca="1" ref="IC77" ca="1">INDEX(IC$13:IC76,$B77+1,1)</f>
        <v>1</v>
      </c>
      <c r="ID77" s="727">
        <f t="shared" si="265"/>
        <v>0</v>
      </c>
      <c r="IE77" s="727">
        <f t="shared" si="265"/>
        <v>0</v>
      </c>
      <c r="IF77" s="727">
        <f t="shared" si="265"/>
        <v>0</v>
      </c>
      <c r="IG77" s="727">
        <f t="shared" si="266"/>
        <v>0</v>
      </c>
      <c r="IH77" s="727">
        <f t="shared" si="266"/>
        <v>0</v>
      </c>
      <c r="II77" s="727">
        <f t="shared" si="266"/>
        <v>0</v>
      </c>
      <c r="IJ77" s="535" cm="1">
        <f t="array" aca="1" ref="IJ77" ca="1">INDEX(IJ$13:IJ76,$B77+1,1)</f>
        <v>0</v>
      </c>
      <c r="IK77" s="727">
        <f t="shared" si="267"/>
        <v>1</v>
      </c>
      <c r="IL77" s="727">
        <f t="shared" si="267"/>
        <v>0</v>
      </c>
      <c r="IM77" s="727">
        <f t="shared" si="267"/>
        <v>0</v>
      </c>
      <c r="IN77" s="727">
        <f t="shared" si="267"/>
        <v>0</v>
      </c>
      <c r="IO77" s="535" cm="1">
        <f t="array" aca="1" ref="IO77" ca="1">INDEX(IO$13:IO76,$B77+1,1)</f>
        <v>0</v>
      </c>
      <c r="IP77" s="727">
        <f t="shared" si="267"/>
        <v>0</v>
      </c>
      <c r="IQ77" s="18"/>
      <c r="IR77" s="535" t="str" cm="1">
        <f t="array" aca="1" ref="IR77" ca="1">INDEX(IR$13:IR76,$B77+1,1)</f>
        <v>-</v>
      </c>
      <c r="IS77" s="535" t="str" cm="1">
        <f t="array" aca="1" ref="IS77" ca="1">INDEX(IS$13:IS76,$B77+1,1)</f>
        <v>-</v>
      </c>
      <c r="IT77" s="535" t="str" cm="1">
        <f t="array" aca="1" ref="IT77" ca="1">INDEX(IT$13:IT76,$B77+1,1)</f>
        <v>-</v>
      </c>
      <c r="IU77" s="535" t="str" cm="1">
        <f t="array" aca="1" ref="IU77" ca="1">INDEX(IU$13:IU76,$B77+1,1)</f>
        <v>-</v>
      </c>
      <c r="IV77" s="535" t="str" cm="1">
        <f t="array" aca="1" ref="IV77" ca="1">INDEX(IV$13:IV76,$B77+1,1)</f>
        <v>-</v>
      </c>
      <c r="IW77" s="535" t="str" cm="1">
        <f t="array" aca="1" ref="IW77" ca="1">INDEX(IW$13:IW76,$B77+1,1)</f>
        <v>-</v>
      </c>
      <c r="IX77" s="535" t="str" cm="1">
        <f t="array" aca="1" ref="IX77" ca="1">INDEX(IX$13:IX76,$B77+1,1)</f>
        <v>-</v>
      </c>
      <c r="IY77" s="535" t="str" cm="1">
        <f t="array" aca="1" ref="IY77" ca="1">INDEX(IY$13:IY76,$B77+1,1)</f>
        <v>-</v>
      </c>
      <c r="IZ77" s="535" t="str" cm="1">
        <f t="array" aca="1" ref="IZ77" ca="1">INDEX(IZ$13:IZ76,$B77+1,1)</f>
        <v>-</v>
      </c>
      <c r="JA77" s="535" t="str" cm="1">
        <f t="array" aca="1" ref="JA77" ca="1">INDEX(JA$13:JA76,$B77+1,1)</f>
        <v>-</v>
      </c>
      <c r="JB77" s="535" t="str" cm="1">
        <f t="array" aca="1" ref="JB77" ca="1">INDEX(JB$13:JB76,$B77+1,1)</f>
        <v>-</v>
      </c>
      <c r="JC77" s="535" t="str" cm="1">
        <f t="array" aca="1" ref="JC77" ca="1">INDEX(JC$13:JC76,$B77+1,1)</f>
        <v>-</v>
      </c>
      <c r="JD77" s="535" t="str" cm="1">
        <f t="array" aca="1" ref="JD77" ca="1">INDEX(JD$13:JD76,$B77+1,1)</f>
        <v>-</v>
      </c>
      <c r="JE77" s="535" t="str" cm="1">
        <f t="array" aca="1" ref="JE77" ca="1">INDEX(JE$13:JE76,$B77+1,1)</f>
        <v>-</v>
      </c>
      <c r="JF77" s="535" t="str" cm="1">
        <f t="array" aca="1" ref="JF77" ca="1">INDEX(JF$13:JF76,$B77+1,1)</f>
        <v>-</v>
      </c>
      <c r="JG77" s="535" t="str" cm="1">
        <f t="array" aca="1" ref="JG77" ca="1">INDEX(JG$13:JG76,$B77+1,1)</f>
        <v>-</v>
      </c>
      <c r="JH77" s="535" cm="1">
        <f t="array" aca="1" ref="JH77" ca="1">INDEX(JH$13:JH76,$B77+1,1)</f>
        <v>0</v>
      </c>
      <c r="JI77" s="535" cm="1">
        <f t="array" aca="1" ref="JI77" ca="1">INDEX(JI$13:JI76,$B77+1,1)</f>
        <v>0</v>
      </c>
      <c r="JJ77" s="545" cm="1">
        <f t="array" aca="1" ref="JJ77" ca="1">IF(AND($N77=JJ$10,$AS77&lt;&gt;0),INDEX(i.LTWFeedLevels,$AS77,12),0)</f>
        <v>0</v>
      </c>
      <c r="JK77" s="630" cm="1">
        <f t="array" aca="1" ref="JK77" ca="1">IF(AND($N77=JK$10,$AT77&lt;&gt;0),INDEX(i.LTWFeedLevels,$AT77,12),0)</f>
        <v>0</v>
      </c>
      <c r="JL77" s="457">
        <f t="shared" ca="1" si="375"/>
        <v>0</v>
      </c>
      <c r="JM77" s="457">
        <f t="shared" ca="1" si="376"/>
        <v>0</v>
      </c>
      <c r="JN77" s="457">
        <f t="shared" ca="1" si="377"/>
        <v>0</v>
      </c>
      <c r="JO77" s="545" cm="1">
        <f t="array" aca="1" ref="JO77" ca="1">IF(AND($N77=JO$10,$AS77&lt;&gt;0),INDEX(i.LTWFeedLevels,$AS77,12),0)</f>
        <v>0</v>
      </c>
      <c r="JP77" s="630" cm="1">
        <f t="array" aca="1" ref="JP77" ca="1">IF(AND($N77=JP$10,$AT77&lt;&gt;0),INDEX(i.LTWFeedLevels,$AT77,12),0)</f>
        <v>0</v>
      </c>
      <c r="JQ77" s="457">
        <f t="shared" ca="1" si="378"/>
        <v>0</v>
      </c>
      <c r="JR77" s="457">
        <f t="shared" ca="1" si="379"/>
        <v>0</v>
      </c>
      <c r="JS77" s="457">
        <f t="shared" ca="1" si="380"/>
        <v>0</v>
      </c>
      <c r="JT77" s="545" cm="1">
        <f t="array" aca="1" ref="JT77" ca="1">IF(AND($N77=JT$10,$AS77&lt;&gt;0),INDEX(i.LTWFeedLevels,$AS77,12),0)</f>
        <v>0</v>
      </c>
      <c r="JU77" s="630" cm="1">
        <f t="array" aca="1" ref="JU77" ca="1">IF(AND($N77=JU$10,$AT77&lt;&gt;0),INDEX(i.LTWFeedLevels,$AT77,12),0)</f>
        <v>0</v>
      </c>
      <c r="JV77" s="457">
        <f t="shared" ca="1" si="381"/>
        <v>0</v>
      </c>
      <c r="JW77" s="457">
        <f t="shared" ca="1" si="382"/>
        <v>0</v>
      </c>
      <c r="JX77" s="457">
        <f t="shared" ca="1" si="383"/>
        <v>0</v>
      </c>
      <c r="JY77" s="189">
        <f t="shared" ca="1" si="271"/>
        <v>0</v>
      </c>
      <c r="JZ77" s="189">
        <f t="shared" ca="1" si="271"/>
        <v>0</v>
      </c>
      <c r="KA77" s="189">
        <f t="shared" ca="1" si="271"/>
        <v>0</v>
      </c>
      <c r="KB77" s="189">
        <f t="shared" ca="1" si="271"/>
        <v>0</v>
      </c>
      <c r="KC77" s="189">
        <f t="shared" ca="1" si="271"/>
        <v>0</v>
      </c>
      <c r="KD77" s="189">
        <f t="shared" ca="1" si="271"/>
        <v>0</v>
      </c>
      <c r="KE77" s="189">
        <f t="shared" ca="1" si="271"/>
        <v>0</v>
      </c>
      <c r="KF77" s="189">
        <f t="shared" ca="1" si="271"/>
        <v>0</v>
      </c>
      <c r="KG77" s="189">
        <f t="shared" ca="1" si="271"/>
        <v>0</v>
      </c>
      <c r="KH77" s="189">
        <f t="shared" ca="1" si="271"/>
        <v>0</v>
      </c>
      <c r="KI77" s="189">
        <f t="shared" ca="1" si="272"/>
        <v>0</v>
      </c>
      <c r="KJ77" s="189">
        <f t="shared" ca="1" si="272"/>
        <v>0</v>
      </c>
      <c r="KK77" s="189">
        <f t="shared" ca="1" si="272"/>
        <v>0</v>
      </c>
      <c r="KL77" s="189">
        <f t="shared" ca="1" si="272"/>
        <v>0</v>
      </c>
      <c r="KM77" s="189">
        <f t="shared" ca="1" si="272"/>
        <v>0</v>
      </c>
      <c r="KN77" s="189">
        <f t="shared" ca="1" si="272"/>
        <v>0</v>
      </c>
      <c r="KO77" s="189">
        <f t="shared" ca="1" si="272"/>
        <v>0</v>
      </c>
      <c r="KP77" s="189">
        <f t="shared" ca="1" si="272"/>
        <v>0</v>
      </c>
      <c r="KQ77" s="189">
        <f t="shared" ca="1" si="272"/>
        <v>0</v>
      </c>
      <c r="KR77" s="189">
        <f t="shared" ca="1" si="272"/>
        <v>0</v>
      </c>
      <c r="KS77" s="189">
        <f t="shared" ca="1" si="273"/>
        <v>0</v>
      </c>
      <c r="KT77" s="189">
        <f t="shared" ca="1" si="273"/>
        <v>0</v>
      </c>
      <c r="KU77" s="189">
        <f t="shared" ca="1" si="273"/>
        <v>0</v>
      </c>
      <c r="KV77" s="189">
        <f t="shared" ca="1" si="273"/>
        <v>0</v>
      </c>
      <c r="KW77" s="189">
        <f t="shared" ca="1" si="273"/>
        <v>0</v>
      </c>
      <c r="KX77" s="189">
        <f t="shared" ca="1" si="273"/>
        <v>0</v>
      </c>
      <c r="KY77" s="189">
        <f t="shared" ca="1" si="273"/>
        <v>0</v>
      </c>
      <c r="KZ77" s="189">
        <f t="shared" ca="1" si="273"/>
        <v>0</v>
      </c>
      <c r="LA77" s="189">
        <f t="shared" ca="1" si="273"/>
        <v>0</v>
      </c>
      <c r="LB77" s="189">
        <f t="shared" ca="1" si="273"/>
        <v>0</v>
      </c>
      <c r="LC77" s="189">
        <f t="shared" ca="1" si="274"/>
        <v>0</v>
      </c>
      <c r="LD77" s="189">
        <f t="shared" ca="1" si="274"/>
        <v>0</v>
      </c>
      <c r="LE77" s="189">
        <f t="shared" ca="1" si="274"/>
        <v>0</v>
      </c>
      <c r="LF77" s="189">
        <f t="shared" ca="1" si="274"/>
        <v>0</v>
      </c>
      <c r="LG77" s="189">
        <f t="shared" ca="1" si="274"/>
        <v>0</v>
      </c>
      <c r="LH77" s="189">
        <f t="shared" ca="1" si="274"/>
        <v>0</v>
      </c>
      <c r="LI77" s="189">
        <f t="shared" ca="1" si="274"/>
        <v>0</v>
      </c>
      <c r="LJ77" s="189">
        <f t="shared" ca="1" si="274"/>
        <v>0</v>
      </c>
      <c r="LK77" s="189">
        <f t="shared" ca="1" si="274"/>
        <v>0</v>
      </c>
      <c r="LL77" s="189">
        <f t="shared" ca="1" si="274"/>
        <v>0</v>
      </c>
      <c r="LM77" s="189">
        <f t="shared" ca="1" si="275"/>
        <v>0</v>
      </c>
      <c r="LN77" s="189">
        <f t="shared" ca="1" si="275"/>
        <v>0</v>
      </c>
      <c r="LO77" s="189">
        <f t="shared" ca="1" si="275"/>
        <v>0</v>
      </c>
      <c r="LP77" s="189">
        <f t="shared" ca="1" si="275"/>
        <v>0</v>
      </c>
      <c r="LQ77" s="189">
        <f t="shared" ca="1" si="275"/>
        <v>0</v>
      </c>
      <c r="LR77" s="189">
        <f t="shared" ca="1" si="275"/>
        <v>0</v>
      </c>
      <c r="LS77" s="189">
        <f t="shared" ca="1" si="275"/>
        <v>0</v>
      </c>
      <c r="LT77" s="189">
        <f t="shared" ca="1" si="275"/>
        <v>0</v>
      </c>
      <c r="LU77" s="189">
        <f t="shared" ca="1" si="275"/>
        <v>0</v>
      </c>
      <c r="LV77" s="189">
        <f t="shared" ca="1" si="275"/>
        <v>0</v>
      </c>
      <c r="LW77" s="189">
        <f t="shared" ca="1" si="276"/>
        <v>0</v>
      </c>
      <c r="LX77" s="189">
        <f t="shared" ca="1" si="276"/>
        <v>0</v>
      </c>
      <c r="LY77" s="189">
        <f t="shared" ca="1" si="276"/>
        <v>0</v>
      </c>
      <c r="LZ77" s="189">
        <f t="shared" ca="1" si="276"/>
        <v>0</v>
      </c>
      <c r="MA77" s="189">
        <f t="shared" ca="1" si="276"/>
        <v>0</v>
      </c>
      <c r="MB77" s="189">
        <f t="shared" ca="1" si="276"/>
        <v>0</v>
      </c>
      <c r="MC77" s="189">
        <f t="shared" ca="1" si="276"/>
        <v>0</v>
      </c>
      <c r="MD77" s="189">
        <f t="shared" ca="1" si="276"/>
        <v>0</v>
      </c>
      <c r="ME77" s="189">
        <f t="shared" ca="1" si="276"/>
        <v>0</v>
      </c>
      <c r="MF77" s="189">
        <f t="shared" ca="1" si="276"/>
        <v>0</v>
      </c>
      <c r="MG77" s="189">
        <f t="shared" ca="1" si="277"/>
        <v>0</v>
      </c>
      <c r="MH77" s="189">
        <f t="shared" ca="1" si="277"/>
        <v>0</v>
      </c>
      <c r="MI77" s="189">
        <f t="shared" ca="1" si="277"/>
        <v>0</v>
      </c>
      <c r="MJ77" s="189">
        <f t="shared" ca="1" si="277"/>
        <v>0</v>
      </c>
      <c r="MK77" s="189">
        <f t="shared" ca="1" si="277"/>
        <v>0</v>
      </c>
      <c r="ML77" s="189">
        <f t="shared" ca="1" si="277"/>
        <v>0</v>
      </c>
      <c r="MM77" s="189">
        <f t="shared" ca="1" si="277"/>
        <v>0</v>
      </c>
      <c r="MN77" s="189">
        <f t="shared" ca="1" si="277"/>
        <v>0</v>
      </c>
      <c r="MO77" s="189">
        <f t="shared" ca="1" si="277"/>
        <v>0</v>
      </c>
      <c r="MP77" s="189">
        <f t="shared" ca="1" si="277"/>
        <v>0</v>
      </c>
      <c r="MQ77" s="189">
        <f t="shared" ca="1" si="277"/>
        <v>0</v>
      </c>
      <c r="MR77" s="189">
        <f t="shared" ca="1" si="277"/>
        <v>0</v>
      </c>
      <c r="MS77" s="557">
        <f t="shared" ca="1" si="278"/>
        <v>0</v>
      </c>
      <c r="MT77" s="557">
        <f t="shared" ca="1" si="278"/>
        <v>0</v>
      </c>
      <c r="MU77" s="557">
        <f t="shared" ca="1" si="278"/>
        <v>0</v>
      </c>
      <c r="MV77" s="557">
        <f t="shared" ca="1" si="278"/>
        <v>0</v>
      </c>
      <c r="MW77" s="557">
        <f t="shared" ca="1" si="278"/>
        <v>0</v>
      </c>
      <c r="MX77" s="557">
        <f t="shared" ca="1" si="278"/>
        <v>0</v>
      </c>
      <c r="MY77" s="557">
        <f t="shared" ca="1" si="278"/>
        <v>0</v>
      </c>
      <c r="MZ77" s="557">
        <f t="shared" ca="1" si="278"/>
        <v>0</v>
      </c>
      <c r="NA77" s="557">
        <f t="shared" ca="1" si="278"/>
        <v>0</v>
      </c>
      <c r="NB77" s="557">
        <f t="shared" ca="1" si="278"/>
        <v>0</v>
      </c>
      <c r="NC77" s="557">
        <f t="shared" ca="1" si="279"/>
        <v>0</v>
      </c>
      <c r="ND77" s="557">
        <f t="shared" ca="1" si="279"/>
        <v>0</v>
      </c>
      <c r="NE77" s="557">
        <f t="shared" ca="1" si="279"/>
        <v>0</v>
      </c>
      <c r="NF77" s="557">
        <f t="shared" ca="1" si="279"/>
        <v>0</v>
      </c>
      <c r="NG77" s="557">
        <f t="shared" ca="1" si="279"/>
        <v>0</v>
      </c>
      <c r="NH77" s="557">
        <f t="shared" ca="1" si="279"/>
        <v>0</v>
      </c>
      <c r="NI77" s="557">
        <f t="shared" ca="1" si="279"/>
        <v>0</v>
      </c>
      <c r="NJ77" s="557">
        <f t="shared" ca="1" si="279"/>
        <v>0</v>
      </c>
      <c r="NK77" s="557">
        <f t="shared" ca="1" si="279"/>
        <v>0</v>
      </c>
      <c r="NL77" s="557">
        <f t="shared" ca="1" si="279"/>
        <v>0</v>
      </c>
      <c r="NM77" s="557">
        <f t="shared" ca="1" si="280"/>
        <v>0</v>
      </c>
      <c r="NN77" s="557">
        <f t="shared" ca="1" si="280"/>
        <v>0</v>
      </c>
      <c r="NO77" s="557">
        <f t="shared" ca="1" si="280"/>
        <v>0</v>
      </c>
      <c r="NP77" s="557">
        <f t="shared" ca="1" si="280"/>
        <v>0</v>
      </c>
      <c r="NQ77" s="557">
        <f t="shared" ca="1" si="280"/>
        <v>0</v>
      </c>
      <c r="NR77" s="557">
        <f t="shared" ca="1" si="280"/>
        <v>0</v>
      </c>
      <c r="NS77" s="557">
        <f t="shared" ca="1" si="280"/>
        <v>0</v>
      </c>
      <c r="NT77" s="557">
        <f t="shared" ca="1" si="280"/>
        <v>0</v>
      </c>
      <c r="NU77" s="557">
        <f t="shared" ca="1" si="280"/>
        <v>0</v>
      </c>
      <c r="NV77" s="557">
        <f t="shared" ca="1" si="280"/>
        <v>0</v>
      </c>
      <c r="NW77" s="557">
        <f t="shared" ca="1" si="281"/>
        <v>0</v>
      </c>
      <c r="NX77" s="557">
        <f t="shared" ca="1" si="281"/>
        <v>0</v>
      </c>
      <c r="NY77" s="557">
        <f t="shared" ca="1" si="281"/>
        <v>0</v>
      </c>
      <c r="NZ77" s="557">
        <f t="shared" ca="1" si="281"/>
        <v>0</v>
      </c>
      <c r="OA77" s="557">
        <f t="shared" ca="1" si="281"/>
        <v>0</v>
      </c>
      <c r="OB77" s="557">
        <f t="shared" ca="1" si="281"/>
        <v>0</v>
      </c>
      <c r="OC77" s="557">
        <f t="shared" ca="1" si="281"/>
        <v>0</v>
      </c>
      <c r="OD77" s="557">
        <f t="shared" ca="1" si="281"/>
        <v>0</v>
      </c>
      <c r="OE77" s="557">
        <f t="shared" ca="1" si="281"/>
        <v>0</v>
      </c>
      <c r="OF77" s="557">
        <f t="shared" ca="1" si="281"/>
        <v>0</v>
      </c>
      <c r="OG77" s="557">
        <f t="shared" ca="1" si="282"/>
        <v>0</v>
      </c>
      <c r="OH77" s="557">
        <f t="shared" ca="1" si="282"/>
        <v>0</v>
      </c>
      <c r="OI77" s="557">
        <f t="shared" ca="1" si="282"/>
        <v>0</v>
      </c>
      <c r="OJ77" s="557">
        <f t="shared" ca="1" si="282"/>
        <v>0</v>
      </c>
      <c r="OK77" s="557">
        <f t="shared" ca="1" si="282"/>
        <v>0</v>
      </c>
      <c r="OL77" s="557">
        <f t="shared" ca="1" si="282"/>
        <v>0</v>
      </c>
      <c r="OM77" s="557">
        <f t="shared" ca="1" si="282"/>
        <v>0</v>
      </c>
      <c r="ON77" s="557">
        <f t="shared" ca="1" si="282"/>
        <v>0</v>
      </c>
      <c r="OO77" s="557">
        <f t="shared" ca="1" si="282"/>
        <v>0</v>
      </c>
      <c r="OP77" s="557">
        <f t="shared" ca="1" si="282"/>
        <v>0</v>
      </c>
      <c r="OQ77" s="557">
        <f t="shared" ca="1" si="283"/>
        <v>0</v>
      </c>
      <c r="OR77" s="557">
        <f t="shared" ca="1" si="283"/>
        <v>0</v>
      </c>
      <c r="OS77" s="557">
        <f t="shared" ca="1" si="283"/>
        <v>0</v>
      </c>
      <c r="OT77" s="557">
        <f t="shared" ca="1" si="283"/>
        <v>0</v>
      </c>
      <c r="OU77" s="557">
        <f t="shared" ca="1" si="283"/>
        <v>0</v>
      </c>
      <c r="OV77" s="557">
        <f t="shared" ca="1" si="283"/>
        <v>0</v>
      </c>
      <c r="OW77" s="557">
        <f t="shared" ca="1" si="283"/>
        <v>0</v>
      </c>
      <c r="OX77" s="557">
        <f t="shared" ca="1" si="283"/>
        <v>0</v>
      </c>
      <c r="OY77" s="557">
        <f t="shared" ca="1" si="283"/>
        <v>0</v>
      </c>
      <c r="OZ77" s="557">
        <f t="shared" ca="1" si="283"/>
        <v>0</v>
      </c>
      <c r="PA77" s="557">
        <f t="shared" ca="1" si="284"/>
        <v>0</v>
      </c>
      <c r="PB77" s="557">
        <f t="shared" ca="1" si="284"/>
        <v>0</v>
      </c>
      <c r="PC77" s="557">
        <f t="shared" ca="1" si="284"/>
        <v>0</v>
      </c>
      <c r="PD77" s="557">
        <f t="shared" ca="1" si="284"/>
        <v>0</v>
      </c>
      <c r="PE77" s="557">
        <f t="shared" ca="1" si="284"/>
        <v>0</v>
      </c>
      <c r="PF77" s="557">
        <f t="shared" ca="1" si="284"/>
        <v>0</v>
      </c>
      <c r="PG77" s="557">
        <f t="shared" ca="1" si="284"/>
        <v>0</v>
      </c>
      <c r="PH77" s="557">
        <f t="shared" ca="1" si="284"/>
        <v>0</v>
      </c>
      <c r="PI77" s="557">
        <f t="shared" ca="1" si="284"/>
        <v>0</v>
      </c>
      <c r="PJ77" s="557">
        <f t="shared" ca="1" si="284"/>
        <v>0</v>
      </c>
      <c r="PK77" s="557">
        <f t="shared" ca="1" si="285"/>
        <v>0</v>
      </c>
      <c r="PL77" s="557">
        <f t="shared" ca="1" si="285"/>
        <v>0</v>
      </c>
      <c r="PM77" s="557">
        <f t="shared" ca="1" si="285"/>
        <v>0</v>
      </c>
      <c r="PN77" s="557">
        <f t="shared" ca="1" si="285"/>
        <v>0</v>
      </c>
      <c r="PO77" s="557">
        <f t="shared" ca="1" si="285"/>
        <v>0</v>
      </c>
      <c r="PP77" s="557">
        <f t="shared" ca="1" si="285"/>
        <v>0</v>
      </c>
      <c r="PQ77" s="557">
        <f t="shared" ca="1" si="285"/>
        <v>0</v>
      </c>
      <c r="PR77" s="557">
        <f t="shared" ca="1" si="285"/>
        <v>0</v>
      </c>
      <c r="PS77" s="557">
        <f t="shared" ca="1" si="285"/>
        <v>0</v>
      </c>
      <c r="PT77" s="557">
        <f t="shared" ca="1" si="285"/>
        <v>0</v>
      </c>
      <c r="PU77" s="557">
        <f t="shared" ca="1" si="286"/>
        <v>0</v>
      </c>
      <c r="PV77" s="557">
        <f t="shared" ca="1" si="286"/>
        <v>0</v>
      </c>
      <c r="PW77" s="557">
        <f t="shared" ca="1" si="286"/>
        <v>0</v>
      </c>
      <c r="PX77" s="557">
        <f t="shared" ca="1" si="286"/>
        <v>0</v>
      </c>
      <c r="PY77" s="557">
        <f t="shared" ca="1" si="286"/>
        <v>0</v>
      </c>
      <c r="PZ77" s="557">
        <f t="shared" ca="1" si="286"/>
        <v>0</v>
      </c>
      <c r="QA77" s="557">
        <f t="shared" ca="1" si="286"/>
        <v>0</v>
      </c>
      <c r="QB77" s="557">
        <f t="shared" ca="1" si="286"/>
        <v>0</v>
      </c>
      <c r="QC77" s="557">
        <f t="shared" ca="1" si="286"/>
        <v>0</v>
      </c>
      <c r="QD77" s="557">
        <f t="shared" ca="1" si="286"/>
        <v>0</v>
      </c>
      <c r="QE77" s="557">
        <f t="shared" ca="1" si="287"/>
        <v>0</v>
      </c>
      <c r="QF77" s="557">
        <f t="shared" ca="1" si="287"/>
        <v>0</v>
      </c>
      <c r="QG77" s="557">
        <f t="shared" ca="1" si="287"/>
        <v>0</v>
      </c>
      <c r="QH77" s="557">
        <f t="shared" ca="1" si="287"/>
        <v>0</v>
      </c>
      <c r="QI77" s="557">
        <f t="shared" ca="1" si="287"/>
        <v>0</v>
      </c>
      <c r="QJ77" s="557">
        <f t="shared" ca="1" si="287"/>
        <v>0</v>
      </c>
      <c r="QK77" s="557">
        <f t="shared" ca="1" si="287"/>
        <v>0</v>
      </c>
      <c r="QL77" s="557">
        <f t="shared" ca="1" si="287"/>
        <v>0</v>
      </c>
      <c r="QM77" s="557">
        <f t="shared" ca="1" si="287"/>
        <v>0</v>
      </c>
      <c r="QN77" s="557">
        <f t="shared" ca="1" si="287"/>
        <v>0</v>
      </c>
      <c r="QO77" s="557">
        <f t="shared" ca="1" si="288"/>
        <v>0</v>
      </c>
      <c r="QP77" s="557">
        <f t="shared" ca="1" si="288"/>
        <v>0</v>
      </c>
      <c r="QQ77" s="557">
        <f t="shared" ca="1" si="288"/>
        <v>0</v>
      </c>
      <c r="QR77" s="557">
        <f t="shared" ca="1" si="288"/>
        <v>0</v>
      </c>
      <c r="QS77" s="557">
        <f t="shared" ca="1" si="288"/>
        <v>0</v>
      </c>
      <c r="QT77" s="557">
        <f t="shared" ca="1" si="288"/>
        <v>0</v>
      </c>
      <c r="QU77" s="557">
        <f t="shared" ca="1" si="288"/>
        <v>0</v>
      </c>
      <c r="QV77" s="557">
        <f t="shared" ca="1" si="288"/>
        <v>0</v>
      </c>
      <c r="QW77" s="557">
        <f t="shared" ca="1" si="288"/>
        <v>0</v>
      </c>
      <c r="QX77" s="557">
        <f t="shared" ca="1" si="288"/>
        <v>0</v>
      </c>
      <c r="QY77" s="557">
        <f t="shared" ca="1" si="289"/>
        <v>0</v>
      </c>
      <c r="QZ77" s="557">
        <f t="shared" ca="1" si="289"/>
        <v>0</v>
      </c>
      <c r="RA77" s="557">
        <f t="shared" ca="1" si="289"/>
        <v>0</v>
      </c>
      <c r="RB77" s="557">
        <f t="shared" ca="1" si="289"/>
        <v>0</v>
      </c>
      <c r="RC77" s="557">
        <f t="shared" ca="1" si="289"/>
        <v>0</v>
      </c>
      <c r="RD77" s="557">
        <f t="shared" ca="1" si="289"/>
        <v>0</v>
      </c>
      <c r="RE77" s="557">
        <f t="shared" ca="1" si="289"/>
        <v>0</v>
      </c>
      <c r="RF77" s="557">
        <f t="shared" ca="1" si="289"/>
        <v>0</v>
      </c>
      <c r="RG77" s="557">
        <f t="shared" ca="1" si="289"/>
        <v>0</v>
      </c>
      <c r="RH77" s="557">
        <f t="shared" ca="1" si="289"/>
        <v>0</v>
      </c>
      <c r="RI77" s="557">
        <f t="shared" ca="1" si="290"/>
        <v>0</v>
      </c>
      <c r="RJ77" s="557">
        <f t="shared" ca="1" si="290"/>
        <v>0</v>
      </c>
      <c r="RK77" s="557">
        <f t="shared" ca="1" si="290"/>
        <v>0</v>
      </c>
      <c r="RL77" s="557">
        <f t="shared" ca="1" si="290"/>
        <v>0</v>
      </c>
      <c r="RM77" s="557">
        <f t="shared" ca="1" si="290"/>
        <v>0</v>
      </c>
      <c r="RN77" s="557">
        <f t="shared" ca="1" si="290"/>
        <v>0</v>
      </c>
      <c r="RO77" s="557">
        <f t="shared" ca="1" si="290"/>
        <v>0</v>
      </c>
      <c r="RP77" s="557">
        <f t="shared" ca="1" si="290"/>
        <v>0</v>
      </c>
      <c r="RQ77" s="557">
        <f t="shared" ca="1" si="290"/>
        <v>0</v>
      </c>
      <c r="RR77" s="557">
        <f t="shared" ca="1" si="290"/>
        <v>0</v>
      </c>
      <c r="RS77" s="557">
        <f t="shared" ca="1" si="291"/>
        <v>0</v>
      </c>
      <c r="RT77" s="557">
        <f t="shared" ca="1" si="291"/>
        <v>0</v>
      </c>
      <c r="RU77" s="557">
        <f t="shared" ca="1" si="291"/>
        <v>0</v>
      </c>
      <c r="RV77" s="557">
        <f t="shared" ca="1" si="291"/>
        <v>0</v>
      </c>
      <c r="RW77" s="557">
        <f t="shared" ca="1" si="291"/>
        <v>0</v>
      </c>
      <c r="RX77" s="557">
        <f t="shared" ca="1" si="291"/>
        <v>0</v>
      </c>
      <c r="RY77" s="557">
        <f t="shared" ca="1" si="291"/>
        <v>0</v>
      </c>
      <c r="RZ77" s="557">
        <f t="shared" ca="1" si="291"/>
        <v>0</v>
      </c>
      <c r="SA77" s="557">
        <f t="shared" ca="1" si="291"/>
        <v>0</v>
      </c>
      <c r="SB77" s="557">
        <f t="shared" ca="1" si="291"/>
        <v>0</v>
      </c>
      <c r="SC77" s="557">
        <f t="shared" ca="1" si="292"/>
        <v>0</v>
      </c>
      <c r="SD77" s="557">
        <f t="shared" ca="1" si="292"/>
        <v>0</v>
      </c>
      <c r="SE77" s="557">
        <f t="shared" ca="1" si="292"/>
        <v>0</v>
      </c>
      <c r="SF77" s="557">
        <f t="shared" ca="1" si="292"/>
        <v>0</v>
      </c>
      <c r="SG77" s="557">
        <f t="shared" ca="1" si="292"/>
        <v>0</v>
      </c>
      <c r="SH77" s="557">
        <f t="shared" ca="1" si="292"/>
        <v>0</v>
      </c>
      <c r="SI77" s="557">
        <f t="shared" ca="1" si="292"/>
        <v>0</v>
      </c>
      <c r="SJ77" s="557">
        <f t="shared" ca="1" si="292"/>
        <v>0</v>
      </c>
      <c r="SK77" s="557">
        <f t="shared" ca="1" si="292"/>
        <v>0</v>
      </c>
      <c r="SL77" s="557">
        <f t="shared" ca="1" si="292"/>
        <v>0</v>
      </c>
      <c r="SM77" s="557">
        <f t="shared" ca="1" si="293"/>
        <v>0</v>
      </c>
      <c r="SN77" s="557">
        <f t="shared" ca="1" si="293"/>
        <v>0</v>
      </c>
      <c r="SO77" s="557">
        <f t="shared" ca="1" si="293"/>
        <v>0</v>
      </c>
      <c r="SP77" s="557">
        <f t="shared" ca="1" si="293"/>
        <v>0</v>
      </c>
      <c r="SQ77" s="557">
        <f t="shared" ca="1" si="293"/>
        <v>0</v>
      </c>
      <c r="SR77" s="557">
        <f t="shared" ca="1" si="293"/>
        <v>0</v>
      </c>
      <c r="SS77" s="557">
        <f t="shared" ca="1" si="293"/>
        <v>0</v>
      </c>
      <c r="ST77" s="557">
        <f t="shared" ca="1" si="293"/>
        <v>0</v>
      </c>
      <c r="SU77" s="557">
        <f t="shared" ca="1" si="293"/>
        <v>0</v>
      </c>
      <c r="SV77" s="557">
        <f t="shared" ca="1" si="293"/>
        <v>0</v>
      </c>
      <c r="SW77" s="557">
        <f t="shared" ca="1" si="294"/>
        <v>0</v>
      </c>
      <c r="SX77" s="557">
        <f t="shared" ca="1" si="294"/>
        <v>0</v>
      </c>
      <c r="SY77" s="557">
        <f t="shared" ca="1" si="294"/>
        <v>0</v>
      </c>
      <c r="SZ77" s="557">
        <f t="shared" ca="1" si="294"/>
        <v>0</v>
      </c>
      <c r="TA77" s="557">
        <f t="shared" ca="1" si="294"/>
        <v>0</v>
      </c>
      <c r="TB77" s="557">
        <f t="shared" ca="1" si="294"/>
        <v>0</v>
      </c>
      <c r="TC77" s="557">
        <f t="shared" ca="1" si="294"/>
        <v>0</v>
      </c>
      <c r="TD77" s="557">
        <f t="shared" ca="1" si="294"/>
        <v>0</v>
      </c>
      <c r="TE77" s="557">
        <f t="shared" ca="1" si="294"/>
        <v>0</v>
      </c>
      <c r="TF77" s="557">
        <f t="shared" ca="1" si="294"/>
        <v>0</v>
      </c>
      <c r="TG77" s="557">
        <f t="shared" ca="1" si="295"/>
        <v>0</v>
      </c>
      <c r="TH77" s="557">
        <f t="shared" ca="1" si="295"/>
        <v>0</v>
      </c>
      <c r="TI77" s="557">
        <f t="shared" ca="1" si="295"/>
        <v>0</v>
      </c>
      <c r="TJ77" s="557">
        <f t="shared" ca="1" si="295"/>
        <v>0</v>
      </c>
      <c r="TK77" s="557">
        <f t="shared" ca="1" si="295"/>
        <v>0</v>
      </c>
      <c r="TL77" s="557">
        <f t="shared" ca="1" si="295"/>
        <v>0</v>
      </c>
      <c r="TM77" s="557">
        <f t="shared" ca="1" si="295"/>
        <v>0</v>
      </c>
      <c r="TN77" s="557">
        <f t="shared" ca="1" si="295"/>
        <v>0</v>
      </c>
      <c r="TO77" s="557">
        <f t="shared" ca="1" si="295"/>
        <v>0</v>
      </c>
      <c r="TP77" s="557">
        <f t="shared" ca="1" si="295"/>
        <v>0</v>
      </c>
      <c r="TQ77" s="557">
        <f t="shared" ca="1" si="296"/>
        <v>0</v>
      </c>
      <c r="TR77" s="557">
        <f t="shared" ca="1" si="296"/>
        <v>0</v>
      </c>
      <c r="TS77" s="557">
        <f t="shared" ca="1" si="296"/>
        <v>0</v>
      </c>
      <c r="TT77" s="557">
        <f t="shared" ca="1" si="296"/>
        <v>0</v>
      </c>
      <c r="TU77" s="557">
        <f t="shared" ca="1" si="296"/>
        <v>0</v>
      </c>
      <c r="TV77" s="557">
        <f t="shared" ca="1" si="296"/>
        <v>0</v>
      </c>
      <c r="TW77" s="557">
        <f t="shared" ca="1" si="296"/>
        <v>0</v>
      </c>
      <c r="TX77" s="557">
        <f t="shared" ca="1" si="296"/>
        <v>0</v>
      </c>
      <c r="TY77" s="557">
        <f t="shared" ca="1" si="296"/>
        <v>0</v>
      </c>
      <c r="TZ77" s="557">
        <f t="shared" ca="1" si="296"/>
        <v>0</v>
      </c>
      <c r="UA77" s="557">
        <f t="shared" ca="1" si="297"/>
        <v>0</v>
      </c>
      <c r="UB77" s="557">
        <f t="shared" ca="1" si="297"/>
        <v>0</v>
      </c>
      <c r="UC77" s="557">
        <f t="shared" ca="1" si="297"/>
        <v>0</v>
      </c>
      <c r="UD77" s="557">
        <f t="shared" ca="1" si="297"/>
        <v>0</v>
      </c>
      <c r="UE77" s="557">
        <f t="shared" ca="1" si="297"/>
        <v>0</v>
      </c>
      <c r="UF77" s="557">
        <f t="shared" ca="1" si="297"/>
        <v>0</v>
      </c>
      <c r="UG77" s="557">
        <f t="shared" ca="1" si="297"/>
        <v>0</v>
      </c>
      <c r="UH77" s="557">
        <f t="shared" ca="1" si="297"/>
        <v>0</v>
      </c>
      <c r="UI77" s="557">
        <f t="shared" ca="1" si="297"/>
        <v>0</v>
      </c>
      <c r="UJ77" s="557">
        <f t="shared" ca="1" si="297"/>
        <v>0</v>
      </c>
      <c r="UK77" s="557">
        <f t="shared" ca="1" si="298"/>
        <v>0</v>
      </c>
      <c r="UL77" s="557">
        <f t="shared" ca="1" si="298"/>
        <v>0</v>
      </c>
      <c r="UM77" s="557">
        <f t="shared" ca="1" si="298"/>
        <v>0</v>
      </c>
      <c r="UN77" s="557">
        <f t="shared" ca="1" si="298"/>
        <v>0</v>
      </c>
      <c r="UO77" s="557">
        <f t="shared" ca="1" si="298"/>
        <v>0</v>
      </c>
      <c r="UP77" s="557">
        <f t="shared" ca="1" si="298"/>
        <v>0</v>
      </c>
      <c r="UQ77" s="557">
        <f t="shared" ca="1" si="298"/>
        <v>0</v>
      </c>
      <c r="UR77" s="557">
        <f t="shared" ca="1" si="298"/>
        <v>0</v>
      </c>
      <c r="US77" s="557">
        <f t="shared" ca="1" si="298"/>
        <v>0</v>
      </c>
      <c r="UT77" s="557">
        <f t="shared" ca="1" si="298"/>
        <v>0</v>
      </c>
      <c r="UU77" s="557">
        <f t="shared" ca="1" si="299"/>
        <v>0</v>
      </c>
      <c r="UV77" s="557">
        <f t="shared" ca="1" si="299"/>
        <v>0</v>
      </c>
      <c r="UW77" s="557">
        <f t="shared" ca="1" si="299"/>
        <v>0</v>
      </c>
      <c r="UX77" s="557">
        <f t="shared" ca="1" si="299"/>
        <v>0</v>
      </c>
      <c r="UY77" s="557">
        <f t="shared" ca="1" si="299"/>
        <v>0</v>
      </c>
      <c r="UZ77" s="557">
        <f t="shared" ca="1" si="299"/>
        <v>0</v>
      </c>
      <c r="VA77" s="557">
        <f t="shared" ca="1" si="299"/>
        <v>0</v>
      </c>
      <c r="VB77" s="557">
        <f t="shared" ca="1" si="299"/>
        <v>0</v>
      </c>
      <c r="VC77" s="557">
        <f t="shared" ca="1" si="299"/>
        <v>0</v>
      </c>
      <c r="VD77" s="557">
        <f t="shared" ca="1" si="299"/>
        <v>0</v>
      </c>
      <c r="VE77" s="557">
        <f t="shared" ca="1" si="300"/>
        <v>0</v>
      </c>
      <c r="VF77" s="557">
        <f t="shared" ca="1" si="300"/>
        <v>0</v>
      </c>
      <c r="VG77" s="557">
        <f t="shared" ca="1" si="300"/>
        <v>0</v>
      </c>
      <c r="VH77" s="557">
        <f t="shared" ca="1" si="300"/>
        <v>0</v>
      </c>
      <c r="VI77" s="557">
        <f t="shared" ca="1" si="300"/>
        <v>0</v>
      </c>
      <c r="VJ77" s="557">
        <f t="shared" ca="1" si="300"/>
        <v>0</v>
      </c>
      <c r="VK77" s="557">
        <f t="shared" ca="1" si="300"/>
        <v>0</v>
      </c>
      <c r="VL77" s="557">
        <f t="shared" ca="1" si="300"/>
        <v>0</v>
      </c>
      <c r="VM77" s="557">
        <f t="shared" ca="1" si="300"/>
        <v>0</v>
      </c>
      <c r="VN77" s="557">
        <f t="shared" ca="1" si="300"/>
        <v>0</v>
      </c>
      <c r="VO77" s="557">
        <f t="shared" ca="1" si="300"/>
        <v>0</v>
      </c>
      <c r="VP77" s="189">
        <f t="shared" ca="1" si="301"/>
        <v>0</v>
      </c>
      <c r="VQ77" s="189">
        <f t="shared" ca="1" si="301"/>
        <v>0</v>
      </c>
      <c r="VR77" s="189">
        <f t="shared" ca="1" si="301"/>
        <v>0</v>
      </c>
      <c r="VS77" s="189">
        <f t="shared" ca="1" si="301"/>
        <v>0</v>
      </c>
      <c r="VT77" s="189">
        <f t="shared" ca="1" si="301"/>
        <v>0</v>
      </c>
      <c r="VU77" s="230">
        <f t="shared" ca="1" si="302"/>
        <v>0</v>
      </c>
      <c r="VV77" s="189">
        <f t="shared" ca="1" si="303"/>
        <v>0</v>
      </c>
      <c r="VW77" s="189">
        <f t="shared" ca="1" si="303"/>
        <v>0</v>
      </c>
      <c r="VX77" s="189">
        <f t="shared" ca="1" si="303"/>
        <v>0</v>
      </c>
      <c r="VY77" s="189">
        <f t="shared" ca="1" si="303"/>
        <v>0</v>
      </c>
      <c r="VZ77" s="189">
        <f t="shared" ca="1" si="303"/>
        <v>0</v>
      </c>
      <c r="WA77" s="230">
        <f t="shared" ca="1" si="304"/>
        <v>0</v>
      </c>
      <c r="WB77" s="231">
        <f t="shared" ca="1" si="305"/>
        <v>0</v>
      </c>
      <c r="WC77" s="231">
        <f t="shared" ca="1" si="305"/>
        <v>0</v>
      </c>
      <c r="WD77" s="231">
        <f t="shared" ca="1" si="305"/>
        <v>0</v>
      </c>
      <c r="WE77" s="231">
        <f t="shared" ca="1" si="305"/>
        <v>0</v>
      </c>
      <c r="WF77" s="544">
        <f t="shared" ca="1" si="306"/>
        <v>0</v>
      </c>
      <c r="WG77" s="231">
        <f t="shared" ca="1" si="307"/>
        <v>0</v>
      </c>
      <c r="WH77" s="231">
        <f t="shared" ca="1" si="307"/>
        <v>0</v>
      </c>
      <c r="WI77" s="231">
        <f t="shared" ca="1" si="307"/>
        <v>0</v>
      </c>
      <c r="WJ77" s="231">
        <f t="shared" ca="1" si="307"/>
        <v>0</v>
      </c>
      <c r="WK77" s="544">
        <f t="shared" ca="1" si="308"/>
        <v>0</v>
      </c>
      <c r="WL77" s="544">
        <f t="shared" ca="1" si="308"/>
        <v>0</v>
      </c>
      <c r="WM77" s="544">
        <f t="shared" ca="1" si="308"/>
        <v>0</v>
      </c>
      <c r="WN77" s="544">
        <f t="shared" ca="1" si="308"/>
        <v>0</v>
      </c>
      <c r="WO77" s="544">
        <f t="shared" ca="1" si="308"/>
        <v>0</v>
      </c>
      <c r="WP77" s="544">
        <f t="shared" ca="1" si="308"/>
        <v>0</v>
      </c>
      <c r="WQ77" s="544">
        <f t="shared" ca="1" si="308"/>
        <v>0</v>
      </c>
      <c r="WR77" s="535" cm="1">
        <f t="array" aca="1" ref="WR77" ca="1">INDEX(WR$13:WR76,$B77+1,1)</f>
        <v>0</v>
      </c>
      <c r="WS77" s="411">
        <f t="shared" ca="1" si="309"/>
        <v>67</v>
      </c>
      <c r="WT77" s="18"/>
      <c r="WU77" s="535" cm="1">
        <f t="array" aca="1" ref="WU77" ca="1">INDEX(WU$13:WU76,$B77+1,1)</f>
        <v>0</v>
      </c>
      <c r="WV77" s="411">
        <f t="shared" si="310"/>
        <v>0</v>
      </c>
      <c r="WW77" s="535" cm="1">
        <f t="array" aca="1" ref="WW77" ca="1">INDEX(WW$13:WW76,$B77+1,1)</f>
        <v>0</v>
      </c>
      <c r="WX77" s="535" t="str" cm="1">
        <f t="array" aca="1" ref="WX77" ca="1">INDEX(WX$13:WX76,$B77+1,1)</f>
        <v>-</v>
      </c>
      <c r="WY77" s="535" t="str" cm="1">
        <f t="array" aca="1" ref="WY77" ca="1">INDEX(WY$13:WY76,$B77+1,1)</f>
        <v>-</v>
      </c>
      <c r="WZ77" s="535" t="str" cm="1">
        <f t="array" aca="1" ref="WZ77" ca="1">INDEX(WZ$13:WZ76,$B77+1,1)</f>
        <v>-</v>
      </c>
      <c r="XA77" s="535" t="str" cm="1">
        <f t="array" aca="1" ref="XA77" ca="1">INDEX(XA$13:XA76,$B77+1,1)</f>
        <v>-</v>
      </c>
      <c r="XB77" s="535" t="str" cm="1">
        <f t="array" aca="1" ref="XB77" ca="1">INDEX(XB$13:XB76,$B77+1,1)</f>
        <v>-</v>
      </c>
      <c r="XC77" s="535" t="str" cm="1">
        <f t="array" aca="1" ref="XC77" ca="1">INDEX(XC$13:XC76,$B77+1,1)</f>
        <v>-</v>
      </c>
      <c r="XD77" s="535" t="str" cm="1">
        <f t="array" aca="1" ref="XD77" ca="1">INDEX(XD$13:XD76,$B77+1,1)</f>
        <v>-</v>
      </c>
      <c r="XE77" s="535" t="str" cm="1">
        <f t="array" aca="1" ref="XE77" ca="1">INDEX(XE$13:XE76,$B77+1,1)</f>
        <v>-</v>
      </c>
      <c r="XF77" s="535" t="str" cm="1">
        <f t="array" aca="1" ref="XF77" ca="1">INDEX(XF$13:XF76,$B77+1,1)</f>
        <v>-</v>
      </c>
      <c r="XG77" s="535" t="str" cm="1">
        <f t="array" aca="1" ref="XG77" ca="1">INDEX(XG$13:XG76,$B77+1,1)</f>
        <v>-</v>
      </c>
      <c r="XH77" s="535" t="str" cm="1">
        <f t="array" aca="1" ref="XH77" ca="1">INDEX(XH$13:XH76,$B77+1,1)</f>
        <v>-</v>
      </c>
      <c r="XI77" s="535" t="str" cm="1">
        <f t="array" aca="1" ref="XI77" ca="1">INDEX(XI$13:XI76,$B77+1,1)</f>
        <v>-</v>
      </c>
      <c r="XJ77" s="535" t="str" cm="1">
        <f t="array" aca="1" ref="XJ77" ca="1">INDEX(XJ$13:XJ76,$B77+1,1)</f>
        <v>-</v>
      </c>
      <c r="XK77" s="535" t="str" cm="1">
        <f t="array" aca="1" ref="XK77" ca="1">INDEX(XK$13:XK76,$B77+1,1)</f>
        <v>-</v>
      </c>
      <c r="XL77" s="535" t="str" cm="1">
        <f t="array" aca="1" ref="XL77" ca="1">INDEX(XL$13:XL76,$B77+1,1)</f>
        <v>-</v>
      </c>
      <c r="XM77" s="535" t="str" cm="1">
        <f t="array" aca="1" ref="XM77" ca="1">INDEX(XM$13:XM76,$B77+1,1)</f>
        <v>-</v>
      </c>
      <c r="XN77" s="18"/>
      <c r="XO77" s="411" t="b">
        <f t="shared" ca="1" si="311"/>
        <v>0</v>
      </c>
      <c r="XP77" s="535" t="str" cm="1">
        <f t="array" aca="1" ref="XP77" ca="1">INDEX(XP$13:XP76,$B77+1,1)</f>
        <v>-</v>
      </c>
      <c r="XQ77" s="535" t="str" cm="1">
        <f t="array" aca="1" ref="XQ77" ca="1">INDEX(XQ$13:XQ76,$B77+1,1)</f>
        <v>-</v>
      </c>
      <c r="XR77" s="535" t="str" cm="1">
        <f t="array" aca="1" ref="XR77" ca="1">INDEX(XR$13:XR76,$B77+1,1)</f>
        <v>-</v>
      </c>
      <c r="XS77" s="535" t="str" cm="1">
        <f t="array" aca="1" ref="XS77" ca="1">INDEX(XS$13:XS76,$B77+1,1)</f>
        <v>-</v>
      </c>
      <c r="XT77" s="535" t="str" cm="1">
        <f t="array" aca="1" ref="XT77" ca="1">INDEX(XT$13:XT76,$B77+1,1)</f>
        <v>-</v>
      </c>
      <c r="XU77" s="535" t="str" cm="1">
        <f t="array" aca="1" ref="XU77" ca="1">INDEX(XU$13:XU76,$B77+1,1)</f>
        <v>-</v>
      </c>
      <c r="XV77" s="411">
        <f t="shared" ca="1" si="312"/>
        <v>0.35</v>
      </c>
      <c r="XW77" s="475">
        <v>50</v>
      </c>
      <c r="XX77" s="535" cm="1">
        <f t="array" aca="1" ref="XX77" ca="1">INDEX(XX$13:XX76,$B77+1,1)</f>
        <v>0</v>
      </c>
      <c r="XY77" s="475">
        <v>1</v>
      </c>
      <c r="XZ77" s="535" cm="1">
        <f t="array" aca="1" ref="XZ77" ca="1">INDEX(XZ$13:XZ76,$B77+1,1)</f>
        <v>0</v>
      </c>
      <c r="YA77" s="535" t="str" cm="1">
        <f t="array" aca="1" ref="YA77" ca="1">INDEX(YA$13:YA76,$B77+1,1)</f>
        <v>-</v>
      </c>
      <c r="YB77" s="545" cm="1">
        <f t="array" aca="1" ref="YB77" ca="1">INDEX(i.AgeJ,$AD77,1)</f>
        <v>0</v>
      </c>
      <c r="YC77" s="535" t="str" cm="1">
        <f t="array" aca="1" ref="YC77" ca="1">INDEX(YC$13:YC76,$B77+1,1)</f>
        <v>-</v>
      </c>
      <c r="YD77" s="411" t="str">
        <f t="shared" si="313"/>
        <v>-</v>
      </c>
      <c r="YE77" s="411" t="str">
        <f t="shared" si="313"/>
        <v>-</v>
      </c>
      <c r="YF77" s="535" t="str" cm="1">
        <f t="array" aca="1" ref="YF77" ca="1">INDEX(YF$13:YF76,$B77+1,1)</f>
        <v>-</v>
      </c>
      <c r="YG77" s="535" t="str" cm="1">
        <f t="array" aca="1" ref="YG77" ca="1">INDEX(YG$13:YG76,$B77+1,1)</f>
        <v>-</v>
      </c>
      <c r="YH77" s="535" t="str" cm="1">
        <f t="array" aca="1" ref="YH77" ca="1">INDEX(YH$13:YH76,$B77+1,1)</f>
        <v>-</v>
      </c>
      <c r="YI77" s="535" t="str" cm="1">
        <f t="array" aca="1" ref="YI77" ca="1">INDEX(YI$13:YI76,$B77+1,1)</f>
        <v>-</v>
      </c>
      <c r="YJ77" s="535" t="str" cm="1">
        <f t="array" aca="1" ref="YJ77" ca="1">INDEX(YJ$13:YJ76,$B77+1,1)</f>
        <v>-</v>
      </c>
      <c r="YK77" s="535" t="b" cm="1">
        <f t="array" aca="1" ref="YK77" ca="1">INDEX(YK$13:YK76,$B77+1,1)</f>
        <v>1</v>
      </c>
      <c r="YL77" s="535" t="str" cm="1">
        <f t="array" aca="1" ref="YL77" ca="1">INDEX(YL$13:YL76,$B77+1,1)</f>
        <v>-</v>
      </c>
      <c r="YM77" s="535" cm="1">
        <f t="array" aca="1" ref="YM77" ca="1">INDEX(YM$13:YM76,$B77+1,1)</f>
        <v>0</v>
      </c>
      <c r="YN77" s="535" cm="1">
        <f t="array" aca="1" ref="YN77" ca="1">INDEX(YN$13:YN76,$B77+1,1)</f>
        <v>0</v>
      </c>
      <c r="YO77" s="535" cm="1">
        <f t="array" aca="1" ref="YO77" ca="1">INDEX(YO$13:YO76,$B77+1,1)</f>
        <v>0</v>
      </c>
      <c r="YP77" s="18"/>
      <c r="YQ77" s="411">
        <f t="shared" si="314"/>
        <v>50</v>
      </c>
      <c r="YR77" s="411">
        <f t="shared" si="314"/>
        <v>50</v>
      </c>
      <c r="YS77" s="411">
        <f t="shared" si="314"/>
        <v>50</v>
      </c>
      <c r="YT77" s="411">
        <f t="shared" si="314"/>
        <v>50</v>
      </c>
      <c r="YU77" s="535" cm="1">
        <f t="array" aca="1" ref="YU77" ca="1">INDEX(YU$13:YU76,$B77+1,1)</f>
        <v>1</v>
      </c>
      <c r="YV77" s="535" cm="1">
        <f t="array" aca="1" ref="YV77" ca="1">INDEX(YV$13:YV76,$B77+1,1)</f>
        <v>1</v>
      </c>
      <c r="YW77" s="535" cm="1">
        <f t="array" aca="1" ref="YW77" ca="1">INDEX(YW$13:YW76,$B77+1,1)</f>
        <v>1</v>
      </c>
      <c r="YX77" s="535" cm="1">
        <f t="array" aca="1" ref="YX77" ca="1">INDEX(YX$13:YX76,$B77+1,1)</f>
        <v>1</v>
      </c>
      <c r="YY77" s="535" t="str" cm="1">
        <f t="array" aca="1" ref="YY77" ca="1">INDEX(YY$13:YY76,$B77+1,1)</f>
        <v>-</v>
      </c>
      <c r="YZ77" s="535" t="str" cm="1">
        <f t="array" aca="1" ref="YZ77" ca="1">INDEX(YZ$13:YZ76,$B77+1,1)</f>
        <v>-</v>
      </c>
      <c r="ZA77" s="535" t="str" cm="1">
        <f t="array" aca="1" ref="ZA77" ca="1">INDEX(ZA$13:ZA76,$B77+1,1)</f>
        <v>-</v>
      </c>
      <c r="ZB77" s="535" t="str" cm="1">
        <f t="array" aca="1" ref="ZB77" ca="1">INDEX(ZB$13:ZB76,$B77+1,1)</f>
        <v>-</v>
      </c>
      <c r="ZC77" s="535" t="str" cm="1">
        <f t="array" aca="1" ref="ZC77" ca="1">INDEX(ZC$13:ZC76,$B77+1,1)</f>
        <v>-</v>
      </c>
      <c r="ZD77" s="18"/>
      <c r="ZE77" s="411">
        <f t="shared" ca="1" si="315"/>
        <v>1</v>
      </c>
      <c r="ZF77" s="18"/>
      <c r="ZG77" s="535" t="str" cm="1">
        <f t="array" aca="1" ref="ZG77" ca="1">INDEX(ZG$13:ZG76,$B77+1,1)</f>
        <v>-</v>
      </c>
      <c r="ZH77" s="535" t="str" cm="1">
        <f t="array" aca="1" ref="ZH77" ca="1">INDEX(ZH$13:ZH76,$B77+1,1)</f>
        <v>-</v>
      </c>
      <c r="ZI77" s="535" t="str" cm="1">
        <f t="array" aca="1" ref="ZI77" ca="1">INDEX(ZI$13:ZI76,$B77+1,1)</f>
        <v>-</v>
      </c>
      <c r="ZJ77" s="535" t="str" cm="1">
        <f t="array" aca="1" ref="ZJ77" ca="1">INDEX(ZJ$13:ZJ76,$B77+1,1)</f>
        <v>-</v>
      </c>
      <c r="ZK77" s="535" t="str" cm="1">
        <f t="array" aca="1" ref="ZK77" ca="1">INDEX(ZK$13:ZK76,$B77+1,1)</f>
        <v>-</v>
      </c>
      <c r="ZL77" s="535" t="str" cm="1">
        <f t="array" aca="1" ref="ZL77" ca="1">INDEX(ZL$13:ZL76,$B77+1,1)</f>
        <v>-</v>
      </c>
      <c r="ZM77" s="535" t="str" cm="1">
        <f t="array" aca="1" ref="ZM77" ca="1">INDEX(ZM$13:ZM76,$B77+1,1)</f>
        <v>-</v>
      </c>
      <c r="ZN77" s="535" t="str" cm="1">
        <f t="array" aca="1" ref="ZN77" ca="1">INDEX(ZN$13:ZN76,$B77+1,1)</f>
        <v>-</v>
      </c>
      <c r="ZO77" s="543">
        <f t="shared" ca="1" si="316"/>
        <v>652</v>
      </c>
      <c r="ZP77" s="543">
        <f t="shared" ca="1" si="316"/>
        <v>686</v>
      </c>
      <c r="ZQ77" s="543">
        <f t="shared" ca="1" si="316"/>
        <v>721</v>
      </c>
      <c r="ZR77" s="459">
        <f t="shared" ca="1" si="317"/>
        <v>469</v>
      </c>
      <c r="ZS77" s="459">
        <f t="shared" ca="1" si="317"/>
        <v>504</v>
      </c>
      <c r="ZT77" s="459">
        <f t="shared" ca="1" si="317"/>
        <v>539</v>
      </c>
      <c r="ZU77" s="459">
        <f t="shared" ca="1" si="318"/>
        <v>385</v>
      </c>
      <c r="ZV77" s="459">
        <f t="shared" ca="1" si="318"/>
        <v>420</v>
      </c>
      <c r="ZW77" s="459">
        <f t="shared" ca="1" si="318"/>
        <v>455</v>
      </c>
      <c r="ZX77" s="535" t="str" cm="1">
        <f t="array" aca="1" ref="ZX77" ca="1">INDEX(ZX$13:ZX76,$B77+1,1)</f>
        <v>-</v>
      </c>
      <c r="ZY77" s="535" t="str" cm="1">
        <f t="array" aca="1" ref="ZY77" ca="1">INDEX(ZY$13:ZY76,$B77+1,1)</f>
        <v>-</v>
      </c>
      <c r="ZZ77" s="535" t="str" cm="1">
        <f t="array" aca="1" ref="ZZ77" ca="1">INDEX(ZZ$13:ZZ76,$B77+1,1)</f>
        <v>-</v>
      </c>
      <c r="AAA77" s="535" t="str" cm="1">
        <f t="array" aca="1" ref="AAA77" ca="1">INDEX(AAA$13:AAA76,$B77+1,1)</f>
        <v>-</v>
      </c>
      <c r="AAB77" s="535" t="str" cm="1">
        <f t="array" aca="1" ref="AAB77" ca="1">INDEX(AAB$13:AAB76,$B77+1,1)</f>
        <v>-</v>
      </c>
      <c r="AAC77" s="535" t="str" cm="1">
        <f t="array" aca="1" ref="AAC77" ca="1">INDEX(AAC$13:AAC76,$B77+1,1)</f>
        <v>-</v>
      </c>
      <c r="AAD77" s="535" t="str" cm="1">
        <f t="array" aca="1" ref="AAD77" ca="1">INDEX(AAD$13:AAD76,$B77+1,1)</f>
        <v>-</v>
      </c>
      <c r="AAE77" s="535" t="str" cm="1">
        <f t="array" aca="1" ref="AAE77" ca="1">INDEX(AAE$13:AAE76,$B77+1,1)</f>
        <v>-</v>
      </c>
      <c r="AAF77" s="535" t="str" cm="1">
        <f t="array" aca="1" ref="AAF77" ca="1">INDEX(AAF$13:AAF76,$B77+1,1)</f>
        <v>-</v>
      </c>
      <c r="AAG77" s="535" t="str" cm="1">
        <f t="array" aca="1" ref="AAG77" ca="1">INDEX(AAG$13:AAG76,$B77+1,1)</f>
        <v>-</v>
      </c>
      <c r="AAH77" s="535" t="str" cm="1">
        <f t="array" aca="1" ref="AAH77" ca="1">INDEX(AAH$13:AAH76,$B77+1,1)</f>
        <v>-</v>
      </c>
      <c r="AAI77" s="535" t="str" cm="1">
        <f t="array" aca="1" ref="AAI77" ca="1">INDEX(AAI$13:AAI76,$B77+1,1)</f>
        <v>-</v>
      </c>
      <c r="AAJ77" s="535" t="str" cm="1">
        <f t="array" aca="1" ref="AAJ77" ca="1">INDEX(AAJ$13:AAJ76,$B77+1,1)</f>
        <v>-</v>
      </c>
      <c r="AAK77" s="535" t="str" cm="1">
        <f t="array" aca="1" ref="AAK77" ca="1">INDEX(AAK$13:AAK76,$B77+1,1)</f>
        <v>-</v>
      </c>
      <c r="AAL77" s="535" cm="1">
        <f t="array" aca="1" ref="AAL77" ca="1">INDEX(AAL$13:AAL76,$B77+1,1)</f>
        <v>0</v>
      </c>
      <c r="AAM77" s="535" t="str" cm="1">
        <f t="array" aca="1" ref="AAM77" ca="1">INDEX(AAM$13:AAM76,$B77+1,1)</f>
        <v>-</v>
      </c>
      <c r="AAN77" s="535" t="str" cm="1">
        <f t="array" aca="1" ref="AAN77" ca="1">INDEX(AAN$13:AAN76,$B77+1,1)</f>
        <v>-</v>
      </c>
      <c r="AAO77" s="535" t="str" cm="1">
        <f t="array" aca="1" ref="AAO77" ca="1">INDEX(AAO$13:AAO76,$B77+1,1)</f>
        <v>-</v>
      </c>
      <c r="AAP77" s="535" t="str" cm="1">
        <f t="array" aca="1" ref="AAP77" ca="1">INDEX(AAP$13:AAP76,$B77+1,1)</f>
        <v>-</v>
      </c>
      <c r="AAQ77" s="535" t="str" cm="1">
        <f t="array" aca="1" ref="AAQ77" ca="1">INDEX(AAQ$13:AAQ76,$B77+1,1)</f>
        <v>-</v>
      </c>
      <c r="AAR77" s="535" cm="1">
        <f t="array" aca="1" ref="AAR77" ca="1">INDEX(AAR$13:AAR76,$B77+1,1)</f>
        <v>0</v>
      </c>
      <c r="AAS77" s="535" t="str" cm="1">
        <f t="array" aca="1" ref="AAS77" ca="1">INDEX(AAS$13:AAS76,$B77+1,1)</f>
        <v>-</v>
      </c>
      <c r="AAT77" s="535" t="str" cm="1">
        <f t="array" aca="1" ref="AAT77" ca="1">INDEX(AAT$13:AAT76,$B77+1,1)</f>
        <v>-</v>
      </c>
      <c r="AAU77" s="535" t="str" cm="1">
        <f t="array" aca="1" ref="AAU77" ca="1">INDEX(AAU$13:AAU76,$B77+1,1)</f>
        <v>-</v>
      </c>
      <c r="AAV77" s="535" cm="1">
        <f t="array" aca="1" ref="AAV77" ca="1">INDEX(AAV$13:AAV76,$B77+1,1)</f>
        <v>1</v>
      </c>
      <c r="AAW77" s="535" cm="1">
        <f t="array" aca="1" ref="AAW77" ca="1">INDEX(AAW$13:AAW76,$B77+1,1)</f>
        <v>1</v>
      </c>
      <c r="AAX77" s="535" t="str" cm="1">
        <f t="array" aca="1" ref="AAX77" ca="1">INDEX(AAX$13:AAX76,$B77+1,1)</f>
        <v>-</v>
      </c>
      <c r="AAY77" s="535" t="str" cm="1">
        <f t="array" aca="1" ref="AAY77" ca="1">INDEX(AAY$13:AAY76,$B77+1,1)</f>
        <v>-</v>
      </c>
      <c r="AAZ77" s="535" t="str" cm="1">
        <f t="array" aca="1" ref="AAZ77" ca="1">INDEX(AAZ$13:AAZ76,$B77+1,1)</f>
        <v>-</v>
      </c>
      <c r="ABA77" s="535" t="str" cm="1">
        <f t="array" aca="1" ref="ABA77" ca="1">INDEX(ABA$13:ABA76,$B77+1,1)</f>
        <v>-</v>
      </c>
      <c r="ABB77" s="535" t="str" cm="1">
        <f t="array" aca="1" ref="ABB77" ca="1">INDEX(ABB$13:ABB76,$B77+1,1)</f>
        <v>-</v>
      </c>
      <c r="ABC77" s="535" t="str" cm="1">
        <f t="array" aca="1" ref="ABC77" ca="1">INDEX(ABC$13:ABC76,$B77+1,1)</f>
        <v>-</v>
      </c>
      <c r="ABD77" s="535" t="str" cm="1">
        <f t="array" aca="1" ref="ABD77" ca="1">INDEX(ABD$13:ABD76,$B77+1,1)</f>
        <v>-</v>
      </c>
      <c r="ABE77" s="535" t="str" cm="1">
        <f t="array" aca="1" ref="ABE77" ca="1">INDEX(ABE$13:ABE76,$B77+1,1)</f>
        <v>-</v>
      </c>
      <c r="ABF77" s="535" t="str" cm="1">
        <f t="array" aca="1" ref="ABF77" ca="1">INDEX(ABF$13:ABF76,$B77+1,1)</f>
        <v>-</v>
      </c>
      <c r="ABG77" s="535" t="str" cm="1">
        <f t="array" aca="1" ref="ABG77" ca="1">INDEX(ABG$13:ABG76,$B77+1,1)</f>
        <v>-</v>
      </c>
      <c r="ABH77" s="535" t="str" cm="1">
        <f t="array" aca="1" ref="ABH77" ca="1">INDEX(ABH$13:ABH76,$B77+1,1)</f>
        <v>-</v>
      </c>
      <c r="ABI77" s="535" t="str" cm="1">
        <f t="array" aca="1" ref="ABI77" ca="1">INDEX(ABI$13:ABI76,$B77+1,1)</f>
        <v>-</v>
      </c>
      <c r="ABJ77" s="535" t="str" cm="1">
        <f t="array" aca="1" ref="ABJ77" ca="1">INDEX(ABJ$13:ABJ76,$B77+1,1)</f>
        <v>-</v>
      </c>
      <c r="ABK77" s="18"/>
      <c r="ABL77" s="545" t="str">
        <f t="shared" ca="1" si="319"/>
        <v>-</v>
      </c>
      <c r="ABM77" s="545" t="str">
        <f t="shared" ca="1" si="319"/>
        <v>-</v>
      </c>
      <c r="ABN77" s="545" t="str">
        <f t="shared" ca="1" si="319"/>
        <v>-</v>
      </c>
      <c r="ABO77" s="545" t="str">
        <f t="shared" ca="1" si="319"/>
        <v>-</v>
      </c>
      <c r="ABP77" s="545" t="str">
        <f t="shared" ca="1" si="319"/>
        <v>-</v>
      </c>
      <c r="ABQ77" s="545" t="str">
        <f t="shared" ca="1" si="319"/>
        <v>-</v>
      </c>
      <c r="ABR77" s="545" t="str">
        <f t="shared" ca="1" si="319"/>
        <v>-</v>
      </c>
      <c r="ABS77" s="545" t="str">
        <f t="shared" ca="1" si="319"/>
        <v>-</v>
      </c>
      <c r="ABT77" s="545" t="str">
        <f t="shared" ca="1" si="319"/>
        <v>-</v>
      </c>
      <c r="ABU77" s="545" t="str">
        <f t="shared" ca="1" si="319"/>
        <v>-</v>
      </c>
      <c r="ABV77" s="545" t="str">
        <f t="shared" ca="1" si="320"/>
        <v>-</v>
      </c>
      <c r="ABW77" s="545" t="str">
        <f t="shared" ca="1" si="320"/>
        <v>-</v>
      </c>
      <c r="ABX77" s="545" t="str">
        <f t="shared" ca="1" si="320"/>
        <v>-</v>
      </c>
      <c r="ABY77" s="545" t="str">
        <f t="shared" ca="1" si="320"/>
        <v>-</v>
      </c>
      <c r="ABZ77" s="545" t="str">
        <f t="shared" ca="1" si="320"/>
        <v>-</v>
      </c>
      <c r="ACA77" s="545" t="str">
        <f t="shared" ca="1" si="320"/>
        <v>-</v>
      </c>
      <c r="ACB77" s="545" t="str">
        <f t="shared" ca="1" si="320"/>
        <v>-</v>
      </c>
      <c r="ACC77" s="545" t="b">
        <f t="shared" ca="1" si="320"/>
        <v>1</v>
      </c>
      <c r="ACD77" s="545" t="str">
        <f t="shared" ca="1" si="320"/>
        <v>-</v>
      </c>
      <c r="ACE77" s="545" t="str">
        <f t="shared" ca="1" si="320"/>
        <v>-</v>
      </c>
      <c r="ACF77" s="545" t="str">
        <f t="shared" ca="1" si="321"/>
        <v>-</v>
      </c>
      <c r="ACG77" s="545" t="str">
        <f t="shared" ca="1" si="321"/>
        <v>-</v>
      </c>
      <c r="ACH77" s="545" t="str">
        <f t="shared" ca="1" si="321"/>
        <v>-</v>
      </c>
      <c r="ACI77" s="545" t="str">
        <f t="shared" ca="1" si="321"/>
        <v>-</v>
      </c>
      <c r="ACJ77" s="545" t="str">
        <f t="shared" ca="1" si="321"/>
        <v>-</v>
      </c>
      <c r="ACK77" s="545" t="str">
        <f t="shared" ca="1" si="321"/>
        <v>-</v>
      </c>
      <c r="ACL77" s="545" t="str">
        <f t="shared" ca="1" si="321"/>
        <v>-</v>
      </c>
      <c r="ACM77" s="545" t="str">
        <f t="shared" ca="1" si="321"/>
        <v>-</v>
      </c>
      <c r="ACN77" s="545" t="str">
        <f t="shared" ca="1" si="321"/>
        <v>-</v>
      </c>
      <c r="ACO77" s="545" t="str">
        <f t="shared" ca="1" si="321"/>
        <v>-</v>
      </c>
      <c r="ACP77" s="545" t="str">
        <f t="shared" ca="1" si="322"/>
        <v>-</v>
      </c>
      <c r="ACQ77" s="545" t="str">
        <f t="shared" ca="1" si="322"/>
        <v>-</v>
      </c>
      <c r="ACR77" s="545" t="str">
        <f t="shared" ca="1" si="322"/>
        <v>-</v>
      </c>
      <c r="ACS77" s="545" t="str">
        <f t="shared" ca="1" si="322"/>
        <v>-</v>
      </c>
      <c r="ACT77" s="545" t="str">
        <f t="shared" ca="1" si="322"/>
        <v>-</v>
      </c>
      <c r="ACU77" s="545" t="b">
        <f t="shared" ca="1" si="322"/>
        <v>1</v>
      </c>
      <c r="ACV77" s="545" t="str">
        <f t="shared" ca="1" si="322"/>
        <v>-</v>
      </c>
      <c r="ACW77" s="545" t="str">
        <f t="shared" ca="1" si="322"/>
        <v>-</v>
      </c>
      <c r="ACX77" s="545" t="str">
        <f t="shared" ca="1" si="322"/>
        <v>-</v>
      </c>
      <c r="ACY77" s="545" t="str">
        <f t="shared" ca="1" si="322"/>
        <v>-</v>
      </c>
      <c r="ACZ77" s="545" t="str">
        <f t="shared" ca="1" si="323"/>
        <v>-</v>
      </c>
      <c r="ADA77" s="545" t="str">
        <f t="shared" ca="1" si="323"/>
        <v>-</v>
      </c>
      <c r="ADB77" s="545" t="str">
        <f t="shared" ca="1" si="323"/>
        <v>-</v>
      </c>
      <c r="ADC77" s="545" t="str">
        <f t="shared" ca="1" si="323"/>
        <v>-</v>
      </c>
      <c r="ADD77" s="545" t="str">
        <f t="shared" ca="1" si="323"/>
        <v>-</v>
      </c>
      <c r="ADE77" s="545" t="str">
        <f t="shared" ca="1" si="323"/>
        <v>-</v>
      </c>
      <c r="ADF77" s="545" t="str">
        <f t="shared" ca="1" si="323"/>
        <v>-</v>
      </c>
      <c r="ADG77" s="545" t="str">
        <f t="shared" ca="1" si="323"/>
        <v>-</v>
      </c>
      <c r="ADH77" s="545" t="str">
        <f t="shared" ca="1" si="323"/>
        <v>-</v>
      </c>
      <c r="ADI77" s="545" t="str">
        <f t="shared" ca="1" si="323"/>
        <v>-</v>
      </c>
      <c r="ADJ77" s="545" t="str">
        <f t="shared" ca="1" si="324"/>
        <v>-</v>
      </c>
      <c r="ADK77" s="545" t="str">
        <f t="shared" ca="1" si="324"/>
        <v>-</v>
      </c>
      <c r="ADL77" s="545" t="str">
        <f t="shared" ca="1" si="324"/>
        <v>-</v>
      </c>
      <c r="ADM77" s="545" t="b">
        <f t="shared" ca="1" si="324"/>
        <v>1</v>
      </c>
      <c r="ADN77" s="545" t="str">
        <f t="shared" ca="1" si="324"/>
        <v>-</v>
      </c>
      <c r="ADO77" s="545" t="str">
        <f t="shared" ca="1" si="324"/>
        <v>-</v>
      </c>
      <c r="ADP77" s="545" t="str">
        <f t="shared" ca="1" si="324"/>
        <v>-</v>
      </c>
      <c r="ADQ77" s="545" t="str">
        <f t="shared" ca="1" si="324"/>
        <v>-</v>
      </c>
      <c r="ADR77" s="545" t="str">
        <f t="shared" ca="1" si="324"/>
        <v>-</v>
      </c>
      <c r="ADS77" s="545" t="str">
        <f t="shared" ca="1" si="324"/>
        <v>-</v>
      </c>
      <c r="ADT77" s="545" t="str">
        <f t="shared" ca="1" si="325"/>
        <v>-</v>
      </c>
      <c r="ADU77" s="545" t="str">
        <f t="shared" ca="1" si="325"/>
        <v>-</v>
      </c>
      <c r="ADV77" s="545" t="str">
        <f t="shared" ca="1" si="325"/>
        <v>-</v>
      </c>
      <c r="ADW77" s="545" t="str">
        <f t="shared" ca="1" si="325"/>
        <v>-</v>
      </c>
      <c r="ADX77" s="545" t="str">
        <f t="shared" ca="1" si="325"/>
        <v>-</v>
      </c>
      <c r="ADY77" s="545" t="str">
        <f t="shared" ca="1" si="325"/>
        <v>-</v>
      </c>
      <c r="ADZ77" s="545" t="str">
        <f t="shared" ca="1" si="325"/>
        <v>-</v>
      </c>
      <c r="AEA77" s="545" t="str">
        <f t="shared" ca="1" si="325"/>
        <v>-</v>
      </c>
      <c r="AEB77" s="545" t="str">
        <f t="shared" ca="1" si="325"/>
        <v>-</v>
      </c>
      <c r="AEC77" s="545" t="str">
        <f t="shared" ca="1" si="325"/>
        <v>-</v>
      </c>
      <c r="AED77" s="545" t="str">
        <f t="shared" ca="1" si="326"/>
        <v>-</v>
      </c>
      <c r="AEE77" s="545" t="b">
        <f t="shared" ca="1" si="326"/>
        <v>1</v>
      </c>
      <c r="AEF77" s="545" t="str">
        <f t="shared" ca="1" si="326"/>
        <v>-</v>
      </c>
      <c r="AEG77" s="545" t="str">
        <f t="shared" ca="1" si="326"/>
        <v>-</v>
      </c>
      <c r="AEH77" s="545" t="str">
        <f t="shared" ca="1" si="326"/>
        <v>-</v>
      </c>
      <c r="AEI77" s="545" t="str">
        <f t="shared" ca="1" si="326"/>
        <v>-</v>
      </c>
      <c r="AEJ77" s="545" t="str">
        <f t="shared" ca="1" si="326"/>
        <v>-</v>
      </c>
      <c r="AEK77" s="545" t="str">
        <f t="shared" ca="1" si="326"/>
        <v>-</v>
      </c>
      <c r="AEL77" s="545" t="str">
        <f t="shared" ca="1" si="326"/>
        <v>-</v>
      </c>
      <c r="AEM77" s="545" t="str">
        <f t="shared" ca="1" si="326"/>
        <v>-</v>
      </c>
      <c r="AEN77" s="545" t="str">
        <f t="shared" ca="1" si="327"/>
        <v>-</v>
      </c>
      <c r="AEO77" s="545" t="str">
        <f t="shared" ca="1" si="327"/>
        <v>-</v>
      </c>
      <c r="AEP77" s="545" t="str">
        <f t="shared" ca="1" si="327"/>
        <v>-</v>
      </c>
      <c r="AEQ77" s="545" t="str">
        <f t="shared" ca="1" si="327"/>
        <v>-</v>
      </c>
      <c r="AER77" s="545" t="str">
        <f t="shared" ca="1" si="327"/>
        <v>-</v>
      </c>
      <c r="AES77" s="545" t="str">
        <f t="shared" ca="1" si="327"/>
        <v>-</v>
      </c>
      <c r="AET77" s="545" t="str">
        <f t="shared" ca="1" si="327"/>
        <v>-</v>
      </c>
      <c r="AEU77" s="545" t="str">
        <f t="shared" ca="1" si="327"/>
        <v>-</v>
      </c>
      <c r="AEV77" s="545" t="str">
        <f t="shared" ca="1" si="327"/>
        <v>-</v>
      </c>
      <c r="AEW77" s="545" t="b">
        <f t="shared" ca="1" si="327"/>
        <v>1</v>
      </c>
      <c r="AEX77" s="535" cm="1">
        <f t="array" aca="1" ref="AEX77" ca="1">INDEX(AEX$13:AEX76,$B77+1,1)</f>
        <v>0</v>
      </c>
      <c r="AEY77" s="483">
        <v>0</v>
      </c>
    </row>
    <row r="78" spans="1:831" outlineLevel="2">
      <c r="A78" s="18">
        <f t="shared" si="221"/>
        <v>65</v>
      </c>
      <c r="B78" s="191">
        <f t="shared" ca="1" si="343"/>
        <v>51</v>
      </c>
      <c r="C78" s="458">
        <f t="shared" ca="1" si="225"/>
        <v>1200</v>
      </c>
      <c r="D78" s="119" t="str">
        <f t="shared" ca="1" si="226"/>
        <v>GSW</v>
      </c>
      <c r="E78" t="b">
        <v>0</v>
      </c>
      <c r="F78" t="b">
        <v>0</v>
      </c>
      <c r="G78" t="b">
        <f t="shared" si="373"/>
        <v>0</v>
      </c>
      <c r="H78" s="191">
        <f t="shared" ca="1" si="338"/>
        <v>14</v>
      </c>
      <c r="I78" s="535" cm="1">
        <f t="array" aca="1" ref="I78" ca="1">INDEX(I$13:I77,$B78+1,1)</f>
        <v>1</v>
      </c>
      <c r="J78" s="535" cm="1">
        <f t="array" aca="1" ref="J78" ca="1">INDEX(J$13:J77,$B78+1,1)</f>
        <v>0</v>
      </c>
      <c r="K78" s="535" cm="1">
        <f t="array" aca="1" ref="K78" ca="1">INDEX(K$13:K77,$B78+1,1)</f>
        <v>1</v>
      </c>
      <c r="L78" s="535" cm="1">
        <f t="array" aca="1" ref="L78" ca="1">INDEX(L$13:L77,$B78+1,1)</f>
        <v>2</v>
      </c>
      <c r="M78" s="535" cm="1">
        <f t="array" aca="1" ref="M78" ca="1">INDEX(M$13:M77,$B78+1,1)</f>
        <v>4</v>
      </c>
      <c r="N78" s="535" cm="1">
        <f t="array" aca="1" ref="N78" ca="1">INDEX(N$13:N77,$B78+1,1)</f>
        <v>3</v>
      </c>
      <c r="O78" s="535" cm="1">
        <f t="array" aca="1" ref="O78" ca="1">INDEX(O$13:O77,$B78+1,1)</f>
        <v>2</v>
      </c>
      <c r="P78" s="535" cm="1">
        <f t="array" aca="1" ref="P78" ca="1">INDEX(P$13:P77,$B78+1,1)</f>
        <v>0</v>
      </c>
      <c r="Q78" s="535" cm="1">
        <f t="array" aca="1" ref="Q78" ca="1">INDEX(Q$13:Q77,$B78+1,1)</f>
        <v>1</v>
      </c>
      <c r="R78" s="535" cm="1">
        <f t="array" aca="1" ref="R78" ca="1">INDEX(R$13:R77,$B78+1,1)</f>
        <v>1</v>
      </c>
      <c r="S78" s="535" cm="1">
        <f t="array" aca="1" ref="S78" ca="1">INDEX(S$13:S77,$B78+1,1)</f>
        <v>1</v>
      </c>
      <c r="T78" s="411">
        <f t="shared" ca="1" si="228"/>
        <v>2</v>
      </c>
      <c r="U78" s="411">
        <f t="shared" ca="1" si="228"/>
        <v>2</v>
      </c>
      <c r="V78" s="411">
        <f t="shared" ca="1" si="229"/>
        <v>2</v>
      </c>
      <c r="W78" s="777" t="b">
        <f t="shared" ca="1" si="230"/>
        <v>1</v>
      </c>
      <c r="X78" s="777" t="b">
        <f t="shared" ca="1" si="230"/>
        <v>1</v>
      </c>
      <c r="Y78" s="777" t="b">
        <f t="shared" ca="1" si="230"/>
        <v>1</v>
      </c>
      <c r="Z78" s="796" t="b" cm="1">
        <f t="array" aca="1" ref="Z78" ca="1">INDEX(Z$13:Z77,$B78+1,1)</f>
        <v>0</v>
      </c>
      <c r="AA78" s="411">
        <f t="shared" ca="1" si="328"/>
        <v>6</v>
      </c>
      <c r="AB78" s="411">
        <f t="shared" ca="1" si="231"/>
        <v>6</v>
      </c>
      <c r="AC78" s="535" cm="1">
        <f t="array" aca="1" ref="AC78" ca="1">INDEX(AC$13:AC77,$B78+1,1)</f>
        <v>6</v>
      </c>
      <c r="AD78" s="535" cm="1">
        <f t="array" aca="1" ref="AD78" ca="1">INDEX(AD$13:AD77,$B78+1,1)</f>
        <v>6</v>
      </c>
      <c r="AE78" s="535" cm="1">
        <f t="array" aca="1" ref="AE78" ca="1">INDEX(AE$13:AE77,$B78+1,1)</f>
        <v>0</v>
      </c>
      <c r="AF78" s="535" cm="1">
        <f t="array" aca="1" ref="AF78" ca="1">INDEX(AF$13:AF77,$B78+1,1)</f>
        <v>0</v>
      </c>
      <c r="AG78" s="535" cm="1">
        <f t="array" aca="1" ref="AG78" ca="1">INDEX(AG$13:AG77,$B78+1,1)</f>
        <v>0</v>
      </c>
      <c r="AH78" s="535" cm="1">
        <f t="array" aca="1" ref="AH78" ca="1">INDEX(AH$13:AH77,$B78+1,1)</f>
        <v>0</v>
      </c>
      <c r="AI78" s="87">
        <f t="shared" ca="1" si="350"/>
        <v>2</v>
      </c>
      <c r="AJ78" s="87">
        <f ca="1">INDEX(CHOOSE($N78,DataAutumn!i.AdultDrys,DataWinter!i.AdultDrys,DataSpring!i.AdultDrys),1,$T78)</f>
        <v>1</v>
      </c>
      <c r="AK78" s="535" cm="1">
        <f t="array" aca="1" ref="AK78" ca="1">INDEX(AK$13:AK77,$B78+1,1)</f>
        <v>2</v>
      </c>
      <c r="AL78" s="535" cm="1">
        <f t="array" aca="1" ref="AL78" ca="1">INDEX(AL$13:AL77,$B78+1,1)</f>
        <v>0</v>
      </c>
      <c r="AM78" s="535" cm="1">
        <f t="array" aca="1" ref="AM78" ca="1">INDEX(AM$13:AM77,$B78+1,1)</f>
        <v>2</v>
      </c>
      <c r="AN78" s="111"/>
      <c r="AO78" s="111"/>
      <c r="AP78" s="111"/>
      <c r="AQ78" s="111"/>
      <c r="AR78" s="111"/>
      <c r="AS78" s="111"/>
      <c r="AT78" s="111"/>
      <c r="AU78" s="111"/>
      <c r="AV78" s="111"/>
      <c r="AW78" s="111"/>
      <c r="AX78" s="111"/>
      <c r="AY78" s="111"/>
      <c r="AZ78" s="111" t="str">
        <f t="shared" si="384"/>
        <v>Fodder100</v>
      </c>
      <c r="BA78" s="312" t="str">
        <f ca="1">LEFT(BA77,LEN($BA$57))     &amp;    TEXT($H78," 00000 ")        &amp;      INDEX(i.ModelStructure,$I78,1)    &amp;" "
&amp; $D78                &amp;    " Past" &amp; TEXT($XV78,"??0%;;??0%;    ") &amp; IF($DK78=0," SFM","")&amp;IF($DK78=1," MFM","")&amp;IF($DK78=7," Mat","")&amp;IF($DQ78=TRUE,"&amp;BBT","    ")              &amp;      " TOL"&amp;INDEX(i.TOL_Desc,1,$N78)
&amp; " Scan"&amp;$AK78       &amp;    CHOOSE($K78+1," CFS"," GFS"," NFS")
&amp; " RR"&amp;TEXT(SUM($FD78:$FE78),"+00%;-00%;    ;@")
&amp; " EL"&amp;IF($EZ78="-","_Opt",TEXT($EZ78,"000%"))
&amp; " Emptys_"&amp;CHOOSE($AI78,"Free  ","Retain","Sell  ","Single")
&amp; " ("&amp;IF(OR($ZH78,AND($ZH78="-",$DD78)),"P","E")   &amp;IF(OR($ZJ78,AND($ZJ78="-",$DE78)),"T","t")        &amp;     "_F"&amp;IF($AAG78&lt;&gt;FALSE,3,0)+COUNTIF($ZY78:$AAC78,TRUE)+COUNTIF($BV78:$BW78,"&gt;0")&amp;IF($AAE78&lt;&gt;FALSE,3,0)+COUNTIF($BV78:$BW78,"&gt;0")&amp;"N"&amp;IF($AAJ78&lt;&gt;"-",$AAJ78,$DI78)&amp;IF($AAK78&lt;&gt;"-",$AAK78,$DJ78)&amp;"L"&amp;$AAV78&amp;$AAW78&amp;")"</f>
        <v>GHG 00014 SE GSW Past 35% MFM     TOLSpr Scan2 GFS RR+01% EL000% Emptys_Retain (PT_F33N11L11)</v>
      </c>
      <c r="BB78" s="8" t="str">
        <f ca="1">IF(COUNTIF($BA$13:$BA78,$BA78)=1,"-","Dup")</f>
        <v>-</v>
      </c>
      <c r="BC78" s="18"/>
      <c r="BD78" s="535" t="str" cm="1">
        <f t="array" aca="1" ref="BD78" ca="1">INDEX(BD$13:BD77,$B78+1,1)</f>
        <v>-</v>
      </c>
      <c r="BE78" s="535" t="str" cm="1">
        <f t="array" aca="1" ref="BE78" ca="1">INDEX(BE$13:BE77,$B78+1,1)</f>
        <v>-</v>
      </c>
      <c r="BF78" s="535" t="str" cm="1">
        <f t="array" aca="1" ref="BF78" ca="1">INDEX(BF$13:BF77,$B78+1,1)</f>
        <v>-</v>
      </c>
      <c r="BG78" s="535" t="str" cm="1">
        <f t="array" aca="1" ref="BG78" ca="1">INDEX(BG$13:BG77,$B78+1,1)</f>
        <v>-</v>
      </c>
      <c r="BH78" s="535" t="str" cm="1">
        <f t="array" aca="1" ref="BH78" ca="1">INDEX(BH$13:BH77,$B78+1,1)</f>
        <v>-</v>
      </c>
      <c r="BI78" s="535" t="str" cm="1">
        <f t="array" aca="1" ref="BI78" ca="1">INDEX(BI$13:BI77,$B78+1,1)</f>
        <v>-</v>
      </c>
      <c r="BJ78" s="535" t="str" cm="1">
        <f t="array" aca="1" ref="BJ78" ca="1">INDEX(BJ$13:BJ77,$B78+1,1)</f>
        <v>-</v>
      </c>
      <c r="BK78" s="535" t="str" cm="1">
        <f t="array" aca="1" ref="BK78" ca="1">INDEX(BK$13:BK77,$B78+1,1)</f>
        <v>-</v>
      </c>
      <c r="BL78" s="535" t="str" cm="1">
        <f t="array" aca="1" ref="BL78" ca="1">INDEX(BL$13:BL77,$B78+1,1)</f>
        <v>-</v>
      </c>
      <c r="BM78" s="18"/>
      <c r="BN78" s="411" t="b">
        <f t="shared" ca="1" si="232"/>
        <v>1</v>
      </c>
      <c r="BO78" s="411" t="str">
        <f t="shared" ca="1" si="232"/>
        <v>-</v>
      </c>
      <c r="BP78" s="411" t="b">
        <f t="shared" ca="1" si="232"/>
        <v>0</v>
      </c>
      <c r="BQ78" s="411" t="str">
        <f t="shared" ca="1" si="232"/>
        <v>-</v>
      </c>
      <c r="BR78" s="411" t="str">
        <f t="shared" ca="1" si="232"/>
        <v>-</v>
      </c>
      <c r="BS78" s="411" t="str">
        <f t="shared" ca="1" si="232"/>
        <v>-</v>
      </c>
      <c r="BT78" s="411" t="str">
        <f t="shared" ca="1" si="232"/>
        <v>-</v>
      </c>
      <c r="BU78" s="411" t="str">
        <f t="shared" ca="1" si="232"/>
        <v>-</v>
      </c>
      <c r="BV78" s="411" t="str">
        <f t="shared" ca="1" si="232"/>
        <v>-</v>
      </c>
      <c r="BW78" s="411" t="str">
        <f t="shared" ca="1" si="232"/>
        <v>-</v>
      </c>
      <c r="BX78" s="411" t="str">
        <f t="shared" ca="1" si="232"/>
        <v>-</v>
      </c>
      <c r="BY78" s="411" t="str">
        <f t="shared" ca="1" si="232"/>
        <v>-</v>
      </c>
      <c r="BZ78" s="411" t="b">
        <f t="shared" ca="1" si="232"/>
        <v>0</v>
      </c>
      <c r="CA78" s="87">
        <f t="shared" ca="1" si="232"/>
        <v>0</v>
      </c>
      <c r="CB78" s="535" t="str" cm="1">
        <f t="array" aca="1" ref="CB78" ca="1">INDEX(CB$13:CB77,$B78+1,1)</f>
        <v>-</v>
      </c>
      <c r="CC78" s="535" t="str" cm="1">
        <f t="array" aca="1" ref="CC78" ca="1">INDEX(CC$13:CC77,$B78+1,1)</f>
        <v>-</v>
      </c>
      <c r="CD78" s="535" t="str" cm="1">
        <f t="array" aca="1" ref="CD78" ca="1">INDEX(CD$13:CD77,$B78+1,1)</f>
        <v>-</v>
      </c>
      <c r="CE78" s="535" t="b" cm="1">
        <f t="array" aca="1" ref="CE78" ca="1">INDEX(CE$13:CE77,$B78+1,1)</f>
        <v>1</v>
      </c>
      <c r="CF78" s="18"/>
      <c r="CG78" s="535" t="str" cm="1">
        <f t="array" aca="1" ref="CG78" ca="1">INDEX(CG$13:CG77,$B78+1,1)</f>
        <v>-</v>
      </c>
      <c r="CH78" s="411" t="str">
        <f t="shared" ca="1" si="233"/>
        <v>-</v>
      </c>
      <c r="CI78" s="411">
        <f t="shared" ca="1" si="234"/>
        <v>1</v>
      </c>
      <c r="CJ78" s="411">
        <f t="shared" ca="1" si="234"/>
        <v>1</v>
      </c>
      <c r="CK78" s="535" t="str" cm="1">
        <f t="array" aca="1" ref="CK78" ca="1">INDEX(CK$13:CK77,$B78+1,1)</f>
        <v>-</v>
      </c>
      <c r="CL78" s="535" t="str" cm="1">
        <f t="array" aca="1" ref="CL78" ca="1">INDEX(CL$13:CL77,$B78+1,1)</f>
        <v>-</v>
      </c>
      <c r="CM78" s="535" t="str" cm="1">
        <f t="array" aca="1" ref="CM78" ca="1">INDEX(CM$13:CM77,$B78+1,1)</f>
        <v>-</v>
      </c>
      <c r="CN78" s="411" t="str">
        <f t="shared" ca="1" si="235"/>
        <v>-</v>
      </c>
      <c r="CO78" s="411">
        <f t="shared" ca="1" si="236"/>
        <v>1</v>
      </c>
      <c r="CP78" s="411">
        <f t="shared" ca="1" si="236"/>
        <v>1</v>
      </c>
      <c r="CQ78" s="535" t="str" cm="1">
        <f t="array" aca="1" ref="CQ78" ca="1">INDEX(CQ$13:CQ77,$B78+1,1)</f>
        <v>-</v>
      </c>
      <c r="CR78" s="411" t="str">
        <f t="shared" ca="1" si="237"/>
        <v>-</v>
      </c>
      <c r="CS78" s="411">
        <f t="shared" ca="1" si="238"/>
        <v>1</v>
      </c>
      <c r="CT78" s="535" t="str" cm="1">
        <f t="array" aca="1" ref="CT78" ca="1">INDEX(CT$13:CT77,$B78+1,1)</f>
        <v>-</v>
      </c>
      <c r="CU78" s="535" t="str" cm="1">
        <f t="array" aca="1" ref="CU78" ca="1">INDEX(CU$13:CU77,$B78+1,1)</f>
        <v>-</v>
      </c>
      <c r="CV78" s="411">
        <f t="shared" ca="1" si="239"/>
        <v>1</v>
      </c>
      <c r="CW78" s="535" t="str" cm="1">
        <f t="array" aca="1" ref="CW78" ca="1">INDEX(CW$13:CW77,$B78+1,1)</f>
        <v>-</v>
      </c>
      <c r="CX78" s="411" t="str">
        <f t="shared" ca="1" si="240"/>
        <v>-</v>
      </c>
      <c r="CY78" s="411">
        <f t="shared" ca="1" si="241"/>
        <v>1</v>
      </c>
      <c r="CZ78" s="411">
        <f t="shared" ca="1" si="241"/>
        <v>1</v>
      </c>
      <c r="DA78" s="535" cm="1">
        <f t="array" aca="1" ref="DA78" ca="1">INDEX(DA$13:DA77,$B78+1,1)</f>
        <v>720</v>
      </c>
      <c r="DB78" s="535" cm="1">
        <f t="array" aca="1" ref="DB78" ca="1">INDEX(DB$13:DB77,$B78+1,1)</f>
        <v>720</v>
      </c>
      <c r="DC78" s="18"/>
      <c r="DD78" s="535" t="b" cm="1">
        <f t="array" aca="1" ref="DD78" ca="1">INDEX(DD$13:DD77,$B78+1,1)</f>
        <v>1</v>
      </c>
      <c r="DE78" s="535" t="b" cm="1">
        <f t="array" aca="1" ref="DE78" ca="1">INDEX(DE$13:DE77,$B78+1,1)</f>
        <v>1</v>
      </c>
      <c r="DF78" s="535" t="b" cm="1">
        <f t="array" aca="1" ref="DF78" ca="1">INDEX(DF$13:DF77,$B78+1,1)</f>
        <v>1</v>
      </c>
      <c r="DG78" s="87">
        <f t="shared" ca="1" si="329"/>
        <v>0</v>
      </c>
      <c r="DH78" s="804" cm="1">
        <f t="array" aca="1" ref="DH78" ca="1">VALUE(IFERROR(VALUE($K78),0) &amp; _xlfn.SWITCH($CD78,"-",4,$CD78) &amp; $L78 &amp; $T78 &amp; "00" &amp; $N78 &amp; $AK78 &amp; $R78 &amp; _xlfn.SWITCH($AM78,3,1,$AM78) &amp; _xlfn.SWITCH($M78,4,0,$M78) &amp; _xlfn.SWITCH($AD78,6,1,$AD78))</f>
        <v>142200321201</v>
      </c>
      <c r="DI78" s="535" cm="1">
        <f t="array" aca="1" ref="DI78" ca="1">INDEX(DI$13:DI77,$B78+1,1)</f>
        <v>1</v>
      </c>
      <c r="DJ78" s="535" cm="1">
        <f t="array" aca="1" ref="DJ78" ca="1">INDEX(DJ$13:DJ77,$B78+1,1)</f>
        <v>1</v>
      </c>
      <c r="DK78" s="411">
        <f t="shared" ca="1" si="242"/>
        <v>1</v>
      </c>
      <c r="DL78" s="411">
        <f t="shared" ca="1" si="242"/>
        <v>60</v>
      </c>
      <c r="DM78" s="411" t="str">
        <f t="shared" ca="1" si="242"/>
        <v>-</v>
      </c>
      <c r="DN78" s="411" t="str">
        <f t="shared" ca="1" si="242"/>
        <v>-</v>
      </c>
      <c r="DO78" s="411" t="str">
        <f t="shared" ca="1" si="242"/>
        <v>-</v>
      </c>
      <c r="DP78" s="411" t="str">
        <f t="shared" ca="1" si="242"/>
        <v>-</v>
      </c>
      <c r="DQ78" s="411" t="b">
        <f t="shared" ca="1" si="243"/>
        <v>0</v>
      </c>
      <c r="DR78" s="411" t="str">
        <f t="shared" ca="1" si="244"/>
        <v>-</v>
      </c>
      <c r="DS78" s="411" t="str">
        <f t="shared" ca="1" si="244"/>
        <v>-</v>
      </c>
      <c r="DT78" s="411" t="str">
        <f t="shared" ca="1" si="244"/>
        <v>-</v>
      </c>
      <c r="DU78" s="411" t="str">
        <f t="shared" ca="1" si="244"/>
        <v>-</v>
      </c>
      <c r="DV78" s="411">
        <f t="shared" ca="1" si="244"/>
        <v>500</v>
      </c>
      <c r="DW78" s="411">
        <f t="shared" ca="1" si="244"/>
        <v>500</v>
      </c>
      <c r="DX78" s="411" t="str">
        <f t="shared" ca="1" si="244"/>
        <v>-</v>
      </c>
      <c r="DY78" s="411" t="str">
        <f t="shared" ca="1" si="244"/>
        <v>-</v>
      </c>
      <c r="DZ78" s="411" t="str">
        <f t="shared" ca="1" si="244"/>
        <v>-</v>
      </c>
      <c r="EA78" s="411" t="str">
        <f t="shared" ca="1" si="245"/>
        <v>-</v>
      </c>
      <c r="EB78" s="411" t="str">
        <f t="shared" ca="1" si="245"/>
        <v>-</v>
      </c>
      <c r="EC78" s="535" cm="1">
        <f t="array" aca="1" ref="EC78" ca="1">INDEX(EC$13:EC77,$B78+1,1)</f>
        <v>0</v>
      </c>
      <c r="ED78" s="535" cm="1">
        <f t="array" aca="1" ref="ED78" ca="1">INDEX(ED$13:ED77,$B78+1,1)</f>
        <v>999999</v>
      </c>
      <c r="EE78" s="535" cm="1">
        <f t="array" aca="1" ref="EE78" ca="1">INDEX(EE$13:EE77,$B78+1,1)</f>
        <v>999999</v>
      </c>
      <c r="EF78" s="535" cm="1">
        <f t="array" aca="1" ref="EF78" ca="1">INDEX(EF$13:EF77,$B78+1,1)</f>
        <v>999999</v>
      </c>
      <c r="EG78" s="535" cm="1">
        <f t="array" aca="1" ref="EG78" ca="1">INDEX(EG$13:EG77,$B78+1,1)</f>
        <v>999999</v>
      </c>
      <c r="EH78" s="535" cm="1">
        <f t="array" aca="1" ref="EH78" ca="1">INDEX(EH$13:EH77,$B78+1,1)</f>
        <v>999999</v>
      </c>
      <c r="EI78" s="535" cm="1">
        <f t="array" aca="1" ref="EI78" ca="1">INDEX(EI$13:EI77,$B78+1,1)</f>
        <v>999999</v>
      </c>
      <c r="EJ78" s="535" cm="1">
        <f t="array" aca="1" ref="EJ78" ca="1">INDEX(EJ$13:EJ77,$B78+1,1)</f>
        <v>999999</v>
      </c>
      <c r="EK78" s="535" cm="1">
        <f t="array" aca="1" ref="EK78" ca="1">INDEX(EK$13:EK77,$B78+1,1)</f>
        <v>999999</v>
      </c>
      <c r="EL78" s="535" cm="1">
        <f t="array" aca="1" ref="EL78" ca="1">INDEX(EL$13:EL77,$B78+1,1)</f>
        <v>999999</v>
      </c>
      <c r="EM78" s="535" cm="1">
        <f t="array" aca="1" ref="EM78" ca="1">INDEX(EM$13:EM77,$B78+1,1)</f>
        <v>999999</v>
      </c>
      <c r="EN78" s="535" cm="1">
        <f t="array" aca="1" ref="EN78" ca="1">INDEX(EN$13:EN77,$B78+1,1)</f>
        <v>999999</v>
      </c>
      <c r="EO78" s="535" cm="1">
        <f t="array" aca="1" ref="EO78" ca="1">INDEX(EO$13:EO77,$B78+1,1)</f>
        <v>999999</v>
      </c>
      <c r="EP78" s="782">
        <f t="shared" ca="1" si="246"/>
        <v>0</v>
      </c>
      <c r="EQ78" s="782">
        <f t="shared" ca="1" si="246"/>
        <v>0</v>
      </c>
      <c r="ER78" s="782">
        <f t="shared" ca="1" si="246"/>
        <v>999999</v>
      </c>
      <c r="ES78" s="800" t="str">
        <f t="shared" ca="1" si="330"/>
        <v>-</v>
      </c>
      <c r="ET78" s="800" t="str">
        <f t="shared" ca="1" si="247"/>
        <v>-</v>
      </c>
      <c r="EU78" s="801" t="str">
        <f t="shared" ca="1" si="248"/>
        <v>-</v>
      </c>
      <c r="EV78" s="802" t="str">
        <f t="shared" ca="1" si="374"/>
        <v>-</v>
      </c>
      <c r="EW78" s="781">
        <f t="shared" ca="1" si="249"/>
        <v>999999</v>
      </c>
      <c r="EX78" s="779">
        <f t="shared" ca="1" si="332"/>
        <v>999999</v>
      </c>
      <c r="EY78" s="780">
        <f t="shared" ca="1" si="333"/>
        <v>999999</v>
      </c>
      <c r="EZ78" s="727" cm="1">
        <f t="array" aca="1" ref="EZ78" ca="1">INDEX(i.ELMated,$AB78+1,1)</f>
        <v>0</v>
      </c>
      <c r="FA78" s="728" cm="1">
        <f t="array" aca="1" ref="FA78" ca="1">INDEX(i.ELMatedEst,$AA78+1,$T78)</f>
        <v>0</v>
      </c>
      <c r="FB78" s="535" t="str" cm="1">
        <f t="array" aca="1" ref="FB78" ca="1">INDEX(FB$13:FB77,$B78+1,1)</f>
        <v>-</v>
      </c>
      <c r="FC78" s="535" t="str" cm="1">
        <f t="array" aca="1" ref="FC78" ca="1">INDEX(FC$13:FC77,$B78+1,1)</f>
        <v>-</v>
      </c>
      <c r="FD78" s="664">
        <f t="shared" ca="1" si="250"/>
        <v>0</v>
      </c>
      <c r="FE78" s="666">
        <f t="shared" ca="1" si="251"/>
        <v>5.0000000000000001E-3</v>
      </c>
      <c r="FF78" s="191">
        <f t="shared" ca="1" si="339"/>
        <v>0.95</v>
      </c>
      <c r="FG78" s="667">
        <f t="shared" ca="1" si="252"/>
        <v>0.12</v>
      </c>
      <c r="FH78" s="667">
        <f ca="1">INDEX(CHOOSE($N78,DataAutumn!i.EL_PropnSold,DataWinter!i.EL_PropnSold,DataSpring!i.EL_PropnSold),$AI78,$T78)*INDEX(i.ELMatedEst,$AB78+1,$T78)*i.dAdultRR_ELPropSold
+INDEX(i.dryman,($AJ78-1)*4+$AI78,FH$7)</f>
        <v>0</v>
      </c>
      <c r="FI78" s="667">
        <f ca="1">INDEX(CHOOSE($N78,DataAutumn!i.EL_PropnSold,DataWinter!i.EL_PropnSold,DataSpring!i.EL_PropnSold),$AI78,$T78)*INDEX(i.ELMatedEst,$AB78+1,$T78)*i.dAdultRR_ELPropSold
+INDEX(i.dryman,($AJ78-1)*4+$AI78,FI$7)</f>
        <v>3.125E-2</v>
      </c>
      <c r="FJ78" s="667">
        <f ca="1">INDEX(CHOOSE($N78,DataAutumn!i.EL_PropnSold,DataWinter!i.EL_PropnSold,DataSpring!i.EL_PropnSold),$AI78,$T78)*INDEX(i.ELMatedEst,$AB78+1,$T78)*i.dAdultRR_ELPropSold
+INDEX(i.dryman,($AJ78-1)*4+$AI78,FJ$7)</f>
        <v>3.125E-2</v>
      </c>
      <c r="FK78" s="667">
        <f ca="1">INDEX(CHOOSE($N78,DataAutumn!i.EL_PropnSold,DataWinter!i.EL_PropnSold,DataSpring!i.EL_PropnSold),$AI78,$T78)*INDEX(i.ELMatedEst,$AB78+1,$T78)*i.dAdultRR_ELPropSold
+INDEX(i.dryman,($AJ78-1)*4+$AI78,FK$7)</f>
        <v>3.125E-2</v>
      </c>
      <c r="FL78" s="668">
        <f ca="1">INDEX(CHOOSE($N78,DataAutumn!i.EL_PropnSold,DataWinter!i.EL_PropnSold,DataSpring!i.EL_PropnSold),$AI78,$T78)*INDEX(i.ELMatedEst,$AB78+1,$T78)*i.dAdultLSurv_ELPropSold</f>
        <v>0</v>
      </c>
      <c r="FM78" s="666" t="b">
        <f t="shared" ca="1" si="253"/>
        <v>0</v>
      </c>
      <c r="FN78" s="666" t="b">
        <f t="shared" ca="1" si="253"/>
        <v>0</v>
      </c>
      <c r="FO78" s="716" t="b">
        <f t="shared" ca="1" si="254"/>
        <v>1</v>
      </c>
      <c r="FP78" s="666" t="b">
        <f t="shared" ca="1" si="253"/>
        <v>0</v>
      </c>
      <c r="FQ78" s="668">
        <f t="shared" ca="1" si="255"/>
        <v>1</v>
      </c>
      <c r="FR78" s="669">
        <f t="shared" ca="1" si="256"/>
        <v>0</v>
      </c>
      <c r="FS78" s="670" t="b">
        <f t="shared" ca="1" si="257"/>
        <v>0</v>
      </c>
      <c r="FT78" s="665" t="b">
        <f t="shared" ca="1" si="258"/>
        <v>0</v>
      </c>
      <c r="FU78" s="411" t="b">
        <f t="shared" ca="1" si="258"/>
        <v>0</v>
      </c>
      <c r="FV78" s="411" t="b">
        <f t="shared" ca="1" si="258"/>
        <v>1</v>
      </c>
      <c r="FW78" s="87">
        <f t="shared" ca="1" si="259"/>
        <v>2</v>
      </c>
      <c r="FX78" s="87">
        <f t="shared" ca="1" si="259"/>
        <v>2</v>
      </c>
      <c r="FY78" s="411">
        <f t="shared" ca="1" si="260"/>
        <v>1</v>
      </c>
      <c r="FZ78" s="411">
        <f t="shared" ca="1" si="261"/>
        <v>1</v>
      </c>
      <c r="GA78" s="411">
        <f t="shared" ca="1" si="261"/>
        <v>1</v>
      </c>
      <c r="GB78" s="411">
        <f t="shared" ca="1" si="262"/>
        <v>1</v>
      </c>
      <c r="GC78" s="411">
        <f t="shared" ca="1" si="263"/>
        <v>0.35</v>
      </c>
      <c r="GD78" s="411" t="b">
        <f t="shared" ca="1" si="263"/>
        <v>1</v>
      </c>
      <c r="GE78" s="411" t="b">
        <f t="shared" ca="1" si="263"/>
        <v>0</v>
      </c>
      <c r="GF78" s="411" t="b">
        <f t="shared" ca="1" si="263"/>
        <v>0</v>
      </c>
      <c r="GG78" s="411" t="b">
        <f t="shared" ca="1" si="263"/>
        <v>0</v>
      </c>
      <c r="GH78" s="87">
        <f t="shared" ca="1" si="264"/>
        <v>1</v>
      </c>
      <c r="GI78" s="87">
        <f t="shared" ca="1" si="264"/>
        <v>1</v>
      </c>
      <c r="GJ78" s="87">
        <f t="shared" ca="1" si="264"/>
        <v>1</v>
      </c>
      <c r="GK78" s="87">
        <f t="shared" ca="1" si="264"/>
        <v>1</v>
      </c>
      <c r="GL78" s="87">
        <f t="shared" ca="1" si="264"/>
        <v>1</v>
      </c>
      <c r="GM78" s="87">
        <f t="shared" ca="1" si="264"/>
        <v>1</v>
      </c>
      <c r="GN78" s="87">
        <f t="shared" ca="1" si="264"/>
        <v>1</v>
      </c>
      <c r="GO78" s="87">
        <f t="shared" ca="1" si="264"/>
        <v>1</v>
      </c>
      <c r="GP78" s="535" cm="1">
        <f t="array" aca="1" ref="GP78" ca="1">INDEX(GP$13:GP77,$B78+1,1)</f>
        <v>0</v>
      </c>
      <c r="GQ78" s="535" cm="1">
        <f t="array" aca="1" ref="GQ78" ca="1">INDEX(GQ$13:GQ77,$B78+1,1)</f>
        <v>0</v>
      </c>
      <c r="GR78" s="535" cm="1">
        <f t="array" aca="1" ref="GR78" ca="1">INDEX(GR$13:GR77,$B78+1,1)</f>
        <v>0</v>
      </c>
      <c r="GS78" s="535" cm="1">
        <f t="array" aca="1" ref="GS78" ca="1">INDEX(GS$13:GS77,$B78+1,1)</f>
        <v>0</v>
      </c>
      <c r="GT78" s="411" cm="1">
        <f t="array" aca="1" ref="GT78" ca="1">INDEX(i.dse_type,1,$L78)</f>
        <v>0</v>
      </c>
      <c r="GU78" s="535" t="str" cm="1">
        <f t="array" aca="1" ref="GU78" ca="1">INDEX(GU$13:GU77,$B78+1,1)</f>
        <v>-</v>
      </c>
      <c r="GV78" s="535" t="str" cm="1">
        <f t="array" aca="1" ref="GV78" ca="1">INDEX(GV$13:GV77,$B78+1,1)</f>
        <v>-</v>
      </c>
      <c r="GW78" s="535" t="str" cm="1">
        <f t="array" aca="1" ref="GW78" ca="1">INDEX(GW$13:GW77,$B78+1,1)</f>
        <v>-</v>
      </c>
      <c r="GX78" s="18"/>
      <c r="GY78" s="535" t="str" cm="1">
        <f t="array" aca="1" ref="GY78" ca="1">INDEX(GY$13:GY77,$B78+1,1)</f>
        <v>-</v>
      </c>
      <c r="GZ78" s="535" t="str" cm="1">
        <f t="array" aca="1" ref="GZ78" ca="1">INDEX(GZ$13:GZ77,$B78+1,1)</f>
        <v>-</v>
      </c>
      <c r="HA78" s="535" t="str" cm="1">
        <f t="array" aca="1" ref="HA78" ca="1">INDEX(HA$13:HA77,$B78+1,1)</f>
        <v>-</v>
      </c>
      <c r="HB78" s="411">
        <f t="shared" si="334"/>
        <v>0</v>
      </c>
      <c r="HC78" s="535" t="str" cm="1">
        <f t="array" aca="1" ref="HC78" ca="1">INDEX(HC$13:HC77,$B78+1,1)</f>
        <v>-</v>
      </c>
      <c r="HD78" s="535" cm="1">
        <f t="array" aca="1" ref="HD78" ca="1">INDEX(HD$13:HD77,$B78+1,1)</f>
        <v>1</v>
      </c>
      <c r="HE78" s="535" cm="1">
        <f t="array" aca="1" ref="HE78" ca="1">INDEX(HE$13:HE77,$B78+1,1)</f>
        <v>1</v>
      </c>
      <c r="HF78" s="535" t="str" cm="1">
        <f t="array" aca="1" ref="HF78" ca="1">INDEX(HF$13:HF77,$B78+1,1)</f>
        <v>-</v>
      </c>
      <c r="HG78" s="535" t="str" cm="1">
        <f t="array" aca="1" ref="HG78" ca="1">INDEX(HG$13:HG77,$B78+1,1)</f>
        <v>-</v>
      </c>
      <c r="HH78" s="535" t="str" cm="1">
        <f t="array" aca="1" ref="HH78" ca="1">INDEX(HH$13:HH77,$B78+1,1)</f>
        <v>-</v>
      </c>
      <c r="HI78" s="535" t="str" cm="1">
        <f t="array" aca="1" ref="HI78" ca="1">INDEX(HI$13:HI77,$B78+1,1)</f>
        <v>-</v>
      </c>
      <c r="HJ78" s="535" t="str" cm="1">
        <f t="array" aca="1" ref="HJ78" ca="1">INDEX(HJ$13:HJ77,$B78+1,1)</f>
        <v>-</v>
      </c>
      <c r="HK78" s="535" t="str" cm="1">
        <f t="array" aca="1" ref="HK78" ca="1">INDEX(HK$13:HK77,$B78+1,1)</f>
        <v>-</v>
      </c>
      <c r="HL78" s="535" t="str" cm="1">
        <f t="array" aca="1" ref="HL78" ca="1">INDEX(HL$13:HL77,$B78+1,1)</f>
        <v>-</v>
      </c>
      <c r="HM78" s="535" t="str" cm="1">
        <f t="array" aca="1" ref="HM78" ca="1">INDEX(HM$13:HM77,$B78+1,1)</f>
        <v>-</v>
      </c>
      <c r="HN78" s="535" t="str" cm="1">
        <f t="array" aca="1" ref="HN78" ca="1">INDEX(HN$13:HN77,$B78+1,1)</f>
        <v>-</v>
      </c>
      <c r="HO78" s="535" t="str" cm="1">
        <f t="array" aca="1" ref="HO78" ca="1">INDEX(HO$13:HO77,$B78+1,1)</f>
        <v>-</v>
      </c>
      <c r="HP78" s="535" t="str" cm="1">
        <f t="array" aca="1" ref="HP78" ca="1">INDEX(HP$13:HP77,$B78+1,1)</f>
        <v>-</v>
      </c>
      <c r="HQ78" s="535" t="str" cm="1">
        <f t="array" aca="1" ref="HQ78" ca="1">INDEX(HQ$13:HQ77,$B78+1,1)</f>
        <v>-</v>
      </c>
      <c r="HR78" s="535" t="str" cm="1">
        <f t="array" aca="1" ref="HR78" ca="1">INDEX(HR$13:HR77,$B78+1,1)</f>
        <v>-</v>
      </c>
      <c r="HS78" s="535" t="str" cm="1">
        <f t="array" aca="1" ref="HS78" ca="1">INDEX(HS$13:HS77,$B78+1,1)</f>
        <v>-</v>
      </c>
      <c r="HT78" s="535" t="str" cm="1">
        <f t="array" aca="1" ref="HT78" ca="1">INDEX(HT$13:HT77,$B78+1,1)</f>
        <v>-</v>
      </c>
      <c r="HU78" s="535" t="str" cm="1">
        <f t="array" aca="1" ref="HU78" ca="1">INDEX(HU$13:HU77,$B78+1,1)</f>
        <v>-</v>
      </c>
      <c r="HV78" s="535" t="str" cm="1">
        <f t="array" aca="1" ref="HV78" ca="1">INDEX(HV$13:HV77,$B78+1,1)</f>
        <v>-</v>
      </c>
      <c r="HW78" s="535" t="str" cm="1">
        <f t="array" aca="1" ref="HW78" ca="1">INDEX(HW$13:HW77,$B78+1,1)</f>
        <v>-</v>
      </c>
      <c r="HX78" s="535" t="str" cm="1">
        <f t="array" aca="1" ref="HX78" ca="1">INDEX(HX$13:HX77,$B78+1,1)</f>
        <v>-</v>
      </c>
      <c r="HY78" s="535" t="str" cm="1">
        <f t="array" aca="1" ref="HY78" ca="1">INDEX(HY$13:HY77,$B78+1,1)</f>
        <v>-</v>
      </c>
      <c r="HZ78" s="535" t="str" cm="1">
        <f t="array" aca="1" ref="HZ78" ca="1">INDEX(HZ$13:HZ77,$B78+1,1)</f>
        <v>-</v>
      </c>
      <c r="IA78" s="535" cm="1">
        <f t="array" aca="1" ref="IA78" ca="1">INDEX(IA$13:IA77,$B78+1,1)</f>
        <v>0</v>
      </c>
      <c r="IB78" s="535" t="str" cm="1">
        <f t="array" aca="1" ref="IB78" ca="1">INDEX(IB$13:IB77,$B78+1,1)</f>
        <v>-</v>
      </c>
      <c r="IC78" s="535" cm="1">
        <f t="array" aca="1" ref="IC78" ca="1">INDEX(IC$13:IC77,$B78+1,1)</f>
        <v>1</v>
      </c>
      <c r="ID78" s="727">
        <f t="shared" si="265"/>
        <v>0</v>
      </c>
      <c r="IE78" s="727">
        <f t="shared" si="265"/>
        <v>0</v>
      </c>
      <c r="IF78" s="727">
        <f t="shared" si="265"/>
        <v>0</v>
      </c>
      <c r="IG78" s="727">
        <f t="shared" si="266"/>
        <v>0</v>
      </c>
      <c r="IH78" s="727">
        <f t="shared" si="266"/>
        <v>0</v>
      </c>
      <c r="II78" s="727">
        <f t="shared" si="266"/>
        <v>0</v>
      </c>
      <c r="IJ78" s="535" cm="1">
        <f t="array" aca="1" ref="IJ78" ca="1">INDEX(IJ$13:IJ77,$B78+1,1)</f>
        <v>0</v>
      </c>
      <c r="IK78" s="727">
        <f t="shared" si="267"/>
        <v>1</v>
      </c>
      <c r="IL78" s="727">
        <f t="shared" si="267"/>
        <v>0</v>
      </c>
      <c r="IM78" s="727">
        <f t="shared" si="267"/>
        <v>0</v>
      </c>
      <c r="IN78" s="727">
        <f t="shared" si="267"/>
        <v>0</v>
      </c>
      <c r="IO78" s="535" cm="1">
        <f t="array" aca="1" ref="IO78" ca="1">INDEX(IO$13:IO77,$B78+1,1)</f>
        <v>0</v>
      </c>
      <c r="IP78" s="727">
        <f t="shared" si="267"/>
        <v>0</v>
      </c>
      <c r="IQ78" s="18"/>
      <c r="IR78" s="535" t="str" cm="1">
        <f t="array" aca="1" ref="IR78" ca="1">INDEX(IR$13:IR77,$B78+1,1)</f>
        <v>-</v>
      </c>
      <c r="IS78" s="535" t="str" cm="1">
        <f t="array" aca="1" ref="IS78" ca="1">INDEX(IS$13:IS77,$B78+1,1)</f>
        <v>-</v>
      </c>
      <c r="IT78" s="535" t="str" cm="1">
        <f t="array" aca="1" ref="IT78" ca="1">INDEX(IT$13:IT77,$B78+1,1)</f>
        <v>-</v>
      </c>
      <c r="IU78" s="535" t="str" cm="1">
        <f t="array" aca="1" ref="IU78" ca="1">INDEX(IU$13:IU77,$B78+1,1)</f>
        <v>-</v>
      </c>
      <c r="IV78" s="535" t="str" cm="1">
        <f t="array" aca="1" ref="IV78" ca="1">INDEX(IV$13:IV77,$B78+1,1)</f>
        <v>-</v>
      </c>
      <c r="IW78" s="535" t="str" cm="1">
        <f t="array" aca="1" ref="IW78" ca="1">INDEX(IW$13:IW77,$B78+1,1)</f>
        <v>-</v>
      </c>
      <c r="IX78" s="535" t="str" cm="1">
        <f t="array" aca="1" ref="IX78" ca="1">INDEX(IX$13:IX77,$B78+1,1)</f>
        <v>-</v>
      </c>
      <c r="IY78" s="535" t="str" cm="1">
        <f t="array" aca="1" ref="IY78" ca="1">INDEX(IY$13:IY77,$B78+1,1)</f>
        <v>-</v>
      </c>
      <c r="IZ78" s="535" t="str" cm="1">
        <f t="array" aca="1" ref="IZ78" ca="1">INDEX(IZ$13:IZ77,$B78+1,1)</f>
        <v>-</v>
      </c>
      <c r="JA78" s="535" t="str" cm="1">
        <f t="array" aca="1" ref="JA78" ca="1">INDEX(JA$13:JA77,$B78+1,1)</f>
        <v>-</v>
      </c>
      <c r="JB78" s="535" t="str" cm="1">
        <f t="array" aca="1" ref="JB78" ca="1">INDEX(JB$13:JB77,$B78+1,1)</f>
        <v>-</v>
      </c>
      <c r="JC78" s="535" t="str" cm="1">
        <f t="array" aca="1" ref="JC78" ca="1">INDEX(JC$13:JC77,$B78+1,1)</f>
        <v>-</v>
      </c>
      <c r="JD78" s="535" t="str" cm="1">
        <f t="array" aca="1" ref="JD78" ca="1">INDEX(JD$13:JD77,$B78+1,1)</f>
        <v>-</v>
      </c>
      <c r="JE78" s="535" t="str" cm="1">
        <f t="array" aca="1" ref="JE78" ca="1">INDEX(JE$13:JE77,$B78+1,1)</f>
        <v>-</v>
      </c>
      <c r="JF78" s="535" t="str" cm="1">
        <f t="array" aca="1" ref="JF78" ca="1">INDEX(JF$13:JF77,$B78+1,1)</f>
        <v>-</v>
      </c>
      <c r="JG78" s="535" t="str" cm="1">
        <f t="array" aca="1" ref="JG78" ca="1">INDEX(JG$13:JG77,$B78+1,1)</f>
        <v>-</v>
      </c>
      <c r="JH78" s="535" cm="1">
        <f t="array" aca="1" ref="JH78" ca="1">INDEX(JH$13:JH77,$B78+1,1)</f>
        <v>0</v>
      </c>
      <c r="JI78" s="535" cm="1">
        <f t="array" aca="1" ref="JI78" ca="1">INDEX(JI$13:JI77,$B78+1,1)</f>
        <v>0</v>
      </c>
      <c r="JJ78" s="545" cm="1">
        <f t="array" aca="1" ref="JJ78" ca="1">IF(AND($N78=JJ$10,$AS78&lt;&gt;0),INDEX(i.LTWFeedLevels,$AS78,12),0)</f>
        <v>0</v>
      </c>
      <c r="JK78" s="630" cm="1">
        <f t="array" aca="1" ref="JK78" ca="1">IF(AND($N78=JK$10,$AT78&lt;&gt;0),INDEX(i.LTWFeedLevels,$AT78,12),0)</f>
        <v>0</v>
      </c>
      <c r="JL78" s="457">
        <f t="shared" ca="1" si="375"/>
        <v>0</v>
      </c>
      <c r="JM78" s="457">
        <f t="shared" ca="1" si="376"/>
        <v>0</v>
      </c>
      <c r="JN78" s="457">
        <f t="shared" ca="1" si="377"/>
        <v>0</v>
      </c>
      <c r="JO78" s="545" cm="1">
        <f t="array" aca="1" ref="JO78" ca="1">IF(AND($N78=JO$10,$AS78&lt;&gt;0),INDEX(i.LTWFeedLevels,$AS78,12),0)</f>
        <v>0</v>
      </c>
      <c r="JP78" s="630" cm="1">
        <f t="array" aca="1" ref="JP78" ca="1">IF(AND($N78=JP$10,$AT78&lt;&gt;0),INDEX(i.LTWFeedLevels,$AT78,12),0)</f>
        <v>0</v>
      </c>
      <c r="JQ78" s="457">
        <f t="shared" ca="1" si="378"/>
        <v>0</v>
      </c>
      <c r="JR78" s="457">
        <f t="shared" ca="1" si="379"/>
        <v>0</v>
      </c>
      <c r="JS78" s="457">
        <f t="shared" ca="1" si="380"/>
        <v>0</v>
      </c>
      <c r="JT78" s="545" cm="1">
        <f t="array" aca="1" ref="JT78" ca="1">IF(AND($N78=JT$10,$AS78&lt;&gt;0),INDEX(i.LTWFeedLevels,$AS78,12),0)</f>
        <v>0</v>
      </c>
      <c r="JU78" s="630" cm="1">
        <f t="array" aca="1" ref="JU78" ca="1">IF(AND($N78=JU$10,$AT78&lt;&gt;0),INDEX(i.LTWFeedLevels,$AT78,12),0)</f>
        <v>0</v>
      </c>
      <c r="JV78" s="457">
        <f t="shared" ca="1" si="381"/>
        <v>0</v>
      </c>
      <c r="JW78" s="457">
        <f t="shared" ca="1" si="382"/>
        <v>0</v>
      </c>
      <c r="JX78" s="457">
        <f t="shared" ca="1" si="383"/>
        <v>0</v>
      </c>
      <c r="JY78" s="189">
        <f t="shared" ca="1" si="271"/>
        <v>0</v>
      </c>
      <c r="JZ78" s="189">
        <f t="shared" ca="1" si="271"/>
        <v>0</v>
      </c>
      <c r="KA78" s="189">
        <f t="shared" ca="1" si="271"/>
        <v>0</v>
      </c>
      <c r="KB78" s="189">
        <f t="shared" ca="1" si="271"/>
        <v>0</v>
      </c>
      <c r="KC78" s="189">
        <f t="shared" ca="1" si="271"/>
        <v>0</v>
      </c>
      <c r="KD78" s="189">
        <f t="shared" ca="1" si="271"/>
        <v>0</v>
      </c>
      <c r="KE78" s="189">
        <f t="shared" ca="1" si="271"/>
        <v>0</v>
      </c>
      <c r="KF78" s="189">
        <f t="shared" ca="1" si="271"/>
        <v>0</v>
      </c>
      <c r="KG78" s="189">
        <f t="shared" ca="1" si="271"/>
        <v>0</v>
      </c>
      <c r="KH78" s="189">
        <f t="shared" ca="1" si="271"/>
        <v>0</v>
      </c>
      <c r="KI78" s="189">
        <f t="shared" ca="1" si="272"/>
        <v>0</v>
      </c>
      <c r="KJ78" s="189">
        <f t="shared" ca="1" si="272"/>
        <v>0</v>
      </c>
      <c r="KK78" s="189">
        <f t="shared" ca="1" si="272"/>
        <v>0</v>
      </c>
      <c r="KL78" s="189">
        <f t="shared" ca="1" si="272"/>
        <v>0</v>
      </c>
      <c r="KM78" s="189">
        <f t="shared" ca="1" si="272"/>
        <v>0</v>
      </c>
      <c r="KN78" s="189">
        <f t="shared" ca="1" si="272"/>
        <v>0</v>
      </c>
      <c r="KO78" s="189">
        <f t="shared" ca="1" si="272"/>
        <v>0</v>
      </c>
      <c r="KP78" s="189">
        <f t="shared" ca="1" si="272"/>
        <v>0</v>
      </c>
      <c r="KQ78" s="189">
        <f t="shared" ca="1" si="272"/>
        <v>0</v>
      </c>
      <c r="KR78" s="189">
        <f t="shared" ca="1" si="272"/>
        <v>0</v>
      </c>
      <c r="KS78" s="189">
        <f t="shared" ca="1" si="273"/>
        <v>0</v>
      </c>
      <c r="KT78" s="189">
        <f t="shared" ca="1" si="273"/>
        <v>0</v>
      </c>
      <c r="KU78" s="189">
        <f t="shared" ca="1" si="273"/>
        <v>0</v>
      </c>
      <c r="KV78" s="189">
        <f t="shared" ca="1" si="273"/>
        <v>0</v>
      </c>
      <c r="KW78" s="189">
        <f t="shared" ca="1" si="273"/>
        <v>0</v>
      </c>
      <c r="KX78" s="189">
        <f t="shared" ca="1" si="273"/>
        <v>0</v>
      </c>
      <c r="KY78" s="189">
        <f t="shared" ca="1" si="273"/>
        <v>0</v>
      </c>
      <c r="KZ78" s="189">
        <f t="shared" ca="1" si="273"/>
        <v>0</v>
      </c>
      <c r="LA78" s="189">
        <f t="shared" ca="1" si="273"/>
        <v>0</v>
      </c>
      <c r="LB78" s="189">
        <f t="shared" ca="1" si="273"/>
        <v>0</v>
      </c>
      <c r="LC78" s="189">
        <f t="shared" ca="1" si="274"/>
        <v>0</v>
      </c>
      <c r="LD78" s="189">
        <f t="shared" ca="1" si="274"/>
        <v>0</v>
      </c>
      <c r="LE78" s="189">
        <f t="shared" ca="1" si="274"/>
        <v>0</v>
      </c>
      <c r="LF78" s="189">
        <f t="shared" ca="1" si="274"/>
        <v>0</v>
      </c>
      <c r="LG78" s="189">
        <f t="shared" ca="1" si="274"/>
        <v>0</v>
      </c>
      <c r="LH78" s="189">
        <f t="shared" ca="1" si="274"/>
        <v>0</v>
      </c>
      <c r="LI78" s="189">
        <f t="shared" ca="1" si="274"/>
        <v>0</v>
      </c>
      <c r="LJ78" s="189">
        <f t="shared" ca="1" si="274"/>
        <v>0</v>
      </c>
      <c r="LK78" s="189">
        <f t="shared" ca="1" si="274"/>
        <v>0</v>
      </c>
      <c r="LL78" s="189">
        <f t="shared" ca="1" si="274"/>
        <v>0</v>
      </c>
      <c r="LM78" s="189">
        <f t="shared" ca="1" si="275"/>
        <v>0</v>
      </c>
      <c r="LN78" s="189">
        <f t="shared" ca="1" si="275"/>
        <v>0</v>
      </c>
      <c r="LO78" s="189">
        <f t="shared" ca="1" si="275"/>
        <v>0</v>
      </c>
      <c r="LP78" s="189">
        <f t="shared" ca="1" si="275"/>
        <v>0</v>
      </c>
      <c r="LQ78" s="189">
        <f t="shared" ca="1" si="275"/>
        <v>0</v>
      </c>
      <c r="LR78" s="189">
        <f t="shared" ca="1" si="275"/>
        <v>0</v>
      </c>
      <c r="LS78" s="189">
        <f t="shared" ca="1" si="275"/>
        <v>0</v>
      </c>
      <c r="LT78" s="189">
        <f t="shared" ca="1" si="275"/>
        <v>0</v>
      </c>
      <c r="LU78" s="189">
        <f t="shared" ca="1" si="275"/>
        <v>0</v>
      </c>
      <c r="LV78" s="189">
        <f t="shared" ca="1" si="275"/>
        <v>0</v>
      </c>
      <c r="LW78" s="189">
        <f t="shared" ca="1" si="276"/>
        <v>0</v>
      </c>
      <c r="LX78" s="189">
        <f t="shared" ca="1" si="276"/>
        <v>0</v>
      </c>
      <c r="LY78" s="189">
        <f t="shared" ca="1" si="276"/>
        <v>0</v>
      </c>
      <c r="LZ78" s="189">
        <f t="shared" ca="1" si="276"/>
        <v>0</v>
      </c>
      <c r="MA78" s="189">
        <f t="shared" ca="1" si="276"/>
        <v>0</v>
      </c>
      <c r="MB78" s="189">
        <f t="shared" ca="1" si="276"/>
        <v>0</v>
      </c>
      <c r="MC78" s="189">
        <f t="shared" ca="1" si="276"/>
        <v>0</v>
      </c>
      <c r="MD78" s="189">
        <f t="shared" ca="1" si="276"/>
        <v>0</v>
      </c>
      <c r="ME78" s="189">
        <f t="shared" ca="1" si="276"/>
        <v>0</v>
      </c>
      <c r="MF78" s="189">
        <f t="shared" ca="1" si="276"/>
        <v>0</v>
      </c>
      <c r="MG78" s="189">
        <f t="shared" ca="1" si="277"/>
        <v>0</v>
      </c>
      <c r="MH78" s="189">
        <f t="shared" ca="1" si="277"/>
        <v>0</v>
      </c>
      <c r="MI78" s="189">
        <f t="shared" ca="1" si="277"/>
        <v>0</v>
      </c>
      <c r="MJ78" s="189">
        <f t="shared" ca="1" si="277"/>
        <v>0</v>
      </c>
      <c r="MK78" s="189">
        <f t="shared" ca="1" si="277"/>
        <v>0</v>
      </c>
      <c r="ML78" s="189">
        <f t="shared" ca="1" si="277"/>
        <v>0</v>
      </c>
      <c r="MM78" s="189">
        <f t="shared" ca="1" si="277"/>
        <v>0</v>
      </c>
      <c r="MN78" s="189">
        <f t="shared" ca="1" si="277"/>
        <v>0</v>
      </c>
      <c r="MO78" s="189">
        <f t="shared" ca="1" si="277"/>
        <v>0</v>
      </c>
      <c r="MP78" s="189">
        <f t="shared" ca="1" si="277"/>
        <v>0</v>
      </c>
      <c r="MQ78" s="189">
        <f t="shared" ca="1" si="277"/>
        <v>0</v>
      </c>
      <c r="MR78" s="189">
        <f t="shared" ca="1" si="277"/>
        <v>0</v>
      </c>
      <c r="MS78" s="557">
        <f t="shared" ca="1" si="278"/>
        <v>0</v>
      </c>
      <c r="MT78" s="557">
        <f t="shared" ca="1" si="278"/>
        <v>0</v>
      </c>
      <c r="MU78" s="557">
        <f t="shared" ca="1" si="278"/>
        <v>0</v>
      </c>
      <c r="MV78" s="557">
        <f t="shared" ca="1" si="278"/>
        <v>0</v>
      </c>
      <c r="MW78" s="557">
        <f t="shared" ca="1" si="278"/>
        <v>0</v>
      </c>
      <c r="MX78" s="557">
        <f t="shared" ca="1" si="278"/>
        <v>0</v>
      </c>
      <c r="MY78" s="557">
        <f t="shared" ca="1" si="278"/>
        <v>0</v>
      </c>
      <c r="MZ78" s="557">
        <f t="shared" ca="1" si="278"/>
        <v>0</v>
      </c>
      <c r="NA78" s="557">
        <f t="shared" ca="1" si="278"/>
        <v>0</v>
      </c>
      <c r="NB78" s="557">
        <f t="shared" ca="1" si="278"/>
        <v>0</v>
      </c>
      <c r="NC78" s="557">
        <f t="shared" ca="1" si="279"/>
        <v>0</v>
      </c>
      <c r="ND78" s="557">
        <f t="shared" ca="1" si="279"/>
        <v>0</v>
      </c>
      <c r="NE78" s="557">
        <f t="shared" ca="1" si="279"/>
        <v>0</v>
      </c>
      <c r="NF78" s="557">
        <f t="shared" ca="1" si="279"/>
        <v>0</v>
      </c>
      <c r="NG78" s="557">
        <f t="shared" ca="1" si="279"/>
        <v>0</v>
      </c>
      <c r="NH78" s="557">
        <f t="shared" ca="1" si="279"/>
        <v>0</v>
      </c>
      <c r="NI78" s="557">
        <f t="shared" ca="1" si="279"/>
        <v>0</v>
      </c>
      <c r="NJ78" s="557">
        <f t="shared" ca="1" si="279"/>
        <v>0</v>
      </c>
      <c r="NK78" s="557">
        <f t="shared" ca="1" si="279"/>
        <v>0</v>
      </c>
      <c r="NL78" s="557">
        <f t="shared" ca="1" si="279"/>
        <v>0</v>
      </c>
      <c r="NM78" s="557">
        <f t="shared" ca="1" si="280"/>
        <v>0</v>
      </c>
      <c r="NN78" s="557">
        <f t="shared" ca="1" si="280"/>
        <v>0</v>
      </c>
      <c r="NO78" s="557">
        <f t="shared" ca="1" si="280"/>
        <v>0</v>
      </c>
      <c r="NP78" s="557">
        <f t="shared" ca="1" si="280"/>
        <v>0</v>
      </c>
      <c r="NQ78" s="557">
        <f t="shared" ca="1" si="280"/>
        <v>0</v>
      </c>
      <c r="NR78" s="557">
        <f t="shared" ca="1" si="280"/>
        <v>0</v>
      </c>
      <c r="NS78" s="557">
        <f t="shared" ca="1" si="280"/>
        <v>0</v>
      </c>
      <c r="NT78" s="557">
        <f t="shared" ca="1" si="280"/>
        <v>0</v>
      </c>
      <c r="NU78" s="557">
        <f t="shared" ca="1" si="280"/>
        <v>0</v>
      </c>
      <c r="NV78" s="557">
        <f t="shared" ca="1" si="280"/>
        <v>0</v>
      </c>
      <c r="NW78" s="557">
        <f t="shared" ca="1" si="281"/>
        <v>0</v>
      </c>
      <c r="NX78" s="557">
        <f t="shared" ca="1" si="281"/>
        <v>0</v>
      </c>
      <c r="NY78" s="557">
        <f t="shared" ca="1" si="281"/>
        <v>0</v>
      </c>
      <c r="NZ78" s="557">
        <f t="shared" ca="1" si="281"/>
        <v>0</v>
      </c>
      <c r="OA78" s="557">
        <f t="shared" ca="1" si="281"/>
        <v>0</v>
      </c>
      <c r="OB78" s="557">
        <f t="shared" ca="1" si="281"/>
        <v>0</v>
      </c>
      <c r="OC78" s="557">
        <f t="shared" ca="1" si="281"/>
        <v>0</v>
      </c>
      <c r="OD78" s="557">
        <f t="shared" ca="1" si="281"/>
        <v>0</v>
      </c>
      <c r="OE78" s="557">
        <f t="shared" ca="1" si="281"/>
        <v>0</v>
      </c>
      <c r="OF78" s="557">
        <f t="shared" ca="1" si="281"/>
        <v>0</v>
      </c>
      <c r="OG78" s="557">
        <f t="shared" ca="1" si="282"/>
        <v>0</v>
      </c>
      <c r="OH78" s="557">
        <f t="shared" ca="1" si="282"/>
        <v>0</v>
      </c>
      <c r="OI78" s="557">
        <f t="shared" ca="1" si="282"/>
        <v>0</v>
      </c>
      <c r="OJ78" s="557">
        <f t="shared" ca="1" si="282"/>
        <v>0</v>
      </c>
      <c r="OK78" s="557">
        <f t="shared" ca="1" si="282"/>
        <v>0</v>
      </c>
      <c r="OL78" s="557">
        <f t="shared" ca="1" si="282"/>
        <v>0</v>
      </c>
      <c r="OM78" s="557">
        <f t="shared" ca="1" si="282"/>
        <v>0</v>
      </c>
      <c r="ON78" s="557">
        <f t="shared" ca="1" si="282"/>
        <v>0</v>
      </c>
      <c r="OO78" s="557">
        <f t="shared" ca="1" si="282"/>
        <v>0</v>
      </c>
      <c r="OP78" s="557">
        <f t="shared" ca="1" si="282"/>
        <v>0</v>
      </c>
      <c r="OQ78" s="557">
        <f t="shared" ca="1" si="283"/>
        <v>0</v>
      </c>
      <c r="OR78" s="557">
        <f t="shared" ca="1" si="283"/>
        <v>0</v>
      </c>
      <c r="OS78" s="557">
        <f t="shared" ca="1" si="283"/>
        <v>0</v>
      </c>
      <c r="OT78" s="557">
        <f t="shared" ca="1" si="283"/>
        <v>0</v>
      </c>
      <c r="OU78" s="557">
        <f t="shared" ca="1" si="283"/>
        <v>0</v>
      </c>
      <c r="OV78" s="557">
        <f t="shared" ca="1" si="283"/>
        <v>0</v>
      </c>
      <c r="OW78" s="557">
        <f t="shared" ca="1" si="283"/>
        <v>0</v>
      </c>
      <c r="OX78" s="557">
        <f t="shared" ca="1" si="283"/>
        <v>0</v>
      </c>
      <c r="OY78" s="557">
        <f t="shared" ca="1" si="283"/>
        <v>0</v>
      </c>
      <c r="OZ78" s="557">
        <f t="shared" ca="1" si="283"/>
        <v>0</v>
      </c>
      <c r="PA78" s="557">
        <f t="shared" ca="1" si="284"/>
        <v>0</v>
      </c>
      <c r="PB78" s="557">
        <f t="shared" ca="1" si="284"/>
        <v>0</v>
      </c>
      <c r="PC78" s="557">
        <f t="shared" ca="1" si="284"/>
        <v>0</v>
      </c>
      <c r="PD78" s="557">
        <f t="shared" ca="1" si="284"/>
        <v>0</v>
      </c>
      <c r="PE78" s="557">
        <f t="shared" ca="1" si="284"/>
        <v>0</v>
      </c>
      <c r="PF78" s="557">
        <f t="shared" ca="1" si="284"/>
        <v>0</v>
      </c>
      <c r="PG78" s="557">
        <f t="shared" ca="1" si="284"/>
        <v>0</v>
      </c>
      <c r="PH78" s="557">
        <f t="shared" ca="1" si="284"/>
        <v>0</v>
      </c>
      <c r="PI78" s="557">
        <f t="shared" ca="1" si="284"/>
        <v>0</v>
      </c>
      <c r="PJ78" s="557">
        <f t="shared" ca="1" si="284"/>
        <v>0</v>
      </c>
      <c r="PK78" s="557">
        <f t="shared" ca="1" si="285"/>
        <v>0</v>
      </c>
      <c r="PL78" s="557">
        <f t="shared" ca="1" si="285"/>
        <v>0</v>
      </c>
      <c r="PM78" s="557">
        <f t="shared" ca="1" si="285"/>
        <v>0</v>
      </c>
      <c r="PN78" s="557">
        <f t="shared" ca="1" si="285"/>
        <v>0</v>
      </c>
      <c r="PO78" s="557">
        <f t="shared" ca="1" si="285"/>
        <v>0</v>
      </c>
      <c r="PP78" s="557">
        <f t="shared" ca="1" si="285"/>
        <v>0</v>
      </c>
      <c r="PQ78" s="557">
        <f t="shared" ca="1" si="285"/>
        <v>0</v>
      </c>
      <c r="PR78" s="557">
        <f t="shared" ca="1" si="285"/>
        <v>0</v>
      </c>
      <c r="PS78" s="557">
        <f t="shared" ca="1" si="285"/>
        <v>0</v>
      </c>
      <c r="PT78" s="557">
        <f t="shared" ca="1" si="285"/>
        <v>0</v>
      </c>
      <c r="PU78" s="557">
        <f t="shared" ca="1" si="286"/>
        <v>0</v>
      </c>
      <c r="PV78" s="557">
        <f t="shared" ca="1" si="286"/>
        <v>0</v>
      </c>
      <c r="PW78" s="557">
        <f t="shared" ca="1" si="286"/>
        <v>0</v>
      </c>
      <c r="PX78" s="557">
        <f t="shared" ca="1" si="286"/>
        <v>0</v>
      </c>
      <c r="PY78" s="557">
        <f t="shared" ca="1" si="286"/>
        <v>0</v>
      </c>
      <c r="PZ78" s="557">
        <f t="shared" ca="1" si="286"/>
        <v>0</v>
      </c>
      <c r="QA78" s="557">
        <f t="shared" ca="1" si="286"/>
        <v>0</v>
      </c>
      <c r="QB78" s="557">
        <f t="shared" ca="1" si="286"/>
        <v>0</v>
      </c>
      <c r="QC78" s="557">
        <f t="shared" ca="1" si="286"/>
        <v>0</v>
      </c>
      <c r="QD78" s="557">
        <f t="shared" ca="1" si="286"/>
        <v>0</v>
      </c>
      <c r="QE78" s="557">
        <f t="shared" ca="1" si="287"/>
        <v>0</v>
      </c>
      <c r="QF78" s="557">
        <f t="shared" ca="1" si="287"/>
        <v>0</v>
      </c>
      <c r="QG78" s="557">
        <f t="shared" ca="1" si="287"/>
        <v>0</v>
      </c>
      <c r="QH78" s="557">
        <f t="shared" ca="1" si="287"/>
        <v>0</v>
      </c>
      <c r="QI78" s="557">
        <f t="shared" ca="1" si="287"/>
        <v>0</v>
      </c>
      <c r="QJ78" s="557">
        <f t="shared" ca="1" si="287"/>
        <v>0</v>
      </c>
      <c r="QK78" s="557">
        <f t="shared" ca="1" si="287"/>
        <v>0</v>
      </c>
      <c r="QL78" s="557">
        <f t="shared" ca="1" si="287"/>
        <v>0</v>
      </c>
      <c r="QM78" s="557">
        <f t="shared" ca="1" si="287"/>
        <v>0</v>
      </c>
      <c r="QN78" s="557">
        <f t="shared" ca="1" si="287"/>
        <v>0</v>
      </c>
      <c r="QO78" s="557">
        <f t="shared" ca="1" si="288"/>
        <v>0</v>
      </c>
      <c r="QP78" s="557">
        <f t="shared" ca="1" si="288"/>
        <v>0</v>
      </c>
      <c r="QQ78" s="557">
        <f t="shared" ca="1" si="288"/>
        <v>0</v>
      </c>
      <c r="QR78" s="557">
        <f t="shared" ca="1" si="288"/>
        <v>0</v>
      </c>
      <c r="QS78" s="557">
        <f t="shared" ca="1" si="288"/>
        <v>0</v>
      </c>
      <c r="QT78" s="557">
        <f t="shared" ca="1" si="288"/>
        <v>0</v>
      </c>
      <c r="QU78" s="557">
        <f t="shared" ca="1" si="288"/>
        <v>0</v>
      </c>
      <c r="QV78" s="557">
        <f t="shared" ca="1" si="288"/>
        <v>0</v>
      </c>
      <c r="QW78" s="557">
        <f t="shared" ca="1" si="288"/>
        <v>0</v>
      </c>
      <c r="QX78" s="557">
        <f t="shared" ca="1" si="288"/>
        <v>0</v>
      </c>
      <c r="QY78" s="557">
        <f t="shared" ca="1" si="289"/>
        <v>0</v>
      </c>
      <c r="QZ78" s="557">
        <f t="shared" ca="1" si="289"/>
        <v>0</v>
      </c>
      <c r="RA78" s="557">
        <f t="shared" ca="1" si="289"/>
        <v>0</v>
      </c>
      <c r="RB78" s="557">
        <f t="shared" ca="1" si="289"/>
        <v>0</v>
      </c>
      <c r="RC78" s="557">
        <f t="shared" ca="1" si="289"/>
        <v>0</v>
      </c>
      <c r="RD78" s="557">
        <f t="shared" ca="1" si="289"/>
        <v>0</v>
      </c>
      <c r="RE78" s="557">
        <f t="shared" ca="1" si="289"/>
        <v>0</v>
      </c>
      <c r="RF78" s="557">
        <f t="shared" ca="1" si="289"/>
        <v>0</v>
      </c>
      <c r="RG78" s="557">
        <f t="shared" ca="1" si="289"/>
        <v>0</v>
      </c>
      <c r="RH78" s="557">
        <f t="shared" ca="1" si="289"/>
        <v>0</v>
      </c>
      <c r="RI78" s="557">
        <f t="shared" ca="1" si="290"/>
        <v>0</v>
      </c>
      <c r="RJ78" s="557">
        <f t="shared" ca="1" si="290"/>
        <v>0</v>
      </c>
      <c r="RK78" s="557">
        <f t="shared" ca="1" si="290"/>
        <v>0</v>
      </c>
      <c r="RL78" s="557">
        <f t="shared" ca="1" si="290"/>
        <v>0</v>
      </c>
      <c r="RM78" s="557">
        <f t="shared" ca="1" si="290"/>
        <v>0</v>
      </c>
      <c r="RN78" s="557">
        <f t="shared" ca="1" si="290"/>
        <v>0</v>
      </c>
      <c r="RO78" s="557">
        <f t="shared" ca="1" si="290"/>
        <v>0</v>
      </c>
      <c r="RP78" s="557">
        <f t="shared" ca="1" si="290"/>
        <v>0</v>
      </c>
      <c r="RQ78" s="557">
        <f t="shared" ca="1" si="290"/>
        <v>0</v>
      </c>
      <c r="RR78" s="557">
        <f t="shared" ca="1" si="290"/>
        <v>0</v>
      </c>
      <c r="RS78" s="557">
        <f t="shared" ca="1" si="291"/>
        <v>0</v>
      </c>
      <c r="RT78" s="557">
        <f t="shared" ca="1" si="291"/>
        <v>0</v>
      </c>
      <c r="RU78" s="557">
        <f t="shared" ca="1" si="291"/>
        <v>0</v>
      </c>
      <c r="RV78" s="557">
        <f t="shared" ca="1" si="291"/>
        <v>0</v>
      </c>
      <c r="RW78" s="557">
        <f t="shared" ca="1" si="291"/>
        <v>0</v>
      </c>
      <c r="RX78" s="557">
        <f t="shared" ca="1" si="291"/>
        <v>0</v>
      </c>
      <c r="RY78" s="557">
        <f t="shared" ca="1" si="291"/>
        <v>0</v>
      </c>
      <c r="RZ78" s="557">
        <f t="shared" ca="1" si="291"/>
        <v>0</v>
      </c>
      <c r="SA78" s="557">
        <f t="shared" ca="1" si="291"/>
        <v>0</v>
      </c>
      <c r="SB78" s="557">
        <f t="shared" ca="1" si="291"/>
        <v>0</v>
      </c>
      <c r="SC78" s="557">
        <f t="shared" ca="1" si="292"/>
        <v>0</v>
      </c>
      <c r="SD78" s="557">
        <f t="shared" ca="1" si="292"/>
        <v>0</v>
      </c>
      <c r="SE78" s="557">
        <f t="shared" ca="1" si="292"/>
        <v>0</v>
      </c>
      <c r="SF78" s="557">
        <f t="shared" ca="1" si="292"/>
        <v>0</v>
      </c>
      <c r="SG78" s="557">
        <f t="shared" ca="1" si="292"/>
        <v>0</v>
      </c>
      <c r="SH78" s="557">
        <f t="shared" ca="1" si="292"/>
        <v>0</v>
      </c>
      <c r="SI78" s="557">
        <f t="shared" ca="1" si="292"/>
        <v>0</v>
      </c>
      <c r="SJ78" s="557">
        <f t="shared" ca="1" si="292"/>
        <v>0</v>
      </c>
      <c r="SK78" s="557">
        <f t="shared" ca="1" si="292"/>
        <v>0</v>
      </c>
      <c r="SL78" s="557">
        <f t="shared" ca="1" si="292"/>
        <v>0</v>
      </c>
      <c r="SM78" s="557">
        <f t="shared" ca="1" si="293"/>
        <v>0</v>
      </c>
      <c r="SN78" s="557">
        <f t="shared" ca="1" si="293"/>
        <v>0</v>
      </c>
      <c r="SO78" s="557">
        <f t="shared" ca="1" si="293"/>
        <v>0</v>
      </c>
      <c r="SP78" s="557">
        <f t="shared" ca="1" si="293"/>
        <v>0</v>
      </c>
      <c r="SQ78" s="557">
        <f t="shared" ca="1" si="293"/>
        <v>0</v>
      </c>
      <c r="SR78" s="557">
        <f t="shared" ca="1" si="293"/>
        <v>0</v>
      </c>
      <c r="SS78" s="557">
        <f t="shared" ca="1" si="293"/>
        <v>0</v>
      </c>
      <c r="ST78" s="557">
        <f t="shared" ca="1" si="293"/>
        <v>0</v>
      </c>
      <c r="SU78" s="557">
        <f t="shared" ca="1" si="293"/>
        <v>0</v>
      </c>
      <c r="SV78" s="557">
        <f t="shared" ca="1" si="293"/>
        <v>0</v>
      </c>
      <c r="SW78" s="557">
        <f t="shared" ca="1" si="294"/>
        <v>0</v>
      </c>
      <c r="SX78" s="557">
        <f t="shared" ca="1" si="294"/>
        <v>0</v>
      </c>
      <c r="SY78" s="557">
        <f t="shared" ca="1" si="294"/>
        <v>0</v>
      </c>
      <c r="SZ78" s="557">
        <f t="shared" ca="1" si="294"/>
        <v>0</v>
      </c>
      <c r="TA78" s="557">
        <f t="shared" ca="1" si="294"/>
        <v>0</v>
      </c>
      <c r="TB78" s="557">
        <f t="shared" ca="1" si="294"/>
        <v>0</v>
      </c>
      <c r="TC78" s="557">
        <f t="shared" ca="1" si="294"/>
        <v>0</v>
      </c>
      <c r="TD78" s="557">
        <f t="shared" ca="1" si="294"/>
        <v>0</v>
      </c>
      <c r="TE78" s="557">
        <f t="shared" ca="1" si="294"/>
        <v>0</v>
      </c>
      <c r="TF78" s="557">
        <f t="shared" ca="1" si="294"/>
        <v>0</v>
      </c>
      <c r="TG78" s="557">
        <f t="shared" ca="1" si="295"/>
        <v>0</v>
      </c>
      <c r="TH78" s="557">
        <f t="shared" ca="1" si="295"/>
        <v>0</v>
      </c>
      <c r="TI78" s="557">
        <f t="shared" ca="1" si="295"/>
        <v>0</v>
      </c>
      <c r="TJ78" s="557">
        <f t="shared" ca="1" si="295"/>
        <v>0</v>
      </c>
      <c r="TK78" s="557">
        <f t="shared" ca="1" si="295"/>
        <v>0</v>
      </c>
      <c r="TL78" s="557">
        <f t="shared" ca="1" si="295"/>
        <v>0</v>
      </c>
      <c r="TM78" s="557">
        <f t="shared" ca="1" si="295"/>
        <v>0</v>
      </c>
      <c r="TN78" s="557">
        <f t="shared" ca="1" si="295"/>
        <v>0</v>
      </c>
      <c r="TO78" s="557">
        <f t="shared" ca="1" si="295"/>
        <v>0</v>
      </c>
      <c r="TP78" s="557">
        <f t="shared" ca="1" si="295"/>
        <v>0</v>
      </c>
      <c r="TQ78" s="557">
        <f t="shared" ca="1" si="296"/>
        <v>0</v>
      </c>
      <c r="TR78" s="557">
        <f t="shared" ca="1" si="296"/>
        <v>0</v>
      </c>
      <c r="TS78" s="557">
        <f t="shared" ca="1" si="296"/>
        <v>0</v>
      </c>
      <c r="TT78" s="557">
        <f t="shared" ca="1" si="296"/>
        <v>0</v>
      </c>
      <c r="TU78" s="557">
        <f t="shared" ca="1" si="296"/>
        <v>0</v>
      </c>
      <c r="TV78" s="557">
        <f t="shared" ca="1" si="296"/>
        <v>0</v>
      </c>
      <c r="TW78" s="557">
        <f t="shared" ca="1" si="296"/>
        <v>0</v>
      </c>
      <c r="TX78" s="557">
        <f t="shared" ca="1" si="296"/>
        <v>0</v>
      </c>
      <c r="TY78" s="557">
        <f t="shared" ca="1" si="296"/>
        <v>0</v>
      </c>
      <c r="TZ78" s="557">
        <f t="shared" ca="1" si="296"/>
        <v>0</v>
      </c>
      <c r="UA78" s="557">
        <f t="shared" ca="1" si="297"/>
        <v>0</v>
      </c>
      <c r="UB78" s="557">
        <f t="shared" ca="1" si="297"/>
        <v>0</v>
      </c>
      <c r="UC78" s="557">
        <f t="shared" ca="1" si="297"/>
        <v>0</v>
      </c>
      <c r="UD78" s="557">
        <f t="shared" ca="1" si="297"/>
        <v>0</v>
      </c>
      <c r="UE78" s="557">
        <f t="shared" ca="1" si="297"/>
        <v>0</v>
      </c>
      <c r="UF78" s="557">
        <f t="shared" ca="1" si="297"/>
        <v>0</v>
      </c>
      <c r="UG78" s="557">
        <f t="shared" ca="1" si="297"/>
        <v>0</v>
      </c>
      <c r="UH78" s="557">
        <f t="shared" ca="1" si="297"/>
        <v>0</v>
      </c>
      <c r="UI78" s="557">
        <f t="shared" ca="1" si="297"/>
        <v>0</v>
      </c>
      <c r="UJ78" s="557">
        <f t="shared" ca="1" si="297"/>
        <v>0</v>
      </c>
      <c r="UK78" s="557">
        <f t="shared" ca="1" si="298"/>
        <v>0</v>
      </c>
      <c r="UL78" s="557">
        <f t="shared" ca="1" si="298"/>
        <v>0</v>
      </c>
      <c r="UM78" s="557">
        <f t="shared" ca="1" si="298"/>
        <v>0</v>
      </c>
      <c r="UN78" s="557">
        <f t="shared" ca="1" si="298"/>
        <v>0</v>
      </c>
      <c r="UO78" s="557">
        <f t="shared" ca="1" si="298"/>
        <v>0</v>
      </c>
      <c r="UP78" s="557">
        <f t="shared" ca="1" si="298"/>
        <v>0</v>
      </c>
      <c r="UQ78" s="557">
        <f t="shared" ca="1" si="298"/>
        <v>0</v>
      </c>
      <c r="UR78" s="557">
        <f t="shared" ca="1" si="298"/>
        <v>0</v>
      </c>
      <c r="US78" s="557">
        <f t="shared" ca="1" si="298"/>
        <v>0</v>
      </c>
      <c r="UT78" s="557">
        <f t="shared" ca="1" si="298"/>
        <v>0</v>
      </c>
      <c r="UU78" s="557">
        <f t="shared" ca="1" si="299"/>
        <v>0</v>
      </c>
      <c r="UV78" s="557">
        <f t="shared" ca="1" si="299"/>
        <v>0</v>
      </c>
      <c r="UW78" s="557">
        <f t="shared" ca="1" si="299"/>
        <v>0</v>
      </c>
      <c r="UX78" s="557">
        <f t="shared" ca="1" si="299"/>
        <v>0</v>
      </c>
      <c r="UY78" s="557">
        <f t="shared" ca="1" si="299"/>
        <v>0</v>
      </c>
      <c r="UZ78" s="557">
        <f t="shared" ca="1" si="299"/>
        <v>0</v>
      </c>
      <c r="VA78" s="557">
        <f t="shared" ca="1" si="299"/>
        <v>0</v>
      </c>
      <c r="VB78" s="557">
        <f t="shared" ca="1" si="299"/>
        <v>0</v>
      </c>
      <c r="VC78" s="557">
        <f t="shared" ca="1" si="299"/>
        <v>0</v>
      </c>
      <c r="VD78" s="557">
        <f t="shared" ca="1" si="299"/>
        <v>0</v>
      </c>
      <c r="VE78" s="557">
        <f t="shared" ca="1" si="300"/>
        <v>0</v>
      </c>
      <c r="VF78" s="557">
        <f t="shared" ca="1" si="300"/>
        <v>0</v>
      </c>
      <c r="VG78" s="557">
        <f t="shared" ca="1" si="300"/>
        <v>0</v>
      </c>
      <c r="VH78" s="557">
        <f t="shared" ca="1" si="300"/>
        <v>0</v>
      </c>
      <c r="VI78" s="557">
        <f t="shared" ca="1" si="300"/>
        <v>0</v>
      </c>
      <c r="VJ78" s="557">
        <f t="shared" ca="1" si="300"/>
        <v>0</v>
      </c>
      <c r="VK78" s="557">
        <f t="shared" ca="1" si="300"/>
        <v>0</v>
      </c>
      <c r="VL78" s="557">
        <f t="shared" ca="1" si="300"/>
        <v>0</v>
      </c>
      <c r="VM78" s="557">
        <f t="shared" ca="1" si="300"/>
        <v>0</v>
      </c>
      <c r="VN78" s="557">
        <f t="shared" ca="1" si="300"/>
        <v>0</v>
      </c>
      <c r="VO78" s="557">
        <f t="shared" ca="1" si="300"/>
        <v>0</v>
      </c>
      <c r="VP78" s="189">
        <f t="shared" ca="1" si="301"/>
        <v>0</v>
      </c>
      <c r="VQ78" s="189">
        <f t="shared" ca="1" si="301"/>
        <v>0</v>
      </c>
      <c r="VR78" s="189">
        <f t="shared" ca="1" si="301"/>
        <v>0</v>
      </c>
      <c r="VS78" s="189">
        <f t="shared" ca="1" si="301"/>
        <v>0</v>
      </c>
      <c r="VT78" s="189">
        <f t="shared" ca="1" si="301"/>
        <v>0</v>
      </c>
      <c r="VU78" s="230">
        <f t="shared" ca="1" si="302"/>
        <v>0</v>
      </c>
      <c r="VV78" s="189">
        <f t="shared" ca="1" si="303"/>
        <v>0</v>
      </c>
      <c r="VW78" s="189">
        <f t="shared" ca="1" si="303"/>
        <v>0</v>
      </c>
      <c r="VX78" s="189">
        <f t="shared" ca="1" si="303"/>
        <v>0</v>
      </c>
      <c r="VY78" s="189">
        <f t="shared" ca="1" si="303"/>
        <v>0</v>
      </c>
      <c r="VZ78" s="189">
        <f t="shared" ca="1" si="303"/>
        <v>0</v>
      </c>
      <c r="WA78" s="230">
        <f t="shared" ca="1" si="304"/>
        <v>0</v>
      </c>
      <c r="WB78" s="231">
        <f t="shared" ca="1" si="305"/>
        <v>0</v>
      </c>
      <c r="WC78" s="231">
        <f t="shared" ca="1" si="305"/>
        <v>0</v>
      </c>
      <c r="WD78" s="231">
        <f t="shared" ca="1" si="305"/>
        <v>0</v>
      </c>
      <c r="WE78" s="231">
        <f t="shared" ca="1" si="305"/>
        <v>0</v>
      </c>
      <c r="WF78" s="544">
        <f t="shared" ca="1" si="306"/>
        <v>0</v>
      </c>
      <c r="WG78" s="231">
        <f t="shared" ca="1" si="307"/>
        <v>0</v>
      </c>
      <c r="WH78" s="231">
        <f t="shared" ca="1" si="307"/>
        <v>0</v>
      </c>
      <c r="WI78" s="231">
        <f t="shared" ca="1" si="307"/>
        <v>0</v>
      </c>
      <c r="WJ78" s="231">
        <f t="shared" ca="1" si="307"/>
        <v>0</v>
      </c>
      <c r="WK78" s="544">
        <f t="shared" ca="1" si="308"/>
        <v>0</v>
      </c>
      <c r="WL78" s="544">
        <f t="shared" ca="1" si="308"/>
        <v>0</v>
      </c>
      <c r="WM78" s="544">
        <f t="shared" ca="1" si="308"/>
        <v>0</v>
      </c>
      <c r="WN78" s="544">
        <f t="shared" ca="1" si="308"/>
        <v>0</v>
      </c>
      <c r="WO78" s="544">
        <f t="shared" ca="1" si="308"/>
        <v>0</v>
      </c>
      <c r="WP78" s="544">
        <f t="shared" ca="1" si="308"/>
        <v>0</v>
      </c>
      <c r="WQ78" s="544">
        <f t="shared" ca="1" si="308"/>
        <v>0</v>
      </c>
      <c r="WR78" s="535" cm="1">
        <f t="array" aca="1" ref="WR78" ca="1">INDEX(WR$13:WR77,$B78+1,1)</f>
        <v>0</v>
      </c>
      <c r="WS78" s="411">
        <f t="shared" ca="1" si="309"/>
        <v>67</v>
      </c>
      <c r="WT78" s="18"/>
      <c r="WU78" s="535" cm="1">
        <f t="array" aca="1" ref="WU78" ca="1">INDEX(WU$13:WU77,$B78+1,1)</f>
        <v>0</v>
      </c>
      <c r="WV78" s="411">
        <f t="shared" si="310"/>
        <v>0</v>
      </c>
      <c r="WW78" s="535" cm="1">
        <f t="array" aca="1" ref="WW78" ca="1">INDEX(WW$13:WW77,$B78+1,1)</f>
        <v>0</v>
      </c>
      <c r="WX78" s="535" t="str" cm="1">
        <f t="array" aca="1" ref="WX78" ca="1">INDEX(WX$13:WX77,$B78+1,1)</f>
        <v>-</v>
      </c>
      <c r="WY78" s="535" t="str" cm="1">
        <f t="array" aca="1" ref="WY78" ca="1">INDEX(WY$13:WY77,$B78+1,1)</f>
        <v>-</v>
      </c>
      <c r="WZ78" s="535" t="str" cm="1">
        <f t="array" aca="1" ref="WZ78" ca="1">INDEX(WZ$13:WZ77,$B78+1,1)</f>
        <v>-</v>
      </c>
      <c r="XA78" s="535" t="str" cm="1">
        <f t="array" aca="1" ref="XA78" ca="1">INDEX(XA$13:XA77,$B78+1,1)</f>
        <v>-</v>
      </c>
      <c r="XB78" s="535" t="str" cm="1">
        <f t="array" aca="1" ref="XB78" ca="1">INDEX(XB$13:XB77,$B78+1,1)</f>
        <v>-</v>
      </c>
      <c r="XC78" s="535" t="str" cm="1">
        <f t="array" aca="1" ref="XC78" ca="1">INDEX(XC$13:XC77,$B78+1,1)</f>
        <v>-</v>
      </c>
      <c r="XD78" s="535" t="str" cm="1">
        <f t="array" aca="1" ref="XD78" ca="1">INDEX(XD$13:XD77,$B78+1,1)</f>
        <v>-</v>
      </c>
      <c r="XE78" s="535" t="str" cm="1">
        <f t="array" aca="1" ref="XE78" ca="1">INDEX(XE$13:XE77,$B78+1,1)</f>
        <v>-</v>
      </c>
      <c r="XF78" s="535" t="str" cm="1">
        <f t="array" aca="1" ref="XF78" ca="1">INDEX(XF$13:XF77,$B78+1,1)</f>
        <v>-</v>
      </c>
      <c r="XG78" s="535" t="str" cm="1">
        <f t="array" aca="1" ref="XG78" ca="1">INDEX(XG$13:XG77,$B78+1,1)</f>
        <v>-</v>
      </c>
      <c r="XH78" s="535" t="str" cm="1">
        <f t="array" aca="1" ref="XH78" ca="1">INDEX(XH$13:XH77,$B78+1,1)</f>
        <v>-</v>
      </c>
      <c r="XI78" s="535" t="str" cm="1">
        <f t="array" aca="1" ref="XI78" ca="1">INDEX(XI$13:XI77,$B78+1,1)</f>
        <v>-</v>
      </c>
      <c r="XJ78" s="535" t="str" cm="1">
        <f t="array" aca="1" ref="XJ78" ca="1">INDEX(XJ$13:XJ77,$B78+1,1)</f>
        <v>-</v>
      </c>
      <c r="XK78" s="535" t="str" cm="1">
        <f t="array" aca="1" ref="XK78" ca="1">INDEX(XK$13:XK77,$B78+1,1)</f>
        <v>-</v>
      </c>
      <c r="XL78" s="535" t="str" cm="1">
        <f t="array" aca="1" ref="XL78" ca="1">INDEX(XL$13:XL77,$B78+1,1)</f>
        <v>-</v>
      </c>
      <c r="XM78" s="535" t="str" cm="1">
        <f t="array" aca="1" ref="XM78" ca="1">INDEX(XM$13:XM77,$B78+1,1)</f>
        <v>-</v>
      </c>
      <c r="XN78" s="18"/>
      <c r="XO78" s="411" t="b">
        <f t="shared" ca="1" si="311"/>
        <v>0</v>
      </c>
      <c r="XP78" s="535" t="str" cm="1">
        <f t="array" aca="1" ref="XP78" ca="1">INDEX(XP$13:XP77,$B78+1,1)</f>
        <v>-</v>
      </c>
      <c r="XQ78" s="535" t="str" cm="1">
        <f t="array" aca="1" ref="XQ78" ca="1">INDEX(XQ$13:XQ77,$B78+1,1)</f>
        <v>-</v>
      </c>
      <c r="XR78" s="535" t="str" cm="1">
        <f t="array" aca="1" ref="XR78" ca="1">INDEX(XR$13:XR77,$B78+1,1)</f>
        <v>-</v>
      </c>
      <c r="XS78" s="535" t="str" cm="1">
        <f t="array" aca="1" ref="XS78" ca="1">INDEX(XS$13:XS77,$B78+1,1)</f>
        <v>-</v>
      </c>
      <c r="XT78" s="535" t="str" cm="1">
        <f t="array" aca="1" ref="XT78" ca="1">INDEX(XT$13:XT77,$B78+1,1)</f>
        <v>-</v>
      </c>
      <c r="XU78" s="535" t="str" cm="1">
        <f t="array" aca="1" ref="XU78" ca="1">INDEX(XU$13:XU77,$B78+1,1)</f>
        <v>-</v>
      </c>
      <c r="XV78" s="411">
        <f t="shared" ca="1" si="312"/>
        <v>0.35</v>
      </c>
      <c r="XW78" s="475">
        <v>100</v>
      </c>
      <c r="XX78" s="535" cm="1">
        <f t="array" aca="1" ref="XX78" ca="1">INDEX(XX$13:XX77,$B78+1,1)</f>
        <v>0</v>
      </c>
      <c r="XY78" s="475">
        <v>1</v>
      </c>
      <c r="XZ78" s="535" cm="1">
        <f t="array" aca="1" ref="XZ78" ca="1">INDEX(XZ$13:XZ77,$B78+1,1)</f>
        <v>0</v>
      </c>
      <c r="YA78" s="535" t="str" cm="1">
        <f t="array" aca="1" ref="YA78" ca="1">INDEX(YA$13:YA77,$B78+1,1)</f>
        <v>-</v>
      </c>
      <c r="YB78" s="545" cm="1">
        <f t="array" aca="1" ref="YB78" ca="1">INDEX(i.AgeJ,$AD78,1)</f>
        <v>0</v>
      </c>
      <c r="YC78" s="535" t="str" cm="1">
        <f t="array" aca="1" ref="YC78" ca="1">INDEX(YC$13:YC77,$B78+1,1)</f>
        <v>-</v>
      </c>
      <c r="YD78" s="411" t="str">
        <f t="shared" si="313"/>
        <v>-</v>
      </c>
      <c r="YE78" s="411" t="str">
        <f t="shared" si="313"/>
        <v>-</v>
      </c>
      <c r="YF78" s="535" t="str" cm="1">
        <f t="array" aca="1" ref="YF78" ca="1">INDEX(YF$13:YF77,$B78+1,1)</f>
        <v>-</v>
      </c>
      <c r="YG78" s="535" t="str" cm="1">
        <f t="array" aca="1" ref="YG78" ca="1">INDEX(YG$13:YG77,$B78+1,1)</f>
        <v>-</v>
      </c>
      <c r="YH78" s="535" t="str" cm="1">
        <f t="array" aca="1" ref="YH78" ca="1">INDEX(YH$13:YH77,$B78+1,1)</f>
        <v>-</v>
      </c>
      <c r="YI78" s="535" t="str" cm="1">
        <f t="array" aca="1" ref="YI78" ca="1">INDEX(YI$13:YI77,$B78+1,1)</f>
        <v>-</v>
      </c>
      <c r="YJ78" s="535" t="str" cm="1">
        <f t="array" aca="1" ref="YJ78" ca="1">INDEX(YJ$13:YJ77,$B78+1,1)</f>
        <v>-</v>
      </c>
      <c r="YK78" s="535" t="b" cm="1">
        <f t="array" aca="1" ref="YK78" ca="1">INDEX(YK$13:YK77,$B78+1,1)</f>
        <v>1</v>
      </c>
      <c r="YL78" s="535" t="str" cm="1">
        <f t="array" aca="1" ref="YL78" ca="1">INDEX(YL$13:YL77,$B78+1,1)</f>
        <v>-</v>
      </c>
      <c r="YM78" s="535" cm="1">
        <f t="array" aca="1" ref="YM78" ca="1">INDEX(YM$13:YM77,$B78+1,1)</f>
        <v>0</v>
      </c>
      <c r="YN78" s="535" cm="1">
        <f t="array" aca="1" ref="YN78" ca="1">INDEX(YN$13:YN77,$B78+1,1)</f>
        <v>0</v>
      </c>
      <c r="YO78" s="535" cm="1">
        <f t="array" aca="1" ref="YO78" ca="1">INDEX(YO$13:YO77,$B78+1,1)</f>
        <v>0</v>
      </c>
      <c r="YP78" s="18"/>
      <c r="YQ78" s="411">
        <f t="shared" si="314"/>
        <v>50</v>
      </c>
      <c r="YR78" s="411">
        <f t="shared" si="314"/>
        <v>50</v>
      </c>
      <c r="YS78" s="411">
        <f t="shared" si="314"/>
        <v>50</v>
      </c>
      <c r="YT78" s="411">
        <f t="shared" si="314"/>
        <v>50</v>
      </c>
      <c r="YU78" s="535" cm="1">
        <f t="array" aca="1" ref="YU78" ca="1">INDEX(YU$13:YU77,$B78+1,1)</f>
        <v>1</v>
      </c>
      <c r="YV78" s="535" cm="1">
        <f t="array" aca="1" ref="YV78" ca="1">INDEX(YV$13:YV77,$B78+1,1)</f>
        <v>1</v>
      </c>
      <c r="YW78" s="535" cm="1">
        <f t="array" aca="1" ref="YW78" ca="1">INDEX(YW$13:YW77,$B78+1,1)</f>
        <v>1</v>
      </c>
      <c r="YX78" s="535" cm="1">
        <f t="array" aca="1" ref="YX78" ca="1">INDEX(YX$13:YX77,$B78+1,1)</f>
        <v>1</v>
      </c>
      <c r="YY78" s="535" t="str" cm="1">
        <f t="array" aca="1" ref="YY78" ca="1">INDEX(YY$13:YY77,$B78+1,1)</f>
        <v>-</v>
      </c>
      <c r="YZ78" s="535" t="str" cm="1">
        <f t="array" aca="1" ref="YZ78" ca="1">INDEX(YZ$13:YZ77,$B78+1,1)</f>
        <v>-</v>
      </c>
      <c r="ZA78" s="535" t="str" cm="1">
        <f t="array" aca="1" ref="ZA78" ca="1">INDEX(ZA$13:ZA77,$B78+1,1)</f>
        <v>-</v>
      </c>
      <c r="ZB78" s="535" t="str" cm="1">
        <f t="array" aca="1" ref="ZB78" ca="1">INDEX(ZB$13:ZB77,$B78+1,1)</f>
        <v>-</v>
      </c>
      <c r="ZC78" s="535" t="str" cm="1">
        <f t="array" aca="1" ref="ZC78" ca="1">INDEX(ZC$13:ZC77,$B78+1,1)</f>
        <v>-</v>
      </c>
      <c r="ZD78" s="18"/>
      <c r="ZE78" s="411">
        <f t="shared" ca="1" si="315"/>
        <v>1</v>
      </c>
      <c r="ZF78" s="18"/>
      <c r="ZG78" s="535" t="str" cm="1">
        <f t="array" aca="1" ref="ZG78" ca="1">INDEX(ZG$13:ZG77,$B78+1,1)</f>
        <v>-</v>
      </c>
      <c r="ZH78" s="535" t="str" cm="1">
        <f t="array" aca="1" ref="ZH78" ca="1">INDEX(ZH$13:ZH77,$B78+1,1)</f>
        <v>-</v>
      </c>
      <c r="ZI78" s="535" t="str" cm="1">
        <f t="array" aca="1" ref="ZI78" ca="1">INDEX(ZI$13:ZI77,$B78+1,1)</f>
        <v>-</v>
      </c>
      <c r="ZJ78" s="535" t="str" cm="1">
        <f t="array" aca="1" ref="ZJ78" ca="1">INDEX(ZJ$13:ZJ77,$B78+1,1)</f>
        <v>-</v>
      </c>
      <c r="ZK78" s="535" t="str" cm="1">
        <f t="array" aca="1" ref="ZK78" ca="1">INDEX(ZK$13:ZK77,$B78+1,1)</f>
        <v>-</v>
      </c>
      <c r="ZL78" s="535" t="str" cm="1">
        <f t="array" aca="1" ref="ZL78" ca="1">INDEX(ZL$13:ZL77,$B78+1,1)</f>
        <v>-</v>
      </c>
      <c r="ZM78" s="535" t="str" cm="1">
        <f t="array" aca="1" ref="ZM78" ca="1">INDEX(ZM$13:ZM77,$B78+1,1)</f>
        <v>-</v>
      </c>
      <c r="ZN78" s="535" t="str" cm="1">
        <f t="array" aca="1" ref="ZN78" ca="1">INDEX(ZN$13:ZN77,$B78+1,1)</f>
        <v>-</v>
      </c>
      <c r="ZO78" s="543">
        <f t="shared" ca="1" si="316"/>
        <v>652</v>
      </c>
      <c r="ZP78" s="543">
        <f t="shared" ca="1" si="316"/>
        <v>686</v>
      </c>
      <c r="ZQ78" s="543">
        <f t="shared" ca="1" si="316"/>
        <v>721</v>
      </c>
      <c r="ZR78" s="459">
        <f t="shared" ca="1" si="317"/>
        <v>469</v>
      </c>
      <c r="ZS78" s="459">
        <f t="shared" ca="1" si="317"/>
        <v>504</v>
      </c>
      <c r="ZT78" s="459">
        <f t="shared" ca="1" si="317"/>
        <v>539</v>
      </c>
      <c r="ZU78" s="459">
        <f t="shared" ca="1" si="318"/>
        <v>385</v>
      </c>
      <c r="ZV78" s="459">
        <f t="shared" ca="1" si="318"/>
        <v>420</v>
      </c>
      <c r="ZW78" s="459">
        <f t="shared" ca="1" si="318"/>
        <v>455</v>
      </c>
      <c r="ZX78" s="535" t="str" cm="1">
        <f t="array" aca="1" ref="ZX78" ca="1">INDEX(ZX$13:ZX77,$B78+1,1)</f>
        <v>-</v>
      </c>
      <c r="ZY78" s="535" t="str" cm="1">
        <f t="array" aca="1" ref="ZY78" ca="1">INDEX(ZY$13:ZY77,$B78+1,1)</f>
        <v>-</v>
      </c>
      <c r="ZZ78" s="535" t="str" cm="1">
        <f t="array" aca="1" ref="ZZ78" ca="1">INDEX(ZZ$13:ZZ77,$B78+1,1)</f>
        <v>-</v>
      </c>
      <c r="AAA78" s="535" t="str" cm="1">
        <f t="array" aca="1" ref="AAA78" ca="1">INDEX(AAA$13:AAA77,$B78+1,1)</f>
        <v>-</v>
      </c>
      <c r="AAB78" s="535" t="str" cm="1">
        <f t="array" aca="1" ref="AAB78" ca="1">INDEX(AAB$13:AAB77,$B78+1,1)</f>
        <v>-</v>
      </c>
      <c r="AAC78" s="535" t="str" cm="1">
        <f t="array" aca="1" ref="AAC78" ca="1">INDEX(AAC$13:AAC77,$B78+1,1)</f>
        <v>-</v>
      </c>
      <c r="AAD78" s="535" t="str" cm="1">
        <f t="array" aca="1" ref="AAD78" ca="1">INDEX(AAD$13:AAD77,$B78+1,1)</f>
        <v>-</v>
      </c>
      <c r="AAE78" s="535" t="str" cm="1">
        <f t="array" aca="1" ref="AAE78" ca="1">INDEX(AAE$13:AAE77,$B78+1,1)</f>
        <v>-</v>
      </c>
      <c r="AAF78" s="535" t="str" cm="1">
        <f t="array" aca="1" ref="AAF78" ca="1">INDEX(AAF$13:AAF77,$B78+1,1)</f>
        <v>-</v>
      </c>
      <c r="AAG78" s="535" t="str" cm="1">
        <f t="array" aca="1" ref="AAG78" ca="1">INDEX(AAG$13:AAG77,$B78+1,1)</f>
        <v>-</v>
      </c>
      <c r="AAH78" s="535" t="str" cm="1">
        <f t="array" aca="1" ref="AAH78" ca="1">INDEX(AAH$13:AAH77,$B78+1,1)</f>
        <v>-</v>
      </c>
      <c r="AAI78" s="535" t="str" cm="1">
        <f t="array" aca="1" ref="AAI78" ca="1">INDEX(AAI$13:AAI77,$B78+1,1)</f>
        <v>-</v>
      </c>
      <c r="AAJ78" s="535" t="str" cm="1">
        <f t="array" aca="1" ref="AAJ78" ca="1">INDEX(AAJ$13:AAJ77,$B78+1,1)</f>
        <v>-</v>
      </c>
      <c r="AAK78" s="535" t="str" cm="1">
        <f t="array" aca="1" ref="AAK78" ca="1">INDEX(AAK$13:AAK77,$B78+1,1)</f>
        <v>-</v>
      </c>
      <c r="AAL78" s="535" cm="1">
        <f t="array" aca="1" ref="AAL78" ca="1">INDEX(AAL$13:AAL77,$B78+1,1)</f>
        <v>0</v>
      </c>
      <c r="AAM78" s="535" t="str" cm="1">
        <f t="array" aca="1" ref="AAM78" ca="1">INDEX(AAM$13:AAM77,$B78+1,1)</f>
        <v>-</v>
      </c>
      <c r="AAN78" s="535" t="str" cm="1">
        <f t="array" aca="1" ref="AAN78" ca="1">INDEX(AAN$13:AAN77,$B78+1,1)</f>
        <v>-</v>
      </c>
      <c r="AAO78" s="535" t="str" cm="1">
        <f t="array" aca="1" ref="AAO78" ca="1">INDEX(AAO$13:AAO77,$B78+1,1)</f>
        <v>-</v>
      </c>
      <c r="AAP78" s="535" t="str" cm="1">
        <f t="array" aca="1" ref="AAP78" ca="1">INDEX(AAP$13:AAP77,$B78+1,1)</f>
        <v>-</v>
      </c>
      <c r="AAQ78" s="535" t="str" cm="1">
        <f t="array" aca="1" ref="AAQ78" ca="1">INDEX(AAQ$13:AAQ77,$B78+1,1)</f>
        <v>-</v>
      </c>
      <c r="AAR78" s="535" cm="1">
        <f t="array" aca="1" ref="AAR78" ca="1">INDEX(AAR$13:AAR77,$B78+1,1)</f>
        <v>0</v>
      </c>
      <c r="AAS78" s="535" t="str" cm="1">
        <f t="array" aca="1" ref="AAS78" ca="1">INDEX(AAS$13:AAS77,$B78+1,1)</f>
        <v>-</v>
      </c>
      <c r="AAT78" s="535" t="str" cm="1">
        <f t="array" aca="1" ref="AAT78" ca="1">INDEX(AAT$13:AAT77,$B78+1,1)</f>
        <v>-</v>
      </c>
      <c r="AAU78" s="535" t="str" cm="1">
        <f t="array" aca="1" ref="AAU78" ca="1">INDEX(AAU$13:AAU77,$B78+1,1)</f>
        <v>-</v>
      </c>
      <c r="AAV78" s="535" cm="1">
        <f t="array" aca="1" ref="AAV78" ca="1">INDEX(AAV$13:AAV77,$B78+1,1)</f>
        <v>1</v>
      </c>
      <c r="AAW78" s="535" cm="1">
        <f t="array" aca="1" ref="AAW78" ca="1">INDEX(AAW$13:AAW77,$B78+1,1)</f>
        <v>1</v>
      </c>
      <c r="AAX78" s="535" t="str" cm="1">
        <f t="array" aca="1" ref="AAX78" ca="1">INDEX(AAX$13:AAX77,$B78+1,1)</f>
        <v>-</v>
      </c>
      <c r="AAY78" s="535" t="str" cm="1">
        <f t="array" aca="1" ref="AAY78" ca="1">INDEX(AAY$13:AAY77,$B78+1,1)</f>
        <v>-</v>
      </c>
      <c r="AAZ78" s="535" t="str" cm="1">
        <f t="array" aca="1" ref="AAZ78" ca="1">INDEX(AAZ$13:AAZ77,$B78+1,1)</f>
        <v>-</v>
      </c>
      <c r="ABA78" s="535" t="str" cm="1">
        <f t="array" aca="1" ref="ABA78" ca="1">INDEX(ABA$13:ABA77,$B78+1,1)</f>
        <v>-</v>
      </c>
      <c r="ABB78" s="535" t="str" cm="1">
        <f t="array" aca="1" ref="ABB78" ca="1">INDEX(ABB$13:ABB77,$B78+1,1)</f>
        <v>-</v>
      </c>
      <c r="ABC78" s="535" t="str" cm="1">
        <f t="array" aca="1" ref="ABC78" ca="1">INDEX(ABC$13:ABC77,$B78+1,1)</f>
        <v>-</v>
      </c>
      <c r="ABD78" s="535" t="str" cm="1">
        <f t="array" aca="1" ref="ABD78" ca="1">INDEX(ABD$13:ABD77,$B78+1,1)</f>
        <v>-</v>
      </c>
      <c r="ABE78" s="535" t="str" cm="1">
        <f t="array" aca="1" ref="ABE78" ca="1">INDEX(ABE$13:ABE77,$B78+1,1)</f>
        <v>-</v>
      </c>
      <c r="ABF78" s="535" t="str" cm="1">
        <f t="array" aca="1" ref="ABF78" ca="1">INDEX(ABF$13:ABF77,$B78+1,1)</f>
        <v>-</v>
      </c>
      <c r="ABG78" s="535" t="str" cm="1">
        <f t="array" aca="1" ref="ABG78" ca="1">INDEX(ABG$13:ABG77,$B78+1,1)</f>
        <v>-</v>
      </c>
      <c r="ABH78" s="535" t="str" cm="1">
        <f t="array" aca="1" ref="ABH78" ca="1">INDEX(ABH$13:ABH77,$B78+1,1)</f>
        <v>-</v>
      </c>
      <c r="ABI78" s="535" t="str" cm="1">
        <f t="array" aca="1" ref="ABI78" ca="1">INDEX(ABI$13:ABI77,$B78+1,1)</f>
        <v>-</v>
      </c>
      <c r="ABJ78" s="535" t="str" cm="1">
        <f t="array" aca="1" ref="ABJ78" ca="1">INDEX(ABJ$13:ABJ77,$B78+1,1)</f>
        <v>-</v>
      </c>
      <c r="ABK78" s="18"/>
      <c r="ABL78" s="545" t="str">
        <f t="shared" ca="1" si="319"/>
        <v>-</v>
      </c>
      <c r="ABM78" s="545" t="str">
        <f t="shared" ca="1" si="319"/>
        <v>-</v>
      </c>
      <c r="ABN78" s="545" t="str">
        <f t="shared" ca="1" si="319"/>
        <v>-</v>
      </c>
      <c r="ABO78" s="545" t="str">
        <f t="shared" ca="1" si="319"/>
        <v>-</v>
      </c>
      <c r="ABP78" s="545" t="str">
        <f t="shared" ca="1" si="319"/>
        <v>-</v>
      </c>
      <c r="ABQ78" s="545" t="str">
        <f t="shared" ca="1" si="319"/>
        <v>-</v>
      </c>
      <c r="ABR78" s="545" t="str">
        <f t="shared" ca="1" si="319"/>
        <v>-</v>
      </c>
      <c r="ABS78" s="545" t="str">
        <f t="shared" ca="1" si="319"/>
        <v>-</v>
      </c>
      <c r="ABT78" s="545" t="str">
        <f t="shared" ca="1" si="319"/>
        <v>-</v>
      </c>
      <c r="ABU78" s="545" t="str">
        <f t="shared" ca="1" si="319"/>
        <v>-</v>
      </c>
      <c r="ABV78" s="545" t="str">
        <f t="shared" ca="1" si="320"/>
        <v>-</v>
      </c>
      <c r="ABW78" s="545" t="str">
        <f t="shared" ca="1" si="320"/>
        <v>-</v>
      </c>
      <c r="ABX78" s="545" t="str">
        <f t="shared" ca="1" si="320"/>
        <v>-</v>
      </c>
      <c r="ABY78" s="545" t="str">
        <f t="shared" ca="1" si="320"/>
        <v>-</v>
      </c>
      <c r="ABZ78" s="545" t="str">
        <f t="shared" ca="1" si="320"/>
        <v>-</v>
      </c>
      <c r="ACA78" s="545" t="str">
        <f t="shared" ca="1" si="320"/>
        <v>-</v>
      </c>
      <c r="ACB78" s="545" t="str">
        <f t="shared" ca="1" si="320"/>
        <v>-</v>
      </c>
      <c r="ACC78" s="545" t="b">
        <f t="shared" ca="1" si="320"/>
        <v>1</v>
      </c>
      <c r="ACD78" s="545" t="str">
        <f t="shared" ca="1" si="320"/>
        <v>-</v>
      </c>
      <c r="ACE78" s="545" t="str">
        <f t="shared" ca="1" si="320"/>
        <v>-</v>
      </c>
      <c r="ACF78" s="545" t="str">
        <f t="shared" ca="1" si="321"/>
        <v>-</v>
      </c>
      <c r="ACG78" s="545" t="str">
        <f t="shared" ca="1" si="321"/>
        <v>-</v>
      </c>
      <c r="ACH78" s="545" t="str">
        <f t="shared" ca="1" si="321"/>
        <v>-</v>
      </c>
      <c r="ACI78" s="545" t="str">
        <f t="shared" ca="1" si="321"/>
        <v>-</v>
      </c>
      <c r="ACJ78" s="545" t="str">
        <f t="shared" ca="1" si="321"/>
        <v>-</v>
      </c>
      <c r="ACK78" s="545" t="str">
        <f t="shared" ca="1" si="321"/>
        <v>-</v>
      </c>
      <c r="ACL78" s="545" t="str">
        <f t="shared" ca="1" si="321"/>
        <v>-</v>
      </c>
      <c r="ACM78" s="545" t="str">
        <f t="shared" ca="1" si="321"/>
        <v>-</v>
      </c>
      <c r="ACN78" s="545" t="str">
        <f t="shared" ca="1" si="321"/>
        <v>-</v>
      </c>
      <c r="ACO78" s="545" t="str">
        <f t="shared" ca="1" si="321"/>
        <v>-</v>
      </c>
      <c r="ACP78" s="545" t="str">
        <f t="shared" ca="1" si="322"/>
        <v>-</v>
      </c>
      <c r="ACQ78" s="545" t="str">
        <f t="shared" ca="1" si="322"/>
        <v>-</v>
      </c>
      <c r="ACR78" s="545" t="str">
        <f t="shared" ca="1" si="322"/>
        <v>-</v>
      </c>
      <c r="ACS78" s="545" t="str">
        <f t="shared" ca="1" si="322"/>
        <v>-</v>
      </c>
      <c r="ACT78" s="545" t="str">
        <f t="shared" ca="1" si="322"/>
        <v>-</v>
      </c>
      <c r="ACU78" s="545" t="b">
        <f t="shared" ca="1" si="322"/>
        <v>1</v>
      </c>
      <c r="ACV78" s="545" t="str">
        <f t="shared" ca="1" si="322"/>
        <v>-</v>
      </c>
      <c r="ACW78" s="545" t="str">
        <f t="shared" ca="1" si="322"/>
        <v>-</v>
      </c>
      <c r="ACX78" s="545" t="str">
        <f t="shared" ca="1" si="322"/>
        <v>-</v>
      </c>
      <c r="ACY78" s="545" t="str">
        <f t="shared" ca="1" si="322"/>
        <v>-</v>
      </c>
      <c r="ACZ78" s="545" t="str">
        <f t="shared" ca="1" si="323"/>
        <v>-</v>
      </c>
      <c r="ADA78" s="545" t="str">
        <f t="shared" ca="1" si="323"/>
        <v>-</v>
      </c>
      <c r="ADB78" s="545" t="str">
        <f t="shared" ca="1" si="323"/>
        <v>-</v>
      </c>
      <c r="ADC78" s="545" t="str">
        <f t="shared" ca="1" si="323"/>
        <v>-</v>
      </c>
      <c r="ADD78" s="545" t="str">
        <f t="shared" ca="1" si="323"/>
        <v>-</v>
      </c>
      <c r="ADE78" s="545" t="str">
        <f t="shared" ca="1" si="323"/>
        <v>-</v>
      </c>
      <c r="ADF78" s="545" t="str">
        <f t="shared" ca="1" si="323"/>
        <v>-</v>
      </c>
      <c r="ADG78" s="545" t="str">
        <f t="shared" ca="1" si="323"/>
        <v>-</v>
      </c>
      <c r="ADH78" s="545" t="str">
        <f t="shared" ca="1" si="323"/>
        <v>-</v>
      </c>
      <c r="ADI78" s="545" t="str">
        <f t="shared" ca="1" si="323"/>
        <v>-</v>
      </c>
      <c r="ADJ78" s="545" t="str">
        <f t="shared" ca="1" si="324"/>
        <v>-</v>
      </c>
      <c r="ADK78" s="545" t="str">
        <f t="shared" ca="1" si="324"/>
        <v>-</v>
      </c>
      <c r="ADL78" s="545" t="str">
        <f t="shared" ca="1" si="324"/>
        <v>-</v>
      </c>
      <c r="ADM78" s="545" t="b">
        <f t="shared" ca="1" si="324"/>
        <v>1</v>
      </c>
      <c r="ADN78" s="545" t="str">
        <f t="shared" ca="1" si="324"/>
        <v>-</v>
      </c>
      <c r="ADO78" s="545" t="str">
        <f t="shared" ca="1" si="324"/>
        <v>-</v>
      </c>
      <c r="ADP78" s="545" t="str">
        <f t="shared" ca="1" si="324"/>
        <v>-</v>
      </c>
      <c r="ADQ78" s="545" t="str">
        <f t="shared" ca="1" si="324"/>
        <v>-</v>
      </c>
      <c r="ADR78" s="545" t="str">
        <f t="shared" ca="1" si="324"/>
        <v>-</v>
      </c>
      <c r="ADS78" s="545" t="str">
        <f t="shared" ca="1" si="324"/>
        <v>-</v>
      </c>
      <c r="ADT78" s="545" t="str">
        <f t="shared" ca="1" si="325"/>
        <v>-</v>
      </c>
      <c r="ADU78" s="545" t="str">
        <f t="shared" ca="1" si="325"/>
        <v>-</v>
      </c>
      <c r="ADV78" s="545" t="str">
        <f t="shared" ca="1" si="325"/>
        <v>-</v>
      </c>
      <c r="ADW78" s="545" t="str">
        <f t="shared" ca="1" si="325"/>
        <v>-</v>
      </c>
      <c r="ADX78" s="545" t="str">
        <f t="shared" ca="1" si="325"/>
        <v>-</v>
      </c>
      <c r="ADY78" s="545" t="str">
        <f t="shared" ca="1" si="325"/>
        <v>-</v>
      </c>
      <c r="ADZ78" s="545" t="str">
        <f t="shared" ca="1" si="325"/>
        <v>-</v>
      </c>
      <c r="AEA78" s="545" t="str">
        <f t="shared" ca="1" si="325"/>
        <v>-</v>
      </c>
      <c r="AEB78" s="545" t="str">
        <f t="shared" ca="1" si="325"/>
        <v>-</v>
      </c>
      <c r="AEC78" s="545" t="str">
        <f t="shared" ca="1" si="325"/>
        <v>-</v>
      </c>
      <c r="AED78" s="545" t="str">
        <f t="shared" ca="1" si="326"/>
        <v>-</v>
      </c>
      <c r="AEE78" s="545" t="b">
        <f t="shared" ca="1" si="326"/>
        <v>1</v>
      </c>
      <c r="AEF78" s="545" t="str">
        <f t="shared" ca="1" si="326"/>
        <v>-</v>
      </c>
      <c r="AEG78" s="545" t="str">
        <f t="shared" ca="1" si="326"/>
        <v>-</v>
      </c>
      <c r="AEH78" s="545" t="str">
        <f t="shared" ca="1" si="326"/>
        <v>-</v>
      </c>
      <c r="AEI78" s="545" t="str">
        <f t="shared" ca="1" si="326"/>
        <v>-</v>
      </c>
      <c r="AEJ78" s="545" t="str">
        <f t="shared" ca="1" si="326"/>
        <v>-</v>
      </c>
      <c r="AEK78" s="545" t="str">
        <f t="shared" ca="1" si="326"/>
        <v>-</v>
      </c>
      <c r="AEL78" s="545" t="str">
        <f t="shared" ca="1" si="326"/>
        <v>-</v>
      </c>
      <c r="AEM78" s="545" t="str">
        <f t="shared" ca="1" si="326"/>
        <v>-</v>
      </c>
      <c r="AEN78" s="545" t="str">
        <f t="shared" ca="1" si="327"/>
        <v>-</v>
      </c>
      <c r="AEO78" s="545" t="str">
        <f t="shared" ca="1" si="327"/>
        <v>-</v>
      </c>
      <c r="AEP78" s="545" t="str">
        <f t="shared" ca="1" si="327"/>
        <v>-</v>
      </c>
      <c r="AEQ78" s="545" t="str">
        <f t="shared" ca="1" si="327"/>
        <v>-</v>
      </c>
      <c r="AER78" s="545" t="str">
        <f t="shared" ca="1" si="327"/>
        <v>-</v>
      </c>
      <c r="AES78" s="545" t="str">
        <f t="shared" ca="1" si="327"/>
        <v>-</v>
      </c>
      <c r="AET78" s="545" t="str">
        <f t="shared" ca="1" si="327"/>
        <v>-</v>
      </c>
      <c r="AEU78" s="545" t="str">
        <f t="shared" ca="1" si="327"/>
        <v>-</v>
      </c>
      <c r="AEV78" s="545" t="str">
        <f t="shared" ca="1" si="327"/>
        <v>-</v>
      </c>
      <c r="AEW78" s="545" t="b">
        <f t="shared" ca="1" si="327"/>
        <v>1</v>
      </c>
      <c r="AEX78" s="535" cm="1">
        <f t="array" aca="1" ref="AEX78" ca="1">INDEX(AEX$13:AEX77,$B78+1,1)</f>
        <v>0</v>
      </c>
      <c r="AEY78" s="483">
        <v>0</v>
      </c>
    </row>
    <row r="79" spans="1:831" outlineLevel="2">
      <c r="A79" s="18">
        <f t="shared" si="221"/>
        <v>66</v>
      </c>
      <c r="B79" s="191">
        <f t="shared" ca="1" si="343"/>
        <v>51</v>
      </c>
      <c r="C79" s="458">
        <f t="shared" ca="1" si="225"/>
        <v>1200</v>
      </c>
      <c r="D79" s="119" t="str">
        <f t="shared" ca="1" si="226"/>
        <v>GSW</v>
      </c>
      <c r="E79" t="b">
        <v>0</v>
      </c>
      <c r="F79" t="b">
        <v>0</v>
      </c>
      <c r="G79" t="b">
        <f t="shared" si="373"/>
        <v>0</v>
      </c>
      <c r="H79" s="191">
        <f t="shared" ca="1" si="338"/>
        <v>15</v>
      </c>
      <c r="I79" s="535" cm="1">
        <f t="array" aca="1" ref="I79" ca="1">INDEX(I$13:I78,$B79+1,1)</f>
        <v>1</v>
      </c>
      <c r="J79" s="535" cm="1">
        <f t="array" aca="1" ref="J79" ca="1">INDEX(J$13:J78,$B79+1,1)</f>
        <v>0</v>
      </c>
      <c r="K79" s="535" cm="1">
        <f t="array" aca="1" ref="K79" ca="1">INDEX(K$13:K78,$B79+1,1)</f>
        <v>1</v>
      </c>
      <c r="L79" s="535" cm="1">
        <f t="array" aca="1" ref="L79" ca="1">INDEX(L$13:L78,$B79+1,1)</f>
        <v>2</v>
      </c>
      <c r="M79" s="535" cm="1">
        <f t="array" aca="1" ref="M79" ca="1">INDEX(M$13:M78,$B79+1,1)</f>
        <v>4</v>
      </c>
      <c r="N79" s="535" cm="1">
        <f t="array" aca="1" ref="N79" ca="1">INDEX(N$13:N78,$B79+1,1)</f>
        <v>3</v>
      </c>
      <c r="O79" s="535" cm="1">
        <f t="array" aca="1" ref="O79" ca="1">INDEX(O$13:O78,$B79+1,1)</f>
        <v>2</v>
      </c>
      <c r="P79" s="535" cm="1">
        <f t="array" aca="1" ref="P79" ca="1">INDEX(P$13:P78,$B79+1,1)</f>
        <v>0</v>
      </c>
      <c r="Q79" s="535" cm="1">
        <f t="array" aca="1" ref="Q79" ca="1">INDEX(Q$13:Q78,$B79+1,1)</f>
        <v>1</v>
      </c>
      <c r="R79" s="535" cm="1">
        <f t="array" aca="1" ref="R79" ca="1">INDEX(R$13:R78,$B79+1,1)</f>
        <v>1</v>
      </c>
      <c r="S79" s="535" cm="1">
        <f t="array" aca="1" ref="S79" ca="1">INDEX(S$13:S78,$B79+1,1)</f>
        <v>1</v>
      </c>
      <c r="T79" s="411">
        <f t="shared" ca="1" si="228"/>
        <v>2</v>
      </c>
      <c r="U79" s="411">
        <f t="shared" ca="1" si="228"/>
        <v>2</v>
      </c>
      <c r="V79" s="411">
        <f t="shared" ca="1" si="229"/>
        <v>2</v>
      </c>
      <c r="W79" s="777" t="b">
        <f t="shared" ca="1" si="230"/>
        <v>1</v>
      </c>
      <c r="X79" s="777" t="b">
        <f t="shared" ca="1" si="230"/>
        <v>1</v>
      </c>
      <c r="Y79" s="777" t="b">
        <f t="shared" ca="1" si="230"/>
        <v>1</v>
      </c>
      <c r="Z79" s="796" t="b" cm="1">
        <f t="array" aca="1" ref="Z79" ca="1">INDEX(Z$13:Z78,$B79+1,1)</f>
        <v>0</v>
      </c>
      <c r="AA79" s="411">
        <f t="shared" ca="1" si="328"/>
        <v>6</v>
      </c>
      <c r="AB79" s="411">
        <f t="shared" ca="1" si="231"/>
        <v>6</v>
      </c>
      <c r="AC79" s="535" cm="1">
        <f t="array" aca="1" ref="AC79" ca="1">INDEX(AC$13:AC78,$B79+1,1)</f>
        <v>6</v>
      </c>
      <c r="AD79" s="535" cm="1">
        <f t="array" aca="1" ref="AD79" ca="1">INDEX(AD$13:AD78,$B79+1,1)</f>
        <v>6</v>
      </c>
      <c r="AE79" s="535" cm="1">
        <f t="array" aca="1" ref="AE79" ca="1">INDEX(AE$13:AE78,$B79+1,1)</f>
        <v>0</v>
      </c>
      <c r="AF79" s="535" cm="1">
        <f t="array" aca="1" ref="AF79" ca="1">INDEX(AF$13:AF78,$B79+1,1)</f>
        <v>0</v>
      </c>
      <c r="AG79" s="535" cm="1">
        <f t="array" aca="1" ref="AG79" ca="1">INDEX(AG$13:AG78,$B79+1,1)</f>
        <v>0</v>
      </c>
      <c r="AH79" s="535" cm="1">
        <f t="array" aca="1" ref="AH79" ca="1">INDEX(AH$13:AH78,$B79+1,1)</f>
        <v>0</v>
      </c>
      <c r="AI79" s="87">
        <f t="shared" ca="1" si="350"/>
        <v>2</v>
      </c>
      <c r="AJ79" s="87">
        <f ca="1">INDEX(CHOOSE($N79,DataAutumn!i.AdultDrys,DataWinter!i.AdultDrys,DataSpring!i.AdultDrys),1,$T79)</f>
        <v>1</v>
      </c>
      <c r="AK79" s="535" cm="1">
        <f t="array" aca="1" ref="AK79" ca="1">INDEX(AK$13:AK78,$B79+1,1)</f>
        <v>2</v>
      </c>
      <c r="AL79" s="535" cm="1">
        <f t="array" aca="1" ref="AL79" ca="1">INDEX(AL$13:AL78,$B79+1,1)</f>
        <v>0</v>
      </c>
      <c r="AM79" s="535" cm="1">
        <f t="array" aca="1" ref="AM79" ca="1">INDEX(AM$13:AM78,$B79+1,1)</f>
        <v>2</v>
      </c>
      <c r="AN79" s="111"/>
      <c r="AO79" s="111"/>
      <c r="AP79" s="111"/>
      <c r="AQ79" s="111"/>
      <c r="AR79" s="111"/>
      <c r="AS79" s="111"/>
      <c r="AT79" s="111"/>
      <c r="AU79" s="111"/>
      <c r="AV79" s="111"/>
      <c r="AW79" s="111"/>
      <c r="AX79" s="111"/>
      <c r="AY79" s="111"/>
      <c r="AZ79" s="111" t="str">
        <f t="shared" si="384"/>
        <v>Fodder150</v>
      </c>
      <c r="BA79" s="312" t="str">
        <f ca="1">LEFT(BA78,LEN($BA$57))     &amp;    TEXT($H79," 00000 ")        &amp;      INDEX(i.ModelStructure,$I79,1)    &amp;" "
&amp; $D79                &amp;    " Past" &amp; TEXT($XV79,"??0%;;??0%;    ") &amp; IF($DK79=0," SFM","")&amp;IF($DK79=1," MFM","")&amp;IF($DK79=7," Mat","")&amp;IF($DQ79=TRUE,"&amp;BBT","    ")              &amp;      " TOL"&amp;INDEX(i.TOL_Desc,1,$N79)
&amp; " Scan"&amp;$AK79       &amp;    CHOOSE($K79+1," CFS"," GFS"," NFS")
&amp; " RR"&amp;TEXT(SUM($FD79:$FE79),"+00%;-00%;    ;@")
&amp; " EL"&amp;IF($EZ79="-","_Opt",TEXT($EZ79,"000%"))
&amp; " Emptys_"&amp;CHOOSE($AI79,"Free  ","Retain","Sell  ","Single")
&amp; " ("&amp;IF(OR($ZH79,AND($ZH79="-",$DD79)),"P","E")   &amp;IF(OR($ZJ79,AND($ZJ79="-",$DE79)),"T","t")        &amp;     "_F"&amp;IF($AAG79&lt;&gt;FALSE,3,0)+COUNTIF($ZY79:$AAC79,TRUE)+COUNTIF($BV79:$BW79,"&gt;0")&amp;IF($AAE79&lt;&gt;FALSE,3,0)+COUNTIF($BV79:$BW79,"&gt;0")&amp;"N"&amp;IF($AAJ79&lt;&gt;"-",$AAJ79,$DI79)&amp;IF($AAK79&lt;&gt;"-",$AAK79,$DJ79)&amp;"L"&amp;$AAV79&amp;$AAW79&amp;")"</f>
        <v>GHG 00015 SE GSW Past 35% MFM     TOLSpr Scan2 GFS RR+01% EL000% Emptys_Retain (PT_F33N11L11)</v>
      </c>
      <c r="BB79" s="8" t="str">
        <f ca="1">IF(COUNTIF($BA$13:$BA79,$BA79)=1,"-","Dup")</f>
        <v>-</v>
      </c>
      <c r="BC79" s="18"/>
      <c r="BD79" s="535" t="str" cm="1">
        <f t="array" aca="1" ref="BD79" ca="1">INDEX(BD$13:BD78,$B79+1,1)</f>
        <v>-</v>
      </c>
      <c r="BE79" s="535" t="str" cm="1">
        <f t="array" aca="1" ref="BE79" ca="1">INDEX(BE$13:BE78,$B79+1,1)</f>
        <v>-</v>
      </c>
      <c r="BF79" s="535" t="str" cm="1">
        <f t="array" aca="1" ref="BF79" ca="1">INDEX(BF$13:BF78,$B79+1,1)</f>
        <v>-</v>
      </c>
      <c r="BG79" s="535" t="str" cm="1">
        <f t="array" aca="1" ref="BG79" ca="1">INDEX(BG$13:BG78,$B79+1,1)</f>
        <v>-</v>
      </c>
      <c r="BH79" s="535" t="str" cm="1">
        <f t="array" aca="1" ref="BH79" ca="1">INDEX(BH$13:BH78,$B79+1,1)</f>
        <v>-</v>
      </c>
      <c r="BI79" s="535" t="str" cm="1">
        <f t="array" aca="1" ref="BI79" ca="1">INDEX(BI$13:BI78,$B79+1,1)</f>
        <v>-</v>
      </c>
      <c r="BJ79" s="535" t="str" cm="1">
        <f t="array" aca="1" ref="BJ79" ca="1">INDEX(BJ$13:BJ78,$B79+1,1)</f>
        <v>-</v>
      </c>
      <c r="BK79" s="535" t="str" cm="1">
        <f t="array" aca="1" ref="BK79" ca="1">INDEX(BK$13:BK78,$B79+1,1)</f>
        <v>-</v>
      </c>
      <c r="BL79" s="535" t="str" cm="1">
        <f t="array" aca="1" ref="BL79" ca="1">INDEX(BL$13:BL78,$B79+1,1)</f>
        <v>-</v>
      </c>
      <c r="BM79" s="18"/>
      <c r="BN79" s="411" t="b">
        <f t="shared" ca="1" si="232"/>
        <v>1</v>
      </c>
      <c r="BO79" s="411" t="str">
        <f t="shared" ca="1" si="232"/>
        <v>-</v>
      </c>
      <c r="BP79" s="411" t="b">
        <f t="shared" ca="1" si="232"/>
        <v>0</v>
      </c>
      <c r="BQ79" s="411" t="str">
        <f t="shared" ca="1" si="232"/>
        <v>-</v>
      </c>
      <c r="BR79" s="411" t="str">
        <f t="shared" ca="1" si="232"/>
        <v>-</v>
      </c>
      <c r="BS79" s="411" t="str">
        <f t="shared" ca="1" si="232"/>
        <v>-</v>
      </c>
      <c r="BT79" s="411" t="str">
        <f t="shared" ca="1" si="232"/>
        <v>-</v>
      </c>
      <c r="BU79" s="411" t="str">
        <f t="shared" ca="1" si="232"/>
        <v>-</v>
      </c>
      <c r="BV79" s="411" t="str">
        <f t="shared" ca="1" si="232"/>
        <v>-</v>
      </c>
      <c r="BW79" s="411" t="str">
        <f t="shared" ca="1" si="232"/>
        <v>-</v>
      </c>
      <c r="BX79" s="411" t="str">
        <f t="shared" ca="1" si="232"/>
        <v>-</v>
      </c>
      <c r="BY79" s="411" t="str">
        <f t="shared" ca="1" si="232"/>
        <v>-</v>
      </c>
      <c r="BZ79" s="411" t="b">
        <f t="shared" ca="1" si="232"/>
        <v>0</v>
      </c>
      <c r="CA79" s="87">
        <f t="shared" ca="1" si="232"/>
        <v>0</v>
      </c>
      <c r="CB79" s="535" t="str" cm="1">
        <f t="array" aca="1" ref="CB79" ca="1">INDEX(CB$13:CB78,$B79+1,1)</f>
        <v>-</v>
      </c>
      <c r="CC79" s="535" t="str" cm="1">
        <f t="array" aca="1" ref="CC79" ca="1">INDEX(CC$13:CC78,$B79+1,1)</f>
        <v>-</v>
      </c>
      <c r="CD79" s="535" t="str" cm="1">
        <f t="array" aca="1" ref="CD79" ca="1">INDEX(CD$13:CD78,$B79+1,1)</f>
        <v>-</v>
      </c>
      <c r="CE79" s="535" t="b" cm="1">
        <f t="array" aca="1" ref="CE79" ca="1">INDEX(CE$13:CE78,$B79+1,1)</f>
        <v>1</v>
      </c>
      <c r="CF79" s="18"/>
      <c r="CG79" s="535" t="str" cm="1">
        <f t="array" aca="1" ref="CG79" ca="1">INDEX(CG$13:CG78,$B79+1,1)</f>
        <v>-</v>
      </c>
      <c r="CH79" s="411" t="str">
        <f t="shared" ca="1" si="233"/>
        <v>-</v>
      </c>
      <c r="CI79" s="411">
        <f t="shared" ca="1" si="234"/>
        <v>1</v>
      </c>
      <c r="CJ79" s="411">
        <f t="shared" ca="1" si="234"/>
        <v>1</v>
      </c>
      <c r="CK79" s="535" t="str" cm="1">
        <f t="array" aca="1" ref="CK79" ca="1">INDEX(CK$13:CK78,$B79+1,1)</f>
        <v>-</v>
      </c>
      <c r="CL79" s="535" t="str" cm="1">
        <f t="array" aca="1" ref="CL79" ca="1">INDEX(CL$13:CL78,$B79+1,1)</f>
        <v>-</v>
      </c>
      <c r="CM79" s="535" t="str" cm="1">
        <f t="array" aca="1" ref="CM79" ca="1">INDEX(CM$13:CM78,$B79+1,1)</f>
        <v>-</v>
      </c>
      <c r="CN79" s="411" t="str">
        <f t="shared" ca="1" si="235"/>
        <v>-</v>
      </c>
      <c r="CO79" s="411">
        <f t="shared" ca="1" si="236"/>
        <v>1</v>
      </c>
      <c r="CP79" s="411">
        <f t="shared" ca="1" si="236"/>
        <v>1</v>
      </c>
      <c r="CQ79" s="535" t="str" cm="1">
        <f t="array" aca="1" ref="CQ79" ca="1">INDEX(CQ$13:CQ78,$B79+1,1)</f>
        <v>-</v>
      </c>
      <c r="CR79" s="411" t="str">
        <f t="shared" ca="1" si="237"/>
        <v>-</v>
      </c>
      <c r="CS79" s="411">
        <f t="shared" ca="1" si="238"/>
        <v>1</v>
      </c>
      <c r="CT79" s="535" t="str" cm="1">
        <f t="array" aca="1" ref="CT79" ca="1">INDEX(CT$13:CT78,$B79+1,1)</f>
        <v>-</v>
      </c>
      <c r="CU79" s="535" t="str" cm="1">
        <f t="array" aca="1" ref="CU79" ca="1">INDEX(CU$13:CU78,$B79+1,1)</f>
        <v>-</v>
      </c>
      <c r="CV79" s="411">
        <f t="shared" ca="1" si="239"/>
        <v>1</v>
      </c>
      <c r="CW79" s="535" t="str" cm="1">
        <f t="array" aca="1" ref="CW79" ca="1">INDEX(CW$13:CW78,$B79+1,1)</f>
        <v>-</v>
      </c>
      <c r="CX79" s="411" t="str">
        <f t="shared" ca="1" si="240"/>
        <v>-</v>
      </c>
      <c r="CY79" s="411">
        <f t="shared" ca="1" si="241"/>
        <v>1</v>
      </c>
      <c r="CZ79" s="411">
        <f t="shared" ca="1" si="241"/>
        <v>1</v>
      </c>
      <c r="DA79" s="535" cm="1">
        <f t="array" aca="1" ref="DA79" ca="1">INDEX(DA$13:DA78,$B79+1,1)</f>
        <v>720</v>
      </c>
      <c r="DB79" s="535" cm="1">
        <f t="array" aca="1" ref="DB79" ca="1">INDEX(DB$13:DB78,$B79+1,1)</f>
        <v>720</v>
      </c>
      <c r="DC79" s="18"/>
      <c r="DD79" s="535" t="b" cm="1">
        <f t="array" aca="1" ref="DD79" ca="1">INDEX(DD$13:DD78,$B79+1,1)</f>
        <v>1</v>
      </c>
      <c r="DE79" s="535" t="b" cm="1">
        <f t="array" aca="1" ref="DE79" ca="1">INDEX(DE$13:DE78,$B79+1,1)</f>
        <v>1</v>
      </c>
      <c r="DF79" s="535" t="b" cm="1">
        <f t="array" aca="1" ref="DF79" ca="1">INDEX(DF$13:DF78,$B79+1,1)</f>
        <v>1</v>
      </c>
      <c r="DG79" s="87">
        <f t="shared" ca="1" si="329"/>
        <v>0</v>
      </c>
      <c r="DH79" s="804" cm="1">
        <f t="array" aca="1" ref="DH79" ca="1">VALUE(IFERROR(VALUE($K79),0) &amp; _xlfn.SWITCH($CD79,"-",4,$CD79) &amp; $L79 &amp; $T79 &amp; "00" &amp; $N79 &amp; $AK79 &amp; $R79 &amp; _xlfn.SWITCH($AM79,3,1,$AM79) &amp; _xlfn.SWITCH($M79,4,0,$M79) &amp; _xlfn.SWITCH($AD79,6,1,$AD79))</f>
        <v>142200321201</v>
      </c>
      <c r="DI79" s="535" cm="1">
        <f t="array" aca="1" ref="DI79" ca="1">INDEX(DI$13:DI78,$B79+1,1)</f>
        <v>1</v>
      </c>
      <c r="DJ79" s="535" cm="1">
        <f t="array" aca="1" ref="DJ79" ca="1">INDEX(DJ$13:DJ78,$B79+1,1)</f>
        <v>1</v>
      </c>
      <c r="DK79" s="411">
        <f t="shared" ca="1" si="242"/>
        <v>1</v>
      </c>
      <c r="DL79" s="411">
        <f t="shared" ca="1" si="242"/>
        <v>60</v>
      </c>
      <c r="DM79" s="411" t="str">
        <f t="shared" ca="1" si="242"/>
        <v>-</v>
      </c>
      <c r="DN79" s="411" t="str">
        <f t="shared" ca="1" si="242"/>
        <v>-</v>
      </c>
      <c r="DO79" s="411" t="str">
        <f t="shared" ca="1" si="242"/>
        <v>-</v>
      </c>
      <c r="DP79" s="411" t="str">
        <f t="shared" ca="1" si="242"/>
        <v>-</v>
      </c>
      <c r="DQ79" s="411" t="b">
        <f t="shared" ca="1" si="243"/>
        <v>0</v>
      </c>
      <c r="DR79" s="411" t="str">
        <f t="shared" ca="1" si="244"/>
        <v>-</v>
      </c>
      <c r="DS79" s="411" t="str">
        <f t="shared" ca="1" si="244"/>
        <v>-</v>
      </c>
      <c r="DT79" s="411" t="str">
        <f t="shared" ca="1" si="244"/>
        <v>-</v>
      </c>
      <c r="DU79" s="411" t="str">
        <f t="shared" ca="1" si="244"/>
        <v>-</v>
      </c>
      <c r="DV79" s="411">
        <f t="shared" ca="1" si="244"/>
        <v>500</v>
      </c>
      <c r="DW79" s="411">
        <f t="shared" ca="1" si="244"/>
        <v>500</v>
      </c>
      <c r="DX79" s="411" t="str">
        <f t="shared" ca="1" si="244"/>
        <v>-</v>
      </c>
      <c r="DY79" s="411" t="str">
        <f t="shared" ca="1" si="244"/>
        <v>-</v>
      </c>
      <c r="DZ79" s="411" t="str">
        <f t="shared" ca="1" si="244"/>
        <v>-</v>
      </c>
      <c r="EA79" s="411" t="str">
        <f t="shared" ca="1" si="245"/>
        <v>-</v>
      </c>
      <c r="EB79" s="411" t="str">
        <f t="shared" ca="1" si="245"/>
        <v>-</v>
      </c>
      <c r="EC79" s="535" cm="1">
        <f t="array" aca="1" ref="EC79" ca="1">INDEX(EC$13:EC78,$B79+1,1)</f>
        <v>0</v>
      </c>
      <c r="ED79" s="535" cm="1">
        <f t="array" aca="1" ref="ED79" ca="1">INDEX(ED$13:ED78,$B79+1,1)</f>
        <v>999999</v>
      </c>
      <c r="EE79" s="535" cm="1">
        <f t="array" aca="1" ref="EE79" ca="1">INDEX(EE$13:EE78,$B79+1,1)</f>
        <v>999999</v>
      </c>
      <c r="EF79" s="535" cm="1">
        <f t="array" aca="1" ref="EF79" ca="1">INDEX(EF$13:EF78,$B79+1,1)</f>
        <v>999999</v>
      </c>
      <c r="EG79" s="535" cm="1">
        <f t="array" aca="1" ref="EG79" ca="1">INDEX(EG$13:EG78,$B79+1,1)</f>
        <v>999999</v>
      </c>
      <c r="EH79" s="535" cm="1">
        <f t="array" aca="1" ref="EH79" ca="1">INDEX(EH$13:EH78,$B79+1,1)</f>
        <v>999999</v>
      </c>
      <c r="EI79" s="535" cm="1">
        <f t="array" aca="1" ref="EI79" ca="1">INDEX(EI$13:EI78,$B79+1,1)</f>
        <v>999999</v>
      </c>
      <c r="EJ79" s="535" cm="1">
        <f t="array" aca="1" ref="EJ79" ca="1">INDEX(EJ$13:EJ78,$B79+1,1)</f>
        <v>999999</v>
      </c>
      <c r="EK79" s="535" cm="1">
        <f t="array" aca="1" ref="EK79" ca="1">INDEX(EK$13:EK78,$B79+1,1)</f>
        <v>999999</v>
      </c>
      <c r="EL79" s="535" cm="1">
        <f t="array" aca="1" ref="EL79" ca="1">INDEX(EL$13:EL78,$B79+1,1)</f>
        <v>999999</v>
      </c>
      <c r="EM79" s="535" cm="1">
        <f t="array" aca="1" ref="EM79" ca="1">INDEX(EM$13:EM78,$B79+1,1)</f>
        <v>999999</v>
      </c>
      <c r="EN79" s="535" cm="1">
        <f t="array" aca="1" ref="EN79" ca="1">INDEX(EN$13:EN78,$B79+1,1)</f>
        <v>999999</v>
      </c>
      <c r="EO79" s="535" cm="1">
        <f t="array" aca="1" ref="EO79" ca="1">INDEX(EO$13:EO78,$B79+1,1)</f>
        <v>999999</v>
      </c>
      <c r="EP79" s="782">
        <f t="shared" ca="1" si="246"/>
        <v>0</v>
      </c>
      <c r="EQ79" s="782">
        <f t="shared" ca="1" si="246"/>
        <v>0</v>
      </c>
      <c r="ER79" s="782">
        <f t="shared" ca="1" si="246"/>
        <v>999999</v>
      </c>
      <c r="ES79" s="800" t="str">
        <f t="shared" ca="1" si="330"/>
        <v>-</v>
      </c>
      <c r="ET79" s="800" t="str">
        <f t="shared" ca="1" si="247"/>
        <v>-</v>
      </c>
      <c r="EU79" s="801" t="str">
        <f t="shared" ca="1" si="248"/>
        <v>-</v>
      </c>
      <c r="EV79" s="802" t="str">
        <f t="shared" ca="1" si="374"/>
        <v>-</v>
      </c>
      <c r="EW79" s="781">
        <f t="shared" ca="1" si="249"/>
        <v>999999</v>
      </c>
      <c r="EX79" s="779">
        <f t="shared" ca="1" si="332"/>
        <v>999999</v>
      </c>
      <c r="EY79" s="780">
        <f t="shared" ca="1" si="333"/>
        <v>999999</v>
      </c>
      <c r="EZ79" s="727" cm="1">
        <f t="array" aca="1" ref="EZ79" ca="1">INDEX(i.ELMated,$AB79+1,1)</f>
        <v>0</v>
      </c>
      <c r="FA79" s="728" cm="1">
        <f t="array" aca="1" ref="FA79" ca="1">INDEX(i.ELMatedEst,$AA79+1,$T79)</f>
        <v>0</v>
      </c>
      <c r="FB79" s="535" t="str" cm="1">
        <f t="array" aca="1" ref="FB79" ca="1">INDEX(FB$13:FB78,$B79+1,1)</f>
        <v>-</v>
      </c>
      <c r="FC79" s="535" t="str" cm="1">
        <f t="array" aca="1" ref="FC79" ca="1">INDEX(FC$13:FC78,$B79+1,1)</f>
        <v>-</v>
      </c>
      <c r="FD79" s="664">
        <f t="shared" ca="1" si="250"/>
        <v>0</v>
      </c>
      <c r="FE79" s="666">
        <f t="shared" ca="1" si="251"/>
        <v>5.0000000000000001E-3</v>
      </c>
      <c r="FF79" s="191">
        <f t="shared" ca="1" si="339"/>
        <v>0.95</v>
      </c>
      <c r="FG79" s="667">
        <f t="shared" ca="1" si="252"/>
        <v>0.12</v>
      </c>
      <c r="FH79" s="667">
        <f ca="1">INDEX(CHOOSE($N79,DataAutumn!i.EL_PropnSold,DataWinter!i.EL_PropnSold,DataSpring!i.EL_PropnSold),$AI79,$T79)*INDEX(i.ELMatedEst,$AB79+1,$T79)*i.dAdultRR_ELPropSold
+INDEX(i.dryman,($AJ79-1)*4+$AI79,FH$7)</f>
        <v>0</v>
      </c>
      <c r="FI79" s="667">
        <f ca="1">INDEX(CHOOSE($N79,DataAutumn!i.EL_PropnSold,DataWinter!i.EL_PropnSold,DataSpring!i.EL_PropnSold),$AI79,$T79)*INDEX(i.ELMatedEst,$AB79+1,$T79)*i.dAdultRR_ELPropSold
+INDEX(i.dryman,($AJ79-1)*4+$AI79,FI$7)</f>
        <v>3.125E-2</v>
      </c>
      <c r="FJ79" s="667">
        <f ca="1">INDEX(CHOOSE($N79,DataAutumn!i.EL_PropnSold,DataWinter!i.EL_PropnSold,DataSpring!i.EL_PropnSold),$AI79,$T79)*INDEX(i.ELMatedEst,$AB79+1,$T79)*i.dAdultRR_ELPropSold
+INDEX(i.dryman,($AJ79-1)*4+$AI79,FJ$7)</f>
        <v>3.125E-2</v>
      </c>
      <c r="FK79" s="667">
        <f ca="1">INDEX(CHOOSE($N79,DataAutumn!i.EL_PropnSold,DataWinter!i.EL_PropnSold,DataSpring!i.EL_PropnSold),$AI79,$T79)*INDEX(i.ELMatedEst,$AB79+1,$T79)*i.dAdultRR_ELPropSold
+INDEX(i.dryman,($AJ79-1)*4+$AI79,FK$7)</f>
        <v>3.125E-2</v>
      </c>
      <c r="FL79" s="668">
        <f ca="1">INDEX(CHOOSE($N79,DataAutumn!i.EL_PropnSold,DataWinter!i.EL_PropnSold,DataSpring!i.EL_PropnSold),$AI79,$T79)*INDEX(i.ELMatedEst,$AB79+1,$T79)*i.dAdultLSurv_ELPropSold</f>
        <v>0</v>
      </c>
      <c r="FM79" s="666" t="b">
        <f t="shared" ca="1" si="253"/>
        <v>0</v>
      </c>
      <c r="FN79" s="666" t="b">
        <f t="shared" ca="1" si="253"/>
        <v>0</v>
      </c>
      <c r="FO79" s="716" t="b">
        <f t="shared" ca="1" si="254"/>
        <v>1</v>
      </c>
      <c r="FP79" s="666" t="b">
        <f t="shared" ca="1" si="253"/>
        <v>0</v>
      </c>
      <c r="FQ79" s="668">
        <f t="shared" ca="1" si="255"/>
        <v>1</v>
      </c>
      <c r="FR79" s="669">
        <f t="shared" ca="1" si="256"/>
        <v>0</v>
      </c>
      <c r="FS79" s="670" t="b">
        <f t="shared" ca="1" si="257"/>
        <v>0</v>
      </c>
      <c r="FT79" s="665" t="b">
        <f t="shared" ca="1" si="258"/>
        <v>0</v>
      </c>
      <c r="FU79" s="411" t="b">
        <f t="shared" ca="1" si="258"/>
        <v>0</v>
      </c>
      <c r="FV79" s="411" t="b">
        <f t="shared" ca="1" si="258"/>
        <v>1</v>
      </c>
      <c r="FW79" s="87">
        <f t="shared" ca="1" si="259"/>
        <v>2</v>
      </c>
      <c r="FX79" s="87">
        <f t="shared" ca="1" si="259"/>
        <v>2</v>
      </c>
      <c r="FY79" s="411">
        <f t="shared" ca="1" si="260"/>
        <v>1</v>
      </c>
      <c r="FZ79" s="411">
        <f t="shared" ca="1" si="261"/>
        <v>1</v>
      </c>
      <c r="GA79" s="411">
        <f t="shared" ca="1" si="261"/>
        <v>1</v>
      </c>
      <c r="GB79" s="411">
        <f t="shared" ca="1" si="262"/>
        <v>1</v>
      </c>
      <c r="GC79" s="411">
        <f t="shared" ca="1" si="263"/>
        <v>0.35</v>
      </c>
      <c r="GD79" s="411" t="b">
        <f t="shared" ca="1" si="263"/>
        <v>1</v>
      </c>
      <c r="GE79" s="411" t="b">
        <f t="shared" ca="1" si="263"/>
        <v>0</v>
      </c>
      <c r="GF79" s="411" t="b">
        <f t="shared" ca="1" si="263"/>
        <v>0</v>
      </c>
      <c r="GG79" s="411" t="b">
        <f t="shared" ca="1" si="263"/>
        <v>0</v>
      </c>
      <c r="GH79" s="87">
        <f t="shared" ca="1" si="264"/>
        <v>1</v>
      </c>
      <c r="GI79" s="87">
        <f t="shared" ca="1" si="264"/>
        <v>1</v>
      </c>
      <c r="GJ79" s="87">
        <f t="shared" ca="1" si="264"/>
        <v>1</v>
      </c>
      <c r="GK79" s="87">
        <f t="shared" ca="1" si="264"/>
        <v>1</v>
      </c>
      <c r="GL79" s="87">
        <f t="shared" ca="1" si="264"/>
        <v>1</v>
      </c>
      <c r="GM79" s="87">
        <f t="shared" ca="1" si="264"/>
        <v>1</v>
      </c>
      <c r="GN79" s="87">
        <f t="shared" ca="1" si="264"/>
        <v>1</v>
      </c>
      <c r="GO79" s="87">
        <f t="shared" ca="1" si="264"/>
        <v>1</v>
      </c>
      <c r="GP79" s="535" cm="1">
        <f t="array" aca="1" ref="GP79" ca="1">INDEX(GP$13:GP78,$B79+1,1)</f>
        <v>0</v>
      </c>
      <c r="GQ79" s="535" cm="1">
        <f t="array" aca="1" ref="GQ79" ca="1">INDEX(GQ$13:GQ78,$B79+1,1)</f>
        <v>0</v>
      </c>
      <c r="GR79" s="535" cm="1">
        <f t="array" aca="1" ref="GR79" ca="1">INDEX(GR$13:GR78,$B79+1,1)</f>
        <v>0</v>
      </c>
      <c r="GS79" s="535" cm="1">
        <f t="array" aca="1" ref="GS79" ca="1">INDEX(GS$13:GS78,$B79+1,1)</f>
        <v>0</v>
      </c>
      <c r="GT79" s="411" cm="1">
        <f t="array" aca="1" ref="GT79" ca="1">INDEX(i.dse_type,1,$L79)</f>
        <v>0</v>
      </c>
      <c r="GU79" s="535" t="str" cm="1">
        <f t="array" aca="1" ref="GU79" ca="1">INDEX(GU$13:GU78,$B79+1,1)</f>
        <v>-</v>
      </c>
      <c r="GV79" s="535" t="str" cm="1">
        <f t="array" aca="1" ref="GV79" ca="1">INDEX(GV$13:GV78,$B79+1,1)</f>
        <v>-</v>
      </c>
      <c r="GW79" s="535" t="str" cm="1">
        <f t="array" aca="1" ref="GW79" ca="1">INDEX(GW$13:GW78,$B79+1,1)</f>
        <v>-</v>
      </c>
      <c r="GX79" s="18"/>
      <c r="GY79" s="535" t="str" cm="1">
        <f t="array" aca="1" ref="GY79" ca="1">INDEX(GY$13:GY78,$B79+1,1)</f>
        <v>-</v>
      </c>
      <c r="GZ79" s="535" t="str" cm="1">
        <f t="array" aca="1" ref="GZ79" ca="1">INDEX(GZ$13:GZ78,$B79+1,1)</f>
        <v>-</v>
      </c>
      <c r="HA79" s="535" t="str" cm="1">
        <f t="array" aca="1" ref="HA79" ca="1">INDEX(HA$13:HA78,$B79+1,1)</f>
        <v>-</v>
      </c>
      <c r="HB79" s="411">
        <f t="shared" si="334"/>
        <v>0</v>
      </c>
      <c r="HC79" s="535" t="str" cm="1">
        <f t="array" aca="1" ref="HC79" ca="1">INDEX(HC$13:HC78,$B79+1,1)</f>
        <v>-</v>
      </c>
      <c r="HD79" s="535" cm="1">
        <f t="array" aca="1" ref="HD79" ca="1">INDEX(HD$13:HD78,$B79+1,1)</f>
        <v>1</v>
      </c>
      <c r="HE79" s="535" cm="1">
        <f t="array" aca="1" ref="HE79" ca="1">INDEX(HE$13:HE78,$B79+1,1)</f>
        <v>1</v>
      </c>
      <c r="HF79" s="535" t="str" cm="1">
        <f t="array" aca="1" ref="HF79" ca="1">INDEX(HF$13:HF78,$B79+1,1)</f>
        <v>-</v>
      </c>
      <c r="HG79" s="535" t="str" cm="1">
        <f t="array" aca="1" ref="HG79" ca="1">INDEX(HG$13:HG78,$B79+1,1)</f>
        <v>-</v>
      </c>
      <c r="HH79" s="535" t="str" cm="1">
        <f t="array" aca="1" ref="HH79" ca="1">INDEX(HH$13:HH78,$B79+1,1)</f>
        <v>-</v>
      </c>
      <c r="HI79" s="535" t="str" cm="1">
        <f t="array" aca="1" ref="HI79" ca="1">INDEX(HI$13:HI78,$B79+1,1)</f>
        <v>-</v>
      </c>
      <c r="HJ79" s="535" t="str" cm="1">
        <f t="array" aca="1" ref="HJ79" ca="1">INDEX(HJ$13:HJ78,$B79+1,1)</f>
        <v>-</v>
      </c>
      <c r="HK79" s="535" t="str" cm="1">
        <f t="array" aca="1" ref="HK79" ca="1">INDEX(HK$13:HK78,$B79+1,1)</f>
        <v>-</v>
      </c>
      <c r="HL79" s="535" t="str" cm="1">
        <f t="array" aca="1" ref="HL79" ca="1">INDEX(HL$13:HL78,$B79+1,1)</f>
        <v>-</v>
      </c>
      <c r="HM79" s="535" t="str" cm="1">
        <f t="array" aca="1" ref="HM79" ca="1">INDEX(HM$13:HM78,$B79+1,1)</f>
        <v>-</v>
      </c>
      <c r="HN79" s="535" t="str" cm="1">
        <f t="array" aca="1" ref="HN79" ca="1">INDEX(HN$13:HN78,$B79+1,1)</f>
        <v>-</v>
      </c>
      <c r="HO79" s="535" t="str" cm="1">
        <f t="array" aca="1" ref="HO79" ca="1">INDEX(HO$13:HO78,$B79+1,1)</f>
        <v>-</v>
      </c>
      <c r="HP79" s="535" t="str" cm="1">
        <f t="array" aca="1" ref="HP79" ca="1">INDEX(HP$13:HP78,$B79+1,1)</f>
        <v>-</v>
      </c>
      <c r="HQ79" s="535" t="str" cm="1">
        <f t="array" aca="1" ref="HQ79" ca="1">INDEX(HQ$13:HQ78,$B79+1,1)</f>
        <v>-</v>
      </c>
      <c r="HR79" s="535" t="str" cm="1">
        <f t="array" aca="1" ref="HR79" ca="1">INDEX(HR$13:HR78,$B79+1,1)</f>
        <v>-</v>
      </c>
      <c r="HS79" s="535" t="str" cm="1">
        <f t="array" aca="1" ref="HS79" ca="1">INDEX(HS$13:HS78,$B79+1,1)</f>
        <v>-</v>
      </c>
      <c r="HT79" s="535" t="str" cm="1">
        <f t="array" aca="1" ref="HT79" ca="1">INDEX(HT$13:HT78,$B79+1,1)</f>
        <v>-</v>
      </c>
      <c r="HU79" s="535" t="str" cm="1">
        <f t="array" aca="1" ref="HU79" ca="1">INDEX(HU$13:HU78,$B79+1,1)</f>
        <v>-</v>
      </c>
      <c r="HV79" s="535" t="str" cm="1">
        <f t="array" aca="1" ref="HV79" ca="1">INDEX(HV$13:HV78,$B79+1,1)</f>
        <v>-</v>
      </c>
      <c r="HW79" s="535" t="str" cm="1">
        <f t="array" aca="1" ref="HW79" ca="1">INDEX(HW$13:HW78,$B79+1,1)</f>
        <v>-</v>
      </c>
      <c r="HX79" s="535" t="str" cm="1">
        <f t="array" aca="1" ref="HX79" ca="1">INDEX(HX$13:HX78,$B79+1,1)</f>
        <v>-</v>
      </c>
      <c r="HY79" s="535" t="str" cm="1">
        <f t="array" aca="1" ref="HY79" ca="1">INDEX(HY$13:HY78,$B79+1,1)</f>
        <v>-</v>
      </c>
      <c r="HZ79" s="535" t="str" cm="1">
        <f t="array" aca="1" ref="HZ79" ca="1">INDEX(HZ$13:HZ78,$B79+1,1)</f>
        <v>-</v>
      </c>
      <c r="IA79" s="535" cm="1">
        <f t="array" aca="1" ref="IA79" ca="1">INDEX(IA$13:IA78,$B79+1,1)</f>
        <v>0</v>
      </c>
      <c r="IB79" s="535" t="str" cm="1">
        <f t="array" aca="1" ref="IB79" ca="1">INDEX(IB$13:IB78,$B79+1,1)</f>
        <v>-</v>
      </c>
      <c r="IC79" s="535" cm="1">
        <f t="array" aca="1" ref="IC79" ca="1">INDEX(IC$13:IC78,$B79+1,1)</f>
        <v>1</v>
      </c>
      <c r="ID79" s="727">
        <f t="shared" si="265"/>
        <v>0</v>
      </c>
      <c r="IE79" s="727">
        <f t="shared" si="265"/>
        <v>0</v>
      </c>
      <c r="IF79" s="727">
        <f t="shared" si="265"/>
        <v>0</v>
      </c>
      <c r="IG79" s="727">
        <f t="shared" si="266"/>
        <v>0</v>
      </c>
      <c r="IH79" s="727">
        <f t="shared" si="266"/>
        <v>0</v>
      </c>
      <c r="II79" s="727">
        <f t="shared" si="266"/>
        <v>0</v>
      </c>
      <c r="IJ79" s="535" cm="1">
        <f t="array" aca="1" ref="IJ79" ca="1">INDEX(IJ$13:IJ78,$B79+1,1)</f>
        <v>0</v>
      </c>
      <c r="IK79" s="727">
        <f t="shared" si="267"/>
        <v>1</v>
      </c>
      <c r="IL79" s="727">
        <f t="shared" si="267"/>
        <v>0</v>
      </c>
      <c r="IM79" s="727">
        <f t="shared" si="267"/>
        <v>0</v>
      </c>
      <c r="IN79" s="727">
        <f t="shared" si="267"/>
        <v>0</v>
      </c>
      <c r="IO79" s="535" cm="1">
        <f t="array" aca="1" ref="IO79" ca="1">INDEX(IO$13:IO78,$B79+1,1)</f>
        <v>0</v>
      </c>
      <c r="IP79" s="727">
        <f t="shared" si="267"/>
        <v>0</v>
      </c>
      <c r="IQ79" s="18"/>
      <c r="IR79" s="535" t="str" cm="1">
        <f t="array" aca="1" ref="IR79" ca="1">INDEX(IR$13:IR78,$B79+1,1)</f>
        <v>-</v>
      </c>
      <c r="IS79" s="535" t="str" cm="1">
        <f t="array" aca="1" ref="IS79" ca="1">INDEX(IS$13:IS78,$B79+1,1)</f>
        <v>-</v>
      </c>
      <c r="IT79" s="535" t="str" cm="1">
        <f t="array" aca="1" ref="IT79" ca="1">INDEX(IT$13:IT78,$B79+1,1)</f>
        <v>-</v>
      </c>
      <c r="IU79" s="535" t="str" cm="1">
        <f t="array" aca="1" ref="IU79" ca="1">INDEX(IU$13:IU78,$B79+1,1)</f>
        <v>-</v>
      </c>
      <c r="IV79" s="535" t="str" cm="1">
        <f t="array" aca="1" ref="IV79" ca="1">INDEX(IV$13:IV78,$B79+1,1)</f>
        <v>-</v>
      </c>
      <c r="IW79" s="535" t="str" cm="1">
        <f t="array" aca="1" ref="IW79" ca="1">INDEX(IW$13:IW78,$B79+1,1)</f>
        <v>-</v>
      </c>
      <c r="IX79" s="535" t="str" cm="1">
        <f t="array" aca="1" ref="IX79" ca="1">INDEX(IX$13:IX78,$B79+1,1)</f>
        <v>-</v>
      </c>
      <c r="IY79" s="535" t="str" cm="1">
        <f t="array" aca="1" ref="IY79" ca="1">INDEX(IY$13:IY78,$B79+1,1)</f>
        <v>-</v>
      </c>
      <c r="IZ79" s="535" t="str" cm="1">
        <f t="array" aca="1" ref="IZ79" ca="1">INDEX(IZ$13:IZ78,$B79+1,1)</f>
        <v>-</v>
      </c>
      <c r="JA79" s="535" t="str" cm="1">
        <f t="array" aca="1" ref="JA79" ca="1">INDEX(JA$13:JA78,$B79+1,1)</f>
        <v>-</v>
      </c>
      <c r="JB79" s="535" t="str" cm="1">
        <f t="array" aca="1" ref="JB79" ca="1">INDEX(JB$13:JB78,$B79+1,1)</f>
        <v>-</v>
      </c>
      <c r="JC79" s="535" t="str" cm="1">
        <f t="array" aca="1" ref="JC79" ca="1">INDEX(JC$13:JC78,$B79+1,1)</f>
        <v>-</v>
      </c>
      <c r="JD79" s="535" t="str" cm="1">
        <f t="array" aca="1" ref="JD79" ca="1">INDEX(JD$13:JD78,$B79+1,1)</f>
        <v>-</v>
      </c>
      <c r="JE79" s="535" t="str" cm="1">
        <f t="array" aca="1" ref="JE79" ca="1">INDEX(JE$13:JE78,$B79+1,1)</f>
        <v>-</v>
      </c>
      <c r="JF79" s="535" t="str" cm="1">
        <f t="array" aca="1" ref="JF79" ca="1">INDEX(JF$13:JF78,$B79+1,1)</f>
        <v>-</v>
      </c>
      <c r="JG79" s="535" t="str" cm="1">
        <f t="array" aca="1" ref="JG79" ca="1">INDEX(JG$13:JG78,$B79+1,1)</f>
        <v>-</v>
      </c>
      <c r="JH79" s="535" cm="1">
        <f t="array" aca="1" ref="JH79" ca="1">INDEX(JH$13:JH78,$B79+1,1)</f>
        <v>0</v>
      </c>
      <c r="JI79" s="535" cm="1">
        <f t="array" aca="1" ref="JI79" ca="1">INDEX(JI$13:JI78,$B79+1,1)</f>
        <v>0</v>
      </c>
      <c r="JJ79" s="545" cm="1">
        <f t="array" aca="1" ref="JJ79" ca="1">IF(AND($N79=JJ$10,$AS79&lt;&gt;0),INDEX(i.LTWFeedLevels,$AS79,12),0)</f>
        <v>0</v>
      </c>
      <c r="JK79" s="630" cm="1">
        <f t="array" aca="1" ref="JK79" ca="1">IF(AND($N79=JK$10,$AT79&lt;&gt;0),INDEX(i.LTWFeedLevels,$AT79,12),0)</f>
        <v>0</v>
      </c>
      <c r="JL79" s="457">
        <f t="shared" ca="1" si="375"/>
        <v>0</v>
      </c>
      <c r="JM79" s="457">
        <f t="shared" ca="1" si="376"/>
        <v>0</v>
      </c>
      <c r="JN79" s="457">
        <f t="shared" ca="1" si="377"/>
        <v>0</v>
      </c>
      <c r="JO79" s="545" cm="1">
        <f t="array" aca="1" ref="JO79" ca="1">IF(AND($N79=JO$10,$AS79&lt;&gt;0),INDEX(i.LTWFeedLevels,$AS79,12),0)</f>
        <v>0</v>
      </c>
      <c r="JP79" s="630" cm="1">
        <f t="array" aca="1" ref="JP79" ca="1">IF(AND($N79=JP$10,$AT79&lt;&gt;0),INDEX(i.LTWFeedLevels,$AT79,12),0)</f>
        <v>0</v>
      </c>
      <c r="JQ79" s="457">
        <f t="shared" ca="1" si="378"/>
        <v>0</v>
      </c>
      <c r="JR79" s="457">
        <f t="shared" ca="1" si="379"/>
        <v>0</v>
      </c>
      <c r="JS79" s="457">
        <f t="shared" ca="1" si="380"/>
        <v>0</v>
      </c>
      <c r="JT79" s="545" cm="1">
        <f t="array" aca="1" ref="JT79" ca="1">IF(AND($N79=JT$10,$AS79&lt;&gt;0),INDEX(i.LTWFeedLevels,$AS79,12),0)</f>
        <v>0</v>
      </c>
      <c r="JU79" s="630" cm="1">
        <f t="array" aca="1" ref="JU79" ca="1">IF(AND($N79=JU$10,$AT79&lt;&gt;0),INDEX(i.LTWFeedLevels,$AT79,12),0)</f>
        <v>0</v>
      </c>
      <c r="JV79" s="457">
        <f t="shared" ca="1" si="381"/>
        <v>0</v>
      </c>
      <c r="JW79" s="457">
        <f t="shared" ca="1" si="382"/>
        <v>0</v>
      </c>
      <c r="JX79" s="457">
        <f t="shared" ca="1" si="383"/>
        <v>0</v>
      </c>
      <c r="JY79" s="189">
        <f t="shared" ca="1" si="271"/>
        <v>0</v>
      </c>
      <c r="JZ79" s="189">
        <f t="shared" ca="1" si="271"/>
        <v>0</v>
      </c>
      <c r="KA79" s="189">
        <f t="shared" ca="1" si="271"/>
        <v>0</v>
      </c>
      <c r="KB79" s="189">
        <f t="shared" ca="1" si="271"/>
        <v>0</v>
      </c>
      <c r="KC79" s="189">
        <f t="shared" ca="1" si="271"/>
        <v>0</v>
      </c>
      <c r="KD79" s="189">
        <f t="shared" ca="1" si="271"/>
        <v>0</v>
      </c>
      <c r="KE79" s="189">
        <f t="shared" ca="1" si="271"/>
        <v>0</v>
      </c>
      <c r="KF79" s="189">
        <f t="shared" ca="1" si="271"/>
        <v>0</v>
      </c>
      <c r="KG79" s="189">
        <f t="shared" ca="1" si="271"/>
        <v>0</v>
      </c>
      <c r="KH79" s="189">
        <f t="shared" ca="1" si="271"/>
        <v>0</v>
      </c>
      <c r="KI79" s="189">
        <f t="shared" ca="1" si="272"/>
        <v>0</v>
      </c>
      <c r="KJ79" s="189">
        <f t="shared" ca="1" si="272"/>
        <v>0</v>
      </c>
      <c r="KK79" s="189">
        <f t="shared" ca="1" si="272"/>
        <v>0</v>
      </c>
      <c r="KL79" s="189">
        <f t="shared" ca="1" si="272"/>
        <v>0</v>
      </c>
      <c r="KM79" s="189">
        <f t="shared" ca="1" si="272"/>
        <v>0</v>
      </c>
      <c r="KN79" s="189">
        <f t="shared" ca="1" si="272"/>
        <v>0</v>
      </c>
      <c r="KO79" s="189">
        <f t="shared" ca="1" si="272"/>
        <v>0</v>
      </c>
      <c r="KP79" s="189">
        <f t="shared" ca="1" si="272"/>
        <v>0</v>
      </c>
      <c r="KQ79" s="189">
        <f t="shared" ca="1" si="272"/>
        <v>0</v>
      </c>
      <c r="KR79" s="189">
        <f t="shared" ca="1" si="272"/>
        <v>0</v>
      </c>
      <c r="KS79" s="189">
        <f t="shared" ca="1" si="273"/>
        <v>0</v>
      </c>
      <c r="KT79" s="189">
        <f t="shared" ca="1" si="273"/>
        <v>0</v>
      </c>
      <c r="KU79" s="189">
        <f t="shared" ca="1" si="273"/>
        <v>0</v>
      </c>
      <c r="KV79" s="189">
        <f t="shared" ca="1" si="273"/>
        <v>0</v>
      </c>
      <c r="KW79" s="189">
        <f t="shared" ca="1" si="273"/>
        <v>0</v>
      </c>
      <c r="KX79" s="189">
        <f t="shared" ca="1" si="273"/>
        <v>0</v>
      </c>
      <c r="KY79" s="189">
        <f t="shared" ca="1" si="273"/>
        <v>0</v>
      </c>
      <c r="KZ79" s="189">
        <f t="shared" ca="1" si="273"/>
        <v>0</v>
      </c>
      <c r="LA79" s="189">
        <f t="shared" ca="1" si="273"/>
        <v>0</v>
      </c>
      <c r="LB79" s="189">
        <f t="shared" ca="1" si="273"/>
        <v>0</v>
      </c>
      <c r="LC79" s="189">
        <f t="shared" ca="1" si="274"/>
        <v>0</v>
      </c>
      <c r="LD79" s="189">
        <f t="shared" ca="1" si="274"/>
        <v>0</v>
      </c>
      <c r="LE79" s="189">
        <f t="shared" ca="1" si="274"/>
        <v>0</v>
      </c>
      <c r="LF79" s="189">
        <f t="shared" ca="1" si="274"/>
        <v>0</v>
      </c>
      <c r="LG79" s="189">
        <f t="shared" ca="1" si="274"/>
        <v>0</v>
      </c>
      <c r="LH79" s="189">
        <f t="shared" ca="1" si="274"/>
        <v>0</v>
      </c>
      <c r="LI79" s="189">
        <f t="shared" ca="1" si="274"/>
        <v>0</v>
      </c>
      <c r="LJ79" s="189">
        <f t="shared" ca="1" si="274"/>
        <v>0</v>
      </c>
      <c r="LK79" s="189">
        <f t="shared" ca="1" si="274"/>
        <v>0</v>
      </c>
      <c r="LL79" s="189">
        <f t="shared" ca="1" si="274"/>
        <v>0</v>
      </c>
      <c r="LM79" s="189">
        <f t="shared" ca="1" si="275"/>
        <v>0</v>
      </c>
      <c r="LN79" s="189">
        <f t="shared" ca="1" si="275"/>
        <v>0</v>
      </c>
      <c r="LO79" s="189">
        <f t="shared" ca="1" si="275"/>
        <v>0</v>
      </c>
      <c r="LP79" s="189">
        <f t="shared" ca="1" si="275"/>
        <v>0</v>
      </c>
      <c r="LQ79" s="189">
        <f t="shared" ca="1" si="275"/>
        <v>0</v>
      </c>
      <c r="LR79" s="189">
        <f t="shared" ca="1" si="275"/>
        <v>0</v>
      </c>
      <c r="LS79" s="189">
        <f t="shared" ca="1" si="275"/>
        <v>0</v>
      </c>
      <c r="LT79" s="189">
        <f t="shared" ca="1" si="275"/>
        <v>0</v>
      </c>
      <c r="LU79" s="189">
        <f t="shared" ca="1" si="275"/>
        <v>0</v>
      </c>
      <c r="LV79" s="189">
        <f t="shared" ca="1" si="275"/>
        <v>0</v>
      </c>
      <c r="LW79" s="189">
        <f t="shared" ca="1" si="276"/>
        <v>0</v>
      </c>
      <c r="LX79" s="189">
        <f t="shared" ca="1" si="276"/>
        <v>0</v>
      </c>
      <c r="LY79" s="189">
        <f t="shared" ca="1" si="276"/>
        <v>0</v>
      </c>
      <c r="LZ79" s="189">
        <f t="shared" ca="1" si="276"/>
        <v>0</v>
      </c>
      <c r="MA79" s="189">
        <f t="shared" ca="1" si="276"/>
        <v>0</v>
      </c>
      <c r="MB79" s="189">
        <f t="shared" ca="1" si="276"/>
        <v>0</v>
      </c>
      <c r="MC79" s="189">
        <f t="shared" ca="1" si="276"/>
        <v>0</v>
      </c>
      <c r="MD79" s="189">
        <f t="shared" ca="1" si="276"/>
        <v>0</v>
      </c>
      <c r="ME79" s="189">
        <f t="shared" ca="1" si="276"/>
        <v>0</v>
      </c>
      <c r="MF79" s="189">
        <f t="shared" ca="1" si="276"/>
        <v>0</v>
      </c>
      <c r="MG79" s="189">
        <f t="shared" ca="1" si="277"/>
        <v>0</v>
      </c>
      <c r="MH79" s="189">
        <f t="shared" ca="1" si="277"/>
        <v>0</v>
      </c>
      <c r="MI79" s="189">
        <f t="shared" ca="1" si="277"/>
        <v>0</v>
      </c>
      <c r="MJ79" s="189">
        <f t="shared" ca="1" si="277"/>
        <v>0</v>
      </c>
      <c r="MK79" s="189">
        <f t="shared" ca="1" si="277"/>
        <v>0</v>
      </c>
      <c r="ML79" s="189">
        <f t="shared" ca="1" si="277"/>
        <v>0</v>
      </c>
      <c r="MM79" s="189">
        <f t="shared" ca="1" si="277"/>
        <v>0</v>
      </c>
      <c r="MN79" s="189">
        <f t="shared" ca="1" si="277"/>
        <v>0</v>
      </c>
      <c r="MO79" s="189">
        <f t="shared" ca="1" si="277"/>
        <v>0</v>
      </c>
      <c r="MP79" s="189">
        <f t="shared" ca="1" si="277"/>
        <v>0</v>
      </c>
      <c r="MQ79" s="189">
        <f t="shared" ca="1" si="277"/>
        <v>0</v>
      </c>
      <c r="MR79" s="189">
        <f t="shared" ca="1" si="277"/>
        <v>0</v>
      </c>
      <c r="MS79" s="557">
        <f t="shared" ca="1" si="278"/>
        <v>0</v>
      </c>
      <c r="MT79" s="557">
        <f t="shared" ca="1" si="278"/>
        <v>0</v>
      </c>
      <c r="MU79" s="557">
        <f t="shared" ca="1" si="278"/>
        <v>0</v>
      </c>
      <c r="MV79" s="557">
        <f t="shared" ca="1" si="278"/>
        <v>0</v>
      </c>
      <c r="MW79" s="557">
        <f t="shared" ca="1" si="278"/>
        <v>0</v>
      </c>
      <c r="MX79" s="557">
        <f t="shared" ca="1" si="278"/>
        <v>0</v>
      </c>
      <c r="MY79" s="557">
        <f t="shared" ca="1" si="278"/>
        <v>0</v>
      </c>
      <c r="MZ79" s="557">
        <f t="shared" ca="1" si="278"/>
        <v>0</v>
      </c>
      <c r="NA79" s="557">
        <f t="shared" ca="1" si="278"/>
        <v>0</v>
      </c>
      <c r="NB79" s="557">
        <f t="shared" ca="1" si="278"/>
        <v>0</v>
      </c>
      <c r="NC79" s="557">
        <f t="shared" ca="1" si="279"/>
        <v>0</v>
      </c>
      <c r="ND79" s="557">
        <f t="shared" ca="1" si="279"/>
        <v>0</v>
      </c>
      <c r="NE79" s="557">
        <f t="shared" ca="1" si="279"/>
        <v>0</v>
      </c>
      <c r="NF79" s="557">
        <f t="shared" ca="1" si="279"/>
        <v>0</v>
      </c>
      <c r="NG79" s="557">
        <f t="shared" ca="1" si="279"/>
        <v>0</v>
      </c>
      <c r="NH79" s="557">
        <f t="shared" ca="1" si="279"/>
        <v>0</v>
      </c>
      <c r="NI79" s="557">
        <f t="shared" ca="1" si="279"/>
        <v>0</v>
      </c>
      <c r="NJ79" s="557">
        <f t="shared" ca="1" si="279"/>
        <v>0</v>
      </c>
      <c r="NK79" s="557">
        <f t="shared" ca="1" si="279"/>
        <v>0</v>
      </c>
      <c r="NL79" s="557">
        <f t="shared" ca="1" si="279"/>
        <v>0</v>
      </c>
      <c r="NM79" s="557">
        <f t="shared" ca="1" si="280"/>
        <v>0</v>
      </c>
      <c r="NN79" s="557">
        <f t="shared" ca="1" si="280"/>
        <v>0</v>
      </c>
      <c r="NO79" s="557">
        <f t="shared" ca="1" si="280"/>
        <v>0</v>
      </c>
      <c r="NP79" s="557">
        <f t="shared" ca="1" si="280"/>
        <v>0</v>
      </c>
      <c r="NQ79" s="557">
        <f t="shared" ca="1" si="280"/>
        <v>0</v>
      </c>
      <c r="NR79" s="557">
        <f t="shared" ca="1" si="280"/>
        <v>0</v>
      </c>
      <c r="NS79" s="557">
        <f t="shared" ca="1" si="280"/>
        <v>0</v>
      </c>
      <c r="NT79" s="557">
        <f t="shared" ca="1" si="280"/>
        <v>0</v>
      </c>
      <c r="NU79" s="557">
        <f t="shared" ca="1" si="280"/>
        <v>0</v>
      </c>
      <c r="NV79" s="557">
        <f t="shared" ca="1" si="280"/>
        <v>0</v>
      </c>
      <c r="NW79" s="557">
        <f t="shared" ca="1" si="281"/>
        <v>0</v>
      </c>
      <c r="NX79" s="557">
        <f t="shared" ca="1" si="281"/>
        <v>0</v>
      </c>
      <c r="NY79" s="557">
        <f t="shared" ca="1" si="281"/>
        <v>0</v>
      </c>
      <c r="NZ79" s="557">
        <f t="shared" ca="1" si="281"/>
        <v>0</v>
      </c>
      <c r="OA79" s="557">
        <f t="shared" ca="1" si="281"/>
        <v>0</v>
      </c>
      <c r="OB79" s="557">
        <f t="shared" ca="1" si="281"/>
        <v>0</v>
      </c>
      <c r="OC79" s="557">
        <f t="shared" ca="1" si="281"/>
        <v>0</v>
      </c>
      <c r="OD79" s="557">
        <f t="shared" ca="1" si="281"/>
        <v>0</v>
      </c>
      <c r="OE79" s="557">
        <f t="shared" ca="1" si="281"/>
        <v>0</v>
      </c>
      <c r="OF79" s="557">
        <f t="shared" ca="1" si="281"/>
        <v>0</v>
      </c>
      <c r="OG79" s="557">
        <f t="shared" ca="1" si="282"/>
        <v>0</v>
      </c>
      <c r="OH79" s="557">
        <f t="shared" ca="1" si="282"/>
        <v>0</v>
      </c>
      <c r="OI79" s="557">
        <f t="shared" ca="1" si="282"/>
        <v>0</v>
      </c>
      <c r="OJ79" s="557">
        <f t="shared" ca="1" si="282"/>
        <v>0</v>
      </c>
      <c r="OK79" s="557">
        <f t="shared" ca="1" si="282"/>
        <v>0</v>
      </c>
      <c r="OL79" s="557">
        <f t="shared" ca="1" si="282"/>
        <v>0</v>
      </c>
      <c r="OM79" s="557">
        <f t="shared" ca="1" si="282"/>
        <v>0</v>
      </c>
      <c r="ON79" s="557">
        <f t="shared" ca="1" si="282"/>
        <v>0</v>
      </c>
      <c r="OO79" s="557">
        <f t="shared" ca="1" si="282"/>
        <v>0</v>
      </c>
      <c r="OP79" s="557">
        <f t="shared" ca="1" si="282"/>
        <v>0</v>
      </c>
      <c r="OQ79" s="557">
        <f t="shared" ca="1" si="283"/>
        <v>0</v>
      </c>
      <c r="OR79" s="557">
        <f t="shared" ca="1" si="283"/>
        <v>0</v>
      </c>
      <c r="OS79" s="557">
        <f t="shared" ca="1" si="283"/>
        <v>0</v>
      </c>
      <c r="OT79" s="557">
        <f t="shared" ca="1" si="283"/>
        <v>0</v>
      </c>
      <c r="OU79" s="557">
        <f t="shared" ca="1" si="283"/>
        <v>0</v>
      </c>
      <c r="OV79" s="557">
        <f t="shared" ca="1" si="283"/>
        <v>0</v>
      </c>
      <c r="OW79" s="557">
        <f t="shared" ca="1" si="283"/>
        <v>0</v>
      </c>
      <c r="OX79" s="557">
        <f t="shared" ca="1" si="283"/>
        <v>0</v>
      </c>
      <c r="OY79" s="557">
        <f t="shared" ca="1" si="283"/>
        <v>0</v>
      </c>
      <c r="OZ79" s="557">
        <f t="shared" ca="1" si="283"/>
        <v>0</v>
      </c>
      <c r="PA79" s="557">
        <f t="shared" ca="1" si="284"/>
        <v>0</v>
      </c>
      <c r="PB79" s="557">
        <f t="shared" ca="1" si="284"/>
        <v>0</v>
      </c>
      <c r="PC79" s="557">
        <f t="shared" ca="1" si="284"/>
        <v>0</v>
      </c>
      <c r="PD79" s="557">
        <f t="shared" ca="1" si="284"/>
        <v>0</v>
      </c>
      <c r="PE79" s="557">
        <f t="shared" ca="1" si="284"/>
        <v>0</v>
      </c>
      <c r="PF79" s="557">
        <f t="shared" ca="1" si="284"/>
        <v>0</v>
      </c>
      <c r="PG79" s="557">
        <f t="shared" ca="1" si="284"/>
        <v>0</v>
      </c>
      <c r="PH79" s="557">
        <f t="shared" ca="1" si="284"/>
        <v>0</v>
      </c>
      <c r="PI79" s="557">
        <f t="shared" ca="1" si="284"/>
        <v>0</v>
      </c>
      <c r="PJ79" s="557">
        <f t="shared" ca="1" si="284"/>
        <v>0</v>
      </c>
      <c r="PK79" s="557">
        <f t="shared" ca="1" si="285"/>
        <v>0</v>
      </c>
      <c r="PL79" s="557">
        <f t="shared" ca="1" si="285"/>
        <v>0</v>
      </c>
      <c r="PM79" s="557">
        <f t="shared" ca="1" si="285"/>
        <v>0</v>
      </c>
      <c r="PN79" s="557">
        <f t="shared" ca="1" si="285"/>
        <v>0</v>
      </c>
      <c r="PO79" s="557">
        <f t="shared" ca="1" si="285"/>
        <v>0</v>
      </c>
      <c r="PP79" s="557">
        <f t="shared" ca="1" si="285"/>
        <v>0</v>
      </c>
      <c r="PQ79" s="557">
        <f t="shared" ca="1" si="285"/>
        <v>0</v>
      </c>
      <c r="PR79" s="557">
        <f t="shared" ca="1" si="285"/>
        <v>0</v>
      </c>
      <c r="PS79" s="557">
        <f t="shared" ca="1" si="285"/>
        <v>0</v>
      </c>
      <c r="PT79" s="557">
        <f t="shared" ca="1" si="285"/>
        <v>0</v>
      </c>
      <c r="PU79" s="557">
        <f t="shared" ca="1" si="286"/>
        <v>0</v>
      </c>
      <c r="PV79" s="557">
        <f t="shared" ca="1" si="286"/>
        <v>0</v>
      </c>
      <c r="PW79" s="557">
        <f t="shared" ca="1" si="286"/>
        <v>0</v>
      </c>
      <c r="PX79" s="557">
        <f t="shared" ca="1" si="286"/>
        <v>0</v>
      </c>
      <c r="PY79" s="557">
        <f t="shared" ca="1" si="286"/>
        <v>0</v>
      </c>
      <c r="PZ79" s="557">
        <f t="shared" ca="1" si="286"/>
        <v>0</v>
      </c>
      <c r="QA79" s="557">
        <f t="shared" ca="1" si="286"/>
        <v>0</v>
      </c>
      <c r="QB79" s="557">
        <f t="shared" ca="1" si="286"/>
        <v>0</v>
      </c>
      <c r="QC79" s="557">
        <f t="shared" ca="1" si="286"/>
        <v>0</v>
      </c>
      <c r="QD79" s="557">
        <f t="shared" ca="1" si="286"/>
        <v>0</v>
      </c>
      <c r="QE79" s="557">
        <f t="shared" ca="1" si="287"/>
        <v>0</v>
      </c>
      <c r="QF79" s="557">
        <f t="shared" ca="1" si="287"/>
        <v>0</v>
      </c>
      <c r="QG79" s="557">
        <f t="shared" ca="1" si="287"/>
        <v>0</v>
      </c>
      <c r="QH79" s="557">
        <f t="shared" ca="1" si="287"/>
        <v>0</v>
      </c>
      <c r="QI79" s="557">
        <f t="shared" ca="1" si="287"/>
        <v>0</v>
      </c>
      <c r="QJ79" s="557">
        <f t="shared" ca="1" si="287"/>
        <v>0</v>
      </c>
      <c r="QK79" s="557">
        <f t="shared" ca="1" si="287"/>
        <v>0</v>
      </c>
      <c r="QL79" s="557">
        <f t="shared" ca="1" si="287"/>
        <v>0</v>
      </c>
      <c r="QM79" s="557">
        <f t="shared" ca="1" si="287"/>
        <v>0</v>
      </c>
      <c r="QN79" s="557">
        <f t="shared" ca="1" si="287"/>
        <v>0</v>
      </c>
      <c r="QO79" s="557">
        <f t="shared" ca="1" si="288"/>
        <v>0</v>
      </c>
      <c r="QP79" s="557">
        <f t="shared" ca="1" si="288"/>
        <v>0</v>
      </c>
      <c r="QQ79" s="557">
        <f t="shared" ca="1" si="288"/>
        <v>0</v>
      </c>
      <c r="QR79" s="557">
        <f t="shared" ca="1" si="288"/>
        <v>0</v>
      </c>
      <c r="QS79" s="557">
        <f t="shared" ca="1" si="288"/>
        <v>0</v>
      </c>
      <c r="QT79" s="557">
        <f t="shared" ca="1" si="288"/>
        <v>0</v>
      </c>
      <c r="QU79" s="557">
        <f t="shared" ca="1" si="288"/>
        <v>0</v>
      </c>
      <c r="QV79" s="557">
        <f t="shared" ca="1" si="288"/>
        <v>0</v>
      </c>
      <c r="QW79" s="557">
        <f t="shared" ca="1" si="288"/>
        <v>0</v>
      </c>
      <c r="QX79" s="557">
        <f t="shared" ca="1" si="288"/>
        <v>0</v>
      </c>
      <c r="QY79" s="557">
        <f t="shared" ca="1" si="289"/>
        <v>0</v>
      </c>
      <c r="QZ79" s="557">
        <f t="shared" ca="1" si="289"/>
        <v>0</v>
      </c>
      <c r="RA79" s="557">
        <f t="shared" ca="1" si="289"/>
        <v>0</v>
      </c>
      <c r="RB79" s="557">
        <f t="shared" ca="1" si="289"/>
        <v>0</v>
      </c>
      <c r="RC79" s="557">
        <f t="shared" ca="1" si="289"/>
        <v>0</v>
      </c>
      <c r="RD79" s="557">
        <f t="shared" ca="1" si="289"/>
        <v>0</v>
      </c>
      <c r="RE79" s="557">
        <f t="shared" ca="1" si="289"/>
        <v>0</v>
      </c>
      <c r="RF79" s="557">
        <f t="shared" ca="1" si="289"/>
        <v>0</v>
      </c>
      <c r="RG79" s="557">
        <f t="shared" ca="1" si="289"/>
        <v>0</v>
      </c>
      <c r="RH79" s="557">
        <f t="shared" ca="1" si="289"/>
        <v>0</v>
      </c>
      <c r="RI79" s="557">
        <f t="shared" ca="1" si="290"/>
        <v>0</v>
      </c>
      <c r="RJ79" s="557">
        <f t="shared" ca="1" si="290"/>
        <v>0</v>
      </c>
      <c r="RK79" s="557">
        <f t="shared" ca="1" si="290"/>
        <v>0</v>
      </c>
      <c r="RL79" s="557">
        <f t="shared" ca="1" si="290"/>
        <v>0</v>
      </c>
      <c r="RM79" s="557">
        <f t="shared" ca="1" si="290"/>
        <v>0</v>
      </c>
      <c r="RN79" s="557">
        <f t="shared" ca="1" si="290"/>
        <v>0</v>
      </c>
      <c r="RO79" s="557">
        <f t="shared" ca="1" si="290"/>
        <v>0</v>
      </c>
      <c r="RP79" s="557">
        <f t="shared" ca="1" si="290"/>
        <v>0</v>
      </c>
      <c r="RQ79" s="557">
        <f t="shared" ca="1" si="290"/>
        <v>0</v>
      </c>
      <c r="RR79" s="557">
        <f t="shared" ca="1" si="290"/>
        <v>0</v>
      </c>
      <c r="RS79" s="557">
        <f t="shared" ca="1" si="291"/>
        <v>0</v>
      </c>
      <c r="RT79" s="557">
        <f t="shared" ca="1" si="291"/>
        <v>0</v>
      </c>
      <c r="RU79" s="557">
        <f t="shared" ca="1" si="291"/>
        <v>0</v>
      </c>
      <c r="RV79" s="557">
        <f t="shared" ca="1" si="291"/>
        <v>0</v>
      </c>
      <c r="RW79" s="557">
        <f t="shared" ca="1" si="291"/>
        <v>0</v>
      </c>
      <c r="RX79" s="557">
        <f t="shared" ca="1" si="291"/>
        <v>0</v>
      </c>
      <c r="RY79" s="557">
        <f t="shared" ca="1" si="291"/>
        <v>0</v>
      </c>
      <c r="RZ79" s="557">
        <f t="shared" ca="1" si="291"/>
        <v>0</v>
      </c>
      <c r="SA79" s="557">
        <f t="shared" ca="1" si="291"/>
        <v>0</v>
      </c>
      <c r="SB79" s="557">
        <f t="shared" ca="1" si="291"/>
        <v>0</v>
      </c>
      <c r="SC79" s="557">
        <f t="shared" ca="1" si="292"/>
        <v>0</v>
      </c>
      <c r="SD79" s="557">
        <f t="shared" ca="1" si="292"/>
        <v>0</v>
      </c>
      <c r="SE79" s="557">
        <f t="shared" ca="1" si="292"/>
        <v>0</v>
      </c>
      <c r="SF79" s="557">
        <f t="shared" ca="1" si="292"/>
        <v>0</v>
      </c>
      <c r="SG79" s="557">
        <f t="shared" ca="1" si="292"/>
        <v>0</v>
      </c>
      <c r="SH79" s="557">
        <f t="shared" ca="1" si="292"/>
        <v>0</v>
      </c>
      <c r="SI79" s="557">
        <f t="shared" ca="1" si="292"/>
        <v>0</v>
      </c>
      <c r="SJ79" s="557">
        <f t="shared" ca="1" si="292"/>
        <v>0</v>
      </c>
      <c r="SK79" s="557">
        <f t="shared" ca="1" si="292"/>
        <v>0</v>
      </c>
      <c r="SL79" s="557">
        <f t="shared" ca="1" si="292"/>
        <v>0</v>
      </c>
      <c r="SM79" s="557">
        <f t="shared" ca="1" si="293"/>
        <v>0</v>
      </c>
      <c r="SN79" s="557">
        <f t="shared" ca="1" si="293"/>
        <v>0</v>
      </c>
      <c r="SO79" s="557">
        <f t="shared" ca="1" si="293"/>
        <v>0</v>
      </c>
      <c r="SP79" s="557">
        <f t="shared" ca="1" si="293"/>
        <v>0</v>
      </c>
      <c r="SQ79" s="557">
        <f t="shared" ca="1" si="293"/>
        <v>0</v>
      </c>
      <c r="SR79" s="557">
        <f t="shared" ca="1" si="293"/>
        <v>0</v>
      </c>
      <c r="SS79" s="557">
        <f t="shared" ca="1" si="293"/>
        <v>0</v>
      </c>
      <c r="ST79" s="557">
        <f t="shared" ca="1" si="293"/>
        <v>0</v>
      </c>
      <c r="SU79" s="557">
        <f t="shared" ca="1" si="293"/>
        <v>0</v>
      </c>
      <c r="SV79" s="557">
        <f t="shared" ca="1" si="293"/>
        <v>0</v>
      </c>
      <c r="SW79" s="557">
        <f t="shared" ca="1" si="294"/>
        <v>0</v>
      </c>
      <c r="SX79" s="557">
        <f t="shared" ca="1" si="294"/>
        <v>0</v>
      </c>
      <c r="SY79" s="557">
        <f t="shared" ca="1" si="294"/>
        <v>0</v>
      </c>
      <c r="SZ79" s="557">
        <f t="shared" ca="1" si="294"/>
        <v>0</v>
      </c>
      <c r="TA79" s="557">
        <f t="shared" ca="1" si="294"/>
        <v>0</v>
      </c>
      <c r="TB79" s="557">
        <f t="shared" ca="1" si="294"/>
        <v>0</v>
      </c>
      <c r="TC79" s="557">
        <f t="shared" ca="1" si="294"/>
        <v>0</v>
      </c>
      <c r="TD79" s="557">
        <f t="shared" ca="1" si="294"/>
        <v>0</v>
      </c>
      <c r="TE79" s="557">
        <f t="shared" ca="1" si="294"/>
        <v>0</v>
      </c>
      <c r="TF79" s="557">
        <f t="shared" ca="1" si="294"/>
        <v>0</v>
      </c>
      <c r="TG79" s="557">
        <f t="shared" ca="1" si="295"/>
        <v>0</v>
      </c>
      <c r="TH79" s="557">
        <f t="shared" ca="1" si="295"/>
        <v>0</v>
      </c>
      <c r="TI79" s="557">
        <f t="shared" ca="1" si="295"/>
        <v>0</v>
      </c>
      <c r="TJ79" s="557">
        <f t="shared" ca="1" si="295"/>
        <v>0</v>
      </c>
      <c r="TK79" s="557">
        <f t="shared" ca="1" si="295"/>
        <v>0</v>
      </c>
      <c r="TL79" s="557">
        <f t="shared" ca="1" si="295"/>
        <v>0</v>
      </c>
      <c r="TM79" s="557">
        <f t="shared" ca="1" si="295"/>
        <v>0</v>
      </c>
      <c r="TN79" s="557">
        <f t="shared" ca="1" si="295"/>
        <v>0</v>
      </c>
      <c r="TO79" s="557">
        <f t="shared" ca="1" si="295"/>
        <v>0</v>
      </c>
      <c r="TP79" s="557">
        <f t="shared" ca="1" si="295"/>
        <v>0</v>
      </c>
      <c r="TQ79" s="557">
        <f t="shared" ca="1" si="296"/>
        <v>0</v>
      </c>
      <c r="TR79" s="557">
        <f t="shared" ca="1" si="296"/>
        <v>0</v>
      </c>
      <c r="TS79" s="557">
        <f t="shared" ca="1" si="296"/>
        <v>0</v>
      </c>
      <c r="TT79" s="557">
        <f t="shared" ca="1" si="296"/>
        <v>0</v>
      </c>
      <c r="TU79" s="557">
        <f t="shared" ca="1" si="296"/>
        <v>0</v>
      </c>
      <c r="TV79" s="557">
        <f t="shared" ca="1" si="296"/>
        <v>0</v>
      </c>
      <c r="TW79" s="557">
        <f t="shared" ca="1" si="296"/>
        <v>0</v>
      </c>
      <c r="TX79" s="557">
        <f t="shared" ca="1" si="296"/>
        <v>0</v>
      </c>
      <c r="TY79" s="557">
        <f t="shared" ca="1" si="296"/>
        <v>0</v>
      </c>
      <c r="TZ79" s="557">
        <f t="shared" ca="1" si="296"/>
        <v>0</v>
      </c>
      <c r="UA79" s="557">
        <f t="shared" ca="1" si="297"/>
        <v>0</v>
      </c>
      <c r="UB79" s="557">
        <f t="shared" ca="1" si="297"/>
        <v>0</v>
      </c>
      <c r="UC79" s="557">
        <f t="shared" ca="1" si="297"/>
        <v>0</v>
      </c>
      <c r="UD79" s="557">
        <f t="shared" ca="1" si="297"/>
        <v>0</v>
      </c>
      <c r="UE79" s="557">
        <f t="shared" ca="1" si="297"/>
        <v>0</v>
      </c>
      <c r="UF79" s="557">
        <f t="shared" ca="1" si="297"/>
        <v>0</v>
      </c>
      <c r="UG79" s="557">
        <f t="shared" ca="1" si="297"/>
        <v>0</v>
      </c>
      <c r="UH79" s="557">
        <f t="shared" ca="1" si="297"/>
        <v>0</v>
      </c>
      <c r="UI79" s="557">
        <f t="shared" ca="1" si="297"/>
        <v>0</v>
      </c>
      <c r="UJ79" s="557">
        <f t="shared" ca="1" si="297"/>
        <v>0</v>
      </c>
      <c r="UK79" s="557">
        <f t="shared" ca="1" si="298"/>
        <v>0</v>
      </c>
      <c r="UL79" s="557">
        <f t="shared" ca="1" si="298"/>
        <v>0</v>
      </c>
      <c r="UM79" s="557">
        <f t="shared" ca="1" si="298"/>
        <v>0</v>
      </c>
      <c r="UN79" s="557">
        <f t="shared" ca="1" si="298"/>
        <v>0</v>
      </c>
      <c r="UO79" s="557">
        <f t="shared" ca="1" si="298"/>
        <v>0</v>
      </c>
      <c r="UP79" s="557">
        <f t="shared" ca="1" si="298"/>
        <v>0</v>
      </c>
      <c r="UQ79" s="557">
        <f t="shared" ca="1" si="298"/>
        <v>0</v>
      </c>
      <c r="UR79" s="557">
        <f t="shared" ca="1" si="298"/>
        <v>0</v>
      </c>
      <c r="US79" s="557">
        <f t="shared" ca="1" si="298"/>
        <v>0</v>
      </c>
      <c r="UT79" s="557">
        <f t="shared" ca="1" si="298"/>
        <v>0</v>
      </c>
      <c r="UU79" s="557">
        <f t="shared" ca="1" si="299"/>
        <v>0</v>
      </c>
      <c r="UV79" s="557">
        <f t="shared" ca="1" si="299"/>
        <v>0</v>
      </c>
      <c r="UW79" s="557">
        <f t="shared" ca="1" si="299"/>
        <v>0</v>
      </c>
      <c r="UX79" s="557">
        <f t="shared" ca="1" si="299"/>
        <v>0</v>
      </c>
      <c r="UY79" s="557">
        <f t="shared" ca="1" si="299"/>
        <v>0</v>
      </c>
      <c r="UZ79" s="557">
        <f t="shared" ca="1" si="299"/>
        <v>0</v>
      </c>
      <c r="VA79" s="557">
        <f t="shared" ca="1" si="299"/>
        <v>0</v>
      </c>
      <c r="VB79" s="557">
        <f t="shared" ca="1" si="299"/>
        <v>0</v>
      </c>
      <c r="VC79" s="557">
        <f t="shared" ca="1" si="299"/>
        <v>0</v>
      </c>
      <c r="VD79" s="557">
        <f t="shared" ca="1" si="299"/>
        <v>0</v>
      </c>
      <c r="VE79" s="557">
        <f t="shared" ca="1" si="300"/>
        <v>0</v>
      </c>
      <c r="VF79" s="557">
        <f t="shared" ca="1" si="300"/>
        <v>0</v>
      </c>
      <c r="VG79" s="557">
        <f t="shared" ca="1" si="300"/>
        <v>0</v>
      </c>
      <c r="VH79" s="557">
        <f t="shared" ca="1" si="300"/>
        <v>0</v>
      </c>
      <c r="VI79" s="557">
        <f t="shared" ca="1" si="300"/>
        <v>0</v>
      </c>
      <c r="VJ79" s="557">
        <f t="shared" ca="1" si="300"/>
        <v>0</v>
      </c>
      <c r="VK79" s="557">
        <f t="shared" ca="1" si="300"/>
        <v>0</v>
      </c>
      <c r="VL79" s="557">
        <f t="shared" ca="1" si="300"/>
        <v>0</v>
      </c>
      <c r="VM79" s="557">
        <f t="shared" ca="1" si="300"/>
        <v>0</v>
      </c>
      <c r="VN79" s="557">
        <f t="shared" ca="1" si="300"/>
        <v>0</v>
      </c>
      <c r="VO79" s="557">
        <f t="shared" ca="1" si="300"/>
        <v>0</v>
      </c>
      <c r="VP79" s="189">
        <f t="shared" ca="1" si="301"/>
        <v>0</v>
      </c>
      <c r="VQ79" s="189">
        <f t="shared" ca="1" si="301"/>
        <v>0</v>
      </c>
      <c r="VR79" s="189">
        <f t="shared" ca="1" si="301"/>
        <v>0</v>
      </c>
      <c r="VS79" s="189">
        <f t="shared" ca="1" si="301"/>
        <v>0</v>
      </c>
      <c r="VT79" s="189">
        <f t="shared" ca="1" si="301"/>
        <v>0</v>
      </c>
      <c r="VU79" s="230">
        <f t="shared" ca="1" si="302"/>
        <v>0</v>
      </c>
      <c r="VV79" s="189">
        <f t="shared" ca="1" si="303"/>
        <v>0</v>
      </c>
      <c r="VW79" s="189">
        <f t="shared" ca="1" si="303"/>
        <v>0</v>
      </c>
      <c r="VX79" s="189">
        <f t="shared" ca="1" si="303"/>
        <v>0</v>
      </c>
      <c r="VY79" s="189">
        <f t="shared" ca="1" si="303"/>
        <v>0</v>
      </c>
      <c r="VZ79" s="189">
        <f t="shared" ca="1" si="303"/>
        <v>0</v>
      </c>
      <c r="WA79" s="230">
        <f t="shared" ca="1" si="304"/>
        <v>0</v>
      </c>
      <c r="WB79" s="231">
        <f t="shared" ca="1" si="305"/>
        <v>0</v>
      </c>
      <c r="WC79" s="231">
        <f t="shared" ca="1" si="305"/>
        <v>0</v>
      </c>
      <c r="WD79" s="231">
        <f t="shared" ca="1" si="305"/>
        <v>0</v>
      </c>
      <c r="WE79" s="231">
        <f t="shared" ca="1" si="305"/>
        <v>0</v>
      </c>
      <c r="WF79" s="544">
        <f t="shared" ca="1" si="306"/>
        <v>0</v>
      </c>
      <c r="WG79" s="231">
        <f t="shared" ca="1" si="307"/>
        <v>0</v>
      </c>
      <c r="WH79" s="231">
        <f t="shared" ca="1" si="307"/>
        <v>0</v>
      </c>
      <c r="WI79" s="231">
        <f t="shared" ca="1" si="307"/>
        <v>0</v>
      </c>
      <c r="WJ79" s="231">
        <f t="shared" ca="1" si="307"/>
        <v>0</v>
      </c>
      <c r="WK79" s="544">
        <f t="shared" ca="1" si="308"/>
        <v>0</v>
      </c>
      <c r="WL79" s="544">
        <f t="shared" ca="1" si="308"/>
        <v>0</v>
      </c>
      <c r="WM79" s="544">
        <f t="shared" ca="1" si="308"/>
        <v>0</v>
      </c>
      <c r="WN79" s="544">
        <f t="shared" ca="1" si="308"/>
        <v>0</v>
      </c>
      <c r="WO79" s="544">
        <f t="shared" ca="1" si="308"/>
        <v>0</v>
      </c>
      <c r="WP79" s="544">
        <f t="shared" ca="1" si="308"/>
        <v>0</v>
      </c>
      <c r="WQ79" s="544">
        <f t="shared" ca="1" si="308"/>
        <v>0</v>
      </c>
      <c r="WR79" s="535" cm="1">
        <f t="array" aca="1" ref="WR79" ca="1">INDEX(WR$13:WR78,$B79+1,1)</f>
        <v>0</v>
      </c>
      <c r="WS79" s="411">
        <f t="shared" ca="1" si="309"/>
        <v>67</v>
      </c>
      <c r="WT79" s="18"/>
      <c r="WU79" s="535" cm="1">
        <f t="array" aca="1" ref="WU79" ca="1">INDEX(WU$13:WU78,$B79+1,1)</f>
        <v>0</v>
      </c>
      <c r="WV79" s="411">
        <f t="shared" si="310"/>
        <v>0</v>
      </c>
      <c r="WW79" s="535" cm="1">
        <f t="array" aca="1" ref="WW79" ca="1">INDEX(WW$13:WW78,$B79+1,1)</f>
        <v>0</v>
      </c>
      <c r="WX79" s="535" t="str" cm="1">
        <f t="array" aca="1" ref="WX79" ca="1">INDEX(WX$13:WX78,$B79+1,1)</f>
        <v>-</v>
      </c>
      <c r="WY79" s="535" t="str" cm="1">
        <f t="array" aca="1" ref="WY79" ca="1">INDEX(WY$13:WY78,$B79+1,1)</f>
        <v>-</v>
      </c>
      <c r="WZ79" s="535" t="str" cm="1">
        <f t="array" aca="1" ref="WZ79" ca="1">INDEX(WZ$13:WZ78,$B79+1,1)</f>
        <v>-</v>
      </c>
      <c r="XA79" s="535" t="str" cm="1">
        <f t="array" aca="1" ref="XA79" ca="1">INDEX(XA$13:XA78,$B79+1,1)</f>
        <v>-</v>
      </c>
      <c r="XB79" s="535" t="str" cm="1">
        <f t="array" aca="1" ref="XB79" ca="1">INDEX(XB$13:XB78,$B79+1,1)</f>
        <v>-</v>
      </c>
      <c r="XC79" s="535" t="str" cm="1">
        <f t="array" aca="1" ref="XC79" ca="1">INDEX(XC$13:XC78,$B79+1,1)</f>
        <v>-</v>
      </c>
      <c r="XD79" s="535" t="str" cm="1">
        <f t="array" aca="1" ref="XD79" ca="1">INDEX(XD$13:XD78,$B79+1,1)</f>
        <v>-</v>
      </c>
      <c r="XE79" s="535" t="str" cm="1">
        <f t="array" aca="1" ref="XE79" ca="1">INDEX(XE$13:XE78,$B79+1,1)</f>
        <v>-</v>
      </c>
      <c r="XF79" s="535" t="str" cm="1">
        <f t="array" aca="1" ref="XF79" ca="1">INDEX(XF$13:XF78,$B79+1,1)</f>
        <v>-</v>
      </c>
      <c r="XG79" s="535" t="str" cm="1">
        <f t="array" aca="1" ref="XG79" ca="1">INDEX(XG$13:XG78,$B79+1,1)</f>
        <v>-</v>
      </c>
      <c r="XH79" s="535" t="str" cm="1">
        <f t="array" aca="1" ref="XH79" ca="1">INDEX(XH$13:XH78,$B79+1,1)</f>
        <v>-</v>
      </c>
      <c r="XI79" s="535" t="str" cm="1">
        <f t="array" aca="1" ref="XI79" ca="1">INDEX(XI$13:XI78,$B79+1,1)</f>
        <v>-</v>
      </c>
      <c r="XJ79" s="535" t="str" cm="1">
        <f t="array" aca="1" ref="XJ79" ca="1">INDEX(XJ$13:XJ78,$B79+1,1)</f>
        <v>-</v>
      </c>
      <c r="XK79" s="535" t="str" cm="1">
        <f t="array" aca="1" ref="XK79" ca="1">INDEX(XK$13:XK78,$B79+1,1)</f>
        <v>-</v>
      </c>
      <c r="XL79" s="535" t="str" cm="1">
        <f t="array" aca="1" ref="XL79" ca="1">INDEX(XL$13:XL78,$B79+1,1)</f>
        <v>-</v>
      </c>
      <c r="XM79" s="535" t="str" cm="1">
        <f t="array" aca="1" ref="XM79" ca="1">INDEX(XM$13:XM78,$B79+1,1)</f>
        <v>-</v>
      </c>
      <c r="XN79" s="18"/>
      <c r="XO79" s="411" t="b">
        <f t="shared" ca="1" si="311"/>
        <v>0</v>
      </c>
      <c r="XP79" s="535" t="str" cm="1">
        <f t="array" aca="1" ref="XP79" ca="1">INDEX(XP$13:XP78,$B79+1,1)</f>
        <v>-</v>
      </c>
      <c r="XQ79" s="535" t="str" cm="1">
        <f t="array" aca="1" ref="XQ79" ca="1">INDEX(XQ$13:XQ78,$B79+1,1)</f>
        <v>-</v>
      </c>
      <c r="XR79" s="535" t="str" cm="1">
        <f t="array" aca="1" ref="XR79" ca="1">INDEX(XR$13:XR78,$B79+1,1)</f>
        <v>-</v>
      </c>
      <c r="XS79" s="535" t="str" cm="1">
        <f t="array" aca="1" ref="XS79" ca="1">INDEX(XS$13:XS78,$B79+1,1)</f>
        <v>-</v>
      </c>
      <c r="XT79" s="535" t="str" cm="1">
        <f t="array" aca="1" ref="XT79" ca="1">INDEX(XT$13:XT78,$B79+1,1)</f>
        <v>-</v>
      </c>
      <c r="XU79" s="535" t="str" cm="1">
        <f t="array" aca="1" ref="XU79" ca="1">INDEX(XU$13:XU78,$B79+1,1)</f>
        <v>-</v>
      </c>
      <c r="XV79" s="411">
        <f t="shared" ca="1" si="312"/>
        <v>0.35</v>
      </c>
      <c r="XW79" s="475">
        <v>150</v>
      </c>
      <c r="XX79" s="535" cm="1">
        <f t="array" aca="1" ref="XX79" ca="1">INDEX(XX$13:XX78,$B79+1,1)</f>
        <v>0</v>
      </c>
      <c r="XY79" s="475">
        <v>1</v>
      </c>
      <c r="XZ79" s="535" cm="1">
        <f t="array" aca="1" ref="XZ79" ca="1">INDEX(XZ$13:XZ78,$B79+1,1)</f>
        <v>0</v>
      </c>
      <c r="YA79" s="535" t="str" cm="1">
        <f t="array" aca="1" ref="YA79" ca="1">INDEX(YA$13:YA78,$B79+1,1)</f>
        <v>-</v>
      </c>
      <c r="YB79" s="545" cm="1">
        <f t="array" aca="1" ref="YB79" ca="1">INDEX(i.AgeJ,$AD79,1)</f>
        <v>0</v>
      </c>
      <c r="YC79" s="535" t="str" cm="1">
        <f t="array" aca="1" ref="YC79" ca="1">INDEX(YC$13:YC78,$B79+1,1)</f>
        <v>-</v>
      </c>
      <c r="YD79" s="411" t="str">
        <f t="shared" si="313"/>
        <v>-</v>
      </c>
      <c r="YE79" s="411" t="str">
        <f t="shared" si="313"/>
        <v>-</v>
      </c>
      <c r="YF79" s="535" t="str" cm="1">
        <f t="array" aca="1" ref="YF79" ca="1">INDEX(YF$13:YF78,$B79+1,1)</f>
        <v>-</v>
      </c>
      <c r="YG79" s="535" t="str" cm="1">
        <f t="array" aca="1" ref="YG79" ca="1">INDEX(YG$13:YG78,$B79+1,1)</f>
        <v>-</v>
      </c>
      <c r="YH79" s="535" t="str" cm="1">
        <f t="array" aca="1" ref="YH79" ca="1">INDEX(YH$13:YH78,$B79+1,1)</f>
        <v>-</v>
      </c>
      <c r="YI79" s="535" t="str" cm="1">
        <f t="array" aca="1" ref="YI79" ca="1">INDEX(YI$13:YI78,$B79+1,1)</f>
        <v>-</v>
      </c>
      <c r="YJ79" s="535" t="str" cm="1">
        <f t="array" aca="1" ref="YJ79" ca="1">INDEX(YJ$13:YJ78,$B79+1,1)</f>
        <v>-</v>
      </c>
      <c r="YK79" s="535" t="b" cm="1">
        <f t="array" aca="1" ref="YK79" ca="1">INDEX(YK$13:YK78,$B79+1,1)</f>
        <v>1</v>
      </c>
      <c r="YL79" s="535" t="str" cm="1">
        <f t="array" aca="1" ref="YL79" ca="1">INDEX(YL$13:YL78,$B79+1,1)</f>
        <v>-</v>
      </c>
      <c r="YM79" s="535" cm="1">
        <f t="array" aca="1" ref="YM79" ca="1">INDEX(YM$13:YM78,$B79+1,1)</f>
        <v>0</v>
      </c>
      <c r="YN79" s="535" cm="1">
        <f t="array" aca="1" ref="YN79" ca="1">INDEX(YN$13:YN78,$B79+1,1)</f>
        <v>0</v>
      </c>
      <c r="YO79" s="535" cm="1">
        <f t="array" aca="1" ref="YO79" ca="1">INDEX(YO$13:YO78,$B79+1,1)</f>
        <v>0</v>
      </c>
      <c r="YP79" s="18"/>
      <c r="YQ79" s="411">
        <f t="shared" si="314"/>
        <v>50</v>
      </c>
      <c r="YR79" s="411">
        <f t="shared" si="314"/>
        <v>50</v>
      </c>
      <c r="YS79" s="411">
        <f t="shared" si="314"/>
        <v>50</v>
      </c>
      <c r="YT79" s="411">
        <f t="shared" si="314"/>
        <v>50</v>
      </c>
      <c r="YU79" s="535" cm="1">
        <f t="array" aca="1" ref="YU79" ca="1">INDEX(YU$13:YU78,$B79+1,1)</f>
        <v>1</v>
      </c>
      <c r="YV79" s="535" cm="1">
        <f t="array" aca="1" ref="YV79" ca="1">INDEX(YV$13:YV78,$B79+1,1)</f>
        <v>1</v>
      </c>
      <c r="YW79" s="535" cm="1">
        <f t="array" aca="1" ref="YW79" ca="1">INDEX(YW$13:YW78,$B79+1,1)</f>
        <v>1</v>
      </c>
      <c r="YX79" s="535" cm="1">
        <f t="array" aca="1" ref="YX79" ca="1">INDEX(YX$13:YX78,$B79+1,1)</f>
        <v>1</v>
      </c>
      <c r="YY79" s="535" t="str" cm="1">
        <f t="array" aca="1" ref="YY79" ca="1">INDEX(YY$13:YY78,$B79+1,1)</f>
        <v>-</v>
      </c>
      <c r="YZ79" s="535" t="str" cm="1">
        <f t="array" aca="1" ref="YZ79" ca="1">INDEX(YZ$13:YZ78,$B79+1,1)</f>
        <v>-</v>
      </c>
      <c r="ZA79" s="535" t="str" cm="1">
        <f t="array" aca="1" ref="ZA79" ca="1">INDEX(ZA$13:ZA78,$B79+1,1)</f>
        <v>-</v>
      </c>
      <c r="ZB79" s="535" t="str" cm="1">
        <f t="array" aca="1" ref="ZB79" ca="1">INDEX(ZB$13:ZB78,$B79+1,1)</f>
        <v>-</v>
      </c>
      <c r="ZC79" s="535" t="str" cm="1">
        <f t="array" aca="1" ref="ZC79" ca="1">INDEX(ZC$13:ZC78,$B79+1,1)</f>
        <v>-</v>
      </c>
      <c r="ZD79" s="18"/>
      <c r="ZE79" s="411">
        <f t="shared" ca="1" si="315"/>
        <v>1</v>
      </c>
      <c r="ZF79" s="18"/>
      <c r="ZG79" s="535" t="str" cm="1">
        <f t="array" aca="1" ref="ZG79" ca="1">INDEX(ZG$13:ZG78,$B79+1,1)</f>
        <v>-</v>
      </c>
      <c r="ZH79" s="535" t="str" cm="1">
        <f t="array" aca="1" ref="ZH79" ca="1">INDEX(ZH$13:ZH78,$B79+1,1)</f>
        <v>-</v>
      </c>
      <c r="ZI79" s="535" t="str" cm="1">
        <f t="array" aca="1" ref="ZI79" ca="1">INDEX(ZI$13:ZI78,$B79+1,1)</f>
        <v>-</v>
      </c>
      <c r="ZJ79" s="535" t="str" cm="1">
        <f t="array" aca="1" ref="ZJ79" ca="1">INDEX(ZJ$13:ZJ78,$B79+1,1)</f>
        <v>-</v>
      </c>
      <c r="ZK79" s="535" t="str" cm="1">
        <f t="array" aca="1" ref="ZK79" ca="1">INDEX(ZK$13:ZK78,$B79+1,1)</f>
        <v>-</v>
      </c>
      <c r="ZL79" s="535" t="str" cm="1">
        <f t="array" aca="1" ref="ZL79" ca="1">INDEX(ZL$13:ZL78,$B79+1,1)</f>
        <v>-</v>
      </c>
      <c r="ZM79" s="535" t="str" cm="1">
        <f t="array" aca="1" ref="ZM79" ca="1">INDEX(ZM$13:ZM78,$B79+1,1)</f>
        <v>-</v>
      </c>
      <c r="ZN79" s="535" t="str" cm="1">
        <f t="array" aca="1" ref="ZN79" ca="1">INDEX(ZN$13:ZN78,$B79+1,1)</f>
        <v>-</v>
      </c>
      <c r="ZO79" s="543">
        <f t="shared" ca="1" si="316"/>
        <v>652</v>
      </c>
      <c r="ZP79" s="543">
        <f t="shared" ca="1" si="316"/>
        <v>686</v>
      </c>
      <c r="ZQ79" s="543">
        <f t="shared" ca="1" si="316"/>
        <v>721</v>
      </c>
      <c r="ZR79" s="459">
        <f t="shared" ca="1" si="317"/>
        <v>469</v>
      </c>
      <c r="ZS79" s="459">
        <f t="shared" ca="1" si="317"/>
        <v>504</v>
      </c>
      <c r="ZT79" s="459">
        <f t="shared" ca="1" si="317"/>
        <v>539</v>
      </c>
      <c r="ZU79" s="459">
        <f t="shared" ca="1" si="318"/>
        <v>385</v>
      </c>
      <c r="ZV79" s="459">
        <f t="shared" ca="1" si="318"/>
        <v>420</v>
      </c>
      <c r="ZW79" s="459">
        <f t="shared" ca="1" si="318"/>
        <v>455</v>
      </c>
      <c r="ZX79" s="535" t="str" cm="1">
        <f t="array" aca="1" ref="ZX79" ca="1">INDEX(ZX$13:ZX78,$B79+1,1)</f>
        <v>-</v>
      </c>
      <c r="ZY79" s="535" t="str" cm="1">
        <f t="array" aca="1" ref="ZY79" ca="1">INDEX(ZY$13:ZY78,$B79+1,1)</f>
        <v>-</v>
      </c>
      <c r="ZZ79" s="535" t="str" cm="1">
        <f t="array" aca="1" ref="ZZ79" ca="1">INDEX(ZZ$13:ZZ78,$B79+1,1)</f>
        <v>-</v>
      </c>
      <c r="AAA79" s="535" t="str" cm="1">
        <f t="array" aca="1" ref="AAA79" ca="1">INDEX(AAA$13:AAA78,$B79+1,1)</f>
        <v>-</v>
      </c>
      <c r="AAB79" s="535" t="str" cm="1">
        <f t="array" aca="1" ref="AAB79" ca="1">INDEX(AAB$13:AAB78,$B79+1,1)</f>
        <v>-</v>
      </c>
      <c r="AAC79" s="535" t="str" cm="1">
        <f t="array" aca="1" ref="AAC79" ca="1">INDEX(AAC$13:AAC78,$B79+1,1)</f>
        <v>-</v>
      </c>
      <c r="AAD79" s="535" t="str" cm="1">
        <f t="array" aca="1" ref="AAD79" ca="1">INDEX(AAD$13:AAD78,$B79+1,1)</f>
        <v>-</v>
      </c>
      <c r="AAE79" s="535" t="str" cm="1">
        <f t="array" aca="1" ref="AAE79" ca="1">INDEX(AAE$13:AAE78,$B79+1,1)</f>
        <v>-</v>
      </c>
      <c r="AAF79" s="535" t="str" cm="1">
        <f t="array" aca="1" ref="AAF79" ca="1">INDEX(AAF$13:AAF78,$B79+1,1)</f>
        <v>-</v>
      </c>
      <c r="AAG79" s="535" t="str" cm="1">
        <f t="array" aca="1" ref="AAG79" ca="1">INDEX(AAG$13:AAG78,$B79+1,1)</f>
        <v>-</v>
      </c>
      <c r="AAH79" s="535" t="str" cm="1">
        <f t="array" aca="1" ref="AAH79" ca="1">INDEX(AAH$13:AAH78,$B79+1,1)</f>
        <v>-</v>
      </c>
      <c r="AAI79" s="535" t="str" cm="1">
        <f t="array" aca="1" ref="AAI79" ca="1">INDEX(AAI$13:AAI78,$B79+1,1)</f>
        <v>-</v>
      </c>
      <c r="AAJ79" s="535" t="str" cm="1">
        <f t="array" aca="1" ref="AAJ79" ca="1">INDEX(AAJ$13:AAJ78,$B79+1,1)</f>
        <v>-</v>
      </c>
      <c r="AAK79" s="535" t="str" cm="1">
        <f t="array" aca="1" ref="AAK79" ca="1">INDEX(AAK$13:AAK78,$B79+1,1)</f>
        <v>-</v>
      </c>
      <c r="AAL79" s="535" cm="1">
        <f t="array" aca="1" ref="AAL79" ca="1">INDEX(AAL$13:AAL78,$B79+1,1)</f>
        <v>0</v>
      </c>
      <c r="AAM79" s="535" t="str" cm="1">
        <f t="array" aca="1" ref="AAM79" ca="1">INDEX(AAM$13:AAM78,$B79+1,1)</f>
        <v>-</v>
      </c>
      <c r="AAN79" s="535" t="str" cm="1">
        <f t="array" aca="1" ref="AAN79" ca="1">INDEX(AAN$13:AAN78,$B79+1,1)</f>
        <v>-</v>
      </c>
      <c r="AAO79" s="535" t="str" cm="1">
        <f t="array" aca="1" ref="AAO79" ca="1">INDEX(AAO$13:AAO78,$B79+1,1)</f>
        <v>-</v>
      </c>
      <c r="AAP79" s="535" t="str" cm="1">
        <f t="array" aca="1" ref="AAP79" ca="1">INDEX(AAP$13:AAP78,$B79+1,1)</f>
        <v>-</v>
      </c>
      <c r="AAQ79" s="535" t="str" cm="1">
        <f t="array" aca="1" ref="AAQ79" ca="1">INDEX(AAQ$13:AAQ78,$B79+1,1)</f>
        <v>-</v>
      </c>
      <c r="AAR79" s="535" cm="1">
        <f t="array" aca="1" ref="AAR79" ca="1">INDEX(AAR$13:AAR78,$B79+1,1)</f>
        <v>0</v>
      </c>
      <c r="AAS79" s="535" t="str" cm="1">
        <f t="array" aca="1" ref="AAS79" ca="1">INDEX(AAS$13:AAS78,$B79+1,1)</f>
        <v>-</v>
      </c>
      <c r="AAT79" s="535" t="str" cm="1">
        <f t="array" aca="1" ref="AAT79" ca="1">INDEX(AAT$13:AAT78,$B79+1,1)</f>
        <v>-</v>
      </c>
      <c r="AAU79" s="535" t="str" cm="1">
        <f t="array" aca="1" ref="AAU79" ca="1">INDEX(AAU$13:AAU78,$B79+1,1)</f>
        <v>-</v>
      </c>
      <c r="AAV79" s="535" cm="1">
        <f t="array" aca="1" ref="AAV79" ca="1">INDEX(AAV$13:AAV78,$B79+1,1)</f>
        <v>1</v>
      </c>
      <c r="AAW79" s="535" cm="1">
        <f t="array" aca="1" ref="AAW79" ca="1">INDEX(AAW$13:AAW78,$B79+1,1)</f>
        <v>1</v>
      </c>
      <c r="AAX79" s="535" t="str" cm="1">
        <f t="array" aca="1" ref="AAX79" ca="1">INDEX(AAX$13:AAX78,$B79+1,1)</f>
        <v>-</v>
      </c>
      <c r="AAY79" s="535" t="str" cm="1">
        <f t="array" aca="1" ref="AAY79" ca="1">INDEX(AAY$13:AAY78,$B79+1,1)</f>
        <v>-</v>
      </c>
      <c r="AAZ79" s="535" t="str" cm="1">
        <f t="array" aca="1" ref="AAZ79" ca="1">INDEX(AAZ$13:AAZ78,$B79+1,1)</f>
        <v>-</v>
      </c>
      <c r="ABA79" s="535" t="str" cm="1">
        <f t="array" aca="1" ref="ABA79" ca="1">INDEX(ABA$13:ABA78,$B79+1,1)</f>
        <v>-</v>
      </c>
      <c r="ABB79" s="535" t="str" cm="1">
        <f t="array" aca="1" ref="ABB79" ca="1">INDEX(ABB$13:ABB78,$B79+1,1)</f>
        <v>-</v>
      </c>
      <c r="ABC79" s="535" t="str" cm="1">
        <f t="array" aca="1" ref="ABC79" ca="1">INDEX(ABC$13:ABC78,$B79+1,1)</f>
        <v>-</v>
      </c>
      <c r="ABD79" s="535" t="str" cm="1">
        <f t="array" aca="1" ref="ABD79" ca="1">INDEX(ABD$13:ABD78,$B79+1,1)</f>
        <v>-</v>
      </c>
      <c r="ABE79" s="535" t="str" cm="1">
        <f t="array" aca="1" ref="ABE79" ca="1">INDEX(ABE$13:ABE78,$B79+1,1)</f>
        <v>-</v>
      </c>
      <c r="ABF79" s="535" t="str" cm="1">
        <f t="array" aca="1" ref="ABF79" ca="1">INDEX(ABF$13:ABF78,$B79+1,1)</f>
        <v>-</v>
      </c>
      <c r="ABG79" s="535" t="str" cm="1">
        <f t="array" aca="1" ref="ABG79" ca="1">INDEX(ABG$13:ABG78,$B79+1,1)</f>
        <v>-</v>
      </c>
      <c r="ABH79" s="535" t="str" cm="1">
        <f t="array" aca="1" ref="ABH79" ca="1">INDEX(ABH$13:ABH78,$B79+1,1)</f>
        <v>-</v>
      </c>
      <c r="ABI79" s="535" t="str" cm="1">
        <f t="array" aca="1" ref="ABI79" ca="1">INDEX(ABI$13:ABI78,$B79+1,1)</f>
        <v>-</v>
      </c>
      <c r="ABJ79" s="535" t="str" cm="1">
        <f t="array" aca="1" ref="ABJ79" ca="1">INDEX(ABJ$13:ABJ78,$B79+1,1)</f>
        <v>-</v>
      </c>
      <c r="ABK79" s="18"/>
      <c r="ABL79" s="545" t="str">
        <f t="shared" ca="1" si="319"/>
        <v>-</v>
      </c>
      <c r="ABM79" s="545" t="str">
        <f t="shared" ca="1" si="319"/>
        <v>-</v>
      </c>
      <c r="ABN79" s="545" t="str">
        <f t="shared" ca="1" si="319"/>
        <v>-</v>
      </c>
      <c r="ABO79" s="545" t="str">
        <f t="shared" ca="1" si="319"/>
        <v>-</v>
      </c>
      <c r="ABP79" s="545" t="str">
        <f t="shared" ca="1" si="319"/>
        <v>-</v>
      </c>
      <c r="ABQ79" s="545" t="str">
        <f t="shared" ca="1" si="319"/>
        <v>-</v>
      </c>
      <c r="ABR79" s="545" t="str">
        <f t="shared" ca="1" si="319"/>
        <v>-</v>
      </c>
      <c r="ABS79" s="545" t="str">
        <f t="shared" ca="1" si="319"/>
        <v>-</v>
      </c>
      <c r="ABT79" s="545" t="str">
        <f t="shared" ca="1" si="319"/>
        <v>-</v>
      </c>
      <c r="ABU79" s="545" t="str">
        <f t="shared" ca="1" si="319"/>
        <v>-</v>
      </c>
      <c r="ABV79" s="545" t="str">
        <f t="shared" ca="1" si="320"/>
        <v>-</v>
      </c>
      <c r="ABW79" s="545" t="str">
        <f t="shared" ca="1" si="320"/>
        <v>-</v>
      </c>
      <c r="ABX79" s="545" t="str">
        <f t="shared" ca="1" si="320"/>
        <v>-</v>
      </c>
      <c r="ABY79" s="545" t="str">
        <f t="shared" ca="1" si="320"/>
        <v>-</v>
      </c>
      <c r="ABZ79" s="545" t="str">
        <f t="shared" ca="1" si="320"/>
        <v>-</v>
      </c>
      <c r="ACA79" s="545" t="str">
        <f t="shared" ca="1" si="320"/>
        <v>-</v>
      </c>
      <c r="ACB79" s="545" t="str">
        <f t="shared" ca="1" si="320"/>
        <v>-</v>
      </c>
      <c r="ACC79" s="545" t="b">
        <f t="shared" ca="1" si="320"/>
        <v>1</v>
      </c>
      <c r="ACD79" s="545" t="str">
        <f t="shared" ca="1" si="320"/>
        <v>-</v>
      </c>
      <c r="ACE79" s="545" t="str">
        <f t="shared" ca="1" si="320"/>
        <v>-</v>
      </c>
      <c r="ACF79" s="545" t="str">
        <f t="shared" ca="1" si="321"/>
        <v>-</v>
      </c>
      <c r="ACG79" s="545" t="str">
        <f t="shared" ca="1" si="321"/>
        <v>-</v>
      </c>
      <c r="ACH79" s="545" t="str">
        <f t="shared" ca="1" si="321"/>
        <v>-</v>
      </c>
      <c r="ACI79" s="545" t="str">
        <f t="shared" ca="1" si="321"/>
        <v>-</v>
      </c>
      <c r="ACJ79" s="545" t="str">
        <f t="shared" ca="1" si="321"/>
        <v>-</v>
      </c>
      <c r="ACK79" s="545" t="str">
        <f t="shared" ca="1" si="321"/>
        <v>-</v>
      </c>
      <c r="ACL79" s="545" t="str">
        <f t="shared" ca="1" si="321"/>
        <v>-</v>
      </c>
      <c r="ACM79" s="545" t="str">
        <f t="shared" ca="1" si="321"/>
        <v>-</v>
      </c>
      <c r="ACN79" s="545" t="str">
        <f t="shared" ca="1" si="321"/>
        <v>-</v>
      </c>
      <c r="ACO79" s="545" t="str">
        <f t="shared" ca="1" si="321"/>
        <v>-</v>
      </c>
      <c r="ACP79" s="545" t="str">
        <f t="shared" ca="1" si="322"/>
        <v>-</v>
      </c>
      <c r="ACQ79" s="545" t="str">
        <f t="shared" ca="1" si="322"/>
        <v>-</v>
      </c>
      <c r="ACR79" s="545" t="str">
        <f t="shared" ca="1" si="322"/>
        <v>-</v>
      </c>
      <c r="ACS79" s="545" t="str">
        <f t="shared" ca="1" si="322"/>
        <v>-</v>
      </c>
      <c r="ACT79" s="545" t="str">
        <f t="shared" ca="1" si="322"/>
        <v>-</v>
      </c>
      <c r="ACU79" s="545" t="b">
        <f t="shared" ca="1" si="322"/>
        <v>1</v>
      </c>
      <c r="ACV79" s="545" t="str">
        <f t="shared" ca="1" si="322"/>
        <v>-</v>
      </c>
      <c r="ACW79" s="545" t="str">
        <f t="shared" ca="1" si="322"/>
        <v>-</v>
      </c>
      <c r="ACX79" s="545" t="str">
        <f t="shared" ca="1" si="322"/>
        <v>-</v>
      </c>
      <c r="ACY79" s="545" t="str">
        <f t="shared" ca="1" si="322"/>
        <v>-</v>
      </c>
      <c r="ACZ79" s="545" t="str">
        <f t="shared" ca="1" si="323"/>
        <v>-</v>
      </c>
      <c r="ADA79" s="545" t="str">
        <f t="shared" ca="1" si="323"/>
        <v>-</v>
      </c>
      <c r="ADB79" s="545" t="str">
        <f t="shared" ca="1" si="323"/>
        <v>-</v>
      </c>
      <c r="ADC79" s="545" t="str">
        <f t="shared" ca="1" si="323"/>
        <v>-</v>
      </c>
      <c r="ADD79" s="545" t="str">
        <f t="shared" ca="1" si="323"/>
        <v>-</v>
      </c>
      <c r="ADE79" s="545" t="str">
        <f t="shared" ca="1" si="323"/>
        <v>-</v>
      </c>
      <c r="ADF79" s="545" t="str">
        <f t="shared" ca="1" si="323"/>
        <v>-</v>
      </c>
      <c r="ADG79" s="545" t="str">
        <f t="shared" ca="1" si="323"/>
        <v>-</v>
      </c>
      <c r="ADH79" s="545" t="str">
        <f t="shared" ca="1" si="323"/>
        <v>-</v>
      </c>
      <c r="ADI79" s="545" t="str">
        <f t="shared" ca="1" si="323"/>
        <v>-</v>
      </c>
      <c r="ADJ79" s="545" t="str">
        <f t="shared" ca="1" si="324"/>
        <v>-</v>
      </c>
      <c r="ADK79" s="545" t="str">
        <f t="shared" ca="1" si="324"/>
        <v>-</v>
      </c>
      <c r="ADL79" s="545" t="str">
        <f t="shared" ca="1" si="324"/>
        <v>-</v>
      </c>
      <c r="ADM79" s="545" t="b">
        <f t="shared" ca="1" si="324"/>
        <v>1</v>
      </c>
      <c r="ADN79" s="545" t="str">
        <f t="shared" ca="1" si="324"/>
        <v>-</v>
      </c>
      <c r="ADO79" s="545" t="str">
        <f t="shared" ca="1" si="324"/>
        <v>-</v>
      </c>
      <c r="ADP79" s="545" t="str">
        <f t="shared" ca="1" si="324"/>
        <v>-</v>
      </c>
      <c r="ADQ79" s="545" t="str">
        <f t="shared" ca="1" si="324"/>
        <v>-</v>
      </c>
      <c r="ADR79" s="545" t="str">
        <f t="shared" ca="1" si="324"/>
        <v>-</v>
      </c>
      <c r="ADS79" s="545" t="str">
        <f t="shared" ca="1" si="324"/>
        <v>-</v>
      </c>
      <c r="ADT79" s="545" t="str">
        <f t="shared" ca="1" si="325"/>
        <v>-</v>
      </c>
      <c r="ADU79" s="545" t="str">
        <f t="shared" ca="1" si="325"/>
        <v>-</v>
      </c>
      <c r="ADV79" s="545" t="str">
        <f t="shared" ca="1" si="325"/>
        <v>-</v>
      </c>
      <c r="ADW79" s="545" t="str">
        <f t="shared" ca="1" si="325"/>
        <v>-</v>
      </c>
      <c r="ADX79" s="545" t="str">
        <f t="shared" ca="1" si="325"/>
        <v>-</v>
      </c>
      <c r="ADY79" s="545" t="str">
        <f t="shared" ca="1" si="325"/>
        <v>-</v>
      </c>
      <c r="ADZ79" s="545" t="str">
        <f t="shared" ca="1" si="325"/>
        <v>-</v>
      </c>
      <c r="AEA79" s="545" t="str">
        <f t="shared" ca="1" si="325"/>
        <v>-</v>
      </c>
      <c r="AEB79" s="545" t="str">
        <f t="shared" ca="1" si="325"/>
        <v>-</v>
      </c>
      <c r="AEC79" s="545" t="str">
        <f t="shared" ca="1" si="325"/>
        <v>-</v>
      </c>
      <c r="AED79" s="545" t="str">
        <f t="shared" ca="1" si="326"/>
        <v>-</v>
      </c>
      <c r="AEE79" s="545" t="b">
        <f t="shared" ca="1" si="326"/>
        <v>1</v>
      </c>
      <c r="AEF79" s="545" t="str">
        <f t="shared" ca="1" si="326"/>
        <v>-</v>
      </c>
      <c r="AEG79" s="545" t="str">
        <f t="shared" ca="1" si="326"/>
        <v>-</v>
      </c>
      <c r="AEH79" s="545" t="str">
        <f t="shared" ca="1" si="326"/>
        <v>-</v>
      </c>
      <c r="AEI79" s="545" t="str">
        <f t="shared" ca="1" si="326"/>
        <v>-</v>
      </c>
      <c r="AEJ79" s="545" t="str">
        <f t="shared" ca="1" si="326"/>
        <v>-</v>
      </c>
      <c r="AEK79" s="545" t="str">
        <f t="shared" ca="1" si="326"/>
        <v>-</v>
      </c>
      <c r="AEL79" s="545" t="str">
        <f t="shared" ca="1" si="326"/>
        <v>-</v>
      </c>
      <c r="AEM79" s="545" t="str">
        <f t="shared" ca="1" si="326"/>
        <v>-</v>
      </c>
      <c r="AEN79" s="545" t="str">
        <f t="shared" ca="1" si="327"/>
        <v>-</v>
      </c>
      <c r="AEO79" s="545" t="str">
        <f t="shared" ca="1" si="327"/>
        <v>-</v>
      </c>
      <c r="AEP79" s="545" t="str">
        <f t="shared" ca="1" si="327"/>
        <v>-</v>
      </c>
      <c r="AEQ79" s="545" t="str">
        <f t="shared" ca="1" si="327"/>
        <v>-</v>
      </c>
      <c r="AER79" s="545" t="str">
        <f t="shared" ca="1" si="327"/>
        <v>-</v>
      </c>
      <c r="AES79" s="545" t="str">
        <f t="shared" ca="1" si="327"/>
        <v>-</v>
      </c>
      <c r="AET79" s="545" t="str">
        <f t="shared" ca="1" si="327"/>
        <v>-</v>
      </c>
      <c r="AEU79" s="545" t="str">
        <f t="shared" ca="1" si="327"/>
        <v>-</v>
      </c>
      <c r="AEV79" s="545" t="str">
        <f t="shared" ca="1" si="327"/>
        <v>-</v>
      </c>
      <c r="AEW79" s="545" t="b">
        <f t="shared" ca="1" si="327"/>
        <v>1</v>
      </c>
      <c r="AEX79" s="535" cm="1">
        <f t="array" aca="1" ref="AEX79" ca="1">INDEX(AEX$13:AEX78,$B79+1,1)</f>
        <v>0</v>
      </c>
      <c r="AEY79" s="483">
        <v>0</v>
      </c>
    </row>
    <row r="80" spans="1:831" outlineLevel="2">
      <c r="A80" s="18">
        <f t="shared" si="221"/>
        <v>67</v>
      </c>
      <c r="B80" s="191">
        <f t="shared" ca="1" si="343"/>
        <v>51</v>
      </c>
      <c r="C80" s="458">
        <f t="shared" ca="1" si="225"/>
        <v>1200</v>
      </c>
      <c r="D80" s="119" t="str">
        <f t="shared" ca="1" si="226"/>
        <v>GSW</v>
      </c>
      <c r="E80" t="b">
        <v>0</v>
      </c>
      <c r="F80" t="b">
        <v>0</v>
      </c>
      <c r="G80" t="b">
        <f t="shared" si="373"/>
        <v>0</v>
      </c>
      <c r="H80" s="191">
        <f t="shared" ca="1" si="338"/>
        <v>16</v>
      </c>
      <c r="I80" s="535" cm="1">
        <f t="array" aca="1" ref="I80" ca="1">INDEX(I$13:I79,$B80+1,1)</f>
        <v>1</v>
      </c>
      <c r="J80" s="535" cm="1">
        <f t="array" aca="1" ref="J80" ca="1">INDEX(J$13:J79,$B80+1,1)</f>
        <v>0</v>
      </c>
      <c r="K80" s="535" cm="1">
        <f t="array" aca="1" ref="K80" ca="1">INDEX(K$13:K79,$B80+1,1)</f>
        <v>1</v>
      </c>
      <c r="L80" s="535" cm="1">
        <f t="array" aca="1" ref="L80" ca="1">INDEX(L$13:L79,$B80+1,1)</f>
        <v>2</v>
      </c>
      <c r="M80" s="535" cm="1">
        <f t="array" aca="1" ref="M80" ca="1">INDEX(M$13:M79,$B80+1,1)</f>
        <v>4</v>
      </c>
      <c r="N80" s="535" cm="1">
        <f t="array" aca="1" ref="N80" ca="1">INDEX(N$13:N79,$B80+1,1)</f>
        <v>3</v>
      </c>
      <c r="O80" s="535" cm="1">
        <f t="array" aca="1" ref="O80" ca="1">INDEX(O$13:O79,$B80+1,1)</f>
        <v>2</v>
      </c>
      <c r="P80" s="535" cm="1">
        <f t="array" aca="1" ref="P80" ca="1">INDEX(P$13:P79,$B80+1,1)</f>
        <v>0</v>
      </c>
      <c r="Q80" s="535" cm="1">
        <f t="array" aca="1" ref="Q80" ca="1">INDEX(Q$13:Q79,$B80+1,1)</f>
        <v>1</v>
      </c>
      <c r="R80" s="535" cm="1">
        <f t="array" aca="1" ref="R80" ca="1">INDEX(R$13:R79,$B80+1,1)</f>
        <v>1</v>
      </c>
      <c r="S80" s="535" cm="1">
        <f t="array" aca="1" ref="S80" ca="1">INDEX(S$13:S79,$B80+1,1)</f>
        <v>1</v>
      </c>
      <c r="T80" s="411">
        <f t="shared" ca="1" si="228"/>
        <v>2</v>
      </c>
      <c r="U80" s="411">
        <f t="shared" ca="1" si="228"/>
        <v>2</v>
      </c>
      <c r="V80" s="411">
        <f t="shared" ca="1" si="229"/>
        <v>2</v>
      </c>
      <c r="W80" s="777" t="b">
        <f t="shared" ca="1" si="230"/>
        <v>1</v>
      </c>
      <c r="X80" s="777" t="b">
        <f t="shared" ca="1" si="230"/>
        <v>1</v>
      </c>
      <c r="Y80" s="777" t="b">
        <f t="shared" ca="1" si="230"/>
        <v>1</v>
      </c>
      <c r="Z80" s="796" t="b" cm="1">
        <f t="array" aca="1" ref="Z80" ca="1">INDEX(Z$13:Z79,$B80+1,1)</f>
        <v>0</v>
      </c>
      <c r="AA80" s="411">
        <f t="shared" ca="1" si="328"/>
        <v>6</v>
      </c>
      <c r="AB80" s="411">
        <f t="shared" ca="1" si="231"/>
        <v>6</v>
      </c>
      <c r="AC80" s="535" cm="1">
        <f t="array" aca="1" ref="AC80" ca="1">INDEX(AC$13:AC79,$B80+1,1)</f>
        <v>6</v>
      </c>
      <c r="AD80" s="535" cm="1">
        <f t="array" aca="1" ref="AD80" ca="1">INDEX(AD$13:AD79,$B80+1,1)</f>
        <v>6</v>
      </c>
      <c r="AE80" s="535" cm="1">
        <f t="array" aca="1" ref="AE80" ca="1">INDEX(AE$13:AE79,$B80+1,1)</f>
        <v>0</v>
      </c>
      <c r="AF80" s="535" cm="1">
        <f t="array" aca="1" ref="AF80" ca="1">INDEX(AF$13:AF79,$B80+1,1)</f>
        <v>0</v>
      </c>
      <c r="AG80" s="535" cm="1">
        <f t="array" aca="1" ref="AG80" ca="1">INDEX(AG$13:AG79,$B80+1,1)</f>
        <v>0</v>
      </c>
      <c r="AH80" s="535" cm="1">
        <f t="array" aca="1" ref="AH80" ca="1">INDEX(AH$13:AH79,$B80+1,1)</f>
        <v>0</v>
      </c>
      <c r="AI80" s="87">
        <f t="shared" ca="1" si="350"/>
        <v>2</v>
      </c>
      <c r="AJ80" s="87">
        <f ca="1">INDEX(CHOOSE($N80,DataAutumn!i.AdultDrys,DataWinter!i.AdultDrys,DataSpring!i.AdultDrys),1,$T80)</f>
        <v>1</v>
      </c>
      <c r="AK80" s="535" cm="1">
        <f t="array" aca="1" ref="AK80" ca="1">INDEX(AK$13:AK79,$B80+1,1)</f>
        <v>2</v>
      </c>
      <c r="AL80" s="535" cm="1">
        <f t="array" aca="1" ref="AL80" ca="1">INDEX(AL$13:AL79,$B80+1,1)</f>
        <v>0</v>
      </c>
      <c r="AM80" s="535" cm="1">
        <f t="array" aca="1" ref="AM80" ca="1">INDEX(AM$13:AM79,$B80+1,1)</f>
        <v>2</v>
      </c>
      <c r="AN80" s="111"/>
      <c r="AO80" s="111"/>
      <c r="AP80" s="111"/>
      <c r="AQ80" s="111"/>
      <c r="AR80" s="111"/>
      <c r="AS80" s="111"/>
      <c r="AT80" s="111"/>
      <c r="AU80" s="111"/>
      <c r="AV80" s="111"/>
      <c r="AW80" s="111"/>
      <c r="AX80" s="111"/>
      <c r="AY80" s="111"/>
      <c r="AZ80" s="111" t="s">
        <v>3208</v>
      </c>
      <c r="BA80" s="312" t="str">
        <f ca="1">LEFT(BA79,LEN($BA$57))     &amp;    TEXT($H80," 00000 ")        &amp;      INDEX(i.ModelStructure,$I80,1)    &amp;" "
&amp; $D80                &amp;    " Past" &amp; TEXT($XV80,"??0%;;??0%;    ") &amp; IF($DK80=0," SFM","")&amp;IF($DK80=1," MFM","")&amp;IF($DK80=7," Mat","")&amp;IF($DQ80=TRUE,"&amp;BBT","    ")              &amp;      " TOL"&amp;INDEX(i.TOL_Desc,1,$N80)
&amp; " Scan"&amp;$AK80       &amp;    CHOOSE($K80+1," CFS"," GFS"," NFS")
&amp; " RR"&amp;TEXT(SUM($FD80:$FE80),"+00%;-00%;    ;@")
&amp; " EL"&amp;IF($EZ80="-","_Opt",TEXT($EZ80,"000%"))
&amp; " Emptys_"&amp;CHOOSE($AI80,"Free  ","Retain","Sell  ","Single")
&amp; " ("&amp;IF(OR($ZH80,AND($ZH80="-",$DD80)),"P","E")   &amp;IF(OR($ZJ80,AND($ZJ80="-",$DE80)),"T","t")        &amp;     "_F"&amp;IF($AAG80&lt;&gt;FALSE,3,0)+COUNTIF($ZY80:$AAC80,TRUE)+COUNTIF($BV80:$BW80,"&gt;0")&amp;IF($AAE80&lt;&gt;FALSE,3,0)+COUNTIF($BV80:$BW80,"&gt;0")&amp;"N"&amp;IF($AAJ80&lt;&gt;"-",$AAJ80,$DI80)&amp;IF($AAK80&lt;&gt;"-",$AAK80,$DJ80)&amp;"L"&amp;$AAV80&amp;$AAW80&amp;")"</f>
        <v>GHG 00016 SE GSW Past 35% MFM     TOLSpr Scan2 GFS RR+01% EL000% Emptys_Retain (PT_F33N11L11)</v>
      </c>
      <c r="BB80" s="8" t="str">
        <f ca="1">IF(COUNTIF($BA$13:$BA80,$BA80)=1,"-","Dup")</f>
        <v>-</v>
      </c>
      <c r="BC80" s="18"/>
      <c r="BD80" s="535" t="str" cm="1">
        <f t="array" aca="1" ref="BD80" ca="1">INDEX(BD$13:BD79,$B80+1,1)</f>
        <v>-</v>
      </c>
      <c r="BE80" s="535" t="str" cm="1">
        <f t="array" aca="1" ref="BE80" ca="1">INDEX(BE$13:BE79,$B80+1,1)</f>
        <v>-</v>
      </c>
      <c r="BF80" s="535" t="str" cm="1">
        <f t="array" aca="1" ref="BF80" ca="1">INDEX(BF$13:BF79,$B80+1,1)</f>
        <v>-</v>
      </c>
      <c r="BG80" s="535" t="str" cm="1">
        <f t="array" aca="1" ref="BG80" ca="1">INDEX(BG$13:BG79,$B80+1,1)</f>
        <v>-</v>
      </c>
      <c r="BH80" s="535" t="str" cm="1">
        <f t="array" aca="1" ref="BH80" ca="1">INDEX(BH$13:BH79,$B80+1,1)</f>
        <v>-</v>
      </c>
      <c r="BI80" s="535" t="str" cm="1">
        <f t="array" aca="1" ref="BI80" ca="1">INDEX(BI$13:BI79,$B80+1,1)</f>
        <v>-</v>
      </c>
      <c r="BJ80" s="535" t="str" cm="1">
        <f t="array" aca="1" ref="BJ80" ca="1">INDEX(BJ$13:BJ79,$B80+1,1)</f>
        <v>-</v>
      </c>
      <c r="BK80" s="535" t="str" cm="1">
        <f t="array" aca="1" ref="BK80" ca="1">INDEX(BK$13:BK79,$B80+1,1)</f>
        <v>-</v>
      </c>
      <c r="BL80" s="535" t="str" cm="1">
        <f t="array" aca="1" ref="BL80" ca="1">INDEX(BL$13:BL79,$B80+1,1)</f>
        <v>-</v>
      </c>
      <c r="BM80" s="18"/>
      <c r="BN80" s="411" t="b">
        <f t="shared" ca="1" si="232"/>
        <v>1</v>
      </c>
      <c r="BO80" s="411" t="str">
        <f t="shared" ca="1" si="232"/>
        <v>-</v>
      </c>
      <c r="BP80" s="411" t="b">
        <f t="shared" ca="1" si="232"/>
        <v>0</v>
      </c>
      <c r="BQ80" s="411" t="str">
        <f t="shared" ca="1" si="232"/>
        <v>-</v>
      </c>
      <c r="BR80" s="411" t="str">
        <f t="shared" ca="1" si="232"/>
        <v>-</v>
      </c>
      <c r="BS80" s="411" t="str">
        <f t="shared" ca="1" si="232"/>
        <v>-</v>
      </c>
      <c r="BT80" s="411" t="str">
        <f t="shared" ca="1" si="232"/>
        <v>-</v>
      </c>
      <c r="BU80" s="411" t="str">
        <f t="shared" ca="1" si="232"/>
        <v>-</v>
      </c>
      <c r="BV80" s="411" t="str">
        <f t="shared" ca="1" si="232"/>
        <v>-</v>
      </c>
      <c r="BW80" s="411" t="str">
        <f t="shared" ca="1" si="232"/>
        <v>-</v>
      </c>
      <c r="BX80" s="411" t="str">
        <f t="shared" ca="1" si="232"/>
        <v>-</v>
      </c>
      <c r="BY80" s="411" t="str">
        <f t="shared" ca="1" si="232"/>
        <v>-</v>
      </c>
      <c r="BZ80" s="411" t="b">
        <f t="shared" ca="1" si="232"/>
        <v>0</v>
      </c>
      <c r="CA80" s="87">
        <f t="shared" ca="1" si="232"/>
        <v>0</v>
      </c>
      <c r="CB80" s="535" t="str" cm="1">
        <f t="array" aca="1" ref="CB80" ca="1">INDEX(CB$13:CB79,$B80+1,1)</f>
        <v>-</v>
      </c>
      <c r="CC80" s="535" t="str" cm="1">
        <f t="array" aca="1" ref="CC80" ca="1">INDEX(CC$13:CC79,$B80+1,1)</f>
        <v>-</v>
      </c>
      <c r="CD80" s="535" t="str" cm="1">
        <f t="array" aca="1" ref="CD80" ca="1">INDEX(CD$13:CD79,$B80+1,1)</f>
        <v>-</v>
      </c>
      <c r="CE80" s="535" t="b" cm="1">
        <f t="array" aca="1" ref="CE80" ca="1">INDEX(CE$13:CE79,$B80+1,1)</f>
        <v>1</v>
      </c>
      <c r="CF80" s="18"/>
      <c r="CG80" s="535" t="str" cm="1">
        <f t="array" aca="1" ref="CG80" ca="1">INDEX(CG$13:CG79,$B80+1,1)</f>
        <v>-</v>
      </c>
      <c r="CH80" s="411" t="str">
        <f t="shared" ca="1" si="233"/>
        <v>-</v>
      </c>
      <c r="CI80" s="411">
        <f t="shared" ca="1" si="234"/>
        <v>1</v>
      </c>
      <c r="CJ80" s="411">
        <f t="shared" ca="1" si="234"/>
        <v>1</v>
      </c>
      <c r="CK80" s="535" t="str" cm="1">
        <f t="array" aca="1" ref="CK80" ca="1">INDEX(CK$13:CK79,$B80+1,1)</f>
        <v>-</v>
      </c>
      <c r="CL80" s="535" t="str" cm="1">
        <f t="array" aca="1" ref="CL80" ca="1">INDEX(CL$13:CL79,$B80+1,1)</f>
        <v>-</v>
      </c>
      <c r="CM80" s="535" t="str" cm="1">
        <f t="array" aca="1" ref="CM80" ca="1">INDEX(CM$13:CM79,$B80+1,1)</f>
        <v>-</v>
      </c>
      <c r="CN80" s="411" t="str">
        <f t="shared" ca="1" si="235"/>
        <v>-</v>
      </c>
      <c r="CO80" s="411">
        <f t="shared" ca="1" si="236"/>
        <v>1</v>
      </c>
      <c r="CP80" s="411">
        <f t="shared" ca="1" si="236"/>
        <v>1</v>
      </c>
      <c r="CQ80" s="535" t="str" cm="1">
        <f t="array" aca="1" ref="CQ80" ca="1">INDEX(CQ$13:CQ79,$B80+1,1)</f>
        <v>-</v>
      </c>
      <c r="CR80" s="411" t="str">
        <f t="shared" ca="1" si="237"/>
        <v>-</v>
      </c>
      <c r="CS80" s="411">
        <f t="shared" ca="1" si="238"/>
        <v>1</v>
      </c>
      <c r="CT80" s="535" t="str" cm="1">
        <f t="array" aca="1" ref="CT80" ca="1">INDEX(CT$13:CT79,$B80+1,1)</f>
        <v>-</v>
      </c>
      <c r="CU80" s="535" t="str" cm="1">
        <f t="array" aca="1" ref="CU80" ca="1">INDEX(CU$13:CU79,$B80+1,1)</f>
        <v>-</v>
      </c>
      <c r="CV80" s="411">
        <f t="shared" ca="1" si="239"/>
        <v>1</v>
      </c>
      <c r="CW80" s="535" t="str" cm="1">
        <f t="array" aca="1" ref="CW80" ca="1">INDEX(CW$13:CW79,$B80+1,1)</f>
        <v>-</v>
      </c>
      <c r="CX80" s="411" t="str">
        <f t="shared" ca="1" si="240"/>
        <v>-</v>
      </c>
      <c r="CY80" s="411">
        <f t="shared" ca="1" si="241"/>
        <v>1</v>
      </c>
      <c r="CZ80" s="411">
        <f t="shared" ca="1" si="241"/>
        <v>1</v>
      </c>
      <c r="DA80" s="535" cm="1">
        <f t="array" aca="1" ref="DA80" ca="1">INDEX(DA$13:DA79,$B80+1,1)</f>
        <v>720</v>
      </c>
      <c r="DB80" s="535" cm="1">
        <f t="array" aca="1" ref="DB80" ca="1">INDEX(DB$13:DB79,$B80+1,1)</f>
        <v>720</v>
      </c>
      <c r="DC80" s="18"/>
      <c r="DD80" s="535" t="b" cm="1">
        <f t="array" aca="1" ref="DD80" ca="1">INDEX(DD$13:DD79,$B80+1,1)</f>
        <v>1</v>
      </c>
      <c r="DE80" s="535" t="b" cm="1">
        <f t="array" aca="1" ref="DE80" ca="1">INDEX(DE$13:DE79,$B80+1,1)</f>
        <v>1</v>
      </c>
      <c r="DF80" s="535" t="b" cm="1">
        <f t="array" aca="1" ref="DF80" ca="1">INDEX(DF$13:DF79,$B80+1,1)</f>
        <v>1</v>
      </c>
      <c r="DG80" s="87">
        <f t="shared" ca="1" si="329"/>
        <v>0</v>
      </c>
      <c r="DH80" s="804" cm="1">
        <f t="array" aca="1" ref="DH80" ca="1">VALUE(IFERROR(VALUE($K80),0) &amp; _xlfn.SWITCH($CD80,"-",4,$CD80) &amp; $L80 &amp; $T80 &amp; "00" &amp; $N80 &amp; $AK80 &amp; $R80 &amp; _xlfn.SWITCH($AM80,3,1,$AM80) &amp; _xlfn.SWITCH($M80,4,0,$M80) &amp; _xlfn.SWITCH($AD80,6,1,$AD80))</f>
        <v>142200321201</v>
      </c>
      <c r="DI80" s="535" cm="1">
        <f t="array" aca="1" ref="DI80" ca="1">INDEX(DI$13:DI79,$B80+1,1)</f>
        <v>1</v>
      </c>
      <c r="DJ80" s="535" cm="1">
        <f t="array" aca="1" ref="DJ80" ca="1">INDEX(DJ$13:DJ79,$B80+1,1)</f>
        <v>1</v>
      </c>
      <c r="DK80" s="411">
        <f t="shared" ca="1" si="242"/>
        <v>1</v>
      </c>
      <c r="DL80" s="411">
        <f t="shared" ca="1" si="242"/>
        <v>60</v>
      </c>
      <c r="DM80" s="411" t="str">
        <f t="shared" ca="1" si="242"/>
        <v>-</v>
      </c>
      <c r="DN80" s="411" t="str">
        <f t="shared" ca="1" si="242"/>
        <v>-</v>
      </c>
      <c r="DO80" s="411" t="str">
        <f t="shared" ca="1" si="242"/>
        <v>-</v>
      </c>
      <c r="DP80" s="411" t="str">
        <f t="shared" ca="1" si="242"/>
        <v>-</v>
      </c>
      <c r="DQ80" s="411" t="b">
        <f t="shared" ca="1" si="243"/>
        <v>0</v>
      </c>
      <c r="DR80" s="411" t="str">
        <f t="shared" ca="1" si="244"/>
        <v>-</v>
      </c>
      <c r="DS80" s="411" t="str">
        <f t="shared" ca="1" si="244"/>
        <v>-</v>
      </c>
      <c r="DT80" s="411" t="str">
        <f t="shared" ca="1" si="244"/>
        <v>-</v>
      </c>
      <c r="DU80" s="411" t="str">
        <f t="shared" ca="1" si="244"/>
        <v>-</v>
      </c>
      <c r="DV80" s="411">
        <f t="shared" ca="1" si="244"/>
        <v>500</v>
      </c>
      <c r="DW80" s="411">
        <f t="shared" ca="1" si="244"/>
        <v>500</v>
      </c>
      <c r="DX80" s="411" t="str">
        <f t="shared" ca="1" si="244"/>
        <v>-</v>
      </c>
      <c r="DY80" s="411" t="str">
        <f t="shared" ca="1" si="244"/>
        <v>-</v>
      </c>
      <c r="DZ80" s="411" t="str">
        <f t="shared" ca="1" si="244"/>
        <v>-</v>
      </c>
      <c r="EA80" s="411" t="str">
        <f t="shared" ref="EA80:EB91" ca="1" si="385">INDEX(i.Breed,$O80,EA$6)</f>
        <v>-</v>
      </c>
      <c r="EB80" s="411" t="str">
        <f t="shared" ca="1" si="385"/>
        <v>-</v>
      </c>
      <c r="EC80" s="535" cm="1">
        <f t="array" aca="1" ref="EC80" ca="1">INDEX(EC$13:EC79,$B80+1,1)</f>
        <v>0</v>
      </c>
      <c r="ED80" s="535" cm="1">
        <f t="array" aca="1" ref="ED80" ca="1">INDEX(ED$13:ED79,$B80+1,1)</f>
        <v>999999</v>
      </c>
      <c r="EE80" s="535" cm="1">
        <f t="array" aca="1" ref="EE80" ca="1">INDEX(EE$13:EE79,$B80+1,1)</f>
        <v>999999</v>
      </c>
      <c r="EF80" s="535" cm="1">
        <f t="array" aca="1" ref="EF80" ca="1">INDEX(EF$13:EF79,$B80+1,1)</f>
        <v>999999</v>
      </c>
      <c r="EG80" s="535" cm="1">
        <f t="array" aca="1" ref="EG80" ca="1">INDEX(EG$13:EG79,$B80+1,1)</f>
        <v>999999</v>
      </c>
      <c r="EH80" s="535" cm="1">
        <f t="array" aca="1" ref="EH80" ca="1">INDEX(EH$13:EH79,$B80+1,1)</f>
        <v>999999</v>
      </c>
      <c r="EI80" s="535" cm="1">
        <f t="array" aca="1" ref="EI80" ca="1">INDEX(EI$13:EI79,$B80+1,1)</f>
        <v>999999</v>
      </c>
      <c r="EJ80" s="535" cm="1">
        <f t="array" aca="1" ref="EJ80" ca="1">INDEX(EJ$13:EJ79,$B80+1,1)</f>
        <v>999999</v>
      </c>
      <c r="EK80" s="535" cm="1">
        <f t="array" aca="1" ref="EK80" ca="1">INDEX(EK$13:EK79,$B80+1,1)</f>
        <v>999999</v>
      </c>
      <c r="EL80" s="535" cm="1">
        <f t="array" aca="1" ref="EL80" ca="1">INDEX(EL$13:EL79,$B80+1,1)</f>
        <v>999999</v>
      </c>
      <c r="EM80" s="535" cm="1">
        <f t="array" aca="1" ref="EM80" ca="1">INDEX(EM$13:EM79,$B80+1,1)</f>
        <v>999999</v>
      </c>
      <c r="EN80" s="535" cm="1">
        <f t="array" aca="1" ref="EN80" ca="1">INDEX(EN$13:EN79,$B80+1,1)</f>
        <v>999999</v>
      </c>
      <c r="EO80" s="535" cm="1">
        <f t="array" aca="1" ref="EO80" ca="1">INDEX(EO$13:EO79,$B80+1,1)</f>
        <v>999999</v>
      </c>
      <c r="EP80" s="782">
        <f t="shared" ca="1" si="246"/>
        <v>0</v>
      </c>
      <c r="EQ80" s="782">
        <f t="shared" ca="1" si="246"/>
        <v>0</v>
      </c>
      <c r="ER80" s="782">
        <f t="shared" ca="1" si="246"/>
        <v>999999</v>
      </c>
      <c r="ES80" s="800" t="str">
        <f t="shared" ca="1" si="330"/>
        <v>-</v>
      </c>
      <c r="ET80" s="800" t="str">
        <f t="shared" ca="1" si="247"/>
        <v>-</v>
      </c>
      <c r="EU80" s="801" t="str">
        <f t="shared" ca="1" si="248"/>
        <v>-</v>
      </c>
      <c r="EV80" s="802" t="str">
        <f t="shared" ca="1" si="374"/>
        <v>-</v>
      </c>
      <c r="EW80" s="781">
        <f t="shared" ca="1" si="249"/>
        <v>999999</v>
      </c>
      <c r="EX80" s="779">
        <f t="shared" ca="1" si="332"/>
        <v>999999</v>
      </c>
      <c r="EY80" s="780">
        <f t="shared" ca="1" si="333"/>
        <v>999999</v>
      </c>
      <c r="EZ80" s="727" cm="1">
        <f t="array" aca="1" ref="EZ80" ca="1">INDEX(i.ELMated,$AB80+1,1)</f>
        <v>0</v>
      </c>
      <c r="FA80" s="728" cm="1">
        <f t="array" aca="1" ref="FA80" ca="1">INDEX(i.ELMatedEst,$AA80+1,$T80)</f>
        <v>0</v>
      </c>
      <c r="FB80" s="535" t="str" cm="1">
        <f t="array" aca="1" ref="FB80" ca="1">INDEX(FB$13:FB79,$B80+1,1)</f>
        <v>-</v>
      </c>
      <c r="FC80" s="535" t="str" cm="1">
        <f t="array" aca="1" ref="FC80" ca="1">INDEX(FC$13:FC79,$B80+1,1)</f>
        <v>-</v>
      </c>
      <c r="FD80" s="664">
        <f t="shared" ca="1" si="250"/>
        <v>0</v>
      </c>
      <c r="FE80" s="666">
        <f t="shared" ca="1" si="251"/>
        <v>5.0000000000000001E-3</v>
      </c>
      <c r="FF80" s="191">
        <f t="shared" ca="1" si="339"/>
        <v>0.95</v>
      </c>
      <c r="FG80" s="667">
        <f t="shared" ca="1" si="252"/>
        <v>0.12</v>
      </c>
      <c r="FH80" s="667">
        <f ca="1">INDEX(CHOOSE($N80,DataAutumn!i.EL_PropnSold,DataWinter!i.EL_PropnSold,DataSpring!i.EL_PropnSold),$AI80,$T80)*INDEX(i.ELMatedEst,$AB80+1,$T80)*i.dAdultRR_ELPropSold
+INDEX(i.dryman,($AJ80-1)*4+$AI80,FH$7)</f>
        <v>0</v>
      </c>
      <c r="FI80" s="667">
        <f ca="1">INDEX(CHOOSE($N80,DataAutumn!i.EL_PropnSold,DataWinter!i.EL_PropnSold,DataSpring!i.EL_PropnSold),$AI80,$T80)*INDEX(i.ELMatedEst,$AB80+1,$T80)*i.dAdultRR_ELPropSold
+INDEX(i.dryman,($AJ80-1)*4+$AI80,FI$7)</f>
        <v>3.125E-2</v>
      </c>
      <c r="FJ80" s="667">
        <f ca="1">INDEX(CHOOSE($N80,DataAutumn!i.EL_PropnSold,DataWinter!i.EL_PropnSold,DataSpring!i.EL_PropnSold),$AI80,$T80)*INDEX(i.ELMatedEst,$AB80+1,$T80)*i.dAdultRR_ELPropSold
+INDEX(i.dryman,($AJ80-1)*4+$AI80,FJ$7)</f>
        <v>3.125E-2</v>
      </c>
      <c r="FK80" s="667">
        <f ca="1">INDEX(CHOOSE($N80,DataAutumn!i.EL_PropnSold,DataWinter!i.EL_PropnSold,DataSpring!i.EL_PropnSold),$AI80,$T80)*INDEX(i.ELMatedEst,$AB80+1,$T80)*i.dAdultRR_ELPropSold
+INDEX(i.dryman,($AJ80-1)*4+$AI80,FK$7)</f>
        <v>3.125E-2</v>
      </c>
      <c r="FL80" s="668">
        <f ca="1">INDEX(CHOOSE($N80,DataAutumn!i.EL_PropnSold,DataWinter!i.EL_PropnSold,DataSpring!i.EL_PropnSold),$AI80,$T80)*INDEX(i.ELMatedEst,$AB80+1,$T80)*i.dAdultLSurv_ELPropSold</f>
        <v>0</v>
      </c>
      <c r="FM80" s="666" t="b">
        <f t="shared" ca="1" si="253"/>
        <v>0</v>
      </c>
      <c r="FN80" s="666" t="b">
        <f t="shared" ca="1" si="253"/>
        <v>0</v>
      </c>
      <c r="FO80" s="716" t="b">
        <f t="shared" ca="1" si="254"/>
        <v>1</v>
      </c>
      <c r="FP80" s="666" t="b">
        <f t="shared" ca="1" si="253"/>
        <v>0</v>
      </c>
      <c r="FQ80" s="668">
        <f t="shared" ca="1" si="255"/>
        <v>1</v>
      </c>
      <c r="FR80" s="669">
        <f t="shared" ca="1" si="256"/>
        <v>0</v>
      </c>
      <c r="FS80" s="670" t="b">
        <f t="shared" ca="1" si="257"/>
        <v>0</v>
      </c>
      <c r="FT80" s="665" t="b">
        <f t="shared" ca="1" si="258"/>
        <v>0</v>
      </c>
      <c r="FU80" s="411" t="b">
        <f t="shared" ca="1" si="258"/>
        <v>0</v>
      </c>
      <c r="FV80" s="411" t="b">
        <f t="shared" ca="1" si="258"/>
        <v>1</v>
      </c>
      <c r="FW80" s="87">
        <f t="shared" ca="1" si="259"/>
        <v>2</v>
      </c>
      <c r="FX80" s="87">
        <f t="shared" ca="1" si="259"/>
        <v>2</v>
      </c>
      <c r="FY80" s="411">
        <f t="shared" ca="1" si="260"/>
        <v>1</v>
      </c>
      <c r="FZ80" s="411">
        <f t="shared" ca="1" si="261"/>
        <v>1</v>
      </c>
      <c r="GA80" s="411">
        <f t="shared" ca="1" si="261"/>
        <v>1</v>
      </c>
      <c r="GB80" s="411">
        <f t="shared" ca="1" si="262"/>
        <v>1</v>
      </c>
      <c r="GC80" s="411">
        <f t="shared" ca="1" si="263"/>
        <v>0.35</v>
      </c>
      <c r="GD80" s="411" t="b">
        <f t="shared" ca="1" si="263"/>
        <v>1</v>
      </c>
      <c r="GE80" s="411" t="b">
        <f t="shared" ca="1" si="263"/>
        <v>0</v>
      </c>
      <c r="GF80" s="411" t="b">
        <f t="shared" ca="1" si="263"/>
        <v>0</v>
      </c>
      <c r="GG80" s="411" t="b">
        <f t="shared" ca="1" si="263"/>
        <v>0</v>
      </c>
      <c r="GH80" s="87">
        <f t="shared" ca="1" si="264"/>
        <v>1</v>
      </c>
      <c r="GI80" s="87">
        <f t="shared" ca="1" si="264"/>
        <v>1</v>
      </c>
      <c r="GJ80" s="87">
        <f t="shared" ca="1" si="264"/>
        <v>1</v>
      </c>
      <c r="GK80" s="87">
        <f t="shared" ca="1" si="264"/>
        <v>1</v>
      </c>
      <c r="GL80" s="87">
        <f t="shared" ca="1" si="264"/>
        <v>1</v>
      </c>
      <c r="GM80" s="87">
        <f t="shared" ca="1" si="264"/>
        <v>1</v>
      </c>
      <c r="GN80" s="87">
        <f t="shared" ca="1" si="264"/>
        <v>1</v>
      </c>
      <c r="GO80" s="87">
        <f t="shared" ca="1" si="264"/>
        <v>1</v>
      </c>
      <c r="GP80" s="535" cm="1">
        <f t="array" aca="1" ref="GP80" ca="1">INDEX(GP$13:GP79,$B80+1,1)</f>
        <v>0</v>
      </c>
      <c r="GQ80" s="535" cm="1">
        <f t="array" aca="1" ref="GQ80" ca="1">INDEX(GQ$13:GQ79,$B80+1,1)</f>
        <v>0</v>
      </c>
      <c r="GR80" s="535" cm="1">
        <f t="array" aca="1" ref="GR80" ca="1">INDEX(GR$13:GR79,$B80+1,1)</f>
        <v>0</v>
      </c>
      <c r="GS80" s="535" cm="1">
        <f t="array" aca="1" ref="GS80" ca="1">INDEX(GS$13:GS79,$B80+1,1)</f>
        <v>0</v>
      </c>
      <c r="GT80" s="411" cm="1">
        <f t="array" aca="1" ref="GT80" ca="1">INDEX(i.dse_type,1,$L80)</f>
        <v>0</v>
      </c>
      <c r="GU80" s="535" t="str" cm="1">
        <f t="array" aca="1" ref="GU80" ca="1">INDEX(GU$13:GU79,$B80+1,1)</f>
        <v>-</v>
      </c>
      <c r="GV80" s="535" t="str" cm="1">
        <f t="array" aca="1" ref="GV80" ca="1">INDEX(GV$13:GV79,$B80+1,1)</f>
        <v>-</v>
      </c>
      <c r="GW80" s="535" t="str" cm="1">
        <f t="array" aca="1" ref="GW80" ca="1">INDEX(GW$13:GW79,$B80+1,1)</f>
        <v>-</v>
      </c>
      <c r="GX80" s="18"/>
      <c r="GY80" s="535" t="str" cm="1">
        <f t="array" aca="1" ref="GY80" ca="1">INDEX(GY$13:GY79,$B80+1,1)</f>
        <v>-</v>
      </c>
      <c r="GZ80" s="535" t="str" cm="1">
        <f t="array" aca="1" ref="GZ80" ca="1">INDEX(GZ$13:GZ79,$B80+1,1)</f>
        <v>-</v>
      </c>
      <c r="HA80" s="535" t="str" cm="1">
        <f t="array" aca="1" ref="HA80" ca="1">INDEX(HA$13:HA79,$B80+1,1)</f>
        <v>-</v>
      </c>
      <c r="HB80" s="411">
        <f t="shared" si="334"/>
        <v>0</v>
      </c>
      <c r="HC80" s="535" t="str" cm="1">
        <f t="array" aca="1" ref="HC80" ca="1">INDEX(HC$13:HC79,$B80+1,1)</f>
        <v>-</v>
      </c>
      <c r="HD80" s="535" cm="1">
        <f t="array" aca="1" ref="HD80" ca="1">INDEX(HD$13:HD79,$B80+1,1)</f>
        <v>1</v>
      </c>
      <c r="HE80" s="535" cm="1">
        <f t="array" aca="1" ref="HE80" ca="1">INDEX(HE$13:HE79,$B80+1,1)</f>
        <v>1</v>
      </c>
      <c r="HF80" s="535" t="str" cm="1">
        <f t="array" aca="1" ref="HF80" ca="1">INDEX(HF$13:HF79,$B80+1,1)</f>
        <v>-</v>
      </c>
      <c r="HG80" s="535" t="str" cm="1">
        <f t="array" aca="1" ref="HG80" ca="1">INDEX(HG$13:HG79,$B80+1,1)</f>
        <v>-</v>
      </c>
      <c r="HH80" s="535" t="str" cm="1">
        <f t="array" aca="1" ref="HH80" ca="1">INDEX(HH$13:HH79,$B80+1,1)</f>
        <v>-</v>
      </c>
      <c r="HI80" s="535" t="str" cm="1">
        <f t="array" aca="1" ref="HI80" ca="1">INDEX(HI$13:HI79,$B80+1,1)</f>
        <v>-</v>
      </c>
      <c r="HJ80" s="535" t="str" cm="1">
        <f t="array" aca="1" ref="HJ80" ca="1">INDEX(HJ$13:HJ79,$B80+1,1)</f>
        <v>-</v>
      </c>
      <c r="HK80" s="535" t="str" cm="1">
        <f t="array" aca="1" ref="HK80" ca="1">INDEX(HK$13:HK79,$B80+1,1)</f>
        <v>-</v>
      </c>
      <c r="HL80" s="535" t="str" cm="1">
        <f t="array" aca="1" ref="HL80" ca="1">INDEX(HL$13:HL79,$B80+1,1)</f>
        <v>-</v>
      </c>
      <c r="HM80" s="535" t="str" cm="1">
        <f t="array" aca="1" ref="HM80" ca="1">INDEX(HM$13:HM79,$B80+1,1)</f>
        <v>-</v>
      </c>
      <c r="HN80" s="535" t="str" cm="1">
        <f t="array" aca="1" ref="HN80" ca="1">INDEX(HN$13:HN79,$B80+1,1)</f>
        <v>-</v>
      </c>
      <c r="HO80" s="535" t="str" cm="1">
        <f t="array" aca="1" ref="HO80" ca="1">INDEX(HO$13:HO79,$B80+1,1)</f>
        <v>-</v>
      </c>
      <c r="HP80" s="535" t="str" cm="1">
        <f t="array" aca="1" ref="HP80" ca="1">INDEX(HP$13:HP79,$B80+1,1)</f>
        <v>-</v>
      </c>
      <c r="HQ80" s="535" t="str" cm="1">
        <f t="array" aca="1" ref="HQ80" ca="1">INDEX(HQ$13:HQ79,$B80+1,1)</f>
        <v>-</v>
      </c>
      <c r="HR80" s="535" t="str" cm="1">
        <f t="array" aca="1" ref="HR80" ca="1">INDEX(HR$13:HR79,$B80+1,1)</f>
        <v>-</v>
      </c>
      <c r="HS80" s="535" t="str" cm="1">
        <f t="array" aca="1" ref="HS80" ca="1">INDEX(HS$13:HS79,$B80+1,1)</f>
        <v>-</v>
      </c>
      <c r="HT80" s="535" t="str" cm="1">
        <f t="array" aca="1" ref="HT80" ca="1">INDEX(HT$13:HT79,$B80+1,1)</f>
        <v>-</v>
      </c>
      <c r="HU80" s="535" t="str" cm="1">
        <f t="array" aca="1" ref="HU80" ca="1">INDEX(HU$13:HU79,$B80+1,1)</f>
        <v>-</v>
      </c>
      <c r="HV80" s="535" t="str" cm="1">
        <f t="array" aca="1" ref="HV80" ca="1">INDEX(HV$13:HV79,$B80+1,1)</f>
        <v>-</v>
      </c>
      <c r="HW80" s="535" t="str" cm="1">
        <f t="array" aca="1" ref="HW80" ca="1">INDEX(HW$13:HW79,$B80+1,1)</f>
        <v>-</v>
      </c>
      <c r="HX80" s="535" t="str" cm="1">
        <f t="array" aca="1" ref="HX80" ca="1">INDEX(HX$13:HX79,$B80+1,1)</f>
        <v>-</v>
      </c>
      <c r="HY80" s="535" t="str" cm="1">
        <f t="array" aca="1" ref="HY80" ca="1">INDEX(HY$13:HY79,$B80+1,1)</f>
        <v>-</v>
      </c>
      <c r="HZ80" s="535" t="str" cm="1">
        <f t="array" aca="1" ref="HZ80" ca="1">INDEX(HZ$13:HZ79,$B80+1,1)</f>
        <v>-</v>
      </c>
      <c r="IA80" s="535" cm="1">
        <f t="array" aca="1" ref="IA80" ca="1">INDEX(IA$13:IA79,$B80+1,1)</f>
        <v>0</v>
      </c>
      <c r="IB80" s="535" t="str" cm="1">
        <f t="array" aca="1" ref="IB80" ca="1">INDEX(IB$13:IB79,$B80+1,1)</f>
        <v>-</v>
      </c>
      <c r="IC80" s="535" cm="1">
        <f t="array" aca="1" ref="IC80" ca="1">INDEX(IC$13:IC79,$B80+1,1)</f>
        <v>1</v>
      </c>
      <c r="ID80" s="727">
        <f t="shared" si="265"/>
        <v>0</v>
      </c>
      <c r="IE80" s="727">
        <f t="shared" si="265"/>
        <v>0</v>
      </c>
      <c r="IF80" s="727">
        <f t="shared" si="265"/>
        <v>0</v>
      </c>
      <c r="IG80" s="727">
        <f t="shared" si="266"/>
        <v>0</v>
      </c>
      <c r="IH80" s="727">
        <f t="shared" si="266"/>
        <v>0</v>
      </c>
      <c r="II80" s="727">
        <f t="shared" si="266"/>
        <v>0</v>
      </c>
      <c r="IJ80" s="535" cm="1">
        <f t="array" aca="1" ref="IJ80" ca="1">INDEX(IJ$13:IJ79,$B80+1,1)</f>
        <v>0</v>
      </c>
      <c r="IK80" s="727">
        <f t="shared" si="267"/>
        <v>1</v>
      </c>
      <c r="IL80" s="727">
        <f t="shared" si="267"/>
        <v>0</v>
      </c>
      <c r="IM80" s="727">
        <f t="shared" si="267"/>
        <v>0</v>
      </c>
      <c r="IN80" s="727">
        <f t="shared" si="267"/>
        <v>0</v>
      </c>
      <c r="IO80" s="535" cm="1">
        <f t="array" aca="1" ref="IO80" ca="1">INDEX(IO$13:IO79,$B80+1,1)</f>
        <v>0</v>
      </c>
      <c r="IP80" s="727">
        <f t="shared" si="267"/>
        <v>0</v>
      </c>
      <c r="IQ80" s="18"/>
      <c r="IR80" s="535" t="str" cm="1">
        <f t="array" aca="1" ref="IR80" ca="1">INDEX(IR$13:IR79,$B80+1,1)</f>
        <v>-</v>
      </c>
      <c r="IS80" s="535" t="str" cm="1">
        <f t="array" aca="1" ref="IS80" ca="1">INDEX(IS$13:IS79,$B80+1,1)</f>
        <v>-</v>
      </c>
      <c r="IT80" s="535" t="str" cm="1">
        <f t="array" aca="1" ref="IT80" ca="1">INDEX(IT$13:IT79,$B80+1,1)</f>
        <v>-</v>
      </c>
      <c r="IU80" s="535" t="str" cm="1">
        <f t="array" aca="1" ref="IU80" ca="1">INDEX(IU$13:IU79,$B80+1,1)</f>
        <v>-</v>
      </c>
      <c r="IV80" s="535" t="str" cm="1">
        <f t="array" aca="1" ref="IV80" ca="1">INDEX(IV$13:IV79,$B80+1,1)</f>
        <v>-</v>
      </c>
      <c r="IW80" s="535" t="str" cm="1">
        <f t="array" aca="1" ref="IW80" ca="1">INDEX(IW$13:IW79,$B80+1,1)</f>
        <v>-</v>
      </c>
      <c r="IX80" s="535" t="str" cm="1">
        <f t="array" aca="1" ref="IX80" ca="1">INDEX(IX$13:IX79,$B80+1,1)</f>
        <v>-</v>
      </c>
      <c r="IY80" s="535" t="str" cm="1">
        <f t="array" aca="1" ref="IY80" ca="1">INDEX(IY$13:IY79,$B80+1,1)</f>
        <v>-</v>
      </c>
      <c r="IZ80" s="535" t="str" cm="1">
        <f t="array" aca="1" ref="IZ80" ca="1">INDEX(IZ$13:IZ79,$B80+1,1)</f>
        <v>-</v>
      </c>
      <c r="JA80" s="535" t="str" cm="1">
        <f t="array" aca="1" ref="JA80" ca="1">INDEX(JA$13:JA79,$B80+1,1)</f>
        <v>-</v>
      </c>
      <c r="JB80" s="535" t="str" cm="1">
        <f t="array" aca="1" ref="JB80" ca="1">INDEX(JB$13:JB79,$B80+1,1)</f>
        <v>-</v>
      </c>
      <c r="JC80" s="535" t="str" cm="1">
        <f t="array" aca="1" ref="JC80" ca="1">INDEX(JC$13:JC79,$B80+1,1)</f>
        <v>-</v>
      </c>
      <c r="JD80" s="535" t="str" cm="1">
        <f t="array" aca="1" ref="JD80" ca="1">INDEX(JD$13:JD79,$B80+1,1)</f>
        <v>-</v>
      </c>
      <c r="JE80" s="535" t="str" cm="1">
        <f t="array" aca="1" ref="JE80" ca="1">INDEX(JE$13:JE79,$B80+1,1)</f>
        <v>-</v>
      </c>
      <c r="JF80" s="535" t="str" cm="1">
        <f t="array" aca="1" ref="JF80" ca="1">INDEX(JF$13:JF79,$B80+1,1)</f>
        <v>-</v>
      </c>
      <c r="JG80" s="535" t="str" cm="1">
        <f t="array" aca="1" ref="JG80" ca="1">INDEX(JG$13:JG79,$B80+1,1)</f>
        <v>-</v>
      </c>
      <c r="JH80" s="535" cm="1">
        <f t="array" aca="1" ref="JH80" ca="1">INDEX(JH$13:JH79,$B80+1,1)</f>
        <v>0</v>
      </c>
      <c r="JI80" s="535" cm="1">
        <f t="array" aca="1" ref="JI80" ca="1">INDEX(JI$13:JI79,$B80+1,1)</f>
        <v>0</v>
      </c>
      <c r="JJ80" s="545" cm="1">
        <f t="array" aca="1" ref="JJ80" ca="1">IF(AND($N80=JJ$10,$AS80&lt;&gt;0),INDEX(i.LTWFeedLevels,$AS80,12),0)</f>
        <v>0</v>
      </c>
      <c r="JK80" s="630" cm="1">
        <f t="array" aca="1" ref="JK80" ca="1">IF(AND($N80=JK$10,$AT80&lt;&gt;0),INDEX(i.LTWFeedLevels,$AT80,12),0)</f>
        <v>0</v>
      </c>
      <c r="JL80" s="457">
        <f t="shared" ca="1" si="375"/>
        <v>0</v>
      </c>
      <c r="JM80" s="457">
        <f t="shared" ca="1" si="376"/>
        <v>0</v>
      </c>
      <c r="JN80" s="457">
        <f t="shared" ca="1" si="377"/>
        <v>0</v>
      </c>
      <c r="JO80" s="545" cm="1">
        <f t="array" aca="1" ref="JO80" ca="1">IF(AND($N80=JO$10,$AS80&lt;&gt;0),INDEX(i.LTWFeedLevels,$AS80,12),0)</f>
        <v>0</v>
      </c>
      <c r="JP80" s="630" cm="1">
        <f t="array" aca="1" ref="JP80" ca="1">IF(AND($N80=JP$10,$AT80&lt;&gt;0),INDEX(i.LTWFeedLevels,$AT80,12),0)</f>
        <v>0</v>
      </c>
      <c r="JQ80" s="457">
        <f t="shared" ca="1" si="378"/>
        <v>0</v>
      </c>
      <c r="JR80" s="457">
        <f t="shared" ca="1" si="379"/>
        <v>0</v>
      </c>
      <c r="JS80" s="457">
        <f t="shared" ca="1" si="380"/>
        <v>0</v>
      </c>
      <c r="JT80" s="545" cm="1">
        <f t="array" aca="1" ref="JT80" ca="1">IF(AND($N80=JT$10,$AS80&lt;&gt;0),INDEX(i.LTWFeedLevels,$AS80,12),0)</f>
        <v>0</v>
      </c>
      <c r="JU80" s="630" cm="1">
        <f t="array" aca="1" ref="JU80" ca="1">IF(AND($N80=JU$10,$AT80&lt;&gt;0),INDEX(i.LTWFeedLevels,$AT80,12),0)</f>
        <v>0</v>
      </c>
      <c r="JV80" s="457">
        <f t="shared" ca="1" si="381"/>
        <v>0</v>
      </c>
      <c r="JW80" s="457">
        <f t="shared" ca="1" si="382"/>
        <v>0</v>
      </c>
      <c r="JX80" s="457">
        <f t="shared" ca="1" si="383"/>
        <v>0</v>
      </c>
      <c r="JY80" s="189">
        <f t="shared" ca="1" si="271"/>
        <v>0</v>
      </c>
      <c r="JZ80" s="189">
        <f t="shared" ca="1" si="271"/>
        <v>0</v>
      </c>
      <c r="KA80" s="189">
        <f t="shared" ca="1" si="271"/>
        <v>0</v>
      </c>
      <c r="KB80" s="189">
        <f t="shared" ca="1" si="271"/>
        <v>0</v>
      </c>
      <c r="KC80" s="189">
        <f t="shared" ca="1" si="271"/>
        <v>0</v>
      </c>
      <c r="KD80" s="189">
        <f t="shared" ca="1" si="271"/>
        <v>0</v>
      </c>
      <c r="KE80" s="189">
        <f t="shared" ca="1" si="271"/>
        <v>0</v>
      </c>
      <c r="KF80" s="189">
        <f t="shared" ca="1" si="271"/>
        <v>0</v>
      </c>
      <c r="KG80" s="189">
        <f t="shared" ca="1" si="271"/>
        <v>0</v>
      </c>
      <c r="KH80" s="189">
        <f t="shared" ca="1" si="271"/>
        <v>0</v>
      </c>
      <c r="KI80" s="189">
        <f t="shared" ca="1" si="272"/>
        <v>0</v>
      </c>
      <c r="KJ80" s="189">
        <f t="shared" ca="1" si="272"/>
        <v>0</v>
      </c>
      <c r="KK80" s="189">
        <f t="shared" ca="1" si="272"/>
        <v>0</v>
      </c>
      <c r="KL80" s="189">
        <f t="shared" ca="1" si="272"/>
        <v>0</v>
      </c>
      <c r="KM80" s="189">
        <f t="shared" ca="1" si="272"/>
        <v>0</v>
      </c>
      <c r="KN80" s="189">
        <f t="shared" ca="1" si="272"/>
        <v>0</v>
      </c>
      <c r="KO80" s="189">
        <f t="shared" ca="1" si="272"/>
        <v>0</v>
      </c>
      <c r="KP80" s="189">
        <f t="shared" ca="1" si="272"/>
        <v>0</v>
      </c>
      <c r="KQ80" s="189">
        <f t="shared" ca="1" si="272"/>
        <v>0</v>
      </c>
      <c r="KR80" s="189">
        <f t="shared" ca="1" si="272"/>
        <v>0</v>
      </c>
      <c r="KS80" s="189">
        <f t="shared" ca="1" si="273"/>
        <v>0</v>
      </c>
      <c r="KT80" s="189">
        <f t="shared" ca="1" si="273"/>
        <v>0</v>
      </c>
      <c r="KU80" s="189">
        <f t="shared" ca="1" si="273"/>
        <v>0</v>
      </c>
      <c r="KV80" s="189">
        <f t="shared" ca="1" si="273"/>
        <v>0</v>
      </c>
      <c r="KW80" s="189">
        <f t="shared" ca="1" si="273"/>
        <v>0</v>
      </c>
      <c r="KX80" s="189">
        <f t="shared" ca="1" si="273"/>
        <v>0</v>
      </c>
      <c r="KY80" s="189">
        <f t="shared" ca="1" si="273"/>
        <v>0</v>
      </c>
      <c r="KZ80" s="189">
        <f t="shared" ca="1" si="273"/>
        <v>0</v>
      </c>
      <c r="LA80" s="189">
        <f t="shared" ca="1" si="273"/>
        <v>0</v>
      </c>
      <c r="LB80" s="189">
        <f t="shared" ca="1" si="273"/>
        <v>0</v>
      </c>
      <c r="LC80" s="189">
        <f t="shared" ca="1" si="274"/>
        <v>0</v>
      </c>
      <c r="LD80" s="189">
        <f t="shared" ca="1" si="274"/>
        <v>0</v>
      </c>
      <c r="LE80" s="189">
        <f t="shared" ca="1" si="274"/>
        <v>0</v>
      </c>
      <c r="LF80" s="189">
        <f t="shared" ca="1" si="274"/>
        <v>0</v>
      </c>
      <c r="LG80" s="189">
        <f t="shared" ca="1" si="274"/>
        <v>0</v>
      </c>
      <c r="LH80" s="189">
        <f t="shared" ca="1" si="274"/>
        <v>0</v>
      </c>
      <c r="LI80" s="189">
        <f t="shared" ca="1" si="274"/>
        <v>0</v>
      </c>
      <c r="LJ80" s="189">
        <f t="shared" ca="1" si="274"/>
        <v>0</v>
      </c>
      <c r="LK80" s="189">
        <f t="shared" ca="1" si="274"/>
        <v>0</v>
      </c>
      <c r="LL80" s="189">
        <f t="shared" ca="1" si="274"/>
        <v>0</v>
      </c>
      <c r="LM80" s="189">
        <f t="shared" ca="1" si="275"/>
        <v>0</v>
      </c>
      <c r="LN80" s="189">
        <f t="shared" ca="1" si="275"/>
        <v>0</v>
      </c>
      <c r="LO80" s="189">
        <f t="shared" ca="1" si="275"/>
        <v>0</v>
      </c>
      <c r="LP80" s="189">
        <f t="shared" ca="1" si="275"/>
        <v>0</v>
      </c>
      <c r="LQ80" s="189">
        <f t="shared" ca="1" si="275"/>
        <v>0</v>
      </c>
      <c r="LR80" s="189">
        <f t="shared" ca="1" si="275"/>
        <v>0</v>
      </c>
      <c r="LS80" s="189">
        <f t="shared" ca="1" si="275"/>
        <v>0</v>
      </c>
      <c r="LT80" s="189">
        <f t="shared" ca="1" si="275"/>
        <v>0</v>
      </c>
      <c r="LU80" s="189">
        <f t="shared" ca="1" si="275"/>
        <v>0</v>
      </c>
      <c r="LV80" s="189">
        <f t="shared" ca="1" si="275"/>
        <v>0</v>
      </c>
      <c r="LW80" s="189">
        <f t="shared" ca="1" si="276"/>
        <v>0</v>
      </c>
      <c r="LX80" s="189">
        <f t="shared" ca="1" si="276"/>
        <v>0</v>
      </c>
      <c r="LY80" s="189">
        <f t="shared" ca="1" si="276"/>
        <v>0</v>
      </c>
      <c r="LZ80" s="189">
        <f t="shared" ca="1" si="276"/>
        <v>0</v>
      </c>
      <c r="MA80" s="189">
        <f t="shared" ca="1" si="276"/>
        <v>0</v>
      </c>
      <c r="MB80" s="189">
        <f t="shared" ca="1" si="276"/>
        <v>0</v>
      </c>
      <c r="MC80" s="189">
        <f t="shared" ca="1" si="276"/>
        <v>0</v>
      </c>
      <c r="MD80" s="189">
        <f t="shared" ca="1" si="276"/>
        <v>0</v>
      </c>
      <c r="ME80" s="189">
        <f t="shared" ca="1" si="276"/>
        <v>0</v>
      </c>
      <c r="MF80" s="189">
        <f t="shared" ca="1" si="276"/>
        <v>0</v>
      </c>
      <c r="MG80" s="189">
        <f t="shared" ca="1" si="277"/>
        <v>0</v>
      </c>
      <c r="MH80" s="189">
        <f t="shared" ca="1" si="277"/>
        <v>0</v>
      </c>
      <c r="MI80" s="189">
        <f t="shared" ca="1" si="277"/>
        <v>0</v>
      </c>
      <c r="MJ80" s="189">
        <f t="shared" ca="1" si="277"/>
        <v>0</v>
      </c>
      <c r="MK80" s="189">
        <f t="shared" ca="1" si="277"/>
        <v>0</v>
      </c>
      <c r="ML80" s="189">
        <f t="shared" ca="1" si="277"/>
        <v>0</v>
      </c>
      <c r="MM80" s="189">
        <f t="shared" ca="1" si="277"/>
        <v>0</v>
      </c>
      <c r="MN80" s="189">
        <f t="shared" ca="1" si="277"/>
        <v>0</v>
      </c>
      <c r="MO80" s="189">
        <f t="shared" ca="1" si="277"/>
        <v>0</v>
      </c>
      <c r="MP80" s="189">
        <f t="shared" ca="1" si="277"/>
        <v>0</v>
      </c>
      <c r="MQ80" s="189">
        <f t="shared" ca="1" si="277"/>
        <v>0</v>
      </c>
      <c r="MR80" s="189">
        <f t="shared" ca="1" si="277"/>
        <v>0</v>
      </c>
      <c r="MS80" s="557">
        <f t="shared" ca="1" si="278"/>
        <v>0</v>
      </c>
      <c r="MT80" s="557">
        <f t="shared" ca="1" si="278"/>
        <v>0</v>
      </c>
      <c r="MU80" s="557">
        <f t="shared" ca="1" si="278"/>
        <v>0</v>
      </c>
      <c r="MV80" s="557">
        <f t="shared" ca="1" si="278"/>
        <v>0</v>
      </c>
      <c r="MW80" s="557">
        <f t="shared" ca="1" si="278"/>
        <v>0</v>
      </c>
      <c r="MX80" s="557">
        <f t="shared" ca="1" si="278"/>
        <v>0</v>
      </c>
      <c r="MY80" s="557">
        <f t="shared" ca="1" si="278"/>
        <v>0</v>
      </c>
      <c r="MZ80" s="557">
        <f t="shared" ca="1" si="278"/>
        <v>0</v>
      </c>
      <c r="NA80" s="557">
        <f t="shared" ca="1" si="278"/>
        <v>0</v>
      </c>
      <c r="NB80" s="557">
        <f t="shared" ca="1" si="278"/>
        <v>0</v>
      </c>
      <c r="NC80" s="557">
        <f t="shared" ca="1" si="279"/>
        <v>0</v>
      </c>
      <c r="ND80" s="557">
        <f t="shared" ca="1" si="279"/>
        <v>0</v>
      </c>
      <c r="NE80" s="557">
        <f t="shared" ca="1" si="279"/>
        <v>0</v>
      </c>
      <c r="NF80" s="557">
        <f t="shared" ca="1" si="279"/>
        <v>0</v>
      </c>
      <c r="NG80" s="557">
        <f t="shared" ca="1" si="279"/>
        <v>0</v>
      </c>
      <c r="NH80" s="557">
        <f t="shared" ca="1" si="279"/>
        <v>0</v>
      </c>
      <c r="NI80" s="557">
        <f t="shared" ca="1" si="279"/>
        <v>0</v>
      </c>
      <c r="NJ80" s="557">
        <f t="shared" ca="1" si="279"/>
        <v>0</v>
      </c>
      <c r="NK80" s="557">
        <f t="shared" ca="1" si="279"/>
        <v>0</v>
      </c>
      <c r="NL80" s="557">
        <f t="shared" ca="1" si="279"/>
        <v>0</v>
      </c>
      <c r="NM80" s="557">
        <f t="shared" ca="1" si="280"/>
        <v>0</v>
      </c>
      <c r="NN80" s="557">
        <f t="shared" ca="1" si="280"/>
        <v>0</v>
      </c>
      <c r="NO80" s="557">
        <f t="shared" ca="1" si="280"/>
        <v>0</v>
      </c>
      <c r="NP80" s="557">
        <f t="shared" ca="1" si="280"/>
        <v>0</v>
      </c>
      <c r="NQ80" s="557">
        <f t="shared" ca="1" si="280"/>
        <v>0</v>
      </c>
      <c r="NR80" s="557">
        <f t="shared" ca="1" si="280"/>
        <v>0</v>
      </c>
      <c r="NS80" s="557">
        <f t="shared" ca="1" si="280"/>
        <v>0</v>
      </c>
      <c r="NT80" s="557">
        <f t="shared" ca="1" si="280"/>
        <v>0</v>
      </c>
      <c r="NU80" s="557">
        <f t="shared" ca="1" si="280"/>
        <v>0</v>
      </c>
      <c r="NV80" s="557">
        <f t="shared" ca="1" si="280"/>
        <v>0</v>
      </c>
      <c r="NW80" s="557">
        <f t="shared" ca="1" si="281"/>
        <v>0</v>
      </c>
      <c r="NX80" s="557">
        <f t="shared" ca="1" si="281"/>
        <v>0</v>
      </c>
      <c r="NY80" s="557">
        <f t="shared" ca="1" si="281"/>
        <v>0</v>
      </c>
      <c r="NZ80" s="557">
        <f t="shared" ca="1" si="281"/>
        <v>0</v>
      </c>
      <c r="OA80" s="557">
        <f t="shared" ca="1" si="281"/>
        <v>0</v>
      </c>
      <c r="OB80" s="557">
        <f t="shared" ca="1" si="281"/>
        <v>0</v>
      </c>
      <c r="OC80" s="557">
        <f t="shared" ca="1" si="281"/>
        <v>0</v>
      </c>
      <c r="OD80" s="557">
        <f t="shared" ca="1" si="281"/>
        <v>0</v>
      </c>
      <c r="OE80" s="557">
        <f t="shared" ca="1" si="281"/>
        <v>0</v>
      </c>
      <c r="OF80" s="557">
        <f t="shared" ca="1" si="281"/>
        <v>0</v>
      </c>
      <c r="OG80" s="557">
        <f t="shared" ca="1" si="282"/>
        <v>0</v>
      </c>
      <c r="OH80" s="557">
        <f t="shared" ca="1" si="282"/>
        <v>0</v>
      </c>
      <c r="OI80" s="557">
        <f t="shared" ca="1" si="282"/>
        <v>0</v>
      </c>
      <c r="OJ80" s="557">
        <f t="shared" ca="1" si="282"/>
        <v>0</v>
      </c>
      <c r="OK80" s="557">
        <f t="shared" ca="1" si="282"/>
        <v>0</v>
      </c>
      <c r="OL80" s="557">
        <f t="shared" ca="1" si="282"/>
        <v>0</v>
      </c>
      <c r="OM80" s="557">
        <f t="shared" ca="1" si="282"/>
        <v>0</v>
      </c>
      <c r="ON80" s="557">
        <f t="shared" ca="1" si="282"/>
        <v>0</v>
      </c>
      <c r="OO80" s="557">
        <f t="shared" ca="1" si="282"/>
        <v>0</v>
      </c>
      <c r="OP80" s="557">
        <f t="shared" ca="1" si="282"/>
        <v>0</v>
      </c>
      <c r="OQ80" s="557">
        <f t="shared" ca="1" si="283"/>
        <v>0</v>
      </c>
      <c r="OR80" s="557">
        <f t="shared" ca="1" si="283"/>
        <v>0</v>
      </c>
      <c r="OS80" s="557">
        <f t="shared" ca="1" si="283"/>
        <v>0</v>
      </c>
      <c r="OT80" s="557">
        <f t="shared" ca="1" si="283"/>
        <v>0</v>
      </c>
      <c r="OU80" s="557">
        <f t="shared" ca="1" si="283"/>
        <v>0</v>
      </c>
      <c r="OV80" s="557">
        <f t="shared" ca="1" si="283"/>
        <v>0</v>
      </c>
      <c r="OW80" s="557">
        <f t="shared" ca="1" si="283"/>
        <v>0</v>
      </c>
      <c r="OX80" s="557">
        <f t="shared" ca="1" si="283"/>
        <v>0</v>
      </c>
      <c r="OY80" s="557">
        <f t="shared" ca="1" si="283"/>
        <v>0</v>
      </c>
      <c r="OZ80" s="557">
        <f t="shared" ca="1" si="283"/>
        <v>0</v>
      </c>
      <c r="PA80" s="557">
        <f t="shared" ca="1" si="284"/>
        <v>0</v>
      </c>
      <c r="PB80" s="557">
        <f t="shared" ca="1" si="284"/>
        <v>0</v>
      </c>
      <c r="PC80" s="557">
        <f t="shared" ca="1" si="284"/>
        <v>0</v>
      </c>
      <c r="PD80" s="557">
        <f t="shared" ca="1" si="284"/>
        <v>0</v>
      </c>
      <c r="PE80" s="557">
        <f t="shared" ca="1" si="284"/>
        <v>0</v>
      </c>
      <c r="PF80" s="557">
        <f t="shared" ca="1" si="284"/>
        <v>0</v>
      </c>
      <c r="PG80" s="557">
        <f t="shared" ca="1" si="284"/>
        <v>0</v>
      </c>
      <c r="PH80" s="557">
        <f t="shared" ca="1" si="284"/>
        <v>0</v>
      </c>
      <c r="PI80" s="557">
        <f t="shared" ca="1" si="284"/>
        <v>0</v>
      </c>
      <c r="PJ80" s="557">
        <f t="shared" ca="1" si="284"/>
        <v>0</v>
      </c>
      <c r="PK80" s="557">
        <f t="shared" ca="1" si="285"/>
        <v>0</v>
      </c>
      <c r="PL80" s="557">
        <f t="shared" ca="1" si="285"/>
        <v>0</v>
      </c>
      <c r="PM80" s="557">
        <f t="shared" ca="1" si="285"/>
        <v>0</v>
      </c>
      <c r="PN80" s="557">
        <f t="shared" ca="1" si="285"/>
        <v>0</v>
      </c>
      <c r="PO80" s="557">
        <f t="shared" ca="1" si="285"/>
        <v>0</v>
      </c>
      <c r="PP80" s="557">
        <f t="shared" ca="1" si="285"/>
        <v>0</v>
      </c>
      <c r="PQ80" s="557">
        <f t="shared" ca="1" si="285"/>
        <v>0</v>
      </c>
      <c r="PR80" s="557">
        <f t="shared" ca="1" si="285"/>
        <v>0</v>
      </c>
      <c r="PS80" s="557">
        <f t="shared" ca="1" si="285"/>
        <v>0</v>
      </c>
      <c r="PT80" s="557">
        <f t="shared" ca="1" si="285"/>
        <v>0</v>
      </c>
      <c r="PU80" s="557">
        <f t="shared" ca="1" si="286"/>
        <v>0</v>
      </c>
      <c r="PV80" s="557">
        <f t="shared" ca="1" si="286"/>
        <v>0</v>
      </c>
      <c r="PW80" s="557">
        <f t="shared" ca="1" si="286"/>
        <v>0</v>
      </c>
      <c r="PX80" s="557">
        <f t="shared" ca="1" si="286"/>
        <v>0</v>
      </c>
      <c r="PY80" s="557">
        <f t="shared" ca="1" si="286"/>
        <v>0</v>
      </c>
      <c r="PZ80" s="557">
        <f t="shared" ca="1" si="286"/>
        <v>0</v>
      </c>
      <c r="QA80" s="557">
        <f t="shared" ca="1" si="286"/>
        <v>0</v>
      </c>
      <c r="QB80" s="557">
        <f t="shared" ca="1" si="286"/>
        <v>0</v>
      </c>
      <c r="QC80" s="557">
        <f t="shared" ca="1" si="286"/>
        <v>0</v>
      </c>
      <c r="QD80" s="557">
        <f t="shared" ca="1" si="286"/>
        <v>0</v>
      </c>
      <c r="QE80" s="557">
        <f t="shared" ca="1" si="287"/>
        <v>0</v>
      </c>
      <c r="QF80" s="557">
        <f t="shared" ca="1" si="287"/>
        <v>0</v>
      </c>
      <c r="QG80" s="557">
        <f t="shared" ca="1" si="287"/>
        <v>0</v>
      </c>
      <c r="QH80" s="557">
        <f t="shared" ca="1" si="287"/>
        <v>0</v>
      </c>
      <c r="QI80" s="557">
        <f t="shared" ca="1" si="287"/>
        <v>0</v>
      </c>
      <c r="QJ80" s="557">
        <f t="shared" ca="1" si="287"/>
        <v>0</v>
      </c>
      <c r="QK80" s="557">
        <f t="shared" ca="1" si="287"/>
        <v>0</v>
      </c>
      <c r="QL80" s="557">
        <f t="shared" ca="1" si="287"/>
        <v>0</v>
      </c>
      <c r="QM80" s="557">
        <f t="shared" ca="1" si="287"/>
        <v>0</v>
      </c>
      <c r="QN80" s="557">
        <f t="shared" ca="1" si="287"/>
        <v>0</v>
      </c>
      <c r="QO80" s="557">
        <f t="shared" ca="1" si="288"/>
        <v>0</v>
      </c>
      <c r="QP80" s="557">
        <f t="shared" ca="1" si="288"/>
        <v>0</v>
      </c>
      <c r="QQ80" s="557">
        <f t="shared" ca="1" si="288"/>
        <v>0</v>
      </c>
      <c r="QR80" s="557">
        <f t="shared" ca="1" si="288"/>
        <v>0</v>
      </c>
      <c r="QS80" s="557">
        <f t="shared" ca="1" si="288"/>
        <v>0</v>
      </c>
      <c r="QT80" s="557">
        <f t="shared" ca="1" si="288"/>
        <v>0</v>
      </c>
      <c r="QU80" s="557">
        <f t="shared" ca="1" si="288"/>
        <v>0</v>
      </c>
      <c r="QV80" s="557">
        <f t="shared" ca="1" si="288"/>
        <v>0</v>
      </c>
      <c r="QW80" s="557">
        <f t="shared" ca="1" si="288"/>
        <v>0</v>
      </c>
      <c r="QX80" s="557">
        <f t="shared" ca="1" si="288"/>
        <v>0</v>
      </c>
      <c r="QY80" s="557">
        <f t="shared" ca="1" si="289"/>
        <v>0</v>
      </c>
      <c r="QZ80" s="557">
        <f t="shared" ca="1" si="289"/>
        <v>0</v>
      </c>
      <c r="RA80" s="557">
        <f t="shared" ca="1" si="289"/>
        <v>0</v>
      </c>
      <c r="RB80" s="557">
        <f t="shared" ca="1" si="289"/>
        <v>0</v>
      </c>
      <c r="RC80" s="557">
        <f t="shared" ca="1" si="289"/>
        <v>0</v>
      </c>
      <c r="RD80" s="557">
        <f t="shared" ca="1" si="289"/>
        <v>0</v>
      </c>
      <c r="RE80" s="557">
        <f t="shared" ca="1" si="289"/>
        <v>0</v>
      </c>
      <c r="RF80" s="557">
        <f t="shared" ca="1" si="289"/>
        <v>0</v>
      </c>
      <c r="RG80" s="557">
        <f t="shared" ca="1" si="289"/>
        <v>0</v>
      </c>
      <c r="RH80" s="557">
        <f t="shared" ca="1" si="289"/>
        <v>0</v>
      </c>
      <c r="RI80" s="557">
        <f t="shared" ca="1" si="290"/>
        <v>0</v>
      </c>
      <c r="RJ80" s="557">
        <f t="shared" ca="1" si="290"/>
        <v>0</v>
      </c>
      <c r="RK80" s="557">
        <f t="shared" ca="1" si="290"/>
        <v>0</v>
      </c>
      <c r="RL80" s="557">
        <f t="shared" ca="1" si="290"/>
        <v>0</v>
      </c>
      <c r="RM80" s="557">
        <f t="shared" ca="1" si="290"/>
        <v>0</v>
      </c>
      <c r="RN80" s="557">
        <f t="shared" ca="1" si="290"/>
        <v>0</v>
      </c>
      <c r="RO80" s="557">
        <f t="shared" ca="1" si="290"/>
        <v>0</v>
      </c>
      <c r="RP80" s="557">
        <f t="shared" ca="1" si="290"/>
        <v>0</v>
      </c>
      <c r="RQ80" s="557">
        <f t="shared" ca="1" si="290"/>
        <v>0</v>
      </c>
      <c r="RR80" s="557">
        <f t="shared" ca="1" si="290"/>
        <v>0</v>
      </c>
      <c r="RS80" s="557">
        <f t="shared" ca="1" si="291"/>
        <v>0</v>
      </c>
      <c r="RT80" s="557">
        <f t="shared" ca="1" si="291"/>
        <v>0</v>
      </c>
      <c r="RU80" s="557">
        <f t="shared" ca="1" si="291"/>
        <v>0</v>
      </c>
      <c r="RV80" s="557">
        <f t="shared" ca="1" si="291"/>
        <v>0</v>
      </c>
      <c r="RW80" s="557">
        <f t="shared" ca="1" si="291"/>
        <v>0</v>
      </c>
      <c r="RX80" s="557">
        <f t="shared" ca="1" si="291"/>
        <v>0</v>
      </c>
      <c r="RY80" s="557">
        <f t="shared" ca="1" si="291"/>
        <v>0</v>
      </c>
      <c r="RZ80" s="557">
        <f t="shared" ca="1" si="291"/>
        <v>0</v>
      </c>
      <c r="SA80" s="557">
        <f t="shared" ca="1" si="291"/>
        <v>0</v>
      </c>
      <c r="SB80" s="557">
        <f t="shared" ca="1" si="291"/>
        <v>0</v>
      </c>
      <c r="SC80" s="557">
        <f t="shared" ca="1" si="292"/>
        <v>0</v>
      </c>
      <c r="SD80" s="557">
        <f t="shared" ca="1" si="292"/>
        <v>0</v>
      </c>
      <c r="SE80" s="557">
        <f t="shared" ca="1" si="292"/>
        <v>0</v>
      </c>
      <c r="SF80" s="557">
        <f t="shared" ca="1" si="292"/>
        <v>0</v>
      </c>
      <c r="SG80" s="557">
        <f t="shared" ca="1" si="292"/>
        <v>0</v>
      </c>
      <c r="SH80" s="557">
        <f t="shared" ca="1" si="292"/>
        <v>0</v>
      </c>
      <c r="SI80" s="557">
        <f t="shared" ca="1" si="292"/>
        <v>0</v>
      </c>
      <c r="SJ80" s="557">
        <f t="shared" ca="1" si="292"/>
        <v>0</v>
      </c>
      <c r="SK80" s="557">
        <f t="shared" ca="1" si="292"/>
        <v>0</v>
      </c>
      <c r="SL80" s="557">
        <f t="shared" ca="1" si="292"/>
        <v>0</v>
      </c>
      <c r="SM80" s="557">
        <f t="shared" ca="1" si="293"/>
        <v>0</v>
      </c>
      <c r="SN80" s="557">
        <f t="shared" ca="1" si="293"/>
        <v>0</v>
      </c>
      <c r="SO80" s="557">
        <f t="shared" ca="1" si="293"/>
        <v>0</v>
      </c>
      <c r="SP80" s="557">
        <f t="shared" ca="1" si="293"/>
        <v>0</v>
      </c>
      <c r="SQ80" s="557">
        <f t="shared" ca="1" si="293"/>
        <v>0</v>
      </c>
      <c r="SR80" s="557">
        <f t="shared" ca="1" si="293"/>
        <v>0</v>
      </c>
      <c r="SS80" s="557">
        <f t="shared" ca="1" si="293"/>
        <v>0</v>
      </c>
      <c r="ST80" s="557">
        <f t="shared" ca="1" si="293"/>
        <v>0</v>
      </c>
      <c r="SU80" s="557">
        <f t="shared" ca="1" si="293"/>
        <v>0</v>
      </c>
      <c r="SV80" s="557">
        <f t="shared" ca="1" si="293"/>
        <v>0</v>
      </c>
      <c r="SW80" s="557">
        <f t="shared" ca="1" si="294"/>
        <v>0</v>
      </c>
      <c r="SX80" s="557">
        <f t="shared" ca="1" si="294"/>
        <v>0</v>
      </c>
      <c r="SY80" s="557">
        <f t="shared" ca="1" si="294"/>
        <v>0</v>
      </c>
      <c r="SZ80" s="557">
        <f t="shared" ca="1" si="294"/>
        <v>0</v>
      </c>
      <c r="TA80" s="557">
        <f t="shared" ca="1" si="294"/>
        <v>0</v>
      </c>
      <c r="TB80" s="557">
        <f t="shared" ca="1" si="294"/>
        <v>0</v>
      </c>
      <c r="TC80" s="557">
        <f t="shared" ca="1" si="294"/>
        <v>0</v>
      </c>
      <c r="TD80" s="557">
        <f t="shared" ca="1" si="294"/>
        <v>0</v>
      </c>
      <c r="TE80" s="557">
        <f t="shared" ca="1" si="294"/>
        <v>0</v>
      </c>
      <c r="TF80" s="557">
        <f t="shared" ca="1" si="294"/>
        <v>0</v>
      </c>
      <c r="TG80" s="557">
        <f t="shared" ca="1" si="295"/>
        <v>0</v>
      </c>
      <c r="TH80" s="557">
        <f t="shared" ca="1" si="295"/>
        <v>0</v>
      </c>
      <c r="TI80" s="557">
        <f t="shared" ca="1" si="295"/>
        <v>0</v>
      </c>
      <c r="TJ80" s="557">
        <f t="shared" ca="1" si="295"/>
        <v>0</v>
      </c>
      <c r="TK80" s="557">
        <f t="shared" ca="1" si="295"/>
        <v>0</v>
      </c>
      <c r="TL80" s="557">
        <f t="shared" ca="1" si="295"/>
        <v>0</v>
      </c>
      <c r="TM80" s="557">
        <f t="shared" ca="1" si="295"/>
        <v>0</v>
      </c>
      <c r="TN80" s="557">
        <f t="shared" ca="1" si="295"/>
        <v>0</v>
      </c>
      <c r="TO80" s="557">
        <f t="shared" ca="1" si="295"/>
        <v>0</v>
      </c>
      <c r="TP80" s="557">
        <f t="shared" ca="1" si="295"/>
        <v>0</v>
      </c>
      <c r="TQ80" s="557">
        <f t="shared" ca="1" si="296"/>
        <v>0</v>
      </c>
      <c r="TR80" s="557">
        <f t="shared" ca="1" si="296"/>
        <v>0</v>
      </c>
      <c r="TS80" s="557">
        <f t="shared" ca="1" si="296"/>
        <v>0</v>
      </c>
      <c r="TT80" s="557">
        <f t="shared" ca="1" si="296"/>
        <v>0</v>
      </c>
      <c r="TU80" s="557">
        <f t="shared" ca="1" si="296"/>
        <v>0</v>
      </c>
      <c r="TV80" s="557">
        <f t="shared" ca="1" si="296"/>
        <v>0</v>
      </c>
      <c r="TW80" s="557">
        <f t="shared" ca="1" si="296"/>
        <v>0</v>
      </c>
      <c r="TX80" s="557">
        <f t="shared" ca="1" si="296"/>
        <v>0</v>
      </c>
      <c r="TY80" s="557">
        <f t="shared" ca="1" si="296"/>
        <v>0</v>
      </c>
      <c r="TZ80" s="557">
        <f t="shared" ca="1" si="296"/>
        <v>0</v>
      </c>
      <c r="UA80" s="557">
        <f t="shared" ca="1" si="297"/>
        <v>0</v>
      </c>
      <c r="UB80" s="557">
        <f t="shared" ca="1" si="297"/>
        <v>0</v>
      </c>
      <c r="UC80" s="557">
        <f t="shared" ca="1" si="297"/>
        <v>0</v>
      </c>
      <c r="UD80" s="557">
        <f t="shared" ca="1" si="297"/>
        <v>0</v>
      </c>
      <c r="UE80" s="557">
        <f t="shared" ca="1" si="297"/>
        <v>0</v>
      </c>
      <c r="UF80" s="557">
        <f t="shared" ca="1" si="297"/>
        <v>0</v>
      </c>
      <c r="UG80" s="557">
        <f t="shared" ca="1" si="297"/>
        <v>0</v>
      </c>
      <c r="UH80" s="557">
        <f t="shared" ca="1" si="297"/>
        <v>0</v>
      </c>
      <c r="UI80" s="557">
        <f t="shared" ca="1" si="297"/>
        <v>0</v>
      </c>
      <c r="UJ80" s="557">
        <f t="shared" ca="1" si="297"/>
        <v>0</v>
      </c>
      <c r="UK80" s="557">
        <f t="shared" ca="1" si="298"/>
        <v>0</v>
      </c>
      <c r="UL80" s="557">
        <f t="shared" ca="1" si="298"/>
        <v>0</v>
      </c>
      <c r="UM80" s="557">
        <f t="shared" ca="1" si="298"/>
        <v>0</v>
      </c>
      <c r="UN80" s="557">
        <f t="shared" ca="1" si="298"/>
        <v>0</v>
      </c>
      <c r="UO80" s="557">
        <f t="shared" ca="1" si="298"/>
        <v>0</v>
      </c>
      <c r="UP80" s="557">
        <f t="shared" ca="1" si="298"/>
        <v>0</v>
      </c>
      <c r="UQ80" s="557">
        <f t="shared" ca="1" si="298"/>
        <v>0</v>
      </c>
      <c r="UR80" s="557">
        <f t="shared" ca="1" si="298"/>
        <v>0</v>
      </c>
      <c r="US80" s="557">
        <f t="shared" ca="1" si="298"/>
        <v>0</v>
      </c>
      <c r="UT80" s="557">
        <f t="shared" ca="1" si="298"/>
        <v>0</v>
      </c>
      <c r="UU80" s="557">
        <f t="shared" ca="1" si="299"/>
        <v>0</v>
      </c>
      <c r="UV80" s="557">
        <f t="shared" ca="1" si="299"/>
        <v>0</v>
      </c>
      <c r="UW80" s="557">
        <f t="shared" ca="1" si="299"/>
        <v>0</v>
      </c>
      <c r="UX80" s="557">
        <f t="shared" ca="1" si="299"/>
        <v>0</v>
      </c>
      <c r="UY80" s="557">
        <f t="shared" ca="1" si="299"/>
        <v>0</v>
      </c>
      <c r="UZ80" s="557">
        <f t="shared" ca="1" si="299"/>
        <v>0</v>
      </c>
      <c r="VA80" s="557">
        <f t="shared" ca="1" si="299"/>
        <v>0</v>
      </c>
      <c r="VB80" s="557">
        <f t="shared" ca="1" si="299"/>
        <v>0</v>
      </c>
      <c r="VC80" s="557">
        <f t="shared" ca="1" si="299"/>
        <v>0</v>
      </c>
      <c r="VD80" s="557">
        <f t="shared" ca="1" si="299"/>
        <v>0</v>
      </c>
      <c r="VE80" s="557">
        <f t="shared" ca="1" si="300"/>
        <v>0</v>
      </c>
      <c r="VF80" s="557">
        <f t="shared" ca="1" si="300"/>
        <v>0</v>
      </c>
      <c r="VG80" s="557">
        <f t="shared" ca="1" si="300"/>
        <v>0</v>
      </c>
      <c r="VH80" s="557">
        <f t="shared" ca="1" si="300"/>
        <v>0</v>
      </c>
      <c r="VI80" s="557">
        <f t="shared" ca="1" si="300"/>
        <v>0</v>
      </c>
      <c r="VJ80" s="557">
        <f t="shared" ca="1" si="300"/>
        <v>0</v>
      </c>
      <c r="VK80" s="557">
        <f t="shared" ca="1" si="300"/>
        <v>0</v>
      </c>
      <c r="VL80" s="557">
        <f t="shared" ca="1" si="300"/>
        <v>0</v>
      </c>
      <c r="VM80" s="557">
        <f t="shared" ca="1" si="300"/>
        <v>0</v>
      </c>
      <c r="VN80" s="557">
        <f t="shared" ca="1" si="300"/>
        <v>0</v>
      </c>
      <c r="VO80" s="557">
        <f t="shared" ca="1" si="300"/>
        <v>0</v>
      </c>
      <c r="VP80" s="189">
        <f t="shared" ca="1" si="301"/>
        <v>0</v>
      </c>
      <c r="VQ80" s="189">
        <f t="shared" ca="1" si="301"/>
        <v>0</v>
      </c>
      <c r="VR80" s="189">
        <f t="shared" ca="1" si="301"/>
        <v>0</v>
      </c>
      <c r="VS80" s="189">
        <f t="shared" ca="1" si="301"/>
        <v>0</v>
      </c>
      <c r="VT80" s="189">
        <f t="shared" ca="1" si="301"/>
        <v>0</v>
      </c>
      <c r="VU80" s="230">
        <f t="shared" ca="1" si="302"/>
        <v>0</v>
      </c>
      <c r="VV80" s="189">
        <f t="shared" ca="1" si="303"/>
        <v>0</v>
      </c>
      <c r="VW80" s="189">
        <f t="shared" ca="1" si="303"/>
        <v>0</v>
      </c>
      <c r="VX80" s="189">
        <f t="shared" ca="1" si="303"/>
        <v>0</v>
      </c>
      <c r="VY80" s="189">
        <f t="shared" ca="1" si="303"/>
        <v>0</v>
      </c>
      <c r="VZ80" s="189">
        <f t="shared" ca="1" si="303"/>
        <v>0</v>
      </c>
      <c r="WA80" s="230">
        <f t="shared" ca="1" si="304"/>
        <v>0</v>
      </c>
      <c r="WB80" s="231">
        <f t="shared" ca="1" si="305"/>
        <v>0</v>
      </c>
      <c r="WC80" s="231">
        <f t="shared" ca="1" si="305"/>
        <v>0</v>
      </c>
      <c r="WD80" s="231">
        <f t="shared" ca="1" si="305"/>
        <v>0</v>
      </c>
      <c r="WE80" s="231">
        <f t="shared" ca="1" si="305"/>
        <v>0</v>
      </c>
      <c r="WF80" s="544">
        <f t="shared" ca="1" si="306"/>
        <v>0</v>
      </c>
      <c r="WG80" s="231">
        <f t="shared" ca="1" si="307"/>
        <v>0</v>
      </c>
      <c r="WH80" s="231">
        <f t="shared" ca="1" si="307"/>
        <v>0</v>
      </c>
      <c r="WI80" s="231">
        <f t="shared" ca="1" si="307"/>
        <v>0</v>
      </c>
      <c r="WJ80" s="231">
        <f t="shared" ca="1" si="307"/>
        <v>0</v>
      </c>
      <c r="WK80" s="544">
        <f t="shared" ca="1" si="308"/>
        <v>0</v>
      </c>
      <c r="WL80" s="544">
        <f t="shared" ca="1" si="308"/>
        <v>0</v>
      </c>
      <c r="WM80" s="544">
        <f t="shared" ca="1" si="308"/>
        <v>0</v>
      </c>
      <c r="WN80" s="544">
        <f t="shared" ca="1" si="308"/>
        <v>0</v>
      </c>
      <c r="WO80" s="544">
        <f t="shared" ca="1" si="308"/>
        <v>0</v>
      </c>
      <c r="WP80" s="544">
        <f t="shared" ca="1" si="308"/>
        <v>0</v>
      </c>
      <c r="WQ80" s="544">
        <f t="shared" ca="1" si="308"/>
        <v>0</v>
      </c>
      <c r="WR80" s="535" cm="1">
        <f t="array" aca="1" ref="WR80" ca="1">INDEX(WR$13:WR79,$B80+1,1)</f>
        <v>0</v>
      </c>
      <c r="WS80" s="411">
        <f t="shared" ca="1" si="309"/>
        <v>67</v>
      </c>
      <c r="WT80" s="18"/>
      <c r="WU80" s="535" cm="1">
        <f t="array" aca="1" ref="WU80" ca="1">INDEX(WU$13:WU79,$B80+1,1)</f>
        <v>0</v>
      </c>
      <c r="WV80" s="411">
        <f t="shared" si="310"/>
        <v>0</v>
      </c>
      <c r="WW80" s="535" cm="1">
        <f t="array" aca="1" ref="WW80" ca="1">INDEX(WW$13:WW79,$B80+1,1)</f>
        <v>0</v>
      </c>
      <c r="WX80" s="535" t="str" cm="1">
        <f t="array" aca="1" ref="WX80" ca="1">INDEX(WX$13:WX79,$B80+1,1)</f>
        <v>-</v>
      </c>
      <c r="WY80" s="535" t="str" cm="1">
        <f t="array" aca="1" ref="WY80" ca="1">INDEX(WY$13:WY79,$B80+1,1)</f>
        <v>-</v>
      </c>
      <c r="WZ80" s="535" t="str" cm="1">
        <f t="array" aca="1" ref="WZ80" ca="1">INDEX(WZ$13:WZ79,$B80+1,1)</f>
        <v>-</v>
      </c>
      <c r="XA80" s="535" t="str" cm="1">
        <f t="array" aca="1" ref="XA80" ca="1">INDEX(XA$13:XA79,$B80+1,1)</f>
        <v>-</v>
      </c>
      <c r="XB80" s="535" t="str" cm="1">
        <f t="array" aca="1" ref="XB80" ca="1">INDEX(XB$13:XB79,$B80+1,1)</f>
        <v>-</v>
      </c>
      <c r="XC80" s="535" t="str" cm="1">
        <f t="array" aca="1" ref="XC80" ca="1">INDEX(XC$13:XC79,$B80+1,1)</f>
        <v>-</v>
      </c>
      <c r="XD80" s="535" t="str" cm="1">
        <f t="array" aca="1" ref="XD80" ca="1">INDEX(XD$13:XD79,$B80+1,1)</f>
        <v>-</v>
      </c>
      <c r="XE80" s="535" t="str" cm="1">
        <f t="array" aca="1" ref="XE80" ca="1">INDEX(XE$13:XE79,$B80+1,1)</f>
        <v>-</v>
      </c>
      <c r="XF80" s="535" t="str" cm="1">
        <f t="array" aca="1" ref="XF80" ca="1">INDEX(XF$13:XF79,$B80+1,1)</f>
        <v>-</v>
      </c>
      <c r="XG80" s="535" t="str" cm="1">
        <f t="array" aca="1" ref="XG80" ca="1">INDEX(XG$13:XG79,$B80+1,1)</f>
        <v>-</v>
      </c>
      <c r="XH80" s="535" t="str" cm="1">
        <f t="array" aca="1" ref="XH80" ca="1">INDEX(XH$13:XH79,$B80+1,1)</f>
        <v>-</v>
      </c>
      <c r="XI80" s="535" t="str" cm="1">
        <f t="array" aca="1" ref="XI80" ca="1">INDEX(XI$13:XI79,$B80+1,1)</f>
        <v>-</v>
      </c>
      <c r="XJ80" s="535" t="str" cm="1">
        <f t="array" aca="1" ref="XJ80" ca="1">INDEX(XJ$13:XJ79,$B80+1,1)</f>
        <v>-</v>
      </c>
      <c r="XK80" s="535" t="str" cm="1">
        <f t="array" aca="1" ref="XK80" ca="1">INDEX(XK$13:XK79,$B80+1,1)</f>
        <v>-</v>
      </c>
      <c r="XL80" s="535" t="str" cm="1">
        <f t="array" aca="1" ref="XL80" ca="1">INDEX(XL$13:XL79,$B80+1,1)</f>
        <v>-</v>
      </c>
      <c r="XM80" s="535" t="str" cm="1">
        <f t="array" aca="1" ref="XM80" ca="1">INDEX(XM$13:XM79,$B80+1,1)</f>
        <v>-</v>
      </c>
      <c r="XN80" s="18"/>
      <c r="XO80" s="411" t="b">
        <f t="shared" ca="1" si="311"/>
        <v>0</v>
      </c>
      <c r="XP80" s="535" t="str" cm="1">
        <f t="array" aca="1" ref="XP80" ca="1">INDEX(XP$13:XP79,$B80+1,1)</f>
        <v>-</v>
      </c>
      <c r="XQ80" s="535" t="str" cm="1">
        <f t="array" aca="1" ref="XQ80" ca="1">INDEX(XQ$13:XQ79,$B80+1,1)</f>
        <v>-</v>
      </c>
      <c r="XR80" s="535" t="str" cm="1">
        <f t="array" aca="1" ref="XR80" ca="1">INDEX(XR$13:XR79,$B80+1,1)</f>
        <v>-</v>
      </c>
      <c r="XS80" s="535" t="str" cm="1">
        <f t="array" aca="1" ref="XS80" ca="1">INDEX(XS$13:XS79,$B80+1,1)</f>
        <v>-</v>
      </c>
      <c r="XT80" s="535" t="str" cm="1">
        <f t="array" aca="1" ref="XT80" ca="1">INDEX(XT$13:XT79,$B80+1,1)</f>
        <v>-</v>
      </c>
      <c r="XU80" s="535" t="str" cm="1">
        <f t="array" aca="1" ref="XU80" ca="1">INDEX(XU$13:XU79,$B80+1,1)</f>
        <v>-</v>
      </c>
      <c r="XV80" s="411">
        <f t="shared" ca="1" si="312"/>
        <v>0.35</v>
      </c>
      <c r="XW80" s="535" cm="1">
        <f t="array" aca="1" ref="XW80" ca="1">INDEX(XW$13:XW79,$B80+1,1)</f>
        <v>0</v>
      </c>
      <c r="XX80" s="535" cm="1">
        <f t="array" aca="1" ref="XX80" ca="1">INDEX(XX$13:XX79,$B80+1,1)</f>
        <v>0</v>
      </c>
      <c r="XY80" s="535" cm="1">
        <f t="array" aca="1" ref="XY80" ca="1">INDEX(XY$13:XY79,$B80+1,1)</f>
        <v>1</v>
      </c>
      <c r="XZ80" s="535" cm="1">
        <f t="array" aca="1" ref="XZ80" ca="1">INDEX(XZ$13:XZ79,$B80+1,1)</f>
        <v>0</v>
      </c>
      <c r="YA80" s="535" t="str" cm="1">
        <f t="array" aca="1" ref="YA80" ca="1">INDEX(YA$13:YA79,$B80+1,1)</f>
        <v>-</v>
      </c>
      <c r="YB80" s="545" cm="1">
        <f t="array" aca="1" ref="YB80" ca="1">INDEX(i.AgeJ,$AD80,1)</f>
        <v>0</v>
      </c>
      <c r="YC80" s="535" t="str" cm="1">
        <f t="array" aca="1" ref="YC80" ca="1">INDEX(YC$13:YC79,$B80+1,1)</f>
        <v>-</v>
      </c>
      <c r="YD80" s="411" t="str">
        <f t="shared" si="313"/>
        <v>-</v>
      </c>
      <c r="YE80" s="411" t="str">
        <f t="shared" si="313"/>
        <v>-</v>
      </c>
      <c r="YF80" s="535" t="str" cm="1">
        <f t="array" aca="1" ref="YF80" ca="1">INDEX(YF$13:YF79,$B80+1,1)</f>
        <v>-</v>
      </c>
      <c r="YG80" s="535" t="str" cm="1">
        <f t="array" aca="1" ref="YG80" ca="1">INDEX(YG$13:YG79,$B80+1,1)</f>
        <v>-</v>
      </c>
      <c r="YH80" s="535" t="str" cm="1">
        <f t="array" aca="1" ref="YH80" ca="1">INDEX(YH$13:YH79,$B80+1,1)</f>
        <v>-</v>
      </c>
      <c r="YI80" s="535" t="str" cm="1">
        <f t="array" aca="1" ref="YI80" ca="1">INDEX(YI$13:YI79,$B80+1,1)</f>
        <v>-</v>
      </c>
      <c r="YJ80" s="535" t="str" cm="1">
        <f t="array" aca="1" ref="YJ80" ca="1">INDEX(YJ$13:YJ79,$B80+1,1)</f>
        <v>-</v>
      </c>
      <c r="YK80" s="535" t="b" cm="1">
        <f t="array" aca="1" ref="YK80" ca="1">INDEX(YK$13:YK79,$B80+1,1)</f>
        <v>1</v>
      </c>
      <c r="YL80" s="535" t="str" cm="1">
        <f t="array" aca="1" ref="YL80" ca="1">INDEX(YL$13:YL79,$B80+1,1)</f>
        <v>-</v>
      </c>
      <c r="YM80" s="535" cm="1">
        <f t="array" aca="1" ref="YM80" ca="1">INDEX(YM$13:YM79,$B80+1,1)</f>
        <v>0</v>
      </c>
      <c r="YN80" s="535" cm="1">
        <f t="array" aca="1" ref="YN80" ca="1">INDEX(YN$13:YN79,$B80+1,1)</f>
        <v>0</v>
      </c>
      <c r="YO80" s="535" cm="1">
        <f t="array" aca="1" ref="YO80" ca="1">INDEX(YO$13:YO79,$B80+1,1)</f>
        <v>0</v>
      </c>
      <c r="YP80" s="18"/>
      <c r="YQ80" s="411">
        <f t="shared" si="314"/>
        <v>50</v>
      </c>
      <c r="YR80" s="411">
        <f t="shared" si="314"/>
        <v>50</v>
      </c>
      <c r="YS80" s="411">
        <f t="shared" si="314"/>
        <v>50</v>
      </c>
      <c r="YT80" s="411">
        <f t="shared" si="314"/>
        <v>50</v>
      </c>
      <c r="YU80" s="535" cm="1">
        <f t="array" aca="1" ref="YU80" ca="1">INDEX(YU$13:YU79,$B80+1,1)</f>
        <v>1</v>
      </c>
      <c r="YV80" s="535" cm="1">
        <f t="array" aca="1" ref="YV80" ca="1">INDEX(YV$13:YV79,$B80+1,1)</f>
        <v>1</v>
      </c>
      <c r="YW80" s="535" cm="1">
        <f t="array" aca="1" ref="YW80" ca="1">INDEX(YW$13:YW79,$B80+1,1)</f>
        <v>1</v>
      </c>
      <c r="YX80" s="535" cm="1">
        <f t="array" aca="1" ref="YX80" ca="1">INDEX(YX$13:YX79,$B80+1,1)</f>
        <v>1</v>
      </c>
      <c r="YY80" s="535" t="str" cm="1">
        <f t="array" aca="1" ref="YY80" ca="1">INDEX(YY$13:YY79,$B80+1,1)</f>
        <v>-</v>
      </c>
      <c r="YZ80" s="535" t="str" cm="1">
        <f t="array" aca="1" ref="YZ80" ca="1">INDEX(YZ$13:YZ79,$B80+1,1)</f>
        <v>-</v>
      </c>
      <c r="ZA80" s="535" t="str" cm="1">
        <f t="array" aca="1" ref="ZA80" ca="1">INDEX(ZA$13:ZA79,$B80+1,1)</f>
        <v>-</v>
      </c>
      <c r="ZB80" s="535" t="str" cm="1">
        <f t="array" aca="1" ref="ZB80" ca="1">INDEX(ZB$13:ZB79,$B80+1,1)</f>
        <v>-</v>
      </c>
      <c r="ZC80" s="535" t="str" cm="1">
        <f t="array" aca="1" ref="ZC80" ca="1">INDEX(ZC$13:ZC79,$B80+1,1)</f>
        <v>-</v>
      </c>
      <c r="ZD80" s="18"/>
      <c r="ZE80" s="411">
        <f t="shared" ca="1" si="315"/>
        <v>1</v>
      </c>
      <c r="ZF80" s="18"/>
      <c r="ZG80" s="535" t="str" cm="1">
        <f t="array" aca="1" ref="ZG80" ca="1">INDEX(ZG$13:ZG79,$B80+1,1)</f>
        <v>-</v>
      </c>
      <c r="ZH80" s="535" t="str" cm="1">
        <f t="array" aca="1" ref="ZH80" ca="1">INDEX(ZH$13:ZH79,$B80+1,1)</f>
        <v>-</v>
      </c>
      <c r="ZI80" s="535" t="str" cm="1">
        <f t="array" aca="1" ref="ZI80" ca="1">INDEX(ZI$13:ZI79,$B80+1,1)</f>
        <v>-</v>
      </c>
      <c r="ZJ80" s="535" t="str" cm="1">
        <f t="array" aca="1" ref="ZJ80" ca="1">INDEX(ZJ$13:ZJ79,$B80+1,1)</f>
        <v>-</v>
      </c>
      <c r="ZK80" s="535" t="str" cm="1">
        <f t="array" aca="1" ref="ZK80" ca="1">INDEX(ZK$13:ZK79,$B80+1,1)</f>
        <v>-</v>
      </c>
      <c r="ZL80" s="535" t="str" cm="1">
        <f t="array" aca="1" ref="ZL80" ca="1">INDEX(ZL$13:ZL79,$B80+1,1)</f>
        <v>-</v>
      </c>
      <c r="ZM80" s="535" t="str" cm="1">
        <f t="array" aca="1" ref="ZM80" ca="1">INDEX(ZM$13:ZM79,$B80+1,1)</f>
        <v>-</v>
      </c>
      <c r="ZN80" s="535" t="str" cm="1">
        <f t="array" aca="1" ref="ZN80" ca="1">INDEX(ZN$13:ZN79,$B80+1,1)</f>
        <v>-</v>
      </c>
      <c r="ZO80" s="543">
        <f t="shared" ca="1" si="316"/>
        <v>652</v>
      </c>
      <c r="ZP80" s="543">
        <f t="shared" ca="1" si="316"/>
        <v>686</v>
      </c>
      <c r="ZQ80" s="543">
        <f t="shared" ca="1" si="316"/>
        <v>721</v>
      </c>
      <c r="ZR80" s="459">
        <f t="shared" ca="1" si="317"/>
        <v>469</v>
      </c>
      <c r="ZS80" s="459">
        <f t="shared" ca="1" si="317"/>
        <v>504</v>
      </c>
      <c r="ZT80" s="459">
        <f t="shared" ca="1" si="317"/>
        <v>539</v>
      </c>
      <c r="ZU80" s="459">
        <f t="shared" ca="1" si="318"/>
        <v>385</v>
      </c>
      <c r="ZV80" s="459">
        <f t="shared" ca="1" si="318"/>
        <v>420</v>
      </c>
      <c r="ZW80" s="459">
        <f t="shared" ca="1" si="318"/>
        <v>455</v>
      </c>
      <c r="ZX80" s="535" t="str" cm="1">
        <f t="array" aca="1" ref="ZX80" ca="1">INDEX(ZX$13:ZX79,$B80+1,1)</f>
        <v>-</v>
      </c>
      <c r="ZY80" s="535" t="str" cm="1">
        <f t="array" aca="1" ref="ZY80" ca="1">INDEX(ZY$13:ZY79,$B80+1,1)</f>
        <v>-</v>
      </c>
      <c r="ZZ80" s="535" t="str" cm="1">
        <f t="array" aca="1" ref="ZZ80" ca="1">INDEX(ZZ$13:ZZ79,$B80+1,1)</f>
        <v>-</v>
      </c>
      <c r="AAA80" s="535" t="str" cm="1">
        <f t="array" aca="1" ref="AAA80" ca="1">INDEX(AAA$13:AAA79,$B80+1,1)</f>
        <v>-</v>
      </c>
      <c r="AAB80" s="535" t="str" cm="1">
        <f t="array" aca="1" ref="AAB80" ca="1">INDEX(AAB$13:AAB79,$B80+1,1)</f>
        <v>-</v>
      </c>
      <c r="AAC80" s="535" t="str" cm="1">
        <f t="array" aca="1" ref="AAC80" ca="1">INDEX(AAC$13:AAC79,$B80+1,1)</f>
        <v>-</v>
      </c>
      <c r="AAD80" s="535" t="str" cm="1">
        <f t="array" aca="1" ref="AAD80" ca="1">INDEX(AAD$13:AAD79,$B80+1,1)</f>
        <v>-</v>
      </c>
      <c r="AAE80" s="535" t="str" cm="1">
        <f t="array" aca="1" ref="AAE80" ca="1">INDEX(AAE$13:AAE79,$B80+1,1)</f>
        <v>-</v>
      </c>
      <c r="AAF80" s="535" t="str" cm="1">
        <f t="array" aca="1" ref="AAF80" ca="1">INDEX(AAF$13:AAF79,$B80+1,1)</f>
        <v>-</v>
      </c>
      <c r="AAG80" s="535" t="str" cm="1">
        <f t="array" aca="1" ref="AAG80" ca="1">INDEX(AAG$13:AAG79,$B80+1,1)</f>
        <v>-</v>
      </c>
      <c r="AAH80" s="535" t="str" cm="1">
        <f t="array" aca="1" ref="AAH80" ca="1">INDEX(AAH$13:AAH79,$B80+1,1)</f>
        <v>-</v>
      </c>
      <c r="AAI80" s="535" t="str" cm="1">
        <f t="array" aca="1" ref="AAI80" ca="1">INDEX(AAI$13:AAI79,$B80+1,1)</f>
        <v>-</v>
      </c>
      <c r="AAJ80" s="535" t="str" cm="1">
        <f t="array" aca="1" ref="AAJ80" ca="1">INDEX(AAJ$13:AAJ79,$B80+1,1)</f>
        <v>-</v>
      </c>
      <c r="AAK80" s="535" t="str" cm="1">
        <f t="array" aca="1" ref="AAK80" ca="1">INDEX(AAK$13:AAK79,$B80+1,1)</f>
        <v>-</v>
      </c>
      <c r="AAL80" s="535" cm="1">
        <f t="array" aca="1" ref="AAL80" ca="1">INDEX(AAL$13:AAL79,$B80+1,1)</f>
        <v>0</v>
      </c>
      <c r="AAM80" s="535" t="str" cm="1">
        <f t="array" aca="1" ref="AAM80" ca="1">INDEX(AAM$13:AAM79,$B80+1,1)</f>
        <v>-</v>
      </c>
      <c r="AAN80" s="535" t="str" cm="1">
        <f t="array" aca="1" ref="AAN80" ca="1">INDEX(AAN$13:AAN79,$B80+1,1)</f>
        <v>-</v>
      </c>
      <c r="AAO80" s="535" t="str" cm="1">
        <f t="array" aca="1" ref="AAO80" ca="1">INDEX(AAO$13:AAO79,$B80+1,1)</f>
        <v>-</v>
      </c>
      <c r="AAP80" s="535" t="str" cm="1">
        <f t="array" aca="1" ref="AAP80" ca="1">INDEX(AAP$13:AAP79,$B80+1,1)</f>
        <v>-</v>
      </c>
      <c r="AAQ80" s="535" t="str" cm="1">
        <f t="array" aca="1" ref="AAQ80" ca="1">INDEX(AAQ$13:AAQ79,$B80+1,1)</f>
        <v>-</v>
      </c>
      <c r="AAR80" s="535" cm="1">
        <f t="array" aca="1" ref="AAR80" ca="1">INDEX(AAR$13:AAR79,$B80+1,1)</f>
        <v>0</v>
      </c>
      <c r="AAS80" s="535" t="str" cm="1">
        <f t="array" aca="1" ref="AAS80" ca="1">INDEX(AAS$13:AAS79,$B80+1,1)</f>
        <v>-</v>
      </c>
      <c r="AAT80" s="535" t="str" cm="1">
        <f t="array" aca="1" ref="AAT80" ca="1">INDEX(AAT$13:AAT79,$B80+1,1)</f>
        <v>-</v>
      </c>
      <c r="AAU80" s="535" t="str" cm="1">
        <f t="array" aca="1" ref="AAU80" ca="1">INDEX(AAU$13:AAU79,$B80+1,1)</f>
        <v>-</v>
      </c>
      <c r="AAV80" s="535" cm="1">
        <f t="array" aca="1" ref="AAV80" ca="1">INDEX(AAV$13:AAV79,$B80+1,1)</f>
        <v>1</v>
      </c>
      <c r="AAW80" s="535" cm="1">
        <f t="array" aca="1" ref="AAW80" ca="1">INDEX(AAW$13:AAW79,$B80+1,1)</f>
        <v>1</v>
      </c>
      <c r="AAX80" s="535" t="str" cm="1">
        <f t="array" aca="1" ref="AAX80" ca="1">INDEX(AAX$13:AAX79,$B80+1,1)</f>
        <v>-</v>
      </c>
      <c r="AAY80" s="535" t="str" cm="1">
        <f t="array" aca="1" ref="AAY80" ca="1">INDEX(AAY$13:AAY79,$B80+1,1)</f>
        <v>-</v>
      </c>
      <c r="AAZ80" s="535" t="str" cm="1">
        <f t="array" aca="1" ref="AAZ80" ca="1">INDEX(AAZ$13:AAZ79,$B80+1,1)</f>
        <v>-</v>
      </c>
      <c r="ABA80" s="535" t="str" cm="1">
        <f t="array" aca="1" ref="ABA80" ca="1">INDEX(ABA$13:ABA79,$B80+1,1)</f>
        <v>-</v>
      </c>
      <c r="ABB80" s="535" t="str" cm="1">
        <f t="array" aca="1" ref="ABB80" ca="1">INDEX(ABB$13:ABB79,$B80+1,1)</f>
        <v>-</v>
      </c>
      <c r="ABC80" s="535" t="str" cm="1">
        <f t="array" aca="1" ref="ABC80" ca="1">INDEX(ABC$13:ABC79,$B80+1,1)</f>
        <v>-</v>
      </c>
      <c r="ABD80" s="535" t="str" cm="1">
        <f t="array" aca="1" ref="ABD80" ca="1">INDEX(ABD$13:ABD79,$B80+1,1)</f>
        <v>-</v>
      </c>
      <c r="ABE80" s="535" t="str" cm="1">
        <f t="array" aca="1" ref="ABE80" ca="1">INDEX(ABE$13:ABE79,$B80+1,1)</f>
        <v>-</v>
      </c>
      <c r="ABF80" s="535" t="str" cm="1">
        <f t="array" aca="1" ref="ABF80" ca="1">INDEX(ABF$13:ABF79,$B80+1,1)</f>
        <v>-</v>
      </c>
      <c r="ABG80" s="535" t="str" cm="1">
        <f t="array" aca="1" ref="ABG80" ca="1">INDEX(ABG$13:ABG79,$B80+1,1)</f>
        <v>-</v>
      </c>
      <c r="ABH80" s="535" t="str" cm="1">
        <f t="array" aca="1" ref="ABH80" ca="1">INDEX(ABH$13:ABH79,$B80+1,1)</f>
        <v>-</v>
      </c>
      <c r="ABI80" s="535" t="str" cm="1">
        <f t="array" aca="1" ref="ABI80" ca="1">INDEX(ABI$13:ABI79,$B80+1,1)</f>
        <v>-</v>
      </c>
      <c r="ABJ80" s="535" t="str" cm="1">
        <f t="array" aca="1" ref="ABJ80" ca="1">INDEX(ABJ$13:ABJ79,$B80+1,1)</f>
        <v>-</v>
      </c>
      <c r="ABK80" s="18"/>
      <c r="ABL80" s="545" t="str">
        <f t="shared" ca="1" si="319"/>
        <v>-</v>
      </c>
      <c r="ABM80" s="545" t="str">
        <f t="shared" ca="1" si="319"/>
        <v>-</v>
      </c>
      <c r="ABN80" s="545" t="str">
        <f t="shared" ca="1" si="319"/>
        <v>-</v>
      </c>
      <c r="ABO80" s="545" t="str">
        <f t="shared" ca="1" si="319"/>
        <v>-</v>
      </c>
      <c r="ABP80" s="545" t="str">
        <f t="shared" ca="1" si="319"/>
        <v>-</v>
      </c>
      <c r="ABQ80" s="545" t="str">
        <f t="shared" ca="1" si="319"/>
        <v>-</v>
      </c>
      <c r="ABR80" s="545" t="str">
        <f t="shared" ca="1" si="319"/>
        <v>-</v>
      </c>
      <c r="ABS80" s="545" t="str">
        <f t="shared" ca="1" si="319"/>
        <v>-</v>
      </c>
      <c r="ABT80" s="545" t="str">
        <f t="shared" ca="1" si="319"/>
        <v>-</v>
      </c>
      <c r="ABU80" s="545" t="str">
        <f t="shared" ca="1" si="319"/>
        <v>-</v>
      </c>
      <c r="ABV80" s="545" t="str">
        <f t="shared" ca="1" si="320"/>
        <v>-</v>
      </c>
      <c r="ABW80" s="545" t="str">
        <f t="shared" ca="1" si="320"/>
        <v>-</v>
      </c>
      <c r="ABX80" s="545" t="str">
        <f t="shared" ca="1" si="320"/>
        <v>-</v>
      </c>
      <c r="ABY80" s="545" t="str">
        <f t="shared" ca="1" si="320"/>
        <v>-</v>
      </c>
      <c r="ABZ80" s="545" t="str">
        <f t="shared" ca="1" si="320"/>
        <v>-</v>
      </c>
      <c r="ACA80" s="545" t="str">
        <f t="shared" ca="1" si="320"/>
        <v>-</v>
      </c>
      <c r="ACB80" s="545" t="str">
        <f t="shared" ca="1" si="320"/>
        <v>-</v>
      </c>
      <c r="ACC80" s="545" t="b">
        <f t="shared" ca="1" si="320"/>
        <v>1</v>
      </c>
      <c r="ACD80" s="545" t="str">
        <f t="shared" ca="1" si="320"/>
        <v>-</v>
      </c>
      <c r="ACE80" s="545" t="str">
        <f t="shared" ca="1" si="320"/>
        <v>-</v>
      </c>
      <c r="ACF80" s="545" t="str">
        <f t="shared" ca="1" si="321"/>
        <v>-</v>
      </c>
      <c r="ACG80" s="545" t="str">
        <f t="shared" ca="1" si="321"/>
        <v>-</v>
      </c>
      <c r="ACH80" s="545" t="str">
        <f t="shared" ca="1" si="321"/>
        <v>-</v>
      </c>
      <c r="ACI80" s="545" t="str">
        <f t="shared" ca="1" si="321"/>
        <v>-</v>
      </c>
      <c r="ACJ80" s="545" t="str">
        <f t="shared" ca="1" si="321"/>
        <v>-</v>
      </c>
      <c r="ACK80" s="545" t="str">
        <f t="shared" ca="1" si="321"/>
        <v>-</v>
      </c>
      <c r="ACL80" s="545" t="str">
        <f t="shared" ca="1" si="321"/>
        <v>-</v>
      </c>
      <c r="ACM80" s="545" t="str">
        <f t="shared" ca="1" si="321"/>
        <v>-</v>
      </c>
      <c r="ACN80" s="545" t="str">
        <f t="shared" ca="1" si="321"/>
        <v>-</v>
      </c>
      <c r="ACO80" s="545" t="str">
        <f t="shared" ca="1" si="321"/>
        <v>-</v>
      </c>
      <c r="ACP80" s="545" t="str">
        <f t="shared" ca="1" si="322"/>
        <v>-</v>
      </c>
      <c r="ACQ80" s="545" t="str">
        <f t="shared" ca="1" si="322"/>
        <v>-</v>
      </c>
      <c r="ACR80" s="545" t="str">
        <f t="shared" ca="1" si="322"/>
        <v>-</v>
      </c>
      <c r="ACS80" s="545" t="str">
        <f t="shared" ca="1" si="322"/>
        <v>-</v>
      </c>
      <c r="ACT80" s="545" t="str">
        <f t="shared" ca="1" si="322"/>
        <v>-</v>
      </c>
      <c r="ACU80" s="545" t="b">
        <f t="shared" ca="1" si="322"/>
        <v>1</v>
      </c>
      <c r="ACV80" s="545" t="str">
        <f t="shared" ca="1" si="322"/>
        <v>-</v>
      </c>
      <c r="ACW80" s="545" t="str">
        <f t="shared" ca="1" si="322"/>
        <v>-</v>
      </c>
      <c r="ACX80" s="545" t="str">
        <f t="shared" ca="1" si="322"/>
        <v>-</v>
      </c>
      <c r="ACY80" s="545" t="str">
        <f t="shared" ca="1" si="322"/>
        <v>-</v>
      </c>
      <c r="ACZ80" s="545" t="str">
        <f t="shared" ca="1" si="323"/>
        <v>-</v>
      </c>
      <c r="ADA80" s="545" t="str">
        <f t="shared" ca="1" si="323"/>
        <v>-</v>
      </c>
      <c r="ADB80" s="545" t="str">
        <f t="shared" ca="1" si="323"/>
        <v>-</v>
      </c>
      <c r="ADC80" s="545" t="str">
        <f t="shared" ca="1" si="323"/>
        <v>-</v>
      </c>
      <c r="ADD80" s="545" t="str">
        <f t="shared" ca="1" si="323"/>
        <v>-</v>
      </c>
      <c r="ADE80" s="545" t="str">
        <f t="shared" ca="1" si="323"/>
        <v>-</v>
      </c>
      <c r="ADF80" s="545" t="str">
        <f t="shared" ca="1" si="323"/>
        <v>-</v>
      </c>
      <c r="ADG80" s="545" t="str">
        <f t="shared" ca="1" si="323"/>
        <v>-</v>
      </c>
      <c r="ADH80" s="545" t="str">
        <f t="shared" ca="1" si="323"/>
        <v>-</v>
      </c>
      <c r="ADI80" s="545" t="str">
        <f t="shared" ca="1" si="323"/>
        <v>-</v>
      </c>
      <c r="ADJ80" s="545" t="str">
        <f t="shared" ca="1" si="324"/>
        <v>-</v>
      </c>
      <c r="ADK80" s="545" t="str">
        <f t="shared" ca="1" si="324"/>
        <v>-</v>
      </c>
      <c r="ADL80" s="545" t="str">
        <f t="shared" ca="1" si="324"/>
        <v>-</v>
      </c>
      <c r="ADM80" s="545" t="b">
        <f t="shared" ca="1" si="324"/>
        <v>1</v>
      </c>
      <c r="ADN80" s="545" t="str">
        <f t="shared" ca="1" si="324"/>
        <v>-</v>
      </c>
      <c r="ADO80" s="545" t="str">
        <f t="shared" ca="1" si="324"/>
        <v>-</v>
      </c>
      <c r="ADP80" s="545" t="str">
        <f t="shared" ca="1" si="324"/>
        <v>-</v>
      </c>
      <c r="ADQ80" s="545" t="str">
        <f t="shared" ca="1" si="324"/>
        <v>-</v>
      </c>
      <c r="ADR80" s="545" t="str">
        <f t="shared" ca="1" si="324"/>
        <v>-</v>
      </c>
      <c r="ADS80" s="545" t="str">
        <f t="shared" ca="1" si="324"/>
        <v>-</v>
      </c>
      <c r="ADT80" s="545" t="str">
        <f t="shared" ca="1" si="325"/>
        <v>-</v>
      </c>
      <c r="ADU80" s="545" t="str">
        <f t="shared" ca="1" si="325"/>
        <v>-</v>
      </c>
      <c r="ADV80" s="545" t="str">
        <f t="shared" ca="1" si="325"/>
        <v>-</v>
      </c>
      <c r="ADW80" s="545" t="str">
        <f t="shared" ca="1" si="325"/>
        <v>-</v>
      </c>
      <c r="ADX80" s="545" t="str">
        <f t="shared" ca="1" si="325"/>
        <v>-</v>
      </c>
      <c r="ADY80" s="545" t="str">
        <f t="shared" ca="1" si="325"/>
        <v>-</v>
      </c>
      <c r="ADZ80" s="545" t="str">
        <f t="shared" ca="1" si="325"/>
        <v>-</v>
      </c>
      <c r="AEA80" s="545" t="str">
        <f t="shared" ca="1" si="325"/>
        <v>-</v>
      </c>
      <c r="AEB80" s="545" t="str">
        <f t="shared" ca="1" si="325"/>
        <v>-</v>
      </c>
      <c r="AEC80" s="545" t="str">
        <f t="shared" ca="1" si="325"/>
        <v>-</v>
      </c>
      <c r="AED80" s="545" t="str">
        <f t="shared" ca="1" si="326"/>
        <v>-</v>
      </c>
      <c r="AEE80" s="545" t="b">
        <f t="shared" ca="1" si="326"/>
        <v>1</v>
      </c>
      <c r="AEF80" s="545" t="str">
        <f t="shared" ca="1" si="326"/>
        <v>-</v>
      </c>
      <c r="AEG80" s="545" t="str">
        <f t="shared" ca="1" si="326"/>
        <v>-</v>
      </c>
      <c r="AEH80" s="545" t="str">
        <f t="shared" ca="1" si="326"/>
        <v>-</v>
      </c>
      <c r="AEI80" s="545" t="str">
        <f t="shared" ca="1" si="326"/>
        <v>-</v>
      </c>
      <c r="AEJ80" s="545" t="str">
        <f t="shared" ca="1" si="326"/>
        <v>-</v>
      </c>
      <c r="AEK80" s="545" t="str">
        <f t="shared" ca="1" si="326"/>
        <v>-</v>
      </c>
      <c r="AEL80" s="545" t="str">
        <f t="shared" ca="1" si="326"/>
        <v>-</v>
      </c>
      <c r="AEM80" s="545" t="str">
        <f t="shared" ca="1" si="326"/>
        <v>-</v>
      </c>
      <c r="AEN80" s="545" t="str">
        <f t="shared" ca="1" si="327"/>
        <v>-</v>
      </c>
      <c r="AEO80" s="545" t="str">
        <f t="shared" ca="1" si="327"/>
        <v>-</v>
      </c>
      <c r="AEP80" s="545" t="str">
        <f t="shared" ca="1" si="327"/>
        <v>-</v>
      </c>
      <c r="AEQ80" s="545" t="str">
        <f t="shared" ca="1" si="327"/>
        <v>-</v>
      </c>
      <c r="AER80" s="545" t="str">
        <f t="shared" ca="1" si="327"/>
        <v>-</v>
      </c>
      <c r="AES80" s="545" t="str">
        <f t="shared" ca="1" si="327"/>
        <v>-</v>
      </c>
      <c r="AET80" s="545" t="str">
        <f t="shared" ca="1" si="327"/>
        <v>-</v>
      </c>
      <c r="AEU80" s="545" t="str">
        <f t="shared" ca="1" si="327"/>
        <v>-</v>
      </c>
      <c r="AEV80" s="545" t="str">
        <f t="shared" ca="1" si="327"/>
        <v>-</v>
      </c>
      <c r="AEW80" s="545" t="b">
        <f t="shared" ca="1" si="327"/>
        <v>1</v>
      </c>
      <c r="AEX80" s="535" cm="1">
        <f t="array" aca="1" ref="AEX80" ca="1">INDEX(AEX$13:AEX79,$B80+1,1)</f>
        <v>0</v>
      </c>
      <c r="AEY80" s="483">
        <v>0</v>
      </c>
    </row>
    <row r="81" spans="1:831" outlineLevel="2">
      <c r="A81" s="18">
        <f t="shared" si="221"/>
        <v>68</v>
      </c>
      <c r="B81" s="191">
        <f t="shared" ca="1" si="343"/>
        <v>51</v>
      </c>
      <c r="C81" s="458">
        <f t="shared" ca="1" si="225"/>
        <v>1200</v>
      </c>
      <c r="D81" s="406" t="s">
        <v>3211</v>
      </c>
      <c r="E81" t="b">
        <v>0</v>
      </c>
      <c r="F81" t="b">
        <v>0</v>
      </c>
      <c r="G81" t="b">
        <f t="shared" si="373"/>
        <v>0</v>
      </c>
      <c r="H81" s="191">
        <f t="shared" ca="1" si="338"/>
        <v>17</v>
      </c>
      <c r="I81" s="535" cm="1">
        <f t="array" aca="1" ref="I81" ca="1">INDEX(I$13:I80,$B81+1,1)</f>
        <v>1</v>
      </c>
      <c r="J81" s="535" cm="1">
        <f t="array" aca="1" ref="J81" ca="1">INDEX(J$13:J80,$B81+1,1)</f>
        <v>0</v>
      </c>
      <c r="K81" s="535" cm="1">
        <f t="array" aca="1" ref="K81" ca="1">INDEX(K$13:K80,$B81+1,1)</f>
        <v>1</v>
      </c>
      <c r="L81" s="535" cm="1">
        <f t="array" aca="1" ref="L81" ca="1">INDEX(L$13:L80,$B81+1,1)</f>
        <v>2</v>
      </c>
      <c r="M81" s="535" cm="1">
        <f t="array" aca="1" ref="M81" ca="1">INDEX(M$13:M80,$B81+1,1)</f>
        <v>4</v>
      </c>
      <c r="N81" s="535" cm="1">
        <f t="array" aca="1" ref="N81" ca="1">INDEX(N$13:N80,$B81+1,1)</f>
        <v>3</v>
      </c>
      <c r="O81" s="535" cm="1">
        <f t="array" aca="1" ref="O81" ca="1">INDEX(O$13:O80,$B81+1,1)</f>
        <v>2</v>
      </c>
      <c r="P81" s="535" cm="1">
        <f t="array" aca="1" ref="P81" ca="1">INDEX(P$13:P80,$B81+1,1)</f>
        <v>0</v>
      </c>
      <c r="Q81" s="535" cm="1">
        <f t="array" aca="1" ref="Q81" ca="1">INDEX(Q$13:Q80,$B81+1,1)</f>
        <v>1</v>
      </c>
      <c r="R81" s="535" cm="1">
        <f t="array" aca="1" ref="R81" ca="1">INDEX(R$13:R80,$B81+1,1)</f>
        <v>1</v>
      </c>
      <c r="S81" s="535" cm="1">
        <f t="array" aca="1" ref="S81" ca="1">INDEX(S$13:S80,$B81+1,1)</f>
        <v>1</v>
      </c>
      <c r="T81" s="411">
        <f t="shared" ca="1" si="228"/>
        <v>2</v>
      </c>
      <c r="U81" s="411">
        <f t="shared" ca="1" si="228"/>
        <v>2</v>
      </c>
      <c r="V81" s="411">
        <f t="shared" ca="1" si="229"/>
        <v>2</v>
      </c>
      <c r="W81" s="777" t="b">
        <f t="shared" ca="1" si="230"/>
        <v>1</v>
      </c>
      <c r="X81" s="777" t="b">
        <f t="shared" ca="1" si="230"/>
        <v>1</v>
      </c>
      <c r="Y81" s="777" t="b">
        <f t="shared" ca="1" si="230"/>
        <v>1</v>
      </c>
      <c r="Z81" s="796" t="b" cm="1">
        <f t="array" aca="1" ref="Z81" ca="1">INDEX(Z$13:Z80,$B81+1,1)</f>
        <v>0</v>
      </c>
      <c r="AA81" s="411">
        <f t="shared" ca="1" si="328"/>
        <v>6</v>
      </c>
      <c r="AB81" s="411">
        <f t="shared" ca="1" si="231"/>
        <v>6</v>
      </c>
      <c r="AC81" s="535" cm="1">
        <f t="array" aca="1" ref="AC81" ca="1">INDEX(AC$13:AC80,$B81+1,1)</f>
        <v>6</v>
      </c>
      <c r="AD81" s="535" cm="1">
        <f t="array" aca="1" ref="AD81" ca="1">INDEX(AD$13:AD80,$B81+1,1)</f>
        <v>6</v>
      </c>
      <c r="AE81" s="535" cm="1">
        <f t="array" aca="1" ref="AE81" ca="1">INDEX(AE$13:AE80,$B81+1,1)</f>
        <v>0</v>
      </c>
      <c r="AF81" s="535" cm="1">
        <f t="array" aca="1" ref="AF81" ca="1">INDEX(AF$13:AF80,$B81+1,1)</f>
        <v>0</v>
      </c>
      <c r="AG81" s="535" cm="1">
        <f t="array" aca="1" ref="AG81" ca="1">INDEX(AG$13:AG80,$B81+1,1)</f>
        <v>0</v>
      </c>
      <c r="AH81" s="535" cm="1">
        <f t="array" aca="1" ref="AH81" ca="1">INDEX(AH$13:AH80,$B81+1,1)</f>
        <v>0</v>
      </c>
      <c r="AI81" s="87">
        <f t="shared" ca="1" si="350"/>
        <v>2</v>
      </c>
      <c r="AJ81" s="87">
        <f ca="1">INDEX(CHOOSE($N81,DataAutumn!i.AdultDrys,DataWinter!i.AdultDrys,DataSpring!i.AdultDrys),1,$T81)</f>
        <v>1</v>
      </c>
      <c r="AK81" s="535" cm="1">
        <f t="array" aca="1" ref="AK81" ca="1">INDEX(AK$13:AK80,$B81+1,1)</f>
        <v>2</v>
      </c>
      <c r="AL81" s="535" cm="1">
        <f t="array" aca="1" ref="AL81" ca="1">INDEX(AL$13:AL80,$B81+1,1)</f>
        <v>0</v>
      </c>
      <c r="AM81" s="535" cm="1">
        <f t="array" aca="1" ref="AM81" ca="1">INDEX(AM$13:AM80,$B81+1,1)</f>
        <v>2</v>
      </c>
      <c r="AN81" s="111"/>
      <c r="AO81" s="111"/>
      <c r="AP81" s="111"/>
      <c r="AQ81" s="111"/>
      <c r="AR81" s="111"/>
      <c r="AS81" s="111"/>
      <c r="AT81" s="111"/>
      <c r="AU81" s="111"/>
      <c r="AV81" s="111"/>
      <c r="AW81" s="111"/>
      <c r="AX81" s="111"/>
      <c r="AY81" s="111"/>
      <c r="AZ81" s="111" t="s">
        <v>3207</v>
      </c>
      <c r="BA81" s="312" t="str">
        <f ca="1">LEFT(BA80,LEN($BA$57))     &amp;    TEXT($H81," 00000 ")        &amp;      INDEX(i.ModelStructure,$I81,1)    &amp;" "
&amp; $D81                &amp;    " Past" &amp; TEXT($XV81,"??0%;;??0%;    ") &amp; IF($DK81=0," SFM","")&amp;IF($DK81=1," MFM","")&amp;IF($DK81=7," Mat","")&amp;IF($DQ81=TRUE,"&amp;BBT","    ")              &amp;      " TOL"&amp;INDEX(i.TOL_Desc,1,$N81)
&amp; " Scan"&amp;$AK81       &amp;    CHOOSE($K81+1," CFS"," GFS"," NFS")
&amp; " RR"&amp;TEXT(SUM($FD81:$FE81),"+00%;-00%;    ;@")
&amp; " EL"&amp;IF($EZ81="-","_Opt",TEXT($EZ81,"000%"))
&amp; " Emptys_"&amp;CHOOSE($AI81,"Free  ","Retain","Sell  ","Single")
&amp; " ("&amp;IF(OR($ZH81,AND($ZH81="-",$DD81)),"P","E")   &amp;IF(OR($ZJ81,AND($ZJ81="-",$DE81)),"T","t")        &amp;     "_F"&amp;IF($AAG81&lt;&gt;FALSE,3,0)+COUNTIF($ZY81:$AAC81,TRUE)+COUNTIF($BV81:$BW81,"&gt;0")&amp;IF($AAE81&lt;&gt;FALSE,3,0)+COUNTIF($BV81:$BW81,"&gt;0")&amp;"N"&amp;IF($AAJ81&lt;&gt;"-",$AAJ81,$DI81)&amp;IF($AAK81&lt;&gt;"-",$AAK81,$DJ81)&amp;"L"&amp;$AAV81&amp;$AAW81&amp;")"</f>
        <v>GHG 00017 SE GSW1 Past 35% MFM     TOLSpr Scan2 GFS RR+01% EL000% Emptys_Retain (PT_F33N11L11)</v>
      </c>
      <c r="BB81" s="8" t="str">
        <f ca="1">IF(COUNTIF($BA$13:$BA81,$BA81)=1,"-","Dup")</f>
        <v>-</v>
      </c>
      <c r="BC81" s="18"/>
      <c r="BD81" s="535" t="str" cm="1">
        <f t="array" aca="1" ref="BD81" ca="1">INDEX(BD$13:BD80,$B81+1,1)</f>
        <v>-</v>
      </c>
      <c r="BE81" s="535" t="str" cm="1">
        <f t="array" aca="1" ref="BE81" ca="1">INDEX(BE$13:BE80,$B81+1,1)</f>
        <v>-</v>
      </c>
      <c r="BF81" s="535" t="str" cm="1">
        <f t="array" aca="1" ref="BF81" ca="1">INDEX(BF$13:BF80,$B81+1,1)</f>
        <v>-</v>
      </c>
      <c r="BG81" s="535" t="str" cm="1">
        <f t="array" aca="1" ref="BG81" ca="1">INDEX(BG$13:BG80,$B81+1,1)</f>
        <v>-</v>
      </c>
      <c r="BH81" s="535" t="str" cm="1">
        <f t="array" aca="1" ref="BH81" ca="1">INDEX(BH$13:BH80,$B81+1,1)</f>
        <v>-</v>
      </c>
      <c r="BI81" s="535" t="str" cm="1">
        <f t="array" aca="1" ref="BI81" ca="1">INDEX(BI$13:BI80,$B81+1,1)</f>
        <v>-</v>
      </c>
      <c r="BJ81" s="535" t="str" cm="1">
        <f t="array" aca="1" ref="BJ81" ca="1">INDEX(BJ$13:BJ80,$B81+1,1)</f>
        <v>-</v>
      </c>
      <c r="BK81" s="535" t="str" cm="1">
        <f t="array" aca="1" ref="BK81" ca="1">INDEX(BK$13:BK80,$B81+1,1)</f>
        <v>-</v>
      </c>
      <c r="BL81" s="535" t="str" cm="1">
        <f t="array" aca="1" ref="BL81" ca="1">INDEX(BL$13:BL80,$B81+1,1)</f>
        <v>-</v>
      </c>
      <c r="BM81" s="18"/>
      <c r="BN81" s="411" t="b">
        <f t="shared" ca="1" si="232"/>
        <v>1</v>
      </c>
      <c r="BO81" s="411" t="str">
        <f t="shared" ca="1" si="232"/>
        <v>-</v>
      </c>
      <c r="BP81" s="411" t="b">
        <f t="shared" ca="1" si="232"/>
        <v>0</v>
      </c>
      <c r="BQ81" s="411" t="str">
        <f t="shared" ca="1" si="232"/>
        <v>-</v>
      </c>
      <c r="BR81" s="411" t="str">
        <f t="shared" ca="1" si="232"/>
        <v>-</v>
      </c>
      <c r="BS81" s="411" t="str">
        <f t="shared" ca="1" si="232"/>
        <v>-</v>
      </c>
      <c r="BT81" s="411" t="str">
        <f t="shared" ca="1" si="232"/>
        <v>-</v>
      </c>
      <c r="BU81" s="411" t="str">
        <f t="shared" ca="1" si="232"/>
        <v>-</v>
      </c>
      <c r="BV81" s="411" t="str">
        <f t="shared" ca="1" si="232"/>
        <v>-</v>
      </c>
      <c r="BW81" s="411" t="str">
        <f t="shared" ca="1" si="232"/>
        <v>-</v>
      </c>
      <c r="BX81" s="411" t="str">
        <f t="shared" ca="1" si="232"/>
        <v>-</v>
      </c>
      <c r="BY81" s="411" t="str">
        <f t="shared" ca="1" si="232"/>
        <v>-</v>
      </c>
      <c r="BZ81" s="411" t="b">
        <f t="shared" ca="1" si="232"/>
        <v>0</v>
      </c>
      <c r="CA81" s="87">
        <f t="shared" ca="1" si="232"/>
        <v>0</v>
      </c>
      <c r="CB81" s="535" t="str" cm="1">
        <f t="array" aca="1" ref="CB81" ca="1">INDEX(CB$13:CB80,$B81+1,1)</f>
        <v>-</v>
      </c>
      <c r="CC81" s="535" t="str" cm="1">
        <f t="array" aca="1" ref="CC81" ca="1">INDEX(CC$13:CC80,$B81+1,1)</f>
        <v>-</v>
      </c>
      <c r="CD81" s="535" t="str" cm="1">
        <f t="array" aca="1" ref="CD81" ca="1">INDEX(CD$13:CD80,$B81+1,1)</f>
        <v>-</v>
      </c>
      <c r="CE81" s="535" t="b" cm="1">
        <f t="array" aca="1" ref="CE81" ca="1">INDEX(CE$13:CE80,$B81+1,1)</f>
        <v>1</v>
      </c>
      <c r="CF81" s="18"/>
      <c r="CG81" s="535" t="str" cm="1">
        <f t="array" aca="1" ref="CG81" ca="1">INDEX(CG$13:CG80,$B81+1,1)</f>
        <v>-</v>
      </c>
      <c r="CH81" s="411" t="str">
        <f t="shared" ca="1" si="233"/>
        <v>-</v>
      </c>
      <c r="CI81" s="411">
        <f t="shared" ca="1" si="234"/>
        <v>1</v>
      </c>
      <c r="CJ81" s="411">
        <f t="shared" ca="1" si="234"/>
        <v>1</v>
      </c>
      <c r="CK81" s="535" t="str" cm="1">
        <f t="array" aca="1" ref="CK81" ca="1">INDEX(CK$13:CK80,$B81+1,1)</f>
        <v>-</v>
      </c>
      <c r="CL81" s="535" t="str" cm="1">
        <f t="array" aca="1" ref="CL81" ca="1">INDEX(CL$13:CL80,$B81+1,1)</f>
        <v>-</v>
      </c>
      <c r="CM81" s="535" t="str" cm="1">
        <f t="array" aca="1" ref="CM81" ca="1">INDEX(CM$13:CM80,$B81+1,1)</f>
        <v>-</v>
      </c>
      <c r="CN81" s="411" t="str">
        <f t="shared" ca="1" si="235"/>
        <v>-</v>
      </c>
      <c r="CO81" s="411">
        <f t="shared" ca="1" si="236"/>
        <v>1</v>
      </c>
      <c r="CP81" s="411">
        <f t="shared" ca="1" si="236"/>
        <v>1</v>
      </c>
      <c r="CQ81" s="535" t="str" cm="1">
        <f t="array" aca="1" ref="CQ81" ca="1">INDEX(CQ$13:CQ80,$B81+1,1)</f>
        <v>-</v>
      </c>
      <c r="CR81" s="411" t="str">
        <f t="shared" ca="1" si="237"/>
        <v>-</v>
      </c>
      <c r="CS81" s="411">
        <f t="shared" ca="1" si="238"/>
        <v>1</v>
      </c>
      <c r="CT81" s="535" t="str" cm="1">
        <f t="array" aca="1" ref="CT81" ca="1">INDEX(CT$13:CT80,$B81+1,1)</f>
        <v>-</v>
      </c>
      <c r="CU81" s="535" t="str" cm="1">
        <f t="array" aca="1" ref="CU81" ca="1">INDEX(CU$13:CU80,$B81+1,1)</f>
        <v>-</v>
      </c>
      <c r="CV81" s="411">
        <f t="shared" ca="1" si="239"/>
        <v>1</v>
      </c>
      <c r="CW81" s="535" t="str" cm="1">
        <f t="array" aca="1" ref="CW81" ca="1">INDEX(CW$13:CW80,$B81+1,1)</f>
        <v>-</v>
      </c>
      <c r="CX81" s="411" t="str">
        <f t="shared" ca="1" si="240"/>
        <v>-</v>
      </c>
      <c r="CY81" s="411">
        <f t="shared" ca="1" si="241"/>
        <v>1</v>
      </c>
      <c r="CZ81" s="411">
        <f t="shared" ca="1" si="241"/>
        <v>1</v>
      </c>
      <c r="DA81" s="535" cm="1">
        <f t="array" aca="1" ref="DA81" ca="1">INDEX(DA$13:DA80,$B81+1,1)</f>
        <v>720</v>
      </c>
      <c r="DB81" s="535" cm="1">
        <f t="array" aca="1" ref="DB81" ca="1">INDEX(DB$13:DB80,$B81+1,1)</f>
        <v>720</v>
      </c>
      <c r="DC81" s="18"/>
      <c r="DD81" s="535" t="b" cm="1">
        <f t="array" aca="1" ref="DD81" ca="1">INDEX(DD$13:DD80,$B81+1,1)</f>
        <v>1</v>
      </c>
      <c r="DE81" s="535" t="b" cm="1">
        <f t="array" aca="1" ref="DE81" ca="1">INDEX(DE$13:DE80,$B81+1,1)</f>
        <v>1</v>
      </c>
      <c r="DF81" s="535" t="b" cm="1">
        <f t="array" aca="1" ref="DF81" ca="1">INDEX(DF$13:DF80,$B81+1,1)</f>
        <v>1</v>
      </c>
      <c r="DG81" s="87">
        <f t="shared" ca="1" si="329"/>
        <v>0</v>
      </c>
      <c r="DH81" s="804" cm="1">
        <f t="array" aca="1" ref="DH81" ca="1">VALUE(IFERROR(VALUE($K81),0) &amp; _xlfn.SWITCH($CD81,"-",4,$CD81) &amp; $L81 &amp; $T81 &amp; "00" &amp; $N81 &amp; $AK81 &amp; $R81 &amp; _xlfn.SWITCH($AM81,3,1,$AM81) &amp; _xlfn.SWITCH($M81,4,0,$M81) &amp; _xlfn.SWITCH($AD81,6,1,$AD81))</f>
        <v>142200321201</v>
      </c>
      <c r="DI81" s="535" cm="1">
        <f t="array" aca="1" ref="DI81" ca="1">INDEX(DI$13:DI80,$B81+1,1)</f>
        <v>1</v>
      </c>
      <c r="DJ81" s="535" cm="1">
        <f t="array" aca="1" ref="DJ81" ca="1">INDEX(DJ$13:DJ80,$B81+1,1)</f>
        <v>1</v>
      </c>
      <c r="DK81" s="411">
        <f t="shared" ca="1" si="242"/>
        <v>1</v>
      </c>
      <c r="DL81" s="411">
        <f t="shared" ca="1" si="242"/>
        <v>60</v>
      </c>
      <c r="DM81" s="411" t="str">
        <f t="shared" ca="1" si="242"/>
        <v>-</v>
      </c>
      <c r="DN81" s="411" t="str">
        <f t="shared" ca="1" si="242"/>
        <v>-</v>
      </c>
      <c r="DO81" s="411" t="str">
        <f t="shared" ca="1" si="242"/>
        <v>-</v>
      </c>
      <c r="DP81" s="411" t="str">
        <f t="shared" ca="1" si="242"/>
        <v>-</v>
      </c>
      <c r="DQ81" s="411" t="b">
        <f t="shared" ca="1" si="243"/>
        <v>0</v>
      </c>
      <c r="DR81" s="411" t="str">
        <f t="shared" ca="1" si="244"/>
        <v>-</v>
      </c>
      <c r="DS81" s="411" t="str">
        <f t="shared" ca="1" si="244"/>
        <v>-</v>
      </c>
      <c r="DT81" s="411" t="str">
        <f t="shared" ca="1" si="244"/>
        <v>-</v>
      </c>
      <c r="DU81" s="411" t="str">
        <f t="shared" ca="1" si="244"/>
        <v>-</v>
      </c>
      <c r="DV81" s="411">
        <f t="shared" ca="1" si="244"/>
        <v>500</v>
      </c>
      <c r="DW81" s="411">
        <f t="shared" ca="1" si="244"/>
        <v>500</v>
      </c>
      <c r="DX81" s="411" t="str">
        <f t="shared" ca="1" si="244"/>
        <v>-</v>
      </c>
      <c r="DY81" s="411" t="str">
        <f t="shared" ca="1" si="244"/>
        <v>-</v>
      </c>
      <c r="DZ81" s="411" t="str">
        <f t="shared" ca="1" si="244"/>
        <v>-</v>
      </c>
      <c r="EA81" s="411" t="str">
        <f t="shared" ca="1" si="385"/>
        <v>-</v>
      </c>
      <c r="EB81" s="411" t="str">
        <f t="shared" ca="1" si="385"/>
        <v>-</v>
      </c>
      <c r="EC81" s="535" cm="1">
        <f t="array" aca="1" ref="EC81" ca="1">INDEX(EC$13:EC80,$B81+1,1)</f>
        <v>0</v>
      </c>
      <c r="ED81" s="535" cm="1">
        <f t="array" aca="1" ref="ED81" ca="1">INDEX(ED$13:ED80,$B81+1,1)</f>
        <v>999999</v>
      </c>
      <c r="EE81" s="535" cm="1">
        <f t="array" aca="1" ref="EE81" ca="1">INDEX(EE$13:EE80,$B81+1,1)</f>
        <v>999999</v>
      </c>
      <c r="EF81" s="535" cm="1">
        <f t="array" aca="1" ref="EF81" ca="1">INDEX(EF$13:EF80,$B81+1,1)</f>
        <v>999999</v>
      </c>
      <c r="EG81" s="535" cm="1">
        <f t="array" aca="1" ref="EG81" ca="1">INDEX(EG$13:EG80,$B81+1,1)</f>
        <v>999999</v>
      </c>
      <c r="EH81" s="535" cm="1">
        <f t="array" aca="1" ref="EH81" ca="1">INDEX(EH$13:EH80,$B81+1,1)</f>
        <v>999999</v>
      </c>
      <c r="EI81" s="535" cm="1">
        <f t="array" aca="1" ref="EI81" ca="1">INDEX(EI$13:EI80,$B81+1,1)</f>
        <v>999999</v>
      </c>
      <c r="EJ81" s="535" cm="1">
        <f t="array" aca="1" ref="EJ81" ca="1">INDEX(EJ$13:EJ80,$B81+1,1)</f>
        <v>999999</v>
      </c>
      <c r="EK81" s="535" cm="1">
        <f t="array" aca="1" ref="EK81" ca="1">INDEX(EK$13:EK80,$B81+1,1)</f>
        <v>999999</v>
      </c>
      <c r="EL81" s="535" cm="1">
        <f t="array" aca="1" ref="EL81" ca="1">INDEX(EL$13:EL80,$B81+1,1)</f>
        <v>999999</v>
      </c>
      <c r="EM81" s="535" cm="1">
        <f t="array" aca="1" ref="EM81" ca="1">INDEX(EM$13:EM80,$B81+1,1)</f>
        <v>999999</v>
      </c>
      <c r="EN81" s="535" cm="1">
        <f t="array" aca="1" ref="EN81" ca="1">INDEX(EN$13:EN80,$B81+1,1)</f>
        <v>999999</v>
      </c>
      <c r="EO81" s="535" cm="1">
        <f t="array" aca="1" ref="EO81" ca="1">INDEX(EO$13:EO80,$B81+1,1)</f>
        <v>999999</v>
      </c>
      <c r="EP81" s="782">
        <f t="shared" ca="1" si="246"/>
        <v>0</v>
      </c>
      <c r="EQ81" s="782">
        <f t="shared" ca="1" si="246"/>
        <v>0</v>
      </c>
      <c r="ER81" s="782">
        <f t="shared" ca="1" si="246"/>
        <v>999999</v>
      </c>
      <c r="ES81" s="800" t="str">
        <f t="shared" ca="1" si="330"/>
        <v>-</v>
      </c>
      <c r="ET81" s="800" t="str">
        <f t="shared" ca="1" si="247"/>
        <v>-</v>
      </c>
      <c r="EU81" s="801" t="str">
        <f t="shared" ca="1" si="248"/>
        <v>-</v>
      </c>
      <c r="EV81" s="802" t="str">
        <f t="shared" ca="1" si="374"/>
        <v>-</v>
      </c>
      <c r="EW81" s="781">
        <f t="shared" ca="1" si="249"/>
        <v>999999</v>
      </c>
      <c r="EX81" s="779">
        <f t="shared" ca="1" si="332"/>
        <v>999999</v>
      </c>
      <c r="EY81" s="780">
        <f t="shared" ca="1" si="333"/>
        <v>999999</v>
      </c>
      <c r="EZ81" s="727" cm="1">
        <f t="array" aca="1" ref="EZ81" ca="1">INDEX(i.ELMated,$AB81+1,1)</f>
        <v>0</v>
      </c>
      <c r="FA81" s="728" cm="1">
        <f t="array" aca="1" ref="FA81" ca="1">INDEX(i.ELMatedEst,$AA81+1,$T81)</f>
        <v>0</v>
      </c>
      <c r="FB81" s="535" t="str" cm="1">
        <f t="array" aca="1" ref="FB81" ca="1">INDEX(FB$13:FB80,$B81+1,1)</f>
        <v>-</v>
      </c>
      <c r="FC81" s="535" t="str" cm="1">
        <f t="array" aca="1" ref="FC81" ca="1">INDEX(FC$13:FC80,$B81+1,1)</f>
        <v>-</v>
      </c>
      <c r="FD81" s="664">
        <f t="shared" ca="1" si="250"/>
        <v>0</v>
      </c>
      <c r="FE81" s="666">
        <f t="shared" ca="1" si="251"/>
        <v>5.0000000000000001E-3</v>
      </c>
      <c r="FF81" s="191">
        <f t="shared" ca="1" si="339"/>
        <v>0.95</v>
      </c>
      <c r="FG81" s="667">
        <f t="shared" ca="1" si="252"/>
        <v>0.12</v>
      </c>
      <c r="FH81" s="667">
        <f ca="1">INDEX(CHOOSE($N81,DataAutumn!i.EL_PropnSold,DataWinter!i.EL_PropnSold,DataSpring!i.EL_PropnSold),$AI81,$T81)*INDEX(i.ELMatedEst,$AB81+1,$T81)*i.dAdultRR_ELPropSold
+INDEX(i.dryman,($AJ81-1)*4+$AI81,FH$7)</f>
        <v>0</v>
      </c>
      <c r="FI81" s="667">
        <f ca="1">INDEX(CHOOSE($N81,DataAutumn!i.EL_PropnSold,DataWinter!i.EL_PropnSold,DataSpring!i.EL_PropnSold),$AI81,$T81)*INDEX(i.ELMatedEst,$AB81+1,$T81)*i.dAdultRR_ELPropSold
+INDEX(i.dryman,($AJ81-1)*4+$AI81,FI$7)</f>
        <v>3.125E-2</v>
      </c>
      <c r="FJ81" s="667">
        <f ca="1">INDEX(CHOOSE($N81,DataAutumn!i.EL_PropnSold,DataWinter!i.EL_PropnSold,DataSpring!i.EL_PropnSold),$AI81,$T81)*INDEX(i.ELMatedEst,$AB81+1,$T81)*i.dAdultRR_ELPropSold
+INDEX(i.dryman,($AJ81-1)*4+$AI81,FJ$7)</f>
        <v>3.125E-2</v>
      </c>
      <c r="FK81" s="667">
        <f ca="1">INDEX(CHOOSE($N81,DataAutumn!i.EL_PropnSold,DataWinter!i.EL_PropnSold,DataSpring!i.EL_PropnSold),$AI81,$T81)*INDEX(i.ELMatedEst,$AB81+1,$T81)*i.dAdultRR_ELPropSold
+INDEX(i.dryman,($AJ81-1)*4+$AI81,FK$7)</f>
        <v>3.125E-2</v>
      </c>
      <c r="FL81" s="668">
        <f ca="1">INDEX(CHOOSE($N81,DataAutumn!i.EL_PropnSold,DataWinter!i.EL_PropnSold,DataSpring!i.EL_PropnSold),$AI81,$T81)*INDEX(i.ELMatedEst,$AB81+1,$T81)*i.dAdultLSurv_ELPropSold</f>
        <v>0</v>
      </c>
      <c r="FM81" s="666" t="b">
        <f t="shared" ca="1" si="253"/>
        <v>0</v>
      </c>
      <c r="FN81" s="666" t="b">
        <f t="shared" ca="1" si="253"/>
        <v>0</v>
      </c>
      <c r="FO81" s="716" t="b">
        <f t="shared" ca="1" si="254"/>
        <v>1</v>
      </c>
      <c r="FP81" s="666" t="b">
        <f t="shared" ca="1" si="253"/>
        <v>0</v>
      </c>
      <c r="FQ81" s="668">
        <f t="shared" ca="1" si="255"/>
        <v>1</v>
      </c>
      <c r="FR81" s="669">
        <f t="shared" ca="1" si="256"/>
        <v>0</v>
      </c>
      <c r="FS81" s="670" t="b">
        <f t="shared" ca="1" si="257"/>
        <v>0</v>
      </c>
      <c r="FT81" s="665" t="b">
        <f t="shared" ca="1" si="258"/>
        <v>0</v>
      </c>
      <c r="FU81" s="411" t="b">
        <f t="shared" ca="1" si="258"/>
        <v>0</v>
      </c>
      <c r="FV81" s="411" t="b">
        <f t="shared" ca="1" si="258"/>
        <v>1</v>
      </c>
      <c r="FW81" s="87">
        <f t="shared" ca="1" si="259"/>
        <v>2</v>
      </c>
      <c r="FX81" s="87">
        <f t="shared" ca="1" si="259"/>
        <v>2</v>
      </c>
      <c r="FY81" s="411">
        <f t="shared" ca="1" si="260"/>
        <v>1</v>
      </c>
      <c r="FZ81" s="411">
        <f t="shared" ca="1" si="261"/>
        <v>1</v>
      </c>
      <c r="GA81" s="411">
        <f t="shared" ca="1" si="261"/>
        <v>1</v>
      </c>
      <c r="GB81" s="411">
        <f t="shared" ca="1" si="262"/>
        <v>1</v>
      </c>
      <c r="GC81" s="411">
        <f t="shared" ca="1" si="263"/>
        <v>0.35</v>
      </c>
      <c r="GD81" s="411" t="b">
        <f t="shared" ca="1" si="263"/>
        <v>1</v>
      </c>
      <c r="GE81" s="411" t="b">
        <f t="shared" ca="1" si="263"/>
        <v>0</v>
      </c>
      <c r="GF81" s="411" t="b">
        <f t="shared" ca="1" si="263"/>
        <v>0</v>
      </c>
      <c r="GG81" s="411" t="b">
        <f t="shared" ca="1" si="263"/>
        <v>0</v>
      </c>
      <c r="GH81" s="87">
        <f t="shared" ca="1" si="264"/>
        <v>1</v>
      </c>
      <c r="GI81" s="87">
        <f t="shared" ca="1" si="264"/>
        <v>1</v>
      </c>
      <c r="GJ81" s="87">
        <f t="shared" ca="1" si="264"/>
        <v>1</v>
      </c>
      <c r="GK81" s="87">
        <f t="shared" ca="1" si="264"/>
        <v>1</v>
      </c>
      <c r="GL81" s="87">
        <f t="shared" ca="1" si="264"/>
        <v>1</v>
      </c>
      <c r="GM81" s="87">
        <f t="shared" ca="1" si="264"/>
        <v>1</v>
      </c>
      <c r="GN81" s="87">
        <f t="shared" ca="1" si="264"/>
        <v>1</v>
      </c>
      <c r="GO81" s="87">
        <f t="shared" ca="1" si="264"/>
        <v>1</v>
      </c>
      <c r="GP81" s="535" cm="1">
        <f t="array" aca="1" ref="GP81" ca="1">INDEX(GP$13:GP80,$B81+1,1)</f>
        <v>0</v>
      </c>
      <c r="GQ81" s="535" cm="1">
        <f t="array" aca="1" ref="GQ81" ca="1">INDEX(GQ$13:GQ80,$B81+1,1)</f>
        <v>0</v>
      </c>
      <c r="GR81" s="535" cm="1">
        <f t="array" aca="1" ref="GR81" ca="1">INDEX(GR$13:GR80,$B81+1,1)</f>
        <v>0</v>
      </c>
      <c r="GS81" s="535" cm="1">
        <f t="array" aca="1" ref="GS81" ca="1">INDEX(GS$13:GS80,$B81+1,1)</f>
        <v>0</v>
      </c>
      <c r="GT81" s="411" cm="1">
        <f t="array" aca="1" ref="GT81" ca="1">INDEX(i.dse_type,1,$L81)</f>
        <v>0</v>
      </c>
      <c r="GU81" s="535" t="str" cm="1">
        <f t="array" aca="1" ref="GU81" ca="1">INDEX(GU$13:GU80,$B81+1,1)</f>
        <v>-</v>
      </c>
      <c r="GV81" s="535" t="str" cm="1">
        <f t="array" aca="1" ref="GV81" ca="1">INDEX(GV$13:GV80,$B81+1,1)</f>
        <v>-</v>
      </c>
      <c r="GW81" s="535" t="str" cm="1">
        <f t="array" aca="1" ref="GW81" ca="1">INDEX(GW$13:GW80,$B81+1,1)</f>
        <v>-</v>
      </c>
      <c r="GX81" s="18"/>
      <c r="GY81" s="535" t="str" cm="1">
        <f t="array" aca="1" ref="GY81" ca="1">INDEX(GY$13:GY80,$B81+1,1)</f>
        <v>-</v>
      </c>
      <c r="GZ81" s="535" t="str" cm="1">
        <f t="array" aca="1" ref="GZ81" ca="1">INDEX(GZ$13:GZ80,$B81+1,1)</f>
        <v>-</v>
      </c>
      <c r="HA81" s="535" t="str" cm="1">
        <f t="array" aca="1" ref="HA81" ca="1">INDEX(HA$13:HA80,$B81+1,1)</f>
        <v>-</v>
      </c>
      <c r="HB81" s="411">
        <f t="shared" si="334"/>
        <v>0</v>
      </c>
      <c r="HC81" s="535" t="str" cm="1">
        <f t="array" aca="1" ref="HC81" ca="1">INDEX(HC$13:HC80,$B81+1,1)</f>
        <v>-</v>
      </c>
      <c r="HD81" s="535" cm="1">
        <f t="array" aca="1" ref="HD81" ca="1">INDEX(HD$13:HD80,$B81+1,1)</f>
        <v>1</v>
      </c>
      <c r="HE81" s="535" cm="1">
        <f t="array" aca="1" ref="HE81" ca="1">INDEX(HE$13:HE80,$B81+1,1)</f>
        <v>1</v>
      </c>
      <c r="HF81" s="535" t="str" cm="1">
        <f t="array" aca="1" ref="HF81" ca="1">INDEX(HF$13:HF80,$B81+1,1)</f>
        <v>-</v>
      </c>
      <c r="HG81" s="535" t="str" cm="1">
        <f t="array" aca="1" ref="HG81" ca="1">INDEX(HG$13:HG80,$B81+1,1)</f>
        <v>-</v>
      </c>
      <c r="HH81" s="535" t="str" cm="1">
        <f t="array" aca="1" ref="HH81" ca="1">INDEX(HH$13:HH80,$B81+1,1)</f>
        <v>-</v>
      </c>
      <c r="HI81" s="535" t="str" cm="1">
        <f t="array" aca="1" ref="HI81" ca="1">INDEX(HI$13:HI80,$B81+1,1)</f>
        <v>-</v>
      </c>
      <c r="HJ81" s="535" t="str" cm="1">
        <f t="array" aca="1" ref="HJ81" ca="1">INDEX(HJ$13:HJ80,$B81+1,1)</f>
        <v>-</v>
      </c>
      <c r="HK81" s="535" t="str" cm="1">
        <f t="array" aca="1" ref="HK81" ca="1">INDEX(HK$13:HK80,$B81+1,1)</f>
        <v>-</v>
      </c>
      <c r="HL81" s="535" t="str" cm="1">
        <f t="array" aca="1" ref="HL81" ca="1">INDEX(HL$13:HL80,$B81+1,1)</f>
        <v>-</v>
      </c>
      <c r="HM81" s="535" t="str" cm="1">
        <f t="array" aca="1" ref="HM81" ca="1">INDEX(HM$13:HM80,$B81+1,1)</f>
        <v>-</v>
      </c>
      <c r="HN81" s="535" t="str" cm="1">
        <f t="array" aca="1" ref="HN81" ca="1">INDEX(HN$13:HN80,$B81+1,1)</f>
        <v>-</v>
      </c>
      <c r="HO81" s="535" t="str" cm="1">
        <f t="array" aca="1" ref="HO81" ca="1">INDEX(HO$13:HO80,$B81+1,1)</f>
        <v>-</v>
      </c>
      <c r="HP81" s="535" t="str" cm="1">
        <f t="array" aca="1" ref="HP81" ca="1">INDEX(HP$13:HP80,$B81+1,1)</f>
        <v>-</v>
      </c>
      <c r="HQ81" s="535" t="str" cm="1">
        <f t="array" aca="1" ref="HQ81" ca="1">INDEX(HQ$13:HQ80,$B81+1,1)</f>
        <v>-</v>
      </c>
      <c r="HR81" s="535" t="str" cm="1">
        <f t="array" aca="1" ref="HR81" ca="1">INDEX(HR$13:HR80,$B81+1,1)</f>
        <v>-</v>
      </c>
      <c r="HS81" s="535" t="str" cm="1">
        <f t="array" aca="1" ref="HS81" ca="1">INDEX(HS$13:HS80,$B81+1,1)</f>
        <v>-</v>
      </c>
      <c r="HT81" s="535" t="str" cm="1">
        <f t="array" aca="1" ref="HT81" ca="1">INDEX(HT$13:HT80,$B81+1,1)</f>
        <v>-</v>
      </c>
      <c r="HU81" s="535" t="str" cm="1">
        <f t="array" aca="1" ref="HU81" ca="1">INDEX(HU$13:HU80,$B81+1,1)</f>
        <v>-</v>
      </c>
      <c r="HV81" s="535" t="str" cm="1">
        <f t="array" aca="1" ref="HV81" ca="1">INDEX(HV$13:HV80,$B81+1,1)</f>
        <v>-</v>
      </c>
      <c r="HW81" s="535" t="str" cm="1">
        <f t="array" aca="1" ref="HW81" ca="1">INDEX(HW$13:HW80,$B81+1,1)</f>
        <v>-</v>
      </c>
      <c r="HX81" s="535" t="str" cm="1">
        <f t="array" aca="1" ref="HX81" ca="1">INDEX(HX$13:HX80,$B81+1,1)</f>
        <v>-</v>
      </c>
      <c r="HY81" s="535" t="str" cm="1">
        <f t="array" aca="1" ref="HY81" ca="1">INDEX(HY$13:HY80,$B81+1,1)</f>
        <v>-</v>
      </c>
      <c r="HZ81" s="535" t="str" cm="1">
        <f t="array" aca="1" ref="HZ81" ca="1">INDEX(HZ$13:HZ80,$B81+1,1)</f>
        <v>-</v>
      </c>
      <c r="IA81" s="535" cm="1">
        <f t="array" aca="1" ref="IA81" ca="1">INDEX(IA$13:IA80,$B81+1,1)</f>
        <v>0</v>
      </c>
      <c r="IB81" s="535" t="str" cm="1">
        <f t="array" aca="1" ref="IB81" ca="1">INDEX(IB$13:IB80,$B81+1,1)</f>
        <v>-</v>
      </c>
      <c r="IC81" s="535" cm="1">
        <f t="array" aca="1" ref="IC81" ca="1">INDEX(IC$13:IC80,$B81+1,1)</f>
        <v>1</v>
      </c>
      <c r="ID81" s="727">
        <f t="shared" si="265"/>
        <v>0</v>
      </c>
      <c r="IE81" s="727">
        <f t="shared" si="265"/>
        <v>0</v>
      </c>
      <c r="IF81" s="727">
        <f t="shared" si="265"/>
        <v>0</v>
      </c>
      <c r="IG81" s="727">
        <f t="shared" si="266"/>
        <v>0</v>
      </c>
      <c r="IH81" s="727">
        <f t="shared" si="266"/>
        <v>0</v>
      </c>
      <c r="II81" s="727">
        <f t="shared" si="266"/>
        <v>0</v>
      </c>
      <c r="IJ81" s="535" cm="1">
        <f t="array" aca="1" ref="IJ81" ca="1">INDEX(IJ$13:IJ80,$B81+1,1)</f>
        <v>0</v>
      </c>
      <c r="IK81" s="727">
        <f t="shared" si="267"/>
        <v>1</v>
      </c>
      <c r="IL81" s="727">
        <f t="shared" si="267"/>
        <v>0</v>
      </c>
      <c r="IM81" s="727">
        <f t="shared" si="267"/>
        <v>0</v>
      </c>
      <c r="IN81" s="727">
        <f t="shared" si="267"/>
        <v>0</v>
      </c>
      <c r="IO81" s="535" cm="1">
        <f t="array" aca="1" ref="IO81" ca="1">INDEX(IO$13:IO80,$B81+1,1)</f>
        <v>0</v>
      </c>
      <c r="IP81" s="727">
        <f t="shared" si="267"/>
        <v>0</v>
      </c>
      <c r="IQ81" s="18"/>
      <c r="IR81" s="535" t="str" cm="1">
        <f t="array" aca="1" ref="IR81" ca="1">INDEX(IR$13:IR80,$B81+1,1)</f>
        <v>-</v>
      </c>
      <c r="IS81" s="535" t="str" cm="1">
        <f t="array" aca="1" ref="IS81" ca="1">INDEX(IS$13:IS80,$B81+1,1)</f>
        <v>-</v>
      </c>
      <c r="IT81" s="535" t="str" cm="1">
        <f t="array" aca="1" ref="IT81" ca="1">INDEX(IT$13:IT80,$B81+1,1)</f>
        <v>-</v>
      </c>
      <c r="IU81" s="535" t="str" cm="1">
        <f t="array" aca="1" ref="IU81" ca="1">INDEX(IU$13:IU80,$B81+1,1)</f>
        <v>-</v>
      </c>
      <c r="IV81" s="535" t="str" cm="1">
        <f t="array" aca="1" ref="IV81" ca="1">INDEX(IV$13:IV80,$B81+1,1)</f>
        <v>-</v>
      </c>
      <c r="IW81" s="535" t="str" cm="1">
        <f t="array" aca="1" ref="IW81" ca="1">INDEX(IW$13:IW80,$B81+1,1)</f>
        <v>-</v>
      </c>
      <c r="IX81" s="535" t="str" cm="1">
        <f t="array" aca="1" ref="IX81" ca="1">INDEX(IX$13:IX80,$B81+1,1)</f>
        <v>-</v>
      </c>
      <c r="IY81" s="535" t="str" cm="1">
        <f t="array" aca="1" ref="IY81" ca="1">INDEX(IY$13:IY80,$B81+1,1)</f>
        <v>-</v>
      </c>
      <c r="IZ81" s="535" t="str" cm="1">
        <f t="array" aca="1" ref="IZ81" ca="1">INDEX(IZ$13:IZ80,$B81+1,1)</f>
        <v>-</v>
      </c>
      <c r="JA81" s="535" t="str" cm="1">
        <f t="array" aca="1" ref="JA81" ca="1">INDEX(JA$13:JA80,$B81+1,1)</f>
        <v>-</v>
      </c>
      <c r="JB81" s="535" t="str" cm="1">
        <f t="array" aca="1" ref="JB81" ca="1">INDEX(JB$13:JB80,$B81+1,1)</f>
        <v>-</v>
      </c>
      <c r="JC81" s="535" t="str" cm="1">
        <f t="array" aca="1" ref="JC81" ca="1">INDEX(JC$13:JC80,$B81+1,1)</f>
        <v>-</v>
      </c>
      <c r="JD81" s="535" t="str" cm="1">
        <f t="array" aca="1" ref="JD81" ca="1">INDEX(JD$13:JD80,$B81+1,1)</f>
        <v>-</v>
      </c>
      <c r="JE81" s="535" t="str" cm="1">
        <f t="array" aca="1" ref="JE81" ca="1">INDEX(JE$13:JE80,$B81+1,1)</f>
        <v>-</v>
      </c>
      <c r="JF81" s="535" t="str" cm="1">
        <f t="array" aca="1" ref="JF81" ca="1">INDEX(JF$13:JF80,$B81+1,1)</f>
        <v>-</v>
      </c>
      <c r="JG81" s="535" t="str" cm="1">
        <f t="array" aca="1" ref="JG81" ca="1">INDEX(JG$13:JG80,$B81+1,1)</f>
        <v>-</v>
      </c>
      <c r="JH81" s="535" cm="1">
        <f t="array" aca="1" ref="JH81" ca="1">INDEX(JH$13:JH80,$B81+1,1)</f>
        <v>0</v>
      </c>
      <c r="JI81" s="535" cm="1">
        <f t="array" aca="1" ref="JI81" ca="1">INDEX(JI$13:JI80,$B81+1,1)</f>
        <v>0</v>
      </c>
      <c r="JJ81" s="545" cm="1">
        <f t="array" aca="1" ref="JJ81" ca="1">IF(AND($N81=JJ$10,$AS81&lt;&gt;0),INDEX(i.LTWFeedLevels,$AS81,12),0)</f>
        <v>0</v>
      </c>
      <c r="JK81" s="630" cm="1">
        <f t="array" aca="1" ref="JK81" ca="1">IF(AND($N81=JK$10,$AT81&lt;&gt;0),INDEX(i.LTWFeedLevels,$AT81,12),0)</f>
        <v>0</v>
      </c>
      <c r="JL81" s="457">
        <f t="shared" ca="1" si="375"/>
        <v>0</v>
      </c>
      <c r="JM81" s="457">
        <f t="shared" ca="1" si="376"/>
        <v>0</v>
      </c>
      <c r="JN81" s="457">
        <f t="shared" ca="1" si="377"/>
        <v>0</v>
      </c>
      <c r="JO81" s="545" cm="1">
        <f t="array" aca="1" ref="JO81" ca="1">IF(AND($N81=JO$10,$AS81&lt;&gt;0),INDEX(i.LTWFeedLevels,$AS81,12),0)</f>
        <v>0</v>
      </c>
      <c r="JP81" s="630" cm="1">
        <f t="array" aca="1" ref="JP81" ca="1">IF(AND($N81=JP$10,$AT81&lt;&gt;0),INDEX(i.LTWFeedLevels,$AT81,12),0)</f>
        <v>0</v>
      </c>
      <c r="JQ81" s="457">
        <f t="shared" ca="1" si="378"/>
        <v>0</v>
      </c>
      <c r="JR81" s="457">
        <f t="shared" ca="1" si="379"/>
        <v>0</v>
      </c>
      <c r="JS81" s="457">
        <f t="shared" ca="1" si="380"/>
        <v>0</v>
      </c>
      <c r="JT81" s="545" cm="1">
        <f t="array" aca="1" ref="JT81" ca="1">IF(AND($N81=JT$10,$AS81&lt;&gt;0),INDEX(i.LTWFeedLevels,$AS81,12),0)</f>
        <v>0</v>
      </c>
      <c r="JU81" s="630" cm="1">
        <f t="array" aca="1" ref="JU81" ca="1">IF(AND($N81=JU$10,$AT81&lt;&gt;0),INDEX(i.LTWFeedLevels,$AT81,12),0)</f>
        <v>0</v>
      </c>
      <c r="JV81" s="457">
        <f t="shared" ca="1" si="381"/>
        <v>0</v>
      </c>
      <c r="JW81" s="457">
        <f t="shared" ca="1" si="382"/>
        <v>0</v>
      </c>
      <c r="JX81" s="457">
        <f t="shared" ca="1" si="383"/>
        <v>0</v>
      </c>
      <c r="JY81" s="189">
        <f t="shared" ca="1" si="271"/>
        <v>0</v>
      </c>
      <c r="JZ81" s="189">
        <f t="shared" ca="1" si="271"/>
        <v>0</v>
      </c>
      <c r="KA81" s="189">
        <f t="shared" ca="1" si="271"/>
        <v>0</v>
      </c>
      <c r="KB81" s="189">
        <f t="shared" ca="1" si="271"/>
        <v>0</v>
      </c>
      <c r="KC81" s="189">
        <f t="shared" ca="1" si="271"/>
        <v>0</v>
      </c>
      <c r="KD81" s="189">
        <f t="shared" ca="1" si="271"/>
        <v>0</v>
      </c>
      <c r="KE81" s="189">
        <f t="shared" ca="1" si="271"/>
        <v>0</v>
      </c>
      <c r="KF81" s="189">
        <f t="shared" ca="1" si="271"/>
        <v>0</v>
      </c>
      <c r="KG81" s="189">
        <f t="shared" ca="1" si="271"/>
        <v>0</v>
      </c>
      <c r="KH81" s="189">
        <f t="shared" ca="1" si="271"/>
        <v>0</v>
      </c>
      <c r="KI81" s="189">
        <f t="shared" ca="1" si="272"/>
        <v>0</v>
      </c>
      <c r="KJ81" s="189">
        <f t="shared" ca="1" si="272"/>
        <v>0</v>
      </c>
      <c r="KK81" s="189">
        <f t="shared" ca="1" si="272"/>
        <v>0</v>
      </c>
      <c r="KL81" s="189">
        <f t="shared" ca="1" si="272"/>
        <v>0</v>
      </c>
      <c r="KM81" s="189">
        <f t="shared" ca="1" si="272"/>
        <v>0</v>
      </c>
      <c r="KN81" s="189">
        <f t="shared" ca="1" si="272"/>
        <v>0</v>
      </c>
      <c r="KO81" s="189">
        <f t="shared" ca="1" si="272"/>
        <v>0</v>
      </c>
      <c r="KP81" s="189">
        <f t="shared" ca="1" si="272"/>
        <v>0</v>
      </c>
      <c r="KQ81" s="189">
        <f t="shared" ca="1" si="272"/>
        <v>0</v>
      </c>
      <c r="KR81" s="189">
        <f t="shared" ca="1" si="272"/>
        <v>0</v>
      </c>
      <c r="KS81" s="189">
        <f t="shared" ca="1" si="273"/>
        <v>0</v>
      </c>
      <c r="KT81" s="189">
        <f t="shared" ca="1" si="273"/>
        <v>0</v>
      </c>
      <c r="KU81" s="189">
        <f t="shared" ca="1" si="273"/>
        <v>0</v>
      </c>
      <c r="KV81" s="189">
        <f t="shared" ca="1" si="273"/>
        <v>0</v>
      </c>
      <c r="KW81" s="189">
        <f t="shared" ca="1" si="273"/>
        <v>0</v>
      </c>
      <c r="KX81" s="189">
        <f t="shared" ca="1" si="273"/>
        <v>0</v>
      </c>
      <c r="KY81" s="189">
        <f t="shared" ca="1" si="273"/>
        <v>0</v>
      </c>
      <c r="KZ81" s="189">
        <f t="shared" ca="1" si="273"/>
        <v>0</v>
      </c>
      <c r="LA81" s="189">
        <f t="shared" ca="1" si="273"/>
        <v>0</v>
      </c>
      <c r="LB81" s="189">
        <f t="shared" ca="1" si="273"/>
        <v>0</v>
      </c>
      <c r="LC81" s="189">
        <f t="shared" ca="1" si="274"/>
        <v>0</v>
      </c>
      <c r="LD81" s="189">
        <f t="shared" ca="1" si="274"/>
        <v>0</v>
      </c>
      <c r="LE81" s="189">
        <f t="shared" ca="1" si="274"/>
        <v>0</v>
      </c>
      <c r="LF81" s="189">
        <f t="shared" ca="1" si="274"/>
        <v>0</v>
      </c>
      <c r="LG81" s="189">
        <f t="shared" ca="1" si="274"/>
        <v>0</v>
      </c>
      <c r="LH81" s="189">
        <f t="shared" ca="1" si="274"/>
        <v>0</v>
      </c>
      <c r="LI81" s="189">
        <f t="shared" ca="1" si="274"/>
        <v>0</v>
      </c>
      <c r="LJ81" s="189">
        <f t="shared" ca="1" si="274"/>
        <v>0</v>
      </c>
      <c r="LK81" s="189">
        <f t="shared" ca="1" si="274"/>
        <v>0</v>
      </c>
      <c r="LL81" s="189">
        <f t="shared" ca="1" si="274"/>
        <v>0</v>
      </c>
      <c r="LM81" s="189">
        <f t="shared" ca="1" si="275"/>
        <v>0</v>
      </c>
      <c r="LN81" s="189">
        <f t="shared" ca="1" si="275"/>
        <v>0</v>
      </c>
      <c r="LO81" s="189">
        <f t="shared" ca="1" si="275"/>
        <v>0</v>
      </c>
      <c r="LP81" s="189">
        <f t="shared" ca="1" si="275"/>
        <v>0</v>
      </c>
      <c r="LQ81" s="189">
        <f t="shared" ca="1" si="275"/>
        <v>0</v>
      </c>
      <c r="LR81" s="189">
        <f t="shared" ca="1" si="275"/>
        <v>0</v>
      </c>
      <c r="LS81" s="189">
        <f t="shared" ca="1" si="275"/>
        <v>0</v>
      </c>
      <c r="LT81" s="189">
        <f t="shared" ca="1" si="275"/>
        <v>0</v>
      </c>
      <c r="LU81" s="189">
        <f t="shared" ca="1" si="275"/>
        <v>0</v>
      </c>
      <c r="LV81" s="189">
        <f t="shared" ca="1" si="275"/>
        <v>0</v>
      </c>
      <c r="LW81" s="189">
        <f t="shared" ca="1" si="276"/>
        <v>0</v>
      </c>
      <c r="LX81" s="189">
        <f t="shared" ca="1" si="276"/>
        <v>0</v>
      </c>
      <c r="LY81" s="189">
        <f t="shared" ca="1" si="276"/>
        <v>0</v>
      </c>
      <c r="LZ81" s="189">
        <f t="shared" ca="1" si="276"/>
        <v>0</v>
      </c>
      <c r="MA81" s="189">
        <f t="shared" ca="1" si="276"/>
        <v>0</v>
      </c>
      <c r="MB81" s="189">
        <f t="shared" ca="1" si="276"/>
        <v>0</v>
      </c>
      <c r="MC81" s="189">
        <f t="shared" ca="1" si="276"/>
        <v>0</v>
      </c>
      <c r="MD81" s="189">
        <f t="shared" ca="1" si="276"/>
        <v>0</v>
      </c>
      <c r="ME81" s="189">
        <f t="shared" ca="1" si="276"/>
        <v>0</v>
      </c>
      <c r="MF81" s="189">
        <f t="shared" ca="1" si="276"/>
        <v>0</v>
      </c>
      <c r="MG81" s="189">
        <f t="shared" ca="1" si="277"/>
        <v>0</v>
      </c>
      <c r="MH81" s="189">
        <f t="shared" ca="1" si="277"/>
        <v>0</v>
      </c>
      <c r="MI81" s="189">
        <f t="shared" ca="1" si="277"/>
        <v>0</v>
      </c>
      <c r="MJ81" s="189">
        <f t="shared" ca="1" si="277"/>
        <v>0</v>
      </c>
      <c r="MK81" s="189">
        <f t="shared" ca="1" si="277"/>
        <v>0</v>
      </c>
      <c r="ML81" s="189">
        <f t="shared" ca="1" si="277"/>
        <v>0</v>
      </c>
      <c r="MM81" s="189">
        <f t="shared" ca="1" si="277"/>
        <v>0</v>
      </c>
      <c r="MN81" s="189">
        <f t="shared" ca="1" si="277"/>
        <v>0</v>
      </c>
      <c r="MO81" s="189">
        <f t="shared" ca="1" si="277"/>
        <v>0</v>
      </c>
      <c r="MP81" s="189">
        <f t="shared" ca="1" si="277"/>
        <v>0</v>
      </c>
      <c r="MQ81" s="189">
        <f t="shared" ca="1" si="277"/>
        <v>0</v>
      </c>
      <c r="MR81" s="189">
        <f t="shared" ca="1" si="277"/>
        <v>0</v>
      </c>
      <c r="MS81" s="557">
        <f t="shared" ca="1" si="278"/>
        <v>0</v>
      </c>
      <c r="MT81" s="557">
        <f t="shared" ca="1" si="278"/>
        <v>0</v>
      </c>
      <c r="MU81" s="557">
        <f t="shared" ca="1" si="278"/>
        <v>0</v>
      </c>
      <c r="MV81" s="557">
        <f t="shared" ca="1" si="278"/>
        <v>0</v>
      </c>
      <c r="MW81" s="557">
        <f t="shared" ca="1" si="278"/>
        <v>0</v>
      </c>
      <c r="MX81" s="557">
        <f t="shared" ca="1" si="278"/>
        <v>0</v>
      </c>
      <c r="MY81" s="557">
        <f t="shared" ca="1" si="278"/>
        <v>0</v>
      </c>
      <c r="MZ81" s="557">
        <f t="shared" ca="1" si="278"/>
        <v>0</v>
      </c>
      <c r="NA81" s="557">
        <f t="shared" ca="1" si="278"/>
        <v>0</v>
      </c>
      <c r="NB81" s="557">
        <f t="shared" ca="1" si="278"/>
        <v>0</v>
      </c>
      <c r="NC81" s="557">
        <f t="shared" ca="1" si="279"/>
        <v>0</v>
      </c>
      <c r="ND81" s="557">
        <f t="shared" ca="1" si="279"/>
        <v>0</v>
      </c>
      <c r="NE81" s="557">
        <f t="shared" ca="1" si="279"/>
        <v>0</v>
      </c>
      <c r="NF81" s="557">
        <f t="shared" ca="1" si="279"/>
        <v>0</v>
      </c>
      <c r="NG81" s="557">
        <f t="shared" ca="1" si="279"/>
        <v>0</v>
      </c>
      <c r="NH81" s="557">
        <f t="shared" ca="1" si="279"/>
        <v>0</v>
      </c>
      <c r="NI81" s="557">
        <f t="shared" ca="1" si="279"/>
        <v>0</v>
      </c>
      <c r="NJ81" s="557">
        <f t="shared" ca="1" si="279"/>
        <v>0</v>
      </c>
      <c r="NK81" s="557">
        <f t="shared" ca="1" si="279"/>
        <v>0</v>
      </c>
      <c r="NL81" s="557">
        <f t="shared" ca="1" si="279"/>
        <v>0</v>
      </c>
      <c r="NM81" s="557">
        <f t="shared" ca="1" si="280"/>
        <v>0</v>
      </c>
      <c r="NN81" s="557">
        <f t="shared" ca="1" si="280"/>
        <v>0</v>
      </c>
      <c r="NO81" s="557">
        <f t="shared" ca="1" si="280"/>
        <v>0</v>
      </c>
      <c r="NP81" s="557">
        <f t="shared" ca="1" si="280"/>
        <v>0</v>
      </c>
      <c r="NQ81" s="557">
        <f t="shared" ca="1" si="280"/>
        <v>0</v>
      </c>
      <c r="NR81" s="557">
        <f t="shared" ca="1" si="280"/>
        <v>0</v>
      </c>
      <c r="NS81" s="557">
        <f t="shared" ca="1" si="280"/>
        <v>0</v>
      </c>
      <c r="NT81" s="557">
        <f t="shared" ca="1" si="280"/>
        <v>0</v>
      </c>
      <c r="NU81" s="557">
        <f t="shared" ca="1" si="280"/>
        <v>0</v>
      </c>
      <c r="NV81" s="557">
        <f t="shared" ca="1" si="280"/>
        <v>0</v>
      </c>
      <c r="NW81" s="557">
        <f t="shared" ca="1" si="281"/>
        <v>0</v>
      </c>
      <c r="NX81" s="557">
        <f t="shared" ca="1" si="281"/>
        <v>0</v>
      </c>
      <c r="NY81" s="557">
        <f t="shared" ca="1" si="281"/>
        <v>0</v>
      </c>
      <c r="NZ81" s="557">
        <f t="shared" ca="1" si="281"/>
        <v>0</v>
      </c>
      <c r="OA81" s="557">
        <f t="shared" ca="1" si="281"/>
        <v>0</v>
      </c>
      <c r="OB81" s="557">
        <f t="shared" ca="1" si="281"/>
        <v>0</v>
      </c>
      <c r="OC81" s="557">
        <f t="shared" ca="1" si="281"/>
        <v>0</v>
      </c>
      <c r="OD81" s="557">
        <f t="shared" ca="1" si="281"/>
        <v>0</v>
      </c>
      <c r="OE81" s="557">
        <f t="shared" ca="1" si="281"/>
        <v>0</v>
      </c>
      <c r="OF81" s="557">
        <f t="shared" ca="1" si="281"/>
        <v>0</v>
      </c>
      <c r="OG81" s="557">
        <f t="shared" ca="1" si="282"/>
        <v>0</v>
      </c>
      <c r="OH81" s="557">
        <f t="shared" ca="1" si="282"/>
        <v>0</v>
      </c>
      <c r="OI81" s="557">
        <f t="shared" ca="1" si="282"/>
        <v>0</v>
      </c>
      <c r="OJ81" s="557">
        <f t="shared" ca="1" si="282"/>
        <v>0</v>
      </c>
      <c r="OK81" s="557">
        <f t="shared" ca="1" si="282"/>
        <v>0</v>
      </c>
      <c r="OL81" s="557">
        <f t="shared" ca="1" si="282"/>
        <v>0</v>
      </c>
      <c r="OM81" s="557">
        <f t="shared" ca="1" si="282"/>
        <v>0</v>
      </c>
      <c r="ON81" s="557">
        <f t="shared" ca="1" si="282"/>
        <v>0</v>
      </c>
      <c r="OO81" s="557">
        <f t="shared" ca="1" si="282"/>
        <v>0</v>
      </c>
      <c r="OP81" s="557">
        <f t="shared" ca="1" si="282"/>
        <v>0</v>
      </c>
      <c r="OQ81" s="557">
        <f t="shared" ca="1" si="283"/>
        <v>0</v>
      </c>
      <c r="OR81" s="557">
        <f t="shared" ca="1" si="283"/>
        <v>0</v>
      </c>
      <c r="OS81" s="557">
        <f t="shared" ca="1" si="283"/>
        <v>0</v>
      </c>
      <c r="OT81" s="557">
        <f t="shared" ca="1" si="283"/>
        <v>0</v>
      </c>
      <c r="OU81" s="557">
        <f t="shared" ca="1" si="283"/>
        <v>0</v>
      </c>
      <c r="OV81" s="557">
        <f t="shared" ca="1" si="283"/>
        <v>0</v>
      </c>
      <c r="OW81" s="557">
        <f t="shared" ca="1" si="283"/>
        <v>0</v>
      </c>
      <c r="OX81" s="557">
        <f t="shared" ca="1" si="283"/>
        <v>0</v>
      </c>
      <c r="OY81" s="557">
        <f t="shared" ca="1" si="283"/>
        <v>0</v>
      </c>
      <c r="OZ81" s="557">
        <f t="shared" ca="1" si="283"/>
        <v>0</v>
      </c>
      <c r="PA81" s="557">
        <f t="shared" ca="1" si="284"/>
        <v>0</v>
      </c>
      <c r="PB81" s="557">
        <f t="shared" ca="1" si="284"/>
        <v>0</v>
      </c>
      <c r="PC81" s="557">
        <f t="shared" ca="1" si="284"/>
        <v>0</v>
      </c>
      <c r="PD81" s="557">
        <f t="shared" ca="1" si="284"/>
        <v>0</v>
      </c>
      <c r="PE81" s="557">
        <f t="shared" ca="1" si="284"/>
        <v>0</v>
      </c>
      <c r="PF81" s="557">
        <f t="shared" ca="1" si="284"/>
        <v>0</v>
      </c>
      <c r="PG81" s="557">
        <f t="shared" ca="1" si="284"/>
        <v>0</v>
      </c>
      <c r="PH81" s="557">
        <f t="shared" ca="1" si="284"/>
        <v>0</v>
      </c>
      <c r="PI81" s="557">
        <f t="shared" ca="1" si="284"/>
        <v>0</v>
      </c>
      <c r="PJ81" s="557">
        <f t="shared" ca="1" si="284"/>
        <v>0</v>
      </c>
      <c r="PK81" s="557">
        <f t="shared" ca="1" si="285"/>
        <v>0</v>
      </c>
      <c r="PL81" s="557">
        <f t="shared" ca="1" si="285"/>
        <v>0</v>
      </c>
      <c r="PM81" s="557">
        <f t="shared" ca="1" si="285"/>
        <v>0</v>
      </c>
      <c r="PN81" s="557">
        <f t="shared" ca="1" si="285"/>
        <v>0</v>
      </c>
      <c r="PO81" s="557">
        <f t="shared" ca="1" si="285"/>
        <v>0</v>
      </c>
      <c r="PP81" s="557">
        <f t="shared" ca="1" si="285"/>
        <v>0</v>
      </c>
      <c r="PQ81" s="557">
        <f t="shared" ca="1" si="285"/>
        <v>0</v>
      </c>
      <c r="PR81" s="557">
        <f t="shared" ca="1" si="285"/>
        <v>0</v>
      </c>
      <c r="PS81" s="557">
        <f t="shared" ca="1" si="285"/>
        <v>0</v>
      </c>
      <c r="PT81" s="557">
        <f t="shared" ca="1" si="285"/>
        <v>0</v>
      </c>
      <c r="PU81" s="557">
        <f t="shared" ca="1" si="286"/>
        <v>0</v>
      </c>
      <c r="PV81" s="557">
        <f t="shared" ca="1" si="286"/>
        <v>0</v>
      </c>
      <c r="PW81" s="557">
        <f t="shared" ca="1" si="286"/>
        <v>0</v>
      </c>
      <c r="PX81" s="557">
        <f t="shared" ca="1" si="286"/>
        <v>0</v>
      </c>
      <c r="PY81" s="557">
        <f t="shared" ca="1" si="286"/>
        <v>0</v>
      </c>
      <c r="PZ81" s="557">
        <f t="shared" ca="1" si="286"/>
        <v>0</v>
      </c>
      <c r="QA81" s="557">
        <f t="shared" ca="1" si="286"/>
        <v>0</v>
      </c>
      <c r="QB81" s="557">
        <f t="shared" ca="1" si="286"/>
        <v>0</v>
      </c>
      <c r="QC81" s="557">
        <f t="shared" ca="1" si="286"/>
        <v>0</v>
      </c>
      <c r="QD81" s="557">
        <f t="shared" ca="1" si="286"/>
        <v>0</v>
      </c>
      <c r="QE81" s="557">
        <f t="shared" ca="1" si="287"/>
        <v>0</v>
      </c>
      <c r="QF81" s="557">
        <f t="shared" ca="1" si="287"/>
        <v>0</v>
      </c>
      <c r="QG81" s="557">
        <f t="shared" ca="1" si="287"/>
        <v>0</v>
      </c>
      <c r="QH81" s="557">
        <f t="shared" ca="1" si="287"/>
        <v>0</v>
      </c>
      <c r="QI81" s="557">
        <f t="shared" ca="1" si="287"/>
        <v>0</v>
      </c>
      <c r="QJ81" s="557">
        <f t="shared" ca="1" si="287"/>
        <v>0</v>
      </c>
      <c r="QK81" s="557">
        <f t="shared" ca="1" si="287"/>
        <v>0</v>
      </c>
      <c r="QL81" s="557">
        <f t="shared" ca="1" si="287"/>
        <v>0</v>
      </c>
      <c r="QM81" s="557">
        <f t="shared" ca="1" si="287"/>
        <v>0</v>
      </c>
      <c r="QN81" s="557">
        <f t="shared" ca="1" si="287"/>
        <v>0</v>
      </c>
      <c r="QO81" s="557">
        <f t="shared" ca="1" si="288"/>
        <v>0</v>
      </c>
      <c r="QP81" s="557">
        <f t="shared" ca="1" si="288"/>
        <v>0</v>
      </c>
      <c r="QQ81" s="557">
        <f t="shared" ca="1" si="288"/>
        <v>0</v>
      </c>
      <c r="QR81" s="557">
        <f t="shared" ca="1" si="288"/>
        <v>0</v>
      </c>
      <c r="QS81" s="557">
        <f t="shared" ca="1" si="288"/>
        <v>0</v>
      </c>
      <c r="QT81" s="557">
        <f t="shared" ca="1" si="288"/>
        <v>0</v>
      </c>
      <c r="QU81" s="557">
        <f t="shared" ca="1" si="288"/>
        <v>0</v>
      </c>
      <c r="QV81" s="557">
        <f t="shared" ca="1" si="288"/>
        <v>0</v>
      </c>
      <c r="QW81" s="557">
        <f t="shared" ca="1" si="288"/>
        <v>0</v>
      </c>
      <c r="QX81" s="557">
        <f t="shared" ca="1" si="288"/>
        <v>0</v>
      </c>
      <c r="QY81" s="557">
        <f t="shared" ca="1" si="289"/>
        <v>0</v>
      </c>
      <c r="QZ81" s="557">
        <f t="shared" ca="1" si="289"/>
        <v>0</v>
      </c>
      <c r="RA81" s="557">
        <f t="shared" ca="1" si="289"/>
        <v>0</v>
      </c>
      <c r="RB81" s="557">
        <f t="shared" ca="1" si="289"/>
        <v>0</v>
      </c>
      <c r="RC81" s="557">
        <f t="shared" ca="1" si="289"/>
        <v>0</v>
      </c>
      <c r="RD81" s="557">
        <f t="shared" ca="1" si="289"/>
        <v>0</v>
      </c>
      <c r="RE81" s="557">
        <f t="shared" ca="1" si="289"/>
        <v>0</v>
      </c>
      <c r="RF81" s="557">
        <f t="shared" ca="1" si="289"/>
        <v>0</v>
      </c>
      <c r="RG81" s="557">
        <f t="shared" ca="1" si="289"/>
        <v>0</v>
      </c>
      <c r="RH81" s="557">
        <f t="shared" ca="1" si="289"/>
        <v>0</v>
      </c>
      <c r="RI81" s="557">
        <f t="shared" ca="1" si="290"/>
        <v>0</v>
      </c>
      <c r="RJ81" s="557">
        <f t="shared" ca="1" si="290"/>
        <v>0</v>
      </c>
      <c r="RK81" s="557">
        <f t="shared" ca="1" si="290"/>
        <v>0</v>
      </c>
      <c r="RL81" s="557">
        <f t="shared" ca="1" si="290"/>
        <v>0</v>
      </c>
      <c r="RM81" s="557">
        <f t="shared" ca="1" si="290"/>
        <v>0</v>
      </c>
      <c r="RN81" s="557">
        <f t="shared" ca="1" si="290"/>
        <v>0</v>
      </c>
      <c r="RO81" s="557">
        <f t="shared" ca="1" si="290"/>
        <v>0</v>
      </c>
      <c r="RP81" s="557">
        <f t="shared" ca="1" si="290"/>
        <v>0</v>
      </c>
      <c r="RQ81" s="557">
        <f t="shared" ca="1" si="290"/>
        <v>0</v>
      </c>
      <c r="RR81" s="557">
        <f t="shared" ca="1" si="290"/>
        <v>0</v>
      </c>
      <c r="RS81" s="557">
        <f t="shared" ca="1" si="291"/>
        <v>0</v>
      </c>
      <c r="RT81" s="557">
        <f t="shared" ca="1" si="291"/>
        <v>0</v>
      </c>
      <c r="RU81" s="557">
        <f t="shared" ca="1" si="291"/>
        <v>0</v>
      </c>
      <c r="RV81" s="557">
        <f t="shared" ca="1" si="291"/>
        <v>0</v>
      </c>
      <c r="RW81" s="557">
        <f t="shared" ca="1" si="291"/>
        <v>0</v>
      </c>
      <c r="RX81" s="557">
        <f t="shared" ca="1" si="291"/>
        <v>0</v>
      </c>
      <c r="RY81" s="557">
        <f t="shared" ca="1" si="291"/>
        <v>0</v>
      </c>
      <c r="RZ81" s="557">
        <f t="shared" ca="1" si="291"/>
        <v>0</v>
      </c>
      <c r="SA81" s="557">
        <f t="shared" ca="1" si="291"/>
        <v>0</v>
      </c>
      <c r="SB81" s="557">
        <f t="shared" ca="1" si="291"/>
        <v>0</v>
      </c>
      <c r="SC81" s="557">
        <f t="shared" ca="1" si="292"/>
        <v>0</v>
      </c>
      <c r="SD81" s="557">
        <f t="shared" ca="1" si="292"/>
        <v>0</v>
      </c>
      <c r="SE81" s="557">
        <f t="shared" ca="1" si="292"/>
        <v>0</v>
      </c>
      <c r="SF81" s="557">
        <f t="shared" ca="1" si="292"/>
        <v>0</v>
      </c>
      <c r="SG81" s="557">
        <f t="shared" ca="1" si="292"/>
        <v>0</v>
      </c>
      <c r="SH81" s="557">
        <f t="shared" ca="1" si="292"/>
        <v>0</v>
      </c>
      <c r="SI81" s="557">
        <f t="shared" ca="1" si="292"/>
        <v>0</v>
      </c>
      <c r="SJ81" s="557">
        <f t="shared" ca="1" si="292"/>
        <v>0</v>
      </c>
      <c r="SK81" s="557">
        <f t="shared" ca="1" si="292"/>
        <v>0</v>
      </c>
      <c r="SL81" s="557">
        <f t="shared" ca="1" si="292"/>
        <v>0</v>
      </c>
      <c r="SM81" s="557">
        <f t="shared" ca="1" si="293"/>
        <v>0</v>
      </c>
      <c r="SN81" s="557">
        <f t="shared" ca="1" si="293"/>
        <v>0</v>
      </c>
      <c r="SO81" s="557">
        <f t="shared" ca="1" si="293"/>
        <v>0</v>
      </c>
      <c r="SP81" s="557">
        <f t="shared" ca="1" si="293"/>
        <v>0</v>
      </c>
      <c r="SQ81" s="557">
        <f t="shared" ca="1" si="293"/>
        <v>0</v>
      </c>
      <c r="SR81" s="557">
        <f t="shared" ca="1" si="293"/>
        <v>0</v>
      </c>
      <c r="SS81" s="557">
        <f t="shared" ca="1" si="293"/>
        <v>0</v>
      </c>
      <c r="ST81" s="557">
        <f t="shared" ca="1" si="293"/>
        <v>0</v>
      </c>
      <c r="SU81" s="557">
        <f t="shared" ca="1" si="293"/>
        <v>0</v>
      </c>
      <c r="SV81" s="557">
        <f t="shared" ca="1" si="293"/>
        <v>0</v>
      </c>
      <c r="SW81" s="557">
        <f t="shared" ca="1" si="294"/>
        <v>0</v>
      </c>
      <c r="SX81" s="557">
        <f t="shared" ca="1" si="294"/>
        <v>0</v>
      </c>
      <c r="SY81" s="557">
        <f t="shared" ca="1" si="294"/>
        <v>0</v>
      </c>
      <c r="SZ81" s="557">
        <f t="shared" ca="1" si="294"/>
        <v>0</v>
      </c>
      <c r="TA81" s="557">
        <f t="shared" ca="1" si="294"/>
        <v>0</v>
      </c>
      <c r="TB81" s="557">
        <f t="shared" ca="1" si="294"/>
        <v>0</v>
      </c>
      <c r="TC81" s="557">
        <f t="shared" ca="1" si="294"/>
        <v>0</v>
      </c>
      <c r="TD81" s="557">
        <f t="shared" ca="1" si="294"/>
        <v>0</v>
      </c>
      <c r="TE81" s="557">
        <f t="shared" ca="1" si="294"/>
        <v>0</v>
      </c>
      <c r="TF81" s="557">
        <f t="shared" ca="1" si="294"/>
        <v>0</v>
      </c>
      <c r="TG81" s="557">
        <f t="shared" ca="1" si="295"/>
        <v>0</v>
      </c>
      <c r="TH81" s="557">
        <f t="shared" ca="1" si="295"/>
        <v>0</v>
      </c>
      <c r="TI81" s="557">
        <f t="shared" ca="1" si="295"/>
        <v>0</v>
      </c>
      <c r="TJ81" s="557">
        <f t="shared" ca="1" si="295"/>
        <v>0</v>
      </c>
      <c r="TK81" s="557">
        <f t="shared" ca="1" si="295"/>
        <v>0</v>
      </c>
      <c r="TL81" s="557">
        <f t="shared" ca="1" si="295"/>
        <v>0</v>
      </c>
      <c r="TM81" s="557">
        <f t="shared" ca="1" si="295"/>
        <v>0</v>
      </c>
      <c r="TN81" s="557">
        <f t="shared" ca="1" si="295"/>
        <v>0</v>
      </c>
      <c r="TO81" s="557">
        <f t="shared" ca="1" si="295"/>
        <v>0</v>
      </c>
      <c r="TP81" s="557">
        <f t="shared" ca="1" si="295"/>
        <v>0</v>
      </c>
      <c r="TQ81" s="557">
        <f t="shared" ca="1" si="296"/>
        <v>0</v>
      </c>
      <c r="TR81" s="557">
        <f t="shared" ca="1" si="296"/>
        <v>0</v>
      </c>
      <c r="TS81" s="557">
        <f t="shared" ca="1" si="296"/>
        <v>0</v>
      </c>
      <c r="TT81" s="557">
        <f t="shared" ca="1" si="296"/>
        <v>0</v>
      </c>
      <c r="TU81" s="557">
        <f t="shared" ca="1" si="296"/>
        <v>0</v>
      </c>
      <c r="TV81" s="557">
        <f t="shared" ca="1" si="296"/>
        <v>0</v>
      </c>
      <c r="TW81" s="557">
        <f t="shared" ca="1" si="296"/>
        <v>0</v>
      </c>
      <c r="TX81" s="557">
        <f t="shared" ca="1" si="296"/>
        <v>0</v>
      </c>
      <c r="TY81" s="557">
        <f t="shared" ca="1" si="296"/>
        <v>0</v>
      </c>
      <c r="TZ81" s="557">
        <f t="shared" ca="1" si="296"/>
        <v>0</v>
      </c>
      <c r="UA81" s="557">
        <f t="shared" ca="1" si="297"/>
        <v>0</v>
      </c>
      <c r="UB81" s="557">
        <f t="shared" ca="1" si="297"/>
        <v>0</v>
      </c>
      <c r="UC81" s="557">
        <f t="shared" ca="1" si="297"/>
        <v>0</v>
      </c>
      <c r="UD81" s="557">
        <f t="shared" ca="1" si="297"/>
        <v>0</v>
      </c>
      <c r="UE81" s="557">
        <f t="shared" ca="1" si="297"/>
        <v>0</v>
      </c>
      <c r="UF81" s="557">
        <f t="shared" ca="1" si="297"/>
        <v>0</v>
      </c>
      <c r="UG81" s="557">
        <f t="shared" ca="1" si="297"/>
        <v>0</v>
      </c>
      <c r="UH81" s="557">
        <f t="shared" ca="1" si="297"/>
        <v>0</v>
      </c>
      <c r="UI81" s="557">
        <f t="shared" ca="1" si="297"/>
        <v>0</v>
      </c>
      <c r="UJ81" s="557">
        <f t="shared" ca="1" si="297"/>
        <v>0</v>
      </c>
      <c r="UK81" s="557">
        <f t="shared" ca="1" si="298"/>
        <v>0</v>
      </c>
      <c r="UL81" s="557">
        <f t="shared" ca="1" si="298"/>
        <v>0</v>
      </c>
      <c r="UM81" s="557">
        <f t="shared" ca="1" si="298"/>
        <v>0</v>
      </c>
      <c r="UN81" s="557">
        <f t="shared" ca="1" si="298"/>
        <v>0</v>
      </c>
      <c r="UO81" s="557">
        <f t="shared" ca="1" si="298"/>
        <v>0</v>
      </c>
      <c r="UP81" s="557">
        <f t="shared" ca="1" si="298"/>
        <v>0</v>
      </c>
      <c r="UQ81" s="557">
        <f t="shared" ca="1" si="298"/>
        <v>0</v>
      </c>
      <c r="UR81" s="557">
        <f t="shared" ca="1" si="298"/>
        <v>0</v>
      </c>
      <c r="US81" s="557">
        <f t="shared" ca="1" si="298"/>
        <v>0</v>
      </c>
      <c r="UT81" s="557">
        <f t="shared" ca="1" si="298"/>
        <v>0</v>
      </c>
      <c r="UU81" s="557">
        <f t="shared" ca="1" si="299"/>
        <v>0</v>
      </c>
      <c r="UV81" s="557">
        <f t="shared" ca="1" si="299"/>
        <v>0</v>
      </c>
      <c r="UW81" s="557">
        <f t="shared" ca="1" si="299"/>
        <v>0</v>
      </c>
      <c r="UX81" s="557">
        <f t="shared" ca="1" si="299"/>
        <v>0</v>
      </c>
      <c r="UY81" s="557">
        <f t="shared" ca="1" si="299"/>
        <v>0</v>
      </c>
      <c r="UZ81" s="557">
        <f t="shared" ca="1" si="299"/>
        <v>0</v>
      </c>
      <c r="VA81" s="557">
        <f t="shared" ca="1" si="299"/>
        <v>0</v>
      </c>
      <c r="VB81" s="557">
        <f t="shared" ca="1" si="299"/>
        <v>0</v>
      </c>
      <c r="VC81" s="557">
        <f t="shared" ca="1" si="299"/>
        <v>0</v>
      </c>
      <c r="VD81" s="557">
        <f t="shared" ca="1" si="299"/>
        <v>0</v>
      </c>
      <c r="VE81" s="557">
        <f t="shared" ca="1" si="300"/>
        <v>0</v>
      </c>
      <c r="VF81" s="557">
        <f t="shared" ca="1" si="300"/>
        <v>0</v>
      </c>
      <c r="VG81" s="557">
        <f t="shared" ca="1" si="300"/>
        <v>0</v>
      </c>
      <c r="VH81" s="557">
        <f t="shared" ca="1" si="300"/>
        <v>0</v>
      </c>
      <c r="VI81" s="557">
        <f t="shared" ca="1" si="300"/>
        <v>0</v>
      </c>
      <c r="VJ81" s="557">
        <f t="shared" ca="1" si="300"/>
        <v>0</v>
      </c>
      <c r="VK81" s="557">
        <f t="shared" ca="1" si="300"/>
        <v>0</v>
      </c>
      <c r="VL81" s="557">
        <f t="shared" ca="1" si="300"/>
        <v>0</v>
      </c>
      <c r="VM81" s="557">
        <f t="shared" ca="1" si="300"/>
        <v>0</v>
      </c>
      <c r="VN81" s="557">
        <f t="shared" ca="1" si="300"/>
        <v>0</v>
      </c>
      <c r="VO81" s="557">
        <f t="shared" ca="1" si="300"/>
        <v>0</v>
      </c>
      <c r="VP81" s="189">
        <f t="shared" ca="1" si="301"/>
        <v>0</v>
      </c>
      <c r="VQ81" s="189">
        <f t="shared" ca="1" si="301"/>
        <v>0</v>
      </c>
      <c r="VR81" s="189">
        <f t="shared" ca="1" si="301"/>
        <v>0</v>
      </c>
      <c r="VS81" s="189">
        <f t="shared" ca="1" si="301"/>
        <v>0</v>
      </c>
      <c r="VT81" s="189">
        <f t="shared" ca="1" si="301"/>
        <v>0</v>
      </c>
      <c r="VU81" s="230">
        <f t="shared" ca="1" si="302"/>
        <v>0</v>
      </c>
      <c r="VV81" s="189">
        <f t="shared" ca="1" si="303"/>
        <v>0</v>
      </c>
      <c r="VW81" s="189">
        <f t="shared" ca="1" si="303"/>
        <v>0</v>
      </c>
      <c r="VX81" s="189">
        <f t="shared" ca="1" si="303"/>
        <v>0</v>
      </c>
      <c r="VY81" s="189">
        <f t="shared" ca="1" si="303"/>
        <v>0</v>
      </c>
      <c r="VZ81" s="189">
        <f t="shared" ca="1" si="303"/>
        <v>0</v>
      </c>
      <c r="WA81" s="230">
        <f t="shared" ca="1" si="304"/>
        <v>0</v>
      </c>
      <c r="WB81" s="231">
        <f t="shared" ca="1" si="305"/>
        <v>0</v>
      </c>
      <c r="WC81" s="231">
        <f t="shared" ca="1" si="305"/>
        <v>0</v>
      </c>
      <c r="WD81" s="231">
        <f t="shared" ca="1" si="305"/>
        <v>0</v>
      </c>
      <c r="WE81" s="231">
        <f t="shared" ca="1" si="305"/>
        <v>0</v>
      </c>
      <c r="WF81" s="544">
        <f t="shared" ca="1" si="306"/>
        <v>0</v>
      </c>
      <c r="WG81" s="231">
        <f t="shared" ca="1" si="307"/>
        <v>0</v>
      </c>
      <c r="WH81" s="231">
        <f t="shared" ca="1" si="307"/>
        <v>0</v>
      </c>
      <c r="WI81" s="231">
        <f t="shared" ca="1" si="307"/>
        <v>0</v>
      </c>
      <c r="WJ81" s="231">
        <f t="shared" ca="1" si="307"/>
        <v>0</v>
      </c>
      <c r="WK81" s="544">
        <f t="shared" ca="1" si="308"/>
        <v>0</v>
      </c>
      <c r="WL81" s="544">
        <f t="shared" ca="1" si="308"/>
        <v>0</v>
      </c>
      <c r="WM81" s="544">
        <f t="shared" ca="1" si="308"/>
        <v>0</v>
      </c>
      <c r="WN81" s="544">
        <f t="shared" ca="1" si="308"/>
        <v>0</v>
      </c>
      <c r="WO81" s="544">
        <f t="shared" ca="1" si="308"/>
        <v>0</v>
      </c>
      <c r="WP81" s="544">
        <f t="shared" ca="1" si="308"/>
        <v>0</v>
      </c>
      <c r="WQ81" s="544">
        <f t="shared" ca="1" si="308"/>
        <v>0</v>
      </c>
      <c r="WR81" s="535" cm="1">
        <f t="array" aca="1" ref="WR81" ca="1">INDEX(WR$13:WR80,$B81+1,1)</f>
        <v>0</v>
      </c>
      <c r="WS81" s="411">
        <f t="shared" ca="1" si="309"/>
        <v>67</v>
      </c>
      <c r="WT81" s="18"/>
      <c r="WU81" s="535" cm="1">
        <f t="array" aca="1" ref="WU81" ca="1">INDEX(WU$13:WU80,$B81+1,1)</f>
        <v>0</v>
      </c>
      <c r="WV81" s="411">
        <f t="shared" si="310"/>
        <v>0</v>
      </c>
      <c r="WW81" s="535" cm="1">
        <f t="array" aca="1" ref="WW81" ca="1">INDEX(WW$13:WW80,$B81+1,1)</f>
        <v>0</v>
      </c>
      <c r="WX81" s="535" t="str" cm="1">
        <f t="array" aca="1" ref="WX81" ca="1">INDEX(WX$13:WX80,$B81+1,1)</f>
        <v>-</v>
      </c>
      <c r="WY81" s="535" t="str" cm="1">
        <f t="array" aca="1" ref="WY81" ca="1">INDEX(WY$13:WY80,$B81+1,1)</f>
        <v>-</v>
      </c>
      <c r="WZ81" s="535" t="str" cm="1">
        <f t="array" aca="1" ref="WZ81" ca="1">INDEX(WZ$13:WZ80,$B81+1,1)</f>
        <v>-</v>
      </c>
      <c r="XA81" s="535" t="str" cm="1">
        <f t="array" aca="1" ref="XA81" ca="1">INDEX(XA$13:XA80,$B81+1,1)</f>
        <v>-</v>
      </c>
      <c r="XB81" s="535" t="str" cm="1">
        <f t="array" aca="1" ref="XB81" ca="1">INDEX(XB$13:XB80,$B81+1,1)</f>
        <v>-</v>
      </c>
      <c r="XC81" s="535" t="str" cm="1">
        <f t="array" aca="1" ref="XC81" ca="1">INDEX(XC$13:XC80,$B81+1,1)</f>
        <v>-</v>
      </c>
      <c r="XD81" s="535" t="str" cm="1">
        <f t="array" aca="1" ref="XD81" ca="1">INDEX(XD$13:XD80,$B81+1,1)</f>
        <v>-</v>
      </c>
      <c r="XE81" s="535" t="str" cm="1">
        <f t="array" aca="1" ref="XE81" ca="1">INDEX(XE$13:XE80,$B81+1,1)</f>
        <v>-</v>
      </c>
      <c r="XF81" s="535" t="str" cm="1">
        <f t="array" aca="1" ref="XF81" ca="1">INDEX(XF$13:XF80,$B81+1,1)</f>
        <v>-</v>
      </c>
      <c r="XG81" s="535" t="str" cm="1">
        <f t="array" aca="1" ref="XG81" ca="1">INDEX(XG$13:XG80,$B81+1,1)</f>
        <v>-</v>
      </c>
      <c r="XH81" s="535" t="str" cm="1">
        <f t="array" aca="1" ref="XH81" ca="1">INDEX(XH$13:XH80,$B81+1,1)</f>
        <v>-</v>
      </c>
      <c r="XI81" s="535" t="str" cm="1">
        <f t="array" aca="1" ref="XI81" ca="1">INDEX(XI$13:XI80,$B81+1,1)</f>
        <v>-</v>
      </c>
      <c r="XJ81" s="535" t="str" cm="1">
        <f t="array" aca="1" ref="XJ81" ca="1">INDEX(XJ$13:XJ80,$B81+1,1)</f>
        <v>-</v>
      </c>
      <c r="XK81" s="535" t="str" cm="1">
        <f t="array" aca="1" ref="XK81" ca="1">INDEX(XK$13:XK80,$B81+1,1)</f>
        <v>-</v>
      </c>
      <c r="XL81" s="535" t="str" cm="1">
        <f t="array" aca="1" ref="XL81" ca="1">INDEX(XL$13:XL80,$B81+1,1)</f>
        <v>-</v>
      </c>
      <c r="XM81" s="535" t="str" cm="1">
        <f t="array" aca="1" ref="XM81" ca="1">INDEX(XM$13:XM80,$B81+1,1)</f>
        <v>-</v>
      </c>
      <c r="XN81" s="18"/>
      <c r="XO81" s="411" t="b">
        <f t="shared" ca="1" si="311"/>
        <v>0</v>
      </c>
      <c r="XP81" s="535" t="str" cm="1">
        <f t="array" aca="1" ref="XP81" ca="1">INDEX(XP$13:XP80,$B81+1,1)</f>
        <v>-</v>
      </c>
      <c r="XQ81" s="535" t="str" cm="1">
        <f t="array" aca="1" ref="XQ81" ca="1">INDEX(XQ$13:XQ80,$B81+1,1)</f>
        <v>-</v>
      </c>
      <c r="XR81" s="535" t="str" cm="1">
        <f t="array" aca="1" ref="XR81" ca="1">INDEX(XR$13:XR80,$B81+1,1)</f>
        <v>-</v>
      </c>
      <c r="XS81" s="535" t="str" cm="1">
        <f t="array" aca="1" ref="XS81" ca="1">INDEX(XS$13:XS80,$B81+1,1)</f>
        <v>-</v>
      </c>
      <c r="XT81" s="535" t="str" cm="1">
        <f t="array" aca="1" ref="XT81" ca="1">INDEX(XT$13:XT80,$B81+1,1)</f>
        <v>-</v>
      </c>
      <c r="XU81" s="535" t="str" cm="1">
        <f t="array" aca="1" ref="XU81" ca="1">INDEX(XU$13:XU80,$B81+1,1)</f>
        <v>-</v>
      </c>
      <c r="XV81" s="411">
        <f t="shared" ca="1" si="312"/>
        <v>0.35</v>
      </c>
      <c r="XW81" s="535" cm="1">
        <f t="array" aca="1" ref="XW81" ca="1">INDEX(XW$13:XW80,$B81+1,1)</f>
        <v>0</v>
      </c>
      <c r="XX81" s="535" cm="1">
        <f t="array" aca="1" ref="XX81" ca="1">INDEX(XX$13:XX80,$B81+1,1)</f>
        <v>0</v>
      </c>
      <c r="XY81" s="535" cm="1">
        <f t="array" aca="1" ref="XY81" ca="1">INDEX(XY$13:XY80,$B81+1,1)</f>
        <v>1</v>
      </c>
      <c r="XZ81" s="535" cm="1">
        <f t="array" aca="1" ref="XZ81" ca="1">INDEX(XZ$13:XZ80,$B81+1,1)</f>
        <v>0</v>
      </c>
      <c r="YA81" s="535" t="str" cm="1">
        <f t="array" aca="1" ref="YA81" ca="1">INDEX(YA$13:YA80,$B81+1,1)</f>
        <v>-</v>
      </c>
      <c r="YB81" s="545" cm="1">
        <f t="array" aca="1" ref="YB81" ca="1">INDEX(i.AgeJ,$AD81,1)</f>
        <v>0</v>
      </c>
      <c r="YC81" s="535" t="str" cm="1">
        <f t="array" aca="1" ref="YC81" ca="1">INDEX(YC$13:YC80,$B81+1,1)</f>
        <v>-</v>
      </c>
      <c r="YD81" s="411" t="str">
        <f t="shared" si="313"/>
        <v>-</v>
      </c>
      <c r="YE81" s="411" t="str">
        <f t="shared" si="313"/>
        <v>-</v>
      </c>
      <c r="YF81" s="535" t="str" cm="1">
        <f t="array" aca="1" ref="YF81" ca="1">INDEX(YF$13:YF80,$B81+1,1)</f>
        <v>-</v>
      </c>
      <c r="YG81" s="535" t="str" cm="1">
        <f t="array" aca="1" ref="YG81" ca="1">INDEX(YG$13:YG80,$B81+1,1)</f>
        <v>-</v>
      </c>
      <c r="YH81" s="535" t="str" cm="1">
        <f t="array" aca="1" ref="YH81" ca="1">INDEX(YH$13:YH80,$B81+1,1)</f>
        <v>-</v>
      </c>
      <c r="YI81" s="535" t="str" cm="1">
        <f t="array" aca="1" ref="YI81" ca="1">INDEX(YI$13:YI80,$B81+1,1)</f>
        <v>-</v>
      </c>
      <c r="YJ81" s="535" t="str" cm="1">
        <f t="array" aca="1" ref="YJ81" ca="1">INDEX(YJ$13:YJ80,$B81+1,1)</f>
        <v>-</v>
      </c>
      <c r="YK81" s="535" t="b" cm="1">
        <f t="array" aca="1" ref="YK81" ca="1">INDEX(YK$13:YK80,$B81+1,1)</f>
        <v>1</v>
      </c>
      <c r="YL81" s="535" t="str" cm="1">
        <f t="array" aca="1" ref="YL81" ca="1">INDEX(YL$13:YL80,$B81+1,1)</f>
        <v>-</v>
      </c>
      <c r="YM81" s="535" cm="1">
        <f t="array" aca="1" ref="YM81" ca="1">INDEX(YM$13:YM80,$B81+1,1)</f>
        <v>0</v>
      </c>
      <c r="YN81" s="535" cm="1">
        <f t="array" aca="1" ref="YN81" ca="1">INDEX(YN$13:YN80,$B81+1,1)</f>
        <v>0</v>
      </c>
      <c r="YO81" s="535" cm="1">
        <f t="array" aca="1" ref="YO81" ca="1">INDEX(YO$13:YO80,$B81+1,1)</f>
        <v>0</v>
      </c>
      <c r="YP81" s="18"/>
      <c r="YQ81" s="411">
        <f t="shared" si="314"/>
        <v>50</v>
      </c>
      <c r="YR81" s="411">
        <f t="shared" si="314"/>
        <v>50</v>
      </c>
      <c r="YS81" s="411">
        <f t="shared" si="314"/>
        <v>50</v>
      </c>
      <c r="YT81" s="411">
        <f t="shared" si="314"/>
        <v>50</v>
      </c>
      <c r="YU81" s="535" cm="1">
        <f t="array" aca="1" ref="YU81" ca="1">INDEX(YU$13:YU80,$B81+1,1)</f>
        <v>1</v>
      </c>
      <c r="YV81" s="535" cm="1">
        <f t="array" aca="1" ref="YV81" ca="1">INDEX(YV$13:YV80,$B81+1,1)</f>
        <v>1</v>
      </c>
      <c r="YW81" s="535" cm="1">
        <f t="array" aca="1" ref="YW81" ca="1">INDEX(YW$13:YW80,$B81+1,1)</f>
        <v>1</v>
      </c>
      <c r="YX81" s="535" cm="1">
        <f t="array" aca="1" ref="YX81" ca="1">INDEX(YX$13:YX80,$B81+1,1)</f>
        <v>1</v>
      </c>
      <c r="YY81" s="535" t="str" cm="1">
        <f t="array" aca="1" ref="YY81" ca="1">INDEX(YY$13:YY80,$B81+1,1)</f>
        <v>-</v>
      </c>
      <c r="YZ81" s="535" t="str" cm="1">
        <f t="array" aca="1" ref="YZ81" ca="1">INDEX(YZ$13:YZ80,$B81+1,1)</f>
        <v>-</v>
      </c>
      <c r="ZA81" s="535" t="str" cm="1">
        <f t="array" aca="1" ref="ZA81" ca="1">INDEX(ZA$13:ZA80,$B81+1,1)</f>
        <v>-</v>
      </c>
      <c r="ZB81" s="535" t="str" cm="1">
        <f t="array" aca="1" ref="ZB81" ca="1">INDEX(ZB$13:ZB80,$B81+1,1)</f>
        <v>-</v>
      </c>
      <c r="ZC81" s="535" t="str" cm="1">
        <f t="array" aca="1" ref="ZC81" ca="1">INDEX(ZC$13:ZC80,$B81+1,1)</f>
        <v>-</v>
      </c>
      <c r="ZD81" s="18"/>
      <c r="ZE81" s="411">
        <f t="shared" ca="1" si="315"/>
        <v>1</v>
      </c>
      <c r="ZF81" s="18"/>
      <c r="ZG81" s="535" t="str" cm="1">
        <f t="array" aca="1" ref="ZG81" ca="1">INDEX(ZG$13:ZG80,$B81+1,1)</f>
        <v>-</v>
      </c>
      <c r="ZH81" s="535" t="str" cm="1">
        <f t="array" aca="1" ref="ZH81" ca="1">INDEX(ZH$13:ZH80,$B81+1,1)</f>
        <v>-</v>
      </c>
      <c r="ZI81" s="535" t="str" cm="1">
        <f t="array" aca="1" ref="ZI81" ca="1">INDEX(ZI$13:ZI80,$B81+1,1)</f>
        <v>-</v>
      </c>
      <c r="ZJ81" s="535" t="str" cm="1">
        <f t="array" aca="1" ref="ZJ81" ca="1">INDEX(ZJ$13:ZJ80,$B81+1,1)</f>
        <v>-</v>
      </c>
      <c r="ZK81" s="535" t="str" cm="1">
        <f t="array" aca="1" ref="ZK81" ca="1">INDEX(ZK$13:ZK80,$B81+1,1)</f>
        <v>-</v>
      </c>
      <c r="ZL81" s="535" t="str" cm="1">
        <f t="array" aca="1" ref="ZL81" ca="1">INDEX(ZL$13:ZL80,$B81+1,1)</f>
        <v>-</v>
      </c>
      <c r="ZM81" s="535" t="str" cm="1">
        <f t="array" aca="1" ref="ZM81" ca="1">INDEX(ZM$13:ZM80,$B81+1,1)</f>
        <v>-</v>
      </c>
      <c r="ZN81" s="535" t="str" cm="1">
        <f t="array" aca="1" ref="ZN81" ca="1">INDEX(ZN$13:ZN80,$B81+1,1)</f>
        <v>-</v>
      </c>
      <c r="ZO81" s="543">
        <f t="shared" ca="1" si="316"/>
        <v>652</v>
      </c>
      <c r="ZP81" s="543">
        <f t="shared" ca="1" si="316"/>
        <v>686</v>
      </c>
      <c r="ZQ81" s="543">
        <f t="shared" ca="1" si="316"/>
        <v>721</v>
      </c>
      <c r="ZR81" s="459">
        <f t="shared" ca="1" si="317"/>
        <v>469</v>
      </c>
      <c r="ZS81" s="459">
        <f t="shared" ca="1" si="317"/>
        <v>504</v>
      </c>
      <c r="ZT81" s="459">
        <f t="shared" ca="1" si="317"/>
        <v>539</v>
      </c>
      <c r="ZU81" s="459">
        <f t="shared" ca="1" si="318"/>
        <v>385</v>
      </c>
      <c r="ZV81" s="459">
        <f t="shared" ca="1" si="318"/>
        <v>420</v>
      </c>
      <c r="ZW81" s="459">
        <f t="shared" ca="1" si="318"/>
        <v>455</v>
      </c>
      <c r="ZX81" s="535" t="str" cm="1">
        <f t="array" aca="1" ref="ZX81" ca="1">INDEX(ZX$13:ZX80,$B81+1,1)</f>
        <v>-</v>
      </c>
      <c r="ZY81" s="535" t="str" cm="1">
        <f t="array" aca="1" ref="ZY81" ca="1">INDEX(ZY$13:ZY80,$B81+1,1)</f>
        <v>-</v>
      </c>
      <c r="ZZ81" s="535" t="str" cm="1">
        <f t="array" aca="1" ref="ZZ81" ca="1">INDEX(ZZ$13:ZZ80,$B81+1,1)</f>
        <v>-</v>
      </c>
      <c r="AAA81" s="535" t="str" cm="1">
        <f t="array" aca="1" ref="AAA81" ca="1">INDEX(AAA$13:AAA80,$B81+1,1)</f>
        <v>-</v>
      </c>
      <c r="AAB81" s="535" t="str" cm="1">
        <f t="array" aca="1" ref="AAB81" ca="1">INDEX(AAB$13:AAB80,$B81+1,1)</f>
        <v>-</v>
      </c>
      <c r="AAC81" s="535" t="str" cm="1">
        <f t="array" aca="1" ref="AAC81" ca="1">INDEX(AAC$13:AAC80,$B81+1,1)</f>
        <v>-</v>
      </c>
      <c r="AAD81" s="535" t="str" cm="1">
        <f t="array" aca="1" ref="AAD81" ca="1">INDEX(AAD$13:AAD80,$B81+1,1)</f>
        <v>-</v>
      </c>
      <c r="AAE81" s="535" t="str" cm="1">
        <f t="array" aca="1" ref="AAE81" ca="1">INDEX(AAE$13:AAE80,$B81+1,1)</f>
        <v>-</v>
      </c>
      <c r="AAF81" s="535" t="str" cm="1">
        <f t="array" aca="1" ref="AAF81" ca="1">INDEX(AAF$13:AAF80,$B81+1,1)</f>
        <v>-</v>
      </c>
      <c r="AAG81" s="535" t="str" cm="1">
        <f t="array" aca="1" ref="AAG81" ca="1">INDEX(AAG$13:AAG80,$B81+1,1)</f>
        <v>-</v>
      </c>
      <c r="AAH81" s="535" t="str" cm="1">
        <f t="array" aca="1" ref="AAH81" ca="1">INDEX(AAH$13:AAH80,$B81+1,1)</f>
        <v>-</v>
      </c>
      <c r="AAI81" s="535" t="str" cm="1">
        <f t="array" aca="1" ref="AAI81" ca="1">INDEX(AAI$13:AAI80,$B81+1,1)</f>
        <v>-</v>
      </c>
      <c r="AAJ81" s="535" t="str" cm="1">
        <f t="array" aca="1" ref="AAJ81" ca="1">INDEX(AAJ$13:AAJ80,$B81+1,1)</f>
        <v>-</v>
      </c>
      <c r="AAK81" s="535" t="str" cm="1">
        <f t="array" aca="1" ref="AAK81" ca="1">INDEX(AAK$13:AAK80,$B81+1,1)</f>
        <v>-</v>
      </c>
      <c r="AAL81" s="535" cm="1">
        <f t="array" aca="1" ref="AAL81" ca="1">INDEX(AAL$13:AAL80,$B81+1,1)</f>
        <v>0</v>
      </c>
      <c r="AAM81" s="535" t="str" cm="1">
        <f t="array" aca="1" ref="AAM81" ca="1">INDEX(AAM$13:AAM80,$B81+1,1)</f>
        <v>-</v>
      </c>
      <c r="AAN81" s="535" t="str" cm="1">
        <f t="array" aca="1" ref="AAN81" ca="1">INDEX(AAN$13:AAN80,$B81+1,1)</f>
        <v>-</v>
      </c>
      <c r="AAO81" s="535" t="str" cm="1">
        <f t="array" aca="1" ref="AAO81" ca="1">INDEX(AAO$13:AAO80,$B81+1,1)</f>
        <v>-</v>
      </c>
      <c r="AAP81" s="535" t="str" cm="1">
        <f t="array" aca="1" ref="AAP81" ca="1">INDEX(AAP$13:AAP80,$B81+1,1)</f>
        <v>-</v>
      </c>
      <c r="AAQ81" s="535" t="str" cm="1">
        <f t="array" aca="1" ref="AAQ81" ca="1">INDEX(AAQ$13:AAQ80,$B81+1,1)</f>
        <v>-</v>
      </c>
      <c r="AAR81" s="535" cm="1">
        <f t="array" aca="1" ref="AAR81" ca="1">INDEX(AAR$13:AAR80,$B81+1,1)</f>
        <v>0</v>
      </c>
      <c r="AAS81" s="535" t="str" cm="1">
        <f t="array" aca="1" ref="AAS81" ca="1">INDEX(AAS$13:AAS80,$B81+1,1)</f>
        <v>-</v>
      </c>
      <c r="AAT81" s="535" t="str" cm="1">
        <f t="array" aca="1" ref="AAT81" ca="1">INDEX(AAT$13:AAT80,$B81+1,1)</f>
        <v>-</v>
      </c>
      <c r="AAU81" s="535" t="str" cm="1">
        <f t="array" aca="1" ref="AAU81" ca="1">INDEX(AAU$13:AAU80,$B81+1,1)</f>
        <v>-</v>
      </c>
      <c r="AAV81" s="535" cm="1">
        <f t="array" aca="1" ref="AAV81" ca="1">INDEX(AAV$13:AAV80,$B81+1,1)</f>
        <v>1</v>
      </c>
      <c r="AAW81" s="535" cm="1">
        <f t="array" aca="1" ref="AAW81" ca="1">INDEX(AAW$13:AAW80,$B81+1,1)</f>
        <v>1</v>
      </c>
      <c r="AAX81" s="535" t="str" cm="1">
        <f t="array" aca="1" ref="AAX81" ca="1">INDEX(AAX$13:AAX80,$B81+1,1)</f>
        <v>-</v>
      </c>
      <c r="AAY81" s="535" t="str" cm="1">
        <f t="array" aca="1" ref="AAY81" ca="1">INDEX(AAY$13:AAY80,$B81+1,1)</f>
        <v>-</v>
      </c>
      <c r="AAZ81" s="535" t="str" cm="1">
        <f t="array" aca="1" ref="AAZ81" ca="1">INDEX(AAZ$13:AAZ80,$B81+1,1)</f>
        <v>-</v>
      </c>
      <c r="ABA81" s="535" t="str" cm="1">
        <f t="array" aca="1" ref="ABA81" ca="1">INDEX(ABA$13:ABA80,$B81+1,1)</f>
        <v>-</v>
      </c>
      <c r="ABB81" s="535" t="str" cm="1">
        <f t="array" aca="1" ref="ABB81" ca="1">INDEX(ABB$13:ABB80,$B81+1,1)</f>
        <v>-</v>
      </c>
      <c r="ABC81" s="535" t="str" cm="1">
        <f t="array" aca="1" ref="ABC81" ca="1">INDEX(ABC$13:ABC80,$B81+1,1)</f>
        <v>-</v>
      </c>
      <c r="ABD81" s="535" t="str" cm="1">
        <f t="array" aca="1" ref="ABD81" ca="1">INDEX(ABD$13:ABD80,$B81+1,1)</f>
        <v>-</v>
      </c>
      <c r="ABE81" s="535" t="str" cm="1">
        <f t="array" aca="1" ref="ABE81" ca="1">INDEX(ABE$13:ABE80,$B81+1,1)</f>
        <v>-</v>
      </c>
      <c r="ABF81" s="535" t="str" cm="1">
        <f t="array" aca="1" ref="ABF81" ca="1">INDEX(ABF$13:ABF80,$B81+1,1)</f>
        <v>-</v>
      </c>
      <c r="ABG81" s="535" t="str" cm="1">
        <f t="array" aca="1" ref="ABG81" ca="1">INDEX(ABG$13:ABG80,$B81+1,1)</f>
        <v>-</v>
      </c>
      <c r="ABH81" s="535" t="str" cm="1">
        <f t="array" aca="1" ref="ABH81" ca="1">INDEX(ABH$13:ABH80,$B81+1,1)</f>
        <v>-</v>
      </c>
      <c r="ABI81" s="535" t="str" cm="1">
        <f t="array" aca="1" ref="ABI81" ca="1">INDEX(ABI$13:ABI80,$B81+1,1)</f>
        <v>-</v>
      </c>
      <c r="ABJ81" s="535" t="str" cm="1">
        <f t="array" aca="1" ref="ABJ81" ca="1">INDEX(ABJ$13:ABJ80,$B81+1,1)</f>
        <v>-</v>
      </c>
      <c r="ABK81" s="18"/>
      <c r="ABL81" s="545" t="str">
        <f t="shared" ca="1" si="319"/>
        <v>-</v>
      </c>
      <c r="ABM81" s="545" t="str">
        <f t="shared" ca="1" si="319"/>
        <v>-</v>
      </c>
      <c r="ABN81" s="545" t="str">
        <f t="shared" ca="1" si="319"/>
        <v>-</v>
      </c>
      <c r="ABO81" s="545" t="str">
        <f t="shared" ca="1" si="319"/>
        <v>-</v>
      </c>
      <c r="ABP81" s="545" t="str">
        <f t="shared" ca="1" si="319"/>
        <v>-</v>
      </c>
      <c r="ABQ81" s="545" t="str">
        <f t="shared" ca="1" si="319"/>
        <v>-</v>
      </c>
      <c r="ABR81" s="545" t="str">
        <f t="shared" ca="1" si="319"/>
        <v>-</v>
      </c>
      <c r="ABS81" s="545" t="str">
        <f t="shared" ca="1" si="319"/>
        <v>-</v>
      </c>
      <c r="ABT81" s="545" t="str">
        <f t="shared" ca="1" si="319"/>
        <v>-</v>
      </c>
      <c r="ABU81" s="545" t="str">
        <f t="shared" ca="1" si="319"/>
        <v>-</v>
      </c>
      <c r="ABV81" s="545" t="str">
        <f t="shared" ca="1" si="320"/>
        <v>-</v>
      </c>
      <c r="ABW81" s="545" t="str">
        <f t="shared" ca="1" si="320"/>
        <v>-</v>
      </c>
      <c r="ABX81" s="545" t="str">
        <f t="shared" ca="1" si="320"/>
        <v>-</v>
      </c>
      <c r="ABY81" s="545" t="str">
        <f t="shared" ca="1" si="320"/>
        <v>-</v>
      </c>
      <c r="ABZ81" s="545" t="str">
        <f t="shared" ca="1" si="320"/>
        <v>-</v>
      </c>
      <c r="ACA81" s="545" t="str">
        <f t="shared" ca="1" si="320"/>
        <v>-</v>
      </c>
      <c r="ACB81" s="545" t="str">
        <f t="shared" ca="1" si="320"/>
        <v>-</v>
      </c>
      <c r="ACC81" s="545" t="b">
        <f t="shared" ca="1" si="320"/>
        <v>1</v>
      </c>
      <c r="ACD81" s="545" t="str">
        <f t="shared" ca="1" si="320"/>
        <v>-</v>
      </c>
      <c r="ACE81" s="545" t="str">
        <f t="shared" ca="1" si="320"/>
        <v>-</v>
      </c>
      <c r="ACF81" s="545" t="str">
        <f t="shared" ca="1" si="321"/>
        <v>-</v>
      </c>
      <c r="ACG81" s="545" t="str">
        <f t="shared" ca="1" si="321"/>
        <v>-</v>
      </c>
      <c r="ACH81" s="545" t="str">
        <f t="shared" ca="1" si="321"/>
        <v>-</v>
      </c>
      <c r="ACI81" s="545" t="str">
        <f t="shared" ca="1" si="321"/>
        <v>-</v>
      </c>
      <c r="ACJ81" s="545" t="str">
        <f t="shared" ca="1" si="321"/>
        <v>-</v>
      </c>
      <c r="ACK81" s="545" t="str">
        <f t="shared" ca="1" si="321"/>
        <v>-</v>
      </c>
      <c r="ACL81" s="545" t="str">
        <f t="shared" ca="1" si="321"/>
        <v>-</v>
      </c>
      <c r="ACM81" s="545" t="str">
        <f t="shared" ca="1" si="321"/>
        <v>-</v>
      </c>
      <c r="ACN81" s="545" t="str">
        <f t="shared" ca="1" si="321"/>
        <v>-</v>
      </c>
      <c r="ACO81" s="545" t="str">
        <f t="shared" ca="1" si="321"/>
        <v>-</v>
      </c>
      <c r="ACP81" s="545" t="str">
        <f t="shared" ca="1" si="322"/>
        <v>-</v>
      </c>
      <c r="ACQ81" s="545" t="str">
        <f t="shared" ca="1" si="322"/>
        <v>-</v>
      </c>
      <c r="ACR81" s="545" t="str">
        <f t="shared" ca="1" si="322"/>
        <v>-</v>
      </c>
      <c r="ACS81" s="545" t="str">
        <f t="shared" ca="1" si="322"/>
        <v>-</v>
      </c>
      <c r="ACT81" s="545" t="str">
        <f t="shared" ca="1" si="322"/>
        <v>-</v>
      </c>
      <c r="ACU81" s="545" t="b">
        <f t="shared" ca="1" si="322"/>
        <v>1</v>
      </c>
      <c r="ACV81" s="545" t="str">
        <f t="shared" ca="1" si="322"/>
        <v>-</v>
      </c>
      <c r="ACW81" s="545" t="str">
        <f t="shared" ca="1" si="322"/>
        <v>-</v>
      </c>
      <c r="ACX81" s="545" t="str">
        <f t="shared" ca="1" si="322"/>
        <v>-</v>
      </c>
      <c r="ACY81" s="545" t="str">
        <f t="shared" ca="1" si="322"/>
        <v>-</v>
      </c>
      <c r="ACZ81" s="545" t="str">
        <f t="shared" ca="1" si="323"/>
        <v>-</v>
      </c>
      <c r="ADA81" s="545" t="str">
        <f t="shared" ca="1" si="323"/>
        <v>-</v>
      </c>
      <c r="ADB81" s="545" t="str">
        <f t="shared" ca="1" si="323"/>
        <v>-</v>
      </c>
      <c r="ADC81" s="545" t="str">
        <f t="shared" ca="1" si="323"/>
        <v>-</v>
      </c>
      <c r="ADD81" s="545" t="str">
        <f t="shared" ca="1" si="323"/>
        <v>-</v>
      </c>
      <c r="ADE81" s="545" t="str">
        <f t="shared" ca="1" si="323"/>
        <v>-</v>
      </c>
      <c r="ADF81" s="545" t="str">
        <f t="shared" ca="1" si="323"/>
        <v>-</v>
      </c>
      <c r="ADG81" s="545" t="str">
        <f t="shared" ca="1" si="323"/>
        <v>-</v>
      </c>
      <c r="ADH81" s="545" t="str">
        <f t="shared" ca="1" si="323"/>
        <v>-</v>
      </c>
      <c r="ADI81" s="545" t="str">
        <f t="shared" ca="1" si="323"/>
        <v>-</v>
      </c>
      <c r="ADJ81" s="545" t="str">
        <f t="shared" ca="1" si="324"/>
        <v>-</v>
      </c>
      <c r="ADK81" s="545" t="str">
        <f t="shared" ca="1" si="324"/>
        <v>-</v>
      </c>
      <c r="ADL81" s="545" t="str">
        <f t="shared" ca="1" si="324"/>
        <v>-</v>
      </c>
      <c r="ADM81" s="545" t="b">
        <f t="shared" ca="1" si="324"/>
        <v>1</v>
      </c>
      <c r="ADN81" s="545" t="str">
        <f t="shared" ca="1" si="324"/>
        <v>-</v>
      </c>
      <c r="ADO81" s="545" t="str">
        <f t="shared" ca="1" si="324"/>
        <v>-</v>
      </c>
      <c r="ADP81" s="545" t="str">
        <f t="shared" ca="1" si="324"/>
        <v>-</v>
      </c>
      <c r="ADQ81" s="545" t="str">
        <f t="shared" ca="1" si="324"/>
        <v>-</v>
      </c>
      <c r="ADR81" s="545" t="str">
        <f t="shared" ca="1" si="324"/>
        <v>-</v>
      </c>
      <c r="ADS81" s="545" t="str">
        <f t="shared" ca="1" si="324"/>
        <v>-</v>
      </c>
      <c r="ADT81" s="545" t="str">
        <f t="shared" ca="1" si="325"/>
        <v>-</v>
      </c>
      <c r="ADU81" s="545" t="str">
        <f t="shared" ca="1" si="325"/>
        <v>-</v>
      </c>
      <c r="ADV81" s="545" t="str">
        <f t="shared" ca="1" si="325"/>
        <v>-</v>
      </c>
      <c r="ADW81" s="545" t="str">
        <f t="shared" ca="1" si="325"/>
        <v>-</v>
      </c>
      <c r="ADX81" s="545" t="str">
        <f t="shared" ca="1" si="325"/>
        <v>-</v>
      </c>
      <c r="ADY81" s="545" t="str">
        <f t="shared" ca="1" si="325"/>
        <v>-</v>
      </c>
      <c r="ADZ81" s="545" t="str">
        <f t="shared" ca="1" si="325"/>
        <v>-</v>
      </c>
      <c r="AEA81" s="545" t="str">
        <f t="shared" ca="1" si="325"/>
        <v>-</v>
      </c>
      <c r="AEB81" s="545" t="str">
        <f t="shared" ca="1" si="325"/>
        <v>-</v>
      </c>
      <c r="AEC81" s="545" t="str">
        <f t="shared" ca="1" si="325"/>
        <v>-</v>
      </c>
      <c r="AED81" s="545" t="str">
        <f t="shared" ca="1" si="326"/>
        <v>-</v>
      </c>
      <c r="AEE81" s="545" t="b">
        <f t="shared" ca="1" si="326"/>
        <v>1</v>
      </c>
      <c r="AEF81" s="545" t="str">
        <f t="shared" ca="1" si="326"/>
        <v>-</v>
      </c>
      <c r="AEG81" s="545" t="str">
        <f t="shared" ca="1" si="326"/>
        <v>-</v>
      </c>
      <c r="AEH81" s="545" t="str">
        <f t="shared" ca="1" si="326"/>
        <v>-</v>
      </c>
      <c r="AEI81" s="545" t="str">
        <f t="shared" ca="1" si="326"/>
        <v>-</v>
      </c>
      <c r="AEJ81" s="545" t="str">
        <f t="shared" ca="1" si="326"/>
        <v>-</v>
      </c>
      <c r="AEK81" s="545" t="str">
        <f t="shared" ca="1" si="326"/>
        <v>-</v>
      </c>
      <c r="AEL81" s="545" t="str">
        <f t="shared" ca="1" si="326"/>
        <v>-</v>
      </c>
      <c r="AEM81" s="545" t="str">
        <f t="shared" ca="1" si="326"/>
        <v>-</v>
      </c>
      <c r="AEN81" s="545" t="str">
        <f t="shared" ca="1" si="327"/>
        <v>-</v>
      </c>
      <c r="AEO81" s="545" t="str">
        <f t="shared" ca="1" si="327"/>
        <v>-</v>
      </c>
      <c r="AEP81" s="545" t="str">
        <f t="shared" ca="1" si="327"/>
        <v>-</v>
      </c>
      <c r="AEQ81" s="545" t="str">
        <f t="shared" ca="1" si="327"/>
        <v>-</v>
      </c>
      <c r="AER81" s="545" t="str">
        <f t="shared" ca="1" si="327"/>
        <v>-</v>
      </c>
      <c r="AES81" s="545" t="str">
        <f t="shared" ca="1" si="327"/>
        <v>-</v>
      </c>
      <c r="AET81" s="545" t="str">
        <f t="shared" ca="1" si="327"/>
        <v>-</v>
      </c>
      <c r="AEU81" s="545" t="str">
        <f t="shared" ca="1" si="327"/>
        <v>-</v>
      </c>
      <c r="AEV81" s="545" t="str">
        <f t="shared" ca="1" si="327"/>
        <v>-</v>
      </c>
      <c r="AEW81" s="545" t="b">
        <f t="shared" ca="1" si="327"/>
        <v>1</v>
      </c>
      <c r="AEX81" s="535" cm="1">
        <f t="array" aca="1" ref="AEX81" ca="1">INDEX(AEX$13:AEX80,$B81+1,1)</f>
        <v>0</v>
      </c>
      <c r="AEY81" s="483">
        <v>0</v>
      </c>
    </row>
    <row r="82" spans="1:831" outlineLevel="2">
      <c r="A82" s="18">
        <f t="shared" si="221"/>
        <v>69</v>
      </c>
      <c r="B82" s="191">
        <f t="shared" ca="1" si="343"/>
        <v>51</v>
      </c>
      <c r="C82" s="458">
        <f t="shared" ca="1" si="225"/>
        <v>1200</v>
      </c>
      <c r="D82" s="119" t="str">
        <f t="shared" ca="1" si="226"/>
        <v>GSW</v>
      </c>
      <c r="E82" t="b">
        <v>0</v>
      </c>
      <c r="F82" t="b">
        <v>0</v>
      </c>
      <c r="G82" t="b">
        <f t="shared" si="373"/>
        <v>0</v>
      </c>
      <c r="H82" s="191">
        <f t="shared" ca="1" si="338"/>
        <v>18</v>
      </c>
      <c r="I82" s="535" cm="1">
        <f t="array" aca="1" ref="I82" ca="1">INDEX(I$13:I81,$B82+1,1)</f>
        <v>1</v>
      </c>
      <c r="J82" s="535" cm="1">
        <f t="array" aca="1" ref="J82" ca="1">INDEX(J$13:J81,$B82+1,1)</f>
        <v>0</v>
      </c>
      <c r="K82" s="535" cm="1">
        <f t="array" aca="1" ref="K82" ca="1">INDEX(K$13:K81,$B82+1,1)</f>
        <v>1</v>
      </c>
      <c r="L82" s="535" cm="1">
        <f t="array" aca="1" ref="L82" ca="1">INDEX(L$13:L81,$B82+1,1)</f>
        <v>2</v>
      </c>
      <c r="M82" s="535" cm="1">
        <f t="array" aca="1" ref="M82" ca="1">INDEX(M$13:M81,$B82+1,1)</f>
        <v>4</v>
      </c>
      <c r="N82" s="535" cm="1">
        <f t="array" aca="1" ref="N82" ca="1">INDEX(N$13:N81,$B82+1,1)</f>
        <v>3</v>
      </c>
      <c r="O82" s="535" cm="1">
        <f t="array" aca="1" ref="O82" ca="1">INDEX(O$13:O81,$B82+1,1)</f>
        <v>2</v>
      </c>
      <c r="P82" s="535" cm="1">
        <f t="array" aca="1" ref="P82" ca="1">INDEX(P$13:P81,$B82+1,1)</f>
        <v>0</v>
      </c>
      <c r="Q82" s="535" cm="1">
        <f t="array" aca="1" ref="Q82" ca="1">INDEX(Q$13:Q81,$B82+1,1)</f>
        <v>1</v>
      </c>
      <c r="R82" s="535" cm="1">
        <f t="array" aca="1" ref="R82" ca="1">INDEX(R$13:R81,$B82+1,1)</f>
        <v>1</v>
      </c>
      <c r="S82" s="535" cm="1">
        <f t="array" aca="1" ref="S82" ca="1">INDEX(S$13:S81,$B82+1,1)</f>
        <v>1</v>
      </c>
      <c r="T82" s="411">
        <f t="shared" ca="1" si="228"/>
        <v>2</v>
      </c>
      <c r="U82" s="411">
        <f t="shared" ca="1" si="228"/>
        <v>2</v>
      </c>
      <c r="V82" s="411">
        <f t="shared" ca="1" si="229"/>
        <v>2</v>
      </c>
      <c r="W82" s="777" t="b">
        <f t="shared" ca="1" si="230"/>
        <v>1</v>
      </c>
      <c r="X82" s="777" t="b">
        <f t="shared" ca="1" si="230"/>
        <v>1</v>
      </c>
      <c r="Y82" s="777" t="b">
        <f t="shared" ca="1" si="230"/>
        <v>1</v>
      </c>
      <c r="Z82" s="796" t="b" cm="1">
        <f t="array" aca="1" ref="Z82" ca="1">INDEX(Z$13:Z81,$B82+1,1)</f>
        <v>0</v>
      </c>
      <c r="AA82" s="411">
        <f t="shared" ca="1" si="328"/>
        <v>6</v>
      </c>
      <c r="AB82" s="411">
        <f t="shared" ca="1" si="231"/>
        <v>6</v>
      </c>
      <c r="AC82" s="535" cm="1">
        <f t="array" aca="1" ref="AC82" ca="1">INDEX(AC$13:AC81,$B82+1,1)</f>
        <v>6</v>
      </c>
      <c r="AD82" s="535" cm="1">
        <f t="array" aca="1" ref="AD82" ca="1">INDEX(AD$13:AD81,$B82+1,1)</f>
        <v>6</v>
      </c>
      <c r="AE82" s="535" cm="1">
        <f t="array" aca="1" ref="AE82" ca="1">INDEX(AE$13:AE81,$B82+1,1)</f>
        <v>0</v>
      </c>
      <c r="AF82" s="535" cm="1">
        <f t="array" aca="1" ref="AF82" ca="1">INDEX(AF$13:AF81,$B82+1,1)</f>
        <v>0</v>
      </c>
      <c r="AG82" s="535" cm="1">
        <f t="array" aca="1" ref="AG82" ca="1">INDEX(AG$13:AG81,$B82+1,1)</f>
        <v>0</v>
      </c>
      <c r="AH82" s="535" cm="1">
        <f t="array" aca="1" ref="AH82" ca="1">INDEX(AH$13:AH81,$B82+1,1)</f>
        <v>0</v>
      </c>
      <c r="AI82" s="87">
        <f t="shared" ca="1" si="350"/>
        <v>2</v>
      </c>
      <c r="AJ82" s="87">
        <f ca="1">INDEX(CHOOSE($N82,DataAutumn!i.AdultDrys,DataWinter!i.AdultDrys,DataSpring!i.AdultDrys),1,$T82)</f>
        <v>1</v>
      </c>
      <c r="AK82" s="535" cm="1">
        <f t="array" aca="1" ref="AK82" ca="1">INDEX(AK$13:AK81,$B82+1,1)</f>
        <v>2</v>
      </c>
      <c r="AL82" s="535" cm="1">
        <f t="array" aca="1" ref="AL82" ca="1">INDEX(AL$13:AL81,$B82+1,1)</f>
        <v>0</v>
      </c>
      <c r="AM82" s="535" cm="1">
        <f t="array" aca="1" ref="AM82" ca="1">INDEX(AM$13:AM81,$B82+1,1)</f>
        <v>2</v>
      </c>
      <c r="AN82" s="111"/>
      <c r="AO82" s="111"/>
      <c r="AP82" s="111"/>
      <c r="AQ82" s="111"/>
      <c r="AR82" s="111"/>
      <c r="AS82" s="111"/>
      <c r="AT82" s="111"/>
      <c r="AU82" s="111"/>
      <c r="AV82" s="111"/>
      <c r="AW82" s="111"/>
      <c r="AX82" s="111"/>
      <c r="AY82" s="111"/>
      <c r="AZ82" s="111" t="s">
        <v>3209</v>
      </c>
      <c r="BA82" s="312" t="str">
        <f ca="1">LEFT(BA81,LEN($BA$57))     &amp;    TEXT($H82," 00000 ")        &amp;      INDEX(i.ModelStructure,$I82,1)    &amp;" "
&amp; $D82                &amp;    " Past" &amp; TEXT($XV82,"??0%;;??0%;    ") &amp; IF($DK82=0," SFM","")&amp;IF($DK82=1," MFM","")&amp;IF($DK82=7," Mat","")&amp;IF($DQ82=TRUE,"&amp;BBT","    ")              &amp;      " TOL"&amp;INDEX(i.TOL_Desc,1,$N82)
&amp; " Scan"&amp;$AK82       &amp;    CHOOSE($K82+1," CFS"," GFS"," NFS")
&amp; " RR"&amp;TEXT(SUM($FD82:$FE82),"+00%;-00%;    ;@")
&amp; " EL"&amp;IF($EZ82="-","_Opt",TEXT($EZ82,"000%"))
&amp; " Emptys_"&amp;CHOOSE($AI82,"Free  ","Retain","Sell  ","Single")
&amp; " ("&amp;IF(OR($ZH82,AND($ZH82="-",$DD82)),"P","E")   &amp;IF(OR($ZJ82,AND($ZJ82="-",$DE82)),"T","t")        &amp;     "_F"&amp;IF($AAG82&lt;&gt;FALSE,3,0)+COUNTIF($ZY82:$AAC82,TRUE)+COUNTIF($BV82:$BW82,"&gt;0")&amp;IF($AAE82&lt;&gt;FALSE,3,0)+COUNTIF($BV82:$BW82,"&gt;0")&amp;"N"&amp;IF($AAJ82&lt;&gt;"-",$AAJ82,$DI82)&amp;IF($AAK82&lt;&gt;"-",$AAK82,$DJ82)&amp;"L"&amp;$AAV82&amp;$AAW82&amp;")"</f>
        <v>GHG 00018 SE GSW Past 35% MFM     TOLSpr Scan2 GFS RR+01% EL000% Emptys_Retain (PT_F33N11L11)</v>
      </c>
      <c r="BB82" s="8" t="str">
        <f ca="1">IF(COUNTIF($BA$13:$BA82,$BA82)=1,"-","Dup")</f>
        <v>-</v>
      </c>
      <c r="BC82" s="18"/>
      <c r="BD82" s="535" t="str" cm="1">
        <f t="array" aca="1" ref="BD82" ca="1">INDEX(BD$13:BD81,$B82+1,1)</f>
        <v>-</v>
      </c>
      <c r="BE82" s="535" t="str" cm="1">
        <f t="array" aca="1" ref="BE82" ca="1">INDEX(BE$13:BE81,$B82+1,1)</f>
        <v>-</v>
      </c>
      <c r="BF82" s="535" t="str" cm="1">
        <f t="array" aca="1" ref="BF82" ca="1">INDEX(BF$13:BF81,$B82+1,1)</f>
        <v>-</v>
      </c>
      <c r="BG82" s="535" t="str" cm="1">
        <f t="array" aca="1" ref="BG82" ca="1">INDEX(BG$13:BG81,$B82+1,1)</f>
        <v>-</v>
      </c>
      <c r="BH82" s="535" t="str" cm="1">
        <f t="array" aca="1" ref="BH82" ca="1">INDEX(BH$13:BH81,$B82+1,1)</f>
        <v>-</v>
      </c>
      <c r="BI82" s="535" t="str" cm="1">
        <f t="array" aca="1" ref="BI82" ca="1">INDEX(BI$13:BI81,$B82+1,1)</f>
        <v>-</v>
      </c>
      <c r="BJ82" s="535" t="str" cm="1">
        <f t="array" aca="1" ref="BJ82" ca="1">INDEX(BJ$13:BJ81,$B82+1,1)</f>
        <v>-</v>
      </c>
      <c r="BK82" s="535" t="str" cm="1">
        <f t="array" aca="1" ref="BK82" ca="1">INDEX(BK$13:BK81,$B82+1,1)</f>
        <v>-</v>
      </c>
      <c r="BL82" s="535" t="str" cm="1">
        <f t="array" aca="1" ref="BL82" ca="1">INDEX(BL$13:BL81,$B82+1,1)</f>
        <v>-</v>
      </c>
      <c r="BM82" s="18"/>
      <c r="BN82" s="411" t="b">
        <f t="shared" ca="1" si="232"/>
        <v>1</v>
      </c>
      <c r="BO82" s="411" t="str">
        <f t="shared" ca="1" si="232"/>
        <v>-</v>
      </c>
      <c r="BP82" s="411" t="b">
        <f t="shared" ca="1" si="232"/>
        <v>0</v>
      </c>
      <c r="BQ82" s="411" t="str">
        <f t="shared" ref="BQ82:CA82" ca="1" si="386">INDEX(i.model_structure,$I82,BQ$6)</f>
        <v>-</v>
      </c>
      <c r="BR82" s="411" t="str">
        <f t="shared" ca="1" si="386"/>
        <v>-</v>
      </c>
      <c r="BS82" s="411" t="str">
        <f t="shared" ca="1" si="386"/>
        <v>-</v>
      </c>
      <c r="BT82" s="411" t="str">
        <f t="shared" ca="1" si="386"/>
        <v>-</v>
      </c>
      <c r="BU82" s="411" t="str">
        <f t="shared" ca="1" si="386"/>
        <v>-</v>
      </c>
      <c r="BV82" s="411" t="str">
        <f t="shared" ca="1" si="386"/>
        <v>-</v>
      </c>
      <c r="BW82" s="411" t="str">
        <f t="shared" ca="1" si="386"/>
        <v>-</v>
      </c>
      <c r="BX82" s="411" t="str">
        <f t="shared" ca="1" si="386"/>
        <v>-</v>
      </c>
      <c r="BY82" s="411" t="str">
        <f t="shared" ca="1" si="386"/>
        <v>-</v>
      </c>
      <c r="BZ82" s="411" t="b">
        <f t="shared" ca="1" si="386"/>
        <v>0</v>
      </c>
      <c r="CA82" s="87">
        <f t="shared" ca="1" si="386"/>
        <v>0</v>
      </c>
      <c r="CB82" s="535" t="str" cm="1">
        <f t="array" aca="1" ref="CB82" ca="1">INDEX(CB$13:CB81,$B82+1,1)</f>
        <v>-</v>
      </c>
      <c r="CC82" s="535" t="str" cm="1">
        <f t="array" aca="1" ref="CC82" ca="1">INDEX(CC$13:CC81,$B82+1,1)</f>
        <v>-</v>
      </c>
      <c r="CD82" s="535" t="str" cm="1">
        <f t="array" aca="1" ref="CD82" ca="1">INDEX(CD$13:CD81,$B82+1,1)</f>
        <v>-</v>
      </c>
      <c r="CE82" s="535" t="b" cm="1">
        <f t="array" aca="1" ref="CE82" ca="1">INDEX(CE$13:CE81,$B82+1,1)</f>
        <v>1</v>
      </c>
      <c r="CF82" s="18"/>
      <c r="CG82" s="535" t="str" cm="1">
        <f t="array" aca="1" ref="CG82" ca="1">INDEX(CG$13:CG81,$B82+1,1)</f>
        <v>-</v>
      </c>
      <c r="CH82" s="411" t="str">
        <f t="shared" ca="1" si="233"/>
        <v>-</v>
      </c>
      <c r="CI82" s="411">
        <f t="shared" ca="1" si="234"/>
        <v>1</v>
      </c>
      <c r="CJ82" s="411">
        <f t="shared" ca="1" si="234"/>
        <v>1</v>
      </c>
      <c r="CK82" s="535" t="str" cm="1">
        <f t="array" aca="1" ref="CK82" ca="1">INDEX(CK$13:CK81,$B82+1,1)</f>
        <v>-</v>
      </c>
      <c r="CL82" s="535" t="str" cm="1">
        <f t="array" aca="1" ref="CL82" ca="1">INDEX(CL$13:CL81,$B82+1,1)</f>
        <v>-</v>
      </c>
      <c r="CM82" s="535" t="str" cm="1">
        <f t="array" aca="1" ref="CM82" ca="1">INDEX(CM$13:CM81,$B82+1,1)</f>
        <v>-</v>
      </c>
      <c r="CN82" s="411" t="str">
        <f t="shared" ca="1" si="235"/>
        <v>-</v>
      </c>
      <c r="CO82" s="411">
        <f t="shared" ca="1" si="236"/>
        <v>1</v>
      </c>
      <c r="CP82" s="411">
        <f t="shared" ca="1" si="236"/>
        <v>1</v>
      </c>
      <c r="CQ82" s="535" t="str" cm="1">
        <f t="array" aca="1" ref="CQ82" ca="1">INDEX(CQ$13:CQ81,$B82+1,1)</f>
        <v>-</v>
      </c>
      <c r="CR82" s="411" t="str">
        <f t="shared" ca="1" si="237"/>
        <v>-</v>
      </c>
      <c r="CS82" s="411">
        <f t="shared" ca="1" si="238"/>
        <v>1</v>
      </c>
      <c r="CT82" s="535" t="str" cm="1">
        <f t="array" aca="1" ref="CT82" ca="1">INDEX(CT$13:CT81,$B82+1,1)</f>
        <v>-</v>
      </c>
      <c r="CU82" s="535" t="str" cm="1">
        <f t="array" aca="1" ref="CU82" ca="1">INDEX(CU$13:CU81,$B82+1,1)</f>
        <v>-</v>
      </c>
      <c r="CV82" s="411">
        <f t="shared" ca="1" si="239"/>
        <v>1</v>
      </c>
      <c r="CW82" s="535" t="str" cm="1">
        <f t="array" aca="1" ref="CW82" ca="1">INDEX(CW$13:CW81,$B82+1,1)</f>
        <v>-</v>
      </c>
      <c r="CX82" s="411" t="str">
        <f t="shared" ca="1" si="240"/>
        <v>-</v>
      </c>
      <c r="CY82" s="411">
        <f t="shared" ca="1" si="241"/>
        <v>1</v>
      </c>
      <c r="CZ82" s="411">
        <f t="shared" ca="1" si="241"/>
        <v>1</v>
      </c>
      <c r="DA82" s="535" cm="1">
        <f t="array" aca="1" ref="DA82" ca="1">INDEX(DA$13:DA81,$B82+1,1)</f>
        <v>720</v>
      </c>
      <c r="DB82" s="535" cm="1">
        <f t="array" aca="1" ref="DB82" ca="1">INDEX(DB$13:DB81,$B82+1,1)</f>
        <v>720</v>
      </c>
      <c r="DC82" s="18"/>
      <c r="DD82" s="535" t="b" cm="1">
        <f t="array" aca="1" ref="DD82" ca="1">INDEX(DD$13:DD81,$B82+1,1)</f>
        <v>1</v>
      </c>
      <c r="DE82" s="535" t="b" cm="1">
        <f t="array" aca="1" ref="DE82" ca="1">INDEX(DE$13:DE81,$B82+1,1)</f>
        <v>1</v>
      </c>
      <c r="DF82" s="535" t="b" cm="1">
        <f t="array" aca="1" ref="DF82" ca="1">INDEX(DF$13:DF81,$B82+1,1)</f>
        <v>1</v>
      </c>
      <c r="DG82" s="87">
        <f t="shared" ca="1" si="329"/>
        <v>0</v>
      </c>
      <c r="DH82" s="804" cm="1">
        <f t="array" aca="1" ref="DH82" ca="1">VALUE(IFERROR(VALUE($K82),0) &amp; _xlfn.SWITCH($CD82,"-",4,$CD82) &amp; $L82 &amp; $T82 &amp; "00" &amp; $N82 &amp; $AK82 &amp; $R82 &amp; _xlfn.SWITCH($AM82,3,1,$AM82) &amp; _xlfn.SWITCH($M82,4,0,$M82) &amp; _xlfn.SWITCH($AD82,6,1,$AD82))</f>
        <v>142200321201</v>
      </c>
      <c r="DI82" s="535" cm="1">
        <f t="array" aca="1" ref="DI82" ca="1">INDEX(DI$13:DI81,$B82+1,1)</f>
        <v>1</v>
      </c>
      <c r="DJ82" s="535" cm="1">
        <f t="array" aca="1" ref="DJ82" ca="1">INDEX(DJ$13:DJ81,$B82+1,1)</f>
        <v>1</v>
      </c>
      <c r="DK82" s="411">
        <f t="shared" ca="1" si="242"/>
        <v>1</v>
      </c>
      <c r="DL82" s="411">
        <f t="shared" ca="1" si="242"/>
        <v>60</v>
      </c>
      <c r="DM82" s="411" t="str">
        <f t="shared" ca="1" si="242"/>
        <v>-</v>
      </c>
      <c r="DN82" s="411" t="str">
        <f t="shared" ca="1" si="242"/>
        <v>-</v>
      </c>
      <c r="DO82" s="411" t="str">
        <f t="shared" ca="1" si="242"/>
        <v>-</v>
      </c>
      <c r="DP82" s="411" t="str">
        <f t="shared" ca="1" si="242"/>
        <v>-</v>
      </c>
      <c r="DQ82" s="411" t="b">
        <f t="shared" ca="1" si="243"/>
        <v>0</v>
      </c>
      <c r="DR82" s="411" t="str">
        <f t="shared" ca="1" si="244"/>
        <v>-</v>
      </c>
      <c r="DS82" s="411" t="str">
        <f t="shared" ca="1" si="244"/>
        <v>-</v>
      </c>
      <c r="DT82" s="411" t="str">
        <f t="shared" ca="1" si="244"/>
        <v>-</v>
      </c>
      <c r="DU82" s="411" t="str">
        <f t="shared" ca="1" si="244"/>
        <v>-</v>
      </c>
      <c r="DV82" s="411">
        <f t="shared" ca="1" si="244"/>
        <v>500</v>
      </c>
      <c r="DW82" s="411">
        <f t="shared" ca="1" si="244"/>
        <v>500</v>
      </c>
      <c r="DX82" s="411" t="str">
        <f t="shared" ca="1" si="244"/>
        <v>-</v>
      </c>
      <c r="DY82" s="411" t="str">
        <f t="shared" ca="1" si="244"/>
        <v>-</v>
      </c>
      <c r="DZ82" s="411" t="str">
        <f t="shared" ca="1" si="244"/>
        <v>-</v>
      </c>
      <c r="EA82" s="411" t="str">
        <f t="shared" ca="1" si="385"/>
        <v>-</v>
      </c>
      <c r="EB82" s="411" t="str">
        <f t="shared" ca="1" si="385"/>
        <v>-</v>
      </c>
      <c r="EC82" s="535" cm="1">
        <f t="array" aca="1" ref="EC82" ca="1">INDEX(EC$13:EC81,$B82+1,1)</f>
        <v>0</v>
      </c>
      <c r="ED82" s="535" cm="1">
        <f t="array" aca="1" ref="ED82" ca="1">INDEX(ED$13:ED81,$B82+1,1)</f>
        <v>999999</v>
      </c>
      <c r="EE82" s="535" cm="1">
        <f t="array" aca="1" ref="EE82" ca="1">INDEX(EE$13:EE81,$B82+1,1)</f>
        <v>999999</v>
      </c>
      <c r="EF82" s="535" cm="1">
        <f t="array" aca="1" ref="EF82" ca="1">INDEX(EF$13:EF81,$B82+1,1)</f>
        <v>999999</v>
      </c>
      <c r="EG82" s="535" cm="1">
        <f t="array" aca="1" ref="EG82" ca="1">INDEX(EG$13:EG81,$B82+1,1)</f>
        <v>999999</v>
      </c>
      <c r="EH82" s="535" cm="1">
        <f t="array" aca="1" ref="EH82" ca="1">INDEX(EH$13:EH81,$B82+1,1)</f>
        <v>999999</v>
      </c>
      <c r="EI82" s="535" cm="1">
        <f t="array" aca="1" ref="EI82" ca="1">INDEX(EI$13:EI81,$B82+1,1)</f>
        <v>999999</v>
      </c>
      <c r="EJ82" s="535" cm="1">
        <f t="array" aca="1" ref="EJ82" ca="1">INDEX(EJ$13:EJ81,$B82+1,1)</f>
        <v>999999</v>
      </c>
      <c r="EK82" s="535" cm="1">
        <f t="array" aca="1" ref="EK82" ca="1">INDEX(EK$13:EK81,$B82+1,1)</f>
        <v>999999</v>
      </c>
      <c r="EL82" s="535" cm="1">
        <f t="array" aca="1" ref="EL82" ca="1">INDEX(EL$13:EL81,$B82+1,1)</f>
        <v>999999</v>
      </c>
      <c r="EM82" s="535" cm="1">
        <f t="array" aca="1" ref="EM82" ca="1">INDEX(EM$13:EM81,$B82+1,1)</f>
        <v>999999</v>
      </c>
      <c r="EN82" s="535" cm="1">
        <f t="array" aca="1" ref="EN82" ca="1">INDEX(EN$13:EN81,$B82+1,1)</f>
        <v>999999</v>
      </c>
      <c r="EO82" s="535" cm="1">
        <f t="array" aca="1" ref="EO82" ca="1">INDEX(EO$13:EO81,$B82+1,1)</f>
        <v>999999</v>
      </c>
      <c r="EP82" s="782">
        <f t="shared" ca="1" si="246"/>
        <v>0</v>
      </c>
      <c r="EQ82" s="782">
        <f t="shared" ca="1" si="246"/>
        <v>0</v>
      </c>
      <c r="ER82" s="782">
        <f t="shared" ca="1" si="246"/>
        <v>999999</v>
      </c>
      <c r="ES82" s="800" t="str">
        <f t="shared" ca="1" si="330"/>
        <v>-</v>
      </c>
      <c r="ET82" s="800" t="str">
        <f t="shared" ca="1" si="247"/>
        <v>-</v>
      </c>
      <c r="EU82" s="801" t="str">
        <f t="shared" ca="1" si="248"/>
        <v>-</v>
      </c>
      <c r="EV82" s="802" t="str">
        <f t="shared" ca="1" si="374"/>
        <v>-</v>
      </c>
      <c r="EW82" s="781">
        <f t="shared" ca="1" si="249"/>
        <v>999999</v>
      </c>
      <c r="EX82" s="779">
        <f t="shared" ca="1" si="332"/>
        <v>999999</v>
      </c>
      <c r="EY82" s="780">
        <f t="shared" ca="1" si="333"/>
        <v>999999</v>
      </c>
      <c r="EZ82" s="727" cm="1">
        <f t="array" aca="1" ref="EZ82" ca="1">INDEX(i.ELMated,$AB82+1,1)</f>
        <v>0</v>
      </c>
      <c r="FA82" s="728" cm="1">
        <f t="array" aca="1" ref="FA82" ca="1">INDEX(i.ELMatedEst,$AA82+1,$T82)</f>
        <v>0</v>
      </c>
      <c r="FB82" s="535" t="str" cm="1">
        <f t="array" aca="1" ref="FB82" ca="1">INDEX(FB$13:FB81,$B82+1,1)</f>
        <v>-</v>
      </c>
      <c r="FC82" s="535" t="str" cm="1">
        <f t="array" aca="1" ref="FC82" ca="1">INDEX(FC$13:FC81,$B82+1,1)</f>
        <v>-</v>
      </c>
      <c r="FD82" s="664">
        <f t="shared" ca="1" si="250"/>
        <v>0</v>
      </c>
      <c r="FE82" s="666">
        <f t="shared" ca="1" si="251"/>
        <v>5.0000000000000001E-3</v>
      </c>
      <c r="FF82" s="191">
        <f t="shared" ca="1" si="339"/>
        <v>0.95</v>
      </c>
      <c r="FG82" s="667">
        <f t="shared" ca="1" si="252"/>
        <v>0.12</v>
      </c>
      <c r="FH82" s="667">
        <f ca="1">INDEX(CHOOSE($N82,DataAutumn!i.EL_PropnSold,DataWinter!i.EL_PropnSold,DataSpring!i.EL_PropnSold),$AI82,$T82)*INDEX(i.ELMatedEst,$AB82+1,$T82)*i.dAdultRR_ELPropSold
+INDEX(i.dryman,($AJ82-1)*4+$AI82,FH$7)</f>
        <v>0</v>
      </c>
      <c r="FI82" s="667">
        <f ca="1">INDEX(CHOOSE($N82,DataAutumn!i.EL_PropnSold,DataWinter!i.EL_PropnSold,DataSpring!i.EL_PropnSold),$AI82,$T82)*INDEX(i.ELMatedEst,$AB82+1,$T82)*i.dAdultRR_ELPropSold
+INDEX(i.dryman,($AJ82-1)*4+$AI82,FI$7)</f>
        <v>3.125E-2</v>
      </c>
      <c r="FJ82" s="667">
        <f ca="1">INDEX(CHOOSE($N82,DataAutumn!i.EL_PropnSold,DataWinter!i.EL_PropnSold,DataSpring!i.EL_PropnSold),$AI82,$T82)*INDEX(i.ELMatedEst,$AB82+1,$T82)*i.dAdultRR_ELPropSold
+INDEX(i.dryman,($AJ82-1)*4+$AI82,FJ$7)</f>
        <v>3.125E-2</v>
      </c>
      <c r="FK82" s="667">
        <f ca="1">INDEX(CHOOSE($N82,DataAutumn!i.EL_PropnSold,DataWinter!i.EL_PropnSold,DataSpring!i.EL_PropnSold),$AI82,$T82)*INDEX(i.ELMatedEst,$AB82+1,$T82)*i.dAdultRR_ELPropSold
+INDEX(i.dryman,($AJ82-1)*4+$AI82,FK$7)</f>
        <v>3.125E-2</v>
      </c>
      <c r="FL82" s="668">
        <f ca="1">INDEX(CHOOSE($N82,DataAutumn!i.EL_PropnSold,DataWinter!i.EL_PropnSold,DataSpring!i.EL_PropnSold),$AI82,$T82)*INDEX(i.ELMatedEst,$AB82+1,$T82)*i.dAdultLSurv_ELPropSold</f>
        <v>0</v>
      </c>
      <c r="FM82" s="666" t="b">
        <f t="shared" ca="1" si="253"/>
        <v>0</v>
      </c>
      <c r="FN82" s="666" t="b">
        <f t="shared" ca="1" si="253"/>
        <v>0</v>
      </c>
      <c r="FO82" s="716" t="b">
        <f t="shared" ca="1" si="254"/>
        <v>1</v>
      </c>
      <c r="FP82" s="666" t="b">
        <f t="shared" ca="1" si="253"/>
        <v>0</v>
      </c>
      <c r="FQ82" s="668">
        <f t="shared" ca="1" si="255"/>
        <v>1</v>
      </c>
      <c r="FR82" s="669">
        <f t="shared" ca="1" si="256"/>
        <v>0</v>
      </c>
      <c r="FS82" s="670" t="b">
        <f t="shared" ca="1" si="257"/>
        <v>0</v>
      </c>
      <c r="FT82" s="665" t="b">
        <f t="shared" ca="1" si="258"/>
        <v>0</v>
      </c>
      <c r="FU82" s="411" t="b">
        <f t="shared" ca="1" si="258"/>
        <v>0</v>
      </c>
      <c r="FV82" s="411" t="b">
        <f t="shared" ca="1" si="258"/>
        <v>1</v>
      </c>
      <c r="FW82" s="87">
        <f t="shared" ca="1" si="259"/>
        <v>2</v>
      </c>
      <c r="FX82" s="87">
        <f t="shared" ca="1" si="259"/>
        <v>2</v>
      </c>
      <c r="FY82" s="411">
        <f t="shared" ca="1" si="260"/>
        <v>1</v>
      </c>
      <c r="FZ82" s="411">
        <f t="shared" ca="1" si="261"/>
        <v>1</v>
      </c>
      <c r="GA82" s="411">
        <f t="shared" ca="1" si="261"/>
        <v>1</v>
      </c>
      <c r="GB82" s="411">
        <f t="shared" ca="1" si="262"/>
        <v>1</v>
      </c>
      <c r="GC82" s="411">
        <f t="shared" ca="1" si="263"/>
        <v>0.35</v>
      </c>
      <c r="GD82" s="411" t="b">
        <f t="shared" ca="1" si="263"/>
        <v>1</v>
      </c>
      <c r="GE82" s="411" t="b">
        <f t="shared" ca="1" si="263"/>
        <v>0</v>
      </c>
      <c r="GF82" s="411" t="b">
        <f t="shared" ca="1" si="263"/>
        <v>0</v>
      </c>
      <c r="GG82" s="411" t="b">
        <f t="shared" ca="1" si="263"/>
        <v>0</v>
      </c>
      <c r="GH82" s="87">
        <f t="shared" ca="1" si="264"/>
        <v>1</v>
      </c>
      <c r="GI82" s="87">
        <f t="shared" ca="1" si="264"/>
        <v>1</v>
      </c>
      <c r="GJ82" s="87">
        <f t="shared" ca="1" si="264"/>
        <v>1</v>
      </c>
      <c r="GK82" s="87">
        <f t="shared" ca="1" si="264"/>
        <v>1</v>
      </c>
      <c r="GL82" s="87">
        <f t="shared" ca="1" si="264"/>
        <v>1</v>
      </c>
      <c r="GM82" s="87">
        <f t="shared" ca="1" si="264"/>
        <v>1</v>
      </c>
      <c r="GN82" s="87">
        <f t="shared" ca="1" si="264"/>
        <v>1</v>
      </c>
      <c r="GO82" s="87">
        <f t="shared" ca="1" si="264"/>
        <v>1</v>
      </c>
      <c r="GP82" s="535" cm="1">
        <f t="array" aca="1" ref="GP82" ca="1">INDEX(GP$13:GP81,$B82+1,1)</f>
        <v>0</v>
      </c>
      <c r="GQ82" s="535" cm="1">
        <f t="array" aca="1" ref="GQ82" ca="1">INDEX(GQ$13:GQ81,$B82+1,1)</f>
        <v>0</v>
      </c>
      <c r="GR82" s="535" cm="1">
        <f t="array" aca="1" ref="GR82" ca="1">INDEX(GR$13:GR81,$B82+1,1)</f>
        <v>0</v>
      </c>
      <c r="GS82" s="535" cm="1">
        <f t="array" aca="1" ref="GS82" ca="1">INDEX(GS$13:GS81,$B82+1,1)</f>
        <v>0</v>
      </c>
      <c r="GT82" s="411" cm="1">
        <f t="array" aca="1" ref="GT82" ca="1">INDEX(i.dse_type,1,$L82)</f>
        <v>0</v>
      </c>
      <c r="GU82" s="535" t="str" cm="1">
        <f t="array" aca="1" ref="GU82" ca="1">INDEX(GU$13:GU81,$B82+1,1)</f>
        <v>-</v>
      </c>
      <c r="GV82" s="535" t="str" cm="1">
        <f t="array" aca="1" ref="GV82" ca="1">INDEX(GV$13:GV81,$B82+1,1)</f>
        <v>-</v>
      </c>
      <c r="GW82" s="535" t="str" cm="1">
        <f t="array" aca="1" ref="GW82" ca="1">INDEX(GW$13:GW81,$B82+1,1)</f>
        <v>-</v>
      </c>
      <c r="GX82" s="18"/>
      <c r="GY82" s="535" t="str" cm="1">
        <f t="array" aca="1" ref="GY82" ca="1">INDEX(GY$13:GY81,$B82+1,1)</f>
        <v>-</v>
      </c>
      <c r="GZ82" s="535" t="str" cm="1">
        <f t="array" aca="1" ref="GZ82" ca="1">INDEX(GZ$13:GZ81,$B82+1,1)</f>
        <v>-</v>
      </c>
      <c r="HA82" s="535" t="str" cm="1">
        <f t="array" aca="1" ref="HA82" ca="1">INDEX(HA$13:HA81,$B82+1,1)</f>
        <v>-</v>
      </c>
      <c r="HB82" s="411">
        <f t="shared" si="334"/>
        <v>0</v>
      </c>
      <c r="HC82" s="535" t="str" cm="1">
        <f t="array" aca="1" ref="HC82" ca="1">INDEX(HC$13:HC81,$B82+1,1)</f>
        <v>-</v>
      </c>
      <c r="HD82" s="535" cm="1">
        <f t="array" aca="1" ref="HD82" ca="1">INDEX(HD$13:HD81,$B82+1,1)</f>
        <v>1</v>
      </c>
      <c r="HE82" s="535" cm="1">
        <f t="array" aca="1" ref="HE82" ca="1">INDEX(HE$13:HE81,$B82+1,1)</f>
        <v>1</v>
      </c>
      <c r="HF82" s="535" t="str" cm="1">
        <f t="array" aca="1" ref="HF82" ca="1">INDEX(HF$13:HF81,$B82+1,1)</f>
        <v>-</v>
      </c>
      <c r="HG82" s="535" t="str" cm="1">
        <f t="array" aca="1" ref="HG82" ca="1">INDEX(HG$13:HG81,$B82+1,1)</f>
        <v>-</v>
      </c>
      <c r="HH82" s="535" t="str" cm="1">
        <f t="array" aca="1" ref="HH82" ca="1">INDEX(HH$13:HH81,$B82+1,1)</f>
        <v>-</v>
      </c>
      <c r="HI82" s="535" t="str" cm="1">
        <f t="array" aca="1" ref="HI82" ca="1">INDEX(HI$13:HI81,$B82+1,1)</f>
        <v>-</v>
      </c>
      <c r="HJ82" s="535" t="str" cm="1">
        <f t="array" aca="1" ref="HJ82" ca="1">INDEX(HJ$13:HJ81,$B82+1,1)</f>
        <v>-</v>
      </c>
      <c r="HK82" s="535" t="str" cm="1">
        <f t="array" aca="1" ref="HK82" ca="1">INDEX(HK$13:HK81,$B82+1,1)</f>
        <v>-</v>
      </c>
      <c r="HL82" s="535" t="str" cm="1">
        <f t="array" aca="1" ref="HL82" ca="1">INDEX(HL$13:HL81,$B82+1,1)</f>
        <v>-</v>
      </c>
      <c r="HM82" s="535" t="str" cm="1">
        <f t="array" aca="1" ref="HM82" ca="1">INDEX(HM$13:HM81,$B82+1,1)</f>
        <v>-</v>
      </c>
      <c r="HN82" s="535" t="str" cm="1">
        <f t="array" aca="1" ref="HN82" ca="1">INDEX(HN$13:HN81,$B82+1,1)</f>
        <v>-</v>
      </c>
      <c r="HO82" s="535" t="str" cm="1">
        <f t="array" aca="1" ref="HO82" ca="1">INDEX(HO$13:HO81,$B82+1,1)</f>
        <v>-</v>
      </c>
      <c r="HP82" s="535" t="str" cm="1">
        <f t="array" aca="1" ref="HP82" ca="1">INDEX(HP$13:HP81,$B82+1,1)</f>
        <v>-</v>
      </c>
      <c r="HQ82" s="535" t="str" cm="1">
        <f t="array" aca="1" ref="HQ82" ca="1">INDEX(HQ$13:HQ81,$B82+1,1)</f>
        <v>-</v>
      </c>
      <c r="HR82" s="535" t="str" cm="1">
        <f t="array" aca="1" ref="HR82" ca="1">INDEX(HR$13:HR81,$B82+1,1)</f>
        <v>-</v>
      </c>
      <c r="HS82" s="535" t="str" cm="1">
        <f t="array" aca="1" ref="HS82" ca="1">INDEX(HS$13:HS81,$B82+1,1)</f>
        <v>-</v>
      </c>
      <c r="HT82" s="535" t="str" cm="1">
        <f t="array" aca="1" ref="HT82" ca="1">INDEX(HT$13:HT81,$B82+1,1)</f>
        <v>-</v>
      </c>
      <c r="HU82" s="535" t="str" cm="1">
        <f t="array" aca="1" ref="HU82" ca="1">INDEX(HU$13:HU81,$B82+1,1)</f>
        <v>-</v>
      </c>
      <c r="HV82" s="535" t="str" cm="1">
        <f t="array" aca="1" ref="HV82" ca="1">INDEX(HV$13:HV81,$B82+1,1)</f>
        <v>-</v>
      </c>
      <c r="HW82" s="535" t="str" cm="1">
        <f t="array" aca="1" ref="HW82" ca="1">INDEX(HW$13:HW81,$B82+1,1)</f>
        <v>-</v>
      </c>
      <c r="HX82" s="535" t="str" cm="1">
        <f t="array" aca="1" ref="HX82" ca="1">INDEX(HX$13:HX81,$B82+1,1)</f>
        <v>-</v>
      </c>
      <c r="HY82" s="535" t="str" cm="1">
        <f t="array" aca="1" ref="HY82" ca="1">INDEX(HY$13:HY81,$B82+1,1)</f>
        <v>-</v>
      </c>
      <c r="HZ82" s="535" t="str" cm="1">
        <f t="array" aca="1" ref="HZ82" ca="1">INDEX(HZ$13:HZ81,$B82+1,1)</f>
        <v>-</v>
      </c>
      <c r="IA82" s="535" cm="1">
        <f t="array" aca="1" ref="IA82" ca="1">INDEX(IA$13:IA81,$B82+1,1)</f>
        <v>0</v>
      </c>
      <c r="IB82" s="535" t="str" cm="1">
        <f t="array" aca="1" ref="IB82" ca="1">INDEX(IB$13:IB81,$B82+1,1)</f>
        <v>-</v>
      </c>
      <c r="IC82" s="535" cm="1">
        <f t="array" aca="1" ref="IC82" ca="1">INDEX(IC$13:IC81,$B82+1,1)</f>
        <v>1</v>
      </c>
      <c r="ID82" s="727">
        <f t="shared" si="265"/>
        <v>0</v>
      </c>
      <c r="IE82" s="727">
        <f t="shared" si="265"/>
        <v>0</v>
      </c>
      <c r="IF82" s="727">
        <f t="shared" si="265"/>
        <v>0</v>
      </c>
      <c r="IG82" s="727">
        <f t="shared" si="266"/>
        <v>0</v>
      </c>
      <c r="IH82" s="727">
        <f t="shared" si="266"/>
        <v>0</v>
      </c>
      <c r="II82" s="727">
        <f t="shared" si="266"/>
        <v>0</v>
      </c>
      <c r="IJ82" s="535" cm="1">
        <f t="array" aca="1" ref="IJ82" ca="1">INDEX(IJ$13:IJ81,$B82+1,1)</f>
        <v>0</v>
      </c>
      <c r="IK82" s="727">
        <f t="shared" si="267"/>
        <v>1</v>
      </c>
      <c r="IL82" s="727">
        <f t="shared" si="267"/>
        <v>0</v>
      </c>
      <c r="IM82" s="727">
        <f t="shared" si="267"/>
        <v>0</v>
      </c>
      <c r="IN82" s="727">
        <f t="shared" si="267"/>
        <v>0</v>
      </c>
      <c r="IO82" s="535" cm="1">
        <f t="array" aca="1" ref="IO82" ca="1">INDEX(IO$13:IO81,$B82+1,1)</f>
        <v>0</v>
      </c>
      <c r="IP82" s="727">
        <f t="shared" si="267"/>
        <v>0</v>
      </c>
      <c r="IQ82" s="18"/>
      <c r="IR82" s="535" t="str" cm="1">
        <f t="array" aca="1" ref="IR82" ca="1">INDEX(IR$13:IR81,$B82+1,1)</f>
        <v>-</v>
      </c>
      <c r="IS82" s="535" t="str" cm="1">
        <f t="array" aca="1" ref="IS82" ca="1">INDEX(IS$13:IS81,$B82+1,1)</f>
        <v>-</v>
      </c>
      <c r="IT82" s="535" t="str" cm="1">
        <f t="array" aca="1" ref="IT82" ca="1">INDEX(IT$13:IT81,$B82+1,1)</f>
        <v>-</v>
      </c>
      <c r="IU82" s="535" t="str" cm="1">
        <f t="array" aca="1" ref="IU82" ca="1">INDEX(IU$13:IU81,$B82+1,1)</f>
        <v>-</v>
      </c>
      <c r="IV82" s="535" t="str" cm="1">
        <f t="array" aca="1" ref="IV82" ca="1">INDEX(IV$13:IV81,$B82+1,1)</f>
        <v>-</v>
      </c>
      <c r="IW82" s="535" t="str" cm="1">
        <f t="array" aca="1" ref="IW82" ca="1">INDEX(IW$13:IW81,$B82+1,1)</f>
        <v>-</v>
      </c>
      <c r="IX82" s="535" t="str" cm="1">
        <f t="array" aca="1" ref="IX82" ca="1">INDEX(IX$13:IX81,$B82+1,1)</f>
        <v>-</v>
      </c>
      <c r="IY82" s="535" t="str" cm="1">
        <f t="array" aca="1" ref="IY82" ca="1">INDEX(IY$13:IY81,$B82+1,1)</f>
        <v>-</v>
      </c>
      <c r="IZ82" s="535" t="str" cm="1">
        <f t="array" aca="1" ref="IZ82" ca="1">INDEX(IZ$13:IZ81,$B82+1,1)</f>
        <v>-</v>
      </c>
      <c r="JA82" s="535" t="str" cm="1">
        <f t="array" aca="1" ref="JA82" ca="1">INDEX(JA$13:JA81,$B82+1,1)</f>
        <v>-</v>
      </c>
      <c r="JB82" s="535" t="str" cm="1">
        <f t="array" aca="1" ref="JB82" ca="1">INDEX(JB$13:JB81,$B82+1,1)</f>
        <v>-</v>
      </c>
      <c r="JC82" s="535" t="str" cm="1">
        <f t="array" aca="1" ref="JC82" ca="1">INDEX(JC$13:JC81,$B82+1,1)</f>
        <v>-</v>
      </c>
      <c r="JD82" s="535" t="str" cm="1">
        <f t="array" aca="1" ref="JD82" ca="1">INDEX(JD$13:JD81,$B82+1,1)</f>
        <v>-</v>
      </c>
      <c r="JE82" s="535" t="str" cm="1">
        <f t="array" aca="1" ref="JE82" ca="1">INDEX(JE$13:JE81,$B82+1,1)</f>
        <v>-</v>
      </c>
      <c r="JF82" s="535" t="str" cm="1">
        <f t="array" aca="1" ref="JF82" ca="1">INDEX(JF$13:JF81,$B82+1,1)</f>
        <v>-</v>
      </c>
      <c r="JG82" s="535" t="str" cm="1">
        <f t="array" aca="1" ref="JG82" ca="1">INDEX(JG$13:JG81,$B82+1,1)</f>
        <v>-</v>
      </c>
      <c r="JH82" s="535" cm="1">
        <f t="array" aca="1" ref="JH82" ca="1">INDEX(JH$13:JH81,$B82+1,1)</f>
        <v>0</v>
      </c>
      <c r="JI82" s="535" cm="1">
        <f t="array" aca="1" ref="JI82" ca="1">INDEX(JI$13:JI81,$B82+1,1)</f>
        <v>0</v>
      </c>
      <c r="JJ82" s="545" cm="1">
        <f t="array" aca="1" ref="JJ82" ca="1">IF(AND($N82=JJ$10,$AS82&lt;&gt;0),INDEX(i.LTWFeedLevels,$AS82,12),0)</f>
        <v>0</v>
      </c>
      <c r="JK82" s="630" cm="1">
        <f t="array" aca="1" ref="JK82" ca="1">IF(AND($N82=JK$10,$AT82&lt;&gt;0),INDEX(i.LTWFeedLevels,$AT82,12),0)</f>
        <v>0</v>
      </c>
      <c r="JL82" s="457">
        <f t="shared" ca="1" si="375"/>
        <v>0</v>
      </c>
      <c r="JM82" s="457">
        <f t="shared" ca="1" si="376"/>
        <v>0</v>
      </c>
      <c r="JN82" s="457">
        <f t="shared" ca="1" si="377"/>
        <v>0</v>
      </c>
      <c r="JO82" s="545" cm="1">
        <f t="array" aca="1" ref="JO82" ca="1">IF(AND($N82=JO$10,$AS82&lt;&gt;0),INDEX(i.LTWFeedLevels,$AS82,12),0)</f>
        <v>0</v>
      </c>
      <c r="JP82" s="630" cm="1">
        <f t="array" aca="1" ref="JP82" ca="1">IF(AND($N82=JP$10,$AT82&lt;&gt;0),INDEX(i.LTWFeedLevels,$AT82,12),0)</f>
        <v>0</v>
      </c>
      <c r="JQ82" s="457">
        <f t="shared" ca="1" si="378"/>
        <v>0</v>
      </c>
      <c r="JR82" s="457">
        <f t="shared" ca="1" si="379"/>
        <v>0</v>
      </c>
      <c r="JS82" s="457">
        <f t="shared" ca="1" si="380"/>
        <v>0</v>
      </c>
      <c r="JT82" s="545" cm="1">
        <f t="array" aca="1" ref="JT82" ca="1">IF(AND($N82=JT$10,$AS82&lt;&gt;0),INDEX(i.LTWFeedLevels,$AS82,12),0)</f>
        <v>0</v>
      </c>
      <c r="JU82" s="630" cm="1">
        <f t="array" aca="1" ref="JU82" ca="1">IF(AND($N82=JU$10,$AT82&lt;&gt;0),INDEX(i.LTWFeedLevels,$AT82,12),0)</f>
        <v>0</v>
      </c>
      <c r="JV82" s="457">
        <f t="shared" ca="1" si="381"/>
        <v>0</v>
      </c>
      <c r="JW82" s="457">
        <f t="shared" ca="1" si="382"/>
        <v>0</v>
      </c>
      <c r="JX82" s="457">
        <f t="shared" ca="1" si="383"/>
        <v>0</v>
      </c>
      <c r="JY82" s="189">
        <f t="shared" ca="1" si="271"/>
        <v>0</v>
      </c>
      <c r="JZ82" s="189">
        <f t="shared" ca="1" si="271"/>
        <v>0</v>
      </c>
      <c r="KA82" s="189">
        <f t="shared" ca="1" si="271"/>
        <v>0</v>
      </c>
      <c r="KB82" s="189">
        <f t="shared" ca="1" si="271"/>
        <v>0</v>
      </c>
      <c r="KC82" s="189">
        <f t="shared" ca="1" si="271"/>
        <v>0</v>
      </c>
      <c r="KD82" s="189">
        <f t="shared" ca="1" si="271"/>
        <v>0</v>
      </c>
      <c r="KE82" s="189">
        <f t="shared" ca="1" si="271"/>
        <v>0</v>
      </c>
      <c r="KF82" s="189">
        <f t="shared" ca="1" si="271"/>
        <v>0</v>
      </c>
      <c r="KG82" s="189">
        <f t="shared" ca="1" si="271"/>
        <v>0</v>
      </c>
      <c r="KH82" s="189">
        <f t="shared" ca="1" si="271"/>
        <v>0</v>
      </c>
      <c r="KI82" s="189">
        <f t="shared" ca="1" si="272"/>
        <v>0</v>
      </c>
      <c r="KJ82" s="189">
        <f t="shared" ca="1" si="272"/>
        <v>0</v>
      </c>
      <c r="KK82" s="189">
        <f t="shared" ca="1" si="272"/>
        <v>0</v>
      </c>
      <c r="KL82" s="189">
        <f t="shared" ca="1" si="272"/>
        <v>0</v>
      </c>
      <c r="KM82" s="189">
        <f t="shared" ca="1" si="272"/>
        <v>0</v>
      </c>
      <c r="KN82" s="189">
        <f t="shared" ca="1" si="272"/>
        <v>0</v>
      </c>
      <c r="KO82" s="189">
        <f t="shared" ca="1" si="272"/>
        <v>0</v>
      </c>
      <c r="KP82" s="189">
        <f t="shared" ca="1" si="272"/>
        <v>0</v>
      </c>
      <c r="KQ82" s="189">
        <f t="shared" ca="1" si="272"/>
        <v>0</v>
      </c>
      <c r="KR82" s="189">
        <f t="shared" ca="1" si="272"/>
        <v>0</v>
      </c>
      <c r="KS82" s="189">
        <f t="shared" ca="1" si="273"/>
        <v>0</v>
      </c>
      <c r="KT82" s="189">
        <f t="shared" ca="1" si="273"/>
        <v>0</v>
      </c>
      <c r="KU82" s="189">
        <f t="shared" ca="1" si="273"/>
        <v>0</v>
      </c>
      <c r="KV82" s="189">
        <f t="shared" ca="1" si="273"/>
        <v>0</v>
      </c>
      <c r="KW82" s="189">
        <f t="shared" ca="1" si="273"/>
        <v>0</v>
      </c>
      <c r="KX82" s="189">
        <f t="shared" ca="1" si="273"/>
        <v>0</v>
      </c>
      <c r="KY82" s="189">
        <f t="shared" ca="1" si="273"/>
        <v>0</v>
      </c>
      <c r="KZ82" s="189">
        <f t="shared" ca="1" si="273"/>
        <v>0</v>
      </c>
      <c r="LA82" s="189">
        <f t="shared" ca="1" si="273"/>
        <v>0</v>
      </c>
      <c r="LB82" s="189">
        <f t="shared" ca="1" si="273"/>
        <v>0</v>
      </c>
      <c r="LC82" s="189">
        <f t="shared" ca="1" si="274"/>
        <v>0</v>
      </c>
      <c r="LD82" s="189">
        <f t="shared" ca="1" si="274"/>
        <v>0</v>
      </c>
      <c r="LE82" s="189">
        <f t="shared" ca="1" si="274"/>
        <v>0</v>
      </c>
      <c r="LF82" s="189">
        <f t="shared" ca="1" si="274"/>
        <v>0</v>
      </c>
      <c r="LG82" s="189">
        <f t="shared" ca="1" si="274"/>
        <v>0</v>
      </c>
      <c r="LH82" s="189">
        <f t="shared" ca="1" si="274"/>
        <v>0</v>
      </c>
      <c r="LI82" s="189">
        <f t="shared" ca="1" si="274"/>
        <v>0</v>
      </c>
      <c r="LJ82" s="189">
        <f t="shared" ca="1" si="274"/>
        <v>0</v>
      </c>
      <c r="LK82" s="189">
        <f t="shared" ca="1" si="274"/>
        <v>0</v>
      </c>
      <c r="LL82" s="189">
        <f t="shared" ca="1" si="274"/>
        <v>0</v>
      </c>
      <c r="LM82" s="189">
        <f t="shared" ca="1" si="275"/>
        <v>0</v>
      </c>
      <c r="LN82" s="189">
        <f t="shared" ca="1" si="275"/>
        <v>0</v>
      </c>
      <c r="LO82" s="189">
        <f t="shared" ca="1" si="275"/>
        <v>0</v>
      </c>
      <c r="LP82" s="189">
        <f t="shared" ca="1" si="275"/>
        <v>0</v>
      </c>
      <c r="LQ82" s="189">
        <f t="shared" ca="1" si="275"/>
        <v>0</v>
      </c>
      <c r="LR82" s="189">
        <f t="shared" ca="1" si="275"/>
        <v>0</v>
      </c>
      <c r="LS82" s="189">
        <f t="shared" ca="1" si="275"/>
        <v>0</v>
      </c>
      <c r="LT82" s="189">
        <f t="shared" ca="1" si="275"/>
        <v>0</v>
      </c>
      <c r="LU82" s="189">
        <f t="shared" ca="1" si="275"/>
        <v>0</v>
      </c>
      <c r="LV82" s="189">
        <f t="shared" ca="1" si="275"/>
        <v>0</v>
      </c>
      <c r="LW82" s="189">
        <f t="shared" ca="1" si="276"/>
        <v>0</v>
      </c>
      <c r="LX82" s="189">
        <f t="shared" ca="1" si="276"/>
        <v>0</v>
      </c>
      <c r="LY82" s="189">
        <f t="shared" ca="1" si="276"/>
        <v>0</v>
      </c>
      <c r="LZ82" s="189">
        <f t="shared" ca="1" si="276"/>
        <v>0</v>
      </c>
      <c r="MA82" s="189">
        <f t="shared" ca="1" si="276"/>
        <v>0</v>
      </c>
      <c r="MB82" s="189">
        <f t="shared" ca="1" si="276"/>
        <v>0</v>
      </c>
      <c r="MC82" s="189">
        <f t="shared" ca="1" si="276"/>
        <v>0</v>
      </c>
      <c r="MD82" s="189">
        <f t="shared" ca="1" si="276"/>
        <v>0</v>
      </c>
      <c r="ME82" s="189">
        <f t="shared" ca="1" si="276"/>
        <v>0</v>
      </c>
      <c r="MF82" s="189">
        <f t="shared" ca="1" si="276"/>
        <v>0</v>
      </c>
      <c r="MG82" s="189">
        <f t="shared" ca="1" si="277"/>
        <v>0</v>
      </c>
      <c r="MH82" s="189">
        <f t="shared" ca="1" si="277"/>
        <v>0</v>
      </c>
      <c r="MI82" s="189">
        <f t="shared" ca="1" si="277"/>
        <v>0</v>
      </c>
      <c r="MJ82" s="189">
        <f t="shared" ca="1" si="277"/>
        <v>0</v>
      </c>
      <c r="MK82" s="189">
        <f t="shared" ca="1" si="277"/>
        <v>0</v>
      </c>
      <c r="ML82" s="189">
        <f t="shared" ca="1" si="277"/>
        <v>0</v>
      </c>
      <c r="MM82" s="189">
        <f t="shared" ca="1" si="277"/>
        <v>0</v>
      </c>
      <c r="MN82" s="189">
        <f t="shared" ca="1" si="277"/>
        <v>0</v>
      </c>
      <c r="MO82" s="189">
        <f t="shared" ca="1" si="277"/>
        <v>0</v>
      </c>
      <c r="MP82" s="189">
        <f t="shared" ca="1" si="277"/>
        <v>0</v>
      </c>
      <c r="MQ82" s="189">
        <f t="shared" ca="1" si="277"/>
        <v>0</v>
      </c>
      <c r="MR82" s="189">
        <f t="shared" ca="1" si="277"/>
        <v>0</v>
      </c>
      <c r="MS82" s="557">
        <f t="shared" ca="1" si="278"/>
        <v>0</v>
      </c>
      <c r="MT82" s="557">
        <f t="shared" ca="1" si="278"/>
        <v>0</v>
      </c>
      <c r="MU82" s="557">
        <f t="shared" ca="1" si="278"/>
        <v>0</v>
      </c>
      <c r="MV82" s="557">
        <f t="shared" ca="1" si="278"/>
        <v>0</v>
      </c>
      <c r="MW82" s="557">
        <f t="shared" ca="1" si="278"/>
        <v>0</v>
      </c>
      <c r="MX82" s="557">
        <f t="shared" ca="1" si="278"/>
        <v>0</v>
      </c>
      <c r="MY82" s="557">
        <f t="shared" ca="1" si="278"/>
        <v>0</v>
      </c>
      <c r="MZ82" s="557">
        <f t="shared" ca="1" si="278"/>
        <v>0</v>
      </c>
      <c r="NA82" s="557">
        <f t="shared" ca="1" si="278"/>
        <v>0</v>
      </c>
      <c r="NB82" s="557">
        <f t="shared" ca="1" si="278"/>
        <v>0</v>
      </c>
      <c r="NC82" s="557">
        <f t="shared" ca="1" si="279"/>
        <v>0</v>
      </c>
      <c r="ND82" s="557">
        <f t="shared" ca="1" si="279"/>
        <v>0</v>
      </c>
      <c r="NE82" s="557">
        <f t="shared" ca="1" si="279"/>
        <v>0</v>
      </c>
      <c r="NF82" s="557">
        <f t="shared" ca="1" si="279"/>
        <v>0</v>
      </c>
      <c r="NG82" s="557">
        <f t="shared" ca="1" si="279"/>
        <v>0</v>
      </c>
      <c r="NH82" s="557">
        <f t="shared" ca="1" si="279"/>
        <v>0</v>
      </c>
      <c r="NI82" s="557">
        <f t="shared" ca="1" si="279"/>
        <v>0</v>
      </c>
      <c r="NJ82" s="557">
        <f t="shared" ca="1" si="279"/>
        <v>0</v>
      </c>
      <c r="NK82" s="557">
        <f t="shared" ca="1" si="279"/>
        <v>0</v>
      </c>
      <c r="NL82" s="557">
        <f t="shared" ca="1" si="279"/>
        <v>0</v>
      </c>
      <c r="NM82" s="557">
        <f t="shared" ca="1" si="280"/>
        <v>0</v>
      </c>
      <c r="NN82" s="557">
        <f t="shared" ca="1" si="280"/>
        <v>0</v>
      </c>
      <c r="NO82" s="557">
        <f t="shared" ca="1" si="280"/>
        <v>0</v>
      </c>
      <c r="NP82" s="557">
        <f t="shared" ca="1" si="280"/>
        <v>0</v>
      </c>
      <c r="NQ82" s="557">
        <f t="shared" ca="1" si="280"/>
        <v>0</v>
      </c>
      <c r="NR82" s="557">
        <f t="shared" ca="1" si="280"/>
        <v>0</v>
      </c>
      <c r="NS82" s="557">
        <f t="shared" ca="1" si="280"/>
        <v>0</v>
      </c>
      <c r="NT82" s="557">
        <f t="shared" ca="1" si="280"/>
        <v>0</v>
      </c>
      <c r="NU82" s="557">
        <f t="shared" ca="1" si="280"/>
        <v>0</v>
      </c>
      <c r="NV82" s="557">
        <f t="shared" ca="1" si="280"/>
        <v>0</v>
      </c>
      <c r="NW82" s="557">
        <f t="shared" ca="1" si="281"/>
        <v>0</v>
      </c>
      <c r="NX82" s="557">
        <f t="shared" ca="1" si="281"/>
        <v>0</v>
      </c>
      <c r="NY82" s="557">
        <f t="shared" ca="1" si="281"/>
        <v>0</v>
      </c>
      <c r="NZ82" s="557">
        <f t="shared" ca="1" si="281"/>
        <v>0</v>
      </c>
      <c r="OA82" s="557">
        <f t="shared" ca="1" si="281"/>
        <v>0</v>
      </c>
      <c r="OB82" s="557">
        <f t="shared" ca="1" si="281"/>
        <v>0</v>
      </c>
      <c r="OC82" s="557">
        <f t="shared" ca="1" si="281"/>
        <v>0</v>
      </c>
      <c r="OD82" s="557">
        <f t="shared" ca="1" si="281"/>
        <v>0</v>
      </c>
      <c r="OE82" s="557">
        <f t="shared" ca="1" si="281"/>
        <v>0</v>
      </c>
      <c r="OF82" s="557">
        <f t="shared" ca="1" si="281"/>
        <v>0</v>
      </c>
      <c r="OG82" s="557">
        <f t="shared" ca="1" si="282"/>
        <v>0</v>
      </c>
      <c r="OH82" s="557">
        <f t="shared" ca="1" si="282"/>
        <v>0</v>
      </c>
      <c r="OI82" s="557">
        <f t="shared" ca="1" si="282"/>
        <v>0</v>
      </c>
      <c r="OJ82" s="557">
        <f t="shared" ca="1" si="282"/>
        <v>0</v>
      </c>
      <c r="OK82" s="557">
        <f t="shared" ca="1" si="282"/>
        <v>0</v>
      </c>
      <c r="OL82" s="557">
        <f t="shared" ca="1" si="282"/>
        <v>0</v>
      </c>
      <c r="OM82" s="557">
        <f t="shared" ca="1" si="282"/>
        <v>0</v>
      </c>
      <c r="ON82" s="557">
        <f t="shared" ca="1" si="282"/>
        <v>0</v>
      </c>
      <c r="OO82" s="557">
        <f t="shared" ca="1" si="282"/>
        <v>0</v>
      </c>
      <c r="OP82" s="557">
        <f t="shared" ca="1" si="282"/>
        <v>0</v>
      </c>
      <c r="OQ82" s="557">
        <f t="shared" ca="1" si="283"/>
        <v>0</v>
      </c>
      <c r="OR82" s="557">
        <f t="shared" ca="1" si="283"/>
        <v>0</v>
      </c>
      <c r="OS82" s="557">
        <f t="shared" ca="1" si="283"/>
        <v>0</v>
      </c>
      <c r="OT82" s="557">
        <f t="shared" ca="1" si="283"/>
        <v>0</v>
      </c>
      <c r="OU82" s="557">
        <f t="shared" ca="1" si="283"/>
        <v>0</v>
      </c>
      <c r="OV82" s="557">
        <f t="shared" ca="1" si="283"/>
        <v>0</v>
      </c>
      <c r="OW82" s="557">
        <f t="shared" ca="1" si="283"/>
        <v>0</v>
      </c>
      <c r="OX82" s="557">
        <f t="shared" ca="1" si="283"/>
        <v>0</v>
      </c>
      <c r="OY82" s="557">
        <f t="shared" ca="1" si="283"/>
        <v>0</v>
      </c>
      <c r="OZ82" s="557">
        <f t="shared" ca="1" si="283"/>
        <v>0</v>
      </c>
      <c r="PA82" s="557">
        <f t="shared" ca="1" si="284"/>
        <v>0</v>
      </c>
      <c r="PB82" s="557">
        <f t="shared" ca="1" si="284"/>
        <v>0</v>
      </c>
      <c r="PC82" s="557">
        <f t="shared" ca="1" si="284"/>
        <v>0</v>
      </c>
      <c r="PD82" s="557">
        <f t="shared" ca="1" si="284"/>
        <v>0</v>
      </c>
      <c r="PE82" s="557">
        <f t="shared" ca="1" si="284"/>
        <v>0</v>
      </c>
      <c r="PF82" s="557">
        <f t="shared" ca="1" si="284"/>
        <v>0</v>
      </c>
      <c r="PG82" s="557">
        <f t="shared" ca="1" si="284"/>
        <v>0</v>
      </c>
      <c r="PH82" s="557">
        <f t="shared" ca="1" si="284"/>
        <v>0</v>
      </c>
      <c r="PI82" s="557">
        <f t="shared" ca="1" si="284"/>
        <v>0</v>
      </c>
      <c r="PJ82" s="557">
        <f t="shared" ca="1" si="284"/>
        <v>0</v>
      </c>
      <c r="PK82" s="557">
        <f t="shared" ca="1" si="285"/>
        <v>0</v>
      </c>
      <c r="PL82" s="557">
        <f t="shared" ca="1" si="285"/>
        <v>0</v>
      </c>
      <c r="PM82" s="557">
        <f t="shared" ca="1" si="285"/>
        <v>0</v>
      </c>
      <c r="PN82" s="557">
        <f t="shared" ca="1" si="285"/>
        <v>0</v>
      </c>
      <c r="PO82" s="557">
        <f t="shared" ca="1" si="285"/>
        <v>0</v>
      </c>
      <c r="PP82" s="557">
        <f t="shared" ca="1" si="285"/>
        <v>0</v>
      </c>
      <c r="PQ82" s="557">
        <f t="shared" ca="1" si="285"/>
        <v>0</v>
      </c>
      <c r="PR82" s="557">
        <f t="shared" ca="1" si="285"/>
        <v>0</v>
      </c>
      <c r="PS82" s="557">
        <f t="shared" ca="1" si="285"/>
        <v>0</v>
      </c>
      <c r="PT82" s="557">
        <f t="shared" ca="1" si="285"/>
        <v>0</v>
      </c>
      <c r="PU82" s="557">
        <f t="shared" ca="1" si="286"/>
        <v>0</v>
      </c>
      <c r="PV82" s="557">
        <f t="shared" ca="1" si="286"/>
        <v>0</v>
      </c>
      <c r="PW82" s="557">
        <f t="shared" ca="1" si="286"/>
        <v>0</v>
      </c>
      <c r="PX82" s="557">
        <f t="shared" ca="1" si="286"/>
        <v>0</v>
      </c>
      <c r="PY82" s="557">
        <f t="shared" ca="1" si="286"/>
        <v>0</v>
      </c>
      <c r="PZ82" s="557">
        <f t="shared" ca="1" si="286"/>
        <v>0</v>
      </c>
      <c r="QA82" s="557">
        <f t="shared" ca="1" si="286"/>
        <v>0</v>
      </c>
      <c r="QB82" s="557">
        <f t="shared" ca="1" si="286"/>
        <v>0</v>
      </c>
      <c r="QC82" s="557">
        <f t="shared" ca="1" si="286"/>
        <v>0</v>
      </c>
      <c r="QD82" s="557">
        <f t="shared" ca="1" si="286"/>
        <v>0</v>
      </c>
      <c r="QE82" s="557">
        <f t="shared" ca="1" si="287"/>
        <v>0</v>
      </c>
      <c r="QF82" s="557">
        <f t="shared" ca="1" si="287"/>
        <v>0</v>
      </c>
      <c r="QG82" s="557">
        <f t="shared" ca="1" si="287"/>
        <v>0</v>
      </c>
      <c r="QH82" s="557">
        <f t="shared" ca="1" si="287"/>
        <v>0</v>
      </c>
      <c r="QI82" s="557">
        <f t="shared" ca="1" si="287"/>
        <v>0</v>
      </c>
      <c r="QJ82" s="557">
        <f t="shared" ca="1" si="287"/>
        <v>0</v>
      </c>
      <c r="QK82" s="557">
        <f t="shared" ca="1" si="287"/>
        <v>0</v>
      </c>
      <c r="QL82" s="557">
        <f t="shared" ca="1" si="287"/>
        <v>0</v>
      </c>
      <c r="QM82" s="557">
        <f t="shared" ca="1" si="287"/>
        <v>0</v>
      </c>
      <c r="QN82" s="557">
        <f t="shared" ca="1" si="287"/>
        <v>0</v>
      </c>
      <c r="QO82" s="557">
        <f t="shared" ca="1" si="288"/>
        <v>0</v>
      </c>
      <c r="QP82" s="557">
        <f t="shared" ca="1" si="288"/>
        <v>0</v>
      </c>
      <c r="QQ82" s="557">
        <f t="shared" ca="1" si="288"/>
        <v>0</v>
      </c>
      <c r="QR82" s="557">
        <f t="shared" ca="1" si="288"/>
        <v>0</v>
      </c>
      <c r="QS82" s="557">
        <f t="shared" ca="1" si="288"/>
        <v>0</v>
      </c>
      <c r="QT82" s="557">
        <f t="shared" ca="1" si="288"/>
        <v>0</v>
      </c>
      <c r="QU82" s="557">
        <f t="shared" ca="1" si="288"/>
        <v>0</v>
      </c>
      <c r="QV82" s="557">
        <f t="shared" ca="1" si="288"/>
        <v>0</v>
      </c>
      <c r="QW82" s="557">
        <f t="shared" ca="1" si="288"/>
        <v>0</v>
      </c>
      <c r="QX82" s="557">
        <f t="shared" ca="1" si="288"/>
        <v>0</v>
      </c>
      <c r="QY82" s="557">
        <f t="shared" ca="1" si="289"/>
        <v>0</v>
      </c>
      <c r="QZ82" s="557">
        <f t="shared" ca="1" si="289"/>
        <v>0</v>
      </c>
      <c r="RA82" s="557">
        <f t="shared" ca="1" si="289"/>
        <v>0</v>
      </c>
      <c r="RB82" s="557">
        <f t="shared" ca="1" si="289"/>
        <v>0</v>
      </c>
      <c r="RC82" s="557">
        <f t="shared" ca="1" si="289"/>
        <v>0</v>
      </c>
      <c r="RD82" s="557">
        <f t="shared" ca="1" si="289"/>
        <v>0</v>
      </c>
      <c r="RE82" s="557">
        <f t="shared" ca="1" si="289"/>
        <v>0</v>
      </c>
      <c r="RF82" s="557">
        <f t="shared" ca="1" si="289"/>
        <v>0</v>
      </c>
      <c r="RG82" s="557">
        <f t="shared" ca="1" si="289"/>
        <v>0</v>
      </c>
      <c r="RH82" s="557">
        <f t="shared" ca="1" si="289"/>
        <v>0</v>
      </c>
      <c r="RI82" s="557">
        <f t="shared" ca="1" si="290"/>
        <v>0</v>
      </c>
      <c r="RJ82" s="557">
        <f t="shared" ca="1" si="290"/>
        <v>0</v>
      </c>
      <c r="RK82" s="557">
        <f t="shared" ca="1" si="290"/>
        <v>0</v>
      </c>
      <c r="RL82" s="557">
        <f t="shared" ca="1" si="290"/>
        <v>0</v>
      </c>
      <c r="RM82" s="557">
        <f t="shared" ca="1" si="290"/>
        <v>0</v>
      </c>
      <c r="RN82" s="557">
        <f t="shared" ca="1" si="290"/>
        <v>0</v>
      </c>
      <c r="RO82" s="557">
        <f t="shared" ca="1" si="290"/>
        <v>0</v>
      </c>
      <c r="RP82" s="557">
        <f t="shared" ca="1" si="290"/>
        <v>0</v>
      </c>
      <c r="RQ82" s="557">
        <f t="shared" ca="1" si="290"/>
        <v>0</v>
      </c>
      <c r="RR82" s="557">
        <f t="shared" ca="1" si="290"/>
        <v>0</v>
      </c>
      <c r="RS82" s="557">
        <f t="shared" ca="1" si="291"/>
        <v>0</v>
      </c>
      <c r="RT82" s="557">
        <f t="shared" ca="1" si="291"/>
        <v>0</v>
      </c>
      <c r="RU82" s="557">
        <f t="shared" ca="1" si="291"/>
        <v>0</v>
      </c>
      <c r="RV82" s="557">
        <f t="shared" ca="1" si="291"/>
        <v>0</v>
      </c>
      <c r="RW82" s="557">
        <f t="shared" ca="1" si="291"/>
        <v>0</v>
      </c>
      <c r="RX82" s="557">
        <f t="shared" ca="1" si="291"/>
        <v>0</v>
      </c>
      <c r="RY82" s="557">
        <f t="shared" ca="1" si="291"/>
        <v>0</v>
      </c>
      <c r="RZ82" s="557">
        <f t="shared" ca="1" si="291"/>
        <v>0</v>
      </c>
      <c r="SA82" s="557">
        <f t="shared" ca="1" si="291"/>
        <v>0</v>
      </c>
      <c r="SB82" s="557">
        <f t="shared" ca="1" si="291"/>
        <v>0</v>
      </c>
      <c r="SC82" s="557">
        <f t="shared" ca="1" si="292"/>
        <v>0</v>
      </c>
      <c r="SD82" s="557">
        <f t="shared" ca="1" si="292"/>
        <v>0</v>
      </c>
      <c r="SE82" s="557">
        <f t="shared" ca="1" si="292"/>
        <v>0</v>
      </c>
      <c r="SF82" s="557">
        <f t="shared" ca="1" si="292"/>
        <v>0</v>
      </c>
      <c r="SG82" s="557">
        <f t="shared" ca="1" si="292"/>
        <v>0</v>
      </c>
      <c r="SH82" s="557">
        <f t="shared" ca="1" si="292"/>
        <v>0</v>
      </c>
      <c r="SI82" s="557">
        <f t="shared" ca="1" si="292"/>
        <v>0</v>
      </c>
      <c r="SJ82" s="557">
        <f t="shared" ca="1" si="292"/>
        <v>0</v>
      </c>
      <c r="SK82" s="557">
        <f t="shared" ca="1" si="292"/>
        <v>0</v>
      </c>
      <c r="SL82" s="557">
        <f t="shared" ca="1" si="292"/>
        <v>0</v>
      </c>
      <c r="SM82" s="557">
        <f t="shared" ca="1" si="293"/>
        <v>0</v>
      </c>
      <c r="SN82" s="557">
        <f t="shared" ca="1" si="293"/>
        <v>0</v>
      </c>
      <c r="SO82" s="557">
        <f t="shared" ca="1" si="293"/>
        <v>0</v>
      </c>
      <c r="SP82" s="557">
        <f t="shared" ca="1" si="293"/>
        <v>0</v>
      </c>
      <c r="SQ82" s="557">
        <f t="shared" ca="1" si="293"/>
        <v>0</v>
      </c>
      <c r="SR82" s="557">
        <f t="shared" ca="1" si="293"/>
        <v>0</v>
      </c>
      <c r="SS82" s="557">
        <f t="shared" ca="1" si="293"/>
        <v>0</v>
      </c>
      <c r="ST82" s="557">
        <f t="shared" ca="1" si="293"/>
        <v>0</v>
      </c>
      <c r="SU82" s="557">
        <f t="shared" ca="1" si="293"/>
        <v>0</v>
      </c>
      <c r="SV82" s="557">
        <f t="shared" ca="1" si="293"/>
        <v>0</v>
      </c>
      <c r="SW82" s="557">
        <f t="shared" ca="1" si="294"/>
        <v>0</v>
      </c>
      <c r="SX82" s="557">
        <f t="shared" ca="1" si="294"/>
        <v>0</v>
      </c>
      <c r="SY82" s="557">
        <f t="shared" ca="1" si="294"/>
        <v>0</v>
      </c>
      <c r="SZ82" s="557">
        <f t="shared" ca="1" si="294"/>
        <v>0</v>
      </c>
      <c r="TA82" s="557">
        <f t="shared" ca="1" si="294"/>
        <v>0</v>
      </c>
      <c r="TB82" s="557">
        <f t="shared" ca="1" si="294"/>
        <v>0</v>
      </c>
      <c r="TC82" s="557">
        <f t="shared" ca="1" si="294"/>
        <v>0</v>
      </c>
      <c r="TD82" s="557">
        <f t="shared" ca="1" si="294"/>
        <v>0</v>
      </c>
      <c r="TE82" s="557">
        <f t="shared" ca="1" si="294"/>
        <v>0</v>
      </c>
      <c r="TF82" s="557">
        <f t="shared" ca="1" si="294"/>
        <v>0</v>
      </c>
      <c r="TG82" s="557">
        <f t="shared" ca="1" si="295"/>
        <v>0</v>
      </c>
      <c r="TH82" s="557">
        <f t="shared" ca="1" si="295"/>
        <v>0</v>
      </c>
      <c r="TI82" s="557">
        <f t="shared" ca="1" si="295"/>
        <v>0</v>
      </c>
      <c r="TJ82" s="557">
        <f t="shared" ca="1" si="295"/>
        <v>0</v>
      </c>
      <c r="TK82" s="557">
        <f t="shared" ca="1" si="295"/>
        <v>0</v>
      </c>
      <c r="TL82" s="557">
        <f t="shared" ca="1" si="295"/>
        <v>0</v>
      </c>
      <c r="TM82" s="557">
        <f t="shared" ca="1" si="295"/>
        <v>0</v>
      </c>
      <c r="TN82" s="557">
        <f t="shared" ca="1" si="295"/>
        <v>0</v>
      </c>
      <c r="TO82" s="557">
        <f t="shared" ca="1" si="295"/>
        <v>0</v>
      </c>
      <c r="TP82" s="557">
        <f t="shared" ca="1" si="295"/>
        <v>0</v>
      </c>
      <c r="TQ82" s="557">
        <f t="shared" ca="1" si="296"/>
        <v>0</v>
      </c>
      <c r="TR82" s="557">
        <f t="shared" ca="1" si="296"/>
        <v>0</v>
      </c>
      <c r="TS82" s="557">
        <f t="shared" ca="1" si="296"/>
        <v>0</v>
      </c>
      <c r="TT82" s="557">
        <f t="shared" ca="1" si="296"/>
        <v>0</v>
      </c>
      <c r="TU82" s="557">
        <f t="shared" ca="1" si="296"/>
        <v>0</v>
      </c>
      <c r="TV82" s="557">
        <f t="shared" ca="1" si="296"/>
        <v>0</v>
      </c>
      <c r="TW82" s="557">
        <f t="shared" ca="1" si="296"/>
        <v>0</v>
      </c>
      <c r="TX82" s="557">
        <f t="shared" ca="1" si="296"/>
        <v>0</v>
      </c>
      <c r="TY82" s="557">
        <f t="shared" ca="1" si="296"/>
        <v>0</v>
      </c>
      <c r="TZ82" s="557">
        <f t="shared" ca="1" si="296"/>
        <v>0</v>
      </c>
      <c r="UA82" s="557">
        <f t="shared" ca="1" si="297"/>
        <v>0</v>
      </c>
      <c r="UB82" s="557">
        <f t="shared" ca="1" si="297"/>
        <v>0</v>
      </c>
      <c r="UC82" s="557">
        <f t="shared" ca="1" si="297"/>
        <v>0</v>
      </c>
      <c r="UD82" s="557">
        <f t="shared" ca="1" si="297"/>
        <v>0</v>
      </c>
      <c r="UE82" s="557">
        <f t="shared" ca="1" si="297"/>
        <v>0</v>
      </c>
      <c r="UF82" s="557">
        <f t="shared" ca="1" si="297"/>
        <v>0</v>
      </c>
      <c r="UG82" s="557">
        <f t="shared" ca="1" si="297"/>
        <v>0</v>
      </c>
      <c r="UH82" s="557">
        <f t="shared" ca="1" si="297"/>
        <v>0</v>
      </c>
      <c r="UI82" s="557">
        <f t="shared" ca="1" si="297"/>
        <v>0</v>
      </c>
      <c r="UJ82" s="557">
        <f t="shared" ca="1" si="297"/>
        <v>0</v>
      </c>
      <c r="UK82" s="557">
        <f t="shared" ca="1" si="298"/>
        <v>0</v>
      </c>
      <c r="UL82" s="557">
        <f t="shared" ca="1" si="298"/>
        <v>0</v>
      </c>
      <c r="UM82" s="557">
        <f t="shared" ca="1" si="298"/>
        <v>0</v>
      </c>
      <c r="UN82" s="557">
        <f t="shared" ca="1" si="298"/>
        <v>0</v>
      </c>
      <c r="UO82" s="557">
        <f t="shared" ca="1" si="298"/>
        <v>0</v>
      </c>
      <c r="UP82" s="557">
        <f t="shared" ca="1" si="298"/>
        <v>0</v>
      </c>
      <c r="UQ82" s="557">
        <f t="shared" ca="1" si="298"/>
        <v>0</v>
      </c>
      <c r="UR82" s="557">
        <f t="shared" ca="1" si="298"/>
        <v>0</v>
      </c>
      <c r="US82" s="557">
        <f t="shared" ca="1" si="298"/>
        <v>0</v>
      </c>
      <c r="UT82" s="557">
        <f t="shared" ca="1" si="298"/>
        <v>0</v>
      </c>
      <c r="UU82" s="557">
        <f t="shared" ca="1" si="299"/>
        <v>0</v>
      </c>
      <c r="UV82" s="557">
        <f t="shared" ca="1" si="299"/>
        <v>0</v>
      </c>
      <c r="UW82" s="557">
        <f t="shared" ca="1" si="299"/>
        <v>0</v>
      </c>
      <c r="UX82" s="557">
        <f t="shared" ca="1" si="299"/>
        <v>0</v>
      </c>
      <c r="UY82" s="557">
        <f t="shared" ca="1" si="299"/>
        <v>0</v>
      </c>
      <c r="UZ82" s="557">
        <f t="shared" ca="1" si="299"/>
        <v>0</v>
      </c>
      <c r="VA82" s="557">
        <f t="shared" ca="1" si="299"/>
        <v>0</v>
      </c>
      <c r="VB82" s="557">
        <f t="shared" ca="1" si="299"/>
        <v>0</v>
      </c>
      <c r="VC82" s="557">
        <f t="shared" ca="1" si="299"/>
        <v>0</v>
      </c>
      <c r="VD82" s="557">
        <f t="shared" ca="1" si="299"/>
        <v>0</v>
      </c>
      <c r="VE82" s="557">
        <f t="shared" ca="1" si="300"/>
        <v>0</v>
      </c>
      <c r="VF82" s="557">
        <f t="shared" ca="1" si="300"/>
        <v>0</v>
      </c>
      <c r="VG82" s="557">
        <f t="shared" ca="1" si="300"/>
        <v>0</v>
      </c>
      <c r="VH82" s="557">
        <f t="shared" ca="1" si="300"/>
        <v>0</v>
      </c>
      <c r="VI82" s="557">
        <f t="shared" ca="1" si="300"/>
        <v>0</v>
      </c>
      <c r="VJ82" s="557">
        <f t="shared" ca="1" si="300"/>
        <v>0</v>
      </c>
      <c r="VK82" s="557">
        <f t="shared" ca="1" si="300"/>
        <v>0</v>
      </c>
      <c r="VL82" s="557">
        <f t="shared" ca="1" si="300"/>
        <v>0</v>
      </c>
      <c r="VM82" s="557">
        <f t="shared" ca="1" si="300"/>
        <v>0</v>
      </c>
      <c r="VN82" s="557">
        <f t="shared" ca="1" si="300"/>
        <v>0</v>
      </c>
      <c r="VO82" s="557">
        <f t="shared" ca="1" si="300"/>
        <v>0</v>
      </c>
      <c r="VP82" s="189">
        <f t="shared" ca="1" si="301"/>
        <v>0</v>
      </c>
      <c r="VQ82" s="189">
        <f t="shared" ca="1" si="301"/>
        <v>0</v>
      </c>
      <c r="VR82" s="189">
        <f t="shared" ca="1" si="301"/>
        <v>0</v>
      </c>
      <c r="VS82" s="189">
        <f t="shared" ca="1" si="301"/>
        <v>0</v>
      </c>
      <c r="VT82" s="189">
        <f t="shared" ca="1" si="301"/>
        <v>0</v>
      </c>
      <c r="VU82" s="230">
        <f t="shared" ca="1" si="302"/>
        <v>0</v>
      </c>
      <c r="VV82" s="189">
        <f t="shared" ca="1" si="303"/>
        <v>0</v>
      </c>
      <c r="VW82" s="189">
        <f t="shared" ca="1" si="303"/>
        <v>0</v>
      </c>
      <c r="VX82" s="189">
        <f t="shared" ca="1" si="303"/>
        <v>0</v>
      </c>
      <c r="VY82" s="189">
        <f t="shared" ca="1" si="303"/>
        <v>0</v>
      </c>
      <c r="VZ82" s="189">
        <f t="shared" ca="1" si="303"/>
        <v>0</v>
      </c>
      <c r="WA82" s="230">
        <f t="shared" ca="1" si="304"/>
        <v>0</v>
      </c>
      <c r="WB82" s="231">
        <f t="shared" ca="1" si="305"/>
        <v>0</v>
      </c>
      <c r="WC82" s="231">
        <f t="shared" ca="1" si="305"/>
        <v>0</v>
      </c>
      <c r="WD82" s="231">
        <f t="shared" ca="1" si="305"/>
        <v>0</v>
      </c>
      <c r="WE82" s="231">
        <f t="shared" ca="1" si="305"/>
        <v>0</v>
      </c>
      <c r="WF82" s="544">
        <f t="shared" ca="1" si="306"/>
        <v>0</v>
      </c>
      <c r="WG82" s="231">
        <f t="shared" ca="1" si="307"/>
        <v>0</v>
      </c>
      <c r="WH82" s="231">
        <f t="shared" ca="1" si="307"/>
        <v>0</v>
      </c>
      <c r="WI82" s="231">
        <f t="shared" ca="1" si="307"/>
        <v>0</v>
      </c>
      <c r="WJ82" s="231">
        <f t="shared" ca="1" si="307"/>
        <v>0</v>
      </c>
      <c r="WK82" s="544">
        <f t="shared" ca="1" si="308"/>
        <v>0</v>
      </c>
      <c r="WL82" s="544">
        <f t="shared" ca="1" si="308"/>
        <v>0</v>
      </c>
      <c r="WM82" s="544">
        <f t="shared" ca="1" si="308"/>
        <v>0</v>
      </c>
      <c r="WN82" s="544">
        <f t="shared" ca="1" si="308"/>
        <v>0</v>
      </c>
      <c r="WO82" s="544">
        <f t="shared" ca="1" si="308"/>
        <v>0</v>
      </c>
      <c r="WP82" s="544">
        <f t="shared" ca="1" si="308"/>
        <v>0</v>
      </c>
      <c r="WQ82" s="544">
        <f t="shared" ca="1" si="308"/>
        <v>0</v>
      </c>
      <c r="WR82" s="535" cm="1">
        <f t="array" aca="1" ref="WR82" ca="1">INDEX(WR$13:WR81,$B82+1,1)</f>
        <v>0</v>
      </c>
      <c r="WS82" s="411">
        <f t="shared" ca="1" si="309"/>
        <v>67</v>
      </c>
      <c r="WT82" s="18"/>
      <c r="WU82" s="535" cm="1">
        <f t="array" aca="1" ref="WU82" ca="1">INDEX(WU$13:WU81,$B82+1,1)</f>
        <v>0</v>
      </c>
      <c r="WV82" s="411">
        <f t="shared" si="310"/>
        <v>0</v>
      </c>
      <c r="WW82" s="535" cm="1">
        <f t="array" aca="1" ref="WW82" ca="1">INDEX(WW$13:WW81,$B82+1,1)</f>
        <v>0</v>
      </c>
      <c r="WX82" s="535" t="str" cm="1">
        <f t="array" aca="1" ref="WX82" ca="1">INDEX(WX$13:WX81,$B82+1,1)</f>
        <v>-</v>
      </c>
      <c r="WY82" s="535" t="str" cm="1">
        <f t="array" aca="1" ref="WY82" ca="1">INDEX(WY$13:WY81,$B82+1,1)</f>
        <v>-</v>
      </c>
      <c r="WZ82" s="535" t="str" cm="1">
        <f t="array" aca="1" ref="WZ82" ca="1">INDEX(WZ$13:WZ81,$B82+1,1)</f>
        <v>-</v>
      </c>
      <c r="XA82" s="535" t="str" cm="1">
        <f t="array" aca="1" ref="XA82" ca="1">INDEX(XA$13:XA81,$B82+1,1)</f>
        <v>-</v>
      </c>
      <c r="XB82" s="535" t="str" cm="1">
        <f t="array" aca="1" ref="XB82" ca="1">INDEX(XB$13:XB81,$B82+1,1)</f>
        <v>-</v>
      </c>
      <c r="XC82" s="535" t="str" cm="1">
        <f t="array" aca="1" ref="XC82" ca="1">INDEX(XC$13:XC81,$B82+1,1)</f>
        <v>-</v>
      </c>
      <c r="XD82" s="535" t="str" cm="1">
        <f t="array" aca="1" ref="XD82" ca="1">INDEX(XD$13:XD81,$B82+1,1)</f>
        <v>-</v>
      </c>
      <c r="XE82" s="535" t="str" cm="1">
        <f t="array" aca="1" ref="XE82" ca="1">INDEX(XE$13:XE81,$B82+1,1)</f>
        <v>-</v>
      </c>
      <c r="XF82" s="535" t="str" cm="1">
        <f t="array" aca="1" ref="XF82" ca="1">INDEX(XF$13:XF81,$B82+1,1)</f>
        <v>-</v>
      </c>
      <c r="XG82" s="535" t="str" cm="1">
        <f t="array" aca="1" ref="XG82" ca="1">INDEX(XG$13:XG81,$B82+1,1)</f>
        <v>-</v>
      </c>
      <c r="XH82" s="535" t="str" cm="1">
        <f t="array" aca="1" ref="XH82" ca="1">INDEX(XH$13:XH81,$B82+1,1)</f>
        <v>-</v>
      </c>
      <c r="XI82" s="535" t="str" cm="1">
        <f t="array" aca="1" ref="XI82" ca="1">INDEX(XI$13:XI81,$B82+1,1)</f>
        <v>-</v>
      </c>
      <c r="XJ82" s="535" t="str" cm="1">
        <f t="array" aca="1" ref="XJ82" ca="1">INDEX(XJ$13:XJ81,$B82+1,1)</f>
        <v>-</v>
      </c>
      <c r="XK82" s="535" t="str" cm="1">
        <f t="array" aca="1" ref="XK82" ca="1">INDEX(XK$13:XK81,$B82+1,1)</f>
        <v>-</v>
      </c>
      <c r="XL82" s="535" t="str" cm="1">
        <f t="array" aca="1" ref="XL82" ca="1">INDEX(XL$13:XL81,$B82+1,1)</f>
        <v>-</v>
      </c>
      <c r="XM82" s="535" t="str" cm="1">
        <f t="array" aca="1" ref="XM82" ca="1">INDEX(XM$13:XM81,$B82+1,1)</f>
        <v>-</v>
      </c>
      <c r="XN82" s="18"/>
      <c r="XO82" s="411" t="b">
        <f t="shared" ca="1" si="311"/>
        <v>0</v>
      </c>
      <c r="XP82" s="535" t="str" cm="1">
        <f t="array" aca="1" ref="XP82" ca="1">INDEX(XP$13:XP81,$B82+1,1)</f>
        <v>-</v>
      </c>
      <c r="XQ82" s="535" t="str" cm="1">
        <f t="array" aca="1" ref="XQ82" ca="1">INDEX(XQ$13:XQ81,$B82+1,1)</f>
        <v>-</v>
      </c>
      <c r="XR82" s="535" t="str" cm="1">
        <f t="array" aca="1" ref="XR82" ca="1">INDEX(XR$13:XR81,$B82+1,1)</f>
        <v>-</v>
      </c>
      <c r="XS82" s="535" t="str" cm="1">
        <f t="array" aca="1" ref="XS82" ca="1">INDEX(XS$13:XS81,$B82+1,1)</f>
        <v>-</v>
      </c>
      <c r="XT82" s="535" t="str" cm="1">
        <f t="array" aca="1" ref="XT82" ca="1">INDEX(XT$13:XT81,$B82+1,1)</f>
        <v>-</v>
      </c>
      <c r="XU82" s="535" t="str" cm="1">
        <f t="array" aca="1" ref="XU82" ca="1">INDEX(XU$13:XU81,$B82+1,1)</f>
        <v>-</v>
      </c>
      <c r="XV82" s="411">
        <f t="shared" ca="1" si="312"/>
        <v>0.35</v>
      </c>
      <c r="XW82" s="535" cm="1">
        <f t="array" aca="1" ref="XW82" ca="1">INDEX(XW$13:XW81,$B82+1,1)</f>
        <v>0</v>
      </c>
      <c r="XX82" s="535" cm="1">
        <f t="array" aca="1" ref="XX82" ca="1">INDEX(XX$13:XX81,$B82+1,1)</f>
        <v>0</v>
      </c>
      <c r="XY82" s="535" cm="1">
        <f t="array" aca="1" ref="XY82" ca="1">INDEX(XY$13:XY81,$B82+1,1)</f>
        <v>1</v>
      </c>
      <c r="XZ82" s="475">
        <v>0.25</v>
      </c>
      <c r="YA82" s="535" t="str" cm="1">
        <f t="array" aca="1" ref="YA82" ca="1">INDEX(YA$13:YA81,$B82+1,1)</f>
        <v>-</v>
      </c>
      <c r="YB82" s="545" cm="1">
        <f t="array" aca="1" ref="YB82" ca="1">INDEX(i.AgeJ,$AD82,1)</f>
        <v>0</v>
      </c>
      <c r="YC82" s="535" t="str" cm="1">
        <f t="array" aca="1" ref="YC82" ca="1">INDEX(YC$13:YC81,$B82+1,1)</f>
        <v>-</v>
      </c>
      <c r="YD82" s="411" t="str">
        <f t="shared" si="313"/>
        <v>-</v>
      </c>
      <c r="YE82" s="411" t="str">
        <f t="shared" si="313"/>
        <v>-</v>
      </c>
      <c r="YF82" s="535" t="str" cm="1">
        <f t="array" aca="1" ref="YF82" ca="1">INDEX(YF$13:YF81,$B82+1,1)</f>
        <v>-</v>
      </c>
      <c r="YG82" s="535" t="str" cm="1">
        <f t="array" aca="1" ref="YG82" ca="1">INDEX(YG$13:YG81,$B82+1,1)</f>
        <v>-</v>
      </c>
      <c r="YH82" s="535" t="str" cm="1">
        <f t="array" aca="1" ref="YH82" ca="1">INDEX(YH$13:YH81,$B82+1,1)</f>
        <v>-</v>
      </c>
      <c r="YI82" s="535" t="str" cm="1">
        <f t="array" aca="1" ref="YI82" ca="1">INDEX(YI$13:YI81,$B82+1,1)</f>
        <v>-</v>
      </c>
      <c r="YJ82" s="535" t="str" cm="1">
        <f t="array" aca="1" ref="YJ82" ca="1">INDEX(YJ$13:YJ81,$B82+1,1)</f>
        <v>-</v>
      </c>
      <c r="YK82" s="535" t="b" cm="1">
        <f t="array" aca="1" ref="YK82" ca="1">INDEX(YK$13:YK81,$B82+1,1)</f>
        <v>1</v>
      </c>
      <c r="YL82" s="535" t="str" cm="1">
        <f t="array" aca="1" ref="YL82" ca="1">INDEX(YL$13:YL81,$B82+1,1)</f>
        <v>-</v>
      </c>
      <c r="YM82" s="535" cm="1">
        <f t="array" aca="1" ref="YM82" ca="1">INDEX(YM$13:YM81,$B82+1,1)</f>
        <v>0</v>
      </c>
      <c r="YN82" s="535" cm="1">
        <f t="array" aca="1" ref="YN82" ca="1">INDEX(YN$13:YN81,$B82+1,1)</f>
        <v>0</v>
      </c>
      <c r="YO82" s="535" cm="1">
        <f t="array" aca="1" ref="YO82" ca="1">INDEX(YO$13:YO81,$B82+1,1)</f>
        <v>0</v>
      </c>
      <c r="YP82" s="18"/>
      <c r="YQ82" s="411">
        <f t="shared" si="314"/>
        <v>50</v>
      </c>
      <c r="YR82" s="411">
        <f t="shared" si="314"/>
        <v>50</v>
      </c>
      <c r="YS82" s="411">
        <f t="shared" si="314"/>
        <v>50</v>
      </c>
      <c r="YT82" s="411">
        <f t="shared" si="314"/>
        <v>50</v>
      </c>
      <c r="YU82" s="535" cm="1">
        <f t="array" aca="1" ref="YU82" ca="1">INDEX(YU$13:YU81,$B82+1,1)</f>
        <v>1</v>
      </c>
      <c r="YV82" s="535" cm="1">
        <f t="array" aca="1" ref="YV82" ca="1">INDEX(YV$13:YV81,$B82+1,1)</f>
        <v>1</v>
      </c>
      <c r="YW82" s="535" cm="1">
        <f t="array" aca="1" ref="YW82" ca="1">INDEX(YW$13:YW81,$B82+1,1)</f>
        <v>1</v>
      </c>
      <c r="YX82" s="535" cm="1">
        <f t="array" aca="1" ref="YX82" ca="1">INDEX(YX$13:YX81,$B82+1,1)</f>
        <v>1</v>
      </c>
      <c r="YY82" s="535" t="str" cm="1">
        <f t="array" aca="1" ref="YY82" ca="1">INDEX(YY$13:YY81,$B82+1,1)</f>
        <v>-</v>
      </c>
      <c r="YZ82" s="535" t="str" cm="1">
        <f t="array" aca="1" ref="YZ82" ca="1">INDEX(YZ$13:YZ81,$B82+1,1)</f>
        <v>-</v>
      </c>
      <c r="ZA82" s="535" t="str" cm="1">
        <f t="array" aca="1" ref="ZA82" ca="1">INDEX(ZA$13:ZA81,$B82+1,1)</f>
        <v>-</v>
      </c>
      <c r="ZB82" s="535" t="str" cm="1">
        <f t="array" aca="1" ref="ZB82" ca="1">INDEX(ZB$13:ZB81,$B82+1,1)</f>
        <v>-</v>
      </c>
      <c r="ZC82" s="535" t="str" cm="1">
        <f t="array" aca="1" ref="ZC82" ca="1">INDEX(ZC$13:ZC81,$B82+1,1)</f>
        <v>-</v>
      </c>
      <c r="ZD82" s="18"/>
      <c r="ZE82" s="411">
        <f t="shared" ca="1" si="315"/>
        <v>1</v>
      </c>
      <c r="ZF82" s="18"/>
      <c r="ZG82" s="535" t="str" cm="1">
        <f t="array" aca="1" ref="ZG82" ca="1">INDEX(ZG$13:ZG81,$B82+1,1)</f>
        <v>-</v>
      </c>
      <c r="ZH82" s="535" t="str" cm="1">
        <f t="array" aca="1" ref="ZH82" ca="1">INDEX(ZH$13:ZH81,$B82+1,1)</f>
        <v>-</v>
      </c>
      <c r="ZI82" s="535" t="str" cm="1">
        <f t="array" aca="1" ref="ZI82" ca="1">INDEX(ZI$13:ZI81,$B82+1,1)</f>
        <v>-</v>
      </c>
      <c r="ZJ82" s="535" t="str" cm="1">
        <f t="array" aca="1" ref="ZJ82" ca="1">INDEX(ZJ$13:ZJ81,$B82+1,1)</f>
        <v>-</v>
      </c>
      <c r="ZK82" s="535" t="str" cm="1">
        <f t="array" aca="1" ref="ZK82" ca="1">INDEX(ZK$13:ZK81,$B82+1,1)</f>
        <v>-</v>
      </c>
      <c r="ZL82" s="535" t="str" cm="1">
        <f t="array" aca="1" ref="ZL82" ca="1">INDEX(ZL$13:ZL81,$B82+1,1)</f>
        <v>-</v>
      </c>
      <c r="ZM82" s="535" t="str" cm="1">
        <f t="array" aca="1" ref="ZM82" ca="1">INDEX(ZM$13:ZM81,$B82+1,1)</f>
        <v>-</v>
      </c>
      <c r="ZN82" s="535" t="str" cm="1">
        <f t="array" aca="1" ref="ZN82" ca="1">INDEX(ZN$13:ZN81,$B82+1,1)</f>
        <v>-</v>
      </c>
      <c r="ZO82" s="543">
        <f t="shared" ca="1" si="316"/>
        <v>652</v>
      </c>
      <c r="ZP82" s="543">
        <f t="shared" ca="1" si="316"/>
        <v>686</v>
      </c>
      <c r="ZQ82" s="543">
        <f t="shared" ca="1" si="316"/>
        <v>721</v>
      </c>
      <c r="ZR82" s="459">
        <f t="shared" ca="1" si="317"/>
        <v>469</v>
      </c>
      <c r="ZS82" s="459">
        <f t="shared" ca="1" si="317"/>
        <v>504</v>
      </c>
      <c r="ZT82" s="459">
        <f t="shared" ca="1" si="317"/>
        <v>539</v>
      </c>
      <c r="ZU82" s="459">
        <f t="shared" ca="1" si="318"/>
        <v>385</v>
      </c>
      <c r="ZV82" s="459">
        <f t="shared" ca="1" si="318"/>
        <v>420</v>
      </c>
      <c r="ZW82" s="459">
        <f t="shared" ca="1" si="318"/>
        <v>455</v>
      </c>
      <c r="ZX82" s="535" t="str" cm="1">
        <f t="array" aca="1" ref="ZX82" ca="1">INDEX(ZX$13:ZX81,$B82+1,1)</f>
        <v>-</v>
      </c>
      <c r="ZY82" s="535" t="str" cm="1">
        <f t="array" aca="1" ref="ZY82" ca="1">INDEX(ZY$13:ZY81,$B82+1,1)</f>
        <v>-</v>
      </c>
      <c r="ZZ82" s="535" t="str" cm="1">
        <f t="array" aca="1" ref="ZZ82" ca="1">INDEX(ZZ$13:ZZ81,$B82+1,1)</f>
        <v>-</v>
      </c>
      <c r="AAA82" s="535" t="str" cm="1">
        <f t="array" aca="1" ref="AAA82" ca="1">INDEX(AAA$13:AAA81,$B82+1,1)</f>
        <v>-</v>
      </c>
      <c r="AAB82" s="535" t="str" cm="1">
        <f t="array" aca="1" ref="AAB82" ca="1">INDEX(AAB$13:AAB81,$B82+1,1)</f>
        <v>-</v>
      </c>
      <c r="AAC82" s="535" t="str" cm="1">
        <f t="array" aca="1" ref="AAC82" ca="1">INDEX(AAC$13:AAC81,$B82+1,1)</f>
        <v>-</v>
      </c>
      <c r="AAD82" s="535" t="str" cm="1">
        <f t="array" aca="1" ref="AAD82" ca="1">INDEX(AAD$13:AAD81,$B82+1,1)</f>
        <v>-</v>
      </c>
      <c r="AAE82" s="535" t="str" cm="1">
        <f t="array" aca="1" ref="AAE82" ca="1">INDEX(AAE$13:AAE81,$B82+1,1)</f>
        <v>-</v>
      </c>
      <c r="AAF82" s="535" t="str" cm="1">
        <f t="array" aca="1" ref="AAF82" ca="1">INDEX(AAF$13:AAF81,$B82+1,1)</f>
        <v>-</v>
      </c>
      <c r="AAG82" s="535" t="str" cm="1">
        <f t="array" aca="1" ref="AAG82" ca="1">INDEX(AAG$13:AAG81,$B82+1,1)</f>
        <v>-</v>
      </c>
      <c r="AAH82" s="535" t="str" cm="1">
        <f t="array" aca="1" ref="AAH82" ca="1">INDEX(AAH$13:AAH81,$B82+1,1)</f>
        <v>-</v>
      </c>
      <c r="AAI82" s="535" t="str" cm="1">
        <f t="array" aca="1" ref="AAI82" ca="1">INDEX(AAI$13:AAI81,$B82+1,1)</f>
        <v>-</v>
      </c>
      <c r="AAJ82" s="535" t="str" cm="1">
        <f t="array" aca="1" ref="AAJ82" ca="1">INDEX(AAJ$13:AAJ81,$B82+1,1)</f>
        <v>-</v>
      </c>
      <c r="AAK82" s="535" t="str" cm="1">
        <f t="array" aca="1" ref="AAK82" ca="1">INDEX(AAK$13:AAK81,$B82+1,1)</f>
        <v>-</v>
      </c>
      <c r="AAL82" s="535" cm="1">
        <f t="array" aca="1" ref="AAL82" ca="1">INDEX(AAL$13:AAL81,$B82+1,1)</f>
        <v>0</v>
      </c>
      <c r="AAM82" s="535" t="str" cm="1">
        <f t="array" aca="1" ref="AAM82" ca="1">INDEX(AAM$13:AAM81,$B82+1,1)</f>
        <v>-</v>
      </c>
      <c r="AAN82" s="535" t="str" cm="1">
        <f t="array" aca="1" ref="AAN82" ca="1">INDEX(AAN$13:AAN81,$B82+1,1)</f>
        <v>-</v>
      </c>
      <c r="AAO82" s="535" t="str" cm="1">
        <f t="array" aca="1" ref="AAO82" ca="1">INDEX(AAO$13:AAO81,$B82+1,1)</f>
        <v>-</v>
      </c>
      <c r="AAP82" s="535" t="str" cm="1">
        <f t="array" aca="1" ref="AAP82" ca="1">INDEX(AAP$13:AAP81,$B82+1,1)</f>
        <v>-</v>
      </c>
      <c r="AAQ82" s="535" t="str" cm="1">
        <f t="array" aca="1" ref="AAQ82" ca="1">INDEX(AAQ$13:AAQ81,$B82+1,1)</f>
        <v>-</v>
      </c>
      <c r="AAR82" s="535" cm="1">
        <f t="array" aca="1" ref="AAR82" ca="1">INDEX(AAR$13:AAR81,$B82+1,1)</f>
        <v>0</v>
      </c>
      <c r="AAS82" s="535" t="str" cm="1">
        <f t="array" aca="1" ref="AAS82" ca="1">INDEX(AAS$13:AAS81,$B82+1,1)</f>
        <v>-</v>
      </c>
      <c r="AAT82" s="535" t="str" cm="1">
        <f t="array" aca="1" ref="AAT82" ca="1">INDEX(AAT$13:AAT81,$B82+1,1)</f>
        <v>-</v>
      </c>
      <c r="AAU82" s="535" t="str" cm="1">
        <f t="array" aca="1" ref="AAU82" ca="1">INDEX(AAU$13:AAU81,$B82+1,1)</f>
        <v>-</v>
      </c>
      <c r="AAV82" s="535" cm="1">
        <f t="array" aca="1" ref="AAV82" ca="1">INDEX(AAV$13:AAV81,$B82+1,1)</f>
        <v>1</v>
      </c>
      <c r="AAW82" s="535" cm="1">
        <f t="array" aca="1" ref="AAW82" ca="1">INDEX(AAW$13:AAW81,$B82+1,1)</f>
        <v>1</v>
      </c>
      <c r="AAX82" s="535" t="str" cm="1">
        <f t="array" aca="1" ref="AAX82" ca="1">INDEX(AAX$13:AAX81,$B82+1,1)</f>
        <v>-</v>
      </c>
      <c r="AAY82" s="535" t="str" cm="1">
        <f t="array" aca="1" ref="AAY82" ca="1">INDEX(AAY$13:AAY81,$B82+1,1)</f>
        <v>-</v>
      </c>
      <c r="AAZ82" s="535" t="str" cm="1">
        <f t="array" aca="1" ref="AAZ82" ca="1">INDEX(AAZ$13:AAZ81,$B82+1,1)</f>
        <v>-</v>
      </c>
      <c r="ABA82" s="535" t="str" cm="1">
        <f t="array" aca="1" ref="ABA82" ca="1">INDEX(ABA$13:ABA81,$B82+1,1)</f>
        <v>-</v>
      </c>
      <c r="ABB82" s="535" t="str" cm="1">
        <f t="array" aca="1" ref="ABB82" ca="1">INDEX(ABB$13:ABB81,$B82+1,1)</f>
        <v>-</v>
      </c>
      <c r="ABC82" s="535" t="str" cm="1">
        <f t="array" aca="1" ref="ABC82" ca="1">INDEX(ABC$13:ABC81,$B82+1,1)</f>
        <v>-</v>
      </c>
      <c r="ABD82" s="535" t="str" cm="1">
        <f t="array" aca="1" ref="ABD82" ca="1">INDEX(ABD$13:ABD81,$B82+1,1)</f>
        <v>-</v>
      </c>
      <c r="ABE82" s="535" t="str" cm="1">
        <f t="array" aca="1" ref="ABE82" ca="1">INDEX(ABE$13:ABE81,$B82+1,1)</f>
        <v>-</v>
      </c>
      <c r="ABF82" s="535" t="str" cm="1">
        <f t="array" aca="1" ref="ABF82" ca="1">INDEX(ABF$13:ABF81,$B82+1,1)</f>
        <v>-</v>
      </c>
      <c r="ABG82" s="535" t="str" cm="1">
        <f t="array" aca="1" ref="ABG82" ca="1">INDEX(ABG$13:ABG81,$B82+1,1)</f>
        <v>-</v>
      </c>
      <c r="ABH82" s="535" t="str" cm="1">
        <f t="array" aca="1" ref="ABH82" ca="1">INDEX(ABH$13:ABH81,$B82+1,1)</f>
        <v>-</v>
      </c>
      <c r="ABI82" s="535" t="str" cm="1">
        <f t="array" aca="1" ref="ABI82" ca="1">INDEX(ABI$13:ABI81,$B82+1,1)</f>
        <v>-</v>
      </c>
      <c r="ABJ82" s="535" t="str" cm="1">
        <f t="array" aca="1" ref="ABJ82" ca="1">INDEX(ABJ$13:ABJ81,$B82+1,1)</f>
        <v>-</v>
      </c>
      <c r="ABK82" s="18"/>
      <c r="ABL82" s="545" t="str">
        <f t="shared" ca="1" si="319"/>
        <v>-</v>
      </c>
      <c r="ABM82" s="545" t="str">
        <f t="shared" ca="1" si="319"/>
        <v>-</v>
      </c>
      <c r="ABN82" s="545" t="str">
        <f t="shared" ca="1" si="319"/>
        <v>-</v>
      </c>
      <c r="ABO82" s="545" t="str">
        <f t="shared" ca="1" si="319"/>
        <v>-</v>
      </c>
      <c r="ABP82" s="545" t="str">
        <f t="shared" ca="1" si="319"/>
        <v>-</v>
      </c>
      <c r="ABQ82" s="545" t="str">
        <f t="shared" ca="1" si="319"/>
        <v>-</v>
      </c>
      <c r="ABR82" s="545" t="str">
        <f t="shared" ca="1" si="319"/>
        <v>-</v>
      </c>
      <c r="ABS82" s="545" t="str">
        <f t="shared" ca="1" si="319"/>
        <v>-</v>
      </c>
      <c r="ABT82" s="545" t="str">
        <f t="shared" ca="1" si="319"/>
        <v>-</v>
      </c>
      <c r="ABU82" s="545" t="str">
        <f t="shared" ca="1" si="319"/>
        <v>-</v>
      </c>
      <c r="ABV82" s="545" t="str">
        <f t="shared" ca="1" si="320"/>
        <v>-</v>
      </c>
      <c r="ABW82" s="545" t="str">
        <f t="shared" ca="1" si="320"/>
        <v>-</v>
      </c>
      <c r="ABX82" s="545" t="str">
        <f t="shared" ca="1" si="320"/>
        <v>-</v>
      </c>
      <c r="ABY82" s="545" t="str">
        <f t="shared" ca="1" si="320"/>
        <v>-</v>
      </c>
      <c r="ABZ82" s="545" t="str">
        <f t="shared" ca="1" si="320"/>
        <v>-</v>
      </c>
      <c r="ACA82" s="545" t="str">
        <f t="shared" ca="1" si="320"/>
        <v>-</v>
      </c>
      <c r="ACB82" s="545" t="str">
        <f t="shared" ca="1" si="320"/>
        <v>-</v>
      </c>
      <c r="ACC82" s="545" t="b">
        <f t="shared" ca="1" si="320"/>
        <v>1</v>
      </c>
      <c r="ACD82" s="545" t="str">
        <f t="shared" ca="1" si="320"/>
        <v>-</v>
      </c>
      <c r="ACE82" s="545" t="str">
        <f t="shared" ca="1" si="320"/>
        <v>-</v>
      </c>
      <c r="ACF82" s="545" t="str">
        <f t="shared" ca="1" si="321"/>
        <v>-</v>
      </c>
      <c r="ACG82" s="545" t="str">
        <f t="shared" ca="1" si="321"/>
        <v>-</v>
      </c>
      <c r="ACH82" s="545" t="str">
        <f t="shared" ca="1" si="321"/>
        <v>-</v>
      </c>
      <c r="ACI82" s="545" t="str">
        <f t="shared" ca="1" si="321"/>
        <v>-</v>
      </c>
      <c r="ACJ82" s="545" t="str">
        <f t="shared" ca="1" si="321"/>
        <v>-</v>
      </c>
      <c r="ACK82" s="545" t="str">
        <f t="shared" ca="1" si="321"/>
        <v>-</v>
      </c>
      <c r="ACL82" s="545" t="str">
        <f t="shared" ca="1" si="321"/>
        <v>-</v>
      </c>
      <c r="ACM82" s="545" t="str">
        <f t="shared" ca="1" si="321"/>
        <v>-</v>
      </c>
      <c r="ACN82" s="545" t="str">
        <f t="shared" ca="1" si="321"/>
        <v>-</v>
      </c>
      <c r="ACO82" s="545" t="str">
        <f t="shared" ca="1" si="321"/>
        <v>-</v>
      </c>
      <c r="ACP82" s="545" t="str">
        <f t="shared" ca="1" si="322"/>
        <v>-</v>
      </c>
      <c r="ACQ82" s="545" t="str">
        <f t="shared" ca="1" si="322"/>
        <v>-</v>
      </c>
      <c r="ACR82" s="545" t="str">
        <f t="shared" ca="1" si="322"/>
        <v>-</v>
      </c>
      <c r="ACS82" s="545" t="str">
        <f t="shared" ca="1" si="322"/>
        <v>-</v>
      </c>
      <c r="ACT82" s="545" t="str">
        <f t="shared" ca="1" si="322"/>
        <v>-</v>
      </c>
      <c r="ACU82" s="545" t="b">
        <f t="shared" ca="1" si="322"/>
        <v>1</v>
      </c>
      <c r="ACV82" s="545" t="str">
        <f t="shared" ca="1" si="322"/>
        <v>-</v>
      </c>
      <c r="ACW82" s="545" t="str">
        <f t="shared" ca="1" si="322"/>
        <v>-</v>
      </c>
      <c r="ACX82" s="545" t="str">
        <f t="shared" ca="1" si="322"/>
        <v>-</v>
      </c>
      <c r="ACY82" s="545" t="str">
        <f t="shared" ca="1" si="322"/>
        <v>-</v>
      </c>
      <c r="ACZ82" s="545" t="str">
        <f t="shared" ca="1" si="323"/>
        <v>-</v>
      </c>
      <c r="ADA82" s="545" t="str">
        <f t="shared" ca="1" si="323"/>
        <v>-</v>
      </c>
      <c r="ADB82" s="545" t="str">
        <f t="shared" ca="1" si="323"/>
        <v>-</v>
      </c>
      <c r="ADC82" s="545" t="str">
        <f t="shared" ca="1" si="323"/>
        <v>-</v>
      </c>
      <c r="ADD82" s="545" t="str">
        <f t="shared" ca="1" si="323"/>
        <v>-</v>
      </c>
      <c r="ADE82" s="545" t="str">
        <f t="shared" ca="1" si="323"/>
        <v>-</v>
      </c>
      <c r="ADF82" s="545" t="str">
        <f t="shared" ca="1" si="323"/>
        <v>-</v>
      </c>
      <c r="ADG82" s="545" t="str">
        <f t="shared" ca="1" si="323"/>
        <v>-</v>
      </c>
      <c r="ADH82" s="545" t="str">
        <f t="shared" ca="1" si="323"/>
        <v>-</v>
      </c>
      <c r="ADI82" s="545" t="str">
        <f t="shared" ca="1" si="323"/>
        <v>-</v>
      </c>
      <c r="ADJ82" s="545" t="str">
        <f t="shared" ca="1" si="324"/>
        <v>-</v>
      </c>
      <c r="ADK82" s="545" t="str">
        <f t="shared" ca="1" si="324"/>
        <v>-</v>
      </c>
      <c r="ADL82" s="545" t="str">
        <f t="shared" ca="1" si="324"/>
        <v>-</v>
      </c>
      <c r="ADM82" s="545" t="b">
        <f t="shared" ca="1" si="324"/>
        <v>1</v>
      </c>
      <c r="ADN82" s="545" t="str">
        <f t="shared" ca="1" si="324"/>
        <v>-</v>
      </c>
      <c r="ADO82" s="545" t="str">
        <f t="shared" ca="1" si="324"/>
        <v>-</v>
      </c>
      <c r="ADP82" s="545" t="str">
        <f t="shared" ca="1" si="324"/>
        <v>-</v>
      </c>
      <c r="ADQ82" s="545" t="str">
        <f t="shared" ca="1" si="324"/>
        <v>-</v>
      </c>
      <c r="ADR82" s="545" t="str">
        <f t="shared" ca="1" si="324"/>
        <v>-</v>
      </c>
      <c r="ADS82" s="545" t="str">
        <f t="shared" ca="1" si="324"/>
        <v>-</v>
      </c>
      <c r="ADT82" s="545" t="str">
        <f t="shared" ca="1" si="325"/>
        <v>-</v>
      </c>
      <c r="ADU82" s="545" t="str">
        <f t="shared" ca="1" si="325"/>
        <v>-</v>
      </c>
      <c r="ADV82" s="545" t="str">
        <f t="shared" ca="1" si="325"/>
        <v>-</v>
      </c>
      <c r="ADW82" s="545" t="str">
        <f t="shared" ca="1" si="325"/>
        <v>-</v>
      </c>
      <c r="ADX82" s="545" t="str">
        <f t="shared" ca="1" si="325"/>
        <v>-</v>
      </c>
      <c r="ADY82" s="545" t="str">
        <f t="shared" ca="1" si="325"/>
        <v>-</v>
      </c>
      <c r="ADZ82" s="545" t="str">
        <f t="shared" ca="1" si="325"/>
        <v>-</v>
      </c>
      <c r="AEA82" s="545" t="str">
        <f t="shared" ca="1" si="325"/>
        <v>-</v>
      </c>
      <c r="AEB82" s="545" t="str">
        <f t="shared" ca="1" si="325"/>
        <v>-</v>
      </c>
      <c r="AEC82" s="545" t="str">
        <f t="shared" ca="1" si="325"/>
        <v>-</v>
      </c>
      <c r="AED82" s="545" t="str">
        <f t="shared" ca="1" si="326"/>
        <v>-</v>
      </c>
      <c r="AEE82" s="545" t="b">
        <f t="shared" ca="1" si="326"/>
        <v>1</v>
      </c>
      <c r="AEF82" s="545" t="str">
        <f t="shared" ca="1" si="326"/>
        <v>-</v>
      </c>
      <c r="AEG82" s="545" t="str">
        <f t="shared" ca="1" si="326"/>
        <v>-</v>
      </c>
      <c r="AEH82" s="545" t="str">
        <f t="shared" ca="1" si="326"/>
        <v>-</v>
      </c>
      <c r="AEI82" s="545" t="str">
        <f t="shared" ca="1" si="326"/>
        <v>-</v>
      </c>
      <c r="AEJ82" s="545" t="str">
        <f t="shared" ca="1" si="326"/>
        <v>-</v>
      </c>
      <c r="AEK82" s="545" t="str">
        <f t="shared" ca="1" si="326"/>
        <v>-</v>
      </c>
      <c r="AEL82" s="545" t="str">
        <f t="shared" ca="1" si="326"/>
        <v>-</v>
      </c>
      <c r="AEM82" s="545" t="str">
        <f t="shared" ca="1" si="326"/>
        <v>-</v>
      </c>
      <c r="AEN82" s="545" t="str">
        <f t="shared" ca="1" si="327"/>
        <v>-</v>
      </c>
      <c r="AEO82" s="545" t="str">
        <f t="shared" ca="1" si="327"/>
        <v>-</v>
      </c>
      <c r="AEP82" s="545" t="str">
        <f t="shared" ca="1" si="327"/>
        <v>-</v>
      </c>
      <c r="AEQ82" s="545" t="str">
        <f t="shared" ca="1" si="327"/>
        <v>-</v>
      </c>
      <c r="AER82" s="545" t="str">
        <f t="shared" ca="1" si="327"/>
        <v>-</v>
      </c>
      <c r="AES82" s="545" t="str">
        <f t="shared" ca="1" si="327"/>
        <v>-</v>
      </c>
      <c r="AET82" s="545" t="str">
        <f t="shared" ca="1" si="327"/>
        <v>-</v>
      </c>
      <c r="AEU82" s="545" t="str">
        <f t="shared" ca="1" si="327"/>
        <v>-</v>
      </c>
      <c r="AEV82" s="545" t="str">
        <f t="shared" ca="1" si="327"/>
        <v>-</v>
      </c>
      <c r="AEW82" s="545" t="b">
        <f t="shared" ca="1" si="327"/>
        <v>1</v>
      </c>
      <c r="AEX82" s="535" cm="1">
        <f t="array" aca="1" ref="AEX82" ca="1">INDEX(AEX$13:AEX81,$B82+1,1)</f>
        <v>0</v>
      </c>
      <c r="AEY82" s="483">
        <v>0</v>
      </c>
    </row>
    <row r="83" spans="1:831" outlineLevel="2">
      <c r="A83" s="18">
        <f t="shared" si="221"/>
        <v>70</v>
      </c>
      <c r="B83" s="191">
        <f t="shared" ca="1" si="343"/>
        <v>51</v>
      </c>
      <c r="C83" s="458">
        <f t="shared" ca="1" si="225"/>
        <v>1200</v>
      </c>
      <c r="D83" s="119" t="str">
        <f t="shared" ca="1" si="226"/>
        <v>GSW</v>
      </c>
      <c r="E83" t="b">
        <v>0</v>
      </c>
      <c r="F83" t="b">
        <v>0</v>
      </c>
      <c r="G83" t="b">
        <f t="shared" si="373"/>
        <v>0</v>
      </c>
      <c r="H83" s="191">
        <f t="shared" ca="1" si="338"/>
        <v>19</v>
      </c>
      <c r="I83" s="535" cm="1">
        <f t="array" aca="1" ref="I83" ca="1">INDEX(I$13:I82,$B83+1,1)</f>
        <v>1</v>
      </c>
      <c r="J83" s="535" cm="1">
        <f t="array" aca="1" ref="J83" ca="1">INDEX(J$13:J82,$B83+1,1)</f>
        <v>0</v>
      </c>
      <c r="K83" s="535" cm="1">
        <f t="array" aca="1" ref="K83" ca="1">INDEX(K$13:K82,$B83+1,1)</f>
        <v>1</v>
      </c>
      <c r="L83" s="535" cm="1">
        <f t="array" aca="1" ref="L83" ca="1">INDEX(L$13:L82,$B83+1,1)</f>
        <v>2</v>
      </c>
      <c r="M83" s="535" cm="1">
        <f t="array" aca="1" ref="M83" ca="1">INDEX(M$13:M82,$B83+1,1)</f>
        <v>4</v>
      </c>
      <c r="N83" s="535" cm="1">
        <f t="array" aca="1" ref="N83" ca="1">INDEX(N$13:N82,$B83+1,1)</f>
        <v>3</v>
      </c>
      <c r="O83" s="535" cm="1">
        <f t="array" aca="1" ref="O83" ca="1">INDEX(O$13:O82,$B83+1,1)</f>
        <v>2</v>
      </c>
      <c r="P83" s="535" cm="1">
        <f t="array" aca="1" ref="P83" ca="1">INDEX(P$13:P82,$B83+1,1)</f>
        <v>0</v>
      </c>
      <c r="Q83" s="535" cm="1">
        <f t="array" aca="1" ref="Q83" ca="1">INDEX(Q$13:Q82,$B83+1,1)</f>
        <v>1</v>
      </c>
      <c r="R83" s="535" cm="1">
        <f t="array" aca="1" ref="R83" ca="1">INDEX(R$13:R82,$B83+1,1)</f>
        <v>1</v>
      </c>
      <c r="S83" s="535" cm="1">
        <f t="array" aca="1" ref="S83" ca="1">INDEX(S$13:S82,$B83+1,1)</f>
        <v>1</v>
      </c>
      <c r="T83" s="411">
        <f t="shared" ca="1" si="228"/>
        <v>2</v>
      </c>
      <c r="U83" s="411">
        <f t="shared" ca="1" si="228"/>
        <v>2</v>
      </c>
      <c r="V83" s="411">
        <f t="shared" ca="1" si="229"/>
        <v>2</v>
      </c>
      <c r="W83" s="777" t="b">
        <f t="shared" ca="1" si="230"/>
        <v>1</v>
      </c>
      <c r="X83" s="777" t="b">
        <f t="shared" ca="1" si="230"/>
        <v>1</v>
      </c>
      <c r="Y83" s="777" t="b">
        <f t="shared" ca="1" si="230"/>
        <v>1</v>
      </c>
      <c r="Z83" s="796" t="b" cm="1">
        <f t="array" aca="1" ref="Z83" ca="1">INDEX(Z$13:Z82,$B83+1,1)</f>
        <v>0</v>
      </c>
      <c r="AA83" s="411">
        <f t="shared" ca="1" si="328"/>
        <v>6</v>
      </c>
      <c r="AB83" s="411">
        <f t="shared" ca="1" si="231"/>
        <v>6</v>
      </c>
      <c r="AC83" s="535" cm="1">
        <f t="array" aca="1" ref="AC83" ca="1">INDEX(AC$13:AC82,$B83+1,1)</f>
        <v>6</v>
      </c>
      <c r="AD83" s="535" cm="1">
        <f t="array" aca="1" ref="AD83" ca="1">INDEX(AD$13:AD82,$B83+1,1)</f>
        <v>6</v>
      </c>
      <c r="AE83" s="535" cm="1">
        <f t="array" aca="1" ref="AE83" ca="1">INDEX(AE$13:AE82,$B83+1,1)</f>
        <v>0</v>
      </c>
      <c r="AF83" s="535" cm="1">
        <f t="array" aca="1" ref="AF83" ca="1">INDEX(AF$13:AF82,$B83+1,1)</f>
        <v>0</v>
      </c>
      <c r="AG83" s="535" cm="1">
        <f t="array" aca="1" ref="AG83" ca="1">INDEX(AG$13:AG82,$B83+1,1)</f>
        <v>0</v>
      </c>
      <c r="AH83" s="535" cm="1">
        <f t="array" aca="1" ref="AH83" ca="1">INDEX(AH$13:AH82,$B83+1,1)</f>
        <v>0</v>
      </c>
      <c r="AI83" s="87">
        <f t="shared" ca="1" si="350"/>
        <v>2</v>
      </c>
      <c r="AJ83" s="87">
        <f ca="1">INDEX(CHOOSE($N83,DataAutumn!i.AdultDrys,DataWinter!i.AdultDrys,DataSpring!i.AdultDrys),1,$T83)</f>
        <v>1</v>
      </c>
      <c r="AK83" s="535" cm="1">
        <f t="array" aca="1" ref="AK83" ca="1">INDEX(AK$13:AK82,$B83+1,1)</f>
        <v>2</v>
      </c>
      <c r="AL83" s="535" cm="1">
        <f t="array" aca="1" ref="AL83" ca="1">INDEX(AL$13:AL82,$B83+1,1)</f>
        <v>0</v>
      </c>
      <c r="AM83" s="535" cm="1">
        <f t="array" aca="1" ref="AM83" ca="1">INDEX(AM$13:AM82,$B83+1,1)</f>
        <v>2</v>
      </c>
      <c r="AN83" s="111"/>
      <c r="AO83" s="111"/>
      <c r="AP83" s="111"/>
      <c r="AQ83" s="111"/>
      <c r="AR83" s="111"/>
      <c r="AS83" s="111"/>
      <c r="AT83" s="111"/>
      <c r="AU83" s="111"/>
      <c r="AV83" s="111"/>
      <c r="AW83" s="111"/>
      <c r="AX83" s="111"/>
      <c r="AY83" s="111"/>
      <c r="AZ83" s="111" t="s">
        <v>3210</v>
      </c>
      <c r="BA83" s="312" t="str">
        <f ca="1">LEFT(BA82,LEN($BA$57))     &amp;    TEXT($H83," 00000 ")        &amp;      INDEX(i.ModelStructure,$I83,1)    &amp;" "
&amp; $D83                &amp;    " Past" &amp; TEXT($XV83,"??0%;;??0%;    ") &amp; IF($DK83=0," SFM","")&amp;IF($DK83=1," MFM","")&amp;IF($DK83=7," Mat","")&amp;IF($DQ83=TRUE,"&amp;BBT","    ")              &amp;      " TOL"&amp;INDEX(i.TOL_Desc,1,$N83)
&amp; " Scan"&amp;$AK83       &amp;    CHOOSE($K83+1," CFS"," GFS"," NFS")
&amp; " RR"&amp;TEXT(SUM($FD83:$FE83),"+00%;-00%;    ;@")
&amp; " EL"&amp;IF($EZ83="-","_Opt",TEXT($EZ83,"000%"))
&amp; " Emptys_"&amp;CHOOSE($AI83,"Free  ","Retain","Sell  ","Single")
&amp; " ("&amp;IF(OR($ZH83,AND($ZH83="-",$DD83)),"P","E")   &amp;IF(OR($ZJ83,AND($ZJ83="-",$DE83)),"T","t")        &amp;     "_F"&amp;IF($AAG83&lt;&gt;FALSE,3,0)+COUNTIF($ZY83:$AAC83,TRUE)+COUNTIF($BV83:$BW83,"&gt;0")&amp;IF($AAE83&lt;&gt;FALSE,3,0)+COUNTIF($BV83:$BW83,"&gt;0")&amp;"N"&amp;IF($AAJ83&lt;&gt;"-",$AAJ83,$DI83)&amp;IF($AAK83&lt;&gt;"-",$AAK83,$DJ83)&amp;"L"&amp;$AAV83&amp;$AAW83&amp;")"</f>
        <v>GHG 00019 SE GSW Past 35% MFM     TOLSpr Scan2 GFS RR+01% EL000% Emptys_Retain (PT_F33N11L11)</v>
      </c>
      <c r="BB83" s="8" t="str">
        <f ca="1">IF(COUNTIF($BA$13:$BA83,$BA83)=1,"-","Dup")</f>
        <v>-</v>
      </c>
      <c r="BC83" s="18"/>
      <c r="BD83" s="535" t="str" cm="1">
        <f t="array" aca="1" ref="BD83" ca="1">INDEX(BD$13:BD82,$B83+1,1)</f>
        <v>-</v>
      </c>
      <c r="BE83" s="535" t="str" cm="1">
        <f t="array" aca="1" ref="BE83" ca="1">INDEX(BE$13:BE82,$B83+1,1)</f>
        <v>-</v>
      </c>
      <c r="BF83" s="535" t="str" cm="1">
        <f t="array" aca="1" ref="BF83" ca="1">INDEX(BF$13:BF82,$B83+1,1)</f>
        <v>-</v>
      </c>
      <c r="BG83" s="535" t="str" cm="1">
        <f t="array" aca="1" ref="BG83" ca="1">INDEX(BG$13:BG82,$B83+1,1)</f>
        <v>-</v>
      </c>
      <c r="BH83" s="535" t="str" cm="1">
        <f t="array" aca="1" ref="BH83" ca="1">INDEX(BH$13:BH82,$B83+1,1)</f>
        <v>-</v>
      </c>
      <c r="BI83" s="535" t="str" cm="1">
        <f t="array" aca="1" ref="BI83" ca="1">INDEX(BI$13:BI82,$B83+1,1)</f>
        <v>-</v>
      </c>
      <c r="BJ83" s="535" t="str" cm="1">
        <f t="array" aca="1" ref="BJ83" ca="1">INDEX(BJ$13:BJ82,$B83+1,1)</f>
        <v>-</v>
      </c>
      <c r="BK83" s="535" t="str" cm="1">
        <f t="array" aca="1" ref="BK83" ca="1">INDEX(BK$13:BK82,$B83+1,1)</f>
        <v>-</v>
      </c>
      <c r="BL83" s="535" t="str" cm="1">
        <f t="array" aca="1" ref="BL83" ca="1">INDEX(BL$13:BL82,$B83+1,1)</f>
        <v>-</v>
      </c>
      <c r="BM83" s="18"/>
      <c r="BN83" s="411" t="b">
        <f t="shared" ref="BN83:CA101" ca="1" si="387">INDEX(i.model_structure,$I83,BN$6)</f>
        <v>1</v>
      </c>
      <c r="BO83" s="411" t="str">
        <f t="shared" ca="1" si="387"/>
        <v>-</v>
      </c>
      <c r="BP83" s="411" t="b">
        <f t="shared" ca="1" si="387"/>
        <v>0</v>
      </c>
      <c r="BQ83" s="411" t="str">
        <f t="shared" ca="1" si="387"/>
        <v>-</v>
      </c>
      <c r="BR83" s="411" t="str">
        <f t="shared" ca="1" si="387"/>
        <v>-</v>
      </c>
      <c r="BS83" s="411" t="str">
        <f t="shared" ca="1" si="387"/>
        <v>-</v>
      </c>
      <c r="BT83" s="411" t="str">
        <f t="shared" ca="1" si="387"/>
        <v>-</v>
      </c>
      <c r="BU83" s="411" t="str">
        <f t="shared" ca="1" si="387"/>
        <v>-</v>
      </c>
      <c r="BV83" s="411" t="str">
        <f t="shared" ca="1" si="387"/>
        <v>-</v>
      </c>
      <c r="BW83" s="411" t="str">
        <f t="shared" ca="1" si="387"/>
        <v>-</v>
      </c>
      <c r="BX83" s="411" t="str">
        <f t="shared" ca="1" si="387"/>
        <v>-</v>
      </c>
      <c r="BY83" s="411" t="str">
        <f t="shared" ca="1" si="387"/>
        <v>-</v>
      </c>
      <c r="BZ83" s="411" t="b">
        <f t="shared" ca="1" si="387"/>
        <v>0</v>
      </c>
      <c r="CA83" s="87">
        <f t="shared" ca="1" si="387"/>
        <v>0</v>
      </c>
      <c r="CB83" s="535" t="str" cm="1">
        <f t="array" aca="1" ref="CB83" ca="1">INDEX(CB$13:CB82,$B83+1,1)</f>
        <v>-</v>
      </c>
      <c r="CC83" s="535" t="str" cm="1">
        <f t="array" aca="1" ref="CC83" ca="1">INDEX(CC$13:CC82,$B83+1,1)</f>
        <v>-</v>
      </c>
      <c r="CD83" s="535" t="str" cm="1">
        <f t="array" aca="1" ref="CD83" ca="1">INDEX(CD$13:CD82,$B83+1,1)</f>
        <v>-</v>
      </c>
      <c r="CE83" s="535" t="b" cm="1">
        <f t="array" aca="1" ref="CE83" ca="1">INDEX(CE$13:CE82,$B83+1,1)</f>
        <v>1</v>
      </c>
      <c r="CF83" s="18"/>
      <c r="CG83" s="535" t="str" cm="1">
        <f t="array" aca="1" ref="CG83" ca="1">INDEX(CG$13:CG82,$B83+1,1)</f>
        <v>-</v>
      </c>
      <c r="CH83" s="411" t="str">
        <f t="shared" ca="1" si="233"/>
        <v>-</v>
      </c>
      <c r="CI83" s="411">
        <f t="shared" ca="1" si="234"/>
        <v>1</v>
      </c>
      <c r="CJ83" s="411">
        <f t="shared" ca="1" si="234"/>
        <v>1</v>
      </c>
      <c r="CK83" s="535" t="str" cm="1">
        <f t="array" aca="1" ref="CK83" ca="1">INDEX(CK$13:CK82,$B83+1,1)</f>
        <v>-</v>
      </c>
      <c r="CL83" s="535" t="str" cm="1">
        <f t="array" aca="1" ref="CL83" ca="1">INDEX(CL$13:CL82,$B83+1,1)</f>
        <v>-</v>
      </c>
      <c r="CM83" s="535" t="str" cm="1">
        <f t="array" aca="1" ref="CM83" ca="1">INDEX(CM$13:CM82,$B83+1,1)</f>
        <v>-</v>
      </c>
      <c r="CN83" s="411" t="str">
        <f t="shared" ca="1" si="235"/>
        <v>-</v>
      </c>
      <c r="CO83" s="411">
        <f t="shared" ca="1" si="236"/>
        <v>1</v>
      </c>
      <c r="CP83" s="411">
        <f t="shared" ca="1" si="236"/>
        <v>1</v>
      </c>
      <c r="CQ83" s="535" t="str" cm="1">
        <f t="array" aca="1" ref="CQ83" ca="1">INDEX(CQ$13:CQ82,$B83+1,1)</f>
        <v>-</v>
      </c>
      <c r="CR83" s="411" t="str">
        <f t="shared" ca="1" si="237"/>
        <v>-</v>
      </c>
      <c r="CS83" s="411">
        <f t="shared" ca="1" si="238"/>
        <v>1</v>
      </c>
      <c r="CT83" s="535" t="str" cm="1">
        <f t="array" aca="1" ref="CT83" ca="1">INDEX(CT$13:CT82,$B83+1,1)</f>
        <v>-</v>
      </c>
      <c r="CU83" s="535" t="str" cm="1">
        <f t="array" aca="1" ref="CU83" ca="1">INDEX(CU$13:CU82,$B83+1,1)</f>
        <v>-</v>
      </c>
      <c r="CV83" s="411">
        <f t="shared" ca="1" si="239"/>
        <v>1</v>
      </c>
      <c r="CW83" s="535" t="str" cm="1">
        <f t="array" aca="1" ref="CW83" ca="1">INDEX(CW$13:CW82,$B83+1,1)</f>
        <v>-</v>
      </c>
      <c r="CX83" s="411" t="str">
        <f t="shared" ca="1" si="240"/>
        <v>-</v>
      </c>
      <c r="CY83" s="411">
        <f t="shared" ca="1" si="241"/>
        <v>1</v>
      </c>
      <c r="CZ83" s="411">
        <f t="shared" ca="1" si="241"/>
        <v>1</v>
      </c>
      <c r="DA83" s="535" cm="1">
        <f t="array" aca="1" ref="DA83" ca="1">INDEX(DA$13:DA82,$B83+1,1)</f>
        <v>720</v>
      </c>
      <c r="DB83" s="535" cm="1">
        <f t="array" aca="1" ref="DB83" ca="1">INDEX(DB$13:DB82,$B83+1,1)</f>
        <v>720</v>
      </c>
      <c r="DC83" s="18"/>
      <c r="DD83" s="535" t="b" cm="1">
        <f t="array" aca="1" ref="DD83" ca="1">INDEX(DD$13:DD82,$B83+1,1)</f>
        <v>1</v>
      </c>
      <c r="DE83" s="535" t="b" cm="1">
        <f t="array" aca="1" ref="DE83" ca="1">INDEX(DE$13:DE82,$B83+1,1)</f>
        <v>1</v>
      </c>
      <c r="DF83" s="535" t="b" cm="1">
        <f t="array" aca="1" ref="DF83" ca="1">INDEX(DF$13:DF82,$B83+1,1)</f>
        <v>1</v>
      </c>
      <c r="DG83" s="87">
        <f t="shared" ca="1" si="329"/>
        <v>0</v>
      </c>
      <c r="DH83" s="804" cm="1">
        <f t="array" aca="1" ref="DH83" ca="1">VALUE(IFERROR(VALUE($K83),0) &amp; _xlfn.SWITCH($CD83,"-",4,$CD83) &amp; $L83 &amp; $T83 &amp; "00" &amp; $N83 &amp; $AK83 &amp; $R83 &amp; _xlfn.SWITCH($AM83,3,1,$AM83) &amp; _xlfn.SWITCH($M83,4,0,$M83) &amp; _xlfn.SWITCH($AD83,6,1,$AD83))</f>
        <v>142200321201</v>
      </c>
      <c r="DI83" s="535" cm="1">
        <f t="array" aca="1" ref="DI83" ca="1">INDEX(DI$13:DI82,$B83+1,1)</f>
        <v>1</v>
      </c>
      <c r="DJ83" s="535" cm="1">
        <f t="array" aca="1" ref="DJ83" ca="1">INDEX(DJ$13:DJ82,$B83+1,1)</f>
        <v>1</v>
      </c>
      <c r="DK83" s="411">
        <f t="shared" ca="1" si="242"/>
        <v>1</v>
      </c>
      <c r="DL83" s="411">
        <f t="shared" ca="1" si="242"/>
        <v>60</v>
      </c>
      <c r="DM83" s="411" t="str">
        <f t="shared" ca="1" si="242"/>
        <v>-</v>
      </c>
      <c r="DN83" s="411" t="str">
        <f t="shared" ca="1" si="242"/>
        <v>-</v>
      </c>
      <c r="DO83" s="411" t="str">
        <f t="shared" ca="1" si="242"/>
        <v>-</v>
      </c>
      <c r="DP83" s="411" t="str">
        <f t="shared" ca="1" si="242"/>
        <v>-</v>
      </c>
      <c r="DQ83" s="411" t="b">
        <f t="shared" ca="1" si="243"/>
        <v>0</v>
      </c>
      <c r="DR83" s="411" t="str">
        <f t="shared" ca="1" si="244"/>
        <v>-</v>
      </c>
      <c r="DS83" s="411" t="str">
        <f t="shared" ca="1" si="244"/>
        <v>-</v>
      </c>
      <c r="DT83" s="411" t="str">
        <f t="shared" ca="1" si="244"/>
        <v>-</v>
      </c>
      <c r="DU83" s="411" t="str">
        <f t="shared" ca="1" si="244"/>
        <v>-</v>
      </c>
      <c r="DV83" s="411">
        <f t="shared" ca="1" si="244"/>
        <v>500</v>
      </c>
      <c r="DW83" s="411">
        <f t="shared" ca="1" si="244"/>
        <v>500</v>
      </c>
      <c r="DX83" s="411" t="str">
        <f t="shared" ca="1" si="244"/>
        <v>-</v>
      </c>
      <c r="DY83" s="411" t="str">
        <f t="shared" ca="1" si="244"/>
        <v>-</v>
      </c>
      <c r="DZ83" s="411" t="str">
        <f t="shared" ca="1" si="244"/>
        <v>-</v>
      </c>
      <c r="EA83" s="411" t="str">
        <f t="shared" ca="1" si="385"/>
        <v>-</v>
      </c>
      <c r="EB83" s="411" t="str">
        <f t="shared" ca="1" si="385"/>
        <v>-</v>
      </c>
      <c r="EC83" s="535" cm="1">
        <f t="array" aca="1" ref="EC83" ca="1">INDEX(EC$13:EC82,$B83+1,1)</f>
        <v>0</v>
      </c>
      <c r="ED83" s="535" cm="1">
        <f t="array" aca="1" ref="ED83" ca="1">INDEX(ED$13:ED82,$B83+1,1)</f>
        <v>999999</v>
      </c>
      <c r="EE83" s="535" cm="1">
        <f t="array" aca="1" ref="EE83" ca="1">INDEX(EE$13:EE82,$B83+1,1)</f>
        <v>999999</v>
      </c>
      <c r="EF83" s="535" cm="1">
        <f t="array" aca="1" ref="EF83" ca="1">INDEX(EF$13:EF82,$B83+1,1)</f>
        <v>999999</v>
      </c>
      <c r="EG83" s="535" cm="1">
        <f t="array" aca="1" ref="EG83" ca="1">INDEX(EG$13:EG82,$B83+1,1)</f>
        <v>999999</v>
      </c>
      <c r="EH83" s="535" cm="1">
        <f t="array" aca="1" ref="EH83" ca="1">INDEX(EH$13:EH82,$B83+1,1)</f>
        <v>999999</v>
      </c>
      <c r="EI83" s="535" cm="1">
        <f t="array" aca="1" ref="EI83" ca="1">INDEX(EI$13:EI82,$B83+1,1)</f>
        <v>999999</v>
      </c>
      <c r="EJ83" s="535" cm="1">
        <f t="array" aca="1" ref="EJ83" ca="1">INDEX(EJ$13:EJ82,$B83+1,1)</f>
        <v>999999</v>
      </c>
      <c r="EK83" s="535" cm="1">
        <f t="array" aca="1" ref="EK83" ca="1">INDEX(EK$13:EK82,$B83+1,1)</f>
        <v>999999</v>
      </c>
      <c r="EL83" s="535" cm="1">
        <f t="array" aca="1" ref="EL83" ca="1">INDEX(EL$13:EL82,$B83+1,1)</f>
        <v>999999</v>
      </c>
      <c r="EM83" s="535" cm="1">
        <f t="array" aca="1" ref="EM83" ca="1">INDEX(EM$13:EM82,$B83+1,1)</f>
        <v>999999</v>
      </c>
      <c r="EN83" s="535" cm="1">
        <f t="array" aca="1" ref="EN83" ca="1">INDEX(EN$13:EN82,$B83+1,1)</f>
        <v>999999</v>
      </c>
      <c r="EO83" s="535" cm="1">
        <f t="array" aca="1" ref="EO83" ca="1">INDEX(EO$13:EO82,$B83+1,1)</f>
        <v>999999</v>
      </c>
      <c r="EP83" s="782">
        <f t="shared" ca="1" si="246"/>
        <v>0</v>
      </c>
      <c r="EQ83" s="782">
        <f t="shared" ca="1" si="246"/>
        <v>0</v>
      </c>
      <c r="ER83" s="782">
        <f t="shared" ca="1" si="246"/>
        <v>999999</v>
      </c>
      <c r="ES83" s="800" t="str">
        <f t="shared" ca="1" si="330"/>
        <v>-</v>
      </c>
      <c r="ET83" s="800" t="str">
        <f t="shared" ca="1" si="247"/>
        <v>-</v>
      </c>
      <c r="EU83" s="801" t="str">
        <f t="shared" ca="1" si="248"/>
        <v>-</v>
      </c>
      <c r="EV83" s="802" t="str">
        <f t="shared" ca="1" si="374"/>
        <v>-</v>
      </c>
      <c r="EW83" s="781">
        <f t="shared" ca="1" si="249"/>
        <v>999999</v>
      </c>
      <c r="EX83" s="779">
        <f t="shared" ca="1" si="332"/>
        <v>999999</v>
      </c>
      <c r="EY83" s="780">
        <f t="shared" ca="1" si="333"/>
        <v>999999</v>
      </c>
      <c r="EZ83" s="727" cm="1">
        <f t="array" aca="1" ref="EZ83" ca="1">INDEX(i.ELMated,$AB83+1,1)</f>
        <v>0</v>
      </c>
      <c r="FA83" s="728" cm="1">
        <f t="array" aca="1" ref="FA83" ca="1">INDEX(i.ELMatedEst,$AA83+1,$T83)</f>
        <v>0</v>
      </c>
      <c r="FB83" s="535" t="str" cm="1">
        <f t="array" aca="1" ref="FB83" ca="1">INDEX(FB$13:FB82,$B83+1,1)</f>
        <v>-</v>
      </c>
      <c r="FC83" s="535" t="str" cm="1">
        <f t="array" aca="1" ref="FC83" ca="1">INDEX(FC$13:FC82,$B83+1,1)</f>
        <v>-</v>
      </c>
      <c r="FD83" s="664">
        <f t="shared" ca="1" si="250"/>
        <v>0</v>
      </c>
      <c r="FE83" s="666">
        <f t="shared" ca="1" si="251"/>
        <v>5.0000000000000001E-3</v>
      </c>
      <c r="FF83" s="191">
        <f t="shared" ca="1" si="339"/>
        <v>0.95</v>
      </c>
      <c r="FG83" s="667">
        <f t="shared" ca="1" si="252"/>
        <v>0.12</v>
      </c>
      <c r="FH83" s="667">
        <f ca="1">INDEX(CHOOSE($N83,DataAutumn!i.EL_PropnSold,DataWinter!i.EL_PropnSold,DataSpring!i.EL_PropnSold),$AI83,$T83)*INDEX(i.ELMatedEst,$AB83+1,$T83)*i.dAdultRR_ELPropSold
+INDEX(i.dryman,($AJ83-1)*4+$AI83,FH$7)</f>
        <v>0</v>
      </c>
      <c r="FI83" s="667">
        <f ca="1">INDEX(CHOOSE($N83,DataAutumn!i.EL_PropnSold,DataWinter!i.EL_PropnSold,DataSpring!i.EL_PropnSold),$AI83,$T83)*INDEX(i.ELMatedEst,$AB83+1,$T83)*i.dAdultRR_ELPropSold
+INDEX(i.dryman,($AJ83-1)*4+$AI83,FI$7)</f>
        <v>3.125E-2</v>
      </c>
      <c r="FJ83" s="667">
        <f ca="1">INDEX(CHOOSE($N83,DataAutumn!i.EL_PropnSold,DataWinter!i.EL_PropnSold,DataSpring!i.EL_PropnSold),$AI83,$T83)*INDEX(i.ELMatedEst,$AB83+1,$T83)*i.dAdultRR_ELPropSold
+INDEX(i.dryman,($AJ83-1)*4+$AI83,FJ$7)</f>
        <v>3.125E-2</v>
      </c>
      <c r="FK83" s="667">
        <f ca="1">INDEX(CHOOSE($N83,DataAutumn!i.EL_PropnSold,DataWinter!i.EL_PropnSold,DataSpring!i.EL_PropnSold),$AI83,$T83)*INDEX(i.ELMatedEst,$AB83+1,$T83)*i.dAdultRR_ELPropSold
+INDEX(i.dryman,($AJ83-1)*4+$AI83,FK$7)</f>
        <v>3.125E-2</v>
      </c>
      <c r="FL83" s="668">
        <f ca="1">INDEX(CHOOSE($N83,DataAutumn!i.EL_PropnSold,DataWinter!i.EL_PropnSold,DataSpring!i.EL_PropnSold),$AI83,$T83)*INDEX(i.ELMatedEst,$AB83+1,$T83)*i.dAdultLSurv_ELPropSold</f>
        <v>0</v>
      </c>
      <c r="FM83" s="666" t="b">
        <f t="shared" ca="1" si="253"/>
        <v>0</v>
      </c>
      <c r="FN83" s="666" t="b">
        <f t="shared" ca="1" si="253"/>
        <v>0</v>
      </c>
      <c r="FO83" s="716" t="b">
        <f t="shared" ca="1" si="254"/>
        <v>1</v>
      </c>
      <c r="FP83" s="666" t="b">
        <f t="shared" ca="1" si="253"/>
        <v>0</v>
      </c>
      <c r="FQ83" s="668">
        <f t="shared" ca="1" si="255"/>
        <v>1</v>
      </c>
      <c r="FR83" s="669">
        <f t="shared" ca="1" si="256"/>
        <v>0</v>
      </c>
      <c r="FS83" s="670" t="b">
        <f t="shared" ca="1" si="257"/>
        <v>0</v>
      </c>
      <c r="FT83" s="665" t="b">
        <f t="shared" ca="1" si="258"/>
        <v>0</v>
      </c>
      <c r="FU83" s="411" t="b">
        <f t="shared" ca="1" si="258"/>
        <v>0</v>
      </c>
      <c r="FV83" s="411" t="b">
        <f t="shared" ca="1" si="258"/>
        <v>1</v>
      </c>
      <c r="FW83" s="87">
        <f t="shared" ca="1" si="259"/>
        <v>2</v>
      </c>
      <c r="FX83" s="87">
        <f t="shared" ca="1" si="259"/>
        <v>2</v>
      </c>
      <c r="FY83" s="411">
        <f t="shared" ca="1" si="260"/>
        <v>1</v>
      </c>
      <c r="FZ83" s="411">
        <f t="shared" ca="1" si="261"/>
        <v>1</v>
      </c>
      <c r="GA83" s="411">
        <f t="shared" ca="1" si="261"/>
        <v>1</v>
      </c>
      <c r="GB83" s="411">
        <f t="shared" ca="1" si="262"/>
        <v>1</v>
      </c>
      <c r="GC83" s="411">
        <f t="shared" ca="1" si="263"/>
        <v>0.35</v>
      </c>
      <c r="GD83" s="411" t="b">
        <f t="shared" ca="1" si="263"/>
        <v>1</v>
      </c>
      <c r="GE83" s="411" t="b">
        <f t="shared" ca="1" si="263"/>
        <v>0</v>
      </c>
      <c r="GF83" s="411" t="b">
        <f t="shared" ca="1" si="263"/>
        <v>0</v>
      </c>
      <c r="GG83" s="411" t="b">
        <f t="shared" ca="1" si="263"/>
        <v>0</v>
      </c>
      <c r="GH83" s="87">
        <f t="shared" ca="1" si="264"/>
        <v>1</v>
      </c>
      <c r="GI83" s="87">
        <f t="shared" ca="1" si="264"/>
        <v>1</v>
      </c>
      <c r="GJ83" s="87">
        <f t="shared" ca="1" si="264"/>
        <v>1</v>
      </c>
      <c r="GK83" s="87">
        <f t="shared" ca="1" si="264"/>
        <v>1</v>
      </c>
      <c r="GL83" s="87">
        <f t="shared" ca="1" si="264"/>
        <v>1</v>
      </c>
      <c r="GM83" s="87">
        <f t="shared" ca="1" si="264"/>
        <v>1</v>
      </c>
      <c r="GN83" s="87">
        <f t="shared" ca="1" si="264"/>
        <v>1</v>
      </c>
      <c r="GO83" s="87">
        <f t="shared" ca="1" si="264"/>
        <v>1</v>
      </c>
      <c r="GP83" s="535" cm="1">
        <f t="array" aca="1" ref="GP83" ca="1">INDEX(GP$13:GP82,$B83+1,1)</f>
        <v>0</v>
      </c>
      <c r="GQ83" s="535" cm="1">
        <f t="array" aca="1" ref="GQ83" ca="1">INDEX(GQ$13:GQ82,$B83+1,1)</f>
        <v>0</v>
      </c>
      <c r="GR83" s="535" cm="1">
        <f t="array" aca="1" ref="GR83" ca="1">INDEX(GR$13:GR82,$B83+1,1)</f>
        <v>0</v>
      </c>
      <c r="GS83" s="535" cm="1">
        <f t="array" aca="1" ref="GS83" ca="1">INDEX(GS$13:GS82,$B83+1,1)</f>
        <v>0</v>
      </c>
      <c r="GT83" s="411" cm="1">
        <f t="array" aca="1" ref="GT83" ca="1">INDEX(i.dse_type,1,$L83)</f>
        <v>0</v>
      </c>
      <c r="GU83" s="535" t="str" cm="1">
        <f t="array" aca="1" ref="GU83" ca="1">INDEX(GU$13:GU82,$B83+1,1)</f>
        <v>-</v>
      </c>
      <c r="GV83" s="535" t="str" cm="1">
        <f t="array" aca="1" ref="GV83" ca="1">INDEX(GV$13:GV82,$B83+1,1)</f>
        <v>-</v>
      </c>
      <c r="GW83" s="535" t="str" cm="1">
        <f t="array" aca="1" ref="GW83" ca="1">INDEX(GW$13:GW82,$B83+1,1)</f>
        <v>-</v>
      </c>
      <c r="GX83" s="18"/>
      <c r="GY83" s="535" t="str" cm="1">
        <f t="array" aca="1" ref="GY83" ca="1">INDEX(GY$13:GY82,$B83+1,1)</f>
        <v>-</v>
      </c>
      <c r="GZ83" s="535" t="str" cm="1">
        <f t="array" aca="1" ref="GZ83" ca="1">INDEX(GZ$13:GZ82,$B83+1,1)</f>
        <v>-</v>
      </c>
      <c r="HA83" s="535" t="str" cm="1">
        <f t="array" aca="1" ref="HA83" ca="1">INDEX(HA$13:HA82,$B83+1,1)</f>
        <v>-</v>
      </c>
      <c r="HB83" s="411">
        <f t="shared" si="334"/>
        <v>0</v>
      </c>
      <c r="HC83" s="535" t="str" cm="1">
        <f t="array" aca="1" ref="HC83" ca="1">INDEX(HC$13:HC82,$B83+1,1)</f>
        <v>-</v>
      </c>
      <c r="HD83" s="535" cm="1">
        <f t="array" aca="1" ref="HD83" ca="1">INDEX(HD$13:HD82,$B83+1,1)</f>
        <v>1</v>
      </c>
      <c r="HE83" s="535" cm="1">
        <f t="array" aca="1" ref="HE83" ca="1">INDEX(HE$13:HE82,$B83+1,1)</f>
        <v>1</v>
      </c>
      <c r="HF83" s="535" t="str" cm="1">
        <f t="array" aca="1" ref="HF83" ca="1">INDEX(HF$13:HF82,$B83+1,1)</f>
        <v>-</v>
      </c>
      <c r="HG83" s="535" t="str" cm="1">
        <f t="array" aca="1" ref="HG83" ca="1">INDEX(HG$13:HG82,$B83+1,1)</f>
        <v>-</v>
      </c>
      <c r="HH83" s="535" t="str" cm="1">
        <f t="array" aca="1" ref="HH83" ca="1">INDEX(HH$13:HH82,$B83+1,1)</f>
        <v>-</v>
      </c>
      <c r="HI83" s="535" t="str" cm="1">
        <f t="array" aca="1" ref="HI83" ca="1">INDEX(HI$13:HI82,$B83+1,1)</f>
        <v>-</v>
      </c>
      <c r="HJ83" s="535" t="str" cm="1">
        <f t="array" aca="1" ref="HJ83" ca="1">INDEX(HJ$13:HJ82,$B83+1,1)</f>
        <v>-</v>
      </c>
      <c r="HK83" s="535" t="str" cm="1">
        <f t="array" aca="1" ref="HK83" ca="1">INDEX(HK$13:HK82,$B83+1,1)</f>
        <v>-</v>
      </c>
      <c r="HL83" s="535" t="str" cm="1">
        <f t="array" aca="1" ref="HL83" ca="1">INDEX(HL$13:HL82,$B83+1,1)</f>
        <v>-</v>
      </c>
      <c r="HM83" s="535" t="str" cm="1">
        <f t="array" aca="1" ref="HM83" ca="1">INDEX(HM$13:HM82,$B83+1,1)</f>
        <v>-</v>
      </c>
      <c r="HN83" s="535" t="str" cm="1">
        <f t="array" aca="1" ref="HN83" ca="1">INDEX(HN$13:HN82,$B83+1,1)</f>
        <v>-</v>
      </c>
      <c r="HO83" s="535" t="str" cm="1">
        <f t="array" aca="1" ref="HO83" ca="1">INDEX(HO$13:HO82,$B83+1,1)</f>
        <v>-</v>
      </c>
      <c r="HP83" s="535" t="str" cm="1">
        <f t="array" aca="1" ref="HP83" ca="1">INDEX(HP$13:HP82,$B83+1,1)</f>
        <v>-</v>
      </c>
      <c r="HQ83" s="535" t="str" cm="1">
        <f t="array" aca="1" ref="HQ83" ca="1">INDEX(HQ$13:HQ82,$B83+1,1)</f>
        <v>-</v>
      </c>
      <c r="HR83" s="535" t="str" cm="1">
        <f t="array" aca="1" ref="HR83" ca="1">INDEX(HR$13:HR82,$B83+1,1)</f>
        <v>-</v>
      </c>
      <c r="HS83" s="535" t="str" cm="1">
        <f t="array" aca="1" ref="HS83" ca="1">INDEX(HS$13:HS82,$B83+1,1)</f>
        <v>-</v>
      </c>
      <c r="HT83" s="535" t="str" cm="1">
        <f t="array" aca="1" ref="HT83" ca="1">INDEX(HT$13:HT82,$B83+1,1)</f>
        <v>-</v>
      </c>
      <c r="HU83" s="535" t="str" cm="1">
        <f t="array" aca="1" ref="HU83" ca="1">INDEX(HU$13:HU82,$B83+1,1)</f>
        <v>-</v>
      </c>
      <c r="HV83" s="535" t="str" cm="1">
        <f t="array" aca="1" ref="HV83" ca="1">INDEX(HV$13:HV82,$B83+1,1)</f>
        <v>-</v>
      </c>
      <c r="HW83" s="535" t="str" cm="1">
        <f t="array" aca="1" ref="HW83" ca="1">INDEX(HW$13:HW82,$B83+1,1)</f>
        <v>-</v>
      </c>
      <c r="HX83" s="535" t="str" cm="1">
        <f t="array" aca="1" ref="HX83" ca="1">INDEX(HX$13:HX82,$B83+1,1)</f>
        <v>-</v>
      </c>
      <c r="HY83" s="535" t="str" cm="1">
        <f t="array" aca="1" ref="HY83" ca="1">INDEX(HY$13:HY82,$B83+1,1)</f>
        <v>-</v>
      </c>
      <c r="HZ83" s="535" t="str" cm="1">
        <f t="array" aca="1" ref="HZ83" ca="1">INDEX(HZ$13:HZ82,$B83+1,1)</f>
        <v>-</v>
      </c>
      <c r="IA83" s="535" cm="1">
        <f t="array" aca="1" ref="IA83" ca="1">INDEX(IA$13:IA82,$B83+1,1)</f>
        <v>0</v>
      </c>
      <c r="IB83" s="535" t="str" cm="1">
        <f t="array" aca="1" ref="IB83" ca="1">INDEX(IB$13:IB82,$B83+1,1)</f>
        <v>-</v>
      </c>
      <c r="IC83" s="535" cm="1">
        <f t="array" aca="1" ref="IC83" ca="1">INDEX(IC$13:IC82,$B83+1,1)</f>
        <v>1</v>
      </c>
      <c r="ID83" s="727">
        <f t="shared" si="265"/>
        <v>0</v>
      </c>
      <c r="IE83" s="727">
        <f t="shared" si="265"/>
        <v>0</v>
      </c>
      <c r="IF83" s="727">
        <f t="shared" si="265"/>
        <v>0</v>
      </c>
      <c r="IG83" s="727">
        <f t="shared" si="266"/>
        <v>0</v>
      </c>
      <c r="IH83" s="727">
        <f t="shared" si="266"/>
        <v>0</v>
      </c>
      <c r="II83" s="727">
        <f t="shared" si="266"/>
        <v>0</v>
      </c>
      <c r="IJ83" s="535" cm="1">
        <f t="array" aca="1" ref="IJ83" ca="1">INDEX(IJ$13:IJ82,$B83+1,1)</f>
        <v>0</v>
      </c>
      <c r="IK83" s="727">
        <f t="shared" si="267"/>
        <v>1</v>
      </c>
      <c r="IL83" s="727">
        <f t="shared" si="267"/>
        <v>0</v>
      </c>
      <c r="IM83" s="727">
        <f t="shared" si="267"/>
        <v>0</v>
      </c>
      <c r="IN83" s="727">
        <f t="shared" si="267"/>
        <v>0</v>
      </c>
      <c r="IO83" s="535" cm="1">
        <f t="array" aca="1" ref="IO83" ca="1">INDEX(IO$13:IO82,$B83+1,1)</f>
        <v>0</v>
      </c>
      <c r="IP83" s="727">
        <f t="shared" si="267"/>
        <v>0</v>
      </c>
      <c r="IQ83" s="18"/>
      <c r="IR83" s="535" t="str" cm="1">
        <f t="array" aca="1" ref="IR83" ca="1">INDEX(IR$13:IR82,$B83+1,1)</f>
        <v>-</v>
      </c>
      <c r="IS83" s="535" t="str" cm="1">
        <f t="array" aca="1" ref="IS83" ca="1">INDEX(IS$13:IS82,$B83+1,1)</f>
        <v>-</v>
      </c>
      <c r="IT83" s="535" t="str" cm="1">
        <f t="array" aca="1" ref="IT83" ca="1">INDEX(IT$13:IT82,$B83+1,1)</f>
        <v>-</v>
      </c>
      <c r="IU83" s="535" t="str" cm="1">
        <f t="array" aca="1" ref="IU83" ca="1">INDEX(IU$13:IU82,$B83+1,1)</f>
        <v>-</v>
      </c>
      <c r="IV83" s="535" t="str" cm="1">
        <f t="array" aca="1" ref="IV83" ca="1">INDEX(IV$13:IV82,$B83+1,1)</f>
        <v>-</v>
      </c>
      <c r="IW83" s="535" t="str" cm="1">
        <f t="array" aca="1" ref="IW83" ca="1">INDEX(IW$13:IW82,$B83+1,1)</f>
        <v>-</v>
      </c>
      <c r="IX83" s="535" t="str" cm="1">
        <f t="array" aca="1" ref="IX83" ca="1">INDEX(IX$13:IX82,$B83+1,1)</f>
        <v>-</v>
      </c>
      <c r="IY83" s="535" t="str" cm="1">
        <f t="array" aca="1" ref="IY83" ca="1">INDEX(IY$13:IY82,$B83+1,1)</f>
        <v>-</v>
      </c>
      <c r="IZ83" s="535" t="str" cm="1">
        <f t="array" aca="1" ref="IZ83" ca="1">INDEX(IZ$13:IZ82,$B83+1,1)</f>
        <v>-</v>
      </c>
      <c r="JA83" s="535" t="str" cm="1">
        <f t="array" aca="1" ref="JA83" ca="1">INDEX(JA$13:JA82,$B83+1,1)</f>
        <v>-</v>
      </c>
      <c r="JB83" s="535" t="str" cm="1">
        <f t="array" aca="1" ref="JB83" ca="1">INDEX(JB$13:JB82,$B83+1,1)</f>
        <v>-</v>
      </c>
      <c r="JC83" s="535" t="str" cm="1">
        <f t="array" aca="1" ref="JC83" ca="1">INDEX(JC$13:JC82,$B83+1,1)</f>
        <v>-</v>
      </c>
      <c r="JD83" s="535" t="str" cm="1">
        <f t="array" aca="1" ref="JD83" ca="1">INDEX(JD$13:JD82,$B83+1,1)</f>
        <v>-</v>
      </c>
      <c r="JE83" s="535" t="str" cm="1">
        <f t="array" aca="1" ref="JE83" ca="1">INDEX(JE$13:JE82,$B83+1,1)</f>
        <v>-</v>
      </c>
      <c r="JF83" s="535" t="str" cm="1">
        <f t="array" aca="1" ref="JF83" ca="1">INDEX(JF$13:JF82,$B83+1,1)</f>
        <v>-</v>
      </c>
      <c r="JG83" s="535" t="str" cm="1">
        <f t="array" aca="1" ref="JG83" ca="1">INDEX(JG$13:JG82,$B83+1,1)</f>
        <v>-</v>
      </c>
      <c r="JH83" s="535" cm="1">
        <f t="array" aca="1" ref="JH83" ca="1">INDEX(JH$13:JH82,$B83+1,1)</f>
        <v>0</v>
      </c>
      <c r="JI83" s="535" cm="1">
        <f t="array" aca="1" ref="JI83" ca="1">INDEX(JI$13:JI82,$B83+1,1)</f>
        <v>0</v>
      </c>
      <c r="JJ83" s="545" cm="1">
        <f t="array" aca="1" ref="JJ83" ca="1">IF(AND($N83=JJ$10,$AS83&lt;&gt;0),INDEX(i.LTWFeedLevels,$AS83,12),0)</f>
        <v>0</v>
      </c>
      <c r="JK83" s="630" cm="1">
        <f t="array" aca="1" ref="JK83" ca="1">IF(AND($N83=JK$10,$AT83&lt;&gt;0),INDEX(i.LTWFeedLevels,$AT83,12),0)</f>
        <v>0</v>
      </c>
      <c r="JL83" s="457">
        <f t="shared" ca="1" si="375"/>
        <v>0</v>
      </c>
      <c r="JM83" s="457">
        <f t="shared" ca="1" si="376"/>
        <v>0</v>
      </c>
      <c r="JN83" s="457">
        <f t="shared" ca="1" si="377"/>
        <v>0</v>
      </c>
      <c r="JO83" s="545" cm="1">
        <f t="array" aca="1" ref="JO83" ca="1">IF(AND($N83=JO$10,$AS83&lt;&gt;0),INDEX(i.LTWFeedLevels,$AS83,12),0)</f>
        <v>0</v>
      </c>
      <c r="JP83" s="630" cm="1">
        <f t="array" aca="1" ref="JP83" ca="1">IF(AND($N83=JP$10,$AT83&lt;&gt;0),INDEX(i.LTWFeedLevels,$AT83,12),0)</f>
        <v>0</v>
      </c>
      <c r="JQ83" s="457">
        <f t="shared" ca="1" si="378"/>
        <v>0</v>
      </c>
      <c r="JR83" s="457">
        <f t="shared" ca="1" si="379"/>
        <v>0</v>
      </c>
      <c r="JS83" s="457">
        <f t="shared" ca="1" si="380"/>
        <v>0</v>
      </c>
      <c r="JT83" s="545" cm="1">
        <f t="array" aca="1" ref="JT83" ca="1">IF(AND($N83=JT$10,$AS83&lt;&gt;0),INDEX(i.LTWFeedLevels,$AS83,12),0)</f>
        <v>0</v>
      </c>
      <c r="JU83" s="630" cm="1">
        <f t="array" aca="1" ref="JU83" ca="1">IF(AND($N83=JU$10,$AT83&lt;&gt;0),INDEX(i.LTWFeedLevels,$AT83,12),0)</f>
        <v>0</v>
      </c>
      <c r="JV83" s="457">
        <f t="shared" ca="1" si="381"/>
        <v>0</v>
      </c>
      <c r="JW83" s="457">
        <f t="shared" ca="1" si="382"/>
        <v>0</v>
      </c>
      <c r="JX83" s="457">
        <f t="shared" ca="1" si="383"/>
        <v>0</v>
      </c>
      <c r="JY83" s="189">
        <f t="shared" ca="1" si="271"/>
        <v>0</v>
      </c>
      <c r="JZ83" s="189">
        <f t="shared" ca="1" si="271"/>
        <v>0</v>
      </c>
      <c r="KA83" s="189">
        <f t="shared" ca="1" si="271"/>
        <v>0</v>
      </c>
      <c r="KB83" s="189">
        <f t="shared" ca="1" si="271"/>
        <v>0</v>
      </c>
      <c r="KC83" s="189">
        <f t="shared" ca="1" si="271"/>
        <v>0</v>
      </c>
      <c r="KD83" s="189">
        <f t="shared" ca="1" si="271"/>
        <v>0</v>
      </c>
      <c r="KE83" s="189">
        <f t="shared" ca="1" si="271"/>
        <v>0</v>
      </c>
      <c r="KF83" s="189">
        <f t="shared" ca="1" si="271"/>
        <v>0</v>
      </c>
      <c r="KG83" s="189">
        <f t="shared" ca="1" si="271"/>
        <v>0</v>
      </c>
      <c r="KH83" s="189">
        <f t="shared" ca="1" si="271"/>
        <v>0</v>
      </c>
      <c r="KI83" s="189">
        <f t="shared" ca="1" si="272"/>
        <v>0</v>
      </c>
      <c r="KJ83" s="189">
        <f t="shared" ca="1" si="272"/>
        <v>0</v>
      </c>
      <c r="KK83" s="189">
        <f t="shared" ca="1" si="272"/>
        <v>0</v>
      </c>
      <c r="KL83" s="189">
        <f t="shared" ca="1" si="272"/>
        <v>0</v>
      </c>
      <c r="KM83" s="189">
        <f t="shared" ca="1" si="272"/>
        <v>0</v>
      </c>
      <c r="KN83" s="189">
        <f t="shared" ca="1" si="272"/>
        <v>0</v>
      </c>
      <c r="KO83" s="189">
        <f t="shared" ca="1" si="272"/>
        <v>0</v>
      </c>
      <c r="KP83" s="189">
        <f t="shared" ca="1" si="272"/>
        <v>0</v>
      </c>
      <c r="KQ83" s="189">
        <f t="shared" ca="1" si="272"/>
        <v>0</v>
      </c>
      <c r="KR83" s="189">
        <f t="shared" ca="1" si="272"/>
        <v>0</v>
      </c>
      <c r="KS83" s="189">
        <f t="shared" ca="1" si="273"/>
        <v>0</v>
      </c>
      <c r="KT83" s="189">
        <f t="shared" ca="1" si="273"/>
        <v>0</v>
      </c>
      <c r="KU83" s="189">
        <f t="shared" ca="1" si="273"/>
        <v>0</v>
      </c>
      <c r="KV83" s="189">
        <f t="shared" ca="1" si="273"/>
        <v>0</v>
      </c>
      <c r="KW83" s="189">
        <f t="shared" ca="1" si="273"/>
        <v>0</v>
      </c>
      <c r="KX83" s="189">
        <f t="shared" ca="1" si="273"/>
        <v>0</v>
      </c>
      <c r="KY83" s="189">
        <f t="shared" ca="1" si="273"/>
        <v>0</v>
      </c>
      <c r="KZ83" s="189">
        <f t="shared" ca="1" si="273"/>
        <v>0</v>
      </c>
      <c r="LA83" s="189">
        <f t="shared" ca="1" si="273"/>
        <v>0</v>
      </c>
      <c r="LB83" s="189">
        <f t="shared" ca="1" si="273"/>
        <v>0</v>
      </c>
      <c r="LC83" s="189">
        <f t="shared" ca="1" si="274"/>
        <v>0</v>
      </c>
      <c r="LD83" s="189">
        <f t="shared" ca="1" si="274"/>
        <v>0</v>
      </c>
      <c r="LE83" s="189">
        <f t="shared" ca="1" si="274"/>
        <v>0</v>
      </c>
      <c r="LF83" s="189">
        <f t="shared" ca="1" si="274"/>
        <v>0</v>
      </c>
      <c r="LG83" s="189">
        <f t="shared" ca="1" si="274"/>
        <v>0</v>
      </c>
      <c r="LH83" s="189">
        <f t="shared" ca="1" si="274"/>
        <v>0</v>
      </c>
      <c r="LI83" s="189">
        <f t="shared" ca="1" si="274"/>
        <v>0</v>
      </c>
      <c r="LJ83" s="189">
        <f t="shared" ca="1" si="274"/>
        <v>0</v>
      </c>
      <c r="LK83" s="189">
        <f t="shared" ca="1" si="274"/>
        <v>0</v>
      </c>
      <c r="LL83" s="189">
        <f t="shared" ca="1" si="274"/>
        <v>0</v>
      </c>
      <c r="LM83" s="189">
        <f t="shared" ca="1" si="275"/>
        <v>0</v>
      </c>
      <c r="LN83" s="189">
        <f t="shared" ca="1" si="275"/>
        <v>0</v>
      </c>
      <c r="LO83" s="189">
        <f t="shared" ca="1" si="275"/>
        <v>0</v>
      </c>
      <c r="LP83" s="189">
        <f t="shared" ca="1" si="275"/>
        <v>0</v>
      </c>
      <c r="LQ83" s="189">
        <f t="shared" ca="1" si="275"/>
        <v>0</v>
      </c>
      <c r="LR83" s="189">
        <f t="shared" ca="1" si="275"/>
        <v>0</v>
      </c>
      <c r="LS83" s="189">
        <f t="shared" ca="1" si="275"/>
        <v>0</v>
      </c>
      <c r="LT83" s="189">
        <f t="shared" ca="1" si="275"/>
        <v>0</v>
      </c>
      <c r="LU83" s="189">
        <f t="shared" ca="1" si="275"/>
        <v>0</v>
      </c>
      <c r="LV83" s="189">
        <f t="shared" ca="1" si="275"/>
        <v>0</v>
      </c>
      <c r="LW83" s="189">
        <f t="shared" ca="1" si="276"/>
        <v>0</v>
      </c>
      <c r="LX83" s="189">
        <f t="shared" ca="1" si="276"/>
        <v>0</v>
      </c>
      <c r="LY83" s="189">
        <f t="shared" ca="1" si="276"/>
        <v>0</v>
      </c>
      <c r="LZ83" s="189">
        <f t="shared" ca="1" si="276"/>
        <v>0</v>
      </c>
      <c r="MA83" s="189">
        <f t="shared" ca="1" si="276"/>
        <v>0</v>
      </c>
      <c r="MB83" s="189">
        <f t="shared" ca="1" si="276"/>
        <v>0</v>
      </c>
      <c r="MC83" s="189">
        <f t="shared" ca="1" si="276"/>
        <v>0</v>
      </c>
      <c r="MD83" s="189">
        <f t="shared" ca="1" si="276"/>
        <v>0</v>
      </c>
      <c r="ME83" s="189">
        <f t="shared" ca="1" si="276"/>
        <v>0</v>
      </c>
      <c r="MF83" s="189">
        <f t="shared" ca="1" si="276"/>
        <v>0</v>
      </c>
      <c r="MG83" s="189">
        <f t="shared" ca="1" si="277"/>
        <v>0</v>
      </c>
      <c r="MH83" s="189">
        <f t="shared" ca="1" si="277"/>
        <v>0</v>
      </c>
      <c r="MI83" s="189">
        <f t="shared" ca="1" si="277"/>
        <v>0</v>
      </c>
      <c r="MJ83" s="189">
        <f t="shared" ca="1" si="277"/>
        <v>0</v>
      </c>
      <c r="MK83" s="189">
        <f t="shared" ca="1" si="277"/>
        <v>0</v>
      </c>
      <c r="ML83" s="189">
        <f t="shared" ca="1" si="277"/>
        <v>0</v>
      </c>
      <c r="MM83" s="189">
        <f t="shared" ca="1" si="277"/>
        <v>0</v>
      </c>
      <c r="MN83" s="189">
        <f t="shared" ca="1" si="277"/>
        <v>0</v>
      </c>
      <c r="MO83" s="189">
        <f t="shared" ca="1" si="277"/>
        <v>0</v>
      </c>
      <c r="MP83" s="189">
        <f t="shared" ca="1" si="277"/>
        <v>0</v>
      </c>
      <c r="MQ83" s="189">
        <f t="shared" ca="1" si="277"/>
        <v>0</v>
      </c>
      <c r="MR83" s="189">
        <f t="shared" ca="1" si="277"/>
        <v>0</v>
      </c>
      <c r="MS83" s="557">
        <f t="shared" ca="1" si="278"/>
        <v>0</v>
      </c>
      <c r="MT83" s="557">
        <f t="shared" ca="1" si="278"/>
        <v>0</v>
      </c>
      <c r="MU83" s="557">
        <f t="shared" ca="1" si="278"/>
        <v>0</v>
      </c>
      <c r="MV83" s="557">
        <f t="shared" ca="1" si="278"/>
        <v>0</v>
      </c>
      <c r="MW83" s="557">
        <f t="shared" ca="1" si="278"/>
        <v>0</v>
      </c>
      <c r="MX83" s="557">
        <f t="shared" ca="1" si="278"/>
        <v>0</v>
      </c>
      <c r="MY83" s="557">
        <f t="shared" ca="1" si="278"/>
        <v>0</v>
      </c>
      <c r="MZ83" s="557">
        <f t="shared" ca="1" si="278"/>
        <v>0</v>
      </c>
      <c r="NA83" s="557">
        <f t="shared" ca="1" si="278"/>
        <v>0</v>
      </c>
      <c r="NB83" s="557">
        <f t="shared" ca="1" si="278"/>
        <v>0</v>
      </c>
      <c r="NC83" s="557">
        <f t="shared" ca="1" si="279"/>
        <v>0</v>
      </c>
      <c r="ND83" s="557">
        <f t="shared" ca="1" si="279"/>
        <v>0</v>
      </c>
      <c r="NE83" s="557">
        <f t="shared" ca="1" si="279"/>
        <v>0</v>
      </c>
      <c r="NF83" s="557">
        <f t="shared" ca="1" si="279"/>
        <v>0</v>
      </c>
      <c r="NG83" s="557">
        <f t="shared" ca="1" si="279"/>
        <v>0</v>
      </c>
      <c r="NH83" s="557">
        <f t="shared" ca="1" si="279"/>
        <v>0</v>
      </c>
      <c r="NI83" s="557">
        <f t="shared" ca="1" si="279"/>
        <v>0</v>
      </c>
      <c r="NJ83" s="557">
        <f t="shared" ca="1" si="279"/>
        <v>0</v>
      </c>
      <c r="NK83" s="557">
        <f t="shared" ca="1" si="279"/>
        <v>0</v>
      </c>
      <c r="NL83" s="557">
        <f t="shared" ca="1" si="279"/>
        <v>0</v>
      </c>
      <c r="NM83" s="557">
        <f t="shared" ca="1" si="280"/>
        <v>0</v>
      </c>
      <c r="NN83" s="557">
        <f t="shared" ca="1" si="280"/>
        <v>0</v>
      </c>
      <c r="NO83" s="557">
        <f t="shared" ca="1" si="280"/>
        <v>0</v>
      </c>
      <c r="NP83" s="557">
        <f t="shared" ca="1" si="280"/>
        <v>0</v>
      </c>
      <c r="NQ83" s="557">
        <f t="shared" ca="1" si="280"/>
        <v>0</v>
      </c>
      <c r="NR83" s="557">
        <f t="shared" ca="1" si="280"/>
        <v>0</v>
      </c>
      <c r="NS83" s="557">
        <f t="shared" ca="1" si="280"/>
        <v>0</v>
      </c>
      <c r="NT83" s="557">
        <f t="shared" ca="1" si="280"/>
        <v>0</v>
      </c>
      <c r="NU83" s="557">
        <f t="shared" ca="1" si="280"/>
        <v>0</v>
      </c>
      <c r="NV83" s="557">
        <f t="shared" ca="1" si="280"/>
        <v>0</v>
      </c>
      <c r="NW83" s="557">
        <f t="shared" ca="1" si="281"/>
        <v>0</v>
      </c>
      <c r="NX83" s="557">
        <f t="shared" ca="1" si="281"/>
        <v>0</v>
      </c>
      <c r="NY83" s="557">
        <f t="shared" ca="1" si="281"/>
        <v>0</v>
      </c>
      <c r="NZ83" s="557">
        <f t="shared" ca="1" si="281"/>
        <v>0</v>
      </c>
      <c r="OA83" s="557">
        <f t="shared" ca="1" si="281"/>
        <v>0</v>
      </c>
      <c r="OB83" s="557">
        <f t="shared" ca="1" si="281"/>
        <v>0</v>
      </c>
      <c r="OC83" s="557">
        <f t="shared" ca="1" si="281"/>
        <v>0</v>
      </c>
      <c r="OD83" s="557">
        <f t="shared" ca="1" si="281"/>
        <v>0</v>
      </c>
      <c r="OE83" s="557">
        <f t="shared" ca="1" si="281"/>
        <v>0</v>
      </c>
      <c r="OF83" s="557">
        <f t="shared" ca="1" si="281"/>
        <v>0</v>
      </c>
      <c r="OG83" s="557">
        <f t="shared" ca="1" si="282"/>
        <v>0</v>
      </c>
      <c r="OH83" s="557">
        <f t="shared" ca="1" si="282"/>
        <v>0</v>
      </c>
      <c r="OI83" s="557">
        <f t="shared" ca="1" si="282"/>
        <v>0</v>
      </c>
      <c r="OJ83" s="557">
        <f t="shared" ca="1" si="282"/>
        <v>0</v>
      </c>
      <c r="OK83" s="557">
        <f t="shared" ca="1" si="282"/>
        <v>0</v>
      </c>
      <c r="OL83" s="557">
        <f t="shared" ca="1" si="282"/>
        <v>0</v>
      </c>
      <c r="OM83" s="557">
        <f t="shared" ca="1" si="282"/>
        <v>0</v>
      </c>
      <c r="ON83" s="557">
        <f t="shared" ca="1" si="282"/>
        <v>0</v>
      </c>
      <c r="OO83" s="557">
        <f t="shared" ca="1" si="282"/>
        <v>0</v>
      </c>
      <c r="OP83" s="557">
        <f t="shared" ca="1" si="282"/>
        <v>0</v>
      </c>
      <c r="OQ83" s="557">
        <f t="shared" ca="1" si="283"/>
        <v>0</v>
      </c>
      <c r="OR83" s="557">
        <f t="shared" ca="1" si="283"/>
        <v>0</v>
      </c>
      <c r="OS83" s="557">
        <f t="shared" ca="1" si="283"/>
        <v>0</v>
      </c>
      <c r="OT83" s="557">
        <f t="shared" ca="1" si="283"/>
        <v>0</v>
      </c>
      <c r="OU83" s="557">
        <f t="shared" ca="1" si="283"/>
        <v>0</v>
      </c>
      <c r="OV83" s="557">
        <f t="shared" ca="1" si="283"/>
        <v>0</v>
      </c>
      <c r="OW83" s="557">
        <f t="shared" ca="1" si="283"/>
        <v>0</v>
      </c>
      <c r="OX83" s="557">
        <f t="shared" ca="1" si="283"/>
        <v>0</v>
      </c>
      <c r="OY83" s="557">
        <f t="shared" ca="1" si="283"/>
        <v>0</v>
      </c>
      <c r="OZ83" s="557">
        <f t="shared" ca="1" si="283"/>
        <v>0</v>
      </c>
      <c r="PA83" s="557">
        <f t="shared" ca="1" si="284"/>
        <v>0</v>
      </c>
      <c r="PB83" s="557">
        <f t="shared" ca="1" si="284"/>
        <v>0</v>
      </c>
      <c r="PC83" s="557">
        <f t="shared" ca="1" si="284"/>
        <v>0</v>
      </c>
      <c r="PD83" s="557">
        <f t="shared" ca="1" si="284"/>
        <v>0</v>
      </c>
      <c r="PE83" s="557">
        <f t="shared" ca="1" si="284"/>
        <v>0</v>
      </c>
      <c r="PF83" s="557">
        <f t="shared" ca="1" si="284"/>
        <v>0</v>
      </c>
      <c r="PG83" s="557">
        <f t="shared" ca="1" si="284"/>
        <v>0</v>
      </c>
      <c r="PH83" s="557">
        <f t="shared" ca="1" si="284"/>
        <v>0</v>
      </c>
      <c r="PI83" s="557">
        <f t="shared" ca="1" si="284"/>
        <v>0</v>
      </c>
      <c r="PJ83" s="557">
        <f t="shared" ca="1" si="284"/>
        <v>0</v>
      </c>
      <c r="PK83" s="557">
        <f t="shared" ca="1" si="285"/>
        <v>0</v>
      </c>
      <c r="PL83" s="557">
        <f t="shared" ca="1" si="285"/>
        <v>0</v>
      </c>
      <c r="PM83" s="557">
        <f t="shared" ca="1" si="285"/>
        <v>0</v>
      </c>
      <c r="PN83" s="557">
        <f t="shared" ca="1" si="285"/>
        <v>0</v>
      </c>
      <c r="PO83" s="557">
        <f t="shared" ca="1" si="285"/>
        <v>0</v>
      </c>
      <c r="PP83" s="557">
        <f t="shared" ca="1" si="285"/>
        <v>0</v>
      </c>
      <c r="PQ83" s="557">
        <f t="shared" ca="1" si="285"/>
        <v>0</v>
      </c>
      <c r="PR83" s="557">
        <f t="shared" ca="1" si="285"/>
        <v>0</v>
      </c>
      <c r="PS83" s="557">
        <f t="shared" ca="1" si="285"/>
        <v>0</v>
      </c>
      <c r="PT83" s="557">
        <f t="shared" ca="1" si="285"/>
        <v>0</v>
      </c>
      <c r="PU83" s="557">
        <f t="shared" ca="1" si="286"/>
        <v>0</v>
      </c>
      <c r="PV83" s="557">
        <f t="shared" ca="1" si="286"/>
        <v>0</v>
      </c>
      <c r="PW83" s="557">
        <f t="shared" ca="1" si="286"/>
        <v>0</v>
      </c>
      <c r="PX83" s="557">
        <f t="shared" ca="1" si="286"/>
        <v>0</v>
      </c>
      <c r="PY83" s="557">
        <f t="shared" ca="1" si="286"/>
        <v>0</v>
      </c>
      <c r="PZ83" s="557">
        <f t="shared" ca="1" si="286"/>
        <v>0</v>
      </c>
      <c r="QA83" s="557">
        <f t="shared" ca="1" si="286"/>
        <v>0</v>
      </c>
      <c r="QB83" s="557">
        <f t="shared" ca="1" si="286"/>
        <v>0</v>
      </c>
      <c r="QC83" s="557">
        <f t="shared" ca="1" si="286"/>
        <v>0</v>
      </c>
      <c r="QD83" s="557">
        <f t="shared" ca="1" si="286"/>
        <v>0</v>
      </c>
      <c r="QE83" s="557">
        <f t="shared" ca="1" si="287"/>
        <v>0</v>
      </c>
      <c r="QF83" s="557">
        <f t="shared" ca="1" si="287"/>
        <v>0</v>
      </c>
      <c r="QG83" s="557">
        <f t="shared" ca="1" si="287"/>
        <v>0</v>
      </c>
      <c r="QH83" s="557">
        <f t="shared" ca="1" si="287"/>
        <v>0</v>
      </c>
      <c r="QI83" s="557">
        <f t="shared" ca="1" si="287"/>
        <v>0</v>
      </c>
      <c r="QJ83" s="557">
        <f t="shared" ca="1" si="287"/>
        <v>0</v>
      </c>
      <c r="QK83" s="557">
        <f t="shared" ca="1" si="287"/>
        <v>0</v>
      </c>
      <c r="QL83" s="557">
        <f t="shared" ca="1" si="287"/>
        <v>0</v>
      </c>
      <c r="QM83" s="557">
        <f t="shared" ca="1" si="287"/>
        <v>0</v>
      </c>
      <c r="QN83" s="557">
        <f t="shared" ca="1" si="287"/>
        <v>0</v>
      </c>
      <c r="QO83" s="557">
        <f t="shared" ca="1" si="288"/>
        <v>0</v>
      </c>
      <c r="QP83" s="557">
        <f t="shared" ca="1" si="288"/>
        <v>0</v>
      </c>
      <c r="QQ83" s="557">
        <f t="shared" ca="1" si="288"/>
        <v>0</v>
      </c>
      <c r="QR83" s="557">
        <f t="shared" ca="1" si="288"/>
        <v>0</v>
      </c>
      <c r="QS83" s="557">
        <f t="shared" ca="1" si="288"/>
        <v>0</v>
      </c>
      <c r="QT83" s="557">
        <f t="shared" ca="1" si="288"/>
        <v>0</v>
      </c>
      <c r="QU83" s="557">
        <f t="shared" ca="1" si="288"/>
        <v>0</v>
      </c>
      <c r="QV83" s="557">
        <f t="shared" ca="1" si="288"/>
        <v>0</v>
      </c>
      <c r="QW83" s="557">
        <f t="shared" ca="1" si="288"/>
        <v>0</v>
      </c>
      <c r="QX83" s="557">
        <f t="shared" ca="1" si="288"/>
        <v>0</v>
      </c>
      <c r="QY83" s="557">
        <f t="shared" ca="1" si="289"/>
        <v>0</v>
      </c>
      <c r="QZ83" s="557">
        <f t="shared" ca="1" si="289"/>
        <v>0</v>
      </c>
      <c r="RA83" s="557">
        <f t="shared" ca="1" si="289"/>
        <v>0</v>
      </c>
      <c r="RB83" s="557">
        <f t="shared" ca="1" si="289"/>
        <v>0</v>
      </c>
      <c r="RC83" s="557">
        <f t="shared" ca="1" si="289"/>
        <v>0</v>
      </c>
      <c r="RD83" s="557">
        <f t="shared" ca="1" si="289"/>
        <v>0</v>
      </c>
      <c r="RE83" s="557">
        <f t="shared" ca="1" si="289"/>
        <v>0</v>
      </c>
      <c r="RF83" s="557">
        <f t="shared" ca="1" si="289"/>
        <v>0</v>
      </c>
      <c r="RG83" s="557">
        <f t="shared" ca="1" si="289"/>
        <v>0</v>
      </c>
      <c r="RH83" s="557">
        <f t="shared" ca="1" si="289"/>
        <v>0</v>
      </c>
      <c r="RI83" s="557">
        <f t="shared" ca="1" si="290"/>
        <v>0</v>
      </c>
      <c r="RJ83" s="557">
        <f t="shared" ca="1" si="290"/>
        <v>0</v>
      </c>
      <c r="RK83" s="557">
        <f t="shared" ca="1" si="290"/>
        <v>0</v>
      </c>
      <c r="RL83" s="557">
        <f t="shared" ca="1" si="290"/>
        <v>0</v>
      </c>
      <c r="RM83" s="557">
        <f t="shared" ca="1" si="290"/>
        <v>0</v>
      </c>
      <c r="RN83" s="557">
        <f t="shared" ca="1" si="290"/>
        <v>0</v>
      </c>
      <c r="RO83" s="557">
        <f t="shared" ca="1" si="290"/>
        <v>0</v>
      </c>
      <c r="RP83" s="557">
        <f t="shared" ca="1" si="290"/>
        <v>0</v>
      </c>
      <c r="RQ83" s="557">
        <f t="shared" ca="1" si="290"/>
        <v>0</v>
      </c>
      <c r="RR83" s="557">
        <f t="shared" ca="1" si="290"/>
        <v>0</v>
      </c>
      <c r="RS83" s="557">
        <f t="shared" ca="1" si="291"/>
        <v>0</v>
      </c>
      <c r="RT83" s="557">
        <f t="shared" ca="1" si="291"/>
        <v>0</v>
      </c>
      <c r="RU83" s="557">
        <f t="shared" ca="1" si="291"/>
        <v>0</v>
      </c>
      <c r="RV83" s="557">
        <f t="shared" ca="1" si="291"/>
        <v>0</v>
      </c>
      <c r="RW83" s="557">
        <f t="shared" ca="1" si="291"/>
        <v>0</v>
      </c>
      <c r="RX83" s="557">
        <f t="shared" ca="1" si="291"/>
        <v>0</v>
      </c>
      <c r="RY83" s="557">
        <f t="shared" ca="1" si="291"/>
        <v>0</v>
      </c>
      <c r="RZ83" s="557">
        <f t="shared" ca="1" si="291"/>
        <v>0</v>
      </c>
      <c r="SA83" s="557">
        <f t="shared" ca="1" si="291"/>
        <v>0</v>
      </c>
      <c r="SB83" s="557">
        <f t="shared" ca="1" si="291"/>
        <v>0</v>
      </c>
      <c r="SC83" s="557">
        <f t="shared" ca="1" si="292"/>
        <v>0</v>
      </c>
      <c r="SD83" s="557">
        <f t="shared" ca="1" si="292"/>
        <v>0</v>
      </c>
      <c r="SE83" s="557">
        <f t="shared" ca="1" si="292"/>
        <v>0</v>
      </c>
      <c r="SF83" s="557">
        <f t="shared" ca="1" si="292"/>
        <v>0</v>
      </c>
      <c r="SG83" s="557">
        <f t="shared" ca="1" si="292"/>
        <v>0</v>
      </c>
      <c r="SH83" s="557">
        <f t="shared" ca="1" si="292"/>
        <v>0</v>
      </c>
      <c r="SI83" s="557">
        <f t="shared" ca="1" si="292"/>
        <v>0</v>
      </c>
      <c r="SJ83" s="557">
        <f t="shared" ca="1" si="292"/>
        <v>0</v>
      </c>
      <c r="SK83" s="557">
        <f t="shared" ca="1" si="292"/>
        <v>0</v>
      </c>
      <c r="SL83" s="557">
        <f t="shared" ca="1" si="292"/>
        <v>0</v>
      </c>
      <c r="SM83" s="557">
        <f t="shared" ca="1" si="293"/>
        <v>0</v>
      </c>
      <c r="SN83" s="557">
        <f t="shared" ca="1" si="293"/>
        <v>0</v>
      </c>
      <c r="SO83" s="557">
        <f t="shared" ca="1" si="293"/>
        <v>0</v>
      </c>
      <c r="SP83" s="557">
        <f t="shared" ca="1" si="293"/>
        <v>0</v>
      </c>
      <c r="SQ83" s="557">
        <f t="shared" ca="1" si="293"/>
        <v>0</v>
      </c>
      <c r="SR83" s="557">
        <f t="shared" ca="1" si="293"/>
        <v>0</v>
      </c>
      <c r="SS83" s="557">
        <f t="shared" ca="1" si="293"/>
        <v>0</v>
      </c>
      <c r="ST83" s="557">
        <f t="shared" ca="1" si="293"/>
        <v>0</v>
      </c>
      <c r="SU83" s="557">
        <f t="shared" ca="1" si="293"/>
        <v>0</v>
      </c>
      <c r="SV83" s="557">
        <f t="shared" ca="1" si="293"/>
        <v>0</v>
      </c>
      <c r="SW83" s="557">
        <f t="shared" ca="1" si="294"/>
        <v>0</v>
      </c>
      <c r="SX83" s="557">
        <f t="shared" ca="1" si="294"/>
        <v>0</v>
      </c>
      <c r="SY83" s="557">
        <f t="shared" ca="1" si="294"/>
        <v>0</v>
      </c>
      <c r="SZ83" s="557">
        <f t="shared" ca="1" si="294"/>
        <v>0</v>
      </c>
      <c r="TA83" s="557">
        <f t="shared" ca="1" si="294"/>
        <v>0</v>
      </c>
      <c r="TB83" s="557">
        <f t="shared" ca="1" si="294"/>
        <v>0</v>
      </c>
      <c r="TC83" s="557">
        <f t="shared" ca="1" si="294"/>
        <v>0</v>
      </c>
      <c r="TD83" s="557">
        <f t="shared" ca="1" si="294"/>
        <v>0</v>
      </c>
      <c r="TE83" s="557">
        <f t="shared" ca="1" si="294"/>
        <v>0</v>
      </c>
      <c r="TF83" s="557">
        <f t="shared" ca="1" si="294"/>
        <v>0</v>
      </c>
      <c r="TG83" s="557">
        <f t="shared" ca="1" si="295"/>
        <v>0</v>
      </c>
      <c r="TH83" s="557">
        <f t="shared" ca="1" si="295"/>
        <v>0</v>
      </c>
      <c r="TI83" s="557">
        <f t="shared" ca="1" si="295"/>
        <v>0</v>
      </c>
      <c r="TJ83" s="557">
        <f t="shared" ca="1" si="295"/>
        <v>0</v>
      </c>
      <c r="TK83" s="557">
        <f t="shared" ca="1" si="295"/>
        <v>0</v>
      </c>
      <c r="TL83" s="557">
        <f t="shared" ca="1" si="295"/>
        <v>0</v>
      </c>
      <c r="TM83" s="557">
        <f t="shared" ca="1" si="295"/>
        <v>0</v>
      </c>
      <c r="TN83" s="557">
        <f t="shared" ca="1" si="295"/>
        <v>0</v>
      </c>
      <c r="TO83" s="557">
        <f t="shared" ca="1" si="295"/>
        <v>0</v>
      </c>
      <c r="TP83" s="557">
        <f t="shared" ca="1" si="295"/>
        <v>0</v>
      </c>
      <c r="TQ83" s="557">
        <f t="shared" ca="1" si="296"/>
        <v>0</v>
      </c>
      <c r="TR83" s="557">
        <f t="shared" ca="1" si="296"/>
        <v>0</v>
      </c>
      <c r="TS83" s="557">
        <f t="shared" ca="1" si="296"/>
        <v>0</v>
      </c>
      <c r="TT83" s="557">
        <f t="shared" ca="1" si="296"/>
        <v>0</v>
      </c>
      <c r="TU83" s="557">
        <f t="shared" ca="1" si="296"/>
        <v>0</v>
      </c>
      <c r="TV83" s="557">
        <f t="shared" ca="1" si="296"/>
        <v>0</v>
      </c>
      <c r="TW83" s="557">
        <f t="shared" ca="1" si="296"/>
        <v>0</v>
      </c>
      <c r="TX83" s="557">
        <f t="shared" ca="1" si="296"/>
        <v>0</v>
      </c>
      <c r="TY83" s="557">
        <f t="shared" ca="1" si="296"/>
        <v>0</v>
      </c>
      <c r="TZ83" s="557">
        <f t="shared" ca="1" si="296"/>
        <v>0</v>
      </c>
      <c r="UA83" s="557">
        <f t="shared" ca="1" si="297"/>
        <v>0</v>
      </c>
      <c r="UB83" s="557">
        <f t="shared" ca="1" si="297"/>
        <v>0</v>
      </c>
      <c r="UC83" s="557">
        <f t="shared" ca="1" si="297"/>
        <v>0</v>
      </c>
      <c r="UD83" s="557">
        <f t="shared" ca="1" si="297"/>
        <v>0</v>
      </c>
      <c r="UE83" s="557">
        <f t="shared" ca="1" si="297"/>
        <v>0</v>
      </c>
      <c r="UF83" s="557">
        <f t="shared" ca="1" si="297"/>
        <v>0</v>
      </c>
      <c r="UG83" s="557">
        <f t="shared" ca="1" si="297"/>
        <v>0</v>
      </c>
      <c r="UH83" s="557">
        <f t="shared" ca="1" si="297"/>
        <v>0</v>
      </c>
      <c r="UI83" s="557">
        <f t="shared" ca="1" si="297"/>
        <v>0</v>
      </c>
      <c r="UJ83" s="557">
        <f t="shared" ca="1" si="297"/>
        <v>0</v>
      </c>
      <c r="UK83" s="557">
        <f t="shared" ca="1" si="298"/>
        <v>0</v>
      </c>
      <c r="UL83" s="557">
        <f t="shared" ca="1" si="298"/>
        <v>0</v>
      </c>
      <c r="UM83" s="557">
        <f t="shared" ca="1" si="298"/>
        <v>0</v>
      </c>
      <c r="UN83" s="557">
        <f t="shared" ca="1" si="298"/>
        <v>0</v>
      </c>
      <c r="UO83" s="557">
        <f t="shared" ca="1" si="298"/>
        <v>0</v>
      </c>
      <c r="UP83" s="557">
        <f t="shared" ca="1" si="298"/>
        <v>0</v>
      </c>
      <c r="UQ83" s="557">
        <f t="shared" ca="1" si="298"/>
        <v>0</v>
      </c>
      <c r="UR83" s="557">
        <f t="shared" ca="1" si="298"/>
        <v>0</v>
      </c>
      <c r="US83" s="557">
        <f t="shared" ca="1" si="298"/>
        <v>0</v>
      </c>
      <c r="UT83" s="557">
        <f t="shared" ca="1" si="298"/>
        <v>0</v>
      </c>
      <c r="UU83" s="557">
        <f t="shared" ca="1" si="299"/>
        <v>0</v>
      </c>
      <c r="UV83" s="557">
        <f t="shared" ca="1" si="299"/>
        <v>0</v>
      </c>
      <c r="UW83" s="557">
        <f t="shared" ca="1" si="299"/>
        <v>0</v>
      </c>
      <c r="UX83" s="557">
        <f t="shared" ca="1" si="299"/>
        <v>0</v>
      </c>
      <c r="UY83" s="557">
        <f t="shared" ca="1" si="299"/>
        <v>0</v>
      </c>
      <c r="UZ83" s="557">
        <f t="shared" ca="1" si="299"/>
        <v>0</v>
      </c>
      <c r="VA83" s="557">
        <f t="shared" ca="1" si="299"/>
        <v>0</v>
      </c>
      <c r="VB83" s="557">
        <f t="shared" ca="1" si="299"/>
        <v>0</v>
      </c>
      <c r="VC83" s="557">
        <f t="shared" ca="1" si="299"/>
        <v>0</v>
      </c>
      <c r="VD83" s="557">
        <f t="shared" ca="1" si="299"/>
        <v>0</v>
      </c>
      <c r="VE83" s="557">
        <f t="shared" ca="1" si="300"/>
        <v>0</v>
      </c>
      <c r="VF83" s="557">
        <f t="shared" ca="1" si="300"/>
        <v>0</v>
      </c>
      <c r="VG83" s="557">
        <f t="shared" ca="1" si="300"/>
        <v>0</v>
      </c>
      <c r="VH83" s="557">
        <f t="shared" ca="1" si="300"/>
        <v>0</v>
      </c>
      <c r="VI83" s="557">
        <f t="shared" ca="1" si="300"/>
        <v>0</v>
      </c>
      <c r="VJ83" s="557">
        <f t="shared" ca="1" si="300"/>
        <v>0</v>
      </c>
      <c r="VK83" s="557">
        <f t="shared" ca="1" si="300"/>
        <v>0</v>
      </c>
      <c r="VL83" s="557">
        <f t="shared" ca="1" si="300"/>
        <v>0</v>
      </c>
      <c r="VM83" s="557">
        <f t="shared" ca="1" si="300"/>
        <v>0</v>
      </c>
      <c r="VN83" s="557">
        <f t="shared" ca="1" si="300"/>
        <v>0</v>
      </c>
      <c r="VO83" s="557">
        <f t="shared" ca="1" si="300"/>
        <v>0</v>
      </c>
      <c r="VP83" s="189">
        <f t="shared" ca="1" si="301"/>
        <v>0</v>
      </c>
      <c r="VQ83" s="189">
        <f t="shared" ca="1" si="301"/>
        <v>0</v>
      </c>
      <c r="VR83" s="189">
        <f t="shared" ca="1" si="301"/>
        <v>0</v>
      </c>
      <c r="VS83" s="189">
        <f t="shared" ca="1" si="301"/>
        <v>0</v>
      </c>
      <c r="VT83" s="189">
        <f t="shared" ca="1" si="301"/>
        <v>0</v>
      </c>
      <c r="VU83" s="230">
        <f t="shared" ca="1" si="302"/>
        <v>0</v>
      </c>
      <c r="VV83" s="189">
        <f t="shared" ca="1" si="303"/>
        <v>0</v>
      </c>
      <c r="VW83" s="189">
        <f t="shared" ca="1" si="303"/>
        <v>0</v>
      </c>
      <c r="VX83" s="189">
        <f t="shared" ca="1" si="303"/>
        <v>0</v>
      </c>
      <c r="VY83" s="189">
        <f t="shared" ca="1" si="303"/>
        <v>0</v>
      </c>
      <c r="VZ83" s="189">
        <f t="shared" ca="1" si="303"/>
        <v>0</v>
      </c>
      <c r="WA83" s="230">
        <f t="shared" ca="1" si="304"/>
        <v>0</v>
      </c>
      <c r="WB83" s="231">
        <f t="shared" ca="1" si="305"/>
        <v>0</v>
      </c>
      <c r="WC83" s="231">
        <f t="shared" ca="1" si="305"/>
        <v>0</v>
      </c>
      <c r="WD83" s="231">
        <f t="shared" ca="1" si="305"/>
        <v>0</v>
      </c>
      <c r="WE83" s="231">
        <f t="shared" ca="1" si="305"/>
        <v>0</v>
      </c>
      <c r="WF83" s="544">
        <f t="shared" ca="1" si="306"/>
        <v>0</v>
      </c>
      <c r="WG83" s="231">
        <f t="shared" ca="1" si="307"/>
        <v>0</v>
      </c>
      <c r="WH83" s="231">
        <f t="shared" ca="1" si="307"/>
        <v>0</v>
      </c>
      <c r="WI83" s="231">
        <f t="shared" ca="1" si="307"/>
        <v>0</v>
      </c>
      <c r="WJ83" s="231">
        <f t="shared" ca="1" si="307"/>
        <v>0</v>
      </c>
      <c r="WK83" s="544">
        <f t="shared" ca="1" si="308"/>
        <v>0</v>
      </c>
      <c r="WL83" s="544">
        <f t="shared" ca="1" si="308"/>
        <v>0</v>
      </c>
      <c r="WM83" s="544">
        <f t="shared" ca="1" si="308"/>
        <v>0</v>
      </c>
      <c r="WN83" s="544">
        <f t="shared" ca="1" si="308"/>
        <v>0</v>
      </c>
      <c r="WO83" s="544">
        <f t="shared" ca="1" si="308"/>
        <v>0</v>
      </c>
      <c r="WP83" s="544">
        <f t="shared" ca="1" si="308"/>
        <v>0</v>
      </c>
      <c r="WQ83" s="544">
        <f t="shared" ca="1" si="308"/>
        <v>0</v>
      </c>
      <c r="WR83" s="535" cm="1">
        <f t="array" aca="1" ref="WR83" ca="1">INDEX(WR$13:WR82,$B83+1,1)</f>
        <v>0</v>
      </c>
      <c r="WS83" s="411">
        <f t="shared" ca="1" si="309"/>
        <v>67</v>
      </c>
      <c r="WT83" s="18"/>
      <c r="WU83" s="535" cm="1">
        <f t="array" aca="1" ref="WU83" ca="1">INDEX(WU$13:WU82,$B83+1,1)</f>
        <v>0</v>
      </c>
      <c r="WV83" s="411">
        <f t="shared" si="310"/>
        <v>0</v>
      </c>
      <c r="WW83" s="535" cm="1">
        <f t="array" aca="1" ref="WW83" ca="1">INDEX(WW$13:WW82,$B83+1,1)</f>
        <v>0</v>
      </c>
      <c r="WX83" s="535" t="str" cm="1">
        <f t="array" aca="1" ref="WX83" ca="1">INDEX(WX$13:WX82,$B83+1,1)</f>
        <v>-</v>
      </c>
      <c r="WY83" s="535" t="str" cm="1">
        <f t="array" aca="1" ref="WY83" ca="1">INDEX(WY$13:WY82,$B83+1,1)</f>
        <v>-</v>
      </c>
      <c r="WZ83" s="535" t="str" cm="1">
        <f t="array" aca="1" ref="WZ83" ca="1">INDEX(WZ$13:WZ82,$B83+1,1)</f>
        <v>-</v>
      </c>
      <c r="XA83" s="535" t="str" cm="1">
        <f t="array" aca="1" ref="XA83" ca="1">INDEX(XA$13:XA82,$B83+1,1)</f>
        <v>-</v>
      </c>
      <c r="XB83" s="535" t="str" cm="1">
        <f t="array" aca="1" ref="XB83" ca="1">INDEX(XB$13:XB82,$B83+1,1)</f>
        <v>-</v>
      </c>
      <c r="XC83" s="535" t="str" cm="1">
        <f t="array" aca="1" ref="XC83" ca="1">INDEX(XC$13:XC82,$B83+1,1)</f>
        <v>-</v>
      </c>
      <c r="XD83" s="535" t="str" cm="1">
        <f t="array" aca="1" ref="XD83" ca="1">INDEX(XD$13:XD82,$B83+1,1)</f>
        <v>-</v>
      </c>
      <c r="XE83" s="535" t="str" cm="1">
        <f t="array" aca="1" ref="XE83" ca="1">INDEX(XE$13:XE82,$B83+1,1)</f>
        <v>-</v>
      </c>
      <c r="XF83" s="535" t="str" cm="1">
        <f t="array" aca="1" ref="XF83" ca="1">INDEX(XF$13:XF82,$B83+1,1)</f>
        <v>-</v>
      </c>
      <c r="XG83" s="535" t="str" cm="1">
        <f t="array" aca="1" ref="XG83" ca="1">INDEX(XG$13:XG82,$B83+1,1)</f>
        <v>-</v>
      </c>
      <c r="XH83" s="535" t="str" cm="1">
        <f t="array" aca="1" ref="XH83" ca="1">INDEX(XH$13:XH82,$B83+1,1)</f>
        <v>-</v>
      </c>
      <c r="XI83" s="535" t="str" cm="1">
        <f t="array" aca="1" ref="XI83" ca="1">INDEX(XI$13:XI82,$B83+1,1)</f>
        <v>-</v>
      </c>
      <c r="XJ83" s="535" t="str" cm="1">
        <f t="array" aca="1" ref="XJ83" ca="1">INDEX(XJ$13:XJ82,$B83+1,1)</f>
        <v>-</v>
      </c>
      <c r="XK83" s="535" t="str" cm="1">
        <f t="array" aca="1" ref="XK83" ca="1">INDEX(XK$13:XK82,$B83+1,1)</f>
        <v>-</v>
      </c>
      <c r="XL83" s="535" t="str" cm="1">
        <f t="array" aca="1" ref="XL83" ca="1">INDEX(XL$13:XL82,$B83+1,1)</f>
        <v>-</v>
      </c>
      <c r="XM83" s="535" t="str" cm="1">
        <f t="array" aca="1" ref="XM83" ca="1">INDEX(XM$13:XM82,$B83+1,1)</f>
        <v>-</v>
      </c>
      <c r="XN83" s="18"/>
      <c r="XO83" s="411" t="b">
        <f t="shared" ca="1" si="311"/>
        <v>0</v>
      </c>
      <c r="XP83" s="535" t="str" cm="1">
        <f t="array" aca="1" ref="XP83" ca="1">INDEX(XP$13:XP82,$B83+1,1)</f>
        <v>-</v>
      </c>
      <c r="XQ83" s="535" t="str" cm="1">
        <f t="array" aca="1" ref="XQ83" ca="1">INDEX(XQ$13:XQ82,$B83+1,1)</f>
        <v>-</v>
      </c>
      <c r="XR83" s="535" t="str" cm="1">
        <f t="array" aca="1" ref="XR83" ca="1">INDEX(XR$13:XR82,$B83+1,1)</f>
        <v>-</v>
      </c>
      <c r="XS83" s="535" t="str" cm="1">
        <f t="array" aca="1" ref="XS83" ca="1">INDEX(XS$13:XS82,$B83+1,1)</f>
        <v>-</v>
      </c>
      <c r="XT83" s="535" t="str" cm="1">
        <f t="array" aca="1" ref="XT83" ca="1">INDEX(XT$13:XT82,$B83+1,1)</f>
        <v>-</v>
      </c>
      <c r="XU83" s="535" t="str" cm="1">
        <f t="array" aca="1" ref="XU83" ca="1">INDEX(XU$13:XU82,$B83+1,1)</f>
        <v>-</v>
      </c>
      <c r="XV83" s="411">
        <f t="shared" ca="1" si="312"/>
        <v>0.35</v>
      </c>
      <c r="XW83" s="535" cm="1">
        <f t="array" aca="1" ref="XW83" ca="1">INDEX(XW$13:XW82,$B83+1,1)</f>
        <v>0</v>
      </c>
      <c r="XX83" s="535" cm="1">
        <f t="array" aca="1" ref="XX83" ca="1">INDEX(XX$13:XX82,$B83+1,1)</f>
        <v>0</v>
      </c>
      <c r="XY83" s="535" cm="1">
        <f t="array" aca="1" ref="XY83" ca="1">INDEX(XY$13:XY82,$B83+1,1)</f>
        <v>1</v>
      </c>
      <c r="XZ83" s="475">
        <v>0.5</v>
      </c>
      <c r="YA83" s="535" t="str" cm="1">
        <f t="array" aca="1" ref="YA83" ca="1">INDEX(YA$13:YA82,$B83+1,1)</f>
        <v>-</v>
      </c>
      <c r="YB83" s="545" cm="1">
        <f t="array" aca="1" ref="YB83" ca="1">INDEX(i.AgeJ,$AD83,1)</f>
        <v>0</v>
      </c>
      <c r="YC83" s="535" t="str" cm="1">
        <f t="array" aca="1" ref="YC83" ca="1">INDEX(YC$13:YC82,$B83+1,1)</f>
        <v>-</v>
      </c>
      <c r="YD83" s="411" t="str">
        <f t="shared" si="313"/>
        <v>-</v>
      </c>
      <c r="YE83" s="411" t="str">
        <f t="shared" si="313"/>
        <v>-</v>
      </c>
      <c r="YF83" s="535" t="str" cm="1">
        <f t="array" aca="1" ref="YF83" ca="1">INDEX(YF$13:YF82,$B83+1,1)</f>
        <v>-</v>
      </c>
      <c r="YG83" s="535" t="str" cm="1">
        <f t="array" aca="1" ref="YG83" ca="1">INDEX(YG$13:YG82,$B83+1,1)</f>
        <v>-</v>
      </c>
      <c r="YH83" s="535" t="str" cm="1">
        <f t="array" aca="1" ref="YH83" ca="1">INDEX(YH$13:YH82,$B83+1,1)</f>
        <v>-</v>
      </c>
      <c r="YI83" s="535" t="str" cm="1">
        <f t="array" aca="1" ref="YI83" ca="1">INDEX(YI$13:YI82,$B83+1,1)</f>
        <v>-</v>
      </c>
      <c r="YJ83" s="535" t="str" cm="1">
        <f t="array" aca="1" ref="YJ83" ca="1">INDEX(YJ$13:YJ82,$B83+1,1)</f>
        <v>-</v>
      </c>
      <c r="YK83" s="535" t="b" cm="1">
        <f t="array" aca="1" ref="YK83" ca="1">INDEX(YK$13:YK82,$B83+1,1)</f>
        <v>1</v>
      </c>
      <c r="YL83" s="535" t="str" cm="1">
        <f t="array" aca="1" ref="YL83" ca="1">INDEX(YL$13:YL82,$B83+1,1)</f>
        <v>-</v>
      </c>
      <c r="YM83" s="535" cm="1">
        <f t="array" aca="1" ref="YM83" ca="1">INDEX(YM$13:YM82,$B83+1,1)</f>
        <v>0</v>
      </c>
      <c r="YN83" s="535" cm="1">
        <f t="array" aca="1" ref="YN83" ca="1">INDEX(YN$13:YN82,$B83+1,1)</f>
        <v>0</v>
      </c>
      <c r="YO83" s="535" cm="1">
        <f t="array" aca="1" ref="YO83" ca="1">INDEX(YO$13:YO82,$B83+1,1)</f>
        <v>0</v>
      </c>
      <c r="YP83" s="18"/>
      <c r="YQ83" s="411">
        <f t="shared" si="314"/>
        <v>50</v>
      </c>
      <c r="YR83" s="411">
        <f t="shared" si="314"/>
        <v>50</v>
      </c>
      <c r="YS83" s="411">
        <f t="shared" si="314"/>
        <v>50</v>
      </c>
      <c r="YT83" s="411">
        <f t="shared" si="314"/>
        <v>50</v>
      </c>
      <c r="YU83" s="535" cm="1">
        <f t="array" aca="1" ref="YU83" ca="1">INDEX(YU$13:YU82,$B83+1,1)</f>
        <v>1</v>
      </c>
      <c r="YV83" s="535" cm="1">
        <f t="array" aca="1" ref="YV83" ca="1">INDEX(YV$13:YV82,$B83+1,1)</f>
        <v>1</v>
      </c>
      <c r="YW83" s="535" cm="1">
        <f t="array" aca="1" ref="YW83" ca="1">INDEX(YW$13:YW82,$B83+1,1)</f>
        <v>1</v>
      </c>
      <c r="YX83" s="535" cm="1">
        <f t="array" aca="1" ref="YX83" ca="1">INDEX(YX$13:YX82,$B83+1,1)</f>
        <v>1</v>
      </c>
      <c r="YY83" s="535" t="str" cm="1">
        <f t="array" aca="1" ref="YY83" ca="1">INDEX(YY$13:YY82,$B83+1,1)</f>
        <v>-</v>
      </c>
      <c r="YZ83" s="535" t="str" cm="1">
        <f t="array" aca="1" ref="YZ83" ca="1">INDEX(YZ$13:YZ82,$B83+1,1)</f>
        <v>-</v>
      </c>
      <c r="ZA83" s="535" t="str" cm="1">
        <f t="array" aca="1" ref="ZA83" ca="1">INDEX(ZA$13:ZA82,$B83+1,1)</f>
        <v>-</v>
      </c>
      <c r="ZB83" s="535" t="str" cm="1">
        <f t="array" aca="1" ref="ZB83" ca="1">INDEX(ZB$13:ZB82,$B83+1,1)</f>
        <v>-</v>
      </c>
      <c r="ZC83" s="535" t="str" cm="1">
        <f t="array" aca="1" ref="ZC83" ca="1">INDEX(ZC$13:ZC82,$B83+1,1)</f>
        <v>-</v>
      </c>
      <c r="ZD83" s="18"/>
      <c r="ZE83" s="411">
        <f t="shared" ca="1" si="315"/>
        <v>1</v>
      </c>
      <c r="ZF83" s="18"/>
      <c r="ZG83" s="535" t="str" cm="1">
        <f t="array" aca="1" ref="ZG83" ca="1">INDEX(ZG$13:ZG82,$B83+1,1)</f>
        <v>-</v>
      </c>
      <c r="ZH83" s="535" t="str" cm="1">
        <f t="array" aca="1" ref="ZH83" ca="1">INDEX(ZH$13:ZH82,$B83+1,1)</f>
        <v>-</v>
      </c>
      <c r="ZI83" s="535" t="str" cm="1">
        <f t="array" aca="1" ref="ZI83" ca="1">INDEX(ZI$13:ZI82,$B83+1,1)</f>
        <v>-</v>
      </c>
      <c r="ZJ83" s="535" t="str" cm="1">
        <f t="array" aca="1" ref="ZJ83" ca="1">INDEX(ZJ$13:ZJ82,$B83+1,1)</f>
        <v>-</v>
      </c>
      <c r="ZK83" s="535" t="str" cm="1">
        <f t="array" aca="1" ref="ZK83" ca="1">INDEX(ZK$13:ZK82,$B83+1,1)</f>
        <v>-</v>
      </c>
      <c r="ZL83" s="535" t="str" cm="1">
        <f t="array" aca="1" ref="ZL83" ca="1">INDEX(ZL$13:ZL82,$B83+1,1)</f>
        <v>-</v>
      </c>
      <c r="ZM83" s="535" t="str" cm="1">
        <f t="array" aca="1" ref="ZM83" ca="1">INDEX(ZM$13:ZM82,$B83+1,1)</f>
        <v>-</v>
      </c>
      <c r="ZN83" s="535" t="str" cm="1">
        <f t="array" aca="1" ref="ZN83" ca="1">INDEX(ZN$13:ZN82,$B83+1,1)</f>
        <v>-</v>
      </c>
      <c r="ZO83" s="543">
        <f t="shared" ca="1" si="316"/>
        <v>652</v>
      </c>
      <c r="ZP83" s="543">
        <f t="shared" ca="1" si="316"/>
        <v>686</v>
      </c>
      <c r="ZQ83" s="543">
        <f t="shared" ca="1" si="316"/>
        <v>721</v>
      </c>
      <c r="ZR83" s="459">
        <f t="shared" ca="1" si="317"/>
        <v>469</v>
      </c>
      <c r="ZS83" s="459">
        <f t="shared" ca="1" si="317"/>
        <v>504</v>
      </c>
      <c r="ZT83" s="459">
        <f t="shared" ca="1" si="317"/>
        <v>539</v>
      </c>
      <c r="ZU83" s="459">
        <f t="shared" ca="1" si="318"/>
        <v>385</v>
      </c>
      <c r="ZV83" s="459">
        <f t="shared" ca="1" si="318"/>
        <v>420</v>
      </c>
      <c r="ZW83" s="459">
        <f t="shared" ca="1" si="318"/>
        <v>455</v>
      </c>
      <c r="ZX83" s="535" t="str" cm="1">
        <f t="array" aca="1" ref="ZX83" ca="1">INDEX(ZX$13:ZX82,$B83+1,1)</f>
        <v>-</v>
      </c>
      <c r="ZY83" s="535" t="str" cm="1">
        <f t="array" aca="1" ref="ZY83" ca="1">INDEX(ZY$13:ZY82,$B83+1,1)</f>
        <v>-</v>
      </c>
      <c r="ZZ83" s="535" t="str" cm="1">
        <f t="array" aca="1" ref="ZZ83" ca="1">INDEX(ZZ$13:ZZ82,$B83+1,1)</f>
        <v>-</v>
      </c>
      <c r="AAA83" s="535" t="str" cm="1">
        <f t="array" aca="1" ref="AAA83" ca="1">INDEX(AAA$13:AAA82,$B83+1,1)</f>
        <v>-</v>
      </c>
      <c r="AAB83" s="535" t="str" cm="1">
        <f t="array" aca="1" ref="AAB83" ca="1">INDEX(AAB$13:AAB82,$B83+1,1)</f>
        <v>-</v>
      </c>
      <c r="AAC83" s="535" t="str" cm="1">
        <f t="array" aca="1" ref="AAC83" ca="1">INDEX(AAC$13:AAC82,$B83+1,1)</f>
        <v>-</v>
      </c>
      <c r="AAD83" s="535" t="str" cm="1">
        <f t="array" aca="1" ref="AAD83" ca="1">INDEX(AAD$13:AAD82,$B83+1,1)</f>
        <v>-</v>
      </c>
      <c r="AAE83" s="535" t="str" cm="1">
        <f t="array" aca="1" ref="AAE83" ca="1">INDEX(AAE$13:AAE82,$B83+1,1)</f>
        <v>-</v>
      </c>
      <c r="AAF83" s="535" t="str" cm="1">
        <f t="array" aca="1" ref="AAF83" ca="1">INDEX(AAF$13:AAF82,$B83+1,1)</f>
        <v>-</v>
      </c>
      <c r="AAG83" s="535" t="str" cm="1">
        <f t="array" aca="1" ref="AAG83" ca="1">INDEX(AAG$13:AAG82,$B83+1,1)</f>
        <v>-</v>
      </c>
      <c r="AAH83" s="535" t="str" cm="1">
        <f t="array" aca="1" ref="AAH83" ca="1">INDEX(AAH$13:AAH82,$B83+1,1)</f>
        <v>-</v>
      </c>
      <c r="AAI83" s="535" t="str" cm="1">
        <f t="array" aca="1" ref="AAI83" ca="1">INDEX(AAI$13:AAI82,$B83+1,1)</f>
        <v>-</v>
      </c>
      <c r="AAJ83" s="535" t="str" cm="1">
        <f t="array" aca="1" ref="AAJ83" ca="1">INDEX(AAJ$13:AAJ82,$B83+1,1)</f>
        <v>-</v>
      </c>
      <c r="AAK83" s="535" t="str" cm="1">
        <f t="array" aca="1" ref="AAK83" ca="1">INDEX(AAK$13:AAK82,$B83+1,1)</f>
        <v>-</v>
      </c>
      <c r="AAL83" s="535" cm="1">
        <f t="array" aca="1" ref="AAL83" ca="1">INDEX(AAL$13:AAL82,$B83+1,1)</f>
        <v>0</v>
      </c>
      <c r="AAM83" s="535" t="str" cm="1">
        <f t="array" aca="1" ref="AAM83" ca="1">INDEX(AAM$13:AAM82,$B83+1,1)</f>
        <v>-</v>
      </c>
      <c r="AAN83" s="535" t="str" cm="1">
        <f t="array" aca="1" ref="AAN83" ca="1">INDEX(AAN$13:AAN82,$B83+1,1)</f>
        <v>-</v>
      </c>
      <c r="AAO83" s="535" t="str" cm="1">
        <f t="array" aca="1" ref="AAO83" ca="1">INDEX(AAO$13:AAO82,$B83+1,1)</f>
        <v>-</v>
      </c>
      <c r="AAP83" s="535" t="str" cm="1">
        <f t="array" aca="1" ref="AAP83" ca="1">INDEX(AAP$13:AAP82,$B83+1,1)</f>
        <v>-</v>
      </c>
      <c r="AAQ83" s="535" t="str" cm="1">
        <f t="array" aca="1" ref="AAQ83" ca="1">INDEX(AAQ$13:AAQ82,$B83+1,1)</f>
        <v>-</v>
      </c>
      <c r="AAR83" s="535" cm="1">
        <f t="array" aca="1" ref="AAR83" ca="1">INDEX(AAR$13:AAR82,$B83+1,1)</f>
        <v>0</v>
      </c>
      <c r="AAS83" s="535" t="str" cm="1">
        <f t="array" aca="1" ref="AAS83" ca="1">INDEX(AAS$13:AAS82,$B83+1,1)</f>
        <v>-</v>
      </c>
      <c r="AAT83" s="535" t="str" cm="1">
        <f t="array" aca="1" ref="AAT83" ca="1">INDEX(AAT$13:AAT82,$B83+1,1)</f>
        <v>-</v>
      </c>
      <c r="AAU83" s="535" t="str" cm="1">
        <f t="array" aca="1" ref="AAU83" ca="1">INDEX(AAU$13:AAU82,$B83+1,1)</f>
        <v>-</v>
      </c>
      <c r="AAV83" s="535" cm="1">
        <f t="array" aca="1" ref="AAV83" ca="1">INDEX(AAV$13:AAV82,$B83+1,1)</f>
        <v>1</v>
      </c>
      <c r="AAW83" s="535" cm="1">
        <f t="array" aca="1" ref="AAW83" ca="1">INDEX(AAW$13:AAW82,$B83+1,1)</f>
        <v>1</v>
      </c>
      <c r="AAX83" s="535" t="str" cm="1">
        <f t="array" aca="1" ref="AAX83" ca="1">INDEX(AAX$13:AAX82,$B83+1,1)</f>
        <v>-</v>
      </c>
      <c r="AAY83" s="535" t="str" cm="1">
        <f t="array" aca="1" ref="AAY83" ca="1">INDEX(AAY$13:AAY82,$B83+1,1)</f>
        <v>-</v>
      </c>
      <c r="AAZ83" s="535" t="str" cm="1">
        <f t="array" aca="1" ref="AAZ83" ca="1">INDEX(AAZ$13:AAZ82,$B83+1,1)</f>
        <v>-</v>
      </c>
      <c r="ABA83" s="535" t="str" cm="1">
        <f t="array" aca="1" ref="ABA83" ca="1">INDEX(ABA$13:ABA82,$B83+1,1)</f>
        <v>-</v>
      </c>
      <c r="ABB83" s="535" t="str" cm="1">
        <f t="array" aca="1" ref="ABB83" ca="1">INDEX(ABB$13:ABB82,$B83+1,1)</f>
        <v>-</v>
      </c>
      <c r="ABC83" s="535" t="str" cm="1">
        <f t="array" aca="1" ref="ABC83" ca="1">INDEX(ABC$13:ABC82,$B83+1,1)</f>
        <v>-</v>
      </c>
      <c r="ABD83" s="535" t="str" cm="1">
        <f t="array" aca="1" ref="ABD83" ca="1">INDEX(ABD$13:ABD82,$B83+1,1)</f>
        <v>-</v>
      </c>
      <c r="ABE83" s="535" t="str" cm="1">
        <f t="array" aca="1" ref="ABE83" ca="1">INDEX(ABE$13:ABE82,$B83+1,1)</f>
        <v>-</v>
      </c>
      <c r="ABF83" s="535" t="str" cm="1">
        <f t="array" aca="1" ref="ABF83" ca="1">INDEX(ABF$13:ABF82,$B83+1,1)</f>
        <v>-</v>
      </c>
      <c r="ABG83" s="535" t="str" cm="1">
        <f t="array" aca="1" ref="ABG83" ca="1">INDEX(ABG$13:ABG82,$B83+1,1)</f>
        <v>-</v>
      </c>
      <c r="ABH83" s="535" t="str" cm="1">
        <f t="array" aca="1" ref="ABH83" ca="1">INDEX(ABH$13:ABH82,$B83+1,1)</f>
        <v>-</v>
      </c>
      <c r="ABI83" s="535" t="str" cm="1">
        <f t="array" aca="1" ref="ABI83" ca="1">INDEX(ABI$13:ABI82,$B83+1,1)</f>
        <v>-</v>
      </c>
      <c r="ABJ83" s="535" t="str" cm="1">
        <f t="array" aca="1" ref="ABJ83" ca="1">INDEX(ABJ$13:ABJ82,$B83+1,1)</f>
        <v>-</v>
      </c>
      <c r="ABK83" s="18"/>
      <c r="ABL83" s="545" t="str">
        <f t="shared" ca="1" si="319"/>
        <v>-</v>
      </c>
      <c r="ABM83" s="545" t="str">
        <f t="shared" ca="1" si="319"/>
        <v>-</v>
      </c>
      <c r="ABN83" s="545" t="str">
        <f t="shared" ca="1" si="319"/>
        <v>-</v>
      </c>
      <c r="ABO83" s="545" t="str">
        <f t="shared" ca="1" si="319"/>
        <v>-</v>
      </c>
      <c r="ABP83" s="545" t="str">
        <f t="shared" ca="1" si="319"/>
        <v>-</v>
      </c>
      <c r="ABQ83" s="545" t="str">
        <f t="shared" ca="1" si="319"/>
        <v>-</v>
      </c>
      <c r="ABR83" s="545" t="str">
        <f t="shared" ca="1" si="319"/>
        <v>-</v>
      </c>
      <c r="ABS83" s="545" t="str">
        <f t="shared" ca="1" si="319"/>
        <v>-</v>
      </c>
      <c r="ABT83" s="545" t="str">
        <f t="shared" ca="1" si="319"/>
        <v>-</v>
      </c>
      <c r="ABU83" s="545" t="str">
        <f t="shared" ca="1" si="319"/>
        <v>-</v>
      </c>
      <c r="ABV83" s="545" t="str">
        <f t="shared" ca="1" si="320"/>
        <v>-</v>
      </c>
      <c r="ABW83" s="545" t="str">
        <f t="shared" ca="1" si="320"/>
        <v>-</v>
      </c>
      <c r="ABX83" s="545" t="str">
        <f t="shared" ca="1" si="320"/>
        <v>-</v>
      </c>
      <c r="ABY83" s="545" t="str">
        <f t="shared" ca="1" si="320"/>
        <v>-</v>
      </c>
      <c r="ABZ83" s="545" t="str">
        <f t="shared" ca="1" si="320"/>
        <v>-</v>
      </c>
      <c r="ACA83" s="545" t="str">
        <f t="shared" ca="1" si="320"/>
        <v>-</v>
      </c>
      <c r="ACB83" s="545" t="str">
        <f t="shared" ca="1" si="320"/>
        <v>-</v>
      </c>
      <c r="ACC83" s="545" t="b">
        <f t="shared" ca="1" si="320"/>
        <v>1</v>
      </c>
      <c r="ACD83" s="545" t="str">
        <f t="shared" ca="1" si="320"/>
        <v>-</v>
      </c>
      <c r="ACE83" s="545" t="str">
        <f t="shared" ca="1" si="320"/>
        <v>-</v>
      </c>
      <c r="ACF83" s="545" t="str">
        <f t="shared" ca="1" si="321"/>
        <v>-</v>
      </c>
      <c r="ACG83" s="545" t="str">
        <f t="shared" ca="1" si="321"/>
        <v>-</v>
      </c>
      <c r="ACH83" s="545" t="str">
        <f t="shared" ca="1" si="321"/>
        <v>-</v>
      </c>
      <c r="ACI83" s="545" t="str">
        <f t="shared" ca="1" si="321"/>
        <v>-</v>
      </c>
      <c r="ACJ83" s="545" t="str">
        <f t="shared" ca="1" si="321"/>
        <v>-</v>
      </c>
      <c r="ACK83" s="545" t="str">
        <f t="shared" ca="1" si="321"/>
        <v>-</v>
      </c>
      <c r="ACL83" s="545" t="str">
        <f t="shared" ca="1" si="321"/>
        <v>-</v>
      </c>
      <c r="ACM83" s="545" t="str">
        <f t="shared" ca="1" si="321"/>
        <v>-</v>
      </c>
      <c r="ACN83" s="545" t="str">
        <f t="shared" ca="1" si="321"/>
        <v>-</v>
      </c>
      <c r="ACO83" s="545" t="str">
        <f t="shared" ca="1" si="321"/>
        <v>-</v>
      </c>
      <c r="ACP83" s="545" t="str">
        <f t="shared" ca="1" si="322"/>
        <v>-</v>
      </c>
      <c r="ACQ83" s="545" t="str">
        <f t="shared" ca="1" si="322"/>
        <v>-</v>
      </c>
      <c r="ACR83" s="545" t="str">
        <f t="shared" ca="1" si="322"/>
        <v>-</v>
      </c>
      <c r="ACS83" s="545" t="str">
        <f t="shared" ca="1" si="322"/>
        <v>-</v>
      </c>
      <c r="ACT83" s="545" t="str">
        <f t="shared" ca="1" si="322"/>
        <v>-</v>
      </c>
      <c r="ACU83" s="545" t="b">
        <f t="shared" ca="1" si="322"/>
        <v>1</v>
      </c>
      <c r="ACV83" s="545" t="str">
        <f t="shared" ca="1" si="322"/>
        <v>-</v>
      </c>
      <c r="ACW83" s="545" t="str">
        <f t="shared" ca="1" si="322"/>
        <v>-</v>
      </c>
      <c r="ACX83" s="545" t="str">
        <f t="shared" ca="1" si="322"/>
        <v>-</v>
      </c>
      <c r="ACY83" s="545" t="str">
        <f t="shared" ca="1" si="322"/>
        <v>-</v>
      </c>
      <c r="ACZ83" s="545" t="str">
        <f t="shared" ca="1" si="323"/>
        <v>-</v>
      </c>
      <c r="ADA83" s="545" t="str">
        <f t="shared" ca="1" si="323"/>
        <v>-</v>
      </c>
      <c r="ADB83" s="545" t="str">
        <f t="shared" ca="1" si="323"/>
        <v>-</v>
      </c>
      <c r="ADC83" s="545" t="str">
        <f t="shared" ca="1" si="323"/>
        <v>-</v>
      </c>
      <c r="ADD83" s="545" t="str">
        <f t="shared" ca="1" si="323"/>
        <v>-</v>
      </c>
      <c r="ADE83" s="545" t="str">
        <f t="shared" ca="1" si="323"/>
        <v>-</v>
      </c>
      <c r="ADF83" s="545" t="str">
        <f t="shared" ca="1" si="323"/>
        <v>-</v>
      </c>
      <c r="ADG83" s="545" t="str">
        <f t="shared" ca="1" si="323"/>
        <v>-</v>
      </c>
      <c r="ADH83" s="545" t="str">
        <f t="shared" ca="1" si="323"/>
        <v>-</v>
      </c>
      <c r="ADI83" s="545" t="str">
        <f t="shared" ca="1" si="323"/>
        <v>-</v>
      </c>
      <c r="ADJ83" s="545" t="str">
        <f t="shared" ca="1" si="324"/>
        <v>-</v>
      </c>
      <c r="ADK83" s="545" t="str">
        <f t="shared" ca="1" si="324"/>
        <v>-</v>
      </c>
      <c r="ADL83" s="545" t="str">
        <f t="shared" ca="1" si="324"/>
        <v>-</v>
      </c>
      <c r="ADM83" s="545" t="b">
        <f t="shared" ca="1" si="324"/>
        <v>1</v>
      </c>
      <c r="ADN83" s="545" t="str">
        <f t="shared" ca="1" si="324"/>
        <v>-</v>
      </c>
      <c r="ADO83" s="545" t="str">
        <f t="shared" ca="1" si="324"/>
        <v>-</v>
      </c>
      <c r="ADP83" s="545" t="str">
        <f t="shared" ca="1" si="324"/>
        <v>-</v>
      </c>
      <c r="ADQ83" s="545" t="str">
        <f t="shared" ca="1" si="324"/>
        <v>-</v>
      </c>
      <c r="ADR83" s="545" t="str">
        <f t="shared" ca="1" si="324"/>
        <v>-</v>
      </c>
      <c r="ADS83" s="545" t="str">
        <f t="shared" ca="1" si="324"/>
        <v>-</v>
      </c>
      <c r="ADT83" s="545" t="str">
        <f t="shared" ca="1" si="325"/>
        <v>-</v>
      </c>
      <c r="ADU83" s="545" t="str">
        <f t="shared" ca="1" si="325"/>
        <v>-</v>
      </c>
      <c r="ADV83" s="545" t="str">
        <f t="shared" ca="1" si="325"/>
        <v>-</v>
      </c>
      <c r="ADW83" s="545" t="str">
        <f t="shared" ca="1" si="325"/>
        <v>-</v>
      </c>
      <c r="ADX83" s="545" t="str">
        <f t="shared" ca="1" si="325"/>
        <v>-</v>
      </c>
      <c r="ADY83" s="545" t="str">
        <f t="shared" ca="1" si="325"/>
        <v>-</v>
      </c>
      <c r="ADZ83" s="545" t="str">
        <f t="shared" ca="1" si="325"/>
        <v>-</v>
      </c>
      <c r="AEA83" s="545" t="str">
        <f t="shared" ca="1" si="325"/>
        <v>-</v>
      </c>
      <c r="AEB83" s="545" t="str">
        <f t="shared" ca="1" si="325"/>
        <v>-</v>
      </c>
      <c r="AEC83" s="545" t="str">
        <f t="shared" ca="1" si="325"/>
        <v>-</v>
      </c>
      <c r="AED83" s="545" t="str">
        <f t="shared" ca="1" si="326"/>
        <v>-</v>
      </c>
      <c r="AEE83" s="545" t="b">
        <f t="shared" ca="1" si="326"/>
        <v>1</v>
      </c>
      <c r="AEF83" s="545" t="str">
        <f t="shared" ca="1" si="326"/>
        <v>-</v>
      </c>
      <c r="AEG83" s="545" t="str">
        <f t="shared" ca="1" si="326"/>
        <v>-</v>
      </c>
      <c r="AEH83" s="545" t="str">
        <f t="shared" ca="1" si="326"/>
        <v>-</v>
      </c>
      <c r="AEI83" s="545" t="str">
        <f t="shared" ca="1" si="326"/>
        <v>-</v>
      </c>
      <c r="AEJ83" s="545" t="str">
        <f t="shared" ca="1" si="326"/>
        <v>-</v>
      </c>
      <c r="AEK83" s="545" t="str">
        <f t="shared" ca="1" si="326"/>
        <v>-</v>
      </c>
      <c r="AEL83" s="545" t="str">
        <f t="shared" ca="1" si="326"/>
        <v>-</v>
      </c>
      <c r="AEM83" s="545" t="str">
        <f t="shared" ca="1" si="326"/>
        <v>-</v>
      </c>
      <c r="AEN83" s="545" t="str">
        <f t="shared" ca="1" si="327"/>
        <v>-</v>
      </c>
      <c r="AEO83" s="545" t="str">
        <f t="shared" ca="1" si="327"/>
        <v>-</v>
      </c>
      <c r="AEP83" s="545" t="str">
        <f t="shared" ca="1" si="327"/>
        <v>-</v>
      </c>
      <c r="AEQ83" s="545" t="str">
        <f t="shared" ca="1" si="327"/>
        <v>-</v>
      </c>
      <c r="AER83" s="545" t="str">
        <f t="shared" ca="1" si="327"/>
        <v>-</v>
      </c>
      <c r="AES83" s="545" t="str">
        <f t="shared" ca="1" si="327"/>
        <v>-</v>
      </c>
      <c r="AET83" s="545" t="str">
        <f t="shared" ca="1" si="327"/>
        <v>-</v>
      </c>
      <c r="AEU83" s="545" t="str">
        <f t="shared" ca="1" si="327"/>
        <v>-</v>
      </c>
      <c r="AEV83" s="545" t="str">
        <f t="shared" ca="1" si="327"/>
        <v>-</v>
      </c>
      <c r="AEW83" s="545" t="b">
        <f t="shared" ca="1" si="327"/>
        <v>1</v>
      </c>
      <c r="AEX83" s="535" cm="1">
        <f t="array" aca="1" ref="AEX83" ca="1">INDEX(AEX$13:AEX82,$B83+1,1)</f>
        <v>0</v>
      </c>
      <c r="AEY83" s="483">
        <v>0</v>
      </c>
    </row>
    <row r="84" spans="1:831" outlineLevel="2">
      <c r="A84" s="18">
        <f t="shared" si="221"/>
        <v>71</v>
      </c>
      <c r="B84" s="191">
        <f t="shared" ca="1" si="343"/>
        <v>51</v>
      </c>
      <c r="C84" s="458">
        <f t="shared" ca="1" si="225"/>
        <v>1200</v>
      </c>
      <c r="D84" s="119" t="str">
        <f t="shared" ca="1" si="226"/>
        <v>GSW</v>
      </c>
      <c r="E84" t="b">
        <v>0</v>
      </c>
      <c r="F84" t="b">
        <v>0</v>
      </c>
      <c r="G84" t="b">
        <f t="shared" si="373"/>
        <v>0</v>
      </c>
      <c r="H84" s="191">
        <f t="shared" ca="1" si="338"/>
        <v>20</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4</v>
      </c>
      <c r="N84" s="535" cm="1">
        <f t="array" aca="1" ref="N84" ca="1">INDEX(N$13:N83,$B84+1,1)</f>
        <v>3</v>
      </c>
      <c r="O84" s="535" cm="1">
        <f t="array" aca="1" ref="O84" ca="1">INDEX(O$13:O83,$B84+1,1)</f>
        <v>2</v>
      </c>
      <c r="P84" s="535" cm="1">
        <f t="array" aca="1" ref="P84" ca="1">INDEX(P$13:P83,$B84+1,1)</f>
        <v>0</v>
      </c>
      <c r="Q84" s="535" cm="1">
        <f t="array" aca="1" ref="Q84" ca="1">INDEX(Q$13:Q83,$B84+1,1)</f>
        <v>1</v>
      </c>
      <c r="R84" s="535" cm="1">
        <f t="array" aca="1" ref="R84" ca="1">INDEX(R$13:R83,$B84+1,1)</f>
        <v>1</v>
      </c>
      <c r="S84" s="535" cm="1">
        <f t="array" aca="1" ref="S84" ca="1">INDEX(S$13:S83,$B84+1,1)</f>
        <v>1</v>
      </c>
      <c r="T84" s="411">
        <f t="shared" ca="1" si="228"/>
        <v>2</v>
      </c>
      <c r="U84" s="411">
        <f t="shared" ca="1" si="228"/>
        <v>2</v>
      </c>
      <c r="V84" s="411">
        <f t="shared" ca="1" si="229"/>
        <v>2</v>
      </c>
      <c r="W84" s="777" t="b">
        <f t="shared" ca="1" si="230"/>
        <v>1</v>
      </c>
      <c r="X84" s="777" t="b">
        <f t="shared" ca="1" si="230"/>
        <v>1</v>
      </c>
      <c r="Y84" s="777" t="b">
        <f t="shared" ca="1" si="230"/>
        <v>1</v>
      </c>
      <c r="Z84" s="796" t="b" cm="1">
        <f t="array" aca="1" ref="Z84" ca="1">INDEX(Z$13:Z83,$B84+1,1)</f>
        <v>0</v>
      </c>
      <c r="AA84" s="411">
        <f t="shared" ca="1" si="328"/>
        <v>6</v>
      </c>
      <c r="AB84" s="411">
        <f t="shared" ca="1" si="231"/>
        <v>6</v>
      </c>
      <c r="AC84" s="535" cm="1">
        <f t="array" aca="1" ref="AC84" ca="1">INDEX(AC$13:AC83,$B84+1,1)</f>
        <v>6</v>
      </c>
      <c r="AD84" s="535" cm="1">
        <f t="array" aca="1" ref="AD84" ca="1">INDEX(AD$13:AD83,$B84+1,1)</f>
        <v>6</v>
      </c>
      <c r="AE84" s="535" cm="1">
        <f t="array" aca="1" ref="AE84" ca="1">INDEX(AE$13:AE83,$B84+1,1)</f>
        <v>0</v>
      </c>
      <c r="AF84" s="535" cm="1">
        <f t="array" aca="1" ref="AF84" ca="1">INDEX(AF$13:AF83,$B84+1,1)</f>
        <v>0</v>
      </c>
      <c r="AG84" s="535" cm="1">
        <f t="array" aca="1" ref="AG84" ca="1">INDEX(AG$13:AG83,$B84+1,1)</f>
        <v>0</v>
      </c>
      <c r="AH84" s="535" cm="1">
        <f t="array" aca="1" ref="AH84" ca="1">INDEX(AH$13:AH83,$B84+1,1)</f>
        <v>0</v>
      </c>
      <c r="AI84" s="87">
        <f t="shared" ca="1" si="350"/>
        <v>2</v>
      </c>
      <c r="AJ84" s="87">
        <f ca="1">INDEX(CHOOSE($N84,DataAutumn!i.AdultDrys,DataWinter!i.AdultDrys,DataSpring!i.AdultDrys),1,$T84)</f>
        <v>1</v>
      </c>
      <c r="AK84" s="535" cm="1">
        <f t="array" aca="1" ref="AK84" ca="1">INDEX(AK$13:AK83,$B84+1,1)</f>
        <v>2</v>
      </c>
      <c r="AL84" s="535" cm="1">
        <f t="array" aca="1" ref="AL84" ca="1">INDEX(AL$13:AL83,$B84+1,1)</f>
        <v>0</v>
      </c>
      <c r="AM84" s="535" cm="1">
        <f t="array" aca="1" ref="AM84" ca="1">INDEX(AM$13:AM83,$B84+1,1)</f>
        <v>2</v>
      </c>
      <c r="AN84" s="111"/>
      <c r="AO84" s="111"/>
      <c r="AP84" s="111"/>
      <c r="AQ84" s="111"/>
      <c r="AR84" s="111"/>
      <c r="AS84" s="111"/>
      <c r="AT84" s="111"/>
      <c r="AU84" s="111"/>
      <c r="AV84" s="111"/>
      <c r="AW84" s="111"/>
      <c r="AX84" s="111"/>
      <c r="AY84" s="111"/>
      <c r="AZ84" s="111" t="s">
        <v>3214</v>
      </c>
      <c r="BA84" s="312" t="str">
        <f ca="1">LEFT(BA83,LEN($BA$57))     &amp;    TEXT($H84," 00000 ")        &amp;      INDEX(i.ModelStructure,$I84,1)    &amp;" "
&amp; $D84                &amp;    " Past" &amp; TEXT($XV84,"??0%;;??0%;    ") &amp; IF($DK84=0," SFM","")&amp;IF($DK84=1," MFM","")&amp;IF($DK84=7," Mat","")&amp;IF($DQ84=TRUE,"&amp;BBT","    ")              &amp;      " TOL"&amp;INDEX(i.TOL_Desc,1,$N84)
&amp; " Scan"&amp;$AK84       &amp;    CHOOSE($K84+1," CFS"," GFS"," NFS")
&amp; " RR"&amp;TEXT(SUM($FD84:$FE84),"+00%;-00%;    ;@")
&amp; " EL"&amp;IF($EZ84="-","_Opt",TEXT($EZ84,"000%"))
&amp; " Emptys_"&amp;CHOOSE($AI84,"Free  ","Retain","Sell  ","Single")
&amp; " ("&amp;IF(OR($ZH84,AND($ZH84="-",$DD84)),"P","E")   &amp;IF(OR($ZJ84,AND($ZJ84="-",$DE84)),"T","t")        &amp;     "_F"&amp;IF($AAG84&lt;&gt;FALSE,3,0)+COUNTIF($ZY84:$AAC84,TRUE)+COUNTIF($BV84:$BW84,"&gt;0")&amp;IF($AAE84&lt;&gt;FALSE,3,0)+COUNTIF($BV84:$BW84,"&gt;0")&amp;"N"&amp;IF($AAJ84&lt;&gt;"-",$AAJ84,$DI84)&amp;IF($AAK84&lt;&gt;"-",$AAK84,$DJ84)&amp;"L"&amp;$AAV84&amp;$AAW84&amp;")"</f>
        <v>GHG 00020 SE GSW Past 35% MFM     TOLSpr Scan2 GFS RR+01% EL000% Emptys_Retain (PT_F33N11L11)</v>
      </c>
      <c r="BB84" s="8" t="str">
        <f ca="1">IF(COUNTIF($BA$13:$BA84,$BA84)=1,"-","Dup")</f>
        <v>-</v>
      </c>
      <c r="BC84" s="18"/>
      <c r="BD84" s="535" t="str" cm="1">
        <f t="array" aca="1" ref="BD84" ca="1">INDEX(BD$13:BD83,$B84+1,1)</f>
        <v>-</v>
      </c>
      <c r="BE84" s="535" t="str" cm="1">
        <f t="array" aca="1" ref="BE84" ca="1">INDEX(BE$13:BE83,$B84+1,1)</f>
        <v>-</v>
      </c>
      <c r="BF84" s="535" t="str" cm="1">
        <f t="array" aca="1" ref="BF84" ca="1">INDEX(BF$13:BF83,$B84+1,1)</f>
        <v>-</v>
      </c>
      <c r="BG84" s="535" t="str" cm="1">
        <f t="array" aca="1" ref="BG84" ca="1">INDEX(BG$13:BG83,$B84+1,1)</f>
        <v>-</v>
      </c>
      <c r="BH84" s="535" t="str" cm="1">
        <f t="array" aca="1" ref="BH84" ca="1">INDEX(BH$13:BH83,$B84+1,1)</f>
        <v>-</v>
      </c>
      <c r="BI84" s="535" t="str" cm="1">
        <f t="array" aca="1" ref="BI84" ca="1">INDEX(BI$13:BI83,$B84+1,1)</f>
        <v>-</v>
      </c>
      <c r="BJ84" s="535" t="str" cm="1">
        <f t="array" aca="1" ref="BJ84" ca="1">INDEX(BJ$13:BJ83,$B84+1,1)</f>
        <v>-</v>
      </c>
      <c r="BK84" s="535" t="str" cm="1">
        <f t="array" aca="1" ref="BK84" ca="1">INDEX(BK$13:BK83,$B84+1,1)</f>
        <v>-</v>
      </c>
      <c r="BL84" s="535" t="str" cm="1">
        <f t="array" aca="1" ref="BL84" ca="1">INDEX(BL$13:BL83,$B84+1,1)</f>
        <v>-</v>
      </c>
      <c r="BM84" s="18"/>
      <c r="BN84" s="411" t="b">
        <f t="shared" ca="1" si="387"/>
        <v>1</v>
      </c>
      <c r="BO84" s="411" t="str">
        <f t="shared" ca="1" si="387"/>
        <v>-</v>
      </c>
      <c r="BP84" s="411" t="b">
        <f t="shared" ca="1" si="387"/>
        <v>0</v>
      </c>
      <c r="BQ84" s="411" t="str">
        <f t="shared" ca="1" si="387"/>
        <v>-</v>
      </c>
      <c r="BR84" s="411" t="str">
        <f t="shared" ca="1" si="387"/>
        <v>-</v>
      </c>
      <c r="BS84" s="411" t="str">
        <f t="shared" ca="1" si="387"/>
        <v>-</v>
      </c>
      <c r="BT84" s="411" t="str">
        <f t="shared" ca="1" si="387"/>
        <v>-</v>
      </c>
      <c r="BU84" s="411" t="str">
        <f t="shared" ca="1" si="387"/>
        <v>-</v>
      </c>
      <c r="BV84" s="411" t="str">
        <f t="shared" ca="1" si="387"/>
        <v>-</v>
      </c>
      <c r="BW84" s="411" t="str">
        <f t="shared" ca="1" si="387"/>
        <v>-</v>
      </c>
      <c r="BX84" s="411" t="str">
        <f t="shared" ca="1" si="387"/>
        <v>-</v>
      </c>
      <c r="BY84" s="411" t="str">
        <f t="shared" ca="1" si="387"/>
        <v>-</v>
      </c>
      <c r="BZ84" s="411" t="b">
        <f t="shared" ca="1" si="387"/>
        <v>0</v>
      </c>
      <c r="CA84" s="87">
        <f t="shared" ca="1" si="387"/>
        <v>0</v>
      </c>
      <c r="CB84" s="535" t="str" cm="1">
        <f t="array" aca="1" ref="CB84" ca="1">INDEX(CB$13:CB83,$B84+1,1)</f>
        <v>-</v>
      </c>
      <c r="CC84" s="535" t="str" cm="1">
        <f t="array" aca="1" ref="CC84" ca="1">INDEX(CC$13:CC83,$B84+1,1)</f>
        <v>-</v>
      </c>
      <c r="CD84" s="535" t="str" cm="1">
        <f t="array" aca="1" ref="CD84" ca="1">INDEX(CD$13:CD83,$B84+1,1)</f>
        <v>-</v>
      </c>
      <c r="CE84" s="535" t="b" cm="1">
        <f t="array" aca="1" ref="CE84" ca="1">INDEX(CE$13:CE83,$B84+1,1)</f>
        <v>1</v>
      </c>
      <c r="CF84" s="18"/>
      <c r="CG84" s="535" t="str" cm="1">
        <f t="array" aca="1" ref="CG84" ca="1">INDEX(CG$13:CG83,$B84+1,1)</f>
        <v>-</v>
      </c>
      <c r="CH84" s="411" t="str">
        <f t="shared" ca="1" si="233"/>
        <v>-</v>
      </c>
      <c r="CI84" s="411">
        <f t="shared" ca="1" si="234"/>
        <v>1</v>
      </c>
      <c r="CJ84" s="411">
        <f t="shared" ca="1" si="234"/>
        <v>1</v>
      </c>
      <c r="CK84" s="535" t="str" cm="1">
        <f t="array" aca="1" ref="CK84" ca="1">INDEX(CK$13:CK83,$B84+1,1)</f>
        <v>-</v>
      </c>
      <c r="CL84" s="535" t="str" cm="1">
        <f t="array" aca="1" ref="CL84" ca="1">INDEX(CL$13:CL83,$B84+1,1)</f>
        <v>-</v>
      </c>
      <c r="CM84" s="535" t="str" cm="1">
        <f t="array" aca="1" ref="CM84" ca="1">INDEX(CM$13:CM83,$B84+1,1)</f>
        <v>-</v>
      </c>
      <c r="CN84" s="411" t="str">
        <f t="shared" ca="1" si="235"/>
        <v>-</v>
      </c>
      <c r="CO84" s="411">
        <f t="shared" ca="1" si="236"/>
        <v>1</v>
      </c>
      <c r="CP84" s="411">
        <f t="shared" ca="1" si="236"/>
        <v>1</v>
      </c>
      <c r="CQ84" s="535" t="str" cm="1">
        <f t="array" aca="1" ref="CQ84" ca="1">INDEX(CQ$13:CQ83,$B84+1,1)</f>
        <v>-</v>
      </c>
      <c r="CR84" s="411" t="str">
        <f t="shared" ca="1" si="237"/>
        <v>-</v>
      </c>
      <c r="CS84" s="411">
        <f t="shared" ca="1" si="238"/>
        <v>1</v>
      </c>
      <c r="CT84" s="535" t="str" cm="1">
        <f t="array" aca="1" ref="CT84" ca="1">INDEX(CT$13:CT83,$B84+1,1)</f>
        <v>-</v>
      </c>
      <c r="CU84" s="535" t="str" cm="1">
        <f t="array" aca="1" ref="CU84" ca="1">INDEX(CU$13:CU83,$B84+1,1)</f>
        <v>-</v>
      </c>
      <c r="CV84" s="411">
        <f t="shared" ca="1" si="239"/>
        <v>1</v>
      </c>
      <c r="CW84" s="535" t="str" cm="1">
        <f t="array" aca="1" ref="CW84" ca="1">INDEX(CW$13:CW83,$B84+1,1)</f>
        <v>-</v>
      </c>
      <c r="CX84" s="411" t="str">
        <f t="shared" ca="1" si="240"/>
        <v>-</v>
      </c>
      <c r="CY84" s="411">
        <f t="shared" ca="1" si="241"/>
        <v>1</v>
      </c>
      <c r="CZ84" s="411">
        <f t="shared" ca="1" si="241"/>
        <v>1</v>
      </c>
      <c r="DA84" s="535" cm="1">
        <f t="array" aca="1" ref="DA84" ca="1">INDEX(DA$13:DA83,$B84+1,1)</f>
        <v>720</v>
      </c>
      <c r="DB84" s="535" cm="1">
        <f t="array" aca="1" ref="DB84" ca="1">INDEX(DB$13:DB83,$B84+1,1)</f>
        <v>720</v>
      </c>
      <c r="DC84" s="18"/>
      <c r="DD84" s="535" t="b" cm="1">
        <f t="array" aca="1" ref="DD84" ca="1">INDEX(DD$13:DD83,$B84+1,1)</f>
        <v>1</v>
      </c>
      <c r="DE84" s="535" t="b" cm="1">
        <f t="array" aca="1" ref="DE84" ca="1">INDEX(DE$13:DE83,$B84+1,1)</f>
        <v>1</v>
      </c>
      <c r="DF84" s="535" t="b" cm="1">
        <f t="array" aca="1" ref="DF84" ca="1">INDEX(DF$13:DF83,$B84+1,1)</f>
        <v>1</v>
      </c>
      <c r="DG84" s="87">
        <f t="shared" ca="1" si="329"/>
        <v>0</v>
      </c>
      <c r="DH84" s="804" cm="1">
        <f t="array" aca="1" ref="DH84" ca="1">VALUE(IFERROR(VALUE($K84),0) &amp; _xlfn.SWITCH($CD84,"-",4,$CD84) &amp; $L84 &amp; $T84 &amp; "00" &amp; $N84 &amp; $AK84 &amp; $R84 &amp; _xlfn.SWITCH($AM84,3,1,$AM84) &amp; _xlfn.SWITCH($M84,4,0,$M84) &amp; _xlfn.SWITCH($AD84,6,1,$AD84))</f>
        <v>142200321201</v>
      </c>
      <c r="DI84" s="535" cm="1">
        <f t="array" aca="1" ref="DI84" ca="1">INDEX(DI$13:DI83,$B84+1,1)</f>
        <v>1</v>
      </c>
      <c r="DJ84" s="535" cm="1">
        <f t="array" aca="1" ref="DJ84" ca="1">INDEX(DJ$13:DJ83,$B84+1,1)</f>
        <v>1</v>
      </c>
      <c r="DK84" s="411">
        <f t="shared" ca="1" si="242"/>
        <v>1</v>
      </c>
      <c r="DL84" s="411">
        <f t="shared" ca="1" si="242"/>
        <v>60</v>
      </c>
      <c r="DM84" s="411" t="str">
        <f t="shared" ca="1" si="242"/>
        <v>-</v>
      </c>
      <c r="DN84" s="411" t="str">
        <f t="shared" ca="1" si="242"/>
        <v>-</v>
      </c>
      <c r="DO84" s="411" t="str">
        <f t="shared" ca="1" si="242"/>
        <v>-</v>
      </c>
      <c r="DP84" s="411" t="str">
        <f t="shared" ca="1" si="242"/>
        <v>-</v>
      </c>
      <c r="DQ84" s="411" t="b">
        <f t="shared" ca="1" si="243"/>
        <v>0</v>
      </c>
      <c r="DR84" s="411" t="str">
        <f t="shared" ca="1" si="244"/>
        <v>-</v>
      </c>
      <c r="DS84" s="411" t="str">
        <f t="shared" ca="1" si="244"/>
        <v>-</v>
      </c>
      <c r="DT84" s="411" t="str">
        <f t="shared" ca="1" si="244"/>
        <v>-</v>
      </c>
      <c r="DU84" s="411" t="str">
        <f t="shared" ca="1" si="244"/>
        <v>-</v>
      </c>
      <c r="DV84" s="411">
        <f t="shared" ca="1" si="244"/>
        <v>500</v>
      </c>
      <c r="DW84" s="411">
        <f t="shared" ca="1" si="244"/>
        <v>500</v>
      </c>
      <c r="DX84" s="411" t="str">
        <f t="shared" ca="1" si="244"/>
        <v>-</v>
      </c>
      <c r="DY84" s="411" t="str">
        <f t="shared" ca="1" si="244"/>
        <v>-</v>
      </c>
      <c r="DZ84" s="411" t="str">
        <f t="shared" ca="1" si="244"/>
        <v>-</v>
      </c>
      <c r="EA84" s="411" t="str">
        <f t="shared" ca="1" si="385"/>
        <v>-</v>
      </c>
      <c r="EB84" s="411" t="str">
        <f t="shared" ca="1" si="385"/>
        <v>-</v>
      </c>
      <c r="EC84" s="535" cm="1">
        <f t="array" aca="1" ref="EC84" ca="1">INDEX(EC$13:EC83,$B84+1,1)</f>
        <v>0</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535" cm="1">
        <f t="array" aca="1" ref="EL84" ca="1">INDEX(EL$13:EL83,$B84+1,1)</f>
        <v>999999</v>
      </c>
      <c r="EM84" s="535" cm="1">
        <f t="array" aca="1" ref="EM84" ca="1">INDEX(EM$13:EM83,$B84+1,1)</f>
        <v>999999</v>
      </c>
      <c r="EN84" s="535" cm="1">
        <f t="array" aca="1" ref="EN84" ca="1">INDEX(EN$13:EN83,$B84+1,1)</f>
        <v>999999</v>
      </c>
      <c r="EO84" s="535" cm="1">
        <f t="array" aca="1" ref="EO84" ca="1">INDEX(EO$13:EO83,$B84+1,1)</f>
        <v>999999</v>
      </c>
      <c r="EP84" s="782">
        <f t="shared" ca="1" si="246"/>
        <v>0</v>
      </c>
      <c r="EQ84" s="782">
        <f t="shared" ca="1" si="246"/>
        <v>0</v>
      </c>
      <c r="ER84" s="782">
        <f t="shared" ca="1" si="246"/>
        <v>999999</v>
      </c>
      <c r="ES84" s="800" t="str">
        <f t="shared" ca="1" si="330"/>
        <v>-</v>
      </c>
      <c r="ET84" s="800" t="str">
        <f t="shared" ca="1" si="247"/>
        <v>-</v>
      </c>
      <c r="EU84" s="801" t="str">
        <f t="shared" ca="1" si="248"/>
        <v>-</v>
      </c>
      <c r="EV84" s="802" t="str">
        <f t="shared" ca="1" si="374"/>
        <v>-</v>
      </c>
      <c r="EW84" s="781">
        <f t="shared" ca="1" si="249"/>
        <v>999999</v>
      </c>
      <c r="EX84" s="779">
        <f t="shared" ca="1" si="332"/>
        <v>999999</v>
      </c>
      <c r="EY84" s="780">
        <f t="shared" ca="1" si="333"/>
        <v>999999</v>
      </c>
      <c r="EZ84" s="727" cm="1">
        <f t="array" aca="1" ref="EZ84" ca="1">INDEX(i.ELMated,$AB84+1,1)</f>
        <v>0</v>
      </c>
      <c r="FA84" s="728" cm="1">
        <f t="array" aca="1" ref="FA84" ca="1">INDEX(i.ELMatedEst,$AA84+1,$T84)</f>
        <v>0</v>
      </c>
      <c r="FB84" s="535" t="str" cm="1">
        <f t="array" aca="1" ref="FB84" ca="1">INDEX(FB$13:FB83,$B84+1,1)</f>
        <v>-</v>
      </c>
      <c r="FC84" s="535" t="str" cm="1">
        <f t="array" aca="1" ref="FC84" ca="1">INDEX(FC$13:FC83,$B84+1,1)</f>
        <v>-</v>
      </c>
      <c r="FD84" s="664">
        <f t="shared" ca="1" si="250"/>
        <v>0</v>
      </c>
      <c r="FE84" s="666">
        <f t="shared" ca="1" si="251"/>
        <v>5.0000000000000001E-3</v>
      </c>
      <c r="FF84" s="191">
        <f t="shared" ca="1" si="339"/>
        <v>0.95</v>
      </c>
      <c r="FG84" s="667">
        <f t="shared" ca="1" si="252"/>
        <v>0.12</v>
      </c>
      <c r="FH84" s="667">
        <f ca="1">INDEX(CHOOSE($N84,DataAutumn!i.EL_PropnSold,DataWinter!i.EL_PropnSold,DataSpring!i.EL_PropnSold),$AI84,$T84)*INDEX(i.ELMatedEst,$AB84+1,$T84)*i.dAdultRR_ELPropSold
+INDEX(i.dryman,($AJ84-1)*4+$AI84,FH$7)</f>
        <v>0</v>
      </c>
      <c r="FI84" s="667">
        <f ca="1">INDEX(CHOOSE($N84,DataAutumn!i.EL_PropnSold,DataWinter!i.EL_PropnSold,DataSpring!i.EL_PropnSold),$AI84,$T84)*INDEX(i.ELMatedEst,$AB84+1,$T84)*i.dAdultRR_ELPropSold
+INDEX(i.dryman,($AJ84-1)*4+$AI84,FI$7)</f>
        <v>3.125E-2</v>
      </c>
      <c r="FJ84" s="667">
        <f ca="1">INDEX(CHOOSE($N84,DataAutumn!i.EL_PropnSold,DataWinter!i.EL_PropnSold,DataSpring!i.EL_PropnSold),$AI84,$T84)*INDEX(i.ELMatedEst,$AB84+1,$T84)*i.dAdultRR_ELPropSold
+INDEX(i.dryman,($AJ84-1)*4+$AI84,FJ$7)</f>
        <v>3.125E-2</v>
      </c>
      <c r="FK84" s="667">
        <f ca="1">INDEX(CHOOSE($N84,DataAutumn!i.EL_PropnSold,DataWinter!i.EL_PropnSold,DataSpring!i.EL_PropnSold),$AI84,$T84)*INDEX(i.ELMatedEst,$AB84+1,$T84)*i.dAdultRR_ELPropSold
+INDEX(i.dryman,($AJ84-1)*4+$AI84,FK$7)</f>
        <v>3.125E-2</v>
      </c>
      <c r="FL84" s="668">
        <f ca="1">INDEX(CHOOSE($N84,DataAutumn!i.EL_PropnSold,DataWinter!i.EL_PropnSold,DataSpring!i.EL_PropnSold),$AI84,$T84)*INDEX(i.ELMatedEst,$AB84+1,$T84)*i.dAdultLSurv_ELPropSold</f>
        <v>0</v>
      </c>
      <c r="FM84" s="666" t="b">
        <f t="shared" ca="1" si="253"/>
        <v>0</v>
      </c>
      <c r="FN84" s="666" t="b">
        <f t="shared" ca="1" si="253"/>
        <v>0</v>
      </c>
      <c r="FO84" s="716" t="b">
        <f t="shared" ca="1" si="254"/>
        <v>1</v>
      </c>
      <c r="FP84" s="666" t="b">
        <f t="shared" ca="1" si="253"/>
        <v>0</v>
      </c>
      <c r="FQ84" s="668">
        <f t="shared" ca="1" si="255"/>
        <v>1</v>
      </c>
      <c r="FR84" s="669">
        <f t="shared" ca="1" si="256"/>
        <v>0</v>
      </c>
      <c r="FS84" s="670" t="b">
        <f t="shared" ca="1" si="257"/>
        <v>0</v>
      </c>
      <c r="FT84" s="665" t="b">
        <f t="shared" ca="1" si="258"/>
        <v>0</v>
      </c>
      <c r="FU84" s="411" t="b">
        <f t="shared" ca="1" si="258"/>
        <v>0</v>
      </c>
      <c r="FV84" s="411" t="b">
        <f t="shared" ca="1" si="258"/>
        <v>1</v>
      </c>
      <c r="FW84" s="87">
        <f t="shared" ca="1" si="259"/>
        <v>2</v>
      </c>
      <c r="FX84" s="87">
        <f t="shared" ca="1" si="259"/>
        <v>2</v>
      </c>
      <c r="FY84" s="411">
        <f t="shared" ca="1" si="260"/>
        <v>1</v>
      </c>
      <c r="FZ84" s="411">
        <f t="shared" ca="1" si="261"/>
        <v>1</v>
      </c>
      <c r="GA84" s="411">
        <f t="shared" ca="1" si="261"/>
        <v>1</v>
      </c>
      <c r="GB84" s="411">
        <f t="shared" ca="1" si="262"/>
        <v>1</v>
      </c>
      <c r="GC84" s="411">
        <f t="shared" ca="1" si="263"/>
        <v>0.35</v>
      </c>
      <c r="GD84" s="411" t="b">
        <f t="shared" ca="1" si="263"/>
        <v>1</v>
      </c>
      <c r="GE84" s="411" t="b">
        <f t="shared" ca="1" si="263"/>
        <v>0</v>
      </c>
      <c r="GF84" s="411" t="b">
        <f t="shared" ca="1" si="263"/>
        <v>0</v>
      </c>
      <c r="GG84" s="411" t="b">
        <f t="shared" ca="1" si="263"/>
        <v>0</v>
      </c>
      <c r="GH84" s="87">
        <f t="shared" ca="1" si="264"/>
        <v>1</v>
      </c>
      <c r="GI84" s="87">
        <f t="shared" ca="1" si="264"/>
        <v>1</v>
      </c>
      <c r="GJ84" s="87">
        <f t="shared" ca="1" si="264"/>
        <v>1</v>
      </c>
      <c r="GK84" s="87">
        <f t="shared" ca="1" si="264"/>
        <v>1</v>
      </c>
      <c r="GL84" s="87">
        <f t="shared" ca="1" si="264"/>
        <v>1</v>
      </c>
      <c r="GM84" s="87">
        <f t="shared" ca="1" si="264"/>
        <v>1</v>
      </c>
      <c r="GN84" s="87">
        <f t="shared" ca="1" si="264"/>
        <v>1</v>
      </c>
      <c r="GO84" s="87">
        <f t="shared" ca="1" si="264"/>
        <v>1</v>
      </c>
      <c r="GP84" s="535" cm="1">
        <f t="array" aca="1" ref="GP84" ca="1">INDEX(GP$13:GP83,$B84+1,1)</f>
        <v>0</v>
      </c>
      <c r="GQ84" s="535" cm="1">
        <f t="array" aca="1" ref="GQ84" ca="1">INDEX(GQ$13:GQ83,$B84+1,1)</f>
        <v>0</v>
      </c>
      <c r="GR84" s="535" cm="1">
        <f t="array" aca="1" ref="GR84" ca="1">INDEX(GR$13:GR83,$B84+1,1)</f>
        <v>0</v>
      </c>
      <c r="GS84" s="535" cm="1">
        <f t="array" aca="1" ref="GS84" ca="1">INDEX(GS$13:GS83,$B84+1,1)</f>
        <v>0</v>
      </c>
      <c r="GT84" s="411" cm="1">
        <f t="array" aca="1" ref="GT84" ca="1">INDEX(i.dse_type,1,$L84)</f>
        <v>0</v>
      </c>
      <c r="GU84" s="535" t="str" cm="1">
        <f t="array" aca="1" ref="GU84" ca="1">INDEX(GU$13:GU83,$B84+1,1)</f>
        <v>-</v>
      </c>
      <c r="GV84" s="535" t="str" cm="1">
        <f t="array" aca="1" ref="GV84" ca="1">INDEX(GV$13:GV83,$B84+1,1)</f>
        <v>-</v>
      </c>
      <c r="GW84" s="535" t="str" cm="1">
        <f t="array" aca="1" ref="GW84" ca="1">INDEX(GW$13:GW83,$B84+1,1)</f>
        <v>-</v>
      </c>
      <c r="GX84" s="18"/>
      <c r="GY84" s="535" t="str" cm="1">
        <f t="array" aca="1" ref="GY84" ca="1">INDEX(GY$13:GY83,$B84+1,1)</f>
        <v>-</v>
      </c>
      <c r="GZ84" s="535" t="str" cm="1">
        <f t="array" aca="1" ref="GZ84" ca="1">INDEX(GZ$13:GZ83,$B84+1,1)</f>
        <v>-</v>
      </c>
      <c r="HA84" s="535" t="str" cm="1">
        <f t="array" aca="1" ref="HA84" ca="1">INDEX(HA$13:HA83,$B84+1,1)</f>
        <v>-</v>
      </c>
      <c r="HB84" s="411">
        <f t="shared" si="334"/>
        <v>0</v>
      </c>
      <c r="HC84" s="535" t="str" cm="1">
        <f t="array" aca="1" ref="HC84" ca="1">INDEX(HC$13:HC83,$B84+1,1)</f>
        <v>-</v>
      </c>
      <c r="HD84" s="535" cm="1">
        <f t="array" aca="1" ref="HD84" ca="1">INDEX(HD$13:HD83,$B84+1,1)</f>
        <v>1</v>
      </c>
      <c r="HE84" s="535" cm="1">
        <f t="array" aca="1" ref="HE84" ca="1">INDEX(HE$13:HE83,$B84+1,1)</f>
        <v>1</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535" t="str" cm="1">
        <f t="array" aca="1" ref="HM84" ca="1">INDEX(HM$13:HM83,$B84+1,1)</f>
        <v>-</v>
      </c>
      <c r="HN84" s="535" t="str" cm="1">
        <f t="array" aca="1" ref="HN84" ca="1">INDEX(HN$13:HN83,$B84+1,1)</f>
        <v>-</v>
      </c>
      <c r="HO84" s="535" t="str" cm="1">
        <f t="array" aca="1" ref="HO84" ca="1">INDEX(HO$13:HO83,$B84+1,1)</f>
        <v>-</v>
      </c>
      <c r="HP84" s="535" t="str" cm="1">
        <f t="array" aca="1" ref="HP84" ca="1">INDEX(HP$13:HP83,$B84+1,1)</f>
        <v>-</v>
      </c>
      <c r="HQ84" s="535" t="str" cm="1">
        <f t="array" aca="1" ref="HQ84" ca="1">INDEX(HQ$13:HQ83,$B84+1,1)</f>
        <v>-</v>
      </c>
      <c r="HR84" s="535" t="str" cm="1">
        <f t="array" aca="1" ref="HR84" ca="1">INDEX(HR$13:HR83,$B84+1,1)</f>
        <v>-</v>
      </c>
      <c r="HS84" s="535" t="str" cm="1">
        <f t="array" aca="1" ref="HS84" ca="1">INDEX(HS$13:HS83,$B84+1,1)</f>
        <v>-</v>
      </c>
      <c r="HT84" s="535" t="str" cm="1">
        <f t="array" aca="1" ref="HT84" ca="1">INDEX(HT$13:HT83,$B84+1,1)</f>
        <v>-</v>
      </c>
      <c r="HU84" s="535" t="str" cm="1">
        <f t="array" aca="1" ref="HU84" ca="1">INDEX(HU$13:HU83,$B84+1,1)</f>
        <v>-</v>
      </c>
      <c r="HV84" s="535" t="str" cm="1">
        <f t="array" aca="1" ref="HV84" ca="1">INDEX(HV$13:HV83,$B84+1,1)</f>
        <v>-</v>
      </c>
      <c r="HW84" s="535" t="str" cm="1">
        <f t="array" aca="1" ref="HW84" ca="1">INDEX(HW$13:HW83,$B84+1,1)</f>
        <v>-</v>
      </c>
      <c r="HX84" s="535" t="str" cm="1">
        <f t="array" aca="1" ref="HX84" ca="1">INDEX(HX$13:HX83,$B84+1,1)</f>
        <v>-</v>
      </c>
      <c r="HY84" s="535" t="str" cm="1">
        <f t="array" aca="1" ref="HY84" ca="1">INDEX(HY$13:HY83,$B84+1,1)</f>
        <v>-</v>
      </c>
      <c r="HZ84" s="535" t="str" cm="1">
        <f t="array" aca="1" ref="HZ84" ca="1">INDEX(HZ$13:HZ83,$B84+1,1)</f>
        <v>-</v>
      </c>
      <c r="IA84" s="535" cm="1">
        <f t="array" aca="1" ref="IA84" ca="1">INDEX(IA$13:IA83,$B84+1,1)</f>
        <v>0</v>
      </c>
      <c r="IB84" s="535" t="str" cm="1">
        <f t="array" aca="1" ref="IB84" ca="1">INDEX(IB$13:IB83,$B84+1,1)</f>
        <v>-</v>
      </c>
      <c r="IC84" s="535" cm="1">
        <f t="array" aca="1" ref="IC84" ca="1">INDEX(IC$13:IC83,$B84+1,1)</f>
        <v>1</v>
      </c>
      <c r="ID84" s="727">
        <f t="shared" si="265"/>
        <v>0</v>
      </c>
      <c r="IE84" s="727">
        <f t="shared" si="265"/>
        <v>0</v>
      </c>
      <c r="IF84" s="727">
        <f t="shared" si="265"/>
        <v>0</v>
      </c>
      <c r="IG84" s="727">
        <f t="shared" si="266"/>
        <v>0</v>
      </c>
      <c r="IH84" s="727">
        <f t="shared" si="266"/>
        <v>0</v>
      </c>
      <c r="II84" s="727">
        <f t="shared" si="266"/>
        <v>0</v>
      </c>
      <c r="IJ84" s="535" cm="1">
        <f t="array" aca="1" ref="IJ84" ca="1">INDEX(IJ$13:IJ83,$B84+1,1)</f>
        <v>0</v>
      </c>
      <c r="IK84" s="727">
        <f t="shared" si="267"/>
        <v>1</v>
      </c>
      <c r="IL84" s="727">
        <f t="shared" si="267"/>
        <v>0</v>
      </c>
      <c r="IM84" s="727">
        <f t="shared" si="267"/>
        <v>0</v>
      </c>
      <c r="IN84" s="727">
        <f t="shared" si="267"/>
        <v>0</v>
      </c>
      <c r="IO84" s="535" cm="1">
        <f t="array" aca="1" ref="IO84" ca="1">INDEX(IO$13:IO83,$B84+1,1)</f>
        <v>0</v>
      </c>
      <c r="IP84" s="727">
        <f t="shared" si="267"/>
        <v>0</v>
      </c>
      <c r="IQ84" s="18"/>
      <c r="IR84" s="535" t="str" cm="1">
        <f t="array" aca="1" ref="IR84" ca="1">INDEX(IR$13:IR83,$B84+1,1)</f>
        <v>-</v>
      </c>
      <c r="IS84" s="535" t="str" cm="1">
        <f t="array" aca="1" ref="IS84" ca="1">INDEX(IS$13:IS83,$B84+1,1)</f>
        <v>-</v>
      </c>
      <c r="IT84" s="535" t="str" cm="1">
        <f t="array" aca="1" ref="IT84" ca="1">INDEX(IT$13:IT83,$B84+1,1)</f>
        <v>-</v>
      </c>
      <c r="IU84" s="535" t="str" cm="1">
        <f t="array" aca="1" ref="IU84" ca="1">INDEX(IU$13:IU83,$B84+1,1)</f>
        <v>-</v>
      </c>
      <c r="IV84" s="535" t="str" cm="1">
        <f t="array" aca="1" ref="IV84" ca="1">INDEX(IV$13:IV83,$B84+1,1)</f>
        <v>-</v>
      </c>
      <c r="IW84" s="535" t="str" cm="1">
        <f t="array" aca="1" ref="IW84" ca="1">INDEX(IW$13:IW83,$B84+1,1)</f>
        <v>-</v>
      </c>
      <c r="IX84" s="535" t="str" cm="1">
        <f t="array" aca="1" ref="IX84" ca="1">INDEX(IX$13:IX83,$B84+1,1)</f>
        <v>-</v>
      </c>
      <c r="IY84" s="535" t="str" cm="1">
        <f t="array" aca="1" ref="IY84" ca="1">INDEX(IY$13:IY83,$B84+1,1)</f>
        <v>-</v>
      </c>
      <c r="IZ84" s="535" t="str" cm="1">
        <f t="array" aca="1" ref="IZ84" ca="1">INDEX(IZ$13:IZ83,$B84+1,1)</f>
        <v>-</v>
      </c>
      <c r="JA84" s="535" t="str" cm="1">
        <f t="array" aca="1" ref="JA84" ca="1">INDEX(JA$13:JA83,$B84+1,1)</f>
        <v>-</v>
      </c>
      <c r="JB84" s="535" t="str" cm="1">
        <f t="array" aca="1" ref="JB84" ca="1">INDEX(JB$13:JB83,$B84+1,1)</f>
        <v>-</v>
      </c>
      <c r="JC84" s="535" t="str" cm="1">
        <f t="array" aca="1" ref="JC84" ca="1">INDEX(JC$13:JC83,$B84+1,1)</f>
        <v>-</v>
      </c>
      <c r="JD84" s="535" t="str" cm="1">
        <f t="array" aca="1" ref="JD84" ca="1">INDEX(JD$13:JD83,$B84+1,1)</f>
        <v>-</v>
      </c>
      <c r="JE84" s="535" t="str" cm="1">
        <f t="array" aca="1" ref="JE84" ca="1">INDEX(JE$13:JE83,$B84+1,1)</f>
        <v>-</v>
      </c>
      <c r="JF84" s="535" t="str" cm="1">
        <f t="array" aca="1" ref="JF84" ca="1">INDEX(JF$13:JF83,$B84+1,1)</f>
        <v>-</v>
      </c>
      <c r="JG84" s="535" t="str" cm="1">
        <f t="array" aca="1" ref="JG84" ca="1">INDEX(JG$13:JG83,$B84+1,1)</f>
        <v>-</v>
      </c>
      <c r="JH84" s="535" cm="1">
        <f t="array" aca="1" ref="JH84" ca="1">INDEX(JH$13:JH83,$B84+1,1)</f>
        <v>0</v>
      </c>
      <c r="JI84" s="535" cm="1">
        <f t="array" aca="1" ref="JI84" ca="1">INDEX(JI$13:JI83,$B84+1,1)</f>
        <v>0</v>
      </c>
      <c r="JJ84" s="545" cm="1">
        <f t="array" aca="1" ref="JJ84" ca="1">IF(AND($N84=JJ$10,$AS84&lt;&gt;0),INDEX(i.LTWFeedLevels,$AS84,12),0)</f>
        <v>0</v>
      </c>
      <c r="JK84" s="630" cm="1">
        <f t="array" aca="1" ref="JK84" ca="1">IF(AND($N84=JK$10,$AT84&lt;&gt;0),INDEX(i.LTWFeedLevels,$AT84,12),0)</f>
        <v>0</v>
      </c>
      <c r="JL84" s="457">
        <f t="shared" ca="1" si="375"/>
        <v>0</v>
      </c>
      <c r="JM84" s="457">
        <f t="shared" ca="1" si="376"/>
        <v>0</v>
      </c>
      <c r="JN84" s="457">
        <f t="shared" ca="1" si="377"/>
        <v>0</v>
      </c>
      <c r="JO84" s="545" cm="1">
        <f t="array" aca="1" ref="JO84" ca="1">IF(AND($N84=JO$10,$AS84&lt;&gt;0),INDEX(i.LTWFeedLevels,$AS84,12),0)</f>
        <v>0</v>
      </c>
      <c r="JP84" s="630" cm="1">
        <f t="array" aca="1" ref="JP84" ca="1">IF(AND($N84=JP$10,$AT84&lt;&gt;0),INDEX(i.LTWFeedLevels,$AT84,12),0)</f>
        <v>0</v>
      </c>
      <c r="JQ84" s="457">
        <f t="shared" ca="1" si="378"/>
        <v>0</v>
      </c>
      <c r="JR84" s="457">
        <f t="shared" ca="1" si="379"/>
        <v>0</v>
      </c>
      <c r="JS84" s="457">
        <f t="shared" ca="1" si="380"/>
        <v>0</v>
      </c>
      <c r="JT84" s="545" cm="1">
        <f t="array" aca="1" ref="JT84" ca="1">IF(AND($N84=JT$10,$AS84&lt;&gt;0),INDEX(i.LTWFeedLevels,$AS84,12),0)</f>
        <v>0</v>
      </c>
      <c r="JU84" s="630" cm="1">
        <f t="array" aca="1" ref="JU84" ca="1">IF(AND($N84=JU$10,$AT84&lt;&gt;0),INDEX(i.LTWFeedLevels,$AT84,12),0)</f>
        <v>0</v>
      </c>
      <c r="JV84" s="457">
        <f t="shared" ca="1" si="381"/>
        <v>0</v>
      </c>
      <c r="JW84" s="457">
        <f t="shared" ca="1" si="382"/>
        <v>0</v>
      </c>
      <c r="JX84" s="457">
        <f t="shared" ca="1" si="383"/>
        <v>0</v>
      </c>
      <c r="JY84" s="189">
        <f t="shared" ca="1" si="271"/>
        <v>0</v>
      </c>
      <c r="JZ84" s="189">
        <f t="shared" ca="1" si="271"/>
        <v>0</v>
      </c>
      <c r="KA84" s="189">
        <f t="shared" ca="1" si="271"/>
        <v>0</v>
      </c>
      <c r="KB84" s="189">
        <f t="shared" ca="1" si="271"/>
        <v>0</v>
      </c>
      <c r="KC84" s="189">
        <f t="shared" ca="1" si="271"/>
        <v>0</v>
      </c>
      <c r="KD84" s="189">
        <f t="shared" ca="1" si="271"/>
        <v>0</v>
      </c>
      <c r="KE84" s="189">
        <f t="shared" ca="1" si="271"/>
        <v>0</v>
      </c>
      <c r="KF84" s="189">
        <f t="shared" ca="1" si="271"/>
        <v>0</v>
      </c>
      <c r="KG84" s="189">
        <f t="shared" ca="1" si="271"/>
        <v>0</v>
      </c>
      <c r="KH84" s="189">
        <f t="shared" ca="1" si="271"/>
        <v>0</v>
      </c>
      <c r="KI84" s="189">
        <f t="shared" ca="1" si="272"/>
        <v>0</v>
      </c>
      <c r="KJ84" s="189">
        <f t="shared" ca="1" si="272"/>
        <v>0</v>
      </c>
      <c r="KK84" s="189">
        <f t="shared" ca="1" si="272"/>
        <v>0</v>
      </c>
      <c r="KL84" s="189">
        <f t="shared" ca="1" si="272"/>
        <v>0</v>
      </c>
      <c r="KM84" s="189">
        <f t="shared" ca="1" si="272"/>
        <v>0</v>
      </c>
      <c r="KN84" s="189">
        <f t="shared" ca="1" si="272"/>
        <v>0</v>
      </c>
      <c r="KO84" s="189">
        <f t="shared" ca="1" si="272"/>
        <v>0</v>
      </c>
      <c r="KP84" s="189">
        <f t="shared" ca="1" si="272"/>
        <v>0</v>
      </c>
      <c r="KQ84" s="189">
        <f t="shared" ca="1" si="272"/>
        <v>0</v>
      </c>
      <c r="KR84" s="189">
        <f t="shared" ca="1" si="272"/>
        <v>0</v>
      </c>
      <c r="KS84" s="189">
        <f t="shared" ca="1" si="273"/>
        <v>0</v>
      </c>
      <c r="KT84" s="189">
        <f t="shared" ca="1" si="273"/>
        <v>0</v>
      </c>
      <c r="KU84" s="189">
        <f t="shared" ca="1" si="273"/>
        <v>0</v>
      </c>
      <c r="KV84" s="189">
        <f t="shared" ca="1" si="273"/>
        <v>0</v>
      </c>
      <c r="KW84" s="189">
        <f t="shared" ca="1" si="273"/>
        <v>0</v>
      </c>
      <c r="KX84" s="189">
        <f t="shared" ca="1" si="273"/>
        <v>0</v>
      </c>
      <c r="KY84" s="189">
        <f t="shared" ca="1" si="273"/>
        <v>0</v>
      </c>
      <c r="KZ84" s="189">
        <f t="shared" ca="1" si="273"/>
        <v>0</v>
      </c>
      <c r="LA84" s="189">
        <f t="shared" ca="1" si="273"/>
        <v>0</v>
      </c>
      <c r="LB84" s="189">
        <f t="shared" ca="1" si="273"/>
        <v>0</v>
      </c>
      <c r="LC84" s="189">
        <f t="shared" ca="1" si="274"/>
        <v>0</v>
      </c>
      <c r="LD84" s="189">
        <f t="shared" ca="1" si="274"/>
        <v>0</v>
      </c>
      <c r="LE84" s="189">
        <f t="shared" ca="1" si="274"/>
        <v>0</v>
      </c>
      <c r="LF84" s="189">
        <f t="shared" ca="1" si="274"/>
        <v>0</v>
      </c>
      <c r="LG84" s="189">
        <f t="shared" ca="1" si="274"/>
        <v>0</v>
      </c>
      <c r="LH84" s="189">
        <f t="shared" ca="1" si="274"/>
        <v>0</v>
      </c>
      <c r="LI84" s="189">
        <f t="shared" ca="1" si="274"/>
        <v>0</v>
      </c>
      <c r="LJ84" s="189">
        <f t="shared" ca="1" si="274"/>
        <v>0</v>
      </c>
      <c r="LK84" s="189">
        <f t="shared" ca="1" si="274"/>
        <v>0</v>
      </c>
      <c r="LL84" s="189">
        <f t="shared" ca="1" si="274"/>
        <v>0</v>
      </c>
      <c r="LM84" s="189">
        <f t="shared" ca="1" si="275"/>
        <v>0</v>
      </c>
      <c r="LN84" s="189">
        <f t="shared" ca="1" si="275"/>
        <v>0</v>
      </c>
      <c r="LO84" s="189">
        <f t="shared" ca="1" si="275"/>
        <v>0</v>
      </c>
      <c r="LP84" s="189">
        <f t="shared" ca="1" si="275"/>
        <v>0</v>
      </c>
      <c r="LQ84" s="189">
        <f t="shared" ca="1" si="275"/>
        <v>0</v>
      </c>
      <c r="LR84" s="189">
        <f t="shared" ca="1" si="275"/>
        <v>0</v>
      </c>
      <c r="LS84" s="189">
        <f t="shared" ca="1" si="275"/>
        <v>0</v>
      </c>
      <c r="LT84" s="189">
        <f t="shared" ca="1" si="275"/>
        <v>0</v>
      </c>
      <c r="LU84" s="189">
        <f t="shared" ca="1" si="275"/>
        <v>0</v>
      </c>
      <c r="LV84" s="189">
        <f t="shared" ca="1" si="275"/>
        <v>0</v>
      </c>
      <c r="LW84" s="189">
        <f t="shared" ca="1" si="276"/>
        <v>0</v>
      </c>
      <c r="LX84" s="189">
        <f t="shared" ca="1" si="276"/>
        <v>0</v>
      </c>
      <c r="LY84" s="189">
        <f t="shared" ca="1" si="276"/>
        <v>0</v>
      </c>
      <c r="LZ84" s="189">
        <f t="shared" ca="1" si="276"/>
        <v>0</v>
      </c>
      <c r="MA84" s="189">
        <f t="shared" ca="1" si="276"/>
        <v>0</v>
      </c>
      <c r="MB84" s="189">
        <f t="shared" ca="1" si="276"/>
        <v>0</v>
      </c>
      <c r="MC84" s="189">
        <f t="shared" ca="1" si="276"/>
        <v>0</v>
      </c>
      <c r="MD84" s="189">
        <f t="shared" ca="1" si="276"/>
        <v>0</v>
      </c>
      <c r="ME84" s="189">
        <f t="shared" ca="1" si="276"/>
        <v>0</v>
      </c>
      <c r="MF84" s="189">
        <f t="shared" ca="1" si="276"/>
        <v>0</v>
      </c>
      <c r="MG84" s="189">
        <f t="shared" ca="1" si="277"/>
        <v>0</v>
      </c>
      <c r="MH84" s="189">
        <f t="shared" ca="1" si="277"/>
        <v>0</v>
      </c>
      <c r="MI84" s="189">
        <f t="shared" ca="1" si="277"/>
        <v>0</v>
      </c>
      <c r="MJ84" s="189">
        <f t="shared" ca="1" si="277"/>
        <v>0</v>
      </c>
      <c r="MK84" s="189">
        <f t="shared" ca="1" si="277"/>
        <v>0</v>
      </c>
      <c r="ML84" s="189">
        <f t="shared" ca="1" si="277"/>
        <v>0</v>
      </c>
      <c r="MM84" s="189">
        <f t="shared" ca="1" si="277"/>
        <v>0</v>
      </c>
      <c r="MN84" s="189">
        <f t="shared" ca="1" si="277"/>
        <v>0</v>
      </c>
      <c r="MO84" s="189">
        <f t="shared" ca="1" si="277"/>
        <v>0</v>
      </c>
      <c r="MP84" s="189">
        <f t="shared" ca="1" si="277"/>
        <v>0</v>
      </c>
      <c r="MQ84" s="189">
        <f t="shared" ca="1" si="277"/>
        <v>0</v>
      </c>
      <c r="MR84" s="189">
        <f t="shared" ca="1" si="277"/>
        <v>0</v>
      </c>
      <c r="MS84" s="557">
        <f t="shared" ca="1" si="278"/>
        <v>0</v>
      </c>
      <c r="MT84" s="557">
        <f t="shared" ca="1" si="278"/>
        <v>0</v>
      </c>
      <c r="MU84" s="557">
        <f t="shared" ca="1" si="278"/>
        <v>0</v>
      </c>
      <c r="MV84" s="557">
        <f t="shared" ca="1" si="278"/>
        <v>0</v>
      </c>
      <c r="MW84" s="557">
        <f t="shared" ca="1" si="278"/>
        <v>0</v>
      </c>
      <c r="MX84" s="557">
        <f t="shared" ca="1" si="278"/>
        <v>0</v>
      </c>
      <c r="MY84" s="557">
        <f t="shared" ca="1" si="278"/>
        <v>0</v>
      </c>
      <c r="MZ84" s="557">
        <f t="shared" ca="1" si="278"/>
        <v>0</v>
      </c>
      <c r="NA84" s="557">
        <f t="shared" ca="1" si="278"/>
        <v>0</v>
      </c>
      <c r="NB84" s="557">
        <f t="shared" ca="1" si="278"/>
        <v>0</v>
      </c>
      <c r="NC84" s="557">
        <f t="shared" ca="1" si="279"/>
        <v>0</v>
      </c>
      <c r="ND84" s="557">
        <f t="shared" ca="1" si="279"/>
        <v>0</v>
      </c>
      <c r="NE84" s="557">
        <f t="shared" ca="1" si="279"/>
        <v>0</v>
      </c>
      <c r="NF84" s="557">
        <f t="shared" ca="1" si="279"/>
        <v>0</v>
      </c>
      <c r="NG84" s="557">
        <f t="shared" ca="1" si="279"/>
        <v>0</v>
      </c>
      <c r="NH84" s="557">
        <f t="shared" ca="1" si="279"/>
        <v>0</v>
      </c>
      <c r="NI84" s="557">
        <f t="shared" ca="1" si="279"/>
        <v>0</v>
      </c>
      <c r="NJ84" s="557">
        <f t="shared" ca="1" si="279"/>
        <v>0</v>
      </c>
      <c r="NK84" s="557">
        <f t="shared" ca="1" si="279"/>
        <v>0</v>
      </c>
      <c r="NL84" s="557">
        <f t="shared" ca="1" si="279"/>
        <v>0</v>
      </c>
      <c r="NM84" s="557">
        <f t="shared" ca="1" si="280"/>
        <v>0</v>
      </c>
      <c r="NN84" s="557">
        <f t="shared" ca="1" si="280"/>
        <v>0</v>
      </c>
      <c r="NO84" s="557">
        <f t="shared" ca="1" si="280"/>
        <v>0</v>
      </c>
      <c r="NP84" s="557">
        <f t="shared" ca="1" si="280"/>
        <v>0</v>
      </c>
      <c r="NQ84" s="557">
        <f t="shared" ca="1" si="280"/>
        <v>0</v>
      </c>
      <c r="NR84" s="557">
        <f t="shared" ca="1" si="280"/>
        <v>0</v>
      </c>
      <c r="NS84" s="557">
        <f t="shared" ca="1" si="280"/>
        <v>0</v>
      </c>
      <c r="NT84" s="557">
        <f t="shared" ca="1" si="280"/>
        <v>0</v>
      </c>
      <c r="NU84" s="557">
        <f t="shared" ca="1" si="280"/>
        <v>0</v>
      </c>
      <c r="NV84" s="557">
        <f t="shared" ca="1" si="280"/>
        <v>0</v>
      </c>
      <c r="NW84" s="557">
        <f t="shared" ca="1" si="281"/>
        <v>0</v>
      </c>
      <c r="NX84" s="557">
        <f t="shared" ca="1" si="281"/>
        <v>0</v>
      </c>
      <c r="NY84" s="557">
        <f t="shared" ca="1" si="281"/>
        <v>0</v>
      </c>
      <c r="NZ84" s="557">
        <f t="shared" ca="1" si="281"/>
        <v>0</v>
      </c>
      <c r="OA84" s="557">
        <f t="shared" ca="1" si="281"/>
        <v>0</v>
      </c>
      <c r="OB84" s="557">
        <f t="shared" ca="1" si="281"/>
        <v>0</v>
      </c>
      <c r="OC84" s="557">
        <f t="shared" ca="1" si="281"/>
        <v>0</v>
      </c>
      <c r="OD84" s="557">
        <f t="shared" ca="1" si="281"/>
        <v>0</v>
      </c>
      <c r="OE84" s="557">
        <f t="shared" ca="1" si="281"/>
        <v>0</v>
      </c>
      <c r="OF84" s="557">
        <f t="shared" ca="1" si="281"/>
        <v>0</v>
      </c>
      <c r="OG84" s="557">
        <f t="shared" ca="1" si="282"/>
        <v>0</v>
      </c>
      <c r="OH84" s="557">
        <f t="shared" ca="1" si="282"/>
        <v>0</v>
      </c>
      <c r="OI84" s="557">
        <f t="shared" ca="1" si="282"/>
        <v>0</v>
      </c>
      <c r="OJ84" s="557">
        <f t="shared" ca="1" si="282"/>
        <v>0</v>
      </c>
      <c r="OK84" s="557">
        <f t="shared" ca="1" si="282"/>
        <v>0</v>
      </c>
      <c r="OL84" s="557">
        <f t="shared" ca="1" si="282"/>
        <v>0</v>
      </c>
      <c r="OM84" s="557">
        <f t="shared" ca="1" si="282"/>
        <v>0</v>
      </c>
      <c r="ON84" s="557">
        <f t="shared" ca="1" si="282"/>
        <v>0</v>
      </c>
      <c r="OO84" s="557">
        <f t="shared" ca="1" si="282"/>
        <v>0</v>
      </c>
      <c r="OP84" s="557">
        <f t="shared" ca="1" si="282"/>
        <v>0</v>
      </c>
      <c r="OQ84" s="557">
        <f t="shared" ca="1" si="283"/>
        <v>0</v>
      </c>
      <c r="OR84" s="557">
        <f t="shared" ca="1" si="283"/>
        <v>0</v>
      </c>
      <c r="OS84" s="557">
        <f t="shared" ca="1" si="283"/>
        <v>0</v>
      </c>
      <c r="OT84" s="557">
        <f t="shared" ca="1" si="283"/>
        <v>0</v>
      </c>
      <c r="OU84" s="557">
        <f t="shared" ca="1" si="283"/>
        <v>0</v>
      </c>
      <c r="OV84" s="557">
        <f t="shared" ca="1" si="283"/>
        <v>0</v>
      </c>
      <c r="OW84" s="557">
        <f t="shared" ca="1" si="283"/>
        <v>0</v>
      </c>
      <c r="OX84" s="557">
        <f t="shared" ca="1" si="283"/>
        <v>0</v>
      </c>
      <c r="OY84" s="557">
        <f t="shared" ca="1" si="283"/>
        <v>0</v>
      </c>
      <c r="OZ84" s="557">
        <f t="shared" ca="1" si="283"/>
        <v>0</v>
      </c>
      <c r="PA84" s="557">
        <f t="shared" ca="1" si="284"/>
        <v>0</v>
      </c>
      <c r="PB84" s="557">
        <f t="shared" ca="1" si="284"/>
        <v>0</v>
      </c>
      <c r="PC84" s="557">
        <f t="shared" ca="1" si="284"/>
        <v>0</v>
      </c>
      <c r="PD84" s="557">
        <f t="shared" ca="1" si="284"/>
        <v>0</v>
      </c>
      <c r="PE84" s="557">
        <f t="shared" ca="1" si="284"/>
        <v>0</v>
      </c>
      <c r="PF84" s="557">
        <f t="shared" ca="1" si="284"/>
        <v>0</v>
      </c>
      <c r="PG84" s="557">
        <f t="shared" ca="1" si="284"/>
        <v>0</v>
      </c>
      <c r="PH84" s="557">
        <f t="shared" ca="1" si="284"/>
        <v>0</v>
      </c>
      <c r="PI84" s="557">
        <f t="shared" ca="1" si="284"/>
        <v>0</v>
      </c>
      <c r="PJ84" s="557">
        <f t="shared" ca="1" si="284"/>
        <v>0</v>
      </c>
      <c r="PK84" s="557">
        <f t="shared" ca="1" si="285"/>
        <v>0</v>
      </c>
      <c r="PL84" s="557">
        <f t="shared" ca="1" si="285"/>
        <v>0</v>
      </c>
      <c r="PM84" s="557">
        <f t="shared" ca="1" si="285"/>
        <v>0</v>
      </c>
      <c r="PN84" s="557">
        <f t="shared" ca="1" si="285"/>
        <v>0</v>
      </c>
      <c r="PO84" s="557">
        <f t="shared" ca="1" si="285"/>
        <v>0</v>
      </c>
      <c r="PP84" s="557">
        <f t="shared" ca="1" si="285"/>
        <v>0</v>
      </c>
      <c r="PQ84" s="557">
        <f t="shared" ca="1" si="285"/>
        <v>0</v>
      </c>
      <c r="PR84" s="557">
        <f t="shared" ca="1" si="285"/>
        <v>0</v>
      </c>
      <c r="PS84" s="557">
        <f t="shared" ca="1" si="285"/>
        <v>0</v>
      </c>
      <c r="PT84" s="557">
        <f t="shared" ca="1" si="285"/>
        <v>0</v>
      </c>
      <c r="PU84" s="557">
        <f t="shared" ca="1" si="286"/>
        <v>0</v>
      </c>
      <c r="PV84" s="557">
        <f t="shared" ca="1" si="286"/>
        <v>0</v>
      </c>
      <c r="PW84" s="557">
        <f t="shared" ca="1" si="286"/>
        <v>0</v>
      </c>
      <c r="PX84" s="557">
        <f t="shared" ca="1" si="286"/>
        <v>0</v>
      </c>
      <c r="PY84" s="557">
        <f t="shared" ca="1" si="286"/>
        <v>0</v>
      </c>
      <c r="PZ84" s="557">
        <f t="shared" ca="1" si="286"/>
        <v>0</v>
      </c>
      <c r="QA84" s="557">
        <f t="shared" ca="1" si="286"/>
        <v>0</v>
      </c>
      <c r="QB84" s="557">
        <f t="shared" ca="1" si="286"/>
        <v>0</v>
      </c>
      <c r="QC84" s="557">
        <f t="shared" ca="1" si="286"/>
        <v>0</v>
      </c>
      <c r="QD84" s="557">
        <f t="shared" ca="1" si="286"/>
        <v>0</v>
      </c>
      <c r="QE84" s="557">
        <f t="shared" ca="1" si="287"/>
        <v>0</v>
      </c>
      <c r="QF84" s="557">
        <f t="shared" ca="1" si="287"/>
        <v>0</v>
      </c>
      <c r="QG84" s="557">
        <f t="shared" ca="1" si="287"/>
        <v>0</v>
      </c>
      <c r="QH84" s="557">
        <f t="shared" ca="1" si="287"/>
        <v>0</v>
      </c>
      <c r="QI84" s="557">
        <f t="shared" ca="1" si="287"/>
        <v>0</v>
      </c>
      <c r="QJ84" s="557">
        <f t="shared" ca="1" si="287"/>
        <v>0</v>
      </c>
      <c r="QK84" s="557">
        <f t="shared" ca="1" si="287"/>
        <v>0</v>
      </c>
      <c r="QL84" s="557">
        <f t="shared" ca="1" si="287"/>
        <v>0</v>
      </c>
      <c r="QM84" s="557">
        <f t="shared" ca="1" si="287"/>
        <v>0</v>
      </c>
      <c r="QN84" s="557">
        <f t="shared" ca="1" si="287"/>
        <v>0</v>
      </c>
      <c r="QO84" s="557">
        <f t="shared" ca="1" si="288"/>
        <v>0</v>
      </c>
      <c r="QP84" s="557">
        <f t="shared" ca="1" si="288"/>
        <v>0</v>
      </c>
      <c r="QQ84" s="557">
        <f t="shared" ca="1" si="288"/>
        <v>0</v>
      </c>
      <c r="QR84" s="557">
        <f t="shared" ca="1" si="288"/>
        <v>0</v>
      </c>
      <c r="QS84" s="557">
        <f t="shared" ca="1" si="288"/>
        <v>0</v>
      </c>
      <c r="QT84" s="557">
        <f t="shared" ca="1" si="288"/>
        <v>0</v>
      </c>
      <c r="QU84" s="557">
        <f t="shared" ca="1" si="288"/>
        <v>0</v>
      </c>
      <c r="QV84" s="557">
        <f t="shared" ca="1" si="288"/>
        <v>0</v>
      </c>
      <c r="QW84" s="557">
        <f t="shared" ca="1" si="288"/>
        <v>0</v>
      </c>
      <c r="QX84" s="557">
        <f t="shared" ca="1" si="288"/>
        <v>0</v>
      </c>
      <c r="QY84" s="557">
        <f t="shared" ca="1" si="289"/>
        <v>0</v>
      </c>
      <c r="QZ84" s="557">
        <f t="shared" ca="1" si="289"/>
        <v>0</v>
      </c>
      <c r="RA84" s="557">
        <f t="shared" ca="1" si="289"/>
        <v>0</v>
      </c>
      <c r="RB84" s="557">
        <f t="shared" ca="1" si="289"/>
        <v>0</v>
      </c>
      <c r="RC84" s="557">
        <f t="shared" ca="1" si="289"/>
        <v>0</v>
      </c>
      <c r="RD84" s="557">
        <f t="shared" ca="1" si="289"/>
        <v>0</v>
      </c>
      <c r="RE84" s="557">
        <f t="shared" ca="1" si="289"/>
        <v>0</v>
      </c>
      <c r="RF84" s="557">
        <f t="shared" ca="1" si="289"/>
        <v>0</v>
      </c>
      <c r="RG84" s="557">
        <f t="shared" ca="1" si="289"/>
        <v>0</v>
      </c>
      <c r="RH84" s="557">
        <f t="shared" ca="1" si="289"/>
        <v>0</v>
      </c>
      <c r="RI84" s="557">
        <f t="shared" ca="1" si="290"/>
        <v>0</v>
      </c>
      <c r="RJ84" s="557">
        <f t="shared" ca="1" si="290"/>
        <v>0</v>
      </c>
      <c r="RK84" s="557">
        <f t="shared" ca="1" si="290"/>
        <v>0</v>
      </c>
      <c r="RL84" s="557">
        <f t="shared" ca="1" si="290"/>
        <v>0</v>
      </c>
      <c r="RM84" s="557">
        <f t="shared" ca="1" si="290"/>
        <v>0</v>
      </c>
      <c r="RN84" s="557">
        <f t="shared" ca="1" si="290"/>
        <v>0</v>
      </c>
      <c r="RO84" s="557">
        <f t="shared" ca="1" si="290"/>
        <v>0</v>
      </c>
      <c r="RP84" s="557">
        <f t="shared" ca="1" si="290"/>
        <v>0</v>
      </c>
      <c r="RQ84" s="557">
        <f t="shared" ca="1" si="290"/>
        <v>0</v>
      </c>
      <c r="RR84" s="557">
        <f t="shared" ca="1" si="290"/>
        <v>0</v>
      </c>
      <c r="RS84" s="557">
        <f t="shared" ca="1" si="291"/>
        <v>0</v>
      </c>
      <c r="RT84" s="557">
        <f t="shared" ca="1" si="291"/>
        <v>0</v>
      </c>
      <c r="RU84" s="557">
        <f t="shared" ca="1" si="291"/>
        <v>0</v>
      </c>
      <c r="RV84" s="557">
        <f t="shared" ca="1" si="291"/>
        <v>0</v>
      </c>
      <c r="RW84" s="557">
        <f t="shared" ca="1" si="291"/>
        <v>0</v>
      </c>
      <c r="RX84" s="557">
        <f t="shared" ca="1" si="291"/>
        <v>0</v>
      </c>
      <c r="RY84" s="557">
        <f t="shared" ca="1" si="291"/>
        <v>0</v>
      </c>
      <c r="RZ84" s="557">
        <f t="shared" ca="1" si="291"/>
        <v>0</v>
      </c>
      <c r="SA84" s="557">
        <f t="shared" ca="1" si="291"/>
        <v>0</v>
      </c>
      <c r="SB84" s="557">
        <f t="shared" ca="1" si="291"/>
        <v>0</v>
      </c>
      <c r="SC84" s="557">
        <f t="shared" ca="1" si="292"/>
        <v>0</v>
      </c>
      <c r="SD84" s="557">
        <f t="shared" ca="1" si="292"/>
        <v>0</v>
      </c>
      <c r="SE84" s="557">
        <f t="shared" ca="1" si="292"/>
        <v>0</v>
      </c>
      <c r="SF84" s="557">
        <f t="shared" ca="1" si="292"/>
        <v>0</v>
      </c>
      <c r="SG84" s="557">
        <f t="shared" ca="1" si="292"/>
        <v>0</v>
      </c>
      <c r="SH84" s="557">
        <f t="shared" ca="1" si="292"/>
        <v>0</v>
      </c>
      <c r="SI84" s="557">
        <f t="shared" ca="1" si="292"/>
        <v>0</v>
      </c>
      <c r="SJ84" s="557">
        <f t="shared" ca="1" si="292"/>
        <v>0</v>
      </c>
      <c r="SK84" s="557">
        <f t="shared" ca="1" si="292"/>
        <v>0</v>
      </c>
      <c r="SL84" s="557">
        <f t="shared" ca="1" si="292"/>
        <v>0</v>
      </c>
      <c r="SM84" s="557">
        <f t="shared" ca="1" si="293"/>
        <v>0</v>
      </c>
      <c r="SN84" s="557">
        <f t="shared" ca="1" si="293"/>
        <v>0</v>
      </c>
      <c r="SO84" s="557">
        <f t="shared" ca="1" si="293"/>
        <v>0</v>
      </c>
      <c r="SP84" s="557">
        <f t="shared" ca="1" si="293"/>
        <v>0</v>
      </c>
      <c r="SQ84" s="557">
        <f t="shared" ca="1" si="293"/>
        <v>0</v>
      </c>
      <c r="SR84" s="557">
        <f t="shared" ca="1" si="293"/>
        <v>0</v>
      </c>
      <c r="SS84" s="557">
        <f t="shared" ca="1" si="293"/>
        <v>0</v>
      </c>
      <c r="ST84" s="557">
        <f t="shared" ca="1" si="293"/>
        <v>0</v>
      </c>
      <c r="SU84" s="557">
        <f t="shared" ca="1" si="293"/>
        <v>0</v>
      </c>
      <c r="SV84" s="557">
        <f t="shared" ca="1" si="293"/>
        <v>0</v>
      </c>
      <c r="SW84" s="557">
        <f t="shared" ca="1" si="294"/>
        <v>0</v>
      </c>
      <c r="SX84" s="557">
        <f t="shared" ca="1" si="294"/>
        <v>0</v>
      </c>
      <c r="SY84" s="557">
        <f t="shared" ca="1" si="294"/>
        <v>0</v>
      </c>
      <c r="SZ84" s="557">
        <f t="shared" ca="1" si="294"/>
        <v>0</v>
      </c>
      <c r="TA84" s="557">
        <f t="shared" ca="1" si="294"/>
        <v>0</v>
      </c>
      <c r="TB84" s="557">
        <f t="shared" ca="1" si="294"/>
        <v>0</v>
      </c>
      <c r="TC84" s="557">
        <f t="shared" ca="1" si="294"/>
        <v>0</v>
      </c>
      <c r="TD84" s="557">
        <f t="shared" ca="1" si="294"/>
        <v>0</v>
      </c>
      <c r="TE84" s="557">
        <f t="shared" ca="1" si="294"/>
        <v>0</v>
      </c>
      <c r="TF84" s="557">
        <f t="shared" ca="1" si="294"/>
        <v>0</v>
      </c>
      <c r="TG84" s="557">
        <f t="shared" ca="1" si="295"/>
        <v>0</v>
      </c>
      <c r="TH84" s="557">
        <f t="shared" ca="1" si="295"/>
        <v>0</v>
      </c>
      <c r="TI84" s="557">
        <f t="shared" ca="1" si="295"/>
        <v>0</v>
      </c>
      <c r="TJ84" s="557">
        <f t="shared" ca="1" si="295"/>
        <v>0</v>
      </c>
      <c r="TK84" s="557">
        <f t="shared" ca="1" si="295"/>
        <v>0</v>
      </c>
      <c r="TL84" s="557">
        <f t="shared" ca="1" si="295"/>
        <v>0</v>
      </c>
      <c r="TM84" s="557">
        <f t="shared" ca="1" si="295"/>
        <v>0</v>
      </c>
      <c r="TN84" s="557">
        <f t="shared" ca="1" si="295"/>
        <v>0</v>
      </c>
      <c r="TO84" s="557">
        <f t="shared" ca="1" si="295"/>
        <v>0</v>
      </c>
      <c r="TP84" s="557">
        <f t="shared" ca="1" si="295"/>
        <v>0</v>
      </c>
      <c r="TQ84" s="557">
        <f t="shared" ca="1" si="296"/>
        <v>0</v>
      </c>
      <c r="TR84" s="557">
        <f t="shared" ca="1" si="296"/>
        <v>0</v>
      </c>
      <c r="TS84" s="557">
        <f t="shared" ca="1" si="296"/>
        <v>0</v>
      </c>
      <c r="TT84" s="557">
        <f t="shared" ca="1" si="296"/>
        <v>0</v>
      </c>
      <c r="TU84" s="557">
        <f t="shared" ca="1" si="296"/>
        <v>0</v>
      </c>
      <c r="TV84" s="557">
        <f t="shared" ca="1" si="296"/>
        <v>0</v>
      </c>
      <c r="TW84" s="557">
        <f t="shared" ca="1" si="296"/>
        <v>0</v>
      </c>
      <c r="TX84" s="557">
        <f t="shared" ca="1" si="296"/>
        <v>0</v>
      </c>
      <c r="TY84" s="557">
        <f t="shared" ca="1" si="296"/>
        <v>0</v>
      </c>
      <c r="TZ84" s="557">
        <f t="shared" ca="1" si="296"/>
        <v>0</v>
      </c>
      <c r="UA84" s="557">
        <f t="shared" ca="1" si="297"/>
        <v>0</v>
      </c>
      <c r="UB84" s="557">
        <f t="shared" ca="1" si="297"/>
        <v>0</v>
      </c>
      <c r="UC84" s="557">
        <f t="shared" ca="1" si="297"/>
        <v>0</v>
      </c>
      <c r="UD84" s="557">
        <f t="shared" ca="1" si="297"/>
        <v>0</v>
      </c>
      <c r="UE84" s="557">
        <f t="shared" ca="1" si="297"/>
        <v>0</v>
      </c>
      <c r="UF84" s="557">
        <f t="shared" ca="1" si="297"/>
        <v>0</v>
      </c>
      <c r="UG84" s="557">
        <f t="shared" ca="1" si="297"/>
        <v>0</v>
      </c>
      <c r="UH84" s="557">
        <f t="shared" ca="1" si="297"/>
        <v>0</v>
      </c>
      <c r="UI84" s="557">
        <f t="shared" ca="1" si="297"/>
        <v>0</v>
      </c>
      <c r="UJ84" s="557">
        <f t="shared" ca="1" si="297"/>
        <v>0</v>
      </c>
      <c r="UK84" s="557">
        <f t="shared" ca="1" si="298"/>
        <v>0</v>
      </c>
      <c r="UL84" s="557">
        <f t="shared" ca="1" si="298"/>
        <v>0</v>
      </c>
      <c r="UM84" s="557">
        <f t="shared" ca="1" si="298"/>
        <v>0</v>
      </c>
      <c r="UN84" s="557">
        <f t="shared" ca="1" si="298"/>
        <v>0</v>
      </c>
      <c r="UO84" s="557">
        <f t="shared" ca="1" si="298"/>
        <v>0</v>
      </c>
      <c r="UP84" s="557">
        <f t="shared" ca="1" si="298"/>
        <v>0</v>
      </c>
      <c r="UQ84" s="557">
        <f t="shared" ca="1" si="298"/>
        <v>0</v>
      </c>
      <c r="UR84" s="557">
        <f t="shared" ca="1" si="298"/>
        <v>0</v>
      </c>
      <c r="US84" s="557">
        <f t="shared" ca="1" si="298"/>
        <v>0</v>
      </c>
      <c r="UT84" s="557">
        <f t="shared" ca="1" si="298"/>
        <v>0</v>
      </c>
      <c r="UU84" s="557">
        <f t="shared" ca="1" si="299"/>
        <v>0</v>
      </c>
      <c r="UV84" s="557">
        <f t="shared" ca="1" si="299"/>
        <v>0</v>
      </c>
      <c r="UW84" s="557">
        <f t="shared" ca="1" si="299"/>
        <v>0</v>
      </c>
      <c r="UX84" s="557">
        <f t="shared" ca="1" si="299"/>
        <v>0</v>
      </c>
      <c r="UY84" s="557">
        <f t="shared" ca="1" si="299"/>
        <v>0</v>
      </c>
      <c r="UZ84" s="557">
        <f t="shared" ca="1" si="299"/>
        <v>0</v>
      </c>
      <c r="VA84" s="557">
        <f t="shared" ca="1" si="299"/>
        <v>0</v>
      </c>
      <c r="VB84" s="557">
        <f t="shared" ca="1" si="299"/>
        <v>0</v>
      </c>
      <c r="VC84" s="557">
        <f t="shared" ca="1" si="299"/>
        <v>0</v>
      </c>
      <c r="VD84" s="557">
        <f t="shared" ca="1" si="299"/>
        <v>0</v>
      </c>
      <c r="VE84" s="557">
        <f t="shared" ca="1" si="300"/>
        <v>0</v>
      </c>
      <c r="VF84" s="557">
        <f t="shared" ca="1" si="300"/>
        <v>0</v>
      </c>
      <c r="VG84" s="557">
        <f t="shared" ca="1" si="300"/>
        <v>0</v>
      </c>
      <c r="VH84" s="557">
        <f t="shared" ca="1" si="300"/>
        <v>0</v>
      </c>
      <c r="VI84" s="557">
        <f t="shared" ca="1" si="300"/>
        <v>0</v>
      </c>
      <c r="VJ84" s="557">
        <f t="shared" ca="1" si="300"/>
        <v>0</v>
      </c>
      <c r="VK84" s="557">
        <f t="shared" ca="1" si="300"/>
        <v>0</v>
      </c>
      <c r="VL84" s="557">
        <f t="shared" ca="1" si="300"/>
        <v>0</v>
      </c>
      <c r="VM84" s="557">
        <f t="shared" ca="1" si="300"/>
        <v>0</v>
      </c>
      <c r="VN84" s="557">
        <f t="shared" ca="1" si="300"/>
        <v>0</v>
      </c>
      <c r="VO84" s="557">
        <f t="shared" ca="1" si="300"/>
        <v>0</v>
      </c>
      <c r="VP84" s="189">
        <f t="shared" ca="1" si="301"/>
        <v>0</v>
      </c>
      <c r="VQ84" s="189">
        <f t="shared" ca="1" si="301"/>
        <v>0</v>
      </c>
      <c r="VR84" s="189">
        <f t="shared" ca="1" si="301"/>
        <v>0</v>
      </c>
      <c r="VS84" s="189">
        <f t="shared" ca="1" si="301"/>
        <v>0</v>
      </c>
      <c r="VT84" s="189">
        <f t="shared" ca="1" si="301"/>
        <v>0</v>
      </c>
      <c r="VU84" s="230">
        <f t="shared" ca="1" si="302"/>
        <v>0</v>
      </c>
      <c r="VV84" s="189">
        <f t="shared" ca="1" si="303"/>
        <v>0</v>
      </c>
      <c r="VW84" s="189">
        <f t="shared" ca="1" si="303"/>
        <v>0</v>
      </c>
      <c r="VX84" s="189">
        <f t="shared" ca="1" si="303"/>
        <v>0</v>
      </c>
      <c r="VY84" s="189">
        <f t="shared" ca="1" si="303"/>
        <v>0</v>
      </c>
      <c r="VZ84" s="189">
        <f t="shared" ca="1" si="303"/>
        <v>0</v>
      </c>
      <c r="WA84" s="230">
        <f t="shared" ca="1" si="304"/>
        <v>0</v>
      </c>
      <c r="WB84" s="231">
        <f t="shared" ca="1" si="305"/>
        <v>0</v>
      </c>
      <c r="WC84" s="231">
        <f t="shared" ca="1" si="305"/>
        <v>0</v>
      </c>
      <c r="WD84" s="231">
        <f t="shared" ca="1" si="305"/>
        <v>0</v>
      </c>
      <c r="WE84" s="231">
        <f t="shared" ca="1" si="305"/>
        <v>0</v>
      </c>
      <c r="WF84" s="544">
        <f t="shared" ca="1" si="306"/>
        <v>0</v>
      </c>
      <c r="WG84" s="231">
        <f t="shared" ca="1" si="307"/>
        <v>0</v>
      </c>
      <c r="WH84" s="231">
        <f t="shared" ca="1" si="307"/>
        <v>0</v>
      </c>
      <c r="WI84" s="231">
        <f t="shared" ca="1" si="307"/>
        <v>0</v>
      </c>
      <c r="WJ84" s="231">
        <f t="shared" ca="1" si="307"/>
        <v>0</v>
      </c>
      <c r="WK84" s="544">
        <f t="shared" ca="1" si="308"/>
        <v>0</v>
      </c>
      <c r="WL84" s="544">
        <f t="shared" ca="1" si="308"/>
        <v>0</v>
      </c>
      <c r="WM84" s="544">
        <f t="shared" ca="1" si="308"/>
        <v>0</v>
      </c>
      <c r="WN84" s="544">
        <f t="shared" ca="1" si="308"/>
        <v>0</v>
      </c>
      <c r="WO84" s="544">
        <f t="shared" ca="1" si="308"/>
        <v>0</v>
      </c>
      <c r="WP84" s="544">
        <f t="shared" ca="1" si="308"/>
        <v>0</v>
      </c>
      <c r="WQ84" s="544">
        <f t="shared" ca="1" si="308"/>
        <v>0</v>
      </c>
      <c r="WR84" s="535" cm="1">
        <f t="array" aca="1" ref="WR84" ca="1">INDEX(WR$13:WR83,$B84+1,1)</f>
        <v>0</v>
      </c>
      <c r="WS84" s="411">
        <f t="shared" ca="1" si="309"/>
        <v>67</v>
      </c>
      <c r="WT84" s="18"/>
      <c r="WU84" s="535" cm="1">
        <f t="array" aca="1" ref="WU84" ca="1">INDEX(WU$13:WU83,$B84+1,1)</f>
        <v>0</v>
      </c>
      <c r="WV84" s="411">
        <f t="shared" si="310"/>
        <v>0</v>
      </c>
      <c r="WW84" s="535" cm="1">
        <f t="array" aca="1" ref="WW84" ca="1">INDEX(WW$13:WW83,$B84+1,1)</f>
        <v>0</v>
      </c>
      <c r="WX84" s="535" t="str" cm="1">
        <f t="array" aca="1" ref="WX84" ca="1">INDEX(WX$13:WX83,$B84+1,1)</f>
        <v>-</v>
      </c>
      <c r="WY84" s="535" t="str" cm="1">
        <f t="array" aca="1" ref="WY84" ca="1">INDEX(WY$13:WY83,$B84+1,1)</f>
        <v>-</v>
      </c>
      <c r="WZ84" s="535" t="str" cm="1">
        <f t="array" aca="1" ref="WZ84" ca="1">INDEX(WZ$13:WZ83,$B84+1,1)</f>
        <v>-</v>
      </c>
      <c r="XA84" s="535" t="str" cm="1">
        <f t="array" aca="1" ref="XA84" ca="1">INDEX(XA$13:XA83,$B84+1,1)</f>
        <v>-</v>
      </c>
      <c r="XB84" s="535" t="str" cm="1">
        <f t="array" aca="1" ref="XB84" ca="1">INDEX(XB$13:XB83,$B84+1,1)</f>
        <v>-</v>
      </c>
      <c r="XC84" s="535" t="str" cm="1">
        <f t="array" aca="1" ref="XC84" ca="1">INDEX(XC$13:XC83,$B84+1,1)</f>
        <v>-</v>
      </c>
      <c r="XD84" s="535" t="str" cm="1">
        <f t="array" aca="1" ref="XD84" ca="1">INDEX(XD$13:XD83,$B84+1,1)</f>
        <v>-</v>
      </c>
      <c r="XE84" s="535" t="str" cm="1">
        <f t="array" aca="1" ref="XE84" ca="1">INDEX(XE$13:XE83,$B84+1,1)</f>
        <v>-</v>
      </c>
      <c r="XF84" s="535" t="str" cm="1">
        <f t="array" aca="1" ref="XF84" ca="1">INDEX(XF$13:XF83,$B84+1,1)</f>
        <v>-</v>
      </c>
      <c r="XG84" s="535" t="str" cm="1">
        <f t="array" aca="1" ref="XG84" ca="1">INDEX(XG$13:XG83,$B84+1,1)</f>
        <v>-</v>
      </c>
      <c r="XH84" s="535" t="str" cm="1">
        <f t="array" aca="1" ref="XH84" ca="1">INDEX(XH$13:XH83,$B84+1,1)</f>
        <v>-</v>
      </c>
      <c r="XI84" s="535" t="str" cm="1">
        <f t="array" aca="1" ref="XI84" ca="1">INDEX(XI$13:XI83,$B84+1,1)</f>
        <v>-</v>
      </c>
      <c r="XJ84" s="535" t="str" cm="1">
        <f t="array" aca="1" ref="XJ84" ca="1">INDEX(XJ$13:XJ83,$B84+1,1)</f>
        <v>-</v>
      </c>
      <c r="XK84" s="535" t="str" cm="1">
        <f t="array" aca="1" ref="XK84" ca="1">INDEX(XK$13:XK83,$B84+1,1)</f>
        <v>-</v>
      </c>
      <c r="XL84" s="535" t="str" cm="1">
        <f t="array" aca="1" ref="XL84" ca="1">INDEX(XL$13:XL83,$B84+1,1)</f>
        <v>-</v>
      </c>
      <c r="XM84" s="535" t="str" cm="1">
        <f t="array" aca="1" ref="XM84" ca="1">INDEX(XM$13:XM83,$B84+1,1)</f>
        <v>-</v>
      </c>
      <c r="XN84" s="18"/>
      <c r="XO84" s="411" t="b">
        <f t="shared" ca="1" si="311"/>
        <v>0</v>
      </c>
      <c r="XP84" s="535" t="str" cm="1">
        <f t="array" aca="1" ref="XP84" ca="1">INDEX(XP$13:XP83,$B84+1,1)</f>
        <v>-</v>
      </c>
      <c r="XQ84" s="535" t="str" cm="1">
        <f t="array" aca="1" ref="XQ84" ca="1">INDEX(XQ$13:XQ83,$B84+1,1)</f>
        <v>-</v>
      </c>
      <c r="XR84" s="535" t="str" cm="1">
        <f t="array" aca="1" ref="XR84" ca="1">INDEX(XR$13:XR83,$B84+1,1)</f>
        <v>-</v>
      </c>
      <c r="XS84" s="535" t="str" cm="1">
        <f t="array" aca="1" ref="XS84" ca="1">INDEX(XS$13:XS83,$B84+1,1)</f>
        <v>-</v>
      </c>
      <c r="XT84" s="535" t="str" cm="1">
        <f t="array" aca="1" ref="XT84" ca="1">INDEX(XT$13:XT83,$B84+1,1)</f>
        <v>-</v>
      </c>
      <c r="XU84" s="535" t="str" cm="1">
        <f t="array" aca="1" ref="XU84" ca="1">INDEX(XU$13:XU83,$B84+1,1)</f>
        <v>-</v>
      </c>
      <c r="XV84" s="411">
        <f t="shared" ca="1" si="312"/>
        <v>0.35</v>
      </c>
      <c r="XW84" s="535" cm="1">
        <f t="array" aca="1" ref="XW84" ca="1">INDEX(XW$13:XW83,$B84+1,1)</f>
        <v>0</v>
      </c>
      <c r="XX84" s="535" cm="1">
        <f t="array" aca="1" ref="XX84" ca="1">INDEX(XX$13:XX83,$B84+1,1)</f>
        <v>0</v>
      </c>
      <c r="XY84" s="535" cm="1">
        <f t="array" aca="1" ref="XY84" ca="1">INDEX(XY$13:XY83,$B84+1,1)</f>
        <v>1</v>
      </c>
      <c r="XZ84" s="535" cm="1">
        <f t="array" aca="1" ref="XZ84" ca="1">INDEX(XZ$13:XZ83,$B84+1,1)</f>
        <v>0</v>
      </c>
      <c r="YA84" s="535" t="str" cm="1">
        <f t="array" aca="1" ref="YA84" ca="1">INDEX(YA$13:YA83,$B84+1,1)</f>
        <v>-</v>
      </c>
      <c r="YB84" s="545" cm="1">
        <f t="array" aca="1" ref="YB84" ca="1">INDEX(i.AgeJ,$AD84,1)</f>
        <v>0</v>
      </c>
      <c r="YC84" s="535" t="str" cm="1">
        <f t="array" aca="1" ref="YC84" ca="1">INDEX(YC$13:YC83,$B84+1,1)</f>
        <v>-</v>
      </c>
      <c r="YD84" s="411" t="str">
        <f t="shared" si="313"/>
        <v>-</v>
      </c>
      <c r="YE84" s="411" t="str">
        <f t="shared" si="313"/>
        <v>-</v>
      </c>
      <c r="YF84" s="535" t="str" cm="1">
        <f t="array" aca="1" ref="YF84" ca="1">INDEX(YF$13:YF83,$B84+1,1)</f>
        <v>-</v>
      </c>
      <c r="YG84" s="535" t="str" cm="1">
        <f t="array" aca="1" ref="YG84" ca="1">INDEX(YG$13:YG83,$B84+1,1)</f>
        <v>-</v>
      </c>
      <c r="YH84" s="535" t="str" cm="1">
        <f t="array" aca="1" ref="YH84" ca="1">INDEX(YH$13:YH83,$B84+1,1)</f>
        <v>-</v>
      </c>
      <c r="YI84" s="535" t="str" cm="1">
        <f t="array" aca="1" ref="YI84" ca="1">INDEX(YI$13:YI83,$B84+1,1)</f>
        <v>-</v>
      </c>
      <c r="YJ84" s="535" t="str" cm="1">
        <f t="array" aca="1" ref="YJ84" ca="1">INDEX(YJ$13:YJ83,$B84+1,1)</f>
        <v>-</v>
      </c>
      <c r="YK84" s="535" t="b" cm="1">
        <f t="array" aca="1" ref="YK84" ca="1">INDEX(YK$13:YK83,$B84+1,1)</f>
        <v>1</v>
      </c>
      <c r="YL84" s="535" t="str" cm="1">
        <f t="array" aca="1" ref="YL84" ca="1">INDEX(YL$13:YL83,$B84+1,1)</f>
        <v>-</v>
      </c>
      <c r="YM84" s="535" cm="1">
        <f t="array" aca="1" ref="YM84" ca="1">INDEX(YM$13:YM83,$B84+1,1)</f>
        <v>0</v>
      </c>
      <c r="YN84" s="535" cm="1">
        <f t="array" aca="1" ref="YN84" ca="1">INDEX(YN$13:YN83,$B84+1,1)</f>
        <v>0</v>
      </c>
      <c r="YO84" s="535" cm="1">
        <f t="array" aca="1" ref="YO84" ca="1">INDEX(YO$13:YO83,$B84+1,1)</f>
        <v>0</v>
      </c>
      <c r="YP84" s="18"/>
      <c r="YQ84" s="411">
        <f t="shared" si="314"/>
        <v>50</v>
      </c>
      <c r="YR84" s="411">
        <f t="shared" si="314"/>
        <v>50</v>
      </c>
      <c r="YS84" s="411">
        <f t="shared" si="314"/>
        <v>50</v>
      </c>
      <c r="YT84" s="411">
        <f t="shared" si="314"/>
        <v>50</v>
      </c>
      <c r="YU84" s="535" cm="1">
        <f t="array" aca="1" ref="YU84" ca="1">INDEX(YU$13:YU83,$B84+1,1)</f>
        <v>1</v>
      </c>
      <c r="YV84" s="535" cm="1">
        <f t="array" aca="1" ref="YV84" ca="1">INDEX(YV$13:YV83,$B84+1,1)</f>
        <v>1</v>
      </c>
      <c r="YW84" s="535" cm="1">
        <f t="array" aca="1" ref="YW84" ca="1">INDEX(YW$13:YW83,$B84+1,1)</f>
        <v>1</v>
      </c>
      <c r="YX84" s="535" cm="1">
        <f t="array" aca="1" ref="YX84" ca="1">INDEX(YX$13:YX83,$B84+1,1)</f>
        <v>1</v>
      </c>
      <c r="YY84" s="535" t="str" cm="1">
        <f t="array" aca="1" ref="YY84" ca="1">INDEX(YY$13:YY83,$B84+1,1)</f>
        <v>-</v>
      </c>
      <c r="YZ84" s="535" t="str" cm="1">
        <f t="array" aca="1" ref="YZ84" ca="1">INDEX(YZ$13:YZ83,$B84+1,1)</f>
        <v>-</v>
      </c>
      <c r="ZA84" s="535" t="str" cm="1">
        <f t="array" aca="1" ref="ZA84" ca="1">INDEX(ZA$13:ZA83,$B84+1,1)</f>
        <v>-</v>
      </c>
      <c r="ZB84" s="535" t="str" cm="1">
        <f t="array" aca="1" ref="ZB84" ca="1">INDEX(ZB$13:ZB83,$B84+1,1)</f>
        <v>-</v>
      </c>
      <c r="ZC84" s="535" t="str" cm="1">
        <f t="array" aca="1" ref="ZC84" ca="1">INDEX(ZC$13:ZC83,$B84+1,1)</f>
        <v>-</v>
      </c>
      <c r="ZD84" s="18"/>
      <c r="ZE84" s="411">
        <f t="shared" ca="1" si="315"/>
        <v>1</v>
      </c>
      <c r="ZF84" s="18"/>
      <c r="ZG84" s="535" t="str" cm="1">
        <f t="array" aca="1" ref="ZG84" ca="1">INDEX(ZG$13:ZG83,$B84+1,1)</f>
        <v>-</v>
      </c>
      <c r="ZH84" s="535" t="str" cm="1">
        <f t="array" aca="1" ref="ZH84" ca="1">INDEX(ZH$13:ZH83,$B84+1,1)</f>
        <v>-</v>
      </c>
      <c r="ZI84" s="535" t="str" cm="1">
        <f t="array" aca="1" ref="ZI84" ca="1">INDEX(ZI$13:ZI83,$B84+1,1)</f>
        <v>-</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43">
        <f t="shared" ca="1" si="316"/>
        <v>652</v>
      </c>
      <c r="ZP84" s="543">
        <f t="shared" ca="1" si="316"/>
        <v>686</v>
      </c>
      <c r="ZQ84" s="543">
        <f t="shared" ca="1" si="316"/>
        <v>721</v>
      </c>
      <c r="ZR84" s="459">
        <f t="shared" ca="1" si="317"/>
        <v>469</v>
      </c>
      <c r="ZS84" s="459">
        <f t="shared" ca="1" si="317"/>
        <v>504</v>
      </c>
      <c r="ZT84" s="459">
        <f t="shared" ca="1" si="317"/>
        <v>539</v>
      </c>
      <c r="ZU84" s="459">
        <f t="shared" ca="1" si="318"/>
        <v>385</v>
      </c>
      <c r="ZV84" s="459">
        <f t="shared" ca="1" si="318"/>
        <v>420</v>
      </c>
      <c r="ZW84" s="459">
        <f t="shared" ca="1" si="318"/>
        <v>455</v>
      </c>
      <c r="ZX84" s="535" t="str" cm="1">
        <f t="array" aca="1" ref="ZX84" ca="1">INDEX(ZX$13:ZX83,$B84+1,1)</f>
        <v>-</v>
      </c>
      <c r="ZY84" s="535" t="str" cm="1">
        <f t="array" aca="1" ref="ZY84" ca="1">INDEX(ZY$13:ZY83,$B84+1,1)</f>
        <v>-</v>
      </c>
      <c r="ZZ84" s="535" t="str" cm="1">
        <f t="array" aca="1" ref="ZZ84" ca="1">INDEX(ZZ$13:ZZ83,$B84+1,1)</f>
        <v>-</v>
      </c>
      <c r="AAA84" s="535" t="str" cm="1">
        <f t="array" aca="1" ref="AAA84" ca="1">INDEX(AAA$13:AAA83,$B84+1,1)</f>
        <v>-</v>
      </c>
      <c r="AAB84" s="535" t="str" cm="1">
        <f t="array" aca="1" ref="AAB84" ca="1">INDEX(AAB$13:AAB83,$B84+1,1)</f>
        <v>-</v>
      </c>
      <c r="AAC84" s="535" t="str" cm="1">
        <f t="array" aca="1" ref="AAC84" ca="1">INDEX(AAC$13:AAC83,$B84+1,1)</f>
        <v>-</v>
      </c>
      <c r="AAD84" s="535" t="str" cm="1">
        <f t="array" aca="1" ref="AAD84" ca="1">INDEX(AAD$13:AAD83,$B84+1,1)</f>
        <v>-</v>
      </c>
      <c r="AAE84" s="535" t="str" cm="1">
        <f t="array" aca="1" ref="AAE84" ca="1">INDEX(AAE$13:AAE83,$B84+1,1)</f>
        <v>-</v>
      </c>
      <c r="AAF84" s="535" t="str" cm="1">
        <f t="array" aca="1" ref="AAF84" ca="1">INDEX(AAF$13:AAF83,$B84+1,1)</f>
        <v>-</v>
      </c>
      <c r="AAG84" s="535" t="str" cm="1">
        <f t="array" aca="1" ref="AAG84" ca="1">INDEX(AAG$13:AAG83,$B84+1,1)</f>
        <v>-</v>
      </c>
      <c r="AAH84" s="535" t="str" cm="1">
        <f t="array" aca="1" ref="AAH84" ca="1">INDEX(AAH$13:AAH83,$B84+1,1)</f>
        <v>-</v>
      </c>
      <c r="AAI84" s="535" t="str" cm="1">
        <f t="array" aca="1" ref="AAI84" ca="1">INDEX(AAI$13:AAI83,$B84+1,1)</f>
        <v>-</v>
      </c>
      <c r="AAJ84" s="535" t="str" cm="1">
        <f t="array" aca="1" ref="AAJ84" ca="1">INDEX(AAJ$13:AAJ83,$B84+1,1)</f>
        <v>-</v>
      </c>
      <c r="AAK84" s="535" t="str" cm="1">
        <f t="array" aca="1" ref="AAK84" ca="1">INDEX(AAK$13:AAK83,$B84+1,1)</f>
        <v>-</v>
      </c>
      <c r="AAL84" s="535" cm="1">
        <f t="array" aca="1" ref="AAL84" ca="1">INDEX(AAL$13:AAL83,$B84+1,1)</f>
        <v>0</v>
      </c>
      <c r="AAM84" s="535" t="str" cm="1">
        <f t="array" aca="1" ref="AAM84" ca="1">INDEX(AAM$13:AAM83,$B84+1,1)</f>
        <v>-</v>
      </c>
      <c r="AAN84" s="535" t="str" cm="1">
        <f t="array" aca="1" ref="AAN84" ca="1">INDEX(AAN$13:AAN83,$B84+1,1)</f>
        <v>-</v>
      </c>
      <c r="AAO84" s="535" t="str" cm="1">
        <f t="array" aca="1" ref="AAO84" ca="1">INDEX(AAO$13:AAO83,$B84+1,1)</f>
        <v>-</v>
      </c>
      <c r="AAP84" s="535" t="str" cm="1">
        <f t="array" aca="1" ref="AAP84" ca="1">INDEX(AAP$13:AAP83,$B84+1,1)</f>
        <v>-</v>
      </c>
      <c r="AAQ84" s="535" t="str" cm="1">
        <f t="array" aca="1" ref="AAQ84" ca="1">INDEX(AAQ$13:AAQ83,$B84+1,1)</f>
        <v>-</v>
      </c>
      <c r="AAR84" s="535" cm="1">
        <f t="array" aca="1" ref="AAR84" ca="1">INDEX(AAR$13:AAR83,$B84+1,1)</f>
        <v>0</v>
      </c>
      <c r="AAS84" s="535" t="str" cm="1">
        <f t="array" aca="1" ref="AAS84" ca="1">INDEX(AAS$13:AAS83,$B84+1,1)</f>
        <v>-</v>
      </c>
      <c r="AAT84" s="535" t="str" cm="1">
        <f t="array" aca="1" ref="AAT84" ca="1">INDEX(AAT$13:AAT83,$B84+1,1)</f>
        <v>-</v>
      </c>
      <c r="AAU84" s="535" t="str" cm="1">
        <f t="array" aca="1" ref="AAU84" ca="1">INDEX(AAU$13:AAU83,$B84+1,1)</f>
        <v>-</v>
      </c>
      <c r="AAV84" s="535" cm="1">
        <f t="array" aca="1" ref="AAV84" ca="1">INDEX(AAV$13:AAV83,$B84+1,1)</f>
        <v>1</v>
      </c>
      <c r="AAW84" s="535" cm="1">
        <f t="array" aca="1" ref="AAW84" ca="1">INDEX(AAW$13:AAW83,$B84+1,1)</f>
        <v>1</v>
      </c>
      <c r="AAX84" s="535" t="str" cm="1">
        <f t="array" aca="1" ref="AAX84" ca="1">INDEX(AAX$13:AAX83,$B84+1,1)</f>
        <v>-</v>
      </c>
      <c r="AAY84" s="535" t="str" cm="1">
        <f t="array" aca="1" ref="AAY84" ca="1">INDEX(AAY$13:AAY83,$B84+1,1)</f>
        <v>-</v>
      </c>
      <c r="AAZ84" s="535" t="str" cm="1">
        <f t="array" aca="1" ref="AAZ84" ca="1">INDEX(AAZ$13:AAZ83,$B84+1,1)</f>
        <v>-</v>
      </c>
      <c r="ABA84" s="535" t="str" cm="1">
        <f t="array" aca="1" ref="ABA84" ca="1">INDEX(ABA$13:ABA83,$B84+1,1)</f>
        <v>-</v>
      </c>
      <c r="ABB84" s="535" t="str" cm="1">
        <f t="array" aca="1" ref="ABB84" ca="1">INDEX(ABB$13:ABB83,$B84+1,1)</f>
        <v>-</v>
      </c>
      <c r="ABC84" s="535" t="str" cm="1">
        <f t="array" aca="1" ref="ABC84" ca="1">INDEX(ABC$13:ABC83,$B84+1,1)</f>
        <v>-</v>
      </c>
      <c r="ABD84" s="535" t="str" cm="1">
        <f t="array" aca="1" ref="ABD84" ca="1">INDEX(ABD$13:ABD83,$B84+1,1)</f>
        <v>-</v>
      </c>
      <c r="ABE84" s="535" t="str" cm="1">
        <f t="array" aca="1" ref="ABE84" ca="1">INDEX(ABE$13:ABE83,$B84+1,1)</f>
        <v>-</v>
      </c>
      <c r="ABF84" s="535" t="str" cm="1">
        <f t="array" aca="1" ref="ABF84" ca="1">INDEX(ABF$13:ABF83,$B84+1,1)</f>
        <v>-</v>
      </c>
      <c r="ABG84" s="535" t="str" cm="1">
        <f t="array" aca="1" ref="ABG84" ca="1">INDEX(ABG$13:ABG83,$B84+1,1)</f>
        <v>-</v>
      </c>
      <c r="ABH84" s="535" t="str" cm="1">
        <f t="array" aca="1" ref="ABH84" ca="1">INDEX(ABH$13:ABH83,$B84+1,1)</f>
        <v>-</v>
      </c>
      <c r="ABI84" s="535" t="str" cm="1">
        <f t="array" aca="1" ref="ABI84" ca="1">INDEX(ABI$13:ABI83,$B84+1,1)</f>
        <v>-</v>
      </c>
      <c r="ABJ84" s="535" t="str" cm="1">
        <f t="array" aca="1" ref="ABJ84" ca="1">INDEX(ABJ$13:ABJ83,$B84+1,1)</f>
        <v>-</v>
      </c>
      <c r="ABK84" s="18"/>
      <c r="ABL84" s="545" t="str">
        <f t="shared" ca="1" si="319"/>
        <v>-</v>
      </c>
      <c r="ABM84" s="545" t="str">
        <f t="shared" ca="1" si="319"/>
        <v>-</v>
      </c>
      <c r="ABN84" s="545" t="str">
        <f t="shared" ca="1" si="319"/>
        <v>-</v>
      </c>
      <c r="ABO84" s="545" t="str">
        <f t="shared" ca="1" si="319"/>
        <v>-</v>
      </c>
      <c r="ABP84" s="545" t="str">
        <f t="shared" ca="1" si="319"/>
        <v>-</v>
      </c>
      <c r="ABQ84" s="545" t="str">
        <f t="shared" ca="1" si="319"/>
        <v>-</v>
      </c>
      <c r="ABR84" s="545" t="str">
        <f t="shared" ca="1" si="319"/>
        <v>-</v>
      </c>
      <c r="ABS84" s="545" t="str">
        <f t="shared" ca="1" si="319"/>
        <v>-</v>
      </c>
      <c r="ABT84" s="545" t="str">
        <f t="shared" ca="1" si="319"/>
        <v>-</v>
      </c>
      <c r="ABU84" s="545" t="str">
        <f t="shared" ca="1" si="319"/>
        <v>-</v>
      </c>
      <c r="ABV84" s="545" t="str">
        <f t="shared" ca="1" si="320"/>
        <v>-</v>
      </c>
      <c r="ABW84" s="545" t="str">
        <f t="shared" ca="1" si="320"/>
        <v>-</v>
      </c>
      <c r="ABX84" s="545" t="str">
        <f t="shared" ca="1" si="320"/>
        <v>-</v>
      </c>
      <c r="ABY84" s="545" t="str">
        <f t="shared" ca="1" si="320"/>
        <v>-</v>
      </c>
      <c r="ABZ84" s="545" t="str">
        <f t="shared" ca="1" si="320"/>
        <v>-</v>
      </c>
      <c r="ACA84" s="545" t="str">
        <f t="shared" ca="1" si="320"/>
        <v>-</v>
      </c>
      <c r="ACB84" s="545" t="str">
        <f t="shared" ca="1" si="320"/>
        <v>-</v>
      </c>
      <c r="ACC84" s="545" t="b">
        <f t="shared" ca="1" si="320"/>
        <v>1</v>
      </c>
      <c r="ACD84" s="545" t="str">
        <f t="shared" ca="1" si="320"/>
        <v>-</v>
      </c>
      <c r="ACE84" s="545" t="str">
        <f t="shared" ca="1" si="320"/>
        <v>-</v>
      </c>
      <c r="ACF84" s="545" t="str">
        <f t="shared" ca="1" si="321"/>
        <v>-</v>
      </c>
      <c r="ACG84" s="545" t="str">
        <f t="shared" ca="1" si="321"/>
        <v>-</v>
      </c>
      <c r="ACH84" s="545" t="str">
        <f t="shared" ca="1" si="321"/>
        <v>-</v>
      </c>
      <c r="ACI84" s="545" t="str">
        <f t="shared" ca="1" si="321"/>
        <v>-</v>
      </c>
      <c r="ACJ84" s="545" t="str">
        <f t="shared" ca="1" si="321"/>
        <v>-</v>
      </c>
      <c r="ACK84" s="545" t="str">
        <f t="shared" ca="1" si="321"/>
        <v>-</v>
      </c>
      <c r="ACL84" s="545" t="str">
        <f t="shared" ca="1" si="321"/>
        <v>-</v>
      </c>
      <c r="ACM84" s="545" t="str">
        <f t="shared" ca="1" si="321"/>
        <v>-</v>
      </c>
      <c r="ACN84" s="545" t="str">
        <f t="shared" ca="1" si="321"/>
        <v>-</v>
      </c>
      <c r="ACO84" s="545" t="str">
        <f t="shared" ca="1" si="321"/>
        <v>-</v>
      </c>
      <c r="ACP84" s="545" t="str">
        <f t="shared" ca="1" si="322"/>
        <v>-</v>
      </c>
      <c r="ACQ84" s="545" t="str">
        <f t="shared" ca="1" si="322"/>
        <v>-</v>
      </c>
      <c r="ACR84" s="545" t="str">
        <f t="shared" ca="1" si="322"/>
        <v>-</v>
      </c>
      <c r="ACS84" s="545" t="str">
        <f t="shared" ca="1" si="322"/>
        <v>-</v>
      </c>
      <c r="ACT84" s="545" t="str">
        <f t="shared" ca="1" si="322"/>
        <v>-</v>
      </c>
      <c r="ACU84" s="545" t="b">
        <f t="shared" ca="1" si="322"/>
        <v>1</v>
      </c>
      <c r="ACV84" s="545" t="str">
        <f t="shared" ca="1" si="322"/>
        <v>-</v>
      </c>
      <c r="ACW84" s="545" t="str">
        <f t="shared" ca="1" si="322"/>
        <v>-</v>
      </c>
      <c r="ACX84" s="545" t="str">
        <f t="shared" ca="1" si="322"/>
        <v>-</v>
      </c>
      <c r="ACY84" s="545" t="str">
        <f t="shared" ca="1" si="322"/>
        <v>-</v>
      </c>
      <c r="ACZ84" s="545" t="str">
        <f t="shared" ca="1" si="323"/>
        <v>-</v>
      </c>
      <c r="ADA84" s="545" t="str">
        <f t="shared" ca="1" si="323"/>
        <v>-</v>
      </c>
      <c r="ADB84" s="545" t="str">
        <f t="shared" ca="1" si="323"/>
        <v>-</v>
      </c>
      <c r="ADC84" s="545" t="str">
        <f t="shared" ca="1" si="323"/>
        <v>-</v>
      </c>
      <c r="ADD84" s="545" t="str">
        <f t="shared" ca="1" si="323"/>
        <v>-</v>
      </c>
      <c r="ADE84" s="545" t="str">
        <f t="shared" ca="1" si="323"/>
        <v>-</v>
      </c>
      <c r="ADF84" s="545" t="str">
        <f t="shared" ca="1" si="323"/>
        <v>-</v>
      </c>
      <c r="ADG84" s="545" t="str">
        <f t="shared" ca="1" si="323"/>
        <v>-</v>
      </c>
      <c r="ADH84" s="545" t="str">
        <f t="shared" ca="1" si="323"/>
        <v>-</v>
      </c>
      <c r="ADI84" s="545" t="str">
        <f t="shared" ca="1" si="323"/>
        <v>-</v>
      </c>
      <c r="ADJ84" s="545" t="str">
        <f t="shared" ca="1" si="324"/>
        <v>-</v>
      </c>
      <c r="ADK84" s="545" t="str">
        <f t="shared" ca="1" si="324"/>
        <v>-</v>
      </c>
      <c r="ADL84" s="545" t="str">
        <f t="shared" ca="1" si="324"/>
        <v>-</v>
      </c>
      <c r="ADM84" s="545" t="b">
        <f t="shared" ca="1" si="324"/>
        <v>1</v>
      </c>
      <c r="ADN84" s="545" t="str">
        <f t="shared" ca="1" si="324"/>
        <v>-</v>
      </c>
      <c r="ADO84" s="545" t="str">
        <f t="shared" ca="1" si="324"/>
        <v>-</v>
      </c>
      <c r="ADP84" s="545" t="str">
        <f t="shared" ca="1" si="324"/>
        <v>-</v>
      </c>
      <c r="ADQ84" s="545" t="str">
        <f t="shared" ca="1" si="324"/>
        <v>-</v>
      </c>
      <c r="ADR84" s="545" t="str">
        <f t="shared" ca="1" si="324"/>
        <v>-</v>
      </c>
      <c r="ADS84" s="545" t="str">
        <f t="shared" ca="1" si="324"/>
        <v>-</v>
      </c>
      <c r="ADT84" s="545" t="str">
        <f t="shared" ca="1" si="325"/>
        <v>-</v>
      </c>
      <c r="ADU84" s="545" t="str">
        <f t="shared" ca="1" si="325"/>
        <v>-</v>
      </c>
      <c r="ADV84" s="545" t="str">
        <f t="shared" ca="1" si="325"/>
        <v>-</v>
      </c>
      <c r="ADW84" s="545" t="str">
        <f t="shared" ca="1" si="325"/>
        <v>-</v>
      </c>
      <c r="ADX84" s="545" t="str">
        <f t="shared" ca="1" si="325"/>
        <v>-</v>
      </c>
      <c r="ADY84" s="545" t="str">
        <f t="shared" ca="1" si="325"/>
        <v>-</v>
      </c>
      <c r="ADZ84" s="545" t="str">
        <f t="shared" ca="1" si="325"/>
        <v>-</v>
      </c>
      <c r="AEA84" s="545" t="str">
        <f t="shared" ca="1" si="325"/>
        <v>-</v>
      </c>
      <c r="AEB84" s="545" t="str">
        <f t="shared" ca="1" si="325"/>
        <v>-</v>
      </c>
      <c r="AEC84" s="545" t="str">
        <f t="shared" ca="1" si="325"/>
        <v>-</v>
      </c>
      <c r="AED84" s="545" t="str">
        <f t="shared" ca="1" si="326"/>
        <v>-</v>
      </c>
      <c r="AEE84" s="545" t="b">
        <f t="shared" ca="1" si="326"/>
        <v>1</v>
      </c>
      <c r="AEF84" s="545" t="str">
        <f t="shared" ca="1" si="326"/>
        <v>-</v>
      </c>
      <c r="AEG84" s="545" t="str">
        <f t="shared" ca="1" si="326"/>
        <v>-</v>
      </c>
      <c r="AEH84" s="545" t="str">
        <f t="shared" ca="1" si="326"/>
        <v>-</v>
      </c>
      <c r="AEI84" s="545" t="str">
        <f t="shared" ca="1" si="326"/>
        <v>-</v>
      </c>
      <c r="AEJ84" s="545" t="str">
        <f t="shared" ca="1" si="326"/>
        <v>-</v>
      </c>
      <c r="AEK84" s="545" t="str">
        <f t="shared" ca="1" si="326"/>
        <v>-</v>
      </c>
      <c r="AEL84" s="545" t="str">
        <f t="shared" ca="1" si="326"/>
        <v>-</v>
      </c>
      <c r="AEM84" s="545" t="str">
        <f t="shared" ca="1" si="326"/>
        <v>-</v>
      </c>
      <c r="AEN84" s="545" t="str">
        <f t="shared" ca="1" si="327"/>
        <v>-</v>
      </c>
      <c r="AEO84" s="545" t="str">
        <f t="shared" ca="1" si="327"/>
        <v>-</v>
      </c>
      <c r="AEP84" s="545" t="str">
        <f t="shared" ca="1" si="327"/>
        <v>-</v>
      </c>
      <c r="AEQ84" s="545" t="str">
        <f t="shared" ca="1" si="327"/>
        <v>-</v>
      </c>
      <c r="AER84" s="545" t="str">
        <f t="shared" ca="1" si="327"/>
        <v>-</v>
      </c>
      <c r="AES84" s="545" t="str">
        <f t="shared" ca="1" si="327"/>
        <v>-</v>
      </c>
      <c r="AET84" s="545" t="str">
        <f t="shared" ca="1" si="327"/>
        <v>-</v>
      </c>
      <c r="AEU84" s="545" t="str">
        <f t="shared" ca="1" si="327"/>
        <v>-</v>
      </c>
      <c r="AEV84" s="545" t="str">
        <f t="shared" ca="1" si="327"/>
        <v>-</v>
      </c>
      <c r="AEW84" s="545" t="b">
        <f t="shared" ca="1" si="327"/>
        <v>1</v>
      </c>
      <c r="AEX84" s="535" cm="1">
        <f t="array" aca="1" ref="AEX84" ca="1">INDEX(AEX$13:AEX83,$B84+1,1)</f>
        <v>0</v>
      </c>
      <c r="AEY84" s="483">
        <v>0</v>
      </c>
    </row>
    <row r="85" spans="1:831" outlineLevel="2">
      <c r="A85" s="18">
        <f t="shared" si="221"/>
        <v>72</v>
      </c>
      <c r="B85" s="191">
        <f t="shared" ca="1" si="343"/>
        <v>51</v>
      </c>
      <c r="C85" s="458">
        <f t="shared" ca="1" si="225"/>
        <v>1200</v>
      </c>
      <c r="D85" s="119" t="str">
        <f t="shared" ca="1" si="226"/>
        <v>GSW</v>
      </c>
      <c r="E85" t="b">
        <v>0</v>
      </c>
      <c r="F85" t="b">
        <v>0</v>
      </c>
      <c r="G85" t="b">
        <f t="shared" si="373"/>
        <v>0</v>
      </c>
      <c r="H85" s="191">
        <f t="shared" ca="1" si="338"/>
        <v>21</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4</v>
      </c>
      <c r="N85" s="535" cm="1">
        <f t="array" aca="1" ref="N85" ca="1">INDEX(N$13:N84,$B85+1,1)</f>
        <v>3</v>
      </c>
      <c r="O85" s="535" cm="1">
        <f t="array" aca="1" ref="O85" ca="1">INDEX(O$13:O84,$B85+1,1)</f>
        <v>2</v>
      </c>
      <c r="P85" s="535" cm="1">
        <f t="array" aca="1" ref="P85" ca="1">INDEX(P$13:P84,$B85+1,1)</f>
        <v>0</v>
      </c>
      <c r="Q85" s="535" cm="1">
        <f t="array" aca="1" ref="Q85" ca="1">INDEX(Q$13:Q84,$B85+1,1)</f>
        <v>1</v>
      </c>
      <c r="R85" s="535" cm="1">
        <f t="array" aca="1" ref="R85" ca="1">INDEX(R$13:R84,$B85+1,1)</f>
        <v>1</v>
      </c>
      <c r="S85" s="535" cm="1">
        <f t="array" aca="1" ref="S85" ca="1">INDEX(S$13:S84,$B85+1,1)</f>
        <v>1</v>
      </c>
      <c r="T85" s="411">
        <f t="shared" ca="1" si="228"/>
        <v>2</v>
      </c>
      <c r="U85" s="411">
        <f t="shared" ca="1" si="228"/>
        <v>2</v>
      </c>
      <c r="V85" s="411">
        <f t="shared" ca="1" si="229"/>
        <v>2</v>
      </c>
      <c r="W85" s="777" t="b">
        <f t="shared" ca="1" si="230"/>
        <v>1</v>
      </c>
      <c r="X85" s="777" t="b">
        <f t="shared" ca="1" si="230"/>
        <v>1</v>
      </c>
      <c r="Y85" s="777" t="b">
        <f t="shared" ca="1" si="230"/>
        <v>1</v>
      </c>
      <c r="Z85" s="796" t="b" cm="1">
        <f t="array" aca="1" ref="Z85" ca="1">INDEX(Z$13:Z84,$B85+1,1)</f>
        <v>0</v>
      </c>
      <c r="AA85" s="411">
        <f t="shared" ca="1" si="328"/>
        <v>6</v>
      </c>
      <c r="AB85" s="411">
        <f t="shared" ca="1" si="231"/>
        <v>6</v>
      </c>
      <c r="AC85" s="535" cm="1">
        <f t="array" aca="1" ref="AC85" ca="1">INDEX(AC$13:AC84,$B85+1,1)</f>
        <v>6</v>
      </c>
      <c r="AD85" s="535" cm="1">
        <f t="array" aca="1" ref="AD85" ca="1">INDEX(AD$13:AD84,$B85+1,1)</f>
        <v>6</v>
      </c>
      <c r="AE85" s="535" cm="1">
        <f t="array" aca="1" ref="AE85" ca="1">INDEX(AE$13:AE84,$B85+1,1)</f>
        <v>0</v>
      </c>
      <c r="AF85" s="535" cm="1">
        <f t="array" aca="1" ref="AF85" ca="1">INDEX(AF$13:AF84,$B85+1,1)</f>
        <v>0</v>
      </c>
      <c r="AG85" s="535" cm="1">
        <f t="array" aca="1" ref="AG85" ca="1">INDEX(AG$13:AG84,$B85+1,1)</f>
        <v>0</v>
      </c>
      <c r="AH85" s="535" cm="1">
        <f t="array" aca="1" ref="AH85" ca="1">INDEX(AH$13:AH84,$B85+1,1)</f>
        <v>0</v>
      </c>
      <c r="AI85" s="87">
        <f t="shared" ca="1" si="350"/>
        <v>2</v>
      </c>
      <c r="AJ85" s="87">
        <f ca="1">INDEX(CHOOSE($N85,DataAutumn!i.AdultDrys,DataWinter!i.AdultDrys,DataSpring!i.AdultDrys),1,$T85)</f>
        <v>1</v>
      </c>
      <c r="AK85" s="535" cm="1">
        <f t="array" aca="1" ref="AK85" ca="1">INDEX(AK$13:AK84,$B85+1,1)</f>
        <v>2</v>
      </c>
      <c r="AL85" s="535" cm="1">
        <f t="array" aca="1" ref="AL85" ca="1">INDEX(AL$13:AL84,$B85+1,1)</f>
        <v>0</v>
      </c>
      <c r="AM85" s="535" cm="1">
        <f t="array" aca="1" ref="AM85" ca="1">INDEX(AM$13:AM84,$B85+1,1)</f>
        <v>2</v>
      </c>
      <c r="AN85" s="111"/>
      <c r="AO85" s="111"/>
      <c r="AP85" s="111"/>
      <c r="AQ85" s="111"/>
      <c r="AR85" s="111"/>
      <c r="AS85" s="111"/>
      <c r="AT85" s="111"/>
      <c r="AU85" s="111"/>
      <c r="AV85" s="111"/>
      <c r="AW85" s="111"/>
      <c r="AX85" s="111"/>
      <c r="AY85" s="111"/>
      <c r="AZ85" s="111" t="s">
        <v>3213</v>
      </c>
      <c r="BA85" s="312" t="str">
        <f ca="1">LEFT(BA84,LEN($BA$57))     &amp;    TEXT($H85," 00000 ")        &amp;      INDEX(i.ModelStructure,$I85,1)    &amp;" "
&amp; $D85                &amp;    " Past" &amp; TEXT($XV85,"??0%;;??0%;    ") &amp; IF($DK85=0," SFM","")&amp;IF($DK85=1," MFM","")&amp;IF($DK85=7," Mat","")&amp;IF($DQ85=TRUE,"&amp;BBT","    ")              &amp;      " TOL"&amp;INDEX(i.TOL_Desc,1,$N85)
&amp; " Scan"&amp;$AK85       &amp;    CHOOSE($K85+1," CFS"," GFS"," NFS")
&amp; " RR"&amp;TEXT(SUM($FD85:$FE85),"+00%;-00%;    ;@")
&amp; " EL"&amp;IF($EZ85="-","_Opt",TEXT($EZ85,"000%"))
&amp; " Emptys_"&amp;CHOOSE($AI85,"Free  ","Retain","Sell  ","Single")
&amp; " ("&amp;IF(OR($ZH85,AND($ZH85="-",$DD85)),"P","E")   &amp;IF(OR($ZJ85,AND($ZJ85="-",$DE85)),"T","t")        &amp;     "_F"&amp;IF($AAG85&lt;&gt;FALSE,3,0)+COUNTIF($ZY85:$AAC85,TRUE)+COUNTIF($BV85:$BW85,"&gt;0")&amp;IF($AAE85&lt;&gt;FALSE,3,0)+COUNTIF($BV85:$BW85,"&gt;0")&amp;"N"&amp;IF($AAJ85&lt;&gt;"-",$AAJ85,$DI85)&amp;IF($AAK85&lt;&gt;"-",$AAK85,$DJ85)&amp;"L"&amp;$AAV85&amp;$AAW85&amp;")"</f>
        <v>GHG 00021 SE GSW Past 35% MFM     TOLSpr Scan2 GFS RR+01% EL000% Emptys_Retain (PT_F33N11L11)</v>
      </c>
      <c r="BB85" s="8" t="str">
        <f ca="1">IF(COUNTIF($BA$13:$BA85,$BA85)=1,"-","Dup")</f>
        <v>-</v>
      </c>
      <c r="BC85" s="18"/>
      <c r="BD85" s="535" t="str" cm="1">
        <f t="array" aca="1" ref="BD85" ca="1">INDEX(BD$13:BD84,$B85+1,1)</f>
        <v>-</v>
      </c>
      <c r="BE85" s="535" t="str" cm="1">
        <f t="array" aca="1" ref="BE85" ca="1">INDEX(BE$13:BE84,$B85+1,1)</f>
        <v>-</v>
      </c>
      <c r="BF85" s="535" t="str" cm="1">
        <f t="array" aca="1" ref="BF85" ca="1">INDEX(BF$13:BF84,$B85+1,1)</f>
        <v>-</v>
      </c>
      <c r="BG85" s="535" t="str" cm="1">
        <f t="array" aca="1" ref="BG85" ca="1">INDEX(BG$13:BG84,$B85+1,1)</f>
        <v>-</v>
      </c>
      <c r="BH85" s="535" t="str" cm="1">
        <f t="array" aca="1" ref="BH85" ca="1">INDEX(BH$13:BH84,$B85+1,1)</f>
        <v>-</v>
      </c>
      <c r="BI85" s="535" t="str" cm="1">
        <f t="array" aca="1" ref="BI85" ca="1">INDEX(BI$13:BI84,$B85+1,1)</f>
        <v>-</v>
      </c>
      <c r="BJ85" s="535" t="str" cm="1">
        <f t="array" aca="1" ref="BJ85" ca="1">INDEX(BJ$13:BJ84,$B85+1,1)</f>
        <v>-</v>
      </c>
      <c r="BK85" s="535" t="str" cm="1">
        <f t="array" aca="1" ref="BK85" ca="1">INDEX(BK$13:BK84,$B85+1,1)</f>
        <v>-</v>
      </c>
      <c r="BL85" s="535" t="str" cm="1">
        <f t="array" aca="1" ref="BL85" ca="1">INDEX(BL$13:BL84,$B85+1,1)</f>
        <v>-</v>
      </c>
      <c r="BM85" s="18"/>
      <c r="BN85" s="411" t="b">
        <f t="shared" ca="1" si="387"/>
        <v>1</v>
      </c>
      <c r="BO85" s="411" t="str">
        <f t="shared" ca="1" si="387"/>
        <v>-</v>
      </c>
      <c r="BP85" s="411" t="b">
        <f t="shared" ca="1" si="387"/>
        <v>0</v>
      </c>
      <c r="BQ85" s="411" t="str">
        <f t="shared" ca="1" si="387"/>
        <v>-</v>
      </c>
      <c r="BR85" s="411" t="str">
        <f t="shared" ca="1" si="387"/>
        <v>-</v>
      </c>
      <c r="BS85" s="411" t="str">
        <f t="shared" ca="1" si="387"/>
        <v>-</v>
      </c>
      <c r="BT85" s="411" t="str">
        <f t="shared" ca="1" si="387"/>
        <v>-</v>
      </c>
      <c r="BU85" s="411" t="str">
        <f t="shared" ca="1" si="387"/>
        <v>-</v>
      </c>
      <c r="BV85" s="411" t="str">
        <f t="shared" ca="1" si="387"/>
        <v>-</v>
      </c>
      <c r="BW85" s="411" t="str">
        <f t="shared" ca="1" si="387"/>
        <v>-</v>
      </c>
      <c r="BX85" s="411" t="str">
        <f t="shared" ca="1" si="387"/>
        <v>-</v>
      </c>
      <c r="BY85" s="411" t="str">
        <f t="shared" ca="1" si="387"/>
        <v>-</v>
      </c>
      <c r="BZ85" s="411" t="b">
        <f t="shared" ca="1" si="387"/>
        <v>0</v>
      </c>
      <c r="CA85" s="87">
        <f t="shared" ca="1" si="387"/>
        <v>0</v>
      </c>
      <c r="CB85" s="535" t="str" cm="1">
        <f t="array" aca="1" ref="CB85" ca="1">INDEX(CB$13:CB84,$B85+1,1)</f>
        <v>-</v>
      </c>
      <c r="CC85" s="535" t="str" cm="1">
        <f t="array" aca="1" ref="CC85" ca="1">INDEX(CC$13:CC84,$B85+1,1)</f>
        <v>-</v>
      </c>
      <c r="CD85" s="535" t="str" cm="1">
        <f t="array" aca="1" ref="CD85" ca="1">INDEX(CD$13:CD84,$B85+1,1)</f>
        <v>-</v>
      </c>
      <c r="CE85" s="535" t="b" cm="1">
        <f t="array" aca="1" ref="CE85" ca="1">INDEX(CE$13:CE84,$B85+1,1)</f>
        <v>1</v>
      </c>
      <c r="CF85" s="18"/>
      <c r="CG85" s="535" t="str" cm="1">
        <f t="array" aca="1" ref="CG85" ca="1">INDEX(CG$13:CG84,$B85+1,1)</f>
        <v>-</v>
      </c>
      <c r="CH85" s="411" t="str">
        <f t="shared" ca="1" si="233"/>
        <v>-</v>
      </c>
      <c r="CI85" s="411">
        <f t="shared" ca="1" si="234"/>
        <v>1</v>
      </c>
      <c r="CJ85" s="411">
        <f t="shared" ca="1" si="234"/>
        <v>1</v>
      </c>
      <c r="CK85" s="535" t="str" cm="1">
        <f t="array" aca="1" ref="CK85" ca="1">INDEX(CK$13:CK84,$B85+1,1)</f>
        <v>-</v>
      </c>
      <c r="CL85" s="535" t="str" cm="1">
        <f t="array" aca="1" ref="CL85" ca="1">INDEX(CL$13:CL84,$B85+1,1)</f>
        <v>-</v>
      </c>
      <c r="CM85" s="535" t="str" cm="1">
        <f t="array" aca="1" ref="CM85" ca="1">INDEX(CM$13:CM84,$B85+1,1)</f>
        <v>-</v>
      </c>
      <c r="CN85" s="411" t="str">
        <f t="shared" ca="1" si="235"/>
        <v>-</v>
      </c>
      <c r="CO85" s="411">
        <f t="shared" ca="1" si="236"/>
        <v>1</v>
      </c>
      <c r="CP85" s="411">
        <f t="shared" ca="1" si="236"/>
        <v>1</v>
      </c>
      <c r="CQ85" s="535" t="str" cm="1">
        <f t="array" aca="1" ref="CQ85" ca="1">INDEX(CQ$13:CQ84,$B85+1,1)</f>
        <v>-</v>
      </c>
      <c r="CR85" s="411" t="str">
        <f t="shared" ca="1" si="237"/>
        <v>-</v>
      </c>
      <c r="CS85" s="411">
        <f t="shared" ca="1" si="238"/>
        <v>1</v>
      </c>
      <c r="CT85" s="535" t="str" cm="1">
        <f t="array" aca="1" ref="CT85" ca="1">INDEX(CT$13:CT84,$B85+1,1)</f>
        <v>-</v>
      </c>
      <c r="CU85" s="535" t="str" cm="1">
        <f t="array" aca="1" ref="CU85" ca="1">INDEX(CU$13:CU84,$B85+1,1)</f>
        <v>-</v>
      </c>
      <c r="CV85" s="411">
        <f t="shared" ca="1" si="239"/>
        <v>1</v>
      </c>
      <c r="CW85" s="535" t="str" cm="1">
        <f t="array" aca="1" ref="CW85" ca="1">INDEX(CW$13:CW84,$B85+1,1)</f>
        <v>-</v>
      </c>
      <c r="CX85" s="411" t="str">
        <f t="shared" ca="1" si="240"/>
        <v>-</v>
      </c>
      <c r="CY85" s="411">
        <f t="shared" ca="1" si="241"/>
        <v>1</v>
      </c>
      <c r="CZ85" s="411">
        <f t="shared" ca="1" si="241"/>
        <v>1</v>
      </c>
      <c r="DA85" s="535" cm="1">
        <f t="array" aca="1" ref="DA85" ca="1">INDEX(DA$13:DA84,$B85+1,1)</f>
        <v>720</v>
      </c>
      <c r="DB85" s="535" cm="1">
        <f t="array" aca="1" ref="DB85" ca="1">INDEX(DB$13:DB84,$B85+1,1)</f>
        <v>720</v>
      </c>
      <c r="DC85" s="18"/>
      <c r="DD85" s="535" t="b" cm="1">
        <f t="array" aca="1" ref="DD85" ca="1">INDEX(DD$13:DD84,$B85+1,1)</f>
        <v>1</v>
      </c>
      <c r="DE85" s="535" t="b" cm="1">
        <f t="array" aca="1" ref="DE85" ca="1">INDEX(DE$13:DE84,$B85+1,1)</f>
        <v>1</v>
      </c>
      <c r="DF85" s="535" t="b" cm="1">
        <f t="array" aca="1" ref="DF85" ca="1">INDEX(DF$13:DF84,$B85+1,1)</f>
        <v>1</v>
      </c>
      <c r="DG85" s="87">
        <f t="shared" ca="1" si="329"/>
        <v>0</v>
      </c>
      <c r="DH85" s="804" cm="1">
        <f t="array" aca="1" ref="DH85" ca="1">VALUE(IFERROR(VALUE($K85),0) &amp; _xlfn.SWITCH($CD85,"-",4,$CD85) &amp; $L85 &amp; $T85 &amp; "00" &amp; $N85 &amp; $AK85 &amp; $R85 &amp; _xlfn.SWITCH($AM85,3,1,$AM85) &amp; _xlfn.SWITCH($M85,4,0,$M85) &amp; _xlfn.SWITCH($AD85,6,1,$AD85))</f>
        <v>142200321201</v>
      </c>
      <c r="DI85" s="535" cm="1">
        <f t="array" aca="1" ref="DI85" ca="1">INDEX(DI$13:DI84,$B85+1,1)</f>
        <v>1</v>
      </c>
      <c r="DJ85" s="535" cm="1">
        <f t="array" aca="1" ref="DJ85" ca="1">INDEX(DJ$13:DJ84,$B85+1,1)</f>
        <v>1</v>
      </c>
      <c r="DK85" s="411">
        <f t="shared" ca="1" si="242"/>
        <v>1</v>
      </c>
      <c r="DL85" s="411">
        <f t="shared" ca="1" si="242"/>
        <v>60</v>
      </c>
      <c r="DM85" s="411" t="str">
        <f t="shared" ca="1" si="242"/>
        <v>-</v>
      </c>
      <c r="DN85" s="411" t="str">
        <f t="shared" ca="1" si="242"/>
        <v>-</v>
      </c>
      <c r="DO85" s="411" t="str">
        <f t="shared" ca="1" si="242"/>
        <v>-</v>
      </c>
      <c r="DP85" s="411" t="str">
        <f t="shared" ca="1" si="242"/>
        <v>-</v>
      </c>
      <c r="DQ85" s="411" t="b">
        <f t="shared" ca="1" si="243"/>
        <v>0</v>
      </c>
      <c r="DR85" s="411" t="str">
        <f t="shared" ca="1" si="244"/>
        <v>-</v>
      </c>
      <c r="DS85" s="411" t="str">
        <f t="shared" ca="1" si="244"/>
        <v>-</v>
      </c>
      <c r="DT85" s="411" t="str">
        <f t="shared" ca="1" si="244"/>
        <v>-</v>
      </c>
      <c r="DU85" s="411" t="str">
        <f t="shared" ca="1" si="244"/>
        <v>-</v>
      </c>
      <c r="DV85" s="411">
        <f t="shared" ca="1" si="244"/>
        <v>500</v>
      </c>
      <c r="DW85" s="411">
        <f t="shared" ca="1" si="244"/>
        <v>500</v>
      </c>
      <c r="DX85" s="411" t="str">
        <f t="shared" ca="1" si="244"/>
        <v>-</v>
      </c>
      <c r="DY85" s="411" t="str">
        <f t="shared" ca="1" si="244"/>
        <v>-</v>
      </c>
      <c r="DZ85" s="411" t="str">
        <f t="shared" ca="1" si="244"/>
        <v>-</v>
      </c>
      <c r="EA85" s="411" t="str">
        <f t="shared" ca="1" si="385"/>
        <v>-</v>
      </c>
      <c r="EB85" s="411" t="str">
        <f t="shared" ca="1" si="385"/>
        <v>-</v>
      </c>
      <c r="EC85" s="535" cm="1">
        <f t="array" aca="1" ref="EC85" ca="1">INDEX(EC$13:EC84,$B85+1,1)</f>
        <v>0</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535" cm="1">
        <f t="array" aca="1" ref="EL85" ca="1">INDEX(EL$13:EL84,$B85+1,1)</f>
        <v>999999</v>
      </c>
      <c r="EM85" s="535" cm="1">
        <f t="array" aca="1" ref="EM85" ca="1">INDEX(EM$13:EM84,$B85+1,1)</f>
        <v>999999</v>
      </c>
      <c r="EN85" s="535" cm="1">
        <f t="array" aca="1" ref="EN85" ca="1">INDEX(EN$13:EN84,$B85+1,1)</f>
        <v>999999</v>
      </c>
      <c r="EO85" s="535" cm="1">
        <f t="array" aca="1" ref="EO85" ca="1">INDEX(EO$13:EO84,$B85+1,1)</f>
        <v>999999</v>
      </c>
      <c r="EP85" s="782">
        <f t="shared" ca="1" si="246"/>
        <v>0</v>
      </c>
      <c r="EQ85" s="782">
        <f t="shared" ca="1" si="246"/>
        <v>0</v>
      </c>
      <c r="ER85" s="782">
        <f t="shared" ca="1" si="246"/>
        <v>999999</v>
      </c>
      <c r="ES85" s="800" t="str">
        <f t="shared" ca="1" si="330"/>
        <v>-</v>
      </c>
      <c r="ET85" s="800" t="str">
        <f t="shared" ca="1" si="247"/>
        <v>-</v>
      </c>
      <c r="EU85" s="801" t="str">
        <f t="shared" ca="1" si="248"/>
        <v>-</v>
      </c>
      <c r="EV85" s="802" t="str">
        <f t="shared" ca="1" si="374"/>
        <v>-</v>
      </c>
      <c r="EW85" s="781">
        <f t="shared" ca="1" si="249"/>
        <v>999999</v>
      </c>
      <c r="EX85" s="779">
        <f t="shared" ca="1" si="332"/>
        <v>999999</v>
      </c>
      <c r="EY85" s="780">
        <f t="shared" ca="1" si="333"/>
        <v>999999</v>
      </c>
      <c r="EZ85" s="727" cm="1">
        <f t="array" aca="1" ref="EZ85" ca="1">INDEX(i.ELMated,$AB85+1,1)</f>
        <v>0</v>
      </c>
      <c r="FA85" s="728" cm="1">
        <f t="array" aca="1" ref="FA85" ca="1">INDEX(i.ELMatedEst,$AA85+1,$T85)</f>
        <v>0</v>
      </c>
      <c r="FB85" s="535" t="str" cm="1">
        <f t="array" aca="1" ref="FB85" ca="1">INDEX(FB$13:FB84,$B85+1,1)</f>
        <v>-</v>
      </c>
      <c r="FC85" s="535" t="str" cm="1">
        <f t="array" aca="1" ref="FC85" ca="1">INDEX(FC$13:FC84,$B85+1,1)</f>
        <v>-</v>
      </c>
      <c r="FD85" s="664">
        <f t="shared" ca="1" si="250"/>
        <v>0</v>
      </c>
      <c r="FE85" s="666">
        <f t="shared" ca="1" si="251"/>
        <v>5.0000000000000001E-3</v>
      </c>
      <c r="FF85" s="191">
        <f t="shared" ca="1" si="339"/>
        <v>0.95</v>
      </c>
      <c r="FG85" s="667">
        <f t="shared" ca="1" si="252"/>
        <v>0.12</v>
      </c>
      <c r="FH85" s="667">
        <f ca="1">INDEX(CHOOSE($N85,DataAutumn!i.EL_PropnSold,DataWinter!i.EL_PropnSold,DataSpring!i.EL_PropnSold),$AI85,$T85)*INDEX(i.ELMatedEst,$AB85+1,$T85)*i.dAdultRR_ELPropSold
+INDEX(i.dryman,($AJ85-1)*4+$AI85,FH$7)</f>
        <v>0</v>
      </c>
      <c r="FI85" s="667">
        <f ca="1">INDEX(CHOOSE($N85,DataAutumn!i.EL_PropnSold,DataWinter!i.EL_PropnSold,DataSpring!i.EL_PropnSold),$AI85,$T85)*INDEX(i.ELMatedEst,$AB85+1,$T85)*i.dAdultRR_ELPropSold
+INDEX(i.dryman,($AJ85-1)*4+$AI85,FI$7)</f>
        <v>3.125E-2</v>
      </c>
      <c r="FJ85" s="667">
        <f ca="1">INDEX(CHOOSE($N85,DataAutumn!i.EL_PropnSold,DataWinter!i.EL_PropnSold,DataSpring!i.EL_PropnSold),$AI85,$T85)*INDEX(i.ELMatedEst,$AB85+1,$T85)*i.dAdultRR_ELPropSold
+INDEX(i.dryman,($AJ85-1)*4+$AI85,FJ$7)</f>
        <v>3.125E-2</v>
      </c>
      <c r="FK85" s="667">
        <f ca="1">INDEX(CHOOSE($N85,DataAutumn!i.EL_PropnSold,DataWinter!i.EL_PropnSold,DataSpring!i.EL_PropnSold),$AI85,$T85)*INDEX(i.ELMatedEst,$AB85+1,$T85)*i.dAdultRR_ELPropSold
+INDEX(i.dryman,($AJ85-1)*4+$AI85,FK$7)</f>
        <v>3.125E-2</v>
      </c>
      <c r="FL85" s="668">
        <f ca="1">INDEX(CHOOSE($N85,DataAutumn!i.EL_PropnSold,DataWinter!i.EL_PropnSold,DataSpring!i.EL_PropnSold),$AI85,$T85)*INDEX(i.ELMatedEst,$AB85+1,$T85)*i.dAdultLSurv_ELPropSold</f>
        <v>0</v>
      </c>
      <c r="FM85" s="666" t="b">
        <f t="shared" ca="1" si="253"/>
        <v>0</v>
      </c>
      <c r="FN85" s="666" t="b">
        <f t="shared" ca="1" si="253"/>
        <v>0</v>
      </c>
      <c r="FO85" s="716" t="b">
        <f t="shared" ca="1" si="254"/>
        <v>1</v>
      </c>
      <c r="FP85" s="666" t="b">
        <f t="shared" ca="1" si="253"/>
        <v>0</v>
      </c>
      <c r="FQ85" s="668">
        <f t="shared" ca="1" si="255"/>
        <v>1</v>
      </c>
      <c r="FR85" s="669">
        <f t="shared" ca="1" si="256"/>
        <v>0</v>
      </c>
      <c r="FS85" s="670" t="b">
        <f t="shared" ca="1" si="257"/>
        <v>0</v>
      </c>
      <c r="FT85" s="665" t="b">
        <f t="shared" ca="1" si="258"/>
        <v>0</v>
      </c>
      <c r="FU85" s="411" t="b">
        <f t="shared" ca="1" si="258"/>
        <v>0</v>
      </c>
      <c r="FV85" s="411" t="b">
        <f t="shared" ca="1" si="258"/>
        <v>1</v>
      </c>
      <c r="FW85" s="87">
        <f t="shared" ca="1" si="259"/>
        <v>2</v>
      </c>
      <c r="FX85" s="87">
        <f t="shared" ca="1" si="259"/>
        <v>2</v>
      </c>
      <c r="FY85" s="411">
        <f t="shared" ca="1" si="260"/>
        <v>1</v>
      </c>
      <c r="FZ85" s="411">
        <f t="shared" ca="1" si="261"/>
        <v>1</v>
      </c>
      <c r="GA85" s="411">
        <f t="shared" ca="1" si="261"/>
        <v>1</v>
      </c>
      <c r="GB85" s="411">
        <f t="shared" ca="1" si="262"/>
        <v>1</v>
      </c>
      <c r="GC85" s="411">
        <f t="shared" ca="1" si="263"/>
        <v>0.35</v>
      </c>
      <c r="GD85" s="411" t="b">
        <f t="shared" ca="1" si="263"/>
        <v>1</v>
      </c>
      <c r="GE85" s="411" t="b">
        <f t="shared" ca="1" si="263"/>
        <v>0</v>
      </c>
      <c r="GF85" s="411" t="b">
        <f t="shared" ca="1" si="263"/>
        <v>0</v>
      </c>
      <c r="GG85" s="411" t="b">
        <f t="shared" ca="1" si="263"/>
        <v>0</v>
      </c>
      <c r="GH85" s="87">
        <f t="shared" ca="1" si="264"/>
        <v>1</v>
      </c>
      <c r="GI85" s="87">
        <f t="shared" ca="1" si="264"/>
        <v>1</v>
      </c>
      <c r="GJ85" s="87">
        <f t="shared" ca="1" si="264"/>
        <v>1</v>
      </c>
      <c r="GK85" s="87">
        <f t="shared" ca="1" si="264"/>
        <v>1</v>
      </c>
      <c r="GL85" s="87">
        <f t="shared" ca="1" si="264"/>
        <v>1</v>
      </c>
      <c r="GM85" s="87">
        <f t="shared" ca="1" si="264"/>
        <v>1</v>
      </c>
      <c r="GN85" s="87">
        <f t="shared" ca="1" si="264"/>
        <v>1</v>
      </c>
      <c r="GO85" s="87">
        <f t="shared" ca="1" si="264"/>
        <v>1</v>
      </c>
      <c r="GP85" s="535" cm="1">
        <f t="array" aca="1" ref="GP85" ca="1">INDEX(GP$13:GP84,$B85+1,1)</f>
        <v>0</v>
      </c>
      <c r="GQ85" s="535" cm="1">
        <f t="array" aca="1" ref="GQ85" ca="1">INDEX(GQ$13:GQ84,$B85+1,1)</f>
        <v>0</v>
      </c>
      <c r="GR85" s="535" cm="1">
        <f t="array" aca="1" ref="GR85" ca="1">INDEX(GR$13:GR84,$B85+1,1)</f>
        <v>0</v>
      </c>
      <c r="GS85" s="535" cm="1">
        <f t="array" aca="1" ref="GS85" ca="1">INDEX(GS$13:GS84,$B85+1,1)</f>
        <v>0</v>
      </c>
      <c r="GT85" s="411" cm="1">
        <f t="array" aca="1" ref="GT85" ca="1">INDEX(i.dse_type,1,$L85)</f>
        <v>0</v>
      </c>
      <c r="GU85" s="535" t="str" cm="1">
        <f t="array" aca="1" ref="GU85" ca="1">INDEX(GU$13:GU84,$B85+1,1)</f>
        <v>-</v>
      </c>
      <c r="GV85" s="535" t="str" cm="1">
        <f t="array" aca="1" ref="GV85" ca="1">INDEX(GV$13:GV84,$B85+1,1)</f>
        <v>-</v>
      </c>
      <c r="GW85" s="535" t="str" cm="1">
        <f t="array" aca="1" ref="GW85" ca="1">INDEX(GW$13:GW84,$B85+1,1)</f>
        <v>-</v>
      </c>
      <c r="GX85" s="18"/>
      <c r="GY85" s="535" t="str" cm="1">
        <f t="array" aca="1" ref="GY85" ca="1">INDEX(GY$13:GY84,$B85+1,1)</f>
        <v>-</v>
      </c>
      <c r="GZ85" s="535" t="str" cm="1">
        <f t="array" aca="1" ref="GZ85" ca="1">INDEX(GZ$13:GZ84,$B85+1,1)</f>
        <v>-</v>
      </c>
      <c r="HA85" s="535" t="str" cm="1">
        <f t="array" aca="1" ref="HA85" ca="1">INDEX(HA$13:HA84,$B85+1,1)</f>
        <v>-</v>
      </c>
      <c r="HB85" s="411">
        <f t="shared" si="334"/>
        <v>0</v>
      </c>
      <c r="HC85" s="535" t="str" cm="1">
        <f t="array" aca="1" ref="HC85" ca="1">INDEX(HC$13:HC84,$B85+1,1)</f>
        <v>-</v>
      </c>
      <c r="HD85" s="535" cm="1">
        <f t="array" aca="1" ref="HD85" ca="1">INDEX(HD$13:HD84,$B85+1,1)</f>
        <v>1</v>
      </c>
      <c r="HE85" s="535" cm="1">
        <f t="array" aca="1" ref="HE85" ca="1">INDEX(HE$13:HE84,$B85+1,1)</f>
        <v>1</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535" t="str" cm="1">
        <f t="array" aca="1" ref="HS85" ca="1">INDEX(HS$13:HS84,$B85+1,1)</f>
        <v>-</v>
      </c>
      <c r="HT85" s="535" t="str" cm="1">
        <f t="array" aca="1" ref="HT85" ca="1">INDEX(HT$13:HT84,$B85+1,1)</f>
        <v>-</v>
      </c>
      <c r="HU85" s="535" t="str" cm="1">
        <f t="array" aca="1" ref="HU85" ca="1">INDEX(HU$13:HU84,$B85+1,1)</f>
        <v>-</v>
      </c>
      <c r="HV85" s="535" t="str" cm="1">
        <f t="array" aca="1" ref="HV85" ca="1">INDEX(HV$13:HV84,$B85+1,1)</f>
        <v>-</v>
      </c>
      <c r="HW85" s="535" t="str" cm="1">
        <f t="array" aca="1" ref="HW85" ca="1">INDEX(HW$13:HW84,$B85+1,1)</f>
        <v>-</v>
      </c>
      <c r="HX85" s="535" t="str" cm="1">
        <f t="array" aca="1" ref="HX85" ca="1">INDEX(HX$13:HX84,$B85+1,1)</f>
        <v>-</v>
      </c>
      <c r="HY85" s="535" t="str" cm="1">
        <f t="array" aca="1" ref="HY85" ca="1">INDEX(HY$13:HY84,$B85+1,1)</f>
        <v>-</v>
      </c>
      <c r="HZ85" s="535" t="str" cm="1">
        <f t="array" aca="1" ref="HZ85" ca="1">INDEX(HZ$13:HZ84,$B85+1,1)</f>
        <v>-</v>
      </c>
      <c r="IA85" s="535" cm="1">
        <f t="array" aca="1" ref="IA85" ca="1">INDEX(IA$13:IA84,$B85+1,1)</f>
        <v>0</v>
      </c>
      <c r="IB85" s="535" t="str" cm="1">
        <f t="array" aca="1" ref="IB85" ca="1">INDEX(IB$13:IB84,$B85+1,1)</f>
        <v>-</v>
      </c>
      <c r="IC85" s="535" cm="1">
        <f t="array" aca="1" ref="IC85" ca="1">INDEX(IC$13:IC84,$B85+1,1)</f>
        <v>1</v>
      </c>
      <c r="ID85" s="727">
        <f t="shared" si="265"/>
        <v>0</v>
      </c>
      <c r="IE85" s="727">
        <f t="shared" si="265"/>
        <v>0</v>
      </c>
      <c r="IF85" s="727">
        <f t="shared" si="265"/>
        <v>0</v>
      </c>
      <c r="IG85" s="727">
        <f t="shared" si="266"/>
        <v>0</v>
      </c>
      <c r="IH85" s="727">
        <f t="shared" si="266"/>
        <v>0</v>
      </c>
      <c r="II85" s="727">
        <f t="shared" si="266"/>
        <v>0</v>
      </c>
      <c r="IJ85" s="535" cm="1">
        <f t="array" aca="1" ref="IJ85" ca="1">INDEX(IJ$13:IJ84,$B85+1,1)</f>
        <v>0</v>
      </c>
      <c r="IK85" s="727">
        <f t="shared" si="267"/>
        <v>1</v>
      </c>
      <c r="IL85" s="727">
        <f t="shared" si="267"/>
        <v>0</v>
      </c>
      <c r="IM85" s="727">
        <f t="shared" si="267"/>
        <v>0</v>
      </c>
      <c r="IN85" s="727">
        <f t="shared" si="267"/>
        <v>0</v>
      </c>
      <c r="IO85" s="535" cm="1">
        <f t="array" aca="1" ref="IO85" ca="1">INDEX(IO$13:IO84,$B85+1,1)</f>
        <v>0</v>
      </c>
      <c r="IP85" s="727">
        <f t="shared" si="267"/>
        <v>0</v>
      </c>
      <c r="IQ85" s="18"/>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t="str" cm="1">
        <f t="array" aca="1" ref="IZ85" ca="1">INDEX(IZ$13:IZ84,$B85+1,1)</f>
        <v>-</v>
      </c>
      <c r="JA85" s="535" t="str" cm="1">
        <f t="array" aca="1" ref="JA85" ca="1">INDEX(JA$13:JA84,$B85+1,1)</f>
        <v>-</v>
      </c>
      <c r="JB85" s="535" t="str" cm="1">
        <f t="array" aca="1" ref="JB85" ca="1">INDEX(JB$13:JB84,$B85+1,1)</f>
        <v>-</v>
      </c>
      <c r="JC85" s="535" t="str" cm="1">
        <f t="array" aca="1" ref="JC85" ca="1">INDEX(JC$13:JC84,$B85+1,1)</f>
        <v>-</v>
      </c>
      <c r="JD85" s="535" t="str" cm="1">
        <f t="array" aca="1" ref="JD85" ca="1">INDEX(JD$13:JD84,$B85+1,1)</f>
        <v>-</v>
      </c>
      <c r="JE85" s="535" t="str" cm="1">
        <f t="array" aca="1" ref="JE85" ca="1">INDEX(JE$13:JE84,$B85+1,1)</f>
        <v>-</v>
      </c>
      <c r="JF85" s="535" t="str" cm="1">
        <f t="array" aca="1" ref="JF85" ca="1">INDEX(JF$13:JF84,$B85+1,1)</f>
        <v>-</v>
      </c>
      <c r="JG85" s="535" t="str" cm="1">
        <f t="array" aca="1" ref="JG85" ca="1">INDEX(JG$13:JG84,$B85+1,1)</f>
        <v>-</v>
      </c>
      <c r="JH85" s="535" cm="1">
        <f t="array" aca="1" ref="JH85" ca="1">INDEX(JH$13:JH84,$B85+1,1)</f>
        <v>0</v>
      </c>
      <c r="JI85" s="535" cm="1">
        <f t="array" aca="1" ref="JI85" ca="1">INDEX(JI$13:JI84,$B85+1,1)</f>
        <v>0</v>
      </c>
      <c r="JJ85" s="545" cm="1">
        <f t="array" aca="1" ref="JJ85" ca="1">IF(AND($N85=JJ$10,$AS85&lt;&gt;0),INDEX(i.LTWFeedLevels,$AS85,12),0)</f>
        <v>0</v>
      </c>
      <c r="JK85" s="630" cm="1">
        <f t="array" aca="1" ref="JK85" ca="1">IF(AND($N85=JK$10,$AT85&lt;&gt;0),INDEX(i.LTWFeedLevels,$AT85,12),0)</f>
        <v>0</v>
      </c>
      <c r="JL85" s="457">
        <f t="shared" ca="1" si="375"/>
        <v>0</v>
      </c>
      <c r="JM85" s="457">
        <f t="shared" ca="1" si="376"/>
        <v>0</v>
      </c>
      <c r="JN85" s="457">
        <f t="shared" ca="1" si="377"/>
        <v>0</v>
      </c>
      <c r="JO85" s="545" cm="1">
        <f t="array" aca="1" ref="JO85" ca="1">IF(AND($N85=JO$10,$AS85&lt;&gt;0),INDEX(i.LTWFeedLevels,$AS85,12),0)</f>
        <v>0</v>
      </c>
      <c r="JP85" s="630" cm="1">
        <f t="array" aca="1" ref="JP85" ca="1">IF(AND($N85=JP$10,$AT85&lt;&gt;0),INDEX(i.LTWFeedLevels,$AT85,12),0)</f>
        <v>0</v>
      </c>
      <c r="JQ85" s="457">
        <f t="shared" ca="1" si="378"/>
        <v>0</v>
      </c>
      <c r="JR85" s="457">
        <f t="shared" ca="1" si="379"/>
        <v>0</v>
      </c>
      <c r="JS85" s="457">
        <f t="shared" ca="1" si="380"/>
        <v>0</v>
      </c>
      <c r="JT85" s="545" cm="1">
        <f t="array" aca="1" ref="JT85" ca="1">IF(AND($N85=JT$10,$AS85&lt;&gt;0),INDEX(i.LTWFeedLevels,$AS85,12),0)</f>
        <v>0</v>
      </c>
      <c r="JU85" s="630" cm="1">
        <f t="array" aca="1" ref="JU85" ca="1">IF(AND($N85=JU$10,$AT85&lt;&gt;0),INDEX(i.LTWFeedLevels,$AT85,12),0)</f>
        <v>0</v>
      </c>
      <c r="JV85" s="457">
        <f t="shared" ca="1" si="381"/>
        <v>0</v>
      </c>
      <c r="JW85" s="457">
        <f t="shared" ca="1" si="382"/>
        <v>0</v>
      </c>
      <c r="JX85" s="457">
        <f t="shared" ca="1" si="383"/>
        <v>0</v>
      </c>
      <c r="JY85" s="189">
        <f t="shared" ca="1" si="271"/>
        <v>0</v>
      </c>
      <c r="JZ85" s="189">
        <f t="shared" ca="1" si="271"/>
        <v>0</v>
      </c>
      <c r="KA85" s="189">
        <f t="shared" ca="1" si="271"/>
        <v>0</v>
      </c>
      <c r="KB85" s="189">
        <f t="shared" ca="1" si="271"/>
        <v>0</v>
      </c>
      <c r="KC85" s="189">
        <f t="shared" ca="1" si="271"/>
        <v>0</v>
      </c>
      <c r="KD85" s="189">
        <f t="shared" ca="1" si="271"/>
        <v>0</v>
      </c>
      <c r="KE85" s="189">
        <f t="shared" ca="1" si="271"/>
        <v>0</v>
      </c>
      <c r="KF85" s="189">
        <f t="shared" ca="1" si="271"/>
        <v>0</v>
      </c>
      <c r="KG85" s="189">
        <f t="shared" ca="1" si="271"/>
        <v>0</v>
      </c>
      <c r="KH85" s="189">
        <f t="shared" ca="1" si="271"/>
        <v>0</v>
      </c>
      <c r="KI85" s="189">
        <f t="shared" ca="1" si="272"/>
        <v>0</v>
      </c>
      <c r="KJ85" s="189">
        <f t="shared" ca="1" si="272"/>
        <v>0</v>
      </c>
      <c r="KK85" s="189">
        <f t="shared" ca="1" si="272"/>
        <v>0</v>
      </c>
      <c r="KL85" s="189">
        <f t="shared" ca="1" si="272"/>
        <v>0</v>
      </c>
      <c r="KM85" s="189">
        <f t="shared" ca="1" si="272"/>
        <v>0</v>
      </c>
      <c r="KN85" s="189">
        <f t="shared" ca="1" si="272"/>
        <v>0</v>
      </c>
      <c r="KO85" s="189">
        <f t="shared" ca="1" si="272"/>
        <v>0</v>
      </c>
      <c r="KP85" s="189">
        <f t="shared" ca="1" si="272"/>
        <v>0</v>
      </c>
      <c r="KQ85" s="189">
        <f t="shared" ca="1" si="272"/>
        <v>0</v>
      </c>
      <c r="KR85" s="189">
        <f t="shared" ca="1" si="272"/>
        <v>0</v>
      </c>
      <c r="KS85" s="189">
        <f t="shared" ca="1" si="273"/>
        <v>0</v>
      </c>
      <c r="KT85" s="189">
        <f t="shared" ca="1" si="273"/>
        <v>0</v>
      </c>
      <c r="KU85" s="189">
        <f t="shared" ca="1" si="273"/>
        <v>0</v>
      </c>
      <c r="KV85" s="189">
        <f t="shared" ca="1" si="273"/>
        <v>0</v>
      </c>
      <c r="KW85" s="189">
        <f t="shared" ca="1" si="273"/>
        <v>0</v>
      </c>
      <c r="KX85" s="189">
        <f t="shared" ca="1" si="273"/>
        <v>0</v>
      </c>
      <c r="KY85" s="189">
        <f t="shared" ca="1" si="273"/>
        <v>0</v>
      </c>
      <c r="KZ85" s="189">
        <f t="shared" ca="1" si="273"/>
        <v>0</v>
      </c>
      <c r="LA85" s="189">
        <f t="shared" ca="1" si="273"/>
        <v>0</v>
      </c>
      <c r="LB85" s="189">
        <f t="shared" ca="1" si="273"/>
        <v>0</v>
      </c>
      <c r="LC85" s="189">
        <f t="shared" ca="1" si="274"/>
        <v>0</v>
      </c>
      <c r="LD85" s="189">
        <f t="shared" ca="1" si="274"/>
        <v>0</v>
      </c>
      <c r="LE85" s="189">
        <f t="shared" ca="1" si="274"/>
        <v>0</v>
      </c>
      <c r="LF85" s="189">
        <f t="shared" ca="1" si="274"/>
        <v>0</v>
      </c>
      <c r="LG85" s="189">
        <f t="shared" ca="1" si="274"/>
        <v>0</v>
      </c>
      <c r="LH85" s="189">
        <f t="shared" ca="1" si="274"/>
        <v>0</v>
      </c>
      <c r="LI85" s="189">
        <f t="shared" ca="1" si="274"/>
        <v>0</v>
      </c>
      <c r="LJ85" s="189">
        <f t="shared" ca="1" si="274"/>
        <v>0</v>
      </c>
      <c r="LK85" s="189">
        <f t="shared" ca="1" si="274"/>
        <v>0</v>
      </c>
      <c r="LL85" s="189">
        <f t="shared" ca="1" si="274"/>
        <v>0</v>
      </c>
      <c r="LM85" s="189">
        <f t="shared" ca="1" si="275"/>
        <v>0</v>
      </c>
      <c r="LN85" s="189">
        <f t="shared" ca="1" si="275"/>
        <v>0</v>
      </c>
      <c r="LO85" s="189">
        <f t="shared" ca="1" si="275"/>
        <v>0</v>
      </c>
      <c r="LP85" s="189">
        <f t="shared" ca="1" si="275"/>
        <v>0</v>
      </c>
      <c r="LQ85" s="189">
        <f t="shared" ca="1" si="275"/>
        <v>0</v>
      </c>
      <c r="LR85" s="189">
        <f t="shared" ca="1" si="275"/>
        <v>0</v>
      </c>
      <c r="LS85" s="189">
        <f t="shared" ca="1" si="275"/>
        <v>0</v>
      </c>
      <c r="LT85" s="189">
        <f t="shared" ca="1" si="275"/>
        <v>0</v>
      </c>
      <c r="LU85" s="189">
        <f t="shared" ca="1" si="275"/>
        <v>0</v>
      </c>
      <c r="LV85" s="189">
        <f t="shared" ca="1" si="275"/>
        <v>0</v>
      </c>
      <c r="LW85" s="189">
        <f t="shared" ca="1" si="276"/>
        <v>0</v>
      </c>
      <c r="LX85" s="189">
        <f t="shared" ca="1" si="276"/>
        <v>0</v>
      </c>
      <c r="LY85" s="189">
        <f t="shared" ca="1" si="276"/>
        <v>0</v>
      </c>
      <c r="LZ85" s="189">
        <f t="shared" ca="1" si="276"/>
        <v>0</v>
      </c>
      <c r="MA85" s="189">
        <f t="shared" ca="1" si="276"/>
        <v>0</v>
      </c>
      <c r="MB85" s="189">
        <f t="shared" ca="1" si="276"/>
        <v>0</v>
      </c>
      <c r="MC85" s="189">
        <f t="shared" ca="1" si="276"/>
        <v>0</v>
      </c>
      <c r="MD85" s="189">
        <f t="shared" ca="1" si="276"/>
        <v>0</v>
      </c>
      <c r="ME85" s="189">
        <f t="shared" ca="1" si="276"/>
        <v>0</v>
      </c>
      <c r="MF85" s="189">
        <f t="shared" ca="1" si="276"/>
        <v>0</v>
      </c>
      <c r="MG85" s="189">
        <f t="shared" ca="1" si="277"/>
        <v>0</v>
      </c>
      <c r="MH85" s="189">
        <f t="shared" ca="1" si="277"/>
        <v>0</v>
      </c>
      <c r="MI85" s="189">
        <f t="shared" ca="1" si="277"/>
        <v>0</v>
      </c>
      <c r="MJ85" s="189">
        <f t="shared" ref="MJ85:MR115" ca="1" si="388">IF(AND($N85=MJ$10,$AD85=MJ$12),INDEX(i.FS_Strategy,INDEX($AE85:$AH85,1,MJ$7)+1,MJ$6),0)</f>
        <v>0</v>
      </c>
      <c r="MK85" s="189">
        <f t="shared" ca="1" si="388"/>
        <v>0</v>
      </c>
      <c r="ML85" s="189">
        <f t="shared" ca="1" si="388"/>
        <v>0</v>
      </c>
      <c r="MM85" s="189">
        <f t="shared" ca="1" si="388"/>
        <v>0</v>
      </c>
      <c r="MN85" s="189">
        <f t="shared" ca="1" si="388"/>
        <v>0</v>
      </c>
      <c r="MO85" s="189">
        <f t="shared" ca="1" si="388"/>
        <v>0</v>
      </c>
      <c r="MP85" s="189">
        <f t="shared" ca="1" si="388"/>
        <v>0</v>
      </c>
      <c r="MQ85" s="189">
        <f t="shared" ca="1" si="388"/>
        <v>0</v>
      </c>
      <c r="MR85" s="189">
        <f t="shared" ca="1" si="388"/>
        <v>0</v>
      </c>
      <c r="MS85" s="557">
        <f t="shared" ca="1" si="278"/>
        <v>0</v>
      </c>
      <c r="MT85" s="557">
        <f t="shared" ca="1" si="278"/>
        <v>0</v>
      </c>
      <c r="MU85" s="557">
        <f t="shared" ca="1" si="278"/>
        <v>0</v>
      </c>
      <c r="MV85" s="557">
        <f t="shared" ca="1" si="278"/>
        <v>0</v>
      </c>
      <c r="MW85" s="557">
        <f t="shared" ca="1" si="278"/>
        <v>0</v>
      </c>
      <c r="MX85" s="557">
        <f t="shared" ca="1" si="278"/>
        <v>0</v>
      </c>
      <c r="MY85" s="557">
        <f t="shared" ca="1" si="278"/>
        <v>0</v>
      </c>
      <c r="MZ85" s="557">
        <f t="shared" ca="1" si="278"/>
        <v>0</v>
      </c>
      <c r="NA85" s="557">
        <f t="shared" ca="1" si="278"/>
        <v>0</v>
      </c>
      <c r="NB85" s="557">
        <f t="shared" ca="1" si="278"/>
        <v>0</v>
      </c>
      <c r="NC85" s="557">
        <f t="shared" ca="1" si="279"/>
        <v>0</v>
      </c>
      <c r="ND85" s="557">
        <f t="shared" ca="1" si="279"/>
        <v>0</v>
      </c>
      <c r="NE85" s="557">
        <f t="shared" ca="1" si="279"/>
        <v>0</v>
      </c>
      <c r="NF85" s="557">
        <f t="shared" ca="1" si="279"/>
        <v>0</v>
      </c>
      <c r="NG85" s="557">
        <f t="shared" ca="1" si="279"/>
        <v>0</v>
      </c>
      <c r="NH85" s="557">
        <f t="shared" ca="1" si="279"/>
        <v>0</v>
      </c>
      <c r="NI85" s="557">
        <f t="shared" ca="1" si="279"/>
        <v>0</v>
      </c>
      <c r="NJ85" s="557">
        <f t="shared" ca="1" si="279"/>
        <v>0</v>
      </c>
      <c r="NK85" s="557">
        <f t="shared" ca="1" si="279"/>
        <v>0</v>
      </c>
      <c r="NL85" s="557">
        <f t="shared" ca="1" si="279"/>
        <v>0</v>
      </c>
      <c r="NM85" s="557">
        <f t="shared" ca="1" si="280"/>
        <v>0</v>
      </c>
      <c r="NN85" s="557">
        <f t="shared" ca="1" si="280"/>
        <v>0</v>
      </c>
      <c r="NO85" s="557">
        <f t="shared" ca="1" si="280"/>
        <v>0</v>
      </c>
      <c r="NP85" s="557">
        <f t="shared" ca="1" si="280"/>
        <v>0</v>
      </c>
      <c r="NQ85" s="557">
        <f t="shared" ca="1" si="280"/>
        <v>0</v>
      </c>
      <c r="NR85" s="557">
        <f t="shared" ca="1" si="280"/>
        <v>0</v>
      </c>
      <c r="NS85" s="557">
        <f t="shared" ca="1" si="280"/>
        <v>0</v>
      </c>
      <c r="NT85" s="557">
        <f t="shared" ca="1" si="280"/>
        <v>0</v>
      </c>
      <c r="NU85" s="557">
        <f t="shared" ca="1" si="280"/>
        <v>0</v>
      </c>
      <c r="NV85" s="557">
        <f t="shared" ca="1" si="280"/>
        <v>0</v>
      </c>
      <c r="NW85" s="557">
        <f t="shared" ca="1" si="281"/>
        <v>0</v>
      </c>
      <c r="NX85" s="557">
        <f t="shared" ca="1" si="281"/>
        <v>0</v>
      </c>
      <c r="NY85" s="557">
        <f t="shared" ca="1" si="281"/>
        <v>0</v>
      </c>
      <c r="NZ85" s="557">
        <f t="shared" ca="1" si="281"/>
        <v>0</v>
      </c>
      <c r="OA85" s="557">
        <f t="shared" ca="1" si="281"/>
        <v>0</v>
      </c>
      <c r="OB85" s="557">
        <f t="shared" ca="1" si="281"/>
        <v>0</v>
      </c>
      <c r="OC85" s="557">
        <f t="shared" ca="1" si="281"/>
        <v>0</v>
      </c>
      <c r="OD85" s="557">
        <f t="shared" ca="1" si="281"/>
        <v>0</v>
      </c>
      <c r="OE85" s="557">
        <f t="shared" ca="1" si="281"/>
        <v>0</v>
      </c>
      <c r="OF85" s="557">
        <f t="shared" ca="1" si="281"/>
        <v>0</v>
      </c>
      <c r="OG85" s="557">
        <f t="shared" ca="1" si="282"/>
        <v>0</v>
      </c>
      <c r="OH85" s="557">
        <f t="shared" ca="1" si="282"/>
        <v>0</v>
      </c>
      <c r="OI85" s="557">
        <f t="shared" ca="1" si="282"/>
        <v>0</v>
      </c>
      <c r="OJ85" s="557">
        <f t="shared" ca="1" si="282"/>
        <v>0</v>
      </c>
      <c r="OK85" s="557">
        <f t="shared" ca="1" si="282"/>
        <v>0</v>
      </c>
      <c r="OL85" s="557">
        <f t="shared" ca="1" si="282"/>
        <v>0</v>
      </c>
      <c r="OM85" s="557">
        <f t="shared" ca="1" si="282"/>
        <v>0</v>
      </c>
      <c r="ON85" s="557">
        <f t="shared" ca="1" si="282"/>
        <v>0</v>
      </c>
      <c r="OO85" s="557">
        <f t="shared" ca="1" si="282"/>
        <v>0</v>
      </c>
      <c r="OP85" s="557">
        <f t="shared" ca="1" si="282"/>
        <v>0</v>
      </c>
      <c r="OQ85" s="557">
        <f t="shared" ca="1" si="283"/>
        <v>0</v>
      </c>
      <c r="OR85" s="557">
        <f t="shared" ca="1" si="283"/>
        <v>0</v>
      </c>
      <c r="OS85" s="557">
        <f t="shared" ca="1" si="283"/>
        <v>0</v>
      </c>
      <c r="OT85" s="557">
        <f t="shared" ca="1" si="283"/>
        <v>0</v>
      </c>
      <c r="OU85" s="557">
        <f t="shared" ca="1" si="283"/>
        <v>0</v>
      </c>
      <c r="OV85" s="557">
        <f t="shared" ca="1" si="283"/>
        <v>0</v>
      </c>
      <c r="OW85" s="557">
        <f t="shared" ca="1" si="283"/>
        <v>0</v>
      </c>
      <c r="OX85" s="557">
        <f t="shared" ca="1" si="283"/>
        <v>0</v>
      </c>
      <c r="OY85" s="557">
        <f t="shared" ca="1" si="283"/>
        <v>0</v>
      </c>
      <c r="OZ85" s="557">
        <f t="shared" ca="1" si="283"/>
        <v>0</v>
      </c>
      <c r="PA85" s="557">
        <f t="shared" ca="1" si="284"/>
        <v>0</v>
      </c>
      <c r="PB85" s="557">
        <f t="shared" ca="1" si="284"/>
        <v>0</v>
      </c>
      <c r="PC85" s="557">
        <f t="shared" ca="1" si="284"/>
        <v>0</v>
      </c>
      <c r="PD85" s="557">
        <f t="shared" ca="1" si="284"/>
        <v>0</v>
      </c>
      <c r="PE85" s="557">
        <f t="shared" ca="1" si="284"/>
        <v>0</v>
      </c>
      <c r="PF85" s="557">
        <f t="shared" ca="1" si="284"/>
        <v>0</v>
      </c>
      <c r="PG85" s="557">
        <f t="shared" ca="1" si="284"/>
        <v>0</v>
      </c>
      <c r="PH85" s="557">
        <f t="shared" ca="1" si="284"/>
        <v>0</v>
      </c>
      <c r="PI85" s="557">
        <f t="shared" ca="1" si="284"/>
        <v>0</v>
      </c>
      <c r="PJ85" s="557">
        <f t="shared" ca="1" si="284"/>
        <v>0</v>
      </c>
      <c r="PK85" s="557">
        <f t="shared" ca="1" si="285"/>
        <v>0</v>
      </c>
      <c r="PL85" s="557">
        <f t="shared" ca="1" si="285"/>
        <v>0</v>
      </c>
      <c r="PM85" s="557">
        <f t="shared" ca="1" si="285"/>
        <v>0</v>
      </c>
      <c r="PN85" s="557">
        <f t="shared" ca="1" si="285"/>
        <v>0</v>
      </c>
      <c r="PO85" s="557">
        <f t="shared" ca="1" si="285"/>
        <v>0</v>
      </c>
      <c r="PP85" s="557">
        <f t="shared" ca="1" si="285"/>
        <v>0</v>
      </c>
      <c r="PQ85" s="557">
        <f t="shared" ca="1" si="285"/>
        <v>0</v>
      </c>
      <c r="PR85" s="557">
        <f t="shared" ca="1" si="285"/>
        <v>0</v>
      </c>
      <c r="PS85" s="557">
        <f t="shared" ca="1" si="285"/>
        <v>0</v>
      </c>
      <c r="PT85" s="557">
        <f t="shared" ca="1" si="285"/>
        <v>0</v>
      </c>
      <c r="PU85" s="557">
        <f t="shared" ca="1" si="286"/>
        <v>0</v>
      </c>
      <c r="PV85" s="557">
        <f t="shared" ca="1" si="286"/>
        <v>0</v>
      </c>
      <c r="PW85" s="557">
        <f t="shared" ca="1" si="286"/>
        <v>0</v>
      </c>
      <c r="PX85" s="557">
        <f t="shared" ca="1" si="286"/>
        <v>0</v>
      </c>
      <c r="PY85" s="557">
        <f t="shared" ca="1" si="286"/>
        <v>0</v>
      </c>
      <c r="PZ85" s="557">
        <f t="shared" ca="1" si="286"/>
        <v>0</v>
      </c>
      <c r="QA85" s="557">
        <f t="shared" ca="1" si="286"/>
        <v>0</v>
      </c>
      <c r="QB85" s="557">
        <f t="shared" ca="1" si="286"/>
        <v>0</v>
      </c>
      <c r="QC85" s="557">
        <f t="shared" ca="1" si="286"/>
        <v>0</v>
      </c>
      <c r="QD85" s="557">
        <f t="shared" ca="1" si="286"/>
        <v>0</v>
      </c>
      <c r="QE85" s="557">
        <f t="shared" ca="1" si="287"/>
        <v>0</v>
      </c>
      <c r="QF85" s="557">
        <f t="shared" ca="1" si="287"/>
        <v>0</v>
      </c>
      <c r="QG85" s="557">
        <f t="shared" ca="1" si="287"/>
        <v>0</v>
      </c>
      <c r="QH85" s="557">
        <f t="shared" ca="1" si="287"/>
        <v>0</v>
      </c>
      <c r="QI85" s="557">
        <f t="shared" ca="1" si="287"/>
        <v>0</v>
      </c>
      <c r="QJ85" s="557">
        <f t="shared" ca="1" si="287"/>
        <v>0</v>
      </c>
      <c r="QK85" s="557">
        <f t="shared" ca="1" si="287"/>
        <v>0</v>
      </c>
      <c r="QL85" s="557">
        <f t="shared" ca="1" si="287"/>
        <v>0</v>
      </c>
      <c r="QM85" s="557">
        <f t="shared" ca="1" si="287"/>
        <v>0</v>
      </c>
      <c r="QN85" s="557">
        <f t="shared" ca="1" si="287"/>
        <v>0</v>
      </c>
      <c r="QO85" s="557">
        <f t="shared" ca="1" si="288"/>
        <v>0</v>
      </c>
      <c r="QP85" s="557">
        <f t="shared" ca="1" si="288"/>
        <v>0</v>
      </c>
      <c r="QQ85" s="557">
        <f t="shared" ca="1" si="288"/>
        <v>0</v>
      </c>
      <c r="QR85" s="557">
        <f t="shared" ca="1" si="288"/>
        <v>0</v>
      </c>
      <c r="QS85" s="557">
        <f t="shared" ca="1" si="288"/>
        <v>0</v>
      </c>
      <c r="QT85" s="557">
        <f t="shared" ca="1" si="288"/>
        <v>0</v>
      </c>
      <c r="QU85" s="557">
        <f t="shared" ca="1" si="288"/>
        <v>0</v>
      </c>
      <c r="QV85" s="557">
        <f t="shared" ca="1" si="288"/>
        <v>0</v>
      </c>
      <c r="QW85" s="557">
        <f t="shared" ca="1" si="288"/>
        <v>0</v>
      </c>
      <c r="QX85" s="557">
        <f t="shared" ca="1" si="288"/>
        <v>0</v>
      </c>
      <c r="QY85" s="557">
        <f t="shared" ca="1" si="289"/>
        <v>0</v>
      </c>
      <c r="QZ85" s="557">
        <f t="shared" ca="1" si="289"/>
        <v>0</v>
      </c>
      <c r="RA85" s="557">
        <f t="shared" ca="1" si="289"/>
        <v>0</v>
      </c>
      <c r="RB85" s="557">
        <f t="shared" ca="1" si="289"/>
        <v>0</v>
      </c>
      <c r="RC85" s="557">
        <f t="shared" ca="1" si="289"/>
        <v>0</v>
      </c>
      <c r="RD85" s="557">
        <f t="shared" ca="1" si="289"/>
        <v>0</v>
      </c>
      <c r="RE85" s="557">
        <f t="shared" ca="1" si="289"/>
        <v>0</v>
      </c>
      <c r="RF85" s="557">
        <f t="shared" ca="1" si="289"/>
        <v>0</v>
      </c>
      <c r="RG85" s="557">
        <f t="shared" ca="1" si="289"/>
        <v>0</v>
      </c>
      <c r="RH85" s="557">
        <f t="shared" ca="1" si="289"/>
        <v>0</v>
      </c>
      <c r="RI85" s="557">
        <f t="shared" ca="1" si="290"/>
        <v>0</v>
      </c>
      <c r="RJ85" s="557">
        <f t="shared" ca="1" si="290"/>
        <v>0</v>
      </c>
      <c r="RK85" s="557">
        <f t="shared" ca="1" si="290"/>
        <v>0</v>
      </c>
      <c r="RL85" s="557">
        <f t="shared" ca="1" si="290"/>
        <v>0</v>
      </c>
      <c r="RM85" s="557">
        <f t="shared" ca="1" si="290"/>
        <v>0</v>
      </c>
      <c r="RN85" s="557">
        <f t="shared" ca="1" si="290"/>
        <v>0</v>
      </c>
      <c r="RO85" s="557">
        <f t="shared" ca="1" si="290"/>
        <v>0</v>
      </c>
      <c r="RP85" s="557">
        <f t="shared" ca="1" si="290"/>
        <v>0</v>
      </c>
      <c r="RQ85" s="557">
        <f t="shared" ca="1" si="290"/>
        <v>0</v>
      </c>
      <c r="RR85" s="557">
        <f t="shared" ca="1" si="290"/>
        <v>0</v>
      </c>
      <c r="RS85" s="557">
        <f t="shared" ca="1" si="291"/>
        <v>0</v>
      </c>
      <c r="RT85" s="557">
        <f t="shared" ca="1" si="291"/>
        <v>0</v>
      </c>
      <c r="RU85" s="557">
        <f t="shared" ca="1" si="291"/>
        <v>0</v>
      </c>
      <c r="RV85" s="557">
        <f t="shared" ca="1" si="291"/>
        <v>0</v>
      </c>
      <c r="RW85" s="557">
        <f t="shared" ca="1" si="291"/>
        <v>0</v>
      </c>
      <c r="RX85" s="557">
        <f t="shared" ca="1" si="291"/>
        <v>0</v>
      </c>
      <c r="RY85" s="557">
        <f t="shared" ca="1" si="291"/>
        <v>0</v>
      </c>
      <c r="RZ85" s="557">
        <f t="shared" ca="1" si="291"/>
        <v>0</v>
      </c>
      <c r="SA85" s="557">
        <f t="shared" ca="1" si="291"/>
        <v>0</v>
      </c>
      <c r="SB85" s="557">
        <f t="shared" ca="1" si="291"/>
        <v>0</v>
      </c>
      <c r="SC85" s="557">
        <f t="shared" ca="1" si="292"/>
        <v>0</v>
      </c>
      <c r="SD85" s="557">
        <f t="shared" ca="1" si="292"/>
        <v>0</v>
      </c>
      <c r="SE85" s="557">
        <f t="shared" ca="1" si="292"/>
        <v>0</v>
      </c>
      <c r="SF85" s="557">
        <f t="shared" ca="1" si="292"/>
        <v>0</v>
      </c>
      <c r="SG85" s="557">
        <f t="shared" ca="1" si="292"/>
        <v>0</v>
      </c>
      <c r="SH85" s="557">
        <f t="shared" ca="1" si="292"/>
        <v>0</v>
      </c>
      <c r="SI85" s="557">
        <f t="shared" ca="1" si="292"/>
        <v>0</v>
      </c>
      <c r="SJ85" s="557">
        <f t="shared" ca="1" si="292"/>
        <v>0</v>
      </c>
      <c r="SK85" s="557">
        <f t="shared" ca="1" si="292"/>
        <v>0</v>
      </c>
      <c r="SL85" s="557">
        <f t="shared" ca="1" si="292"/>
        <v>0</v>
      </c>
      <c r="SM85" s="557">
        <f t="shared" ca="1" si="293"/>
        <v>0</v>
      </c>
      <c r="SN85" s="557">
        <f t="shared" ca="1" si="293"/>
        <v>0</v>
      </c>
      <c r="SO85" s="557">
        <f t="shared" ca="1" si="293"/>
        <v>0</v>
      </c>
      <c r="SP85" s="557">
        <f t="shared" ca="1" si="293"/>
        <v>0</v>
      </c>
      <c r="SQ85" s="557">
        <f t="shared" ca="1" si="293"/>
        <v>0</v>
      </c>
      <c r="SR85" s="557">
        <f t="shared" ca="1" si="293"/>
        <v>0</v>
      </c>
      <c r="SS85" s="557">
        <f t="shared" ca="1" si="293"/>
        <v>0</v>
      </c>
      <c r="ST85" s="557">
        <f t="shared" ca="1" si="293"/>
        <v>0</v>
      </c>
      <c r="SU85" s="557">
        <f t="shared" ca="1" si="293"/>
        <v>0</v>
      </c>
      <c r="SV85" s="557">
        <f t="shared" ca="1" si="293"/>
        <v>0</v>
      </c>
      <c r="SW85" s="557">
        <f t="shared" ca="1" si="294"/>
        <v>0</v>
      </c>
      <c r="SX85" s="557">
        <f t="shared" ca="1" si="294"/>
        <v>0</v>
      </c>
      <c r="SY85" s="557">
        <f t="shared" ca="1" si="294"/>
        <v>0</v>
      </c>
      <c r="SZ85" s="557">
        <f t="shared" ca="1" si="294"/>
        <v>0</v>
      </c>
      <c r="TA85" s="557">
        <f t="shared" ca="1" si="294"/>
        <v>0</v>
      </c>
      <c r="TB85" s="557">
        <f t="shared" ca="1" si="294"/>
        <v>0</v>
      </c>
      <c r="TC85" s="557">
        <f t="shared" ca="1" si="294"/>
        <v>0</v>
      </c>
      <c r="TD85" s="557">
        <f t="shared" ca="1" si="294"/>
        <v>0</v>
      </c>
      <c r="TE85" s="557">
        <f t="shared" ca="1" si="294"/>
        <v>0</v>
      </c>
      <c r="TF85" s="557">
        <f t="shared" ca="1" si="294"/>
        <v>0</v>
      </c>
      <c r="TG85" s="557">
        <f t="shared" ca="1" si="295"/>
        <v>0</v>
      </c>
      <c r="TH85" s="557">
        <f t="shared" ca="1" si="295"/>
        <v>0</v>
      </c>
      <c r="TI85" s="557">
        <f t="shared" ca="1" si="295"/>
        <v>0</v>
      </c>
      <c r="TJ85" s="557">
        <f t="shared" ca="1" si="295"/>
        <v>0</v>
      </c>
      <c r="TK85" s="557">
        <f t="shared" ca="1" si="295"/>
        <v>0</v>
      </c>
      <c r="TL85" s="557">
        <f t="shared" ca="1" si="295"/>
        <v>0</v>
      </c>
      <c r="TM85" s="557">
        <f t="shared" ca="1" si="295"/>
        <v>0</v>
      </c>
      <c r="TN85" s="557">
        <f t="shared" ca="1" si="295"/>
        <v>0</v>
      </c>
      <c r="TO85" s="557">
        <f t="shared" ca="1" si="295"/>
        <v>0</v>
      </c>
      <c r="TP85" s="557">
        <f t="shared" ca="1" si="295"/>
        <v>0</v>
      </c>
      <c r="TQ85" s="557">
        <f t="shared" ca="1" si="296"/>
        <v>0</v>
      </c>
      <c r="TR85" s="557">
        <f t="shared" ca="1" si="296"/>
        <v>0</v>
      </c>
      <c r="TS85" s="557">
        <f t="shared" ca="1" si="296"/>
        <v>0</v>
      </c>
      <c r="TT85" s="557">
        <f t="shared" ca="1" si="296"/>
        <v>0</v>
      </c>
      <c r="TU85" s="557">
        <f t="shared" ca="1" si="296"/>
        <v>0</v>
      </c>
      <c r="TV85" s="557">
        <f t="shared" ca="1" si="296"/>
        <v>0</v>
      </c>
      <c r="TW85" s="557">
        <f t="shared" ca="1" si="296"/>
        <v>0</v>
      </c>
      <c r="TX85" s="557">
        <f t="shared" ca="1" si="296"/>
        <v>0</v>
      </c>
      <c r="TY85" s="557">
        <f t="shared" ca="1" si="296"/>
        <v>0</v>
      </c>
      <c r="TZ85" s="557">
        <f t="shared" ca="1" si="296"/>
        <v>0</v>
      </c>
      <c r="UA85" s="557">
        <f t="shared" ca="1" si="297"/>
        <v>0</v>
      </c>
      <c r="UB85" s="557">
        <f t="shared" ca="1" si="297"/>
        <v>0</v>
      </c>
      <c r="UC85" s="557">
        <f t="shared" ca="1" si="297"/>
        <v>0</v>
      </c>
      <c r="UD85" s="557">
        <f t="shared" ca="1" si="297"/>
        <v>0</v>
      </c>
      <c r="UE85" s="557">
        <f t="shared" ca="1" si="297"/>
        <v>0</v>
      </c>
      <c r="UF85" s="557">
        <f t="shared" ca="1" si="297"/>
        <v>0</v>
      </c>
      <c r="UG85" s="557">
        <f t="shared" ca="1" si="297"/>
        <v>0</v>
      </c>
      <c r="UH85" s="557">
        <f t="shared" ca="1" si="297"/>
        <v>0</v>
      </c>
      <c r="UI85" s="557">
        <f t="shared" ca="1" si="297"/>
        <v>0</v>
      </c>
      <c r="UJ85" s="557">
        <f t="shared" ca="1" si="297"/>
        <v>0</v>
      </c>
      <c r="UK85" s="557">
        <f t="shared" ca="1" si="298"/>
        <v>0</v>
      </c>
      <c r="UL85" s="557">
        <f t="shared" ca="1" si="298"/>
        <v>0</v>
      </c>
      <c r="UM85" s="557">
        <f t="shared" ca="1" si="298"/>
        <v>0</v>
      </c>
      <c r="UN85" s="557">
        <f t="shared" ca="1" si="298"/>
        <v>0</v>
      </c>
      <c r="UO85" s="557">
        <f t="shared" ca="1" si="298"/>
        <v>0</v>
      </c>
      <c r="UP85" s="557">
        <f t="shared" ca="1" si="298"/>
        <v>0</v>
      </c>
      <c r="UQ85" s="557">
        <f t="shared" ca="1" si="298"/>
        <v>0</v>
      </c>
      <c r="UR85" s="557">
        <f t="shared" ca="1" si="298"/>
        <v>0</v>
      </c>
      <c r="US85" s="557">
        <f t="shared" ca="1" si="298"/>
        <v>0</v>
      </c>
      <c r="UT85" s="557">
        <f t="shared" ca="1" si="298"/>
        <v>0</v>
      </c>
      <c r="UU85" s="557">
        <f t="shared" ca="1" si="299"/>
        <v>0</v>
      </c>
      <c r="UV85" s="557">
        <f t="shared" ca="1" si="299"/>
        <v>0</v>
      </c>
      <c r="UW85" s="557">
        <f t="shared" ca="1" si="299"/>
        <v>0</v>
      </c>
      <c r="UX85" s="557">
        <f t="shared" ca="1" si="299"/>
        <v>0</v>
      </c>
      <c r="UY85" s="557">
        <f t="shared" ca="1" si="299"/>
        <v>0</v>
      </c>
      <c r="UZ85" s="557">
        <f t="shared" ca="1" si="299"/>
        <v>0</v>
      </c>
      <c r="VA85" s="557">
        <f t="shared" ca="1" si="299"/>
        <v>0</v>
      </c>
      <c r="VB85" s="557">
        <f t="shared" ca="1" si="299"/>
        <v>0</v>
      </c>
      <c r="VC85" s="557">
        <f t="shared" ca="1" si="299"/>
        <v>0</v>
      </c>
      <c r="VD85" s="557">
        <f t="shared" ca="1" si="299"/>
        <v>0</v>
      </c>
      <c r="VE85" s="557">
        <f t="shared" ca="1" si="300"/>
        <v>0</v>
      </c>
      <c r="VF85" s="557">
        <f t="shared" ca="1" si="300"/>
        <v>0</v>
      </c>
      <c r="VG85" s="557">
        <f t="shared" ca="1" si="300"/>
        <v>0</v>
      </c>
      <c r="VH85" s="557">
        <f t="shared" ca="1" si="300"/>
        <v>0</v>
      </c>
      <c r="VI85" s="557">
        <f t="shared" ca="1" si="300"/>
        <v>0</v>
      </c>
      <c r="VJ85" s="557">
        <f t="shared" ca="1" si="300"/>
        <v>0</v>
      </c>
      <c r="VK85" s="557">
        <f t="shared" ca="1" si="300"/>
        <v>0</v>
      </c>
      <c r="VL85" s="557">
        <f t="shared" ca="1" si="300"/>
        <v>0</v>
      </c>
      <c r="VM85" s="557">
        <f t="shared" ca="1" si="300"/>
        <v>0</v>
      </c>
      <c r="VN85" s="557">
        <f t="shared" ca="1" si="300"/>
        <v>0</v>
      </c>
      <c r="VO85" s="557">
        <f t="shared" ca="1" si="300"/>
        <v>0</v>
      </c>
      <c r="VP85" s="189">
        <f t="shared" ca="1" si="301"/>
        <v>0</v>
      </c>
      <c r="VQ85" s="189">
        <f t="shared" ca="1" si="301"/>
        <v>0</v>
      </c>
      <c r="VR85" s="189">
        <f t="shared" ca="1" si="301"/>
        <v>0</v>
      </c>
      <c r="VS85" s="189">
        <f t="shared" ca="1" si="301"/>
        <v>0</v>
      </c>
      <c r="VT85" s="189">
        <f t="shared" ca="1" si="301"/>
        <v>0</v>
      </c>
      <c r="VU85" s="230">
        <f t="shared" ca="1" si="302"/>
        <v>0</v>
      </c>
      <c r="VV85" s="189">
        <f t="shared" ca="1" si="303"/>
        <v>0</v>
      </c>
      <c r="VW85" s="189">
        <f t="shared" ca="1" si="303"/>
        <v>0</v>
      </c>
      <c r="VX85" s="189">
        <f t="shared" ca="1" si="303"/>
        <v>0</v>
      </c>
      <c r="VY85" s="189">
        <f t="shared" ca="1" si="303"/>
        <v>0</v>
      </c>
      <c r="VZ85" s="189">
        <f t="shared" ca="1" si="303"/>
        <v>0</v>
      </c>
      <c r="WA85" s="230">
        <f t="shared" ca="1" si="304"/>
        <v>0</v>
      </c>
      <c r="WB85" s="231">
        <f t="shared" ca="1" si="305"/>
        <v>0</v>
      </c>
      <c r="WC85" s="231">
        <f t="shared" ca="1" si="305"/>
        <v>0</v>
      </c>
      <c r="WD85" s="231">
        <f t="shared" ca="1" si="305"/>
        <v>0</v>
      </c>
      <c r="WE85" s="231">
        <f t="shared" ca="1" si="305"/>
        <v>0</v>
      </c>
      <c r="WF85" s="544">
        <f t="shared" ca="1" si="306"/>
        <v>0</v>
      </c>
      <c r="WG85" s="231">
        <f t="shared" ca="1" si="307"/>
        <v>0</v>
      </c>
      <c r="WH85" s="231">
        <f t="shared" ca="1" si="307"/>
        <v>0</v>
      </c>
      <c r="WI85" s="231">
        <f t="shared" ca="1" si="307"/>
        <v>0</v>
      </c>
      <c r="WJ85" s="231">
        <f t="shared" ca="1" si="307"/>
        <v>0</v>
      </c>
      <c r="WK85" s="544">
        <f t="shared" ca="1" si="308"/>
        <v>0</v>
      </c>
      <c r="WL85" s="544">
        <f t="shared" ca="1" si="308"/>
        <v>0</v>
      </c>
      <c r="WM85" s="544">
        <f t="shared" ca="1" si="308"/>
        <v>0</v>
      </c>
      <c r="WN85" s="544">
        <f t="shared" ca="1" si="308"/>
        <v>0</v>
      </c>
      <c r="WO85" s="544">
        <f t="shared" ca="1" si="308"/>
        <v>0</v>
      </c>
      <c r="WP85" s="544">
        <f t="shared" ca="1" si="308"/>
        <v>0</v>
      </c>
      <c r="WQ85" s="544">
        <f t="shared" ca="1" si="308"/>
        <v>0</v>
      </c>
      <c r="WR85" s="535" cm="1">
        <f t="array" aca="1" ref="WR85" ca="1">INDEX(WR$13:WR84,$B85+1,1)</f>
        <v>0</v>
      </c>
      <c r="WS85" s="411">
        <f t="shared" ca="1" si="309"/>
        <v>67</v>
      </c>
      <c r="WT85" s="18"/>
      <c r="WU85" s="535" cm="1">
        <f t="array" aca="1" ref="WU85" ca="1">INDEX(WU$13:WU84,$B85+1,1)</f>
        <v>0</v>
      </c>
      <c r="WV85" s="411">
        <f t="shared" si="310"/>
        <v>0</v>
      </c>
      <c r="WW85" s="535" cm="1">
        <f t="array" aca="1" ref="WW85" ca="1">INDEX(WW$13:WW84,$B85+1,1)</f>
        <v>0</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535" t="str" cm="1">
        <f t="array" aca="1" ref="XF85" ca="1">INDEX(XF$13:XF84,$B85+1,1)</f>
        <v>-</v>
      </c>
      <c r="XG85" s="535" t="str" cm="1">
        <f t="array" aca="1" ref="XG85" ca="1">INDEX(XG$13:XG84,$B85+1,1)</f>
        <v>-</v>
      </c>
      <c r="XH85" s="535" t="str" cm="1">
        <f t="array" aca="1" ref="XH85" ca="1">INDEX(XH$13:XH84,$B85+1,1)</f>
        <v>-</v>
      </c>
      <c r="XI85" s="535" t="str" cm="1">
        <f t="array" aca="1" ref="XI85" ca="1">INDEX(XI$13:XI84,$B85+1,1)</f>
        <v>-</v>
      </c>
      <c r="XJ85" s="535" t="str" cm="1">
        <f t="array" aca="1" ref="XJ85" ca="1">INDEX(XJ$13:XJ84,$B85+1,1)</f>
        <v>-</v>
      </c>
      <c r="XK85" s="535" t="str" cm="1">
        <f t="array" aca="1" ref="XK85" ca="1">INDEX(XK$13:XK84,$B85+1,1)</f>
        <v>-</v>
      </c>
      <c r="XL85" s="535" t="str" cm="1">
        <f t="array" aca="1" ref="XL85" ca="1">INDEX(XL$13:XL84,$B85+1,1)</f>
        <v>-</v>
      </c>
      <c r="XM85" s="535" t="str" cm="1">
        <f t="array" aca="1" ref="XM85" ca="1">INDEX(XM$13:XM84,$B85+1,1)</f>
        <v>-</v>
      </c>
      <c r="XN85" s="18"/>
      <c r="XO85" s="411" t="b">
        <f t="shared" ca="1" si="311"/>
        <v>0</v>
      </c>
      <c r="XP85" s="535" t="str" cm="1">
        <f t="array" aca="1" ref="XP85" ca="1">INDEX(XP$13:XP84,$B85+1,1)</f>
        <v>-</v>
      </c>
      <c r="XQ85" s="535" t="str" cm="1">
        <f t="array" aca="1" ref="XQ85" ca="1">INDEX(XQ$13:XQ84,$B85+1,1)</f>
        <v>-</v>
      </c>
      <c r="XR85" s="535" t="str" cm="1">
        <f t="array" aca="1" ref="XR85" ca="1">INDEX(XR$13:XR84,$B85+1,1)</f>
        <v>-</v>
      </c>
      <c r="XS85" s="535" t="str" cm="1">
        <f t="array" aca="1" ref="XS85" ca="1">INDEX(XS$13:XS84,$B85+1,1)</f>
        <v>-</v>
      </c>
      <c r="XT85" s="535" t="str" cm="1">
        <f t="array" aca="1" ref="XT85" ca="1">INDEX(XT$13:XT84,$B85+1,1)</f>
        <v>-</v>
      </c>
      <c r="XU85" s="535" t="str" cm="1">
        <f t="array" aca="1" ref="XU85" ca="1">INDEX(XU$13:XU84,$B85+1,1)</f>
        <v>-</v>
      </c>
      <c r="XV85" s="411">
        <f t="shared" ca="1" si="312"/>
        <v>0.35</v>
      </c>
      <c r="XW85" s="535" cm="1">
        <f t="array" aca="1" ref="XW85" ca="1">INDEX(XW$13:XW84,$B85+1,1)</f>
        <v>0</v>
      </c>
      <c r="XX85" s="535" cm="1">
        <f t="array" aca="1" ref="XX85" ca="1">INDEX(XX$13:XX84,$B85+1,1)</f>
        <v>0</v>
      </c>
      <c r="XY85" s="535" cm="1">
        <f t="array" aca="1" ref="XY85" ca="1">INDEX(XY$13:XY84,$B85+1,1)</f>
        <v>1</v>
      </c>
      <c r="XZ85" s="535" cm="1">
        <f t="array" aca="1" ref="XZ85" ca="1">INDEX(XZ$13:XZ84,$B85+1,1)</f>
        <v>0</v>
      </c>
      <c r="YA85" s="535" t="str" cm="1">
        <f t="array" aca="1" ref="YA85" ca="1">INDEX(YA$13:YA84,$B85+1,1)</f>
        <v>-</v>
      </c>
      <c r="YB85" s="545" cm="1">
        <f t="array" aca="1" ref="YB85" ca="1">INDEX(i.AgeJ,$AD85,1)</f>
        <v>0</v>
      </c>
      <c r="YC85" s="535" t="str" cm="1">
        <f t="array" aca="1" ref="YC85" ca="1">INDEX(YC$13:YC84,$B85+1,1)</f>
        <v>-</v>
      </c>
      <c r="YD85" s="411" t="str">
        <f t="shared" si="313"/>
        <v>-</v>
      </c>
      <c r="YE85" s="411" t="str">
        <f t="shared" si="313"/>
        <v>-</v>
      </c>
      <c r="YF85" s="535" t="str" cm="1">
        <f t="array" aca="1" ref="YF85" ca="1">INDEX(YF$13:YF84,$B85+1,1)</f>
        <v>-</v>
      </c>
      <c r="YG85" s="535" t="str" cm="1">
        <f t="array" aca="1" ref="YG85" ca="1">INDEX(YG$13:YG84,$B85+1,1)</f>
        <v>-</v>
      </c>
      <c r="YH85" s="535" t="str" cm="1">
        <f t="array" aca="1" ref="YH85" ca="1">INDEX(YH$13:YH84,$B85+1,1)</f>
        <v>-</v>
      </c>
      <c r="YI85" s="535" t="str" cm="1">
        <f t="array" aca="1" ref="YI85" ca="1">INDEX(YI$13:YI84,$B85+1,1)</f>
        <v>-</v>
      </c>
      <c r="YJ85" s="535" t="str" cm="1">
        <f t="array" aca="1" ref="YJ85" ca="1">INDEX(YJ$13:YJ84,$B85+1,1)</f>
        <v>-</v>
      </c>
      <c r="YK85" s="535" t="b" cm="1">
        <f t="array" aca="1" ref="YK85" ca="1">INDEX(YK$13:YK84,$B85+1,1)</f>
        <v>1</v>
      </c>
      <c r="YL85" s="535" t="str" cm="1">
        <f t="array" aca="1" ref="YL85" ca="1">INDEX(YL$13:YL84,$B85+1,1)</f>
        <v>-</v>
      </c>
      <c r="YM85" s="535" cm="1">
        <f t="array" aca="1" ref="YM85" ca="1">INDEX(YM$13:YM84,$B85+1,1)</f>
        <v>0</v>
      </c>
      <c r="YN85" s="535" cm="1">
        <f t="array" aca="1" ref="YN85" ca="1">INDEX(YN$13:YN84,$B85+1,1)</f>
        <v>0</v>
      </c>
      <c r="YO85" s="535" cm="1">
        <f t="array" aca="1" ref="YO85" ca="1">INDEX(YO$13:YO84,$B85+1,1)</f>
        <v>0</v>
      </c>
      <c r="YP85" s="18"/>
      <c r="YQ85" s="411">
        <f t="shared" si="314"/>
        <v>50</v>
      </c>
      <c r="YR85" s="411">
        <f t="shared" si="314"/>
        <v>50</v>
      </c>
      <c r="YS85" s="411">
        <f t="shared" si="314"/>
        <v>50</v>
      </c>
      <c r="YT85" s="411">
        <f t="shared" si="314"/>
        <v>50</v>
      </c>
      <c r="YU85" s="535" cm="1">
        <f t="array" aca="1" ref="YU85" ca="1">INDEX(YU$13:YU84,$B85+1,1)</f>
        <v>1</v>
      </c>
      <c r="YV85" s="535" cm="1">
        <f t="array" aca="1" ref="YV85" ca="1">INDEX(YV$13:YV84,$B85+1,1)</f>
        <v>1</v>
      </c>
      <c r="YW85" s="535" cm="1">
        <f t="array" aca="1" ref="YW85" ca="1">INDEX(YW$13:YW84,$B85+1,1)</f>
        <v>1</v>
      </c>
      <c r="YX85" s="535" cm="1">
        <f t="array" aca="1" ref="YX85" ca="1">INDEX(YX$13:YX84,$B85+1,1)</f>
        <v>1</v>
      </c>
      <c r="YY85" s="535" t="str" cm="1">
        <f t="array" aca="1" ref="YY85" ca="1">INDEX(YY$13:YY84,$B85+1,1)</f>
        <v>-</v>
      </c>
      <c r="YZ85" s="535" t="str" cm="1">
        <f t="array" aca="1" ref="YZ85" ca="1">INDEX(YZ$13:YZ84,$B85+1,1)</f>
        <v>-</v>
      </c>
      <c r="ZA85" s="535" t="str" cm="1">
        <f t="array" aca="1" ref="ZA85" ca="1">INDEX(ZA$13:ZA84,$B85+1,1)</f>
        <v>-</v>
      </c>
      <c r="ZB85" s="535" t="str" cm="1">
        <f t="array" aca="1" ref="ZB85" ca="1">INDEX(ZB$13:ZB84,$B85+1,1)</f>
        <v>-</v>
      </c>
      <c r="ZC85" s="535" t="str" cm="1">
        <f t="array" aca="1" ref="ZC85" ca="1">INDEX(ZC$13:ZC84,$B85+1,1)</f>
        <v>-</v>
      </c>
      <c r="ZD85" s="18"/>
      <c r="ZE85" s="411">
        <f t="shared" ca="1" si="315"/>
        <v>1</v>
      </c>
      <c r="ZF85" s="18"/>
      <c r="ZG85" s="535" t="str" cm="1">
        <f t="array" aca="1" ref="ZG85" ca="1">INDEX(ZG$13:ZG84,$B85+1,1)</f>
        <v>-</v>
      </c>
      <c r="ZH85" s="535" t="str" cm="1">
        <f t="array" aca="1" ref="ZH85" ca="1">INDEX(ZH$13:ZH84,$B85+1,1)</f>
        <v>-</v>
      </c>
      <c r="ZI85" s="535" t="str" cm="1">
        <f t="array" aca="1" ref="ZI85" ca="1">INDEX(ZI$13:ZI84,$B85+1,1)</f>
        <v>-</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43">
        <f t="shared" ca="1" si="316"/>
        <v>652</v>
      </c>
      <c r="ZP85" s="543">
        <f t="shared" ca="1" si="316"/>
        <v>686</v>
      </c>
      <c r="ZQ85" s="543">
        <f t="shared" ca="1" si="316"/>
        <v>721</v>
      </c>
      <c r="ZR85" s="459">
        <f t="shared" ca="1" si="317"/>
        <v>469</v>
      </c>
      <c r="ZS85" s="459">
        <f t="shared" ca="1" si="317"/>
        <v>504</v>
      </c>
      <c r="ZT85" s="459">
        <f t="shared" ca="1" si="317"/>
        <v>539</v>
      </c>
      <c r="ZU85" s="459">
        <f t="shared" ca="1" si="318"/>
        <v>385</v>
      </c>
      <c r="ZV85" s="459">
        <f t="shared" ca="1" si="318"/>
        <v>420</v>
      </c>
      <c r="ZW85" s="459">
        <f t="shared" ca="1" si="318"/>
        <v>455</v>
      </c>
      <c r="ZX85" s="535" t="str" cm="1">
        <f t="array" aca="1" ref="ZX85" ca="1">INDEX(ZX$13:ZX84,$B85+1,1)</f>
        <v>-</v>
      </c>
      <c r="ZY85" s="535" t="str" cm="1">
        <f t="array" aca="1" ref="ZY85" ca="1">INDEX(ZY$13:ZY84,$B85+1,1)</f>
        <v>-</v>
      </c>
      <c r="ZZ85" s="535" t="str" cm="1">
        <f t="array" aca="1" ref="ZZ85" ca="1">INDEX(ZZ$13:ZZ84,$B85+1,1)</f>
        <v>-</v>
      </c>
      <c r="AAA85" s="535" t="str" cm="1">
        <f t="array" aca="1" ref="AAA85" ca="1">INDEX(AAA$13:AAA84,$B85+1,1)</f>
        <v>-</v>
      </c>
      <c r="AAB85" s="535" t="str" cm="1">
        <f t="array" aca="1" ref="AAB85" ca="1">INDEX(AAB$13:AAB84,$B85+1,1)</f>
        <v>-</v>
      </c>
      <c r="AAC85" s="535" t="str" cm="1">
        <f t="array" aca="1" ref="AAC85" ca="1">INDEX(AAC$13:AAC84,$B85+1,1)</f>
        <v>-</v>
      </c>
      <c r="AAD85" s="535" t="str" cm="1">
        <f t="array" aca="1" ref="AAD85" ca="1">INDEX(AAD$13:AAD84,$B85+1,1)</f>
        <v>-</v>
      </c>
      <c r="AAE85" s="535" t="str" cm="1">
        <f t="array" aca="1" ref="AAE85" ca="1">INDEX(AAE$13:AAE84,$B85+1,1)</f>
        <v>-</v>
      </c>
      <c r="AAF85" s="535" t="str" cm="1">
        <f t="array" aca="1" ref="AAF85" ca="1">INDEX(AAF$13:AAF84,$B85+1,1)</f>
        <v>-</v>
      </c>
      <c r="AAG85" s="535" t="str" cm="1">
        <f t="array" aca="1" ref="AAG85" ca="1">INDEX(AAG$13:AAG84,$B85+1,1)</f>
        <v>-</v>
      </c>
      <c r="AAH85" s="535" t="str" cm="1">
        <f t="array" aca="1" ref="AAH85" ca="1">INDEX(AAH$13:AAH84,$B85+1,1)</f>
        <v>-</v>
      </c>
      <c r="AAI85" s="535" t="str" cm="1">
        <f t="array" aca="1" ref="AAI85" ca="1">INDEX(AAI$13:AAI84,$B85+1,1)</f>
        <v>-</v>
      </c>
      <c r="AAJ85" s="535" t="str" cm="1">
        <f t="array" aca="1" ref="AAJ85" ca="1">INDEX(AAJ$13:AAJ84,$B85+1,1)</f>
        <v>-</v>
      </c>
      <c r="AAK85" s="535" t="str" cm="1">
        <f t="array" aca="1" ref="AAK85" ca="1">INDEX(AAK$13:AAK84,$B85+1,1)</f>
        <v>-</v>
      </c>
      <c r="AAL85" s="535" cm="1">
        <f t="array" aca="1" ref="AAL85" ca="1">INDEX(AAL$13:AAL84,$B85+1,1)</f>
        <v>0</v>
      </c>
      <c r="AAM85" s="535" t="str" cm="1">
        <f t="array" aca="1" ref="AAM85" ca="1">INDEX(AAM$13:AAM84,$B85+1,1)</f>
        <v>-</v>
      </c>
      <c r="AAN85" s="535" t="str" cm="1">
        <f t="array" aca="1" ref="AAN85" ca="1">INDEX(AAN$13:AAN84,$B85+1,1)</f>
        <v>-</v>
      </c>
      <c r="AAO85" s="535" t="str" cm="1">
        <f t="array" aca="1" ref="AAO85" ca="1">INDEX(AAO$13:AAO84,$B85+1,1)</f>
        <v>-</v>
      </c>
      <c r="AAP85" s="535" t="str" cm="1">
        <f t="array" aca="1" ref="AAP85" ca="1">INDEX(AAP$13:AAP84,$B85+1,1)</f>
        <v>-</v>
      </c>
      <c r="AAQ85" s="535" t="str" cm="1">
        <f t="array" aca="1" ref="AAQ85" ca="1">INDEX(AAQ$13:AAQ84,$B85+1,1)</f>
        <v>-</v>
      </c>
      <c r="AAR85" s="535" cm="1">
        <f t="array" aca="1" ref="AAR85" ca="1">INDEX(AAR$13:AAR84,$B85+1,1)</f>
        <v>0</v>
      </c>
      <c r="AAS85" s="535" t="str" cm="1">
        <f t="array" aca="1" ref="AAS85" ca="1">INDEX(AAS$13:AAS84,$B85+1,1)</f>
        <v>-</v>
      </c>
      <c r="AAT85" s="535" t="str" cm="1">
        <f t="array" aca="1" ref="AAT85" ca="1">INDEX(AAT$13:AAT84,$B85+1,1)</f>
        <v>-</v>
      </c>
      <c r="AAU85" s="535" t="str" cm="1">
        <f t="array" aca="1" ref="AAU85" ca="1">INDEX(AAU$13:AAU84,$B85+1,1)</f>
        <v>-</v>
      </c>
      <c r="AAV85" s="535" cm="1">
        <f t="array" aca="1" ref="AAV85" ca="1">INDEX(AAV$13:AAV84,$B85+1,1)</f>
        <v>1</v>
      </c>
      <c r="AAW85" s="535" cm="1">
        <f t="array" aca="1" ref="AAW85" ca="1">INDEX(AAW$13:AAW84,$B85+1,1)</f>
        <v>1</v>
      </c>
      <c r="AAX85" s="535" t="str" cm="1">
        <f t="array" aca="1" ref="AAX85" ca="1">INDEX(AAX$13:AAX84,$B85+1,1)</f>
        <v>-</v>
      </c>
      <c r="AAY85" s="535" t="str" cm="1">
        <f t="array" aca="1" ref="AAY85" ca="1">INDEX(AAY$13:AAY84,$B85+1,1)</f>
        <v>-</v>
      </c>
      <c r="AAZ85" s="535" t="str" cm="1">
        <f t="array" aca="1" ref="AAZ85" ca="1">INDEX(AAZ$13:AAZ84,$B85+1,1)</f>
        <v>-</v>
      </c>
      <c r="ABA85" s="535" t="str" cm="1">
        <f t="array" aca="1" ref="ABA85" ca="1">INDEX(ABA$13:ABA84,$B85+1,1)</f>
        <v>-</v>
      </c>
      <c r="ABB85" s="535" t="str" cm="1">
        <f t="array" aca="1" ref="ABB85" ca="1">INDEX(ABB$13:ABB84,$B85+1,1)</f>
        <v>-</v>
      </c>
      <c r="ABC85" s="535" t="str" cm="1">
        <f t="array" aca="1" ref="ABC85" ca="1">INDEX(ABC$13:ABC84,$B85+1,1)</f>
        <v>-</v>
      </c>
      <c r="ABD85" s="535" t="str" cm="1">
        <f t="array" aca="1" ref="ABD85" ca="1">INDEX(ABD$13:ABD84,$B85+1,1)</f>
        <v>-</v>
      </c>
      <c r="ABE85" s="535" t="str" cm="1">
        <f t="array" aca="1" ref="ABE85" ca="1">INDEX(ABE$13:ABE84,$B85+1,1)</f>
        <v>-</v>
      </c>
      <c r="ABF85" s="535" t="str" cm="1">
        <f t="array" aca="1" ref="ABF85" ca="1">INDEX(ABF$13:ABF84,$B85+1,1)</f>
        <v>-</v>
      </c>
      <c r="ABG85" s="535" t="str" cm="1">
        <f t="array" aca="1" ref="ABG85" ca="1">INDEX(ABG$13:ABG84,$B85+1,1)</f>
        <v>-</v>
      </c>
      <c r="ABH85" s="535" t="str" cm="1">
        <f t="array" aca="1" ref="ABH85" ca="1">INDEX(ABH$13:ABH84,$B85+1,1)</f>
        <v>-</v>
      </c>
      <c r="ABI85" s="535" t="str" cm="1">
        <f t="array" aca="1" ref="ABI85" ca="1">INDEX(ABI$13:ABI84,$B85+1,1)</f>
        <v>-</v>
      </c>
      <c r="ABJ85" s="535" t="str" cm="1">
        <f t="array" aca="1" ref="ABJ85" ca="1">INDEX(ABJ$13:ABJ84,$B85+1,1)</f>
        <v>-</v>
      </c>
      <c r="ABK85" s="18"/>
      <c r="ABL85" s="545" t="str">
        <f t="shared" ca="1" si="319"/>
        <v>-</v>
      </c>
      <c r="ABM85" s="545" t="str">
        <f t="shared" ca="1" si="319"/>
        <v>-</v>
      </c>
      <c r="ABN85" s="545" t="str">
        <f t="shared" ca="1" si="319"/>
        <v>-</v>
      </c>
      <c r="ABO85" s="545" t="str">
        <f t="shared" ca="1" si="319"/>
        <v>-</v>
      </c>
      <c r="ABP85" s="545" t="str">
        <f t="shared" ca="1" si="319"/>
        <v>-</v>
      </c>
      <c r="ABQ85" s="545" t="str">
        <f t="shared" ca="1" si="319"/>
        <v>-</v>
      </c>
      <c r="ABR85" s="545" t="str">
        <f t="shared" ca="1" si="319"/>
        <v>-</v>
      </c>
      <c r="ABS85" s="545" t="str">
        <f t="shared" ca="1" si="319"/>
        <v>-</v>
      </c>
      <c r="ABT85" s="545" t="str">
        <f t="shared" ca="1" si="319"/>
        <v>-</v>
      </c>
      <c r="ABU85" s="545" t="str">
        <f t="shared" ca="1" si="319"/>
        <v>-</v>
      </c>
      <c r="ABV85" s="545" t="str">
        <f t="shared" ca="1" si="320"/>
        <v>-</v>
      </c>
      <c r="ABW85" s="545" t="str">
        <f t="shared" ca="1" si="320"/>
        <v>-</v>
      </c>
      <c r="ABX85" s="545" t="str">
        <f t="shared" ca="1" si="320"/>
        <v>-</v>
      </c>
      <c r="ABY85" s="545" t="str">
        <f t="shared" ca="1" si="320"/>
        <v>-</v>
      </c>
      <c r="ABZ85" s="545" t="str">
        <f t="shared" ca="1" si="320"/>
        <v>-</v>
      </c>
      <c r="ACA85" s="545" t="str">
        <f t="shared" ca="1" si="320"/>
        <v>-</v>
      </c>
      <c r="ACB85" s="545" t="str">
        <f t="shared" ca="1" si="320"/>
        <v>-</v>
      </c>
      <c r="ACC85" s="545" t="b">
        <f t="shared" ca="1" si="320"/>
        <v>1</v>
      </c>
      <c r="ACD85" s="545" t="str">
        <f t="shared" ca="1" si="320"/>
        <v>-</v>
      </c>
      <c r="ACE85" s="545" t="str">
        <f t="shared" ca="1" si="320"/>
        <v>-</v>
      </c>
      <c r="ACF85" s="545" t="str">
        <f t="shared" ca="1" si="321"/>
        <v>-</v>
      </c>
      <c r="ACG85" s="545" t="str">
        <f t="shared" ca="1" si="321"/>
        <v>-</v>
      </c>
      <c r="ACH85" s="545" t="str">
        <f t="shared" ca="1" si="321"/>
        <v>-</v>
      </c>
      <c r="ACI85" s="545" t="str">
        <f t="shared" ca="1" si="321"/>
        <v>-</v>
      </c>
      <c r="ACJ85" s="545" t="str">
        <f t="shared" ca="1" si="321"/>
        <v>-</v>
      </c>
      <c r="ACK85" s="545" t="str">
        <f t="shared" ca="1" si="321"/>
        <v>-</v>
      </c>
      <c r="ACL85" s="545" t="str">
        <f t="shared" ca="1" si="321"/>
        <v>-</v>
      </c>
      <c r="ACM85" s="545" t="str">
        <f t="shared" ca="1" si="321"/>
        <v>-</v>
      </c>
      <c r="ACN85" s="545" t="str">
        <f t="shared" ca="1" si="321"/>
        <v>-</v>
      </c>
      <c r="ACO85" s="545" t="str">
        <f t="shared" ca="1" si="321"/>
        <v>-</v>
      </c>
      <c r="ACP85" s="545" t="str">
        <f t="shared" ca="1" si="322"/>
        <v>-</v>
      </c>
      <c r="ACQ85" s="545" t="str">
        <f t="shared" ca="1" si="322"/>
        <v>-</v>
      </c>
      <c r="ACR85" s="545" t="str">
        <f t="shared" ca="1" si="322"/>
        <v>-</v>
      </c>
      <c r="ACS85" s="545" t="str">
        <f t="shared" ca="1" si="322"/>
        <v>-</v>
      </c>
      <c r="ACT85" s="545" t="str">
        <f t="shared" ca="1" si="322"/>
        <v>-</v>
      </c>
      <c r="ACU85" s="545" t="b">
        <f t="shared" ca="1" si="322"/>
        <v>1</v>
      </c>
      <c r="ACV85" s="545" t="str">
        <f t="shared" ca="1" si="322"/>
        <v>-</v>
      </c>
      <c r="ACW85" s="545" t="str">
        <f t="shared" ca="1" si="322"/>
        <v>-</v>
      </c>
      <c r="ACX85" s="545" t="str">
        <f t="shared" ca="1" si="322"/>
        <v>-</v>
      </c>
      <c r="ACY85" s="545" t="str">
        <f t="shared" ca="1" si="322"/>
        <v>-</v>
      </c>
      <c r="ACZ85" s="545" t="str">
        <f t="shared" ca="1" si="323"/>
        <v>-</v>
      </c>
      <c r="ADA85" s="545" t="str">
        <f t="shared" ca="1" si="323"/>
        <v>-</v>
      </c>
      <c r="ADB85" s="545" t="str">
        <f t="shared" ca="1" si="323"/>
        <v>-</v>
      </c>
      <c r="ADC85" s="545" t="str">
        <f t="shared" ca="1" si="323"/>
        <v>-</v>
      </c>
      <c r="ADD85" s="545" t="str">
        <f t="shared" ca="1" si="323"/>
        <v>-</v>
      </c>
      <c r="ADE85" s="545" t="str">
        <f t="shared" ca="1" si="323"/>
        <v>-</v>
      </c>
      <c r="ADF85" s="545" t="str">
        <f t="shared" ca="1" si="323"/>
        <v>-</v>
      </c>
      <c r="ADG85" s="545" t="str">
        <f t="shared" ca="1" si="323"/>
        <v>-</v>
      </c>
      <c r="ADH85" s="545" t="str">
        <f t="shared" ca="1" si="323"/>
        <v>-</v>
      </c>
      <c r="ADI85" s="545" t="str">
        <f t="shared" ca="1" si="323"/>
        <v>-</v>
      </c>
      <c r="ADJ85" s="545" t="str">
        <f t="shared" ca="1" si="324"/>
        <v>-</v>
      </c>
      <c r="ADK85" s="545" t="str">
        <f t="shared" ca="1" si="324"/>
        <v>-</v>
      </c>
      <c r="ADL85" s="545" t="str">
        <f t="shared" ca="1" si="324"/>
        <v>-</v>
      </c>
      <c r="ADM85" s="545" t="b">
        <f t="shared" ca="1" si="324"/>
        <v>1</v>
      </c>
      <c r="ADN85" s="545" t="str">
        <f t="shared" ca="1" si="324"/>
        <v>-</v>
      </c>
      <c r="ADO85" s="545" t="str">
        <f t="shared" ca="1" si="324"/>
        <v>-</v>
      </c>
      <c r="ADP85" s="545" t="str">
        <f t="shared" ca="1" si="324"/>
        <v>-</v>
      </c>
      <c r="ADQ85" s="545" t="str">
        <f t="shared" ca="1" si="324"/>
        <v>-</v>
      </c>
      <c r="ADR85" s="545" t="str">
        <f t="shared" ca="1" si="324"/>
        <v>-</v>
      </c>
      <c r="ADS85" s="545" t="str">
        <f t="shared" ca="1" si="324"/>
        <v>-</v>
      </c>
      <c r="ADT85" s="545" t="str">
        <f t="shared" ca="1" si="325"/>
        <v>-</v>
      </c>
      <c r="ADU85" s="545" t="str">
        <f t="shared" ca="1" si="325"/>
        <v>-</v>
      </c>
      <c r="ADV85" s="545" t="str">
        <f t="shared" ca="1" si="325"/>
        <v>-</v>
      </c>
      <c r="ADW85" s="545" t="str">
        <f t="shared" ca="1" si="325"/>
        <v>-</v>
      </c>
      <c r="ADX85" s="545" t="str">
        <f t="shared" ca="1" si="325"/>
        <v>-</v>
      </c>
      <c r="ADY85" s="545" t="str">
        <f t="shared" ca="1" si="325"/>
        <v>-</v>
      </c>
      <c r="ADZ85" s="545" t="str">
        <f t="shared" ca="1" si="325"/>
        <v>-</v>
      </c>
      <c r="AEA85" s="545" t="str">
        <f t="shared" ca="1" si="325"/>
        <v>-</v>
      </c>
      <c r="AEB85" s="545" t="str">
        <f t="shared" ca="1" si="325"/>
        <v>-</v>
      </c>
      <c r="AEC85" s="545" t="str">
        <f t="shared" ca="1" si="325"/>
        <v>-</v>
      </c>
      <c r="AED85" s="545" t="str">
        <f t="shared" ca="1" si="326"/>
        <v>-</v>
      </c>
      <c r="AEE85" s="545" t="b">
        <f t="shared" ca="1" si="326"/>
        <v>1</v>
      </c>
      <c r="AEF85" s="545" t="str">
        <f t="shared" ca="1" si="326"/>
        <v>-</v>
      </c>
      <c r="AEG85" s="545" t="str">
        <f t="shared" ca="1" si="326"/>
        <v>-</v>
      </c>
      <c r="AEH85" s="545" t="str">
        <f t="shared" ca="1" si="326"/>
        <v>-</v>
      </c>
      <c r="AEI85" s="545" t="str">
        <f t="shared" ca="1" si="326"/>
        <v>-</v>
      </c>
      <c r="AEJ85" s="545" t="str">
        <f t="shared" ca="1" si="326"/>
        <v>-</v>
      </c>
      <c r="AEK85" s="545" t="str">
        <f t="shared" ca="1" si="326"/>
        <v>-</v>
      </c>
      <c r="AEL85" s="545" t="str">
        <f t="shared" ca="1" si="326"/>
        <v>-</v>
      </c>
      <c r="AEM85" s="545" t="str">
        <f t="shared" ca="1" si="326"/>
        <v>-</v>
      </c>
      <c r="AEN85" s="545" t="str">
        <f t="shared" ca="1" si="327"/>
        <v>-</v>
      </c>
      <c r="AEO85" s="545" t="str">
        <f t="shared" ca="1" si="327"/>
        <v>-</v>
      </c>
      <c r="AEP85" s="545" t="str">
        <f t="shared" ca="1" si="327"/>
        <v>-</v>
      </c>
      <c r="AEQ85" s="545" t="str">
        <f t="shared" ca="1" si="327"/>
        <v>-</v>
      </c>
      <c r="AER85" s="545" t="str">
        <f t="shared" ca="1" si="327"/>
        <v>-</v>
      </c>
      <c r="AES85" s="545" t="str">
        <f t="shared" ca="1" si="327"/>
        <v>-</v>
      </c>
      <c r="AET85" s="545" t="str">
        <f t="shared" ca="1" si="327"/>
        <v>-</v>
      </c>
      <c r="AEU85" s="545" t="str">
        <f t="shared" ca="1" si="327"/>
        <v>-</v>
      </c>
      <c r="AEV85" s="545" t="str">
        <f t="shared" ca="1" si="327"/>
        <v>-</v>
      </c>
      <c r="AEW85" s="545" t="b">
        <f t="shared" ca="1" si="327"/>
        <v>1</v>
      </c>
      <c r="AEX85" s="535" cm="1">
        <f t="array" aca="1" ref="AEX85" ca="1">INDEX(AEX$13:AEX84,$B85+1,1)</f>
        <v>0</v>
      </c>
      <c r="AEY85" s="483">
        <v>0</v>
      </c>
    </row>
    <row r="86" spans="1:831" outlineLevel="2">
      <c r="A86" s="18">
        <f t="shared" si="221"/>
        <v>73</v>
      </c>
      <c r="B86" s="191">
        <f t="shared" ca="1" si="343"/>
        <v>51</v>
      </c>
      <c r="C86" s="458">
        <f t="shared" ca="1" si="225"/>
        <v>1200</v>
      </c>
      <c r="D86" s="119" t="str">
        <f t="shared" ca="1" si="226"/>
        <v>GSW</v>
      </c>
      <c r="E86" t="b">
        <v>0</v>
      </c>
      <c r="F86" t="b">
        <v>0</v>
      </c>
      <c r="G86" t="b">
        <f t="shared" si="373"/>
        <v>0</v>
      </c>
      <c r="H86" s="191">
        <f t="shared" ca="1" si="338"/>
        <v>22</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4</v>
      </c>
      <c r="N86" s="535" cm="1">
        <f t="array" aca="1" ref="N86" ca="1">INDEX(N$13:N85,$B86+1,1)</f>
        <v>3</v>
      </c>
      <c r="O86" s="535" cm="1">
        <f t="array" aca="1" ref="O86" ca="1">INDEX(O$13:O85,$B86+1,1)</f>
        <v>2</v>
      </c>
      <c r="P86" s="535" cm="1">
        <f t="array" aca="1" ref="P86" ca="1">INDEX(P$13:P85,$B86+1,1)</f>
        <v>0</v>
      </c>
      <c r="Q86" s="535" cm="1">
        <f t="array" aca="1" ref="Q86" ca="1">INDEX(Q$13:Q85,$B86+1,1)</f>
        <v>1</v>
      </c>
      <c r="R86" s="535" cm="1">
        <f t="array" aca="1" ref="R86" ca="1">INDEX(R$13:R85,$B86+1,1)</f>
        <v>1</v>
      </c>
      <c r="S86" s="535" cm="1">
        <f t="array" aca="1" ref="S86" ca="1">INDEX(S$13:S85,$B86+1,1)</f>
        <v>1</v>
      </c>
      <c r="T86" s="411">
        <f t="shared" ca="1" si="228"/>
        <v>2</v>
      </c>
      <c r="U86" s="411">
        <f t="shared" ca="1" si="228"/>
        <v>2</v>
      </c>
      <c r="V86" s="411">
        <f t="shared" ca="1" si="229"/>
        <v>2</v>
      </c>
      <c r="W86" s="777" t="b">
        <f t="shared" ca="1" si="230"/>
        <v>1</v>
      </c>
      <c r="X86" s="777" t="b">
        <f t="shared" ca="1" si="230"/>
        <v>1</v>
      </c>
      <c r="Y86" s="777" t="b">
        <f t="shared" ca="1" si="230"/>
        <v>1</v>
      </c>
      <c r="Z86" s="796" t="b" cm="1">
        <f t="array" aca="1" ref="Z86" ca="1">INDEX(Z$13:Z85,$B86+1,1)</f>
        <v>0</v>
      </c>
      <c r="AA86" s="411">
        <f t="shared" ca="1" si="328"/>
        <v>6</v>
      </c>
      <c r="AB86" s="411">
        <f t="shared" ca="1" si="231"/>
        <v>6</v>
      </c>
      <c r="AC86" s="535" cm="1">
        <f t="array" aca="1" ref="AC86" ca="1">INDEX(AC$13:AC85,$B86+1,1)</f>
        <v>6</v>
      </c>
      <c r="AD86" s="535" cm="1">
        <f t="array" aca="1" ref="AD86" ca="1">INDEX(AD$13:AD85,$B86+1,1)</f>
        <v>6</v>
      </c>
      <c r="AE86" s="535" cm="1">
        <f t="array" aca="1" ref="AE86" ca="1">INDEX(AE$13:AE85,$B86+1,1)</f>
        <v>0</v>
      </c>
      <c r="AF86" s="535" cm="1">
        <f t="array" aca="1" ref="AF86" ca="1">INDEX(AF$13:AF85,$B86+1,1)</f>
        <v>0</v>
      </c>
      <c r="AG86" s="535" cm="1">
        <f t="array" aca="1" ref="AG86" ca="1">INDEX(AG$13:AG85,$B86+1,1)</f>
        <v>0</v>
      </c>
      <c r="AH86" s="535" cm="1">
        <f t="array" aca="1" ref="AH86" ca="1">INDEX(AH$13:AH85,$B86+1,1)</f>
        <v>0</v>
      </c>
      <c r="AI86" s="87">
        <f t="shared" ca="1" si="350"/>
        <v>2</v>
      </c>
      <c r="AJ86" s="87">
        <f ca="1">INDEX(CHOOSE($N86,DataAutumn!i.AdultDrys,DataWinter!i.AdultDrys,DataSpring!i.AdultDrys),1,$T86)</f>
        <v>1</v>
      </c>
      <c r="AK86" s="535" cm="1">
        <f t="array" aca="1" ref="AK86" ca="1">INDEX(AK$13:AK85,$B86+1,1)</f>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t="s">
        <v>1533</v>
      </c>
      <c r="BA86" s="312" t="str">
        <f ca="1">LEFT(BA85,LEN($BA$57))     &amp;    TEXT($H86," 00000 ")        &amp;      INDEX(i.ModelStructure,$I86,1)    &amp;" "
&amp; $D86                &amp;    " Past" &amp; TEXT($XV86,"??0%;;??0%;    ") &amp; IF($DK86=0," SFM","")&amp;IF($DK86=1," MFM","")&amp;IF($DK86=7," Mat","")&amp;IF($DQ86=TRUE,"&amp;BBT","    ")              &amp;      " TOL"&amp;INDEX(i.TOL_Desc,1,$N86)
&amp; " Scan"&amp;$AK86       &amp;    CHOOSE($K86+1," CFS"," GFS"," NFS")
&amp; " RR"&amp;TEXT(SUM($FD86:$FE86),"+00%;-00%;    ;@")
&amp; " EL"&amp;IF($EZ86="-","_Opt",TEXT($EZ86,"000%"))
&amp; " Emptys_"&amp;CHOOSE($AI86,"Free  ","Retain","Sell  ","Single")
&amp; " ("&amp;IF(OR($ZH86,AND($ZH86="-",$DD86)),"P","E")   &amp;IF(OR($ZJ86,AND($ZJ86="-",$DE86)),"T","t")        &amp;     "_F"&amp;IF($AAG86&lt;&gt;FALSE,3,0)+COUNTIF($ZY86:$AAC86,TRUE)+COUNTIF($BV86:$BW86,"&gt;0")&amp;IF($AAE86&lt;&gt;FALSE,3,0)+COUNTIF($BV86:$BW86,"&gt;0")&amp;"N"&amp;IF($AAJ86&lt;&gt;"-",$AAJ86,$DI86)&amp;IF($AAK86&lt;&gt;"-",$AAK86,$DJ86)&amp;"L"&amp;$AAV86&amp;$AAW86&amp;")"</f>
        <v>GHG 00022 SE GSW Past 35% MFM     TOLSpr Scan2 GFS RR+01% EL000% Emptys_Retain (PT_F33N11L11)</v>
      </c>
      <c r="BB86" s="8" t="str">
        <f ca="1">IF(COUNTIF($BA$13:$BA86,$BA86)=1,"-","Dup")</f>
        <v>-</v>
      </c>
      <c r="BC86" s="18"/>
      <c r="BD86" s="535" t="str" cm="1">
        <f t="array" aca="1" ref="BD86" ca="1">INDEX(BD$13:BD85,$B86+1,1)</f>
        <v>-</v>
      </c>
      <c r="BE86" s="535" t="str" cm="1">
        <f t="array" aca="1" ref="BE86" ca="1">INDEX(BE$13:BE85,$B86+1,1)</f>
        <v>-</v>
      </c>
      <c r="BF86" s="535" t="str" cm="1">
        <f t="array" aca="1" ref="BF86" ca="1">INDEX(BF$13:BF85,$B86+1,1)</f>
        <v>-</v>
      </c>
      <c r="BG86" s="535" t="str" cm="1">
        <f t="array" aca="1" ref="BG86" ca="1">INDEX(BG$13:BG85,$B86+1,1)</f>
        <v>-</v>
      </c>
      <c r="BH86" s="535" t="str" cm="1">
        <f t="array" aca="1" ref="BH86" ca="1">INDEX(BH$13:BH85,$B86+1,1)</f>
        <v>-</v>
      </c>
      <c r="BI86" s="535" t="str" cm="1">
        <f t="array" aca="1" ref="BI86" ca="1">INDEX(BI$13:BI85,$B86+1,1)</f>
        <v>-</v>
      </c>
      <c r="BJ86" s="535" t="str" cm="1">
        <f t="array" aca="1" ref="BJ86" ca="1">INDEX(BJ$13:BJ85,$B86+1,1)</f>
        <v>-</v>
      </c>
      <c r="BK86" s="535" t="str" cm="1">
        <f t="array" aca="1" ref="BK86" ca="1">INDEX(BK$13:BK85,$B86+1,1)</f>
        <v>-</v>
      </c>
      <c r="BL86" s="535" t="str" cm="1">
        <f t="array" aca="1" ref="BL86" ca="1">INDEX(BL$13:BL85,$B86+1,1)</f>
        <v>-</v>
      </c>
      <c r="BM86" s="18"/>
      <c r="BN86" s="411" t="b">
        <f t="shared" ca="1" si="387"/>
        <v>1</v>
      </c>
      <c r="BO86" s="411" t="str">
        <f t="shared" ca="1" si="387"/>
        <v>-</v>
      </c>
      <c r="BP86" s="411" t="b">
        <f t="shared" ca="1" si="387"/>
        <v>0</v>
      </c>
      <c r="BQ86" s="411" t="str">
        <f t="shared" ca="1" si="387"/>
        <v>-</v>
      </c>
      <c r="BR86" s="411" t="str">
        <f t="shared" ca="1" si="387"/>
        <v>-</v>
      </c>
      <c r="BS86" s="411" t="str">
        <f t="shared" ca="1" si="387"/>
        <v>-</v>
      </c>
      <c r="BT86" s="411" t="str">
        <f t="shared" ca="1" si="387"/>
        <v>-</v>
      </c>
      <c r="BU86" s="411" t="str">
        <f t="shared" ca="1" si="387"/>
        <v>-</v>
      </c>
      <c r="BV86" s="411" t="str">
        <f t="shared" ca="1" si="387"/>
        <v>-</v>
      </c>
      <c r="BW86" s="411" t="str">
        <f t="shared" ca="1" si="387"/>
        <v>-</v>
      </c>
      <c r="BX86" s="411" t="str">
        <f t="shared" ca="1" si="387"/>
        <v>-</v>
      </c>
      <c r="BY86" s="411" t="str">
        <f t="shared" ca="1" si="387"/>
        <v>-</v>
      </c>
      <c r="BZ86" s="411" t="b">
        <f t="shared" ca="1" si="387"/>
        <v>0</v>
      </c>
      <c r="CA86" s="87">
        <f t="shared" ca="1" si="387"/>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233"/>
        <v>-</v>
      </c>
      <c r="CI86" s="411">
        <f t="shared" ca="1" si="234"/>
        <v>1</v>
      </c>
      <c r="CJ86" s="411">
        <f t="shared" ca="1" si="234"/>
        <v>1</v>
      </c>
      <c r="CK86" s="535" t="str" cm="1">
        <f t="array" aca="1" ref="CK86" ca="1">INDEX(CK$13:CK85,$B86+1,1)</f>
        <v>-</v>
      </c>
      <c r="CL86" s="535" t="str" cm="1">
        <f t="array" aca="1" ref="CL86" ca="1">INDEX(CL$13:CL85,$B86+1,1)</f>
        <v>-</v>
      </c>
      <c r="CM86" s="535" t="str" cm="1">
        <f t="array" aca="1" ref="CM86" ca="1">INDEX(CM$13:CM85,$B86+1,1)</f>
        <v>-</v>
      </c>
      <c r="CN86" s="411" t="str">
        <f t="shared" ca="1" si="235"/>
        <v>-</v>
      </c>
      <c r="CO86" s="411">
        <f t="shared" ca="1" si="236"/>
        <v>1</v>
      </c>
      <c r="CP86" s="411">
        <f t="shared" ca="1" si="236"/>
        <v>1</v>
      </c>
      <c r="CQ86" s="535" t="str" cm="1">
        <f t="array" aca="1" ref="CQ86" ca="1">INDEX(CQ$13:CQ85,$B86+1,1)</f>
        <v>-</v>
      </c>
      <c r="CR86" s="411" t="str">
        <f t="shared" ca="1" si="237"/>
        <v>-</v>
      </c>
      <c r="CS86" s="411">
        <f t="shared" ca="1" si="238"/>
        <v>1</v>
      </c>
      <c r="CT86" s="535" t="str" cm="1">
        <f t="array" aca="1" ref="CT86" ca="1">INDEX(CT$13:CT85,$B86+1,1)</f>
        <v>-</v>
      </c>
      <c r="CU86" s="535" t="str" cm="1">
        <f t="array" aca="1" ref="CU86" ca="1">INDEX(CU$13:CU85,$B86+1,1)</f>
        <v>-</v>
      </c>
      <c r="CV86" s="411">
        <f t="shared" ca="1" si="239"/>
        <v>1</v>
      </c>
      <c r="CW86" s="535" t="str" cm="1">
        <f t="array" aca="1" ref="CW86" ca="1">INDEX(CW$13:CW85,$B86+1,1)</f>
        <v>-</v>
      </c>
      <c r="CX86" s="411" t="str">
        <f t="shared" ca="1" si="240"/>
        <v>-</v>
      </c>
      <c r="CY86" s="411">
        <f t="shared" ca="1" si="241"/>
        <v>1</v>
      </c>
      <c r="CZ86" s="411">
        <f t="shared" ca="1" si="241"/>
        <v>1</v>
      </c>
      <c r="DA86" s="535" cm="1">
        <f t="array" aca="1" ref="DA86" ca="1">INDEX(DA$13:DA85,$B86+1,1)</f>
        <v>720</v>
      </c>
      <c r="DB86" s="535" cm="1">
        <f t="array" aca="1" ref="DB86" ca="1">INDEX(DB$13:DB85,$B86+1,1)</f>
        <v>720</v>
      </c>
      <c r="DC86" s="18"/>
      <c r="DD86" s="535" t="b" cm="1">
        <f t="array" aca="1" ref="DD86" ca="1">INDEX(DD$13:DD85,$B86+1,1)</f>
        <v>1</v>
      </c>
      <c r="DE86" s="535" t="b" cm="1">
        <f t="array" aca="1" ref="DE86" ca="1">INDEX(DE$13:DE85,$B86+1,1)</f>
        <v>1</v>
      </c>
      <c r="DF86" s="535" t="b" cm="1">
        <f t="array" aca="1" ref="DF86" ca="1">INDEX(DF$13:DF85,$B86+1,1)</f>
        <v>1</v>
      </c>
      <c r="DG86" s="87">
        <f t="shared" ca="1" si="329"/>
        <v>0</v>
      </c>
      <c r="DH86" s="804" cm="1">
        <f t="array" aca="1" ref="DH86" ca="1">VALUE(IFERROR(VALUE($K86),0) &amp; _xlfn.SWITCH($CD86,"-",4,$CD86) &amp; $L86 &amp; $T86 &amp; "00" &amp; $N86 &amp; $AK86 &amp; $R86 &amp; _xlfn.SWITCH($AM86,3,1,$AM86) &amp; _xlfn.SWITCH($M86,4,0,$M86) &amp; _xlfn.SWITCH($AD86,6,1,$AD86))</f>
        <v>142200321201</v>
      </c>
      <c r="DI86" s="535" cm="1">
        <f t="array" aca="1" ref="DI86" ca="1">INDEX(DI$13:DI85,$B86+1,1)</f>
        <v>1</v>
      </c>
      <c r="DJ86" s="535" cm="1">
        <f t="array" aca="1" ref="DJ86" ca="1">INDEX(DJ$13:DJ85,$B86+1,1)</f>
        <v>1</v>
      </c>
      <c r="DK86" s="411">
        <f t="shared" ca="1" si="242"/>
        <v>1</v>
      </c>
      <c r="DL86" s="411">
        <f t="shared" ca="1" si="242"/>
        <v>60</v>
      </c>
      <c r="DM86" s="411" t="str">
        <f t="shared" ca="1" si="242"/>
        <v>-</v>
      </c>
      <c r="DN86" s="411" t="str">
        <f t="shared" ca="1" si="242"/>
        <v>-</v>
      </c>
      <c r="DO86" s="411" t="str">
        <f t="shared" ca="1" si="242"/>
        <v>-</v>
      </c>
      <c r="DP86" s="411" t="str">
        <f t="shared" ca="1" si="242"/>
        <v>-</v>
      </c>
      <c r="DQ86" s="411" t="b">
        <f t="shared" ca="1" si="243"/>
        <v>0</v>
      </c>
      <c r="DR86" s="411" t="str">
        <f t="shared" ca="1" si="244"/>
        <v>-</v>
      </c>
      <c r="DS86" s="411" t="str">
        <f t="shared" ca="1" si="244"/>
        <v>-</v>
      </c>
      <c r="DT86" s="411" t="str">
        <f t="shared" ca="1" si="244"/>
        <v>-</v>
      </c>
      <c r="DU86" s="411" t="str">
        <f t="shared" ca="1" si="244"/>
        <v>-</v>
      </c>
      <c r="DV86" s="411">
        <f t="shared" ca="1" si="244"/>
        <v>500</v>
      </c>
      <c r="DW86" s="411">
        <f t="shared" ca="1" si="244"/>
        <v>500</v>
      </c>
      <c r="DX86" s="411" t="str">
        <f t="shared" ca="1" si="244"/>
        <v>-</v>
      </c>
      <c r="DY86" s="411" t="str">
        <f t="shared" ca="1" si="244"/>
        <v>-</v>
      </c>
      <c r="DZ86" s="411" t="str">
        <f t="shared" ca="1" si="244"/>
        <v>-</v>
      </c>
      <c r="EA86" s="411" t="str">
        <f t="shared" ca="1" si="385"/>
        <v>-</v>
      </c>
      <c r="EB86" s="411" t="str">
        <f t="shared" ca="1" si="385"/>
        <v>-</v>
      </c>
      <c r="EC86" s="535" cm="1">
        <f t="array" aca="1" ref="EC86" ca="1">INDEX(EC$13:EC85,$B86+1,1)</f>
        <v>0</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535" cm="1">
        <f t="array" aca="1" ref="EN86" ca="1">INDEX(EN$13:EN85,$B86+1,1)</f>
        <v>999999</v>
      </c>
      <c r="EO86" s="535" cm="1">
        <f t="array" aca="1" ref="EO86" ca="1">INDEX(EO$13:EO85,$B86+1,1)</f>
        <v>999999</v>
      </c>
      <c r="EP86" s="782">
        <f t="shared" ca="1" si="246"/>
        <v>0</v>
      </c>
      <c r="EQ86" s="782">
        <f t="shared" ca="1" si="246"/>
        <v>0</v>
      </c>
      <c r="ER86" s="782">
        <f t="shared" ca="1" si="246"/>
        <v>999999</v>
      </c>
      <c r="ES86" s="800" t="str">
        <f t="shared" ca="1" si="330"/>
        <v>-</v>
      </c>
      <c r="ET86" s="800" t="str">
        <f t="shared" ca="1" si="247"/>
        <v>-</v>
      </c>
      <c r="EU86" s="801" t="str">
        <f t="shared" ca="1" si="248"/>
        <v>-</v>
      </c>
      <c r="EV86" s="802" t="str">
        <f t="shared" ca="1" si="374"/>
        <v>-</v>
      </c>
      <c r="EW86" s="781">
        <f t="shared" ca="1" si="249"/>
        <v>999999</v>
      </c>
      <c r="EX86" s="779">
        <f t="shared" ca="1" si="332"/>
        <v>999999</v>
      </c>
      <c r="EY86" s="780">
        <f t="shared" ca="1" si="333"/>
        <v>999999</v>
      </c>
      <c r="EZ86" s="727" cm="1">
        <f t="array" aca="1" ref="EZ86" ca="1">INDEX(i.ELMated,$AB86+1,1)</f>
        <v>0</v>
      </c>
      <c r="FA86" s="728" cm="1">
        <f t="array" aca="1" ref="FA86" ca="1">INDEX(i.ELMatedEst,$AA86+1,$T86)</f>
        <v>0</v>
      </c>
      <c r="FB86" s="535" t="str" cm="1">
        <f t="array" aca="1" ref="FB86" ca="1">INDEX(FB$13:FB85,$B86+1,1)</f>
        <v>-</v>
      </c>
      <c r="FC86" s="535" t="str" cm="1">
        <f t="array" aca="1" ref="FC86" ca="1">INDEX(FC$13:FC85,$B86+1,1)</f>
        <v>-</v>
      </c>
      <c r="FD86" s="664">
        <f t="shared" ca="1" si="250"/>
        <v>0</v>
      </c>
      <c r="FE86" s="666">
        <f t="shared" ca="1" si="251"/>
        <v>5.0000000000000001E-3</v>
      </c>
      <c r="FF86" s="191">
        <f t="shared" ca="1" si="339"/>
        <v>0.95</v>
      </c>
      <c r="FG86" s="667">
        <f t="shared" ca="1" si="252"/>
        <v>0.12</v>
      </c>
      <c r="FH86" s="667">
        <f ca="1">INDEX(CHOOSE($N86,DataAutumn!i.EL_PropnSold,DataWinter!i.EL_PropnSold,DataSpring!i.EL_PropnSold),$AI86,$T86)*INDEX(i.ELMatedEst,$AB86+1,$T86)*i.dAdultRR_ELPropSold
+INDEX(i.dryman,($AJ86-1)*4+$AI86,FH$7)</f>
        <v>0</v>
      </c>
      <c r="FI86" s="667">
        <f ca="1">INDEX(CHOOSE($N86,DataAutumn!i.EL_PropnSold,DataWinter!i.EL_PropnSold,DataSpring!i.EL_PropnSold),$AI86,$T86)*INDEX(i.ELMatedEst,$AB86+1,$T86)*i.dAdultRR_ELPropSold
+INDEX(i.dryman,($AJ86-1)*4+$AI86,FI$7)</f>
        <v>3.125E-2</v>
      </c>
      <c r="FJ86" s="667">
        <f ca="1">INDEX(CHOOSE($N86,DataAutumn!i.EL_PropnSold,DataWinter!i.EL_PropnSold,DataSpring!i.EL_PropnSold),$AI86,$T86)*INDEX(i.ELMatedEst,$AB86+1,$T86)*i.dAdultRR_ELPropSold
+INDEX(i.dryman,($AJ86-1)*4+$AI86,FJ$7)</f>
        <v>3.125E-2</v>
      </c>
      <c r="FK86" s="667">
        <f ca="1">INDEX(CHOOSE($N86,DataAutumn!i.EL_PropnSold,DataWinter!i.EL_PropnSold,DataSpring!i.EL_PropnSold),$AI86,$T86)*INDEX(i.ELMatedEst,$AB86+1,$T86)*i.dAdultRR_ELPropSold
+INDEX(i.dryman,($AJ86-1)*4+$AI86,FK$7)</f>
        <v>3.125E-2</v>
      </c>
      <c r="FL86" s="668">
        <f ca="1">INDEX(CHOOSE($N86,DataAutumn!i.EL_PropnSold,DataWinter!i.EL_PropnSold,DataSpring!i.EL_PropnSold),$AI86,$T86)*INDEX(i.ELMatedEst,$AB86+1,$T86)*i.dAdultLSurv_ELPropSold</f>
        <v>0</v>
      </c>
      <c r="FM86" s="666" t="b">
        <f t="shared" ca="1" si="253"/>
        <v>0</v>
      </c>
      <c r="FN86" s="666" t="b">
        <f t="shared" ca="1" si="253"/>
        <v>0</v>
      </c>
      <c r="FO86" s="716" t="b">
        <f t="shared" ca="1" si="254"/>
        <v>1</v>
      </c>
      <c r="FP86" s="666" t="b">
        <f t="shared" ca="1" si="253"/>
        <v>0</v>
      </c>
      <c r="FQ86" s="668">
        <f t="shared" ca="1" si="255"/>
        <v>1</v>
      </c>
      <c r="FR86" s="669">
        <f t="shared" ca="1" si="256"/>
        <v>0</v>
      </c>
      <c r="FS86" s="670" t="b">
        <f t="shared" ca="1" si="257"/>
        <v>0</v>
      </c>
      <c r="FT86" s="665" t="b">
        <f t="shared" ca="1" si="258"/>
        <v>0</v>
      </c>
      <c r="FU86" s="411" t="b">
        <f t="shared" ca="1" si="258"/>
        <v>0</v>
      </c>
      <c r="FV86" s="411" t="b">
        <f t="shared" ca="1" si="258"/>
        <v>1</v>
      </c>
      <c r="FW86" s="87">
        <f t="shared" ca="1" si="259"/>
        <v>2</v>
      </c>
      <c r="FX86" s="87">
        <f t="shared" ca="1" si="259"/>
        <v>2</v>
      </c>
      <c r="FY86" s="411">
        <f t="shared" ca="1" si="260"/>
        <v>1</v>
      </c>
      <c r="FZ86" s="411">
        <f t="shared" ca="1" si="261"/>
        <v>1</v>
      </c>
      <c r="GA86" s="411">
        <f t="shared" ca="1" si="261"/>
        <v>1</v>
      </c>
      <c r="GB86" s="411">
        <f t="shared" ca="1" si="262"/>
        <v>1</v>
      </c>
      <c r="GC86" s="411">
        <f t="shared" ca="1" si="263"/>
        <v>0.35</v>
      </c>
      <c r="GD86" s="411" t="b">
        <f t="shared" ca="1" si="263"/>
        <v>1</v>
      </c>
      <c r="GE86" s="411" t="b">
        <f t="shared" ca="1" si="263"/>
        <v>0</v>
      </c>
      <c r="GF86" s="411" t="b">
        <f t="shared" ca="1" si="263"/>
        <v>0</v>
      </c>
      <c r="GG86" s="411" t="b">
        <f t="shared" ca="1" si="263"/>
        <v>0</v>
      </c>
      <c r="GH86" s="87">
        <f t="shared" ca="1" si="264"/>
        <v>1</v>
      </c>
      <c r="GI86" s="87">
        <f t="shared" ca="1" si="264"/>
        <v>1</v>
      </c>
      <c r="GJ86" s="87">
        <f t="shared" ca="1" si="264"/>
        <v>1</v>
      </c>
      <c r="GK86" s="87">
        <f t="shared" ca="1" si="264"/>
        <v>1</v>
      </c>
      <c r="GL86" s="87">
        <f t="shared" ca="1" si="264"/>
        <v>1</v>
      </c>
      <c r="GM86" s="87">
        <f t="shared" ca="1" si="264"/>
        <v>1</v>
      </c>
      <c r="GN86" s="87">
        <f t="shared" ca="1" si="264"/>
        <v>1</v>
      </c>
      <c r="GO86" s="87">
        <f t="shared" ca="1" si="264"/>
        <v>1</v>
      </c>
      <c r="GP86" s="535" cm="1">
        <f t="array" aca="1" ref="GP86" ca="1">INDEX(GP$13:GP85,$B86+1,1)</f>
        <v>0</v>
      </c>
      <c r="GQ86" s="535" cm="1">
        <f t="array" aca="1" ref="GQ86" ca="1">INDEX(GQ$13:GQ85,$B86+1,1)</f>
        <v>0</v>
      </c>
      <c r="GR86" s="535" cm="1">
        <f t="array" aca="1" ref="GR86" ca="1">INDEX(GR$13:GR85,$B86+1,1)</f>
        <v>0</v>
      </c>
      <c r="GS86" s="535" cm="1">
        <f t="array" aca="1" ref="GS86" ca="1">INDEX(GS$13:GS85,$B86+1,1)</f>
        <v>0</v>
      </c>
      <c r="GT86" s="411" cm="1">
        <f t="array" aca="1" ref="GT86" ca="1">INDEX(i.dse_type,1,$L86)</f>
        <v>0</v>
      </c>
      <c r="GU86" s="535" t="str" cm="1">
        <f t="array" aca="1" ref="GU86" ca="1">INDEX(GU$13:GU85,$B86+1,1)</f>
        <v>-</v>
      </c>
      <c r="GV86" s="535" t="str" cm="1">
        <f t="array" aca="1" ref="GV86" ca="1">INDEX(GV$13:GV85,$B86+1,1)</f>
        <v>-</v>
      </c>
      <c r="GW86" s="535" t="str" cm="1">
        <f t="array" aca="1" ref="GW86" ca="1">INDEX(GW$13:GW85,$B86+1,1)</f>
        <v>-</v>
      </c>
      <c r="GX86" s="18"/>
      <c r="GY86" s="535" t="str" cm="1">
        <f t="array" aca="1" ref="GY86" ca="1">INDEX(GY$13:GY85,$B86+1,1)</f>
        <v>-</v>
      </c>
      <c r="GZ86" s="535" t="str" cm="1">
        <f t="array" aca="1" ref="GZ86" ca="1">INDEX(GZ$13:GZ85,$B86+1,1)</f>
        <v>-</v>
      </c>
      <c r="HA86" s="535" t="str" cm="1">
        <f t="array" aca="1" ref="HA86" ca="1">INDEX(HA$13:HA85,$B86+1,1)</f>
        <v>-</v>
      </c>
      <c r="HB86" s="411">
        <f t="shared" si="334"/>
        <v>0</v>
      </c>
      <c r="HC86" s="535" t="str" cm="1">
        <f t="array" aca="1" ref="HC86" ca="1">INDEX(HC$13:HC85,$B86+1,1)</f>
        <v>-</v>
      </c>
      <c r="HD86" s="535" cm="1">
        <f t="array" aca="1" ref="HD86" ca="1">INDEX(HD$13:HD85,$B86+1,1)</f>
        <v>1</v>
      </c>
      <c r="HE86" s="535" cm="1">
        <f t="array" aca="1" ref="HE86" ca="1">INDEX(HE$13:HE85,$B86+1,1)</f>
        <v>1</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535" t="str" cm="1">
        <f t="array" aca="1" ref="HU86" ca="1">INDEX(HU$13:HU85,$B86+1,1)</f>
        <v>-</v>
      </c>
      <c r="HV86" s="535" t="str" cm="1">
        <f t="array" aca="1" ref="HV86" ca="1">INDEX(HV$13:HV85,$B86+1,1)</f>
        <v>-</v>
      </c>
      <c r="HW86" s="535" t="str" cm="1">
        <f t="array" aca="1" ref="HW86" ca="1">INDEX(HW$13:HW85,$B86+1,1)</f>
        <v>-</v>
      </c>
      <c r="HX86" s="535" t="str" cm="1">
        <f t="array" aca="1" ref="HX86" ca="1">INDEX(HX$13:HX85,$B86+1,1)</f>
        <v>-</v>
      </c>
      <c r="HY86" s="535" t="str" cm="1">
        <f t="array" aca="1" ref="HY86" ca="1">INDEX(HY$13:HY85,$B86+1,1)</f>
        <v>-</v>
      </c>
      <c r="HZ86" s="535" t="str" cm="1">
        <f t="array" aca="1" ref="HZ86" ca="1">INDEX(HZ$13:HZ85,$B86+1,1)</f>
        <v>-</v>
      </c>
      <c r="IA86" s="535" cm="1">
        <f t="array" aca="1" ref="IA86" ca="1">INDEX(IA$13:IA85,$B86+1,1)</f>
        <v>0</v>
      </c>
      <c r="IB86" s="535" t="str" cm="1">
        <f t="array" aca="1" ref="IB86" ca="1">INDEX(IB$13:IB85,$B86+1,1)</f>
        <v>-</v>
      </c>
      <c r="IC86" s="535" cm="1">
        <f t="array" aca="1" ref="IC86" ca="1">INDEX(IC$13:IC85,$B86+1,1)</f>
        <v>1</v>
      </c>
      <c r="ID86" s="727">
        <f t="shared" si="265"/>
        <v>0</v>
      </c>
      <c r="IE86" s="727">
        <f t="shared" si="265"/>
        <v>0</v>
      </c>
      <c r="IF86" s="727">
        <f t="shared" si="265"/>
        <v>0</v>
      </c>
      <c r="IG86" s="727">
        <f t="shared" si="266"/>
        <v>0</v>
      </c>
      <c r="IH86" s="727">
        <f t="shared" si="266"/>
        <v>0</v>
      </c>
      <c r="II86" s="727">
        <f t="shared" si="266"/>
        <v>0</v>
      </c>
      <c r="IJ86" s="535" cm="1">
        <f t="array" aca="1" ref="IJ86" ca="1">INDEX(IJ$13:IJ85,$B86+1,1)</f>
        <v>0</v>
      </c>
      <c r="IK86" s="727">
        <f t="shared" si="267"/>
        <v>1</v>
      </c>
      <c r="IL86" s="727">
        <f t="shared" si="267"/>
        <v>0</v>
      </c>
      <c r="IM86" s="727">
        <f t="shared" si="267"/>
        <v>0</v>
      </c>
      <c r="IN86" s="727">
        <f t="shared" si="267"/>
        <v>0</v>
      </c>
      <c r="IO86" s="535" cm="1">
        <f t="array" aca="1" ref="IO86" ca="1">INDEX(IO$13:IO85,$B86+1,1)</f>
        <v>0</v>
      </c>
      <c r="IP86" s="727">
        <f t="shared" si="267"/>
        <v>0</v>
      </c>
      <c r="IQ86" s="18"/>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t="str" cm="1">
        <f t="array" aca="1" ref="JB86" ca="1">INDEX(JB$13:JB85,$B86+1,1)</f>
        <v>-</v>
      </c>
      <c r="JC86" s="535" t="str" cm="1">
        <f t="array" aca="1" ref="JC86" ca="1">INDEX(JC$13:JC85,$B86+1,1)</f>
        <v>-</v>
      </c>
      <c r="JD86" s="535" t="str" cm="1">
        <f t="array" aca="1" ref="JD86" ca="1">INDEX(JD$13:JD85,$B86+1,1)</f>
        <v>-</v>
      </c>
      <c r="JE86" s="535" t="str" cm="1">
        <f t="array" aca="1" ref="JE86" ca="1">INDEX(JE$13:JE85,$B86+1,1)</f>
        <v>-</v>
      </c>
      <c r="JF86" s="535" t="str" cm="1">
        <f t="array" aca="1" ref="JF86" ca="1">INDEX(JF$13:JF85,$B86+1,1)</f>
        <v>-</v>
      </c>
      <c r="JG86" s="535" t="str" cm="1">
        <f t="array" aca="1" ref="JG86" ca="1">INDEX(JG$13:JG85,$B86+1,1)</f>
        <v>-</v>
      </c>
      <c r="JH86" s="535" cm="1">
        <f t="array" aca="1" ref="JH86" ca="1">INDEX(JH$13:JH85,$B86+1,1)</f>
        <v>0</v>
      </c>
      <c r="JI86" s="535" cm="1">
        <f t="array" aca="1" ref="JI86" ca="1">INDEX(JI$13:JI85,$B86+1,1)</f>
        <v>0</v>
      </c>
      <c r="JJ86" s="545" cm="1">
        <f t="array" aca="1" ref="JJ86" ca="1">IF(AND($N86=JJ$10,$AS86&lt;&gt;0),INDEX(i.LTWFeedLevels,$AS86,12),0)</f>
        <v>0</v>
      </c>
      <c r="JK86" s="630" cm="1">
        <f t="array" aca="1" ref="JK86" ca="1">IF(AND($N86=JK$10,$AT86&lt;&gt;0),INDEX(i.LTWFeedLevels,$AT86,12),0)</f>
        <v>0</v>
      </c>
      <c r="JL86" s="457">
        <f t="shared" ca="1" si="375"/>
        <v>0</v>
      </c>
      <c r="JM86" s="457">
        <f t="shared" ca="1" si="376"/>
        <v>0</v>
      </c>
      <c r="JN86" s="457">
        <f t="shared" ca="1" si="377"/>
        <v>0</v>
      </c>
      <c r="JO86" s="545" cm="1">
        <f t="array" aca="1" ref="JO86" ca="1">IF(AND($N86=JO$10,$AS86&lt;&gt;0),INDEX(i.LTWFeedLevels,$AS86,12),0)</f>
        <v>0</v>
      </c>
      <c r="JP86" s="630" cm="1">
        <f t="array" aca="1" ref="JP86" ca="1">IF(AND($N86=JP$10,$AT86&lt;&gt;0),INDEX(i.LTWFeedLevels,$AT86,12),0)</f>
        <v>0</v>
      </c>
      <c r="JQ86" s="457">
        <f t="shared" ca="1" si="378"/>
        <v>0</v>
      </c>
      <c r="JR86" s="457">
        <f t="shared" ca="1" si="379"/>
        <v>0</v>
      </c>
      <c r="JS86" s="457">
        <f t="shared" ca="1" si="380"/>
        <v>0</v>
      </c>
      <c r="JT86" s="545" cm="1">
        <f t="array" aca="1" ref="JT86" ca="1">IF(AND($N86=JT$10,$AS86&lt;&gt;0),INDEX(i.LTWFeedLevels,$AS86,12),0)</f>
        <v>0</v>
      </c>
      <c r="JU86" s="630" cm="1">
        <f t="array" aca="1" ref="JU86" ca="1">IF(AND($N86=JU$10,$AT86&lt;&gt;0),INDEX(i.LTWFeedLevels,$AT86,12),0)</f>
        <v>0</v>
      </c>
      <c r="JV86" s="457">
        <f t="shared" ca="1" si="381"/>
        <v>0</v>
      </c>
      <c r="JW86" s="457">
        <f t="shared" ca="1" si="382"/>
        <v>0</v>
      </c>
      <c r="JX86" s="457">
        <f t="shared" ca="1" si="383"/>
        <v>0</v>
      </c>
      <c r="JY86" s="189">
        <f t="shared" ca="1" si="271"/>
        <v>0</v>
      </c>
      <c r="JZ86" s="189">
        <f t="shared" ca="1" si="271"/>
        <v>0</v>
      </c>
      <c r="KA86" s="189">
        <f t="shared" ca="1" si="271"/>
        <v>0</v>
      </c>
      <c r="KB86" s="189">
        <f t="shared" ca="1" si="271"/>
        <v>0</v>
      </c>
      <c r="KC86" s="189">
        <f t="shared" ca="1" si="271"/>
        <v>0</v>
      </c>
      <c r="KD86" s="189">
        <f t="shared" ca="1" si="271"/>
        <v>0</v>
      </c>
      <c r="KE86" s="189">
        <f t="shared" ca="1" si="271"/>
        <v>0</v>
      </c>
      <c r="KF86" s="189">
        <f t="shared" ca="1" si="271"/>
        <v>0</v>
      </c>
      <c r="KG86" s="189">
        <f t="shared" ca="1" si="271"/>
        <v>0</v>
      </c>
      <c r="KH86" s="189">
        <f t="shared" ca="1" si="271"/>
        <v>0</v>
      </c>
      <c r="KI86" s="189">
        <f t="shared" ca="1" si="272"/>
        <v>0</v>
      </c>
      <c r="KJ86" s="189">
        <f t="shared" ca="1" si="272"/>
        <v>0</v>
      </c>
      <c r="KK86" s="189">
        <f t="shared" ca="1" si="272"/>
        <v>0</v>
      </c>
      <c r="KL86" s="189">
        <f t="shared" ca="1" si="272"/>
        <v>0</v>
      </c>
      <c r="KM86" s="189">
        <f t="shared" ca="1" si="272"/>
        <v>0</v>
      </c>
      <c r="KN86" s="189">
        <f t="shared" ca="1" si="272"/>
        <v>0</v>
      </c>
      <c r="KO86" s="189">
        <f t="shared" ca="1" si="272"/>
        <v>0</v>
      </c>
      <c r="KP86" s="189">
        <f t="shared" ca="1" si="272"/>
        <v>0</v>
      </c>
      <c r="KQ86" s="189">
        <f t="shared" ca="1" si="272"/>
        <v>0</v>
      </c>
      <c r="KR86" s="189">
        <f t="shared" ca="1" si="272"/>
        <v>0</v>
      </c>
      <c r="KS86" s="189">
        <f t="shared" ca="1" si="273"/>
        <v>0</v>
      </c>
      <c r="KT86" s="189">
        <f t="shared" ca="1" si="273"/>
        <v>0</v>
      </c>
      <c r="KU86" s="189">
        <f t="shared" ca="1" si="273"/>
        <v>0</v>
      </c>
      <c r="KV86" s="189">
        <f t="shared" ca="1" si="273"/>
        <v>0</v>
      </c>
      <c r="KW86" s="189">
        <f t="shared" ca="1" si="273"/>
        <v>0</v>
      </c>
      <c r="KX86" s="189">
        <f t="shared" ca="1" si="273"/>
        <v>0</v>
      </c>
      <c r="KY86" s="189">
        <f t="shared" ca="1" si="273"/>
        <v>0</v>
      </c>
      <c r="KZ86" s="189">
        <f t="shared" ca="1" si="273"/>
        <v>0</v>
      </c>
      <c r="LA86" s="189">
        <f t="shared" ca="1" si="273"/>
        <v>0</v>
      </c>
      <c r="LB86" s="189">
        <f t="shared" ca="1" si="273"/>
        <v>0</v>
      </c>
      <c r="LC86" s="189">
        <f t="shared" ca="1" si="274"/>
        <v>0</v>
      </c>
      <c r="LD86" s="189">
        <f t="shared" ca="1" si="274"/>
        <v>0</v>
      </c>
      <c r="LE86" s="189">
        <f t="shared" ca="1" si="274"/>
        <v>0</v>
      </c>
      <c r="LF86" s="189">
        <f t="shared" ca="1" si="274"/>
        <v>0</v>
      </c>
      <c r="LG86" s="189">
        <f t="shared" ca="1" si="274"/>
        <v>0</v>
      </c>
      <c r="LH86" s="189">
        <f t="shared" ca="1" si="274"/>
        <v>0</v>
      </c>
      <c r="LI86" s="189">
        <f t="shared" ca="1" si="274"/>
        <v>0</v>
      </c>
      <c r="LJ86" s="189">
        <f t="shared" ca="1" si="274"/>
        <v>0</v>
      </c>
      <c r="LK86" s="189">
        <f t="shared" ca="1" si="274"/>
        <v>0</v>
      </c>
      <c r="LL86" s="189">
        <f t="shared" ca="1" si="274"/>
        <v>0</v>
      </c>
      <c r="LM86" s="189">
        <f t="shared" ca="1" si="275"/>
        <v>0</v>
      </c>
      <c r="LN86" s="189">
        <f t="shared" ca="1" si="275"/>
        <v>0</v>
      </c>
      <c r="LO86" s="189">
        <f t="shared" ca="1" si="275"/>
        <v>0</v>
      </c>
      <c r="LP86" s="189">
        <f t="shared" ca="1" si="275"/>
        <v>0</v>
      </c>
      <c r="LQ86" s="189">
        <f t="shared" ca="1" si="275"/>
        <v>0</v>
      </c>
      <c r="LR86" s="189">
        <f t="shared" ca="1" si="275"/>
        <v>0</v>
      </c>
      <c r="LS86" s="189">
        <f t="shared" ca="1" si="275"/>
        <v>0</v>
      </c>
      <c r="LT86" s="189">
        <f t="shared" ca="1" si="275"/>
        <v>0</v>
      </c>
      <c r="LU86" s="189">
        <f t="shared" ca="1" si="275"/>
        <v>0</v>
      </c>
      <c r="LV86" s="189">
        <f t="shared" ca="1" si="275"/>
        <v>0</v>
      </c>
      <c r="LW86" s="189">
        <f t="shared" ca="1" si="276"/>
        <v>0</v>
      </c>
      <c r="LX86" s="189">
        <f t="shared" ca="1" si="276"/>
        <v>0</v>
      </c>
      <c r="LY86" s="189">
        <f t="shared" ca="1" si="276"/>
        <v>0</v>
      </c>
      <c r="LZ86" s="189">
        <f t="shared" ca="1" si="276"/>
        <v>0</v>
      </c>
      <c r="MA86" s="189">
        <f t="shared" ca="1" si="276"/>
        <v>0</v>
      </c>
      <c r="MB86" s="189">
        <f t="shared" ca="1" si="276"/>
        <v>0</v>
      </c>
      <c r="MC86" s="189">
        <f t="shared" ca="1" si="276"/>
        <v>0</v>
      </c>
      <c r="MD86" s="189">
        <f t="shared" ca="1" si="276"/>
        <v>0</v>
      </c>
      <c r="ME86" s="189">
        <f t="shared" ca="1" si="276"/>
        <v>0</v>
      </c>
      <c r="MF86" s="189">
        <f t="shared" ca="1" si="276"/>
        <v>0</v>
      </c>
      <c r="MG86" s="189">
        <f t="shared" ca="1" si="276"/>
        <v>0</v>
      </c>
      <c r="MH86" s="189">
        <f t="shared" ca="1" si="276"/>
        <v>0</v>
      </c>
      <c r="MI86" s="189">
        <f t="shared" ca="1" si="276"/>
        <v>0</v>
      </c>
      <c r="MJ86" s="189">
        <f t="shared" ca="1" si="276"/>
        <v>0</v>
      </c>
      <c r="MK86" s="189">
        <f t="shared" ca="1" si="276"/>
        <v>0</v>
      </c>
      <c r="ML86" s="189">
        <f t="shared" ca="1" si="276"/>
        <v>0</v>
      </c>
      <c r="MM86" s="189">
        <f t="shared" ca="1" si="388"/>
        <v>0</v>
      </c>
      <c r="MN86" s="189">
        <f t="shared" ca="1" si="388"/>
        <v>0</v>
      </c>
      <c r="MO86" s="189">
        <f t="shared" ca="1" si="388"/>
        <v>0</v>
      </c>
      <c r="MP86" s="189">
        <f t="shared" ca="1" si="388"/>
        <v>0</v>
      </c>
      <c r="MQ86" s="189">
        <f t="shared" ca="1" si="388"/>
        <v>0</v>
      </c>
      <c r="MR86" s="189">
        <f t="shared" ca="1" si="388"/>
        <v>0</v>
      </c>
      <c r="MS86" s="557">
        <f t="shared" ca="1" si="278"/>
        <v>0</v>
      </c>
      <c r="MT86" s="557">
        <f t="shared" ca="1" si="278"/>
        <v>0</v>
      </c>
      <c r="MU86" s="557">
        <f t="shared" ca="1" si="278"/>
        <v>0</v>
      </c>
      <c r="MV86" s="557">
        <f t="shared" ca="1" si="278"/>
        <v>0</v>
      </c>
      <c r="MW86" s="557">
        <f t="shared" ca="1" si="278"/>
        <v>0</v>
      </c>
      <c r="MX86" s="557">
        <f t="shared" ca="1" si="278"/>
        <v>0</v>
      </c>
      <c r="MY86" s="557">
        <f t="shared" ca="1" si="278"/>
        <v>0</v>
      </c>
      <c r="MZ86" s="557">
        <f t="shared" ca="1" si="278"/>
        <v>0</v>
      </c>
      <c r="NA86" s="557">
        <f t="shared" ca="1" si="278"/>
        <v>0</v>
      </c>
      <c r="NB86" s="557">
        <f t="shared" ca="1" si="278"/>
        <v>0</v>
      </c>
      <c r="NC86" s="557">
        <f t="shared" ca="1" si="279"/>
        <v>0</v>
      </c>
      <c r="ND86" s="557">
        <f t="shared" ca="1" si="279"/>
        <v>0</v>
      </c>
      <c r="NE86" s="557">
        <f t="shared" ca="1" si="279"/>
        <v>0</v>
      </c>
      <c r="NF86" s="557">
        <f t="shared" ca="1" si="279"/>
        <v>0</v>
      </c>
      <c r="NG86" s="557">
        <f t="shared" ca="1" si="279"/>
        <v>0</v>
      </c>
      <c r="NH86" s="557">
        <f t="shared" ca="1" si="279"/>
        <v>0</v>
      </c>
      <c r="NI86" s="557">
        <f t="shared" ca="1" si="279"/>
        <v>0</v>
      </c>
      <c r="NJ86" s="557">
        <f t="shared" ca="1" si="279"/>
        <v>0</v>
      </c>
      <c r="NK86" s="557">
        <f t="shared" ca="1" si="279"/>
        <v>0</v>
      </c>
      <c r="NL86" s="557">
        <f t="shared" ca="1" si="279"/>
        <v>0</v>
      </c>
      <c r="NM86" s="557">
        <f t="shared" ca="1" si="280"/>
        <v>0</v>
      </c>
      <c r="NN86" s="557">
        <f t="shared" ca="1" si="280"/>
        <v>0</v>
      </c>
      <c r="NO86" s="557">
        <f t="shared" ca="1" si="280"/>
        <v>0</v>
      </c>
      <c r="NP86" s="557">
        <f t="shared" ca="1" si="280"/>
        <v>0</v>
      </c>
      <c r="NQ86" s="557">
        <f t="shared" ca="1" si="280"/>
        <v>0</v>
      </c>
      <c r="NR86" s="557">
        <f t="shared" ca="1" si="280"/>
        <v>0</v>
      </c>
      <c r="NS86" s="557">
        <f t="shared" ca="1" si="280"/>
        <v>0</v>
      </c>
      <c r="NT86" s="557">
        <f t="shared" ca="1" si="280"/>
        <v>0</v>
      </c>
      <c r="NU86" s="557">
        <f t="shared" ca="1" si="280"/>
        <v>0</v>
      </c>
      <c r="NV86" s="557">
        <f t="shared" ca="1" si="280"/>
        <v>0</v>
      </c>
      <c r="NW86" s="557">
        <f t="shared" ca="1" si="281"/>
        <v>0</v>
      </c>
      <c r="NX86" s="557">
        <f t="shared" ca="1" si="281"/>
        <v>0</v>
      </c>
      <c r="NY86" s="557">
        <f t="shared" ca="1" si="281"/>
        <v>0</v>
      </c>
      <c r="NZ86" s="557">
        <f t="shared" ca="1" si="281"/>
        <v>0</v>
      </c>
      <c r="OA86" s="557">
        <f t="shared" ca="1" si="281"/>
        <v>0</v>
      </c>
      <c r="OB86" s="557">
        <f t="shared" ca="1" si="281"/>
        <v>0</v>
      </c>
      <c r="OC86" s="557">
        <f t="shared" ca="1" si="281"/>
        <v>0</v>
      </c>
      <c r="OD86" s="557">
        <f t="shared" ca="1" si="281"/>
        <v>0</v>
      </c>
      <c r="OE86" s="557">
        <f t="shared" ca="1" si="281"/>
        <v>0</v>
      </c>
      <c r="OF86" s="557">
        <f t="shared" ca="1" si="281"/>
        <v>0</v>
      </c>
      <c r="OG86" s="557">
        <f t="shared" ca="1" si="282"/>
        <v>0</v>
      </c>
      <c r="OH86" s="557">
        <f t="shared" ca="1" si="282"/>
        <v>0</v>
      </c>
      <c r="OI86" s="557">
        <f t="shared" ca="1" si="282"/>
        <v>0</v>
      </c>
      <c r="OJ86" s="557">
        <f t="shared" ca="1" si="282"/>
        <v>0</v>
      </c>
      <c r="OK86" s="557">
        <f t="shared" ca="1" si="282"/>
        <v>0</v>
      </c>
      <c r="OL86" s="557">
        <f t="shared" ca="1" si="282"/>
        <v>0</v>
      </c>
      <c r="OM86" s="557">
        <f t="shared" ca="1" si="282"/>
        <v>0</v>
      </c>
      <c r="ON86" s="557">
        <f t="shared" ca="1" si="282"/>
        <v>0</v>
      </c>
      <c r="OO86" s="557">
        <f t="shared" ca="1" si="282"/>
        <v>0</v>
      </c>
      <c r="OP86" s="557">
        <f t="shared" ca="1" si="282"/>
        <v>0</v>
      </c>
      <c r="OQ86" s="557">
        <f t="shared" ca="1" si="283"/>
        <v>0</v>
      </c>
      <c r="OR86" s="557">
        <f t="shared" ca="1" si="283"/>
        <v>0</v>
      </c>
      <c r="OS86" s="557">
        <f t="shared" ca="1" si="283"/>
        <v>0</v>
      </c>
      <c r="OT86" s="557">
        <f t="shared" ca="1" si="283"/>
        <v>0</v>
      </c>
      <c r="OU86" s="557">
        <f t="shared" ca="1" si="283"/>
        <v>0</v>
      </c>
      <c r="OV86" s="557">
        <f t="shared" ca="1" si="283"/>
        <v>0</v>
      </c>
      <c r="OW86" s="557">
        <f t="shared" ca="1" si="283"/>
        <v>0</v>
      </c>
      <c r="OX86" s="557">
        <f t="shared" ca="1" si="283"/>
        <v>0</v>
      </c>
      <c r="OY86" s="557">
        <f t="shared" ca="1" si="283"/>
        <v>0</v>
      </c>
      <c r="OZ86" s="557">
        <f t="shared" ca="1" si="283"/>
        <v>0</v>
      </c>
      <c r="PA86" s="557">
        <f t="shared" ca="1" si="284"/>
        <v>0</v>
      </c>
      <c r="PB86" s="557">
        <f t="shared" ca="1" si="284"/>
        <v>0</v>
      </c>
      <c r="PC86" s="557">
        <f t="shared" ca="1" si="284"/>
        <v>0</v>
      </c>
      <c r="PD86" s="557">
        <f t="shared" ca="1" si="284"/>
        <v>0</v>
      </c>
      <c r="PE86" s="557">
        <f t="shared" ca="1" si="284"/>
        <v>0</v>
      </c>
      <c r="PF86" s="557">
        <f t="shared" ca="1" si="284"/>
        <v>0</v>
      </c>
      <c r="PG86" s="557">
        <f t="shared" ca="1" si="284"/>
        <v>0</v>
      </c>
      <c r="PH86" s="557">
        <f t="shared" ca="1" si="284"/>
        <v>0</v>
      </c>
      <c r="PI86" s="557">
        <f t="shared" ca="1" si="284"/>
        <v>0</v>
      </c>
      <c r="PJ86" s="557">
        <f t="shared" ca="1" si="284"/>
        <v>0</v>
      </c>
      <c r="PK86" s="557">
        <f t="shared" ca="1" si="285"/>
        <v>0</v>
      </c>
      <c r="PL86" s="557">
        <f t="shared" ca="1" si="285"/>
        <v>0</v>
      </c>
      <c r="PM86" s="557">
        <f t="shared" ca="1" si="285"/>
        <v>0</v>
      </c>
      <c r="PN86" s="557">
        <f t="shared" ca="1" si="285"/>
        <v>0</v>
      </c>
      <c r="PO86" s="557">
        <f t="shared" ca="1" si="285"/>
        <v>0</v>
      </c>
      <c r="PP86" s="557">
        <f t="shared" ca="1" si="285"/>
        <v>0</v>
      </c>
      <c r="PQ86" s="557">
        <f t="shared" ca="1" si="285"/>
        <v>0</v>
      </c>
      <c r="PR86" s="557">
        <f t="shared" ca="1" si="285"/>
        <v>0</v>
      </c>
      <c r="PS86" s="557">
        <f t="shared" ca="1" si="285"/>
        <v>0</v>
      </c>
      <c r="PT86" s="557">
        <f t="shared" ca="1" si="285"/>
        <v>0</v>
      </c>
      <c r="PU86" s="557">
        <f t="shared" ca="1" si="286"/>
        <v>0</v>
      </c>
      <c r="PV86" s="557">
        <f t="shared" ca="1" si="286"/>
        <v>0</v>
      </c>
      <c r="PW86" s="557">
        <f t="shared" ca="1" si="286"/>
        <v>0</v>
      </c>
      <c r="PX86" s="557">
        <f t="shared" ca="1" si="286"/>
        <v>0</v>
      </c>
      <c r="PY86" s="557">
        <f t="shared" ca="1" si="286"/>
        <v>0</v>
      </c>
      <c r="PZ86" s="557">
        <f t="shared" ca="1" si="286"/>
        <v>0</v>
      </c>
      <c r="QA86" s="557">
        <f t="shared" ca="1" si="286"/>
        <v>0</v>
      </c>
      <c r="QB86" s="557">
        <f t="shared" ca="1" si="286"/>
        <v>0</v>
      </c>
      <c r="QC86" s="557">
        <f t="shared" ca="1" si="286"/>
        <v>0</v>
      </c>
      <c r="QD86" s="557">
        <f t="shared" ca="1" si="286"/>
        <v>0</v>
      </c>
      <c r="QE86" s="557">
        <f t="shared" ca="1" si="287"/>
        <v>0</v>
      </c>
      <c r="QF86" s="557">
        <f t="shared" ca="1" si="287"/>
        <v>0</v>
      </c>
      <c r="QG86" s="557">
        <f t="shared" ca="1" si="287"/>
        <v>0</v>
      </c>
      <c r="QH86" s="557">
        <f t="shared" ca="1" si="287"/>
        <v>0</v>
      </c>
      <c r="QI86" s="557">
        <f t="shared" ca="1" si="287"/>
        <v>0</v>
      </c>
      <c r="QJ86" s="557">
        <f t="shared" ca="1" si="287"/>
        <v>0</v>
      </c>
      <c r="QK86" s="557">
        <f t="shared" ca="1" si="287"/>
        <v>0</v>
      </c>
      <c r="QL86" s="557">
        <f t="shared" ca="1" si="287"/>
        <v>0</v>
      </c>
      <c r="QM86" s="557">
        <f t="shared" ca="1" si="287"/>
        <v>0</v>
      </c>
      <c r="QN86" s="557">
        <f t="shared" ca="1" si="287"/>
        <v>0</v>
      </c>
      <c r="QO86" s="557">
        <f t="shared" ca="1" si="288"/>
        <v>0</v>
      </c>
      <c r="QP86" s="557">
        <f t="shared" ca="1" si="288"/>
        <v>0</v>
      </c>
      <c r="QQ86" s="557">
        <f t="shared" ca="1" si="288"/>
        <v>0</v>
      </c>
      <c r="QR86" s="557">
        <f t="shared" ca="1" si="288"/>
        <v>0</v>
      </c>
      <c r="QS86" s="557">
        <f t="shared" ca="1" si="288"/>
        <v>0</v>
      </c>
      <c r="QT86" s="557">
        <f t="shared" ca="1" si="288"/>
        <v>0</v>
      </c>
      <c r="QU86" s="557">
        <f t="shared" ca="1" si="288"/>
        <v>0</v>
      </c>
      <c r="QV86" s="557">
        <f t="shared" ca="1" si="288"/>
        <v>0</v>
      </c>
      <c r="QW86" s="557">
        <f t="shared" ca="1" si="288"/>
        <v>0</v>
      </c>
      <c r="QX86" s="557">
        <f t="shared" ca="1" si="288"/>
        <v>0</v>
      </c>
      <c r="QY86" s="557">
        <f t="shared" ca="1" si="289"/>
        <v>0</v>
      </c>
      <c r="QZ86" s="557">
        <f t="shared" ca="1" si="289"/>
        <v>0</v>
      </c>
      <c r="RA86" s="557">
        <f t="shared" ca="1" si="289"/>
        <v>0</v>
      </c>
      <c r="RB86" s="557">
        <f t="shared" ca="1" si="289"/>
        <v>0</v>
      </c>
      <c r="RC86" s="557">
        <f t="shared" ca="1" si="289"/>
        <v>0</v>
      </c>
      <c r="RD86" s="557">
        <f t="shared" ca="1" si="289"/>
        <v>0</v>
      </c>
      <c r="RE86" s="557">
        <f t="shared" ca="1" si="289"/>
        <v>0</v>
      </c>
      <c r="RF86" s="557">
        <f t="shared" ca="1" si="289"/>
        <v>0</v>
      </c>
      <c r="RG86" s="557">
        <f t="shared" ca="1" si="289"/>
        <v>0</v>
      </c>
      <c r="RH86" s="557">
        <f t="shared" ca="1" si="289"/>
        <v>0</v>
      </c>
      <c r="RI86" s="557">
        <f t="shared" ca="1" si="290"/>
        <v>0</v>
      </c>
      <c r="RJ86" s="557">
        <f t="shared" ca="1" si="290"/>
        <v>0</v>
      </c>
      <c r="RK86" s="557">
        <f t="shared" ca="1" si="290"/>
        <v>0</v>
      </c>
      <c r="RL86" s="557">
        <f t="shared" ca="1" si="290"/>
        <v>0</v>
      </c>
      <c r="RM86" s="557">
        <f t="shared" ca="1" si="290"/>
        <v>0</v>
      </c>
      <c r="RN86" s="557">
        <f t="shared" ca="1" si="290"/>
        <v>0</v>
      </c>
      <c r="RO86" s="557">
        <f t="shared" ca="1" si="290"/>
        <v>0</v>
      </c>
      <c r="RP86" s="557">
        <f t="shared" ca="1" si="290"/>
        <v>0</v>
      </c>
      <c r="RQ86" s="557">
        <f t="shared" ca="1" si="290"/>
        <v>0</v>
      </c>
      <c r="RR86" s="557">
        <f t="shared" ca="1" si="290"/>
        <v>0</v>
      </c>
      <c r="RS86" s="557">
        <f t="shared" ca="1" si="291"/>
        <v>0</v>
      </c>
      <c r="RT86" s="557">
        <f t="shared" ca="1" si="291"/>
        <v>0</v>
      </c>
      <c r="RU86" s="557">
        <f t="shared" ca="1" si="291"/>
        <v>0</v>
      </c>
      <c r="RV86" s="557">
        <f t="shared" ca="1" si="291"/>
        <v>0</v>
      </c>
      <c r="RW86" s="557">
        <f t="shared" ca="1" si="291"/>
        <v>0</v>
      </c>
      <c r="RX86" s="557">
        <f t="shared" ca="1" si="291"/>
        <v>0</v>
      </c>
      <c r="RY86" s="557">
        <f t="shared" ca="1" si="291"/>
        <v>0</v>
      </c>
      <c r="RZ86" s="557">
        <f t="shared" ca="1" si="291"/>
        <v>0</v>
      </c>
      <c r="SA86" s="557">
        <f t="shared" ca="1" si="291"/>
        <v>0</v>
      </c>
      <c r="SB86" s="557">
        <f t="shared" ca="1" si="291"/>
        <v>0</v>
      </c>
      <c r="SC86" s="557">
        <f t="shared" ca="1" si="292"/>
        <v>0</v>
      </c>
      <c r="SD86" s="557">
        <f t="shared" ca="1" si="292"/>
        <v>0</v>
      </c>
      <c r="SE86" s="557">
        <f t="shared" ca="1" si="292"/>
        <v>0</v>
      </c>
      <c r="SF86" s="557">
        <f t="shared" ca="1" si="292"/>
        <v>0</v>
      </c>
      <c r="SG86" s="557">
        <f t="shared" ca="1" si="292"/>
        <v>0</v>
      </c>
      <c r="SH86" s="557">
        <f t="shared" ca="1" si="292"/>
        <v>0</v>
      </c>
      <c r="SI86" s="557">
        <f t="shared" ca="1" si="292"/>
        <v>0</v>
      </c>
      <c r="SJ86" s="557">
        <f t="shared" ca="1" si="292"/>
        <v>0</v>
      </c>
      <c r="SK86" s="557">
        <f t="shared" ca="1" si="292"/>
        <v>0</v>
      </c>
      <c r="SL86" s="557">
        <f t="shared" ca="1" si="292"/>
        <v>0</v>
      </c>
      <c r="SM86" s="557">
        <f t="shared" ca="1" si="293"/>
        <v>0</v>
      </c>
      <c r="SN86" s="557">
        <f t="shared" ca="1" si="293"/>
        <v>0</v>
      </c>
      <c r="SO86" s="557">
        <f t="shared" ca="1" si="293"/>
        <v>0</v>
      </c>
      <c r="SP86" s="557">
        <f t="shared" ca="1" si="293"/>
        <v>0</v>
      </c>
      <c r="SQ86" s="557">
        <f t="shared" ca="1" si="293"/>
        <v>0</v>
      </c>
      <c r="SR86" s="557">
        <f t="shared" ca="1" si="293"/>
        <v>0</v>
      </c>
      <c r="SS86" s="557">
        <f t="shared" ca="1" si="293"/>
        <v>0</v>
      </c>
      <c r="ST86" s="557">
        <f t="shared" ca="1" si="293"/>
        <v>0</v>
      </c>
      <c r="SU86" s="557">
        <f t="shared" ca="1" si="293"/>
        <v>0</v>
      </c>
      <c r="SV86" s="557">
        <f t="shared" ca="1" si="293"/>
        <v>0</v>
      </c>
      <c r="SW86" s="557">
        <f t="shared" ca="1" si="294"/>
        <v>0</v>
      </c>
      <c r="SX86" s="557">
        <f t="shared" ca="1" si="294"/>
        <v>0</v>
      </c>
      <c r="SY86" s="557">
        <f t="shared" ca="1" si="294"/>
        <v>0</v>
      </c>
      <c r="SZ86" s="557">
        <f t="shared" ca="1" si="294"/>
        <v>0</v>
      </c>
      <c r="TA86" s="557">
        <f t="shared" ca="1" si="294"/>
        <v>0</v>
      </c>
      <c r="TB86" s="557">
        <f t="shared" ca="1" si="294"/>
        <v>0</v>
      </c>
      <c r="TC86" s="557">
        <f t="shared" ca="1" si="294"/>
        <v>0</v>
      </c>
      <c r="TD86" s="557">
        <f t="shared" ca="1" si="294"/>
        <v>0</v>
      </c>
      <c r="TE86" s="557">
        <f t="shared" ca="1" si="294"/>
        <v>0</v>
      </c>
      <c r="TF86" s="557">
        <f t="shared" ca="1" si="294"/>
        <v>0</v>
      </c>
      <c r="TG86" s="557">
        <f t="shared" ca="1" si="295"/>
        <v>0</v>
      </c>
      <c r="TH86" s="557">
        <f t="shared" ca="1" si="295"/>
        <v>0</v>
      </c>
      <c r="TI86" s="557">
        <f t="shared" ca="1" si="295"/>
        <v>0</v>
      </c>
      <c r="TJ86" s="557">
        <f t="shared" ca="1" si="295"/>
        <v>0</v>
      </c>
      <c r="TK86" s="557">
        <f t="shared" ca="1" si="295"/>
        <v>0</v>
      </c>
      <c r="TL86" s="557">
        <f t="shared" ca="1" si="295"/>
        <v>0</v>
      </c>
      <c r="TM86" s="557">
        <f t="shared" ca="1" si="295"/>
        <v>0</v>
      </c>
      <c r="TN86" s="557">
        <f t="shared" ca="1" si="295"/>
        <v>0</v>
      </c>
      <c r="TO86" s="557">
        <f t="shared" ca="1" si="295"/>
        <v>0</v>
      </c>
      <c r="TP86" s="557">
        <f t="shared" ca="1" si="295"/>
        <v>0</v>
      </c>
      <c r="TQ86" s="557">
        <f t="shared" ca="1" si="296"/>
        <v>0</v>
      </c>
      <c r="TR86" s="557">
        <f t="shared" ca="1" si="296"/>
        <v>0</v>
      </c>
      <c r="TS86" s="557">
        <f t="shared" ca="1" si="296"/>
        <v>0</v>
      </c>
      <c r="TT86" s="557">
        <f t="shared" ca="1" si="296"/>
        <v>0</v>
      </c>
      <c r="TU86" s="557">
        <f t="shared" ca="1" si="296"/>
        <v>0</v>
      </c>
      <c r="TV86" s="557">
        <f t="shared" ca="1" si="296"/>
        <v>0</v>
      </c>
      <c r="TW86" s="557">
        <f t="shared" ca="1" si="296"/>
        <v>0</v>
      </c>
      <c r="TX86" s="557">
        <f t="shared" ca="1" si="296"/>
        <v>0</v>
      </c>
      <c r="TY86" s="557">
        <f t="shared" ca="1" si="296"/>
        <v>0</v>
      </c>
      <c r="TZ86" s="557">
        <f t="shared" ca="1" si="296"/>
        <v>0</v>
      </c>
      <c r="UA86" s="557">
        <f t="shared" ca="1" si="297"/>
        <v>0</v>
      </c>
      <c r="UB86" s="557">
        <f t="shared" ca="1" si="297"/>
        <v>0</v>
      </c>
      <c r="UC86" s="557">
        <f t="shared" ca="1" si="297"/>
        <v>0</v>
      </c>
      <c r="UD86" s="557">
        <f t="shared" ca="1" si="297"/>
        <v>0</v>
      </c>
      <c r="UE86" s="557">
        <f t="shared" ca="1" si="297"/>
        <v>0</v>
      </c>
      <c r="UF86" s="557">
        <f t="shared" ca="1" si="297"/>
        <v>0</v>
      </c>
      <c r="UG86" s="557">
        <f t="shared" ca="1" si="297"/>
        <v>0</v>
      </c>
      <c r="UH86" s="557">
        <f t="shared" ca="1" si="297"/>
        <v>0</v>
      </c>
      <c r="UI86" s="557">
        <f t="shared" ca="1" si="297"/>
        <v>0</v>
      </c>
      <c r="UJ86" s="557">
        <f t="shared" ca="1" si="297"/>
        <v>0</v>
      </c>
      <c r="UK86" s="557">
        <f t="shared" ca="1" si="298"/>
        <v>0</v>
      </c>
      <c r="UL86" s="557">
        <f t="shared" ca="1" si="298"/>
        <v>0</v>
      </c>
      <c r="UM86" s="557">
        <f t="shared" ca="1" si="298"/>
        <v>0</v>
      </c>
      <c r="UN86" s="557">
        <f t="shared" ca="1" si="298"/>
        <v>0</v>
      </c>
      <c r="UO86" s="557">
        <f t="shared" ca="1" si="298"/>
        <v>0</v>
      </c>
      <c r="UP86" s="557">
        <f t="shared" ca="1" si="298"/>
        <v>0</v>
      </c>
      <c r="UQ86" s="557">
        <f t="shared" ca="1" si="298"/>
        <v>0</v>
      </c>
      <c r="UR86" s="557">
        <f t="shared" ca="1" si="298"/>
        <v>0</v>
      </c>
      <c r="US86" s="557">
        <f t="shared" ca="1" si="298"/>
        <v>0</v>
      </c>
      <c r="UT86" s="557">
        <f t="shared" ca="1" si="298"/>
        <v>0</v>
      </c>
      <c r="UU86" s="557">
        <f t="shared" ca="1" si="299"/>
        <v>0</v>
      </c>
      <c r="UV86" s="557">
        <f t="shared" ca="1" si="299"/>
        <v>0</v>
      </c>
      <c r="UW86" s="557">
        <f t="shared" ca="1" si="299"/>
        <v>0</v>
      </c>
      <c r="UX86" s="557">
        <f t="shared" ca="1" si="299"/>
        <v>0</v>
      </c>
      <c r="UY86" s="557">
        <f t="shared" ca="1" si="299"/>
        <v>0</v>
      </c>
      <c r="UZ86" s="557">
        <f t="shared" ca="1" si="299"/>
        <v>0</v>
      </c>
      <c r="VA86" s="557">
        <f t="shared" ca="1" si="299"/>
        <v>0</v>
      </c>
      <c r="VB86" s="557">
        <f t="shared" ca="1" si="299"/>
        <v>0</v>
      </c>
      <c r="VC86" s="557">
        <f t="shared" ca="1" si="299"/>
        <v>0</v>
      </c>
      <c r="VD86" s="557">
        <f t="shared" ca="1" si="299"/>
        <v>0</v>
      </c>
      <c r="VE86" s="557">
        <f t="shared" ca="1" si="300"/>
        <v>0</v>
      </c>
      <c r="VF86" s="557">
        <f t="shared" ca="1" si="300"/>
        <v>0</v>
      </c>
      <c r="VG86" s="557">
        <f t="shared" ca="1" si="300"/>
        <v>0</v>
      </c>
      <c r="VH86" s="557">
        <f t="shared" ca="1" si="300"/>
        <v>0</v>
      </c>
      <c r="VI86" s="557">
        <f t="shared" ca="1" si="300"/>
        <v>0</v>
      </c>
      <c r="VJ86" s="557">
        <f t="shared" ca="1" si="300"/>
        <v>0</v>
      </c>
      <c r="VK86" s="557">
        <f t="shared" ca="1" si="300"/>
        <v>0</v>
      </c>
      <c r="VL86" s="557">
        <f t="shared" ca="1" si="300"/>
        <v>0</v>
      </c>
      <c r="VM86" s="557">
        <f t="shared" ca="1" si="300"/>
        <v>0</v>
      </c>
      <c r="VN86" s="557">
        <f t="shared" ca="1" si="300"/>
        <v>0</v>
      </c>
      <c r="VO86" s="557">
        <f t="shared" ca="1" si="300"/>
        <v>0</v>
      </c>
      <c r="VP86" s="189">
        <f t="shared" ca="1" si="301"/>
        <v>0</v>
      </c>
      <c r="VQ86" s="189">
        <f t="shared" ca="1" si="301"/>
        <v>0</v>
      </c>
      <c r="VR86" s="189">
        <f t="shared" ca="1" si="301"/>
        <v>0</v>
      </c>
      <c r="VS86" s="189">
        <f t="shared" ca="1" si="301"/>
        <v>0</v>
      </c>
      <c r="VT86" s="189">
        <f t="shared" ca="1" si="301"/>
        <v>0</v>
      </c>
      <c r="VU86" s="230">
        <f t="shared" ca="1" si="302"/>
        <v>0</v>
      </c>
      <c r="VV86" s="189">
        <f t="shared" ca="1" si="303"/>
        <v>0</v>
      </c>
      <c r="VW86" s="189">
        <f t="shared" ca="1" si="303"/>
        <v>0</v>
      </c>
      <c r="VX86" s="189">
        <f t="shared" ca="1" si="303"/>
        <v>0</v>
      </c>
      <c r="VY86" s="189">
        <f t="shared" ca="1" si="303"/>
        <v>0</v>
      </c>
      <c r="VZ86" s="189">
        <f t="shared" ca="1" si="303"/>
        <v>0</v>
      </c>
      <c r="WA86" s="230">
        <f t="shared" ca="1" si="304"/>
        <v>0</v>
      </c>
      <c r="WB86" s="231">
        <f t="shared" ca="1" si="305"/>
        <v>0</v>
      </c>
      <c r="WC86" s="231">
        <f t="shared" ca="1" si="305"/>
        <v>0</v>
      </c>
      <c r="WD86" s="231">
        <f t="shared" ca="1" si="305"/>
        <v>0</v>
      </c>
      <c r="WE86" s="231">
        <f t="shared" ca="1" si="305"/>
        <v>0</v>
      </c>
      <c r="WF86" s="544">
        <f t="shared" ca="1" si="306"/>
        <v>0</v>
      </c>
      <c r="WG86" s="231">
        <f t="shared" ca="1" si="307"/>
        <v>0</v>
      </c>
      <c r="WH86" s="231">
        <f t="shared" ca="1" si="307"/>
        <v>0</v>
      </c>
      <c r="WI86" s="231">
        <f t="shared" ca="1" si="307"/>
        <v>0</v>
      </c>
      <c r="WJ86" s="231">
        <f t="shared" ca="1" si="307"/>
        <v>0</v>
      </c>
      <c r="WK86" s="544">
        <f t="shared" ca="1" si="308"/>
        <v>0</v>
      </c>
      <c r="WL86" s="544">
        <f t="shared" ca="1" si="308"/>
        <v>0</v>
      </c>
      <c r="WM86" s="544">
        <f t="shared" ca="1" si="308"/>
        <v>0</v>
      </c>
      <c r="WN86" s="544">
        <f t="shared" ca="1" si="308"/>
        <v>0</v>
      </c>
      <c r="WO86" s="544">
        <f t="shared" ca="1" si="308"/>
        <v>0</v>
      </c>
      <c r="WP86" s="544">
        <f t="shared" ca="1" si="308"/>
        <v>0</v>
      </c>
      <c r="WQ86" s="544">
        <f t="shared" ca="1" si="308"/>
        <v>0</v>
      </c>
      <c r="WR86" s="535" cm="1">
        <f t="array" aca="1" ref="WR86" ca="1">INDEX(WR$13:WR85,$B86+1,1)</f>
        <v>0</v>
      </c>
      <c r="WS86" s="411">
        <f t="shared" ca="1" si="309"/>
        <v>67</v>
      </c>
      <c r="WT86" s="18"/>
      <c r="WU86" s="535" cm="1">
        <f t="array" aca="1" ref="WU86" ca="1">INDEX(WU$13:WU85,$B86+1,1)</f>
        <v>0</v>
      </c>
      <c r="WV86" s="411">
        <f t="shared" si="310"/>
        <v>0</v>
      </c>
      <c r="WW86" s="535" cm="1">
        <f t="array" aca="1" ref="WW86" ca="1">INDEX(WW$13:WW85,$B86+1,1)</f>
        <v>0</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535" t="str" cm="1">
        <f t="array" aca="1" ref="XH86" ca="1">INDEX(XH$13:XH85,$B86+1,1)</f>
        <v>-</v>
      </c>
      <c r="XI86" s="535" t="str" cm="1">
        <f t="array" aca="1" ref="XI86" ca="1">INDEX(XI$13:XI85,$B86+1,1)</f>
        <v>-</v>
      </c>
      <c r="XJ86" s="535" t="str" cm="1">
        <f t="array" aca="1" ref="XJ86" ca="1">INDEX(XJ$13:XJ85,$B86+1,1)</f>
        <v>-</v>
      </c>
      <c r="XK86" s="535" t="str" cm="1">
        <f t="array" aca="1" ref="XK86" ca="1">INDEX(XK$13:XK85,$B86+1,1)</f>
        <v>-</v>
      </c>
      <c r="XL86" s="535" t="str" cm="1">
        <f t="array" aca="1" ref="XL86" ca="1">INDEX(XL$13:XL85,$B86+1,1)</f>
        <v>-</v>
      </c>
      <c r="XM86" s="535" t="str" cm="1">
        <f t="array" aca="1" ref="XM86" ca="1">INDEX(XM$13:XM85,$B86+1,1)</f>
        <v>-</v>
      </c>
      <c r="XN86" s="18"/>
      <c r="XO86" s="411" t="b">
        <f t="shared" ca="1" si="311"/>
        <v>0</v>
      </c>
      <c r="XP86" s="535" t="str" cm="1">
        <f t="array" aca="1" ref="XP86" ca="1">INDEX(XP$13:XP85,$B86+1,1)</f>
        <v>-</v>
      </c>
      <c r="XQ86" s="535" t="str" cm="1">
        <f t="array" aca="1" ref="XQ86" ca="1">INDEX(XQ$13:XQ85,$B86+1,1)</f>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411">
        <f t="shared" ca="1" si="312"/>
        <v>0.35</v>
      </c>
      <c r="XW86" s="535" cm="1">
        <f t="array" aca="1" ref="XW86" ca="1">INDEX(XW$13:XW85,$B86+1,1)</f>
        <v>0</v>
      </c>
      <c r="XX86" s="535" cm="1">
        <f t="array" aca="1" ref="XX86" ca="1">INDEX(XX$13:XX85,$B86+1,1)</f>
        <v>0</v>
      </c>
      <c r="XY86" s="535" cm="1">
        <f t="array" aca="1" ref="XY86" ca="1">INDEX(XY$13:XY85,$B86+1,1)</f>
        <v>1</v>
      </c>
      <c r="XZ86" s="535" cm="1">
        <f t="array" aca="1" ref="XZ86" ca="1">INDEX(XZ$13:XZ85,$B86+1,1)</f>
        <v>0</v>
      </c>
      <c r="YA86" s="535" t="str" cm="1">
        <f t="array" aca="1" ref="YA86" ca="1">INDEX(YA$13:YA85,$B86+1,1)</f>
        <v>-</v>
      </c>
      <c r="YB86" s="545" cm="1">
        <f t="array" aca="1" ref="YB86" ca="1">INDEX(i.AgeJ,$AD86,1)</f>
        <v>0</v>
      </c>
      <c r="YC86" s="535" t="str" cm="1">
        <f t="array" aca="1" ref="YC86" ca="1">INDEX(YC$13:YC85,$B86+1,1)</f>
        <v>-</v>
      </c>
      <c r="YD86" s="411" t="str">
        <f t="shared" si="313"/>
        <v>-</v>
      </c>
      <c r="YE86" s="411" t="str">
        <f t="shared" si="313"/>
        <v>-</v>
      </c>
      <c r="YF86" s="535" t="str" cm="1">
        <f t="array" aca="1" ref="YF86" ca="1">INDEX(YF$13:YF85,$B86+1,1)</f>
        <v>-</v>
      </c>
      <c r="YG86" s="535" t="str" cm="1">
        <f t="array" aca="1" ref="YG86" ca="1">INDEX(YG$13:YG85,$B86+1,1)</f>
        <v>-</v>
      </c>
      <c r="YH86" s="535" t="str" cm="1">
        <f t="array" aca="1" ref="YH86" ca="1">INDEX(YH$13:YH85,$B86+1,1)</f>
        <v>-</v>
      </c>
      <c r="YI86" s="535" t="str" cm="1">
        <f t="array" aca="1" ref="YI86" ca="1">INDEX(YI$13:YI85,$B86+1,1)</f>
        <v>-</v>
      </c>
      <c r="YJ86" s="535" t="str" cm="1">
        <f t="array" aca="1" ref="YJ86" ca="1">INDEX(YJ$13:YJ85,$B86+1,1)</f>
        <v>-</v>
      </c>
      <c r="YK86" s="535" t="b" cm="1">
        <f t="array" aca="1" ref="YK86" ca="1">INDEX(YK$13:YK85,$B86+1,1)</f>
        <v>1</v>
      </c>
      <c r="YL86" s="535" t="str" cm="1">
        <f t="array" aca="1" ref="YL86" ca="1">INDEX(YL$13:YL85,$B86+1,1)</f>
        <v>-</v>
      </c>
      <c r="YM86" s="535" cm="1">
        <f t="array" aca="1" ref="YM86" ca="1">INDEX(YM$13:YM85,$B86+1,1)</f>
        <v>0</v>
      </c>
      <c r="YN86" s="535" cm="1">
        <f t="array" aca="1" ref="YN86" ca="1">INDEX(YN$13:YN85,$B86+1,1)</f>
        <v>0</v>
      </c>
      <c r="YO86" s="535" cm="1">
        <f t="array" aca="1" ref="YO86" ca="1">INDEX(YO$13:YO85,$B86+1,1)</f>
        <v>0</v>
      </c>
      <c r="YP86" s="18"/>
      <c r="YQ86" s="411">
        <f t="shared" si="314"/>
        <v>50</v>
      </c>
      <c r="YR86" s="411">
        <f t="shared" si="314"/>
        <v>50</v>
      </c>
      <c r="YS86" s="411">
        <f t="shared" si="314"/>
        <v>50</v>
      </c>
      <c r="YT86" s="411">
        <f t="shared" si="314"/>
        <v>50</v>
      </c>
      <c r="YU86" s="535" cm="1">
        <f t="array" aca="1" ref="YU86" ca="1">INDEX(YU$13:YU85,$B86+1,1)</f>
        <v>1</v>
      </c>
      <c r="YV86" s="535" cm="1">
        <f t="array" aca="1" ref="YV86" ca="1">INDEX(YV$13:YV85,$B86+1,1)</f>
        <v>1</v>
      </c>
      <c r="YW86" s="535" cm="1">
        <f t="array" aca="1" ref="YW86" ca="1">INDEX(YW$13:YW85,$B86+1,1)</f>
        <v>1</v>
      </c>
      <c r="YX86" s="535" cm="1">
        <f t="array" aca="1" ref="YX86" ca="1">INDEX(YX$13:YX85,$B86+1,1)</f>
        <v>1</v>
      </c>
      <c r="YY86" s="535" t="str" cm="1">
        <f t="array" aca="1" ref="YY86" ca="1">INDEX(YY$13:YY85,$B86+1,1)</f>
        <v>-</v>
      </c>
      <c r="YZ86" s="535" t="str" cm="1">
        <f t="array" aca="1" ref="YZ86" ca="1">INDEX(YZ$13:YZ85,$B86+1,1)</f>
        <v>-</v>
      </c>
      <c r="ZA86" s="535" t="str" cm="1">
        <f t="array" aca="1" ref="ZA86" ca="1">INDEX(ZA$13:ZA85,$B86+1,1)</f>
        <v>-</v>
      </c>
      <c r="ZB86" s="535" t="str" cm="1">
        <f t="array" aca="1" ref="ZB86" ca="1">INDEX(ZB$13:ZB85,$B86+1,1)</f>
        <v>-</v>
      </c>
      <c r="ZC86" s="535" t="str" cm="1">
        <f t="array" aca="1" ref="ZC86" ca="1">INDEX(ZC$13:ZC85,$B86+1,1)</f>
        <v>-</v>
      </c>
      <c r="ZD86" s="18"/>
      <c r="ZE86" s="411">
        <f t="shared" ca="1" si="315"/>
        <v>1</v>
      </c>
      <c r="ZF86" s="18"/>
      <c r="ZG86" s="535" t="str" cm="1">
        <f t="array" aca="1" ref="ZG86" ca="1">INDEX(ZG$13:ZG85,$B86+1,1)</f>
        <v>-</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43">
        <f t="shared" ca="1" si="316"/>
        <v>652</v>
      </c>
      <c r="ZP86" s="543">
        <f t="shared" ca="1" si="316"/>
        <v>686</v>
      </c>
      <c r="ZQ86" s="543">
        <f t="shared" ca="1" si="316"/>
        <v>721</v>
      </c>
      <c r="ZR86" s="459">
        <f t="shared" ca="1" si="317"/>
        <v>469</v>
      </c>
      <c r="ZS86" s="459">
        <f t="shared" ca="1" si="317"/>
        <v>504</v>
      </c>
      <c r="ZT86" s="459">
        <f t="shared" ca="1" si="317"/>
        <v>539</v>
      </c>
      <c r="ZU86" s="459">
        <f t="shared" ca="1" si="318"/>
        <v>385</v>
      </c>
      <c r="ZV86" s="459">
        <f t="shared" ca="1" si="318"/>
        <v>420</v>
      </c>
      <c r="ZW86" s="459">
        <f t="shared" ca="1" si="318"/>
        <v>455</v>
      </c>
      <c r="ZX86" s="535" t="str" cm="1">
        <f t="array" aca="1" ref="ZX86" ca="1">INDEX(ZX$13:ZX85,$B86+1,1)</f>
        <v>-</v>
      </c>
      <c r="ZY86" s="535" t="str" cm="1">
        <f t="array" aca="1" ref="ZY86" ca="1">INDEX(ZY$13:ZY85,$B86+1,1)</f>
        <v>-</v>
      </c>
      <c r="ZZ86" s="535" t="str" cm="1">
        <f t="array" aca="1" ref="ZZ86" ca="1">INDEX(ZZ$13:ZZ85,$B86+1,1)</f>
        <v>-</v>
      </c>
      <c r="AAA86" s="535" t="str" cm="1">
        <f t="array" aca="1" ref="AAA86" ca="1">INDEX(AAA$13:AAA85,$B86+1,1)</f>
        <v>-</v>
      </c>
      <c r="AAB86" s="535" t="str" cm="1">
        <f t="array" aca="1" ref="AAB86" ca="1">INDEX(AAB$13:AAB85,$B86+1,1)</f>
        <v>-</v>
      </c>
      <c r="AAC86" s="535" t="str" cm="1">
        <f t="array" aca="1" ref="AAC86" ca="1">INDEX(AAC$13:AAC85,$B86+1,1)</f>
        <v>-</v>
      </c>
      <c r="AAD86" s="535" t="str" cm="1">
        <f t="array" aca="1" ref="AAD86" ca="1">INDEX(AAD$13:AAD85,$B86+1,1)</f>
        <v>-</v>
      </c>
      <c r="AAE86" s="535" t="str" cm="1">
        <f t="array" aca="1" ref="AAE86" ca="1">INDEX(AAE$13:AAE85,$B86+1,1)</f>
        <v>-</v>
      </c>
      <c r="AAF86" s="535" t="str" cm="1">
        <f t="array" aca="1" ref="AAF86" ca="1">INDEX(AAF$13:AAF85,$B86+1,1)</f>
        <v>-</v>
      </c>
      <c r="AAG86" s="535" t="str" cm="1">
        <f t="array" aca="1" ref="AAG86" ca="1">INDEX(AAG$13:AAG85,$B86+1,1)</f>
        <v>-</v>
      </c>
      <c r="AAH86" s="535" t="str" cm="1">
        <f t="array" aca="1" ref="AAH86" ca="1">INDEX(AAH$13:AAH85,$B86+1,1)</f>
        <v>-</v>
      </c>
      <c r="AAI86" s="535" t="str" cm="1">
        <f t="array" aca="1" ref="AAI86" ca="1">INDEX(AAI$13:AAI85,$B86+1,1)</f>
        <v>-</v>
      </c>
      <c r="AAJ86" s="535" t="str" cm="1">
        <f t="array" aca="1" ref="AAJ86" ca="1">INDEX(AAJ$13:AAJ85,$B86+1,1)</f>
        <v>-</v>
      </c>
      <c r="AAK86" s="535" t="str" cm="1">
        <f t="array" aca="1" ref="AAK86" ca="1">INDEX(AAK$13:AAK85,$B86+1,1)</f>
        <v>-</v>
      </c>
      <c r="AAL86" s="535" cm="1">
        <f t="array" aca="1" ref="AAL86" ca="1">INDEX(AAL$13:AAL85,$B86+1,1)</f>
        <v>0</v>
      </c>
      <c r="AAM86" s="535" t="str" cm="1">
        <f t="array" aca="1" ref="AAM86" ca="1">INDEX(AAM$13:AAM85,$B86+1,1)</f>
        <v>-</v>
      </c>
      <c r="AAN86" s="535" t="str" cm="1">
        <f t="array" aca="1" ref="AAN86" ca="1">INDEX(AAN$13:AAN85,$B86+1,1)</f>
        <v>-</v>
      </c>
      <c r="AAO86" s="535" t="str" cm="1">
        <f t="array" aca="1" ref="AAO86" ca="1">INDEX(AAO$13:AAO85,$B86+1,1)</f>
        <v>-</v>
      </c>
      <c r="AAP86" s="535" t="str" cm="1">
        <f t="array" aca="1" ref="AAP86" ca="1">INDEX(AAP$13:AAP85,$B86+1,1)</f>
        <v>-</v>
      </c>
      <c r="AAQ86" s="535" t="str" cm="1">
        <f t="array" aca="1" ref="AAQ86" ca="1">INDEX(AAQ$13:AAQ85,$B86+1,1)</f>
        <v>-</v>
      </c>
      <c r="AAR86" s="535" cm="1">
        <f t="array" aca="1" ref="AAR86" ca="1">INDEX(AAR$13:AAR85,$B86+1,1)</f>
        <v>0</v>
      </c>
      <c r="AAS86" s="535" t="str" cm="1">
        <f t="array" aca="1" ref="AAS86" ca="1">INDEX(AAS$13:AAS85,$B86+1,1)</f>
        <v>-</v>
      </c>
      <c r="AAT86" s="535" t="str" cm="1">
        <f t="array" aca="1" ref="AAT86" ca="1">INDEX(AAT$13:AAT85,$B86+1,1)</f>
        <v>-</v>
      </c>
      <c r="AAU86" s="535" t="str" cm="1">
        <f t="array" aca="1" ref="AAU86" ca="1">INDEX(AAU$13:AAU85,$B86+1,1)</f>
        <v>-</v>
      </c>
      <c r="AAV86" s="535" cm="1">
        <f t="array" aca="1" ref="AAV86" ca="1">INDEX(AAV$13:AAV85,$B86+1,1)</f>
        <v>1</v>
      </c>
      <c r="AAW86" s="535" cm="1">
        <f t="array" aca="1" ref="AAW86" ca="1">INDEX(AAW$13:AAW85,$B86+1,1)</f>
        <v>1</v>
      </c>
      <c r="AAX86" s="535" t="str" cm="1">
        <f t="array" aca="1" ref="AAX86" ca="1">INDEX(AAX$13:AAX85,$B86+1,1)</f>
        <v>-</v>
      </c>
      <c r="AAY86" s="535" t="str" cm="1">
        <f t="array" aca="1" ref="AAY86" ca="1">INDEX(AAY$13:AAY85,$B86+1,1)</f>
        <v>-</v>
      </c>
      <c r="AAZ86" s="535" t="str" cm="1">
        <f t="array" aca="1" ref="AAZ86" ca="1">INDEX(AAZ$13:AAZ85,$B86+1,1)</f>
        <v>-</v>
      </c>
      <c r="ABA86" s="535" t="str" cm="1">
        <f t="array" aca="1" ref="ABA86" ca="1">INDEX(ABA$13:ABA85,$B86+1,1)</f>
        <v>-</v>
      </c>
      <c r="ABB86" s="535" t="str" cm="1">
        <f t="array" aca="1" ref="ABB86" ca="1">INDEX(ABB$13:ABB85,$B86+1,1)</f>
        <v>-</v>
      </c>
      <c r="ABC86" s="535" t="str" cm="1">
        <f t="array" aca="1" ref="ABC86" ca="1">INDEX(ABC$13:ABC85,$B86+1,1)</f>
        <v>-</v>
      </c>
      <c r="ABD86" s="535" t="str" cm="1">
        <f t="array" aca="1" ref="ABD86" ca="1">INDEX(ABD$13:ABD85,$B86+1,1)</f>
        <v>-</v>
      </c>
      <c r="ABE86" s="535" t="str" cm="1">
        <f t="array" aca="1" ref="ABE86" ca="1">INDEX(ABE$13:ABE85,$B86+1,1)</f>
        <v>-</v>
      </c>
      <c r="ABF86" s="535" t="str" cm="1">
        <f t="array" aca="1" ref="ABF86" ca="1">INDEX(ABF$13:ABF85,$B86+1,1)</f>
        <v>-</v>
      </c>
      <c r="ABG86" s="535" t="str" cm="1">
        <f t="array" aca="1" ref="ABG86" ca="1">INDEX(ABG$13:ABG85,$B86+1,1)</f>
        <v>-</v>
      </c>
      <c r="ABH86" s="535" t="str" cm="1">
        <f t="array" aca="1" ref="ABH86" ca="1">INDEX(ABH$13:ABH85,$B86+1,1)</f>
        <v>-</v>
      </c>
      <c r="ABI86" s="535" t="str" cm="1">
        <f t="array" aca="1" ref="ABI86" ca="1">INDEX(ABI$13:ABI85,$B86+1,1)</f>
        <v>-</v>
      </c>
      <c r="ABJ86" s="535" t="str" cm="1">
        <f t="array" aca="1" ref="ABJ86" ca="1">INDEX(ABJ$13:ABJ85,$B86+1,1)</f>
        <v>-</v>
      </c>
      <c r="ABK86" s="18"/>
      <c r="ABL86" s="545" t="str">
        <f t="shared" ca="1" si="319"/>
        <v>-</v>
      </c>
      <c r="ABM86" s="545" t="str">
        <f t="shared" ca="1" si="319"/>
        <v>-</v>
      </c>
      <c r="ABN86" s="545" t="str">
        <f t="shared" ca="1" si="319"/>
        <v>-</v>
      </c>
      <c r="ABO86" s="545" t="str">
        <f t="shared" ca="1" si="319"/>
        <v>-</v>
      </c>
      <c r="ABP86" s="545" t="str">
        <f t="shared" ca="1" si="319"/>
        <v>-</v>
      </c>
      <c r="ABQ86" s="545" t="str">
        <f t="shared" ca="1" si="319"/>
        <v>-</v>
      </c>
      <c r="ABR86" s="545" t="str">
        <f t="shared" ca="1" si="319"/>
        <v>-</v>
      </c>
      <c r="ABS86" s="545" t="str">
        <f t="shared" ca="1" si="319"/>
        <v>-</v>
      </c>
      <c r="ABT86" s="545" t="str">
        <f t="shared" ca="1" si="319"/>
        <v>-</v>
      </c>
      <c r="ABU86" s="545" t="str">
        <f t="shared" ca="1" si="319"/>
        <v>-</v>
      </c>
      <c r="ABV86" s="545" t="str">
        <f t="shared" ca="1" si="320"/>
        <v>-</v>
      </c>
      <c r="ABW86" s="545" t="str">
        <f t="shared" ca="1" si="320"/>
        <v>-</v>
      </c>
      <c r="ABX86" s="545" t="str">
        <f t="shared" ca="1" si="320"/>
        <v>-</v>
      </c>
      <c r="ABY86" s="545" t="str">
        <f t="shared" ca="1" si="320"/>
        <v>-</v>
      </c>
      <c r="ABZ86" s="545" t="str">
        <f t="shared" ca="1" si="320"/>
        <v>-</v>
      </c>
      <c r="ACA86" s="545" t="str">
        <f t="shared" ca="1" si="320"/>
        <v>-</v>
      </c>
      <c r="ACB86" s="545" t="str">
        <f t="shared" ca="1" si="320"/>
        <v>-</v>
      </c>
      <c r="ACC86" s="545" t="b">
        <f t="shared" ca="1" si="320"/>
        <v>1</v>
      </c>
      <c r="ACD86" s="545" t="str">
        <f t="shared" ca="1" si="320"/>
        <v>-</v>
      </c>
      <c r="ACE86" s="545" t="str">
        <f t="shared" ca="1" si="320"/>
        <v>-</v>
      </c>
      <c r="ACF86" s="545" t="str">
        <f t="shared" ca="1" si="321"/>
        <v>-</v>
      </c>
      <c r="ACG86" s="545" t="str">
        <f t="shared" ca="1" si="321"/>
        <v>-</v>
      </c>
      <c r="ACH86" s="545" t="str">
        <f t="shared" ca="1" si="321"/>
        <v>-</v>
      </c>
      <c r="ACI86" s="545" t="str">
        <f t="shared" ca="1" si="321"/>
        <v>-</v>
      </c>
      <c r="ACJ86" s="545" t="str">
        <f t="shared" ca="1" si="321"/>
        <v>-</v>
      </c>
      <c r="ACK86" s="545" t="str">
        <f t="shared" ca="1" si="321"/>
        <v>-</v>
      </c>
      <c r="ACL86" s="545" t="str">
        <f t="shared" ca="1" si="321"/>
        <v>-</v>
      </c>
      <c r="ACM86" s="545" t="str">
        <f t="shared" ca="1" si="321"/>
        <v>-</v>
      </c>
      <c r="ACN86" s="545" t="str">
        <f t="shared" ca="1" si="321"/>
        <v>-</v>
      </c>
      <c r="ACO86" s="545" t="str">
        <f t="shared" ca="1" si="321"/>
        <v>-</v>
      </c>
      <c r="ACP86" s="545" t="str">
        <f t="shared" ca="1" si="322"/>
        <v>-</v>
      </c>
      <c r="ACQ86" s="545" t="str">
        <f t="shared" ca="1" si="322"/>
        <v>-</v>
      </c>
      <c r="ACR86" s="545" t="str">
        <f t="shared" ca="1" si="322"/>
        <v>-</v>
      </c>
      <c r="ACS86" s="545" t="str">
        <f t="shared" ca="1" si="322"/>
        <v>-</v>
      </c>
      <c r="ACT86" s="545" t="str">
        <f t="shared" ca="1" si="322"/>
        <v>-</v>
      </c>
      <c r="ACU86" s="545" t="b">
        <f t="shared" ca="1" si="322"/>
        <v>1</v>
      </c>
      <c r="ACV86" s="545" t="str">
        <f t="shared" ca="1" si="322"/>
        <v>-</v>
      </c>
      <c r="ACW86" s="545" t="str">
        <f t="shared" ca="1" si="322"/>
        <v>-</v>
      </c>
      <c r="ACX86" s="545" t="str">
        <f t="shared" ca="1" si="322"/>
        <v>-</v>
      </c>
      <c r="ACY86" s="545" t="str">
        <f t="shared" ca="1" si="322"/>
        <v>-</v>
      </c>
      <c r="ACZ86" s="545" t="str">
        <f t="shared" ca="1" si="323"/>
        <v>-</v>
      </c>
      <c r="ADA86" s="545" t="str">
        <f t="shared" ca="1" si="323"/>
        <v>-</v>
      </c>
      <c r="ADB86" s="545" t="str">
        <f t="shared" ca="1" si="323"/>
        <v>-</v>
      </c>
      <c r="ADC86" s="545" t="str">
        <f t="shared" ca="1" si="323"/>
        <v>-</v>
      </c>
      <c r="ADD86" s="545" t="str">
        <f t="shared" ca="1" si="323"/>
        <v>-</v>
      </c>
      <c r="ADE86" s="545" t="str">
        <f t="shared" ca="1" si="323"/>
        <v>-</v>
      </c>
      <c r="ADF86" s="545" t="str">
        <f t="shared" ca="1" si="323"/>
        <v>-</v>
      </c>
      <c r="ADG86" s="545" t="str">
        <f t="shared" ca="1" si="323"/>
        <v>-</v>
      </c>
      <c r="ADH86" s="545" t="str">
        <f t="shared" ca="1" si="323"/>
        <v>-</v>
      </c>
      <c r="ADI86" s="545" t="str">
        <f t="shared" ca="1" si="323"/>
        <v>-</v>
      </c>
      <c r="ADJ86" s="545" t="str">
        <f t="shared" ca="1" si="324"/>
        <v>-</v>
      </c>
      <c r="ADK86" s="545" t="str">
        <f t="shared" ca="1" si="324"/>
        <v>-</v>
      </c>
      <c r="ADL86" s="545" t="str">
        <f t="shared" ca="1" si="324"/>
        <v>-</v>
      </c>
      <c r="ADM86" s="545" t="b">
        <f t="shared" ca="1" si="324"/>
        <v>1</v>
      </c>
      <c r="ADN86" s="545" t="str">
        <f t="shared" ca="1" si="324"/>
        <v>-</v>
      </c>
      <c r="ADO86" s="545" t="str">
        <f t="shared" ca="1" si="324"/>
        <v>-</v>
      </c>
      <c r="ADP86" s="545" t="str">
        <f t="shared" ca="1" si="324"/>
        <v>-</v>
      </c>
      <c r="ADQ86" s="545" t="str">
        <f t="shared" ca="1" si="324"/>
        <v>-</v>
      </c>
      <c r="ADR86" s="545" t="str">
        <f t="shared" ca="1" si="324"/>
        <v>-</v>
      </c>
      <c r="ADS86" s="545" t="str">
        <f t="shared" ca="1" si="324"/>
        <v>-</v>
      </c>
      <c r="ADT86" s="545" t="str">
        <f t="shared" ca="1" si="325"/>
        <v>-</v>
      </c>
      <c r="ADU86" s="545" t="str">
        <f t="shared" ca="1" si="325"/>
        <v>-</v>
      </c>
      <c r="ADV86" s="545" t="str">
        <f t="shared" ca="1" si="325"/>
        <v>-</v>
      </c>
      <c r="ADW86" s="545" t="str">
        <f t="shared" ca="1" si="325"/>
        <v>-</v>
      </c>
      <c r="ADX86" s="545" t="str">
        <f t="shared" ca="1" si="325"/>
        <v>-</v>
      </c>
      <c r="ADY86" s="545" t="str">
        <f t="shared" ca="1" si="325"/>
        <v>-</v>
      </c>
      <c r="ADZ86" s="545" t="str">
        <f t="shared" ca="1" si="325"/>
        <v>-</v>
      </c>
      <c r="AEA86" s="545" t="str">
        <f t="shared" ca="1" si="325"/>
        <v>-</v>
      </c>
      <c r="AEB86" s="545" t="str">
        <f t="shared" ca="1" si="325"/>
        <v>-</v>
      </c>
      <c r="AEC86" s="545" t="str">
        <f t="shared" ca="1" si="325"/>
        <v>-</v>
      </c>
      <c r="AED86" s="545" t="str">
        <f t="shared" ca="1" si="326"/>
        <v>-</v>
      </c>
      <c r="AEE86" s="545" t="b">
        <f t="shared" ca="1" si="326"/>
        <v>1</v>
      </c>
      <c r="AEF86" s="545" t="str">
        <f t="shared" ca="1" si="326"/>
        <v>-</v>
      </c>
      <c r="AEG86" s="545" t="str">
        <f t="shared" ca="1" si="326"/>
        <v>-</v>
      </c>
      <c r="AEH86" s="545" t="str">
        <f t="shared" ca="1" si="326"/>
        <v>-</v>
      </c>
      <c r="AEI86" s="545" t="str">
        <f t="shared" ca="1" si="326"/>
        <v>-</v>
      </c>
      <c r="AEJ86" s="545" t="str">
        <f t="shared" ca="1" si="326"/>
        <v>-</v>
      </c>
      <c r="AEK86" s="545" t="str">
        <f t="shared" ca="1" si="326"/>
        <v>-</v>
      </c>
      <c r="AEL86" s="545" t="str">
        <f t="shared" ca="1" si="326"/>
        <v>-</v>
      </c>
      <c r="AEM86" s="545" t="str">
        <f t="shared" ca="1" si="326"/>
        <v>-</v>
      </c>
      <c r="AEN86" s="545" t="str">
        <f t="shared" ca="1" si="327"/>
        <v>-</v>
      </c>
      <c r="AEO86" s="545" t="str">
        <f t="shared" ca="1" si="327"/>
        <v>-</v>
      </c>
      <c r="AEP86" s="545" t="str">
        <f t="shared" ca="1" si="327"/>
        <v>-</v>
      </c>
      <c r="AEQ86" s="545" t="str">
        <f t="shared" ca="1" si="327"/>
        <v>-</v>
      </c>
      <c r="AER86" s="545" t="str">
        <f t="shared" ca="1" si="327"/>
        <v>-</v>
      </c>
      <c r="AES86" s="545" t="str">
        <f t="shared" ca="1" si="327"/>
        <v>-</v>
      </c>
      <c r="AET86" s="545" t="str">
        <f t="shared" ca="1" si="327"/>
        <v>-</v>
      </c>
      <c r="AEU86" s="545" t="str">
        <f t="shared" ca="1" si="327"/>
        <v>-</v>
      </c>
      <c r="AEV86" s="545" t="str">
        <f t="shared" ca="1" si="327"/>
        <v>-</v>
      </c>
      <c r="AEW86" s="545" t="b">
        <f t="shared" ca="1" si="327"/>
        <v>1</v>
      </c>
      <c r="AEX86" s="535" cm="1">
        <f t="array" aca="1" ref="AEX86" ca="1">INDEX(AEX$13:AEX85,$B86+1,1)</f>
        <v>0</v>
      </c>
      <c r="AEY86" s="483">
        <v>0</v>
      </c>
    </row>
    <row r="87" spans="1:831" outlineLevel="2">
      <c r="A87" s="18">
        <f t="shared" si="221"/>
        <v>74</v>
      </c>
      <c r="B87" s="191">
        <f t="shared" ca="1" si="343"/>
        <v>51</v>
      </c>
      <c r="C87" s="458">
        <f t="shared" ca="1" si="225"/>
        <v>1200</v>
      </c>
      <c r="D87" s="119" t="str">
        <f t="shared" ca="1" si="226"/>
        <v>GSW</v>
      </c>
      <c r="E87" t="b">
        <v>0</v>
      </c>
      <c r="F87" t="b">
        <v>0</v>
      </c>
      <c r="G87" t="b">
        <f t="shared" si="373"/>
        <v>0</v>
      </c>
      <c r="H87" s="191">
        <f t="shared" ca="1" si="338"/>
        <v>23</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4</v>
      </c>
      <c r="N87" s="475">
        <v>1</v>
      </c>
      <c r="O87" s="535" cm="1">
        <f t="array" aca="1" ref="O87" ca="1">INDEX(O$13:O86,$B87+1,1)</f>
        <v>2</v>
      </c>
      <c r="P87" s="535" cm="1">
        <f t="array" aca="1" ref="P87" ca="1">INDEX(P$13:P86,$B87+1,1)</f>
        <v>0</v>
      </c>
      <c r="Q87" s="535" cm="1">
        <f t="array" aca="1" ref="Q87" ca="1">INDEX(Q$13:Q86,$B87+1,1)</f>
        <v>1</v>
      </c>
      <c r="R87" s="535" cm="1">
        <f t="array" aca="1" ref="R87" ca="1">INDEX(R$13:R86,$B87+1,1)</f>
        <v>1</v>
      </c>
      <c r="S87" s="535" cm="1">
        <f t="array" aca="1" ref="S87" ca="1">INDEX(S$13:S86,$B87+1,1)</f>
        <v>1</v>
      </c>
      <c r="T87" s="411">
        <f t="shared" ca="1" si="228"/>
        <v>2</v>
      </c>
      <c r="U87" s="411">
        <f t="shared" ca="1" si="228"/>
        <v>2</v>
      </c>
      <c r="V87" s="411">
        <f t="shared" ca="1" si="229"/>
        <v>2</v>
      </c>
      <c r="W87" s="777" t="b">
        <f t="shared" ca="1" si="230"/>
        <v>1</v>
      </c>
      <c r="X87" s="777" t="b">
        <f t="shared" ca="1" si="230"/>
        <v>1</v>
      </c>
      <c r="Y87" s="777" t="b">
        <f t="shared" ca="1" si="230"/>
        <v>1</v>
      </c>
      <c r="Z87" s="796" t="b" cm="1">
        <f t="array" aca="1" ref="Z87" ca="1">INDEX(Z$13:Z86,$B87+1,1)</f>
        <v>0</v>
      </c>
      <c r="AA87" s="411">
        <f t="shared" ca="1" si="328"/>
        <v>6</v>
      </c>
      <c r="AB87" s="411">
        <f t="shared" ca="1" si="231"/>
        <v>6</v>
      </c>
      <c r="AC87" s="535" cm="1">
        <f t="array" aca="1" ref="AC87" ca="1">INDEX(AC$13:AC86,$B87+1,1)</f>
        <v>6</v>
      </c>
      <c r="AD87" s="535" cm="1">
        <f t="array" aca="1" ref="AD87" ca="1">INDEX(AD$13:AD86,$B87+1,1)</f>
        <v>6</v>
      </c>
      <c r="AE87" s="535" cm="1">
        <f t="array" aca="1" ref="AE87" ca="1">INDEX(AE$13:AE86,$B87+1,1)</f>
        <v>0</v>
      </c>
      <c r="AF87" s="535" cm="1">
        <f t="array" aca="1" ref="AF87" ca="1">INDEX(AF$13:AF86,$B87+1,1)</f>
        <v>0</v>
      </c>
      <c r="AG87" s="535" cm="1">
        <f t="array" aca="1" ref="AG87" ca="1">INDEX(AG$13:AG86,$B87+1,1)</f>
        <v>0</v>
      </c>
      <c r="AH87" s="535" cm="1">
        <f t="array" aca="1" ref="AH87" ca="1">INDEX(AH$13:AH86,$B87+1,1)</f>
        <v>0</v>
      </c>
      <c r="AI87" s="87">
        <f t="shared" ca="1" si="350"/>
        <v>2</v>
      </c>
      <c r="AJ87" s="87">
        <f ca="1">INDEX(CHOOSE($N87,DataAutumn!i.AdultDrys,DataWinter!i.AdultDrys,DataSpring!i.AdultDrys),1,$T87)</f>
        <v>1</v>
      </c>
      <c r="AK87" s="535" cm="1">
        <f t="array" aca="1" ref="AK87" ca="1">INDEX(AK$13:AK86,$B87+1,1)</f>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t="s">
        <v>532</v>
      </c>
      <c r="BA87" s="312" t="str">
        <f ca="1">LEFT(BA86,LEN($BA$57))     &amp;    TEXT($H87," 00000 ")        &amp;      INDEX(i.ModelStructure,$I87,1)    &amp;" "
&amp; $D87                &amp;    " Past" &amp; TEXT($XV87,"??0%;;??0%;    ") &amp; IF($DK87=0," SFM","")&amp;IF($DK87=1," MFM","")&amp;IF($DK87=7," Mat","")&amp;IF($DQ87=TRUE,"&amp;BBT","    ")              &amp;      " TOL"&amp;INDEX(i.TOL_Desc,1,$N87)
&amp; " Scan"&amp;$AK87       &amp;    CHOOSE($K87+1," CFS"," GFS"," NFS")
&amp; " RR"&amp;TEXT(SUM($FD87:$FE87),"+00%;-00%;    ;@")
&amp; " EL"&amp;IF($EZ87="-","_Opt",TEXT($EZ87,"000%"))
&amp; " Emptys_"&amp;CHOOSE($AI87,"Free  ","Retain","Sell  ","Single")
&amp; " ("&amp;IF(OR($ZH87,AND($ZH87="-",$DD87)),"P","E")   &amp;IF(OR($ZJ87,AND($ZJ87="-",$DE87)),"T","t")        &amp;     "_F"&amp;IF($AAG87&lt;&gt;FALSE,3,0)+COUNTIF($ZY87:$AAC87,TRUE)+COUNTIF($BV87:$BW87,"&gt;0")&amp;IF($AAE87&lt;&gt;FALSE,3,0)+COUNTIF($BV87:$BW87,"&gt;0")&amp;"N"&amp;IF($AAJ87&lt;&gt;"-",$AAJ87,$DI87)&amp;IF($AAK87&lt;&gt;"-",$AAK87,$DJ87)&amp;"L"&amp;$AAV87&amp;$AAW87&amp;")"</f>
        <v>GHG 00023 SE GSW Past 35% MFM     TOLAut Scan2 GFS RR+01% EL000% Emptys_Retain (PT_F33N11L11)</v>
      </c>
      <c r="BB87" s="8" t="str">
        <f ca="1">IF(COUNTIF($BA$13:$BA87,$BA87)=1,"-","Dup")</f>
        <v>-</v>
      </c>
      <c r="BC87" s="18"/>
      <c r="BD87" s="535" t="str" cm="1">
        <f t="array" aca="1" ref="BD87" ca="1">INDEX(BD$13:BD86,$B87+1,1)</f>
        <v>-</v>
      </c>
      <c r="BE87" s="535" t="str" cm="1">
        <f t="array" aca="1" ref="BE87" ca="1">INDEX(BE$13:BE86,$B87+1,1)</f>
        <v>-</v>
      </c>
      <c r="BF87" s="535" t="str" cm="1">
        <f t="array" aca="1" ref="BF87" ca="1">INDEX(BF$13:BF86,$B87+1,1)</f>
        <v>-</v>
      </c>
      <c r="BG87" s="535" t="str" cm="1">
        <f t="array" aca="1" ref="BG87" ca="1">INDEX(BG$13:BG86,$B87+1,1)</f>
        <v>-</v>
      </c>
      <c r="BH87" s="535" t="str" cm="1">
        <f t="array" aca="1" ref="BH87" ca="1">INDEX(BH$13:BH86,$B87+1,1)</f>
        <v>-</v>
      </c>
      <c r="BI87" s="535" t="str" cm="1">
        <f t="array" aca="1" ref="BI87" ca="1">INDEX(BI$13:BI86,$B87+1,1)</f>
        <v>-</v>
      </c>
      <c r="BJ87" s="535" t="str" cm="1">
        <f t="array" aca="1" ref="BJ87" ca="1">INDEX(BJ$13:BJ86,$B87+1,1)</f>
        <v>-</v>
      </c>
      <c r="BK87" s="535" t="str" cm="1">
        <f t="array" aca="1" ref="BK87" ca="1">INDEX(BK$13:BK86,$B87+1,1)</f>
        <v>-</v>
      </c>
      <c r="BL87" s="535" t="str" cm="1">
        <f t="array" aca="1" ref="BL87" ca="1">INDEX(BL$13:BL86,$B87+1,1)</f>
        <v>-</v>
      </c>
      <c r="BM87" s="18"/>
      <c r="BN87" s="411" t="b">
        <f t="shared" ca="1" si="387"/>
        <v>1</v>
      </c>
      <c r="BO87" s="411" t="str">
        <f t="shared" ca="1" si="387"/>
        <v>-</v>
      </c>
      <c r="BP87" s="411" t="b">
        <f t="shared" ca="1" si="387"/>
        <v>0</v>
      </c>
      <c r="BQ87" s="411" t="str">
        <f t="shared" ca="1" si="387"/>
        <v>-</v>
      </c>
      <c r="BR87" s="411" t="str">
        <f t="shared" ca="1" si="387"/>
        <v>-</v>
      </c>
      <c r="BS87" s="411" t="str">
        <f t="shared" ca="1" si="387"/>
        <v>-</v>
      </c>
      <c r="BT87" s="411" t="str">
        <f t="shared" ca="1" si="387"/>
        <v>-</v>
      </c>
      <c r="BU87" s="411" t="str">
        <f t="shared" ca="1" si="387"/>
        <v>-</v>
      </c>
      <c r="BV87" s="411" t="str">
        <f t="shared" ca="1" si="387"/>
        <v>-</v>
      </c>
      <c r="BW87" s="411" t="str">
        <f t="shared" ca="1" si="387"/>
        <v>-</v>
      </c>
      <c r="BX87" s="411" t="str">
        <f t="shared" ca="1" si="387"/>
        <v>-</v>
      </c>
      <c r="BY87" s="411" t="str">
        <f t="shared" ca="1" si="387"/>
        <v>-</v>
      </c>
      <c r="BZ87" s="411" t="b">
        <f t="shared" ca="1" si="387"/>
        <v>0</v>
      </c>
      <c r="CA87" s="87">
        <f t="shared" ca="1" si="387"/>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233"/>
        <v>-</v>
      </c>
      <c r="CI87" s="411">
        <f t="shared" ca="1" si="234"/>
        <v>1</v>
      </c>
      <c r="CJ87" s="411">
        <f t="shared" ca="1" si="234"/>
        <v>1</v>
      </c>
      <c r="CK87" s="535" t="str" cm="1">
        <f t="array" aca="1" ref="CK87" ca="1">INDEX(CK$13:CK86,$B87+1,1)</f>
        <v>-</v>
      </c>
      <c r="CL87" s="535" t="str" cm="1">
        <f t="array" aca="1" ref="CL87" ca="1">INDEX(CL$13:CL86,$B87+1,1)</f>
        <v>-</v>
      </c>
      <c r="CM87" s="535" t="str" cm="1">
        <f t="array" aca="1" ref="CM87" ca="1">INDEX(CM$13:CM86,$B87+1,1)</f>
        <v>-</v>
      </c>
      <c r="CN87" s="411" t="str">
        <f t="shared" ca="1" si="235"/>
        <v>-</v>
      </c>
      <c r="CO87" s="411">
        <f t="shared" ca="1" si="236"/>
        <v>1</v>
      </c>
      <c r="CP87" s="411">
        <f t="shared" ca="1" si="236"/>
        <v>1</v>
      </c>
      <c r="CQ87" s="535" t="str" cm="1">
        <f t="array" aca="1" ref="CQ87" ca="1">INDEX(CQ$13:CQ86,$B87+1,1)</f>
        <v>-</v>
      </c>
      <c r="CR87" s="411" t="str">
        <f t="shared" ca="1" si="237"/>
        <v>-</v>
      </c>
      <c r="CS87" s="411">
        <f t="shared" ca="1" si="238"/>
        <v>1</v>
      </c>
      <c r="CT87" s="535" t="str" cm="1">
        <f t="array" aca="1" ref="CT87" ca="1">INDEX(CT$13:CT86,$B87+1,1)</f>
        <v>-</v>
      </c>
      <c r="CU87" s="535" t="str" cm="1">
        <f t="array" aca="1" ref="CU87" ca="1">INDEX(CU$13:CU86,$B87+1,1)</f>
        <v>-</v>
      </c>
      <c r="CV87" s="411">
        <f t="shared" ca="1" si="239"/>
        <v>1</v>
      </c>
      <c r="CW87" s="535" t="str" cm="1">
        <f t="array" aca="1" ref="CW87" ca="1">INDEX(CW$13:CW86,$B87+1,1)</f>
        <v>-</v>
      </c>
      <c r="CX87" s="411" t="str">
        <f t="shared" ca="1" si="240"/>
        <v>-</v>
      </c>
      <c r="CY87" s="411">
        <f t="shared" ca="1" si="241"/>
        <v>1</v>
      </c>
      <c r="CZ87" s="411">
        <f t="shared" ca="1" si="241"/>
        <v>1</v>
      </c>
      <c r="DA87" s="535" cm="1">
        <f t="array" aca="1" ref="DA87" ca="1">INDEX(DA$13:DA86,$B87+1,1)</f>
        <v>720</v>
      </c>
      <c r="DB87" s="535" cm="1">
        <f t="array" aca="1" ref="DB87" ca="1">INDEX(DB$13:DB86,$B87+1,1)</f>
        <v>720</v>
      </c>
      <c r="DC87" s="18"/>
      <c r="DD87" s="535" t="b" cm="1">
        <f t="array" aca="1" ref="DD87" ca="1">INDEX(DD$13:DD86,$B87+1,1)</f>
        <v>1</v>
      </c>
      <c r="DE87" s="535" t="b" cm="1">
        <f t="array" aca="1" ref="DE87" ca="1">INDEX(DE$13:DE86,$B87+1,1)</f>
        <v>1</v>
      </c>
      <c r="DF87" s="535" t="b" cm="1">
        <f t="array" aca="1" ref="DF87" ca="1">INDEX(DF$13:DF86,$B87+1,1)</f>
        <v>1</v>
      </c>
      <c r="DG87" s="87">
        <f t="shared" ca="1" si="329"/>
        <v>0</v>
      </c>
      <c r="DH87" s="804" cm="1">
        <f t="array" aca="1" ref="DH87" ca="1">VALUE(IFERROR(VALUE($K87),0) &amp; _xlfn.SWITCH($CD87,"-",4,$CD87) &amp; $L87 &amp; $T87 &amp; "00" &amp; $N87 &amp; $AK87 &amp; $R87 &amp; _xlfn.SWITCH($AM87,3,1,$AM87) &amp; _xlfn.SWITCH($M87,4,0,$M87) &amp; _xlfn.SWITCH($AD87,6,1,$AD87))</f>
        <v>142200121201</v>
      </c>
      <c r="DI87" s="535" cm="1">
        <f t="array" aca="1" ref="DI87" ca="1">INDEX(DI$13:DI86,$B87+1,1)</f>
        <v>1</v>
      </c>
      <c r="DJ87" s="535" cm="1">
        <f t="array" aca="1" ref="DJ87" ca="1">INDEX(DJ$13:DJ86,$B87+1,1)</f>
        <v>1</v>
      </c>
      <c r="DK87" s="411">
        <f t="shared" ca="1" si="242"/>
        <v>1</v>
      </c>
      <c r="DL87" s="411">
        <f t="shared" ca="1" si="242"/>
        <v>60</v>
      </c>
      <c r="DM87" s="411" t="str">
        <f t="shared" ca="1" si="242"/>
        <v>-</v>
      </c>
      <c r="DN87" s="411" t="str">
        <f t="shared" ca="1" si="242"/>
        <v>-</v>
      </c>
      <c r="DO87" s="411" t="str">
        <f t="shared" ca="1" si="242"/>
        <v>-</v>
      </c>
      <c r="DP87" s="411" t="str">
        <f t="shared" ca="1" si="242"/>
        <v>-</v>
      </c>
      <c r="DQ87" s="411" t="b">
        <f t="shared" ca="1" si="243"/>
        <v>0</v>
      </c>
      <c r="DR87" s="411" t="str">
        <f t="shared" ca="1" si="244"/>
        <v>-</v>
      </c>
      <c r="DS87" s="411" t="str">
        <f t="shared" ca="1" si="244"/>
        <v>-</v>
      </c>
      <c r="DT87" s="411" t="str">
        <f t="shared" ca="1" si="244"/>
        <v>-</v>
      </c>
      <c r="DU87" s="411" t="str">
        <f t="shared" ca="1" si="244"/>
        <v>-</v>
      </c>
      <c r="DV87" s="411">
        <f t="shared" ca="1" si="244"/>
        <v>500</v>
      </c>
      <c r="DW87" s="411">
        <f t="shared" ca="1" si="244"/>
        <v>500</v>
      </c>
      <c r="DX87" s="411" t="str">
        <f t="shared" ca="1" si="244"/>
        <v>-</v>
      </c>
      <c r="DY87" s="411" t="str">
        <f t="shared" ca="1" si="244"/>
        <v>-</v>
      </c>
      <c r="DZ87" s="411" t="str">
        <f t="shared" ca="1" si="244"/>
        <v>-</v>
      </c>
      <c r="EA87" s="411" t="str">
        <f t="shared" ca="1" si="385"/>
        <v>-</v>
      </c>
      <c r="EB87" s="411" t="str">
        <f t="shared" ca="1" si="385"/>
        <v>-</v>
      </c>
      <c r="EC87" s="535" cm="1">
        <f t="array" aca="1" ref="EC87" ca="1">INDEX(EC$13:EC86,$B87+1,1)</f>
        <v>0</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535" cm="1">
        <f t="array" aca="1" ref="EN87" ca="1">INDEX(EN$13:EN86,$B87+1,1)</f>
        <v>999999</v>
      </c>
      <c r="EO87" s="535" cm="1">
        <f t="array" aca="1" ref="EO87" ca="1">INDEX(EO$13:EO86,$B87+1,1)</f>
        <v>999999</v>
      </c>
      <c r="EP87" s="782">
        <f t="shared" ca="1" si="246"/>
        <v>0</v>
      </c>
      <c r="EQ87" s="782">
        <f t="shared" ca="1" si="246"/>
        <v>0</v>
      </c>
      <c r="ER87" s="782">
        <f t="shared" ca="1" si="246"/>
        <v>999999</v>
      </c>
      <c r="ES87" s="800" t="str">
        <f t="shared" ca="1" si="330"/>
        <v>-</v>
      </c>
      <c r="ET87" s="800" t="str">
        <f t="shared" ca="1" si="247"/>
        <v>-</v>
      </c>
      <c r="EU87" s="801" t="str">
        <f t="shared" ca="1" si="248"/>
        <v>-</v>
      </c>
      <c r="EV87" s="802" t="str">
        <f t="shared" ca="1" si="374"/>
        <v>-</v>
      </c>
      <c r="EW87" s="781">
        <f t="shared" ca="1" si="249"/>
        <v>999999</v>
      </c>
      <c r="EX87" s="779">
        <f t="shared" ca="1" si="332"/>
        <v>999999</v>
      </c>
      <c r="EY87" s="780">
        <f t="shared" ca="1" si="333"/>
        <v>999999</v>
      </c>
      <c r="EZ87" s="727" cm="1">
        <f t="array" aca="1" ref="EZ87" ca="1">INDEX(i.ELMated,$AB87+1,1)</f>
        <v>0</v>
      </c>
      <c r="FA87" s="728" cm="1">
        <f t="array" aca="1" ref="FA87" ca="1">INDEX(i.ELMatedEst,$AA87+1,$T87)</f>
        <v>0</v>
      </c>
      <c r="FB87" s="535" t="str" cm="1">
        <f t="array" aca="1" ref="FB87" ca="1">INDEX(FB$13:FB86,$B87+1,1)</f>
        <v>-</v>
      </c>
      <c r="FC87" s="535" t="str" cm="1">
        <f t="array" aca="1" ref="FC87" ca="1">INDEX(FC$13:FC86,$B87+1,1)</f>
        <v>-</v>
      </c>
      <c r="FD87" s="664">
        <f t="shared" ca="1" si="250"/>
        <v>0</v>
      </c>
      <c r="FE87" s="666">
        <f t="shared" ca="1" si="251"/>
        <v>5.0000000000000001E-3</v>
      </c>
      <c r="FF87" s="191">
        <f t="shared" ca="1" si="339"/>
        <v>0.95</v>
      </c>
      <c r="FG87" s="667">
        <f t="shared" ca="1" si="252"/>
        <v>0.12</v>
      </c>
      <c r="FH87" s="667">
        <f ca="1">INDEX(CHOOSE($N87,DataAutumn!i.EL_PropnSold,DataWinter!i.EL_PropnSold,DataSpring!i.EL_PropnSold),$AI87,$T87)*INDEX(i.ELMatedEst,$AB87+1,$T87)*i.dAdultRR_ELPropSold
+INDEX(i.dryman,($AJ87-1)*4+$AI87,FH$7)</f>
        <v>0</v>
      </c>
      <c r="FI87" s="667">
        <f ca="1">INDEX(CHOOSE($N87,DataAutumn!i.EL_PropnSold,DataWinter!i.EL_PropnSold,DataSpring!i.EL_PropnSold),$AI87,$T87)*INDEX(i.ELMatedEst,$AB87+1,$T87)*i.dAdultRR_ELPropSold
+INDEX(i.dryman,($AJ87-1)*4+$AI87,FI$7)</f>
        <v>3.125E-2</v>
      </c>
      <c r="FJ87" s="667">
        <f ca="1">INDEX(CHOOSE($N87,DataAutumn!i.EL_PropnSold,DataWinter!i.EL_PropnSold,DataSpring!i.EL_PropnSold),$AI87,$T87)*INDEX(i.ELMatedEst,$AB87+1,$T87)*i.dAdultRR_ELPropSold
+INDEX(i.dryman,($AJ87-1)*4+$AI87,FJ$7)</f>
        <v>3.125E-2</v>
      </c>
      <c r="FK87" s="667">
        <f ca="1">INDEX(CHOOSE($N87,DataAutumn!i.EL_PropnSold,DataWinter!i.EL_PropnSold,DataSpring!i.EL_PropnSold),$AI87,$T87)*INDEX(i.ELMatedEst,$AB87+1,$T87)*i.dAdultRR_ELPropSold
+INDEX(i.dryman,($AJ87-1)*4+$AI87,FK$7)</f>
        <v>3.125E-2</v>
      </c>
      <c r="FL87" s="668">
        <f ca="1">INDEX(CHOOSE($N87,DataAutumn!i.EL_PropnSold,DataWinter!i.EL_PropnSold,DataSpring!i.EL_PropnSold),$AI87,$T87)*INDEX(i.ELMatedEst,$AB87+1,$T87)*i.dAdultLSurv_ELPropSold</f>
        <v>0</v>
      </c>
      <c r="FM87" s="666" t="b">
        <f t="shared" ca="1" si="253"/>
        <v>0</v>
      </c>
      <c r="FN87" s="666" t="b">
        <f t="shared" ca="1" si="253"/>
        <v>0</v>
      </c>
      <c r="FO87" s="716" t="b">
        <f t="shared" ca="1" si="254"/>
        <v>1</v>
      </c>
      <c r="FP87" s="666" t="b">
        <f t="shared" ca="1" si="253"/>
        <v>0</v>
      </c>
      <c r="FQ87" s="668">
        <f t="shared" ca="1" si="255"/>
        <v>1</v>
      </c>
      <c r="FR87" s="669">
        <f t="shared" ca="1" si="256"/>
        <v>0</v>
      </c>
      <c r="FS87" s="670" t="b">
        <f t="shared" ca="1" si="257"/>
        <v>0</v>
      </c>
      <c r="FT87" s="665" t="b">
        <f t="shared" si="258"/>
        <v>1</v>
      </c>
      <c r="FU87" s="411" t="b">
        <f t="shared" si="258"/>
        <v>0</v>
      </c>
      <c r="FV87" s="411" t="b">
        <f t="shared" si="258"/>
        <v>0</v>
      </c>
      <c r="FW87" s="87">
        <f t="shared" ca="1" si="259"/>
        <v>2</v>
      </c>
      <c r="FX87" s="87">
        <f t="shared" ca="1" si="259"/>
        <v>2</v>
      </c>
      <c r="FY87" s="411">
        <f t="shared" ca="1" si="260"/>
        <v>1</v>
      </c>
      <c r="FZ87" s="411">
        <f t="shared" ca="1" si="261"/>
        <v>1</v>
      </c>
      <c r="GA87" s="411">
        <f t="shared" ca="1" si="261"/>
        <v>1</v>
      </c>
      <c r="GB87" s="411">
        <f t="shared" ca="1" si="262"/>
        <v>1</v>
      </c>
      <c r="GC87" s="411">
        <f t="shared" ca="1" si="263"/>
        <v>0.35</v>
      </c>
      <c r="GD87" s="411" t="b">
        <f t="shared" ca="1" si="263"/>
        <v>1</v>
      </c>
      <c r="GE87" s="411" t="b">
        <f t="shared" ca="1" si="263"/>
        <v>0</v>
      </c>
      <c r="GF87" s="411" t="b">
        <f t="shared" ca="1" si="263"/>
        <v>0</v>
      </c>
      <c r="GG87" s="411" t="b">
        <f t="shared" ca="1" si="263"/>
        <v>0</v>
      </c>
      <c r="GH87" s="87">
        <f t="shared" ca="1" si="264"/>
        <v>1</v>
      </c>
      <c r="GI87" s="87">
        <f t="shared" ca="1" si="264"/>
        <v>1</v>
      </c>
      <c r="GJ87" s="87">
        <f t="shared" ca="1" si="264"/>
        <v>1</v>
      </c>
      <c r="GK87" s="87">
        <f t="shared" ca="1" si="264"/>
        <v>1</v>
      </c>
      <c r="GL87" s="87">
        <f t="shared" ca="1" si="264"/>
        <v>1</v>
      </c>
      <c r="GM87" s="87">
        <f t="shared" ca="1" si="264"/>
        <v>1</v>
      </c>
      <c r="GN87" s="87">
        <f t="shared" ca="1" si="264"/>
        <v>1</v>
      </c>
      <c r="GO87" s="87">
        <f t="shared" ca="1" si="264"/>
        <v>1</v>
      </c>
      <c r="GP87" s="535" cm="1">
        <f t="array" aca="1" ref="GP87" ca="1">INDEX(GP$13:GP86,$B87+1,1)</f>
        <v>0</v>
      </c>
      <c r="GQ87" s="535" cm="1">
        <f t="array" aca="1" ref="GQ87" ca="1">INDEX(GQ$13:GQ86,$B87+1,1)</f>
        <v>0</v>
      </c>
      <c r="GR87" s="535" cm="1">
        <f t="array" aca="1" ref="GR87" ca="1">INDEX(GR$13:GR86,$B87+1,1)</f>
        <v>0</v>
      </c>
      <c r="GS87" s="535" cm="1">
        <f t="array" aca="1" ref="GS87" ca="1">INDEX(GS$13:GS86,$B87+1,1)</f>
        <v>0</v>
      </c>
      <c r="GT87" s="411" cm="1">
        <f t="array" aca="1" ref="GT87" ca="1">INDEX(i.dse_type,1,$L87)</f>
        <v>0</v>
      </c>
      <c r="GU87" s="535" t="str" cm="1">
        <f t="array" aca="1" ref="GU87" ca="1">INDEX(GU$13:GU86,$B87+1,1)</f>
        <v>-</v>
      </c>
      <c r="GV87" s="535" t="str" cm="1">
        <f t="array" aca="1" ref="GV87" ca="1">INDEX(GV$13:GV86,$B87+1,1)</f>
        <v>-</v>
      </c>
      <c r="GW87" s="535" t="str" cm="1">
        <f t="array" aca="1" ref="GW87" ca="1">INDEX(GW$13:GW86,$B87+1,1)</f>
        <v>-</v>
      </c>
      <c r="GX87" s="18"/>
      <c r="GY87" s="535" t="str" cm="1">
        <f t="array" aca="1" ref="GY87" ca="1">INDEX(GY$13:GY86,$B87+1,1)</f>
        <v>-</v>
      </c>
      <c r="GZ87" s="535" t="str" cm="1">
        <f t="array" aca="1" ref="GZ87" ca="1">INDEX(GZ$13:GZ86,$B87+1,1)</f>
        <v>-</v>
      </c>
      <c r="HA87" s="535" t="str" cm="1">
        <f t="array" aca="1" ref="HA87" ca="1">INDEX(HA$13:HA86,$B87+1,1)</f>
        <v>-</v>
      </c>
      <c r="HB87" s="411">
        <f t="shared" si="334"/>
        <v>0</v>
      </c>
      <c r="HC87" s="535" t="str" cm="1">
        <f t="array" aca="1" ref="HC87" ca="1">INDEX(HC$13:HC86,$B87+1,1)</f>
        <v>-</v>
      </c>
      <c r="HD87" s="535" cm="1">
        <f t="array" aca="1" ref="HD87" ca="1">INDEX(HD$13:HD86,$B87+1,1)</f>
        <v>1</v>
      </c>
      <c r="HE87" s="535" cm="1">
        <f t="array" aca="1" ref="HE87" ca="1">INDEX(HE$13:HE86,$B87+1,1)</f>
        <v>1</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535" t="str" cm="1">
        <f t="array" aca="1" ref="HU87" ca="1">INDEX(HU$13:HU86,$B87+1,1)</f>
        <v>-</v>
      </c>
      <c r="HV87" s="535" t="str" cm="1">
        <f t="array" aca="1" ref="HV87" ca="1">INDEX(HV$13:HV86,$B87+1,1)</f>
        <v>-</v>
      </c>
      <c r="HW87" s="535" t="str" cm="1">
        <f t="array" aca="1" ref="HW87" ca="1">INDEX(HW$13:HW86,$B87+1,1)</f>
        <v>-</v>
      </c>
      <c r="HX87" s="535" t="str" cm="1">
        <f t="array" aca="1" ref="HX87" ca="1">INDEX(HX$13:HX86,$B87+1,1)</f>
        <v>-</v>
      </c>
      <c r="HY87" s="535" t="str" cm="1">
        <f t="array" aca="1" ref="HY87" ca="1">INDEX(HY$13:HY86,$B87+1,1)</f>
        <v>-</v>
      </c>
      <c r="HZ87" s="535" t="str" cm="1">
        <f t="array" aca="1" ref="HZ87" ca="1">INDEX(HZ$13:HZ86,$B87+1,1)</f>
        <v>-</v>
      </c>
      <c r="IA87" s="535" cm="1">
        <f t="array" aca="1" ref="IA87" ca="1">INDEX(IA$13:IA86,$B87+1,1)</f>
        <v>0</v>
      </c>
      <c r="IB87" s="535" t="str" cm="1">
        <f t="array" aca="1" ref="IB87" ca="1">INDEX(IB$13:IB86,$B87+1,1)</f>
        <v>-</v>
      </c>
      <c r="IC87" s="535" cm="1">
        <f t="array" aca="1" ref="IC87" ca="1">INDEX(IC$13:IC86,$B87+1,1)</f>
        <v>1</v>
      </c>
      <c r="ID87" s="727">
        <f t="shared" si="265"/>
        <v>0</v>
      </c>
      <c r="IE87" s="727">
        <f t="shared" si="265"/>
        <v>0</v>
      </c>
      <c r="IF87" s="727">
        <f t="shared" si="265"/>
        <v>0</v>
      </c>
      <c r="IG87" s="727">
        <f t="shared" si="266"/>
        <v>0</v>
      </c>
      <c r="IH87" s="727">
        <f t="shared" si="266"/>
        <v>0</v>
      </c>
      <c r="II87" s="727">
        <f t="shared" si="266"/>
        <v>0</v>
      </c>
      <c r="IJ87" s="535" cm="1">
        <f t="array" aca="1" ref="IJ87" ca="1">INDEX(IJ$13:IJ86,$B87+1,1)</f>
        <v>0</v>
      </c>
      <c r="IK87" s="727">
        <f t="shared" si="267"/>
        <v>1</v>
      </c>
      <c r="IL87" s="727">
        <f t="shared" si="267"/>
        <v>0</v>
      </c>
      <c r="IM87" s="727">
        <f t="shared" si="267"/>
        <v>0</v>
      </c>
      <c r="IN87" s="727">
        <f t="shared" si="267"/>
        <v>0</v>
      </c>
      <c r="IO87" s="535" cm="1">
        <f t="array" aca="1" ref="IO87" ca="1">INDEX(IO$13:IO86,$B87+1,1)</f>
        <v>0</v>
      </c>
      <c r="IP87" s="727">
        <f t="shared" si="267"/>
        <v>0</v>
      </c>
      <c r="IQ87" s="18"/>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t="str" cm="1">
        <f t="array" aca="1" ref="JB87" ca="1">INDEX(JB$13:JB86,$B87+1,1)</f>
        <v>-</v>
      </c>
      <c r="JC87" s="535" t="str" cm="1">
        <f t="array" aca="1" ref="JC87" ca="1">INDEX(JC$13:JC86,$B87+1,1)</f>
        <v>-</v>
      </c>
      <c r="JD87" s="535" t="str" cm="1">
        <f t="array" aca="1" ref="JD87" ca="1">INDEX(JD$13:JD86,$B87+1,1)</f>
        <v>-</v>
      </c>
      <c r="JE87" s="535" t="str" cm="1">
        <f t="array" aca="1" ref="JE87" ca="1">INDEX(JE$13:JE86,$B87+1,1)</f>
        <v>-</v>
      </c>
      <c r="JF87" s="535" t="str" cm="1">
        <f t="array" aca="1" ref="JF87" ca="1">INDEX(JF$13:JF86,$B87+1,1)</f>
        <v>-</v>
      </c>
      <c r="JG87" s="535" t="str" cm="1">
        <f t="array" aca="1" ref="JG87" ca="1">INDEX(JG$13:JG86,$B87+1,1)</f>
        <v>-</v>
      </c>
      <c r="JH87" s="535" cm="1">
        <f t="array" aca="1" ref="JH87" ca="1">INDEX(JH$13:JH86,$B87+1,1)</f>
        <v>0</v>
      </c>
      <c r="JI87" s="535" cm="1">
        <f t="array" aca="1" ref="JI87" ca="1">INDEX(JI$13:JI86,$B87+1,1)</f>
        <v>0</v>
      </c>
      <c r="JJ87" s="545" cm="1">
        <f t="array" ref="JJ87">IF(AND($N87=JJ$10,$AS87&lt;&gt;0),INDEX(i.LTWFeedLevels,$AS87,12),0)</f>
        <v>0</v>
      </c>
      <c r="JK87" s="630" cm="1">
        <f t="array" ref="JK87">IF(AND($N87=JK$10,$AT87&lt;&gt;0),INDEX(i.LTWFeedLevels,$AT87,12),0)</f>
        <v>0</v>
      </c>
      <c r="JL87" s="457">
        <f t="shared" si="375"/>
        <v>0</v>
      </c>
      <c r="JM87" s="457">
        <f t="shared" si="376"/>
        <v>0</v>
      </c>
      <c r="JN87" s="457">
        <f t="shared" si="377"/>
        <v>0</v>
      </c>
      <c r="JO87" s="545" cm="1">
        <f t="array" ref="JO87">IF(AND($N87=JO$10,$AS87&lt;&gt;0),INDEX(i.LTWFeedLevels,$AS87,12),0)</f>
        <v>0</v>
      </c>
      <c r="JP87" s="630" cm="1">
        <f t="array" ref="JP87">IF(AND($N87=JP$10,$AT87&lt;&gt;0),INDEX(i.LTWFeedLevels,$AT87,12),0)</f>
        <v>0</v>
      </c>
      <c r="JQ87" s="457">
        <f t="shared" si="378"/>
        <v>0</v>
      </c>
      <c r="JR87" s="457">
        <f t="shared" si="379"/>
        <v>0</v>
      </c>
      <c r="JS87" s="457">
        <f t="shared" si="380"/>
        <v>0</v>
      </c>
      <c r="JT87" s="545" cm="1">
        <f t="array" ref="JT87">IF(AND($N87=JT$10,$AS87&lt;&gt;0),INDEX(i.LTWFeedLevels,$AS87,12),0)</f>
        <v>0</v>
      </c>
      <c r="JU87" s="630" cm="1">
        <f t="array" ref="JU87">IF(AND($N87=JU$10,$AT87&lt;&gt;0),INDEX(i.LTWFeedLevels,$AT87,12),0)</f>
        <v>0</v>
      </c>
      <c r="JV87" s="457">
        <f t="shared" si="381"/>
        <v>0</v>
      </c>
      <c r="JW87" s="457">
        <f t="shared" si="382"/>
        <v>0</v>
      </c>
      <c r="JX87" s="457">
        <f t="shared" si="383"/>
        <v>0</v>
      </c>
      <c r="JY87" s="189">
        <f t="shared" ca="1" si="271"/>
        <v>0</v>
      </c>
      <c r="JZ87" s="189">
        <f t="shared" ca="1" si="271"/>
        <v>0</v>
      </c>
      <c r="KA87" s="189">
        <f t="shared" ca="1" si="271"/>
        <v>0</v>
      </c>
      <c r="KB87" s="189">
        <f t="shared" ca="1" si="271"/>
        <v>0</v>
      </c>
      <c r="KC87" s="189">
        <f t="shared" ca="1" si="271"/>
        <v>0</v>
      </c>
      <c r="KD87" s="189">
        <f t="shared" ca="1" si="271"/>
        <v>0</v>
      </c>
      <c r="KE87" s="189">
        <f t="shared" ca="1" si="271"/>
        <v>0</v>
      </c>
      <c r="KF87" s="189">
        <f t="shared" ca="1" si="271"/>
        <v>0</v>
      </c>
      <c r="KG87" s="189">
        <f t="shared" ca="1" si="271"/>
        <v>0</v>
      </c>
      <c r="KH87" s="189">
        <f t="shared" ca="1" si="271"/>
        <v>0</v>
      </c>
      <c r="KI87" s="189">
        <f t="shared" ca="1" si="272"/>
        <v>0</v>
      </c>
      <c r="KJ87" s="189">
        <f t="shared" ca="1" si="272"/>
        <v>0</v>
      </c>
      <c r="KK87" s="189">
        <f t="shared" ca="1" si="272"/>
        <v>0</v>
      </c>
      <c r="KL87" s="189">
        <f t="shared" ca="1" si="272"/>
        <v>0</v>
      </c>
      <c r="KM87" s="189">
        <f t="shared" ca="1" si="272"/>
        <v>0</v>
      </c>
      <c r="KN87" s="189">
        <f t="shared" ca="1" si="272"/>
        <v>0</v>
      </c>
      <c r="KO87" s="189">
        <f t="shared" ca="1" si="272"/>
        <v>0</v>
      </c>
      <c r="KP87" s="189">
        <f t="shared" ca="1" si="272"/>
        <v>0</v>
      </c>
      <c r="KQ87" s="189">
        <f t="shared" ca="1" si="272"/>
        <v>0</v>
      </c>
      <c r="KR87" s="189">
        <f t="shared" ca="1" si="272"/>
        <v>0</v>
      </c>
      <c r="KS87" s="189">
        <f t="shared" ca="1" si="273"/>
        <v>0</v>
      </c>
      <c r="KT87" s="189">
        <f t="shared" ca="1" si="273"/>
        <v>0</v>
      </c>
      <c r="KU87" s="189">
        <f t="shared" ca="1" si="273"/>
        <v>0</v>
      </c>
      <c r="KV87" s="189">
        <f t="shared" ca="1" si="273"/>
        <v>0</v>
      </c>
      <c r="KW87" s="189">
        <f t="shared" ca="1" si="273"/>
        <v>0</v>
      </c>
      <c r="KX87" s="189">
        <f t="shared" ca="1" si="273"/>
        <v>0</v>
      </c>
      <c r="KY87" s="189">
        <f t="shared" ca="1" si="273"/>
        <v>0</v>
      </c>
      <c r="KZ87" s="189">
        <f t="shared" ca="1" si="273"/>
        <v>0</v>
      </c>
      <c r="LA87" s="189">
        <f t="shared" ca="1" si="273"/>
        <v>0</v>
      </c>
      <c r="LB87" s="189">
        <f t="shared" ca="1" si="273"/>
        <v>0</v>
      </c>
      <c r="LC87" s="189">
        <f t="shared" ca="1" si="274"/>
        <v>0</v>
      </c>
      <c r="LD87" s="189">
        <f t="shared" ca="1" si="274"/>
        <v>0</v>
      </c>
      <c r="LE87" s="189">
        <f t="shared" ca="1" si="274"/>
        <v>0</v>
      </c>
      <c r="LF87" s="189">
        <f t="shared" ca="1" si="274"/>
        <v>0</v>
      </c>
      <c r="LG87" s="189">
        <f t="shared" ca="1" si="274"/>
        <v>0</v>
      </c>
      <c r="LH87" s="189">
        <f t="shared" ca="1" si="274"/>
        <v>0</v>
      </c>
      <c r="LI87" s="189">
        <f t="shared" ca="1" si="274"/>
        <v>0</v>
      </c>
      <c r="LJ87" s="189">
        <f t="shared" ca="1" si="274"/>
        <v>0</v>
      </c>
      <c r="LK87" s="189">
        <f t="shared" ca="1" si="274"/>
        <v>0</v>
      </c>
      <c r="LL87" s="189">
        <f t="shared" ca="1" si="274"/>
        <v>0</v>
      </c>
      <c r="LM87" s="189">
        <f t="shared" ca="1" si="275"/>
        <v>0</v>
      </c>
      <c r="LN87" s="189">
        <f t="shared" ca="1" si="275"/>
        <v>0</v>
      </c>
      <c r="LO87" s="189">
        <f t="shared" ca="1" si="275"/>
        <v>0</v>
      </c>
      <c r="LP87" s="189">
        <f t="shared" ca="1" si="275"/>
        <v>0</v>
      </c>
      <c r="LQ87" s="189">
        <f t="shared" ca="1" si="275"/>
        <v>0</v>
      </c>
      <c r="LR87" s="189">
        <f t="shared" ca="1" si="275"/>
        <v>0</v>
      </c>
      <c r="LS87" s="189">
        <f t="shared" ca="1" si="275"/>
        <v>0</v>
      </c>
      <c r="LT87" s="189">
        <f t="shared" ca="1" si="275"/>
        <v>0</v>
      </c>
      <c r="LU87" s="189">
        <f t="shared" ca="1" si="275"/>
        <v>0</v>
      </c>
      <c r="LV87" s="189">
        <f t="shared" ca="1" si="275"/>
        <v>0</v>
      </c>
      <c r="LW87" s="189">
        <f t="shared" ca="1" si="276"/>
        <v>0</v>
      </c>
      <c r="LX87" s="189">
        <f t="shared" ca="1" si="276"/>
        <v>0</v>
      </c>
      <c r="LY87" s="189">
        <f t="shared" ca="1" si="276"/>
        <v>0</v>
      </c>
      <c r="LZ87" s="189">
        <f t="shared" ca="1" si="276"/>
        <v>0</v>
      </c>
      <c r="MA87" s="189">
        <f t="shared" ca="1" si="276"/>
        <v>0</v>
      </c>
      <c r="MB87" s="189">
        <f t="shared" ca="1" si="276"/>
        <v>0</v>
      </c>
      <c r="MC87" s="189">
        <f t="shared" ca="1" si="276"/>
        <v>0</v>
      </c>
      <c r="MD87" s="189">
        <f t="shared" ca="1" si="276"/>
        <v>0</v>
      </c>
      <c r="ME87" s="189">
        <f t="shared" ca="1" si="276"/>
        <v>0</v>
      </c>
      <c r="MF87" s="189">
        <f t="shared" ca="1" si="276"/>
        <v>0</v>
      </c>
      <c r="MG87" s="189">
        <f t="shared" ca="1" si="276"/>
        <v>0</v>
      </c>
      <c r="MH87" s="189">
        <f t="shared" ca="1" si="276"/>
        <v>0</v>
      </c>
      <c r="MI87" s="189">
        <f t="shared" ca="1" si="276"/>
        <v>0</v>
      </c>
      <c r="MJ87" s="189">
        <f t="shared" ca="1" si="276"/>
        <v>0</v>
      </c>
      <c r="MK87" s="189">
        <f t="shared" ca="1" si="276"/>
        <v>0</v>
      </c>
      <c r="ML87" s="189">
        <f t="shared" ca="1" si="276"/>
        <v>0</v>
      </c>
      <c r="MM87" s="189">
        <f t="shared" ca="1" si="388"/>
        <v>0</v>
      </c>
      <c r="MN87" s="189">
        <f t="shared" ca="1" si="388"/>
        <v>0</v>
      </c>
      <c r="MO87" s="189">
        <f t="shared" ca="1" si="388"/>
        <v>0</v>
      </c>
      <c r="MP87" s="189">
        <f t="shared" ca="1" si="388"/>
        <v>0</v>
      </c>
      <c r="MQ87" s="189">
        <f t="shared" ca="1" si="388"/>
        <v>0</v>
      </c>
      <c r="MR87" s="189">
        <f t="shared" ca="1" si="388"/>
        <v>0</v>
      </c>
      <c r="MS87" s="557">
        <f t="shared" ca="1" si="278"/>
        <v>0</v>
      </c>
      <c r="MT87" s="557">
        <f t="shared" ca="1" si="278"/>
        <v>0</v>
      </c>
      <c r="MU87" s="557">
        <f t="shared" ca="1" si="278"/>
        <v>0</v>
      </c>
      <c r="MV87" s="557">
        <f t="shared" ca="1" si="278"/>
        <v>0</v>
      </c>
      <c r="MW87" s="557">
        <f t="shared" ca="1" si="278"/>
        <v>0</v>
      </c>
      <c r="MX87" s="557">
        <f t="shared" ca="1" si="278"/>
        <v>0</v>
      </c>
      <c r="MY87" s="557">
        <f t="shared" ca="1" si="278"/>
        <v>0</v>
      </c>
      <c r="MZ87" s="557">
        <f t="shared" ca="1" si="278"/>
        <v>0</v>
      </c>
      <c r="NA87" s="557">
        <f t="shared" ca="1" si="278"/>
        <v>0</v>
      </c>
      <c r="NB87" s="557">
        <f t="shared" ca="1" si="278"/>
        <v>0</v>
      </c>
      <c r="NC87" s="557">
        <f t="shared" ca="1" si="279"/>
        <v>0</v>
      </c>
      <c r="ND87" s="557">
        <f t="shared" ca="1" si="279"/>
        <v>0</v>
      </c>
      <c r="NE87" s="557">
        <f t="shared" ca="1" si="279"/>
        <v>0</v>
      </c>
      <c r="NF87" s="557">
        <f t="shared" ca="1" si="279"/>
        <v>0</v>
      </c>
      <c r="NG87" s="557">
        <f t="shared" ca="1" si="279"/>
        <v>0</v>
      </c>
      <c r="NH87" s="557">
        <f t="shared" ca="1" si="279"/>
        <v>0</v>
      </c>
      <c r="NI87" s="557">
        <f t="shared" ca="1" si="279"/>
        <v>0</v>
      </c>
      <c r="NJ87" s="557">
        <f t="shared" ca="1" si="279"/>
        <v>0</v>
      </c>
      <c r="NK87" s="557">
        <f t="shared" ca="1" si="279"/>
        <v>0</v>
      </c>
      <c r="NL87" s="557">
        <f t="shared" ca="1" si="279"/>
        <v>0</v>
      </c>
      <c r="NM87" s="557">
        <f t="shared" ca="1" si="280"/>
        <v>0</v>
      </c>
      <c r="NN87" s="557">
        <f t="shared" ca="1" si="280"/>
        <v>0</v>
      </c>
      <c r="NO87" s="557">
        <f t="shared" ca="1" si="280"/>
        <v>0</v>
      </c>
      <c r="NP87" s="557">
        <f t="shared" ca="1" si="280"/>
        <v>0</v>
      </c>
      <c r="NQ87" s="557">
        <f t="shared" ca="1" si="280"/>
        <v>0</v>
      </c>
      <c r="NR87" s="557">
        <f t="shared" ca="1" si="280"/>
        <v>0</v>
      </c>
      <c r="NS87" s="557">
        <f t="shared" ca="1" si="280"/>
        <v>0</v>
      </c>
      <c r="NT87" s="557">
        <f t="shared" ca="1" si="280"/>
        <v>0</v>
      </c>
      <c r="NU87" s="557">
        <f t="shared" ca="1" si="280"/>
        <v>0</v>
      </c>
      <c r="NV87" s="557">
        <f t="shared" ca="1" si="280"/>
        <v>0</v>
      </c>
      <c r="NW87" s="557">
        <f t="shared" ca="1" si="281"/>
        <v>0</v>
      </c>
      <c r="NX87" s="557">
        <f t="shared" ca="1" si="281"/>
        <v>0</v>
      </c>
      <c r="NY87" s="557">
        <f t="shared" ca="1" si="281"/>
        <v>0</v>
      </c>
      <c r="NZ87" s="557">
        <f t="shared" ca="1" si="281"/>
        <v>0</v>
      </c>
      <c r="OA87" s="557">
        <f t="shared" ca="1" si="281"/>
        <v>0</v>
      </c>
      <c r="OB87" s="557">
        <f t="shared" ca="1" si="281"/>
        <v>0</v>
      </c>
      <c r="OC87" s="557">
        <f t="shared" ca="1" si="281"/>
        <v>0</v>
      </c>
      <c r="OD87" s="557">
        <f t="shared" ca="1" si="281"/>
        <v>0</v>
      </c>
      <c r="OE87" s="557">
        <f t="shared" ca="1" si="281"/>
        <v>0</v>
      </c>
      <c r="OF87" s="557">
        <f t="shared" ca="1" si="281"/>
        <v>0</v>
      </c>
      <c r="OG87" s="557">
        <f t="shared" ca="1" si="282"/>
        <v>0</v>
      </c>
      <c r="OH87" s="557">
        <f t="shared" ca="1" si="282"/>
        <v>0</v>
      </c>
      <c r="OI87" s="557">
        <f t="shared" ca="1" si="282"/>
        <v>0</v>
      </c>
      <c r="OJ87" s="557">
        <f t="shared" ca="1" si="282"/>
        <v>0</v>
      </c>
      <c r="OK87" s="557">
        <f t="shared" ca="1" si="282"/>
        <v>0</v>
      </c>
      <c r="OL87" s="557">
        <f t="shared" ca="1" si="282"/>
        <v>0</v>
      </c>
      <c r="OM87" s="557">
        <f t="shared" ca="1" si="282"/>
        <v>0</v>
      </c>
      <c r="ON87" s="557">
        <f t="shared" ca="1" si="282"/>
        <v>0</v>
      </c>
      <c r="OO87" s="557">
        <f t="shared" ca="1" si="282"/>
        <v>0</v>
      </c>
      <c r="OP87" s="557">
        <f t="shared" ca="1" si="282"/>
        <v>0</v>
      </c>
      <c r="OQ87" s="557">
        <f t="shared" ca="1" si="283"/>
        <v>0</v>
      </c>
      <c r="OR87" s="557">
        <f t="shared" ca="1" si="283"/>
        <v>0</v>
      </c>
      <c r="OS87" s="557">
        <f t="shared" ca="1" si="283"/>
        <v>0</v>
      </c>
      <c r="OT87" s="557">
        <f t="shared" ca="1" si="283"/>
        <v>0</v>
      </c>
      <c r="OU87" s="557">
        <f t="shared" ca="1" si="283"/>
        <v>0</v>
      </c>
      <c r="OV87" s="557">
        <f t="shared" ca="1" si="283"/>
        <v>0</v>
      </c>
      <c r="OW87" s="557">
        <f t="shared" ca="1" si="283"/>
        <v>0</v>
      </c>
      <c r="OX87" s="557">
        <f t="shared" ca="1" si="283"/>
        <v>0</v>
      </c>
      <c r="OY87" s="557">
        <f t="shared" ca="1" si="283"/>
        <v>0</v>
      </c>
      <c r="OZ87" s="557">
        <f t="shared" ca="1" si="283"/>
        <v>0</v>
      </c>
      <c r="PA87" s="557">
        <f t="shared" ca="1" si="284"/>
        <v>0</v>
      </c>
      <c r="PB87" s="557">
        <f t="shared" ca="1" si="284"/>
        <v>0</v>
      </c>
      <c r="PC87" s="557">
        <f t="shared" ca="1" si="284"/>
        <v>0</v>
      </c>
      <c r="PD87" s="557">
        <f t="shared" ca="1" si="284"/>
        <v>0</v>
      </c>
      <c r="PE87" s="557">
        <f t="shared" ca="1" si="284"/>
        <v>0</v>
      </c>
      <c r="PF87" s="557">
        <f t="shared" ca="1" si="284"/>
        <v>0</v>
      </c>
      <c r="PG87" s="557">
        <f t="shared" ca="1" si="284"/>
        <v>0</v>
      </c>
      <c r="PH87" s="557">
        <f t="shared" ca="1" si="284"/>
        <v>0</v>
      </c>
      <c r="PI87" s="557">
        <f t="shared" ca="1" si="284"/>
        <v>0</v>
      </c>
      <c r="PJ87" s="557">
        <f t="shared" ca="1" si="284"/>
        <v>0</v>
      </c>
      <c r="PK87" s="557">
        <f t="shared" ca="1" si="285"/>
        <v>0</v>
      </c>
      <c r="PL87" s="557">
        <f t="shared" ca="1" si="285"/>
        <v>0</v>
      </c>
      <c r="PM87" s="557">
        <f t="shared" ca="1" si="285"/>
        <v>0</v>
      </c>
      <c r="PN87" s="557">
        <f t="shared" ca="1" si="285"/>
        <v>0</v>
      </c>
      <c r="PO87" s="557">
        <f t="shared" ca="1" si="285"/>
        <v>0</v>
      </c>
      <c r="PP87" s="557">
        <f t="shared" ca="1" si="285"/>
        <v>0</v>
      </c>
      <c r="PQ87" s="557">
        <f t="shared" ca="1" si="285"/>
        <v>0</v>
      </c>
      <c r="PR87" s="557">
        <f t="shared" ca="1" si="285"/>
        <v>0</v>
      </c>
      <c r="PS87" s="557">
        <f t="shared" ca="1" si="285"/>
        <v>0</v>
      </c>
      <c r="PT87" s="557">
        <f t="shared" ca="1" si="285"/>
        <v>0</v>
      </c>
      <c r="PU87" s="557">
        <f t="shared" ca="1" si="286"/>
        <v>0</v>
      </c>
      <c r="PV87" s="557">
        <f t="shared" ca="1" si="286"/>
        <v>0</v>
      </c>
      <c r="PW87" s="557">
        <f t="shared" ca="1" si="286"/>
        <v>0</v>
      </c>
      <c r="PX87" s="557">
        <f t="shared" ca="1" si="286"/>
        <v>0</v>
      </c>
      <c r="PY87" s="557">
        <f t="shared" ca="1" si="286"/>
        <v>0</v>
      </c>
      <c r="PZ87" s="557">
        <f t="shared" ca="1" si="286"/>
        <v>0</v>
      </c>
      <c r="QA87" s="557">
        <f t="shared" ca="1" si="286"/>
        <v>0</v>
      </c>
      <c r="QB87" s="557">
        <f t="shared" ca="1" si="286"/>
        <v>0</v>
      </c>
      <c r="QC87" s="557">
        <f t="shared" ca="1" si="286"/>
        <v>0</v>
      </c>
      <c r="QD87" s="557">
        <f t="shared" ca="1" si="286"/>
        <v>0</v>
      </c>
      <c r="QE87" s="557">
        <f t="shared" ca="1" si="287"/>
        <v>0</v>
      </c>
      <c r="QF87" s="557">
        <f t="shared" ca="1" si="287"/>
        <v>0</v>
      </c>
      <c r="QG87" s="557">
        <f t="shared" ca="1" si="287"/>
        <v>0</v>
      </c>
      <c r="QH87" s="557">
        <f t="shared" ca="1" si="287"/>
        <v>0</v>
      </c>
      <c r="QI87" s="557">
        <f t="shared" ca="1" si="287"/>
        <v>0</v>
      </c>
      <c r="QJ87" s="557">
        <f t="shared" ca="1" si="287"/>
        <v>0</v>
      </c>
      <c r="QK87" s="557">
        <f t="shared" ca="1" si="287"/>
        <v>0</v>
      </c>
      <c r="QL87" s="557">
        <f t="shared" ca="1" si="287"/>
        <v>0</v>
      </c>
      <c r="QM87" s="557">
        <f t="shared" ca="1" si="287"/>
        <v>0</v>
      </c>
      <c r="QN87" s="557">
        <f t="shared" ca="1" si="287"/>
        <v>0</v>
      </c>
      <c r="QO87" s="557">
        <f t="shared" ca="1" si="288"/>
        <v>0</v>
      </c>
      <c r="QP87" s="557">
        <f t="shared" ca="1" si="288"/>
        <v>0</v>
      </c>
      <c r="QQ87" s="557">
        <f t="shared" ca="1" si="288"/>
        <v>0</v>
      </c>
      <c r="QR87" s="557">
        <f t="shared" ca="1" si="288"/>
        <v>0</v>
      </c>
      <c r="QS87" s="557">
        <f t="shared" ca="1" si="288"/>
        <v>0</v>
      </c>
      <c r="QT87" s="557">
        <f t="shared" ca="1" si="288"/>
        <v>0</v>
      </c>
      <c r="QU87" s="557">
        <f t="shared" ca="1" si="288"/>
        <v>0</v>
      </c>
      <c r="QV87" s="557">
        <f t="shared" ca="1" si="288"/>
        <v>0</v>
      </c>
      <c r="QW87" s="557">
        <f t="shared" ca="1" si="288"/>
        <v>0</v>
      </c>
      <c r="QX87" s="557">
        <f t="shared" ca="1" si="288"/>
        <v>0</v>
      </c>
      <c r="QY87" s="557">
        <f t="shared" ca="1" si="289"/>
        <v>0</v>
      </c>
      <c r="QZ87" s="557">
        <f t="shared" ca="1" si="289"/>
        <v>0</v>
      </c>
      <c r="RA87" s="557">
        <f t="shared" ca="1" si="289"/>
        <v>0</v>
      </c>
      <c r="RB87" s="557">
        <f t="shared" ca="1" si="289"/>
        <v>0</v>
      </c>
      <c r="RC87" s="557">
        <f t="shared" ca="1" si="289"/>
        <v>0</v>
      </c>
      <c r="RD87" s="557">
        <f t="shared" ca="1" si="289"/>
        <v>0</v>
      </c>
      <c r="RE87" s="557">
        <f t="shared" ca="1" si="289"/>
        <v>0</v>
      </c>
      <c r="RF87" s="557">
        <f t="shared" ca="1" si="289"/>
        <v>0</v>
      </c>
      <c r="RG87" s="557">
        <f t="shared" ca="1" si="289"/>
        <v>0</v>
      </c>
      <c r="RH87" s="557">
        <f t="shared" ca="1" si="289"/>
        <v>0</v>
      </c>
      <c r="RI87" s="557">
        <f t="shared" ca="1" si="290"/>
        <v>0</v>
      </c>
      <c r="RJ87" s="557">
        <f t="shared" ca="1" si="290"/>
        <v>0</v>
      </c>
      <c r="RK87" s="557">
        <f t="shared" ca="1" si="290"/>
        <v>0</v>
      </c>
      <c r="RL87" s="557">
        <f t="shared" ca="1" si="290"/>
        <v>0</v>
      </c>
      <c r="RM87" s="557">
        <f t="shared" ca="1" si="290"/>
        <v>0</v>
      </c>
      <c r="RN87" s="557">
        <f t="shared" ca="1" si="290"/>
        <v>0</v>
      </c>
      <c r="RO87" s="557">
        <f t="shared" ca="1" si="290"/>
        <v>0</v>
      </c>
      <c r="RP87" s="557">
        <f t="shared" ca="1" si="290"/>
        <v>0</v>
      </c>
      <c r="RQ87" s="557">
        <f t="shared" ca="1" si="290"/>
        <v>0</v>
      </c>
      <c r="RR87" s="557">
        <f t="shared" ca="1" si="290"/>
        <v>0</v>
      </c>
      <c r="RS87" s="557">
        <f t="shared" ca="1" si="291"/>
        <v>0</v>
      </c>
      <c r="RT87" s="557">
        <f t="shared" ca="1" si="291"/>
        <v>0</v>
      </c>
      <c r="RU87" s="557">
        <f t="shared" ca="1" si="291"/>
        <v>0</v>
      </c>
      <c r="RV87" s="557">
        <f t="shared" ca="1" si="291"/>
        <v>0</v>
      </c>
      <c r="RW87" s="557">
        <f t="shared" ca="1" si="291"/>
        <v>0</v>
      </c>
      <c r="RX87" s="557">
        <f t="shared" ca="1" si="291"/>
        <v>0</v>
      </c>
      <c r="RY87" s="557">
        <f t="shared" ca="1" si="291"/>
        <v>0</v>
      </c>
      <c r="RZ87" s="557">
        <f t="shared" ca="1" si="291"/>
        <v>0</v>
      </c>
      <c r="SA87" s="557">
        <f t="shared" ca="1" si="291"/>
        <v>0</v>
      </c>
      <c r="SB87" s="557">
        <f t="shared" ca="1" si="291"/>
        <v>0</v>
      </c>
      <c r="SC87" s="557">
        <f t="shared" ca="1" si="292"/>
        <v>0</v>
      </c>
      <c r="SD87" s="557">
        <f t="shared" ca="1" si="292"/>
        <v>0</v>
      </c>
      <c r="SE87" s="557">
        <f t="shared" ca="1" si="292"/>
        <v>0</v>
      </c>
      <c r="SF87" s="557">
        <f t="shared" ca="1" si="292"/>
        <v>0</v>
      </c>
      <c r="SG87" s="557">
        <f t="shared" ca="1" si="292"/>
        <v>0</v>
      </c>
      <c r="SH87" s="557">
        <f t="shared" ca="1" si="292"/>
        <v>0</v>
      </c>
      <c r="SI87" s="557">
        <f t="shared" ca="1" si="292"/>
        <v>0</v>
      </c>
      <c r="SJ87" s="557">
        <f t="shared" ca="1" si="292"/>
        <v>0</v>
      </c>
      <c r="SK87" s="557">
        <f t="shared" ca="1" si="292"/>
        <v>0</v>
      </c>
      <c r="SL87" s="557">
        <f t="shared" ca="1" si="292"/>
        <v>0</v>
      </c>
      <c r="SM87" s="557">
        <f t="shared" ca="1" si="293"/>
        <v>0</v>
      </c>
      <c r="SN87" s="557">
        <f t="shared" ca="1" si="293"/>
        <v>0</v>
      </c>
      <c r="SO87" s="557">
        <f t="shared" ca="1" si="293"/>
        <v>0</v>
      </c>
      <c r="SP87" s="557">
        <f t="shared" ca="1" si="293"/>
        <v>0</v>
      </c>
      <c r="SQ87" s="557">
        <f t="shared" ca="1" si="293"/>
        <v>0</v>
      </c>
      <c r="SR87" s="557">
        <f t="shared" ca="1" si="293"/>
        <v>0</v>
      </c>
      <c r="SS87" s="557">
        <f t="shared" ca="1" si="293"/>
        <v>0</v>
      </c>
      <c r="ST87" s="557">
        <f t="shared" ca="1" si="293"/>
        <v>0</v>
      </c>
      <c r="SU87" s="557">
        <f t="shared" ca="1" si="293"/>
        <v>0</v>
      </c>
      <c r="SV87" s="557">
        <f t="shared" ca="1" si="293"/>
        <v>0</v>
      </c>
      <c r="SW87" s="557">
        <f t="shared" ca="1" si="294"/>
        <v>0</v>
      </c>
      <c r="SX87" s="557">
        <f t="shared" ca="1" si="294"/>
        <v>0</v>
      </c>
      <c r="SY87" s="557">
        <f t="shared" ca="1" si="294"/>
        <v>0</v>
      </c>
      <c r="SZ87" s="557">
        <f t="shared" ca="1" si="294"/>
        <v>0</v>
      </c>
      <c r="TA87" s="557">
        <f t="shared" ca="1" si="294"/>
        <v>0</v>
      </c>
      <c r="TB87" s="557">
        <f t="shared" ca="1" si="294"/>
        <v>0</v>
      </c>
      <c r="TC87" s="557">
        <f t="shared" ca="1" si="294"/>
        <v>0</v>
      </c>
      <c r="TD87" s="557">
        <f t="shared" ca="1" si="294"/>
        <v>0</v>
      </c>
      <c r="TE87" s="557">
        <f t="shared" ca="1" si="294"/>
        <v>0</v>
      </c>
      <c r="TF87" s="557">
        <f t="shared" ca="1" si="294"/>
        <v>0</v>
      </c>
      <c r="TG87" s="557">
        <f t="shared" ca="1" si="295"/>
        <v>0</v>
      </c>
      <c r="TH87" s="557">
        <f t="shared" ca="1" si="295"/>
        <v>0</v>
      </c>
      <c r="TI87" s="557">
        <f t="shared" ca="1" si="295"/>
        <v>0</v>
      </c>
      <c r="TJ87" s="557">
        <f t="shared" ca="1" si="295"/>
        <v>0</v>
      </c>
      <c r="TK87" s="557">
        <f t="shared" ca="1" si="295"/>
        <v>0</v>
      </c>
      <c r="TL87" s="557">
        <f t="shared" ca="1" si="295"/>
        <v>0</v>
      </c>
      <c r="TM87" s="557">
        <f t="shared" ca="1" si="295"/>
        <v>0</v>
      </c>
      <c r="TN87" s="557">
        <f t="shared" ca="1" si="295"/>
        <v>0</v>
      </c>
      <c r="TO87" s="557">
        <f t="shared" ca="1" si="295"/>
        <v>0</v>
      </c>
      <c r="TP87" s="557">
        <f t="shared" ca="1" si="295"/>
        <v>0</v>
      </c>
      <c r="TQ87" s="557">
        <f t="shared" ca="1" si="296"/>
        <v>0</v>
      </c>
      <c r="TR87" s="557">
        <f t="shared" ca="1" si="296"/>
        <v>0</v>
      </c>
      <c r="TS87" s="557">
        <f t="shared" ca="1" si="296"/>
        <v>0</v>
      </c>
      <c r="TT87" s="557">
        <f t="shared" ca="1" si="296"/>
        <v>0</v>
      </c>
      <c r="TU87" s="557">
        <f t="shared" ca="1" si="296"/>
        <v>0</v>
      </c>
      <c r="TV87" s="557">
        <f t="shared" ca="1" si="296"/>
        <v>0</v>
      </c>
      <c r="TW87" s="557">
        <f t="shared" ca="1" si="296"/>
        <v>0</v>
      </c>
      <c r="TX87" s="557">
        <f t="shared" ca="1" si="296"/>
        <v>0</v>
      </c>
      <c r="TY87" s="557">
        <f t="shared" ca="1" si="296"/>
        <v>0</v>
      </c>
      <c r="TZ87" s="557">
        <f t="shared" ca="1" si="296"/>
        <v>0</v>
      </c>
      <c r="UA87" s="557">
        <f t="shared" ca="1" si="297"/>
        <v>0</v>
      </c>
      <c r="UB87" s="557">
        <f t="shared" ca="1" si="297"/>
        <v>0</v>
      </c>
      <c r="UC87" s="557">
        <f t="shared" ca="1" si="297"/>
        <v>0</v>
      </c>
      <c r="UD87" s="557">
        <f t="shared" ca="1" si="297"/>
        <v>0</v>
      </c>
      <c r="UE87" s="557">
        <f t="shared" ca="1" si="297"/>
        <v>0</v>
      </c>
      <c r="UF87" s="557">
        <f t="shared" ca="1" si="297"/>
        <v>0</v>
      </c>
      <c r="UG87" s="557">
        <f t="shared" ca="1" si="297"/>
        <v>0</v>
      </c>
      <c r="UH87" s="557">
        <f t="shared" ca="1" si="297"/>
        <v>0</v>
      </c>
      <c r="UI87" s="557">
        <f t="shared" ca="1" si="297"/>
        <v>0</v>
      </c>
      <c r="UJ87" s="557">
        <f t="shared" ca="1" si="297"/>
        <v>0</v>
      </c>
      <c r="UK87" s="557">
        <f t="shared" ca="1" si="298"/>
        <v>0</v>
      </c>
      <c r="UL87" s="557">
        <f t="shared" ca="1" si="298"/>
        <v>0</v>
      </c>
      <c r="UM87" s="557">
        <f t="shared" ca="1" si="298"/>
        <v>0</v>
      </c>
      <c r="UN87" s="557">
        <f t="shared" ca="1" si="298"/>
        <v>0</v>
      </c>
      <c r="UO87" s="557">
        <f t="shared" ca="1" si="298"/>
        <v>0</v>
      </c>
      <c r="UP87" s="557">
        <f t="shared" ca="1" si="298"/>
        <v>0</v>
      </c>
      <c r="UQ87" s="557">
        <f t="shared" ca="1" si="298"/>
        <v>0</v>
      </c>
      <c r="UR87" s="557">
        <f t="shared" ca="1" si="298"/>
        <v>0</v>
      </c>
      <c r="US87" s="557">
        <f t="shared" ca="1" si="298"/>
        <v>0</v>
      </c>
      <c r="UT87" s="557">
        <f t="shared" ca="1" si="298"/>
        <v>0</v>
      </c>
      <c r="UU87" s="557">
        <f t="shared" ca="1" si="299"/>
        <v>0</v>
      </c>
      <c r="UV87" s="557">
        <f t="shared" ca="1" si="299"/>
        <v>0</v>
      </c>
      <c r="UW87" s="557">
        <f t="shared" ca="1" si="299"/>
        <v>0</v>
      </c>
      <c r="UX87" s="557">
        <f t="shared" ca="1" si="299"/>
        <v>0</v>
      </c>
      <c r="UY87" s="557">
        <f t="shared" ca="1" si="299"/>
        <v>0</v>
      </c>
      <c r="UZ87" s="557">
        <f t="shared" ca="1" si="299"/>
        <v>0</v>
      </c>
      <c r="VA87" s="557">
        <f t="shared" ca="1" si="299"/>
        <v>0</v>
      </c>
      <c r="VB87" s="557">
        <f t="shared" ca="1" si="299"/>
        <v>0</v>
      </c>
      <c r="VC87" s="557">
        <f t="shared" ca="1" si="299"/>
        <v>0</v>
      </c>
      <c r="VD87" s="557">
        <f t="shared" ca="1" si="299"/>
        <v>0</v>
      </c>
      <c r="VE87" s="557">
        <f t="shared" ca="1" si="300"/>
        <v>0</v>
      </c>
      <c r="VF87" s="557">
        <f t="shared" ca="1" si="300"/>
        <v>0</v>
      </c>
      <c r="VG87" s="557">
        <f t="shared" ref="VG87:VO88" ca="1" si="389">IF(AND($N87=VG$10,INDEX($AR87:$AT87,1,VG$7)&lt;&gt;0,OR(VG$7&lt;&gt;1,$AD87=VG$12)),INDEX(i.LTWFeedLevels,INDEX($AR87:$AT87,1,VG$7),MOD(VG$6-1,7)+1),0)</f>
        <v>0</v>
      </c>
      <c r="VH87" s="557">
        <f t="shared" ca="1" si="389"/>
        <v>0</v>
      </c>
      <c r="VI87" s="557">
        <f t="shared" ca="1" si="389"/>
        <v>0</v>
      </c>
      <c r="VJ87" s="557">
        <f t="shared" ca="1" si="389"/>
        <v>0</v>
      </c>
      <c r="VK87" s="557">
        <f t="shared" ca="1" si="389"/>
        <v>0</v>
      </c>
      <c r="VL87" s="557">
        <f t="shared" ca="1" si="389"/>
        <v>0</v>
      </c>
      <c r="VM87" s="557">
        <f t="shared" ca="1" si="389"/>
        <v>0</v>
      </c>
      <c r="VN87" s="557">
        <f t="shared" ca="1" si="389"/>
        <v>0</v>
      </c>
      <c r="VO87" s="557">
        <f t="shared" ca="1" si="389"/>
        <v>0</v>
      </c>
      <c r="VP87" s="189">
        <f t="shared" ca="1" si="301"/>
        <v>0</v>
      </c>
      <c r="VQ87" s="189">
        <f t="shared" ca="1" si="301"/>
        <v>0</v>
      </c>
      <c r="VR87" s="189">
        <f t="shared" ca="1" si="301"/>
        <v>0</v>
      </c>
      <c r="VS87" s="189">
        <f t="shared" ca="1" si="301"/>
        <v>0</v>
      </c>
      <c r="VT87" s="189">
        <f t="shared" ca="1" si="301"/>
        <v>0</v>
      </c>
      <c r="VU87" s="230">
        <f t="shared" ca="1" si="302"/>
        <v>0</v>
      </c>
      <c r="VV87" s="189">
        <f t="shared" ca="1" si="303"/>
        <v>0</v>
      </c>
      <c r="VW87" s="189">
        <f t="shared" ca="1" si="303"/>
        <v>0</v>
      </c>
      <c r="VX87" s="189">
        <f t="shared" ca="1" si="303"/>
        <v>0</v>
      </c>
      <c r="VY87" s="189">
        <f t="shared" ca="1" si="303"/>
        <v>0</v>
      </c>
      <c r="VZ87" s="189">
        <f t="shared" ca="1" si="303"/>
        <v>0</v>
      </c>
      <c r="WA87" s="230">
        <f t="shared" ca="1" si="304"/>
        <v>0</v>
      </c>
      <c r="WB87" s="231">
        <f t="shared" ca="1" si="305"/>
        <v>0</v>
      </c>
      <c r="WC87" s="231">
        <f t="shared" ca="1" si="305"/>
        <v>0</v>
      </c>
      <c r="WD87" s="231">
        <f t="shared" ca="1" si="305"/>
        <v>0</v>
      </c>
      <c r="WE87" s="231">
        <f t="shared" ca="1" si="305"/>
        <v>0</v>
      </c>
      <c r="WF87" s="544">
        <f t="shared" ca="1" si="306"/>
        <v>0</v>
      </c>
      <c r="WG87" s="231">
        <f t="shared" ca="1" si="307"/>
        <v>0</v>
      </c>
      <c r="WH87" s="231">
        <f t="shared" ca="1" si="307"/>
        <v>0</v>
      </c>
      <c r="WI87" s="231">
        <f t="shared" ca="1" si="307"/>
        <v>0</v>
      </c>
      <c r="WJ87" s="231">
        <f t="shared" ca="1" si="307"/>
        <v>0</v>
      </c>
      <c r="WK87" s="544">
        <f t="shared" ca="1" si="308"/>
        <v>0</v>
      </c>
      <c r="WL87" s="544">
        <f t="shared" ca="1" si="308"/>
        <v>0</v>
      </c>
      <c r="WM87" s="544">
        <f t="shared" ca="1" si="308"/>
        <v>0</v>
      </c>
      <c r="WN87" s="544">
        <f t="shared" ca="1" si="308"/>
        <v>0</v>
      </c>
      <c r="WO87" s="544">
        <f t="shared" ca="1" si="308"/>
        <v>0</v>
      </c>
      <c r="WP87" s="544">
        <f t="shared" ca="1" si="308"/>
        <v>0</v>
      </c>
      <c r="WQ87" s="544">
        <f t="shared" ca="1" si="308"/>
        <v>0</v>
      </c>
      <c r="WR87" s="535" cm="1">
        <f t="array" aca="1" ref="WR87" ca="1">INDEX(WR$13:WR86,$B87+1,1)</f>
        <v>0</v>
      </c>
      <c r="WS87" s="411">
        <f t="shared" si="309"/>
        <v>19</v>
      </c>
      <c r="WT87" s="18"/>
      <c r="WU87" s="535" cm="1">
        <f t="array" aca="1" ref="WU87" ca="1">INDEX(WU$13:WU86,$B87+1,1)</f>
        <v>0</v>
      </c>
      <c r="WV87" s="411">
        <f t="shared" si="310"/>
        <v>0</v>
      </c>
      <c r="WW87" s="535" cm="1">
        <f t="array" aca="1" ref="WW87" ca="1">INDEX(WW$13:WW86,$B87+1,1)</f>
        <v>0</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535" t="str" cm="1">
        <f t="array" aca="1" ref="XH87" ca="1">INDEX(XH$13:XH86,$B87+1,1)</f>
        <v>-</v>
      </c>
      <c r="XI87" s="535" t="str" cm="1">
        <f t="array" aca="1" ref="XI87" ca="1">INDEX(XI$13:XI86,$B87+1,1)</f>
        <v>-</v>
      </c>
      <c r="XJ87" s="535" t="str" cm="1">
        <f t="array" aca="1" ref="XJ87" ca="1">INDEX(XJ$13:XJ86,$B87+1,1)</f>
        <v>-</v>
      </c>
      <c r="XK87" s="535" t="str" cm="1">
        <f t="array" aca="1" ref="XK87" ca="1">INDEX(XK$13:XK86,$B87+1,1)</f>
        <v>-</v>
      </c>
      <c r="XL87" s="535" t="str" cm="1">
        <f t="array" aca="1" ref="XL87" ca="1">INDEX(XL$13:XL86,$B87+1,1)</f>
        <v>-</v>
      </c>
      <c r="XM87" s="535" t="str" cm="1">
        <f t="array" aca="1" ref="XM87" ca="1">INDEX(XM$13:XM86,$B87+1,1)</f>
        <v>-</v>
      </c>
      <c r="XN87" s="18"/>
      <c r="XO87" s="411" t="b">
        <f t="shared" ca="1" si="311"/>
        <v>0</v>
      </c>
      <c r="XP87" s="535" t="str" cm="1">
        <f t="array" aca="1" ref="XP87" ca="1">INDEX(XP$13:XP86,$B87+1,1)</f>
        <v>-</v>
      </c>
      <c r="XQ87" s="535" t="str" cm="1">
        <f t="array" aca="1" ref="XQ87" ca="1">INDEX(XQ$13:XQ86,$B87+1,1)</f>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411">
        <f t="shared" ca="1" si="312"/>
        <v>0.35</v>
      </c>
      <c r="XW87" s="535" cm="1">
        <f t="array" aca="1" ref="XW87" ca="1">INDEX(XW$13:XW86,$B87+1,1)</f>
        <v>0</v>
      </c>
      <c r="XX87" s="535" cm="1">
        <f t="array" aca="1" ref="XX87" ca="1">INDEX(XX$13:XX86,$B87+1,1)</f>
        <v>0</v>
      </c>
      <c r="XY87" s="535" cm="1">
        <f t="array" aca="1" ref="XY87" ca="1">INDEX(XY$13:XY86,$B87+1,1)</f>
        <v>1</v>
      </c>
      <c r="XZ87" s="535" cm="1">
        <f t="array" aca="1" ref="XZ87" ca="1">INDEX(XZ$13:XZ86,$B87+1,1)</f>
        <v>0</v>
      </c>
      <c r="YA87" s="535" t="str" cm="1">
        <f t="array" aca="1" ref="YA87" ca="1">INDEX(YA$13:YA86,$B87+1,1)</f>
        <v>-</v>
      </c>
      <c r="YB87" s="545" cm="1">
        <f t="array" aca="1" ref="YB87" ca="1">INDEX(i.AgeJ,$AD87,1)</f>
        <v>0</v>
      </c>
      <c r="YC87" s="535" t="str" cm="1">
        <f t="array" aca="1" ref="YC87" ca="1">INDEX(YC$13:YC86,$B87+1,1)</f>
        <v>-</v>
      </c>
      <c r="YD87" s="411" t="str">
        <f t="shared" si="313"/>
        <v>-</v>
      </c>
      <c r="YE87" s="411" t="str">
        <f t="shared" si="313"/>
        <v>-</v>
      </c>
      <c r="YF87" s="535" t="str" cm="1">
        <f t="array" aca="1" ref="YF87" ca="1">INDEX(YF$13:YF86,$B87+1,1)</f>
        <v>-</v>
      </c>
      <c r="YG87" s="535" t="str" cm="1">
        <f t="array" aca="1" ref="YG87" ca="1">INDEX(YG$13:YG86,$B87+1,1)</f>
        <v>-</v>
      </c>
      <c r="YH87" s="535" t="str" cm="1">
        <f t="array" aca="1" ref="YH87" ca="1">INDEX(YH$13:YH86,$B87+1,1)</f>
        <v>-</v>
      </c>
      <c r="YI87" s="535" t="str" cm="1">
        <f t="array" aca="1" ref="YI87" ca="1">INDEX(YI$13:YI86,$B87+1,1)</f>
        <v>-</v>
      </c>
      <c r="YJ87" s="535" t="str" cm="1">
        <f t="array" aca="1" ref="YJ87" ca="1">INDEX(YJ$13:YJ86,$B87+1,1)</f>
        <v>-</v>
      </c>
      <c r="YK87" s="535" t="b" cm="1">
        <f t="array" aca="1" ref="YK87" ca="1">INDEX(YK$13:YK86,$B87+1,1)</f>
        <v>1</v>
      </c>
      <c r="YL87" s="535" t="str" cm="1">
        <f t="array" aca="1" ref="YL87" ca="1">INDEX(YL$13:YL86,$B87+1,1)</f>
        <v>-</v>
      </c>
      <c r="YM87" s="535" cm="1">
        <f t="array" aca="1" ref="YM87" ca="1">INDEX(YM$13:YM86,$B87+1,1)</f>
        <v>0</v>
      </c>
      <c r="YN87" s="535" cm="1">
        <f t="array" aca="1" ref="YN87" ca="1">INDEX(YN$13:YN86,$B87+1,1)</f>
        <v>0</v>
      </c>
      <c r="YO87" s="535" cm="1">
        <f t="array" aca="1" ref="YO87" ca="1">INDEX(YO$13:YO86,$B87+1,1)</f>
        <v>0</v>
      </c>
      <c r="YP87" s="18"/>
      <c r="YQ87" s="411">
        <f t="shared" si="314"/>
        <v>50</v>
      </c>
      <c r="YR87" s="411">
        <f t="shared" si="314"/>
        <v>50</v>
      </c>
      <c r="YS87" s="411">
        <f t="shared" si="314"/>
        <v>50</v>
      </c>
      <c r="YT87" s="411">
        <f t="shared" si="314"/>
        <v>50</v>
      </c>
      <c r="YU87" s="535" cm="1">
        <f t="array" aca="1" ref="YU87" ca="1">INDEX(YU$13:YU86,$B87+1,1)</f>
        <v>1</v>
      </c>
      <c r="YV87" s="535" cm="1">
        <f t="array" aca="1" ref="YV87" ca="1">INDEX(YV$13:YV86,$B87+1,1)</f>
        <v>1</v>
      </c>
      <c r="YW87" s="535" cm="1">
        <f t="array" aca="1" ref="YW87" ca="1">INDEX(YW$13:YW86,$B87+1,1)</f>
        <v>1</v>
      </c>
      <c r="YX87" s="535" cm="1">
        <f t="array" aca="1" ref="YX87" ca="1">INDEX(YX$13:YX86,$B87+1,1)</f>
        <v>1</v>
      </c>
      <c r="YY87" s="535" t="str" cm="1">
        <f t="array" aca="1" ref="YY87" ca="1">INDEX(YY$13:YY86,$B87+1,1)</f>
        <v>-</v>
      </c>
      <c r="YZ87" s="535" t="str" cm="1">
        <f t="array" aca="1" ref="YZ87" ca="1">INDEX(YZ$13:YZ86,$B87+1,1)</f>
        <v>-</v>
      </c>
      <c r="ZA87" s="535" t="str" cm="1">
        <f t="array" aca="1" ref="ZA87" ca="1">INDEX(ZA$13:ZA86,$B87+1,1)</f>
        <v>-</v>
      </c>
      <c r="ZB87" s="535" t="str" cm="1">
        <f t="array" aca="1" ref="ZB87" ca="1">INDEX(ZB$13:ZB86,$B87+1,1)</f>
        <v>-</v>
      </c>
      <c r="ZC87" s="535" t="str" cm="1">
        <f t="array" aca="1" ref="ZC87" ca="1">INDEX(ZC$13:ZC86,$B87+1,1)</f>
        <v>-</v>
      </c>
      <c r="ZD87" s="18"/>
      <c r="ZE87" s="411">
        <f t="shared" ca="1" si="315"/>
        <v>1</v>
      </c>
      <c r="ZF87" s="18"/>
      <c r="ZG87" s="535" t="str" cm="1">
        <f t="array" aca="1" ref="ZG87" ca="1">INDEX(ZG$13:ZG86,$B87+1,1)</f>
        <v>-</v>
      </c>
      <c r="ZH87" s="535" t="str" cm="1">
        <f t="array" aca="1" ref="ZH87" ca="1">INDEX(ZH$13:ZH86,$B87+1,1)</f>
        <v>-</v>
      </c>
      <c r="ZI87" s="535" t="str" cm="1">
        <f t="array" aca="1" ref="ZI87" ca="1">INDEX(ZI$13:ZI86,$B87+1,1)</f>
        <v>-</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43">
        <f t="shared" ca="1" si="316"/>
        <v>652</v>
      </c>
      <c r="ZP87" s="543">
        <f t="shared" ca="1" si="316"/>
        <v>686</v>
      </c>
      <c r="ZQ87" s="543">
        <f t="shared" ca="1" si="316"/>
        <v>721</v>
      </c>
      <c r="ZR87" s="459">
        <f t="shared" ca="1" si="317"/>
        <v>469</v>
      </c>
      <c r="ZS87" s="459">
        <f t="shared" ca="1" si="317"/>
        <v>504</v>
      </c>
      <c r="ZT87" s="459">
        <f t="shared" ca="1" si="317"/>
        <v>539</v>
      </c>
      <c r="ZU87" s="459">
        <f t="shared" ca="1" si="318"/>
        <v>385</v>
      </c>
      <c r="ZV87" s="459">
        <f t="shared" ca="1" si="318"/>
        <v>420</v>
      </c>
      <c r="ZW87" s="459">
        <f t="shared" ca="1" si="318"/>
        <v>455</v>
      </c>
      <c r="ZX87" s="535" t="str" cm="1">
        <f t="array" aca="1" ref="ZX87" ca="1">INDEX(ZX$13:ZX86,$B87+1,1)</f>
        <v>-</v>
      </c>
      <c r="ZY87" s="535" t="str" cm="1">
        <f t="array" aca="1" ref="ZY87" ca="1">INDEX(ZY$13:ZY86,$B87+1,1)</f>
        <v>-</v>
      </c>
      <c r="ZZ87" s="535" t="str" cm="1">
        <f t="array" aca="1" ref="ZZ87" ca="1">INDEX(ZZ$13:ZZ86,$B87+1,1)</f>
        <v>-</v>
      </c>
      <c r="AAA87" s="535" t="str" cm="1">
        <f t="array" aca="1" ref="AAA87" ca="1">INDEX(AAA$13:AAA86,$B87+1,1)</f>
        <v>-</v>
      </c>
      <c r="AAB87" s="535" t="str" cm="1">
        <f t="array" aca="1" ref="AAB87" ca="1">INDEX(AAB$13:AAB86,$B87+1,1)</f>
        <v>-</v>
      </c>
      <c r="AAC87" s="535" t="str" cm="1">
        <f t="array" aca="1" ref="AAC87" ca="1">INDEX(AAC$13:AAC86,$B87+1,1)</f>
        <v>-</v>
      </c>
      <c r="AAD87" s="535" t="str" cm="1">
        <f t="array" aca="1" ref="AAD87" ca="1">INDEX(AAD$13:AAD86,$B87+1,1)</f>
        <v>-</v>
      </c>
      <c r="AAE87" s="535" t="str" cm="1">
        <f t="array" aca="1" ref="AAE87" ca="1">INDEX(AAE$13:AAE86,$B87+1,1)</f>
        <v>-</v>
      </c>
      <c r="AAF87" s="535" t="str" cm="1">
        <f t="array" aca="1" ref="AAF87" ca="1">INDEX(AAF$13:AAF86,$B87+1,1)</f>
        <v>-</v>
      </c>
      <c r="AAG87" s="535" t="str" cm="1">
        <f t="array" aca="1" ref="AAG87" ca="1">INDEX(AAG$13:AAG86,$B87+1,1)</f>
        <v>-</v>
      </c>
      <c r="AAH87" s="535" t="str" cm="1">
        <f t="array" aca="1" ref="AAH87" ca="1">INDEX(AAH$13:AAH86,$B87+1,1)</f>
        <v>-</v>
      </c>
      <c r="AAI87" s="535" t="str" cm="1">
        <f t="array" aca="1" ref="AAI87" ca="1">INDEX(AAI$13:AAI86,$B87+1,1)</f>
        <v>-</v>
      </c>
      <c r="AAJ87" s="535" t="str" cm="1">
        <f t="array" aca="1" ref="AAJ87" ca="1">INDEX(AAJ$13:AAJ86,$B87+1,1)</f>
        <v>-</v>
      </c>
      <c r="AAK87" s="535" t="str" cm="1">
        <f t="array" aca="1" ref="AAK87" ca="1">INDEX(AAK$13:AAK86,$B87+1,1)</f>
        <v>-</v>
      </c>
      <c r="AAL87" s="535" cm="1">
        <f t="array" aca="1" ref="AAL87" ca="1">INDEX(AAL$13:AAL86,$B87+1,1)</f>
        <v>0</v>
      </c>
      <c r="AAM87" s="535" t="str" cm="1">
        <f t="array" aca="1" ref="AAM87" ca="1">INDEX(AAM$13:AAM86,$B87+1,1)</f>
        <v>-</v>
      </c>
      <c r="AAN87" s="535" t="str" cm="1">
        <f t="array" aca="1" ref="AAN87" ca="1">INDEX(AAN$13:AAN86,$B87+1,1)</f>
        <v>-</v>
      </c>
      <c r="AAO87" s="535" t="str" cm="1">
        <f t="array" aca="1" ref="AAO87" ca="1">INDEX(AAO$13:AAO86,$B87+1,1)</f>
        <v>-</v>
      </c>
      <c r="AAP87" s="535" t="str" cm="1">
        <f t="array" aca="1" ref="AAP87" ca="1">INDEX(AAP$13:AAP86,$B87+1,1)</f>
        <v>-</v>
      </c>
      <c r="AAQ87" s="535" t="str" cm="1">
        <f t="array" aca="1" ref="AAQ87" ca="1">INDEX(AAQ$13:AAQ86,$B87+1,1)</f>
        <v>-</v>
      </c>
      <c r="AAR87" s="535" cm="1">
        <f t="array" aca="1" ref="AAR87" ca="1">INDEX(AAR$13:AAR86,$B87+1,1)</f>
        <v>0</v>
      </c>
      <c r="AAS87" s="535" t="str" cm="1">
        <f t="array" aca="1" ref="AAS87" ca="1">INDEX(AAS$13:AAS86,$B87+1,1)</f>
        <v>-</v>
      </c>
      <c r="AAT87" s="535" t="str" cm="1">
        <f t="array" aca="1" ref="AAT87" ca="1">INDEX(AAT$13:AAT86,$B87+1,1)</f>
        <v>-</v>
      </c>
      <c r="AAU87" s="535" t="str" cm="1">
        <f t="array" aca="1" ref="AAU87" ca="1">INDEX(AAU$13:AAU86,$B87+1,1)</f>
        <v>-</v>
      </c>
      <c r="AAV87" s="535" cm="1">
        <f t="array" aca="1" ref="AAV87" ca="1">INDEX(AAV$13:AAV86,$B87+1,1)</f>
        <v>1</v>
      </c>
      <c r="AAW87" s="535" cm="1">
        <f t="array" aca="1" ref="AAW87" ca="1">INDEX(AAW$13:AAW86,$B87+1,1)</f>
        <v>1</v>
      </c>
      <c r="AAX87" s="535" t="str" cm="1">
        <f t="array" aca="1" ref="AAX87" ca="1">INDEX(AAX$13:AAX86,$B87+1,1)</f>
        <v>-</v>
      </c>
      <c r="AAY87" s="535" t="str" cm="1">
        <f t="array" aca="1" ref="AAY87" ca="1">INDEX(AAY$13:AAY86,$B87+1,1)</f>
        <v>-</v>
      </c>
      <c r="AAZ87" s="535" t="str" cm="1">
        <f t="array" aca="1" ref="AAZ87" ca="1">INDEX(AAZ$13:AAZ86,$B87+1,1)</f>
        <v>-</v>
      </c>
      <c r="ABA87" s="535" t="str" cm="1">
        <f t="array" aca="1" ref="ABA87" ca="1">INDEX(ABA$13:ABA86,$B87+1,1)</f>
        <v>-</v>
      </c>
      <c r="ABB87" s="535" t="str" cm="1">
        <f t="array" aca="1" ref="ABB87" ca="1">INDEX(ABB$13:ABB86,$B87+1,1)</f>
        <v>-</v>
      </c>
      <c r="ABC87" s="535" t="str" cm="1">
        <f t="array" aca="1" ref="ABC87" ca="1">INDEX(ABC$13:ABC86,$B87+1,1)</f>
        <v>-</v>
      </c>
      <c r="ABD87" s="535" t="str" cm="1">
        <f t="array" aca="1" ref="ABD87" ca="1">INDEX(ABD$13:ABD86,$B87+1,1)</f>
        <v>-</v>
      </c>
      <c r="ABE87" s="535" t="str" cm="1">
        <f t="array" aca="1" ref="ABE87" ca="1">INDEX(ABE$13:ABE86,$B87+1,1)</f>
        <v>-</v>
      </c>
      <c r="ABF87" s="535" t="str" cm="1">
        <f t="array" aca="1" ref="ABF87" ca="1">INDEX(ABF$13:ABF86,$B87+1,1)</f>
        <v>-</v>
      </c>
      <c r="ABG87" s="535" t="str" cm="1">
        <f t="array" aca="1" ref="ABG87" ca="1">INDEX(ABG$13:ABG86,$B87+1,1)</f>
        <v>-</v>
      </c>
      <c r="ABH87" s="535" t="str" cm="1">
        <f t="array" aca="1" ref="ABH87" ca="1">INDEX(ABH$13:ABH86,$B87+1,1)</f>
        <v>-</v>
      </c>
      <c r="ABI87" s="535" t="str" cm="1">
        <f t="array" aca="1" ref="ABI87" ca="1">INDEX(ABI$13:ABI86,$B87+1,1)</f>
        <v>-</v>
      </c>
      <c r="ABJ87" s="535" t="str" cm="1">
        <f t="array" aca="1" ref="ABJ87" ca="1">INDEX(ABJ$13:ABJ86,$B87+1,1)</f>
        <v>-</v>
      </c>
      <c r="ABK87" s="18"/>
      <c r="ABL87" s="545" t="str">
        <f t="shared" ca="1" si="319"/>
        <v>-</v>
      </c>
      <c r="ABM87" s="545" t="str">
        <f t="shared" ca="1" si="319"/>
        <v>-</v>
      </c>
      <c r="ABN87" s="545" t="str">
        <f t="shared" ca="1" si="319"/>
        <v>-</v>
      </c>
      <c r="ABO87" s="545" t="str">
        <f t="shared" ca="1" si="319"/>
        <v>-</v>
      </c>
      <c r="ABP87" s="545" t="str">
        <f t="shared" ca="1" si="319"/>
        <v>-</v>
      </c>
      <c r="ABQ87" s="545" t="str">
        <f t="shared" ca="1" si="319"/>
        <v>-</v>
      </c>
      <c r="ABR87" s="545" t="str">
        <f t="shared" ca="1" si="319"/>
        <v>-</v>
      </c>
      <c r="ABS87" s="545" t="str">
        <f t="shared" ca="1" si="319"/>
        <v>-</v>
      </c>
      <c r="ABT87" s="545" t="str">
        <f t="shared" ca="1" si="319"/>
        <v>-</v>
      </c>
      <c r="ABU87" s="545" t="str">
        <f t="shared" ca="1" si="319"/>
        <v>-</v>
      </c>
      <c r="ABV87" s="545" t="str">
        <f t="shared" ca="1" si="320"/>
        <v>-</v>
      </c>
      <c r="ABW87" s="545" t="str">
        <f t="shared" ca="1" si="320"/>
        <v>-</v>
      </c>
      <c r="ABX87" s="545" t="str">
        <f t="shared" ca="1" si="320"/>
        <v>-</v>
      </c>
      <c r="ABY87" s="545" t="str">
        <f t="shared" ca="1" si="320"/>
        <v>-</v>
      </c>
      <c r="ABZ87" s="545" t="str">
        <f t="shared" ca="1" si="320"/>
        <v>-</v>
      </c>
      <c r="ACA87" s="545" t="b">
        <f t="shared" ca="1" si="320"/>
        <v>1</v>
      </c>
      <c r="ACB87" s="545" t="str">
        <f t="shared" ca="1" si="320"/>
        <v>-</v>
      </c>
      <c r="ACC87" s="545" t="str">
        <f t="shared" ca="1" si="320"/>
        <v>-</v>
      </c>
      <c r="ACD87" s="545" t="str">
        <f t="shared" ca="1" si="320"/>
        <v>-</v>
      </c>
      <c r="ACE87" s="545" t="str">
        <f t="shared" ca="1" si="320"/>
        <v>-</v>
      </c>
      <c r="ACF87" s="545" t="str">
        <f t="shared" ca="1" si="321"/>
        <v>-</v>
      </c>
      <c r="ACG87" s="545" t="str">
        <f t="shared" ca="1" si="321"/>
        <v>-</v>
      </c>
      <c r="ACH87" s="545" t="str">
        <f t="shared" ca="1" si="321"/>
        <v>-</v>
      </c>
      <c r="ACI87" s="545" t="str">
        <f t="shared" ca="1" si="321"/>
        <v>-</v>
      </c>
      <c r="ACJ87" s="545" t="str">
        <f t="shared" ca="1" si="321"/>
        <v>-</v>
      </c>
      <c r="ACK87" s="545" t="str">
        <f t="shared" ca="1" si="321"/>
        <v>-</v>
      </c>
      <c r="ACL87" s="545" t="str">
        <f t="shared" ca="1" si="321"/>
        <v>-</v>
      </c>
      <c r="ACM87" s="545" t="str">
        <f t="shared" ca="1" si="321"/>
        <v>-</v>
      </c>
      <c r="ACN87" s="545" t="str">
        <f t="shared" ca="1" si="321"/>
        <v>-</v>
      </c>
      <c r="ACO87" s="545" t="str">
        <f t="shared" ca="1" si="321"/>
        <v>-</v>
      </c>
      <c r="ACP87" s="545" t="str">
        <f t="shared" ca="1" si="322"/>
        <v>-</v>
      </c>
      <c r="ACQ87" s="545" t="str">
        <f t="shared" ca="1" si="322"/>
        <v>-</v>
      </c>
      <c r="ACR87" s="545" t="str">
        <f t="shared" ca="1" si="322"/>
        <v>-</v>
      </c>
      <c r="ACS87" s="545" t="b">
        <f t="shared" ca="1" si="322"/>
        <v>1</v>
      </c>
      <c r="ACT87" s="545" t="str">
        <f t="shared" ca="1" si="322"/>
        <v>-</v>
      </c>
      <c r="ACU87" s="545" t="str">
        <f t="shared" ca="1" si="322"/>
        <v>-</v>
      </c>
      <c r="ACV87" s="545" t="str">
        <f t="shared" ca="1" si="322"/>
        <v>-</v>
      </c>
      <c r="ACW87" s="545" t="str">
        <f t="shared" ca="1" si="322"/>
        <v>-</v>
      </c>
      <c r="ACX87" s="545" t="str">
        <f t="shared" ca="1" si="322"/>
        <v>-</v>
      </c>
      <c r="ACY87" s="545" t="str">
        <f t="shared" ca="1" si="322"/>
        <v>-</v>
      </c>
      <c r="ACZ87" s="545" t="str">
        <f t="shared" ca="1" si="323"/>
        <v>-</v>
      </c>
      <c r="ADA87" s="545" t="str">
        <f t="shared" ca="1" si="323"/>
        <v>-</v>
      </c>
      <c r="ADB87" s="545" t="str">
        <f t="shared" ca="1" si="323"/>
        <v>-</v>
      </c>
      <c r="ADC87" s="545" t="str">
        <f t="shared" ca="1" si="323"/>
        <v>-</v>
      </c>
      <c r="ADD87" s="545" t="str">
        <f t="shared" ca="1" si="323"/>
        <v>-</v>
      </c>
      <c r="ADE87" s="545" t="str">
        <f t="shared" ca="1" si="323"/>
        <v>-</v>
      </c>
      <c r="ADF87" s="545" t="str">
        <f t="shared" ca="1" si="323"/>
        <v>-</v>
      </c>
      <c r="ADG87" s="545" t="str">
        <f t="shared" ca="1" si="323"/>
        <v>-</v>
      </c>
      <c r="ADH87" s="545" t="str">
        <f t="shared" ca="1" si="323"/>
        <v>-</v>
      </c>
      <c r="ADI87" s="545" t="str">
        <f t="shared" ca="1" si="323"/>
        <v>-</v>
      </c>
      <c r="ADJ87" s="545" t="str">
        <f t="shared" ca="1" si="324"/>
        <v>-</v>
      </c>
      <c r="ADK87" s="545" t="b">
        <f t="shared" ca="1" si="324"/>
        <v>1</v>
      </c>
      <c r="ADL87" s="545" t="str">
        <f t="shared" ca="1" si="324"/>
        <v>-</v>
      </c>
      <c r="ADM87" s="545" t="str">
        <f t="shared" ca="1" si="324"/>
        <v>-</v>
      </c>
      <c r="ADN87" s="545" t="str">
        <f t="shared" ca="1" si="324"/>
        <v>-</v>
      </c>
      <c r="ADO87" s="545" t="str">
        <f t="shared" ca="1" si="324"/>
        <v>-</v>
      </c>
      <c r="ADP87" s="545" t="str">
        <f t="shared" ca="1" si="324"/>
        <v>-</v>
      </c>
      <c r="ADQ87" s="545" t="str">
        <f t="shared" ca="1" si="324"/>
        <v>-</v>
      </c>
      <c r="ADR87" s="545" t="str">
        <f t="shared" ca="1" si="324"/>
        <v>-</v>
      </c>
      <c r="ADS87" s="545" t="str">
        <f t="shared" ca="1" si="324"/>
        <v>-</v>
      </c>
      <c r="ADT87" s="545" t="str">
        <f t="shared" ca="1" si="325"/>
        <v>-</v>
      </c>
      <c r="ADU87" s="545" t="str">
        <f t="shared" ca="1" si="325"/>
        <v>-</v>
      </c>
      <c r="ADV87" s="545" t="str">
        <f t="shared" ca="1" si="325"/>
        <v>-</v>
      </c>
      <c r="ADW87" s="545" t="str">
        <f t="shared" ca="1" si="325"/>
        <v>-</v>
      </c>
      <c r="ADX87" s="545" t="str">
        <f t="shared" ca="1" si="325"/>
        <v>-</v>
      </c>
      <c r="ADY87" s="545" t="str">
        <f t="shared" ca="1" si="325"/>
        <v>-</v>
      </c>
      <c r="ADZ87" s="545" t="str">
        <f t="shared" ca="1" si="325"/>
        <v>-</v>
      </c>
      <c r="AEA87" s="545" t="str">
        <f t="shared" ca="1" si="325"/>
        <v>-</v>
      </c>
      <c r="AEB87" s="545" t="str">
        <f t="shared" ca="1" si="325"/>
        <v>-</v>
      </c>
      <c r="AEC87" s="545" t="b">
        <f t="shared" ca="1" si="325"/>
        <v>1</v>
      </c>
      <c r="AED87" s="545" t="str">
        <f t="shared" ca="1" si="326"/>
        <v>-</v>
      </c>
      <c r="AEE87" s="545" t="str">
        <f t="shared" ca="1" si="326"/>
        <v>-</v>
      </c>
      <c r="AEF87" s="545" t="str">
        <f t="shared" ca="1" si="326"/>
        <v>-</v>
      </c>
      <c r="AEG87" s="545" t="str">
        <f t="shared" ca="1" si="326"/>
        <v>-</v>
      </c>
      <c r="AEH87" s="545" t="str">
        <f t="shared" ca="1" si="326"/>
        <v>-</v>
      </c>
      <c r="AEI87" s="545" t="str">
        <f t="shared" ca="1" si="326"/>
        <v>-</v>
      </c>
      <c r="AEJ87" s="545" t="str">
        <f t="shared" ca="1" si="326"/>
        <v>-</v>
      </c>
      <c r="AEK87" s="545" t="str">
        <f t="shared" ca="1" si="326"/>
        <v>-</v>
      </c>
      <c r="AEL87" s="545" t="str">
        <f t="shared" ca="1" si="326"/>
        <v>-</v>
      </c>
      <c r="AEM87" s="545" t="str">
        <f t="shared" ca="1" si="326"/>
        <v>-</v>
      </c>
      <c r="AEN87" s="545" t="str">
        <f t="shared" ca="1" si="327"/>
        <v>-</v>
      </c>
      <c r="AEO87" s="545" t="str">
        <f t="shared" ca="1" si="327"/>
        <v>-</v>
      </c>
      <c r="AEP87" s="545" t="str">
        <f t="shared" ca="1" si="327"/>
        <v>-</v>
      </c>
      <c r="AEQ87" s="545" t="str">
        <f t="shared" ca="1" si="327"/>
        <v>-</v>
      </c>
      <c r="AER87" s="545" t="str">
        <f t="shared" ca="1" si="327"/>
        <v>-</v>
      </c>
      <c r="AES87" s="545" t="str">
        <f t="shared" ca="1" si="327"/>
        <v>-</v>
      </c>
      <c r="AET87" s="545" t="str">
        <f t="shared" ca="1" si="327"/>
        <v>-</v>
      </c>
      <c r="AEU87" s="545" t="b">
        <f t="shared" ca="1" si="327"/>
        <v>1</v>
      </c>
      <c r="AEV87" s="545" t="str">
        <f t="shared" ca="1" si="327"/>
        <v>-</v>
      </c>
      <c r="AEW87" s="545" t="str">
        <f t="shared" ca="1" si="327"/>
        <v>-</v>
      </c>
      <c r="AEX87" s="535" cm="1">
        <f t="array" aca="1" ref="AEX87" ca="1">INDEX(AEX$13:AEX86,$B87+1,1)</f>
        <v>0</v>
      </c>
      <c r="AEY87" s="483">
        <v>0</v>
      </c>
    </row>
    <row r="88" spans="1:831" outlineLevel="2">
      <c r="A88" s="18">
        <f t="shared" si="221"/>
        <v>75</v>
      </c>
      <c r="B88" s="191">
        <f t="shared" ca="1" si="343"/>
        <v>51</v>
      </c>
      <c r="C88" s="458">
        <f t="shared" ca="1" si="225"/>
        <v>1200</v>
      </c>
      <c r="D88" s="119" t="str">
        <f t="shared" ca="1" si="226"/>
        <v>GSW</v>
      </c>
      <c r="E88" t="b">
        <v>0</v>
      </c>
      <c r="F88" t="b">
        <v>0</v>
      </c>
      <c r="G88" t="b">
        <f t="shared" si="373"/>
        <v>0</v>
      </c>
      <c r="H88" s="191">
        <f t="shared" ca="1" si="338"/>
        <v>24</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4</v>
      </c>
      <c r="N88" s="475">
        <v>2</v>
      </c>
      <c r="O88" s="535" cm="1">
        <f t="array" aca="1" ref="O88" ca="1">INDEX(O$13:O87,$B88+1,1)</f>
        <v>2</v>
      </c>
      <c r="P88" s="535" cm="1">
        <f t="array" aca="1" ref="P88" ca="1">INDEX(P$13:P87,$B88+1,1)</f>
        <v>0</v>
      </c>
      <c r="Q88" s="535" cm="1">
        <f t="array" aca="1" ref="Q88" ca="1">INDEX(Q$13:Q87,$B88+1,1)</f>
        <v>1</v>
      </c>
      <c r="R88" s="535" cm="1">
        <f t="array" aca="1" ref="R88" ca="1">INDEX(R$13:R87,$B88+1,1)</f>
        <v>1</v>
      </c>
      <c r="S88" s="535" cm="1">
        <f t="array" aca="1" ref="S88" ca="1">INDEX(S$13:S87,$B88+1,1)</f>
        <v>1</v>
      </c>
      <c r="T88" s="411">
        <f t="shared" ca="1" si="228"/>
        <v>2</v>
      </c>
      <c r="U88" s="411">
        <f t="shared" ca="1" si="228"/>
        <v>2</v>
      </c>
      <c r="V88" s="411">
        <f t="shared" ca="1" si="229"/>
        <v>2</v>
      </c>
      <c r="W88" s="777" t="b">
        <f t="shared" ca="1" si="230"/>
        <v>1</v>
      </c>
      <c r="X88" s="777" t="b">
        <f t="shared" ca="1" si="230"/>
        <v>1</v>
      </c>
      <c r="Y88" s="777" t="b">
        <f t="shared" ca="1" si="230"/>
        <v>1</v>
      </c>
      <c r="Z88" s="796" t="b" cm="1">
        <f t="array" aca="1" ref="Z88" ca="1">INDEX(Z$13:Z87,$B88+1,1)</f>
        <v>0</v>
      </c>
      <c r="AA88" s="411">
        <f t="shared" ca="1" si="328"/>
        <v>6</v>
      </c>
      <c r="AB88" s="411">
        <f t="shared" ca="1" si="231"/>
        <v>6</v>
      </c>
      <c r="AC88" s="535" cm="1">
        <f t="array" aca="1" ref="AC88" ca="1">INDEX(AC$13:AC87,$B88+1,1)</f>
        <v>6</v>
      </c>
      <c r="AD88" s="535" cm="1">
        <f t="array" aca="1" ref="AD88" ca="1">INDEX(AD$13:AD87,$B88+1,1)</f>
        <v>6</v>
      </c>
      <c r="AE88" s="535" cm="1">
        <f t="array" aca="1" ref="AE88" ca="1">INDEX(AE$13:AE87,$B88+1,1)</f>
        <v>0</v>
      </c>
      <c r="AF88" s="535" cm="1">
        <f t="array" aca="1" ref="AF88" ca="1">INDEX(AF$13:AF87,$B88+1,1)</f>
        <v>0</v>
      </c>
      <c r="AG88" s="535" cm="1">
        <f t="array" aca="1" ref="AG88" ca="1">INDEX(AG$13:AG87,$B88+1,1)</f>
        <v>0</v>
      </c>
      <c r="AH88" s="535" cm="1">
        <f t="array" aca="1" ref="AH88" ca="1">INDEX(AH$13:AH87,$B88+1,1)</f>
        <v>0</v>
      </c>
      <c r="AI88" s="87">
        <f t="shared" ca="1" si="350"/>
        <v>2</v>
      </c>
      <c r="AJ88" s="87">
        <f ca="1">INDEX(CHOOSE($N88,DataAutumn!i.AdultDrys,DataWinter!i.AdultDrys,DataSpring!i.AdultDrys),1,$T88)</f>
        <v>1</v>
      </c>
      <c r="AK88" s="535" cm="1">
        <f t="array" aca="1" ref="AK88" ca="1">INDEX(AK$13:AK87,$B88+1,1)</f>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t="s">
        <v>532</v>
      </c>
      <c r="BA88" s="312" t="str">
        <f ca="1">LEFT(BA87,LEN($BA$57))     &amp;    TEXT($H88," 00000 ")        &amp;      INDEX(i.ModelStructure,$I88,1)    &amp;" "
&amp; $D88                &amp;    " Past" &amp; TEXT($XV88,"??0%;;??0%;    ") &amp; IF($DK88=0," SFM","")&amp;IF($DK88=1," MFM","")&amp;IF($DK88=7," Mat","")&amp;IF($DQ88=TRUE,"&amp;BBT","    ")              &amp;      " TOL"&amp;INDEX(i.TOL_Desc,1,$N88)
&amp; " Scan"&amp;$AK88       &amp;    CHOOSE($K88+1," CFS"," GFS"," NFS")
&amp; " RR"&amp;TEXT(SUM($FD88:$FE88),"+00%;-00%;    ;@")
&amp; " EL"&amp;IF($EZ88="-","_Opt",TEXT($EZ88,"000%"))
&amp; " Emptys_"&amp;CHOOSE($AI88,"Free  ","Retain","Sell  ","Single")
&amp; " ("&amp;IF(OR($ZH88,AND($ZH88="-",$DD88)),"P","E")   &amp;IF(OR($ZJ88,AND($ZJ88="-",$DE88)),"T","t")        &amp;     "_F"&amp;IF($AAG88&lt;&gt;FALSE,3,0)+COUNTIF($ZY88:$AAC88,TRUE)+COUNTIF($BV88:$BW88,"&gt;0")&amp;IF($AAE88&lt;&gt;FALSE,3,0)+COUNTIF($BV88:$BW88,"&gt;0")&amp;"N"&amp;IF($AAJ88&lt;&gt;"-",$AAJ88,$DI88)&amp;IF($AAK88&lt;&gt;"-",$AAK88,$DJ88)&amp;"L"&amp;$AAV88&amp;$AAW88&amp;")"</f>
        <v>GHG 00024 SE GSW Past 35% MFM     TOLWin Scan2 GFS RR+01% EL000% Emptys_Retain (PT_F33N11L11)</v>
      </c>
      <c r="BB88" s="8" t="str">
        <f ca="1">IF(COUNTIF($BA$13:$BA88,$BA88)=1,"-","Dup")</f>
        <v>-</v>
      </c>
      <c r="BC88" s="18"/>
      <c r="BD88" s="535" t="str" cm="1">
        <f t="array" aca="1" ref="BD88" ca="1">INDEX(BD$13:BD87,$B88+1,1)</f>
        <v>-</v>
      </c>
      <c r="BE88" s="535" t="str" cm="1">
        <f t="array" aca="1" ref="BE88" ca="1">INDEX(BE$13:BE87,$B88+1,1)</f>
        <v>-</v>
      </c>
      <c r="BF88" s="535" t="str" cm="1">
        <f t="array" aca="1" ref="BF88" ca="1">INDEX(BF$13:BF87,$B88+1,1)</f>
        <v>-</v>
      </c>
      <c r="BG88" s="535" t="str" cm="1">
        <f t="array" aca="1" ref="BG88" ca="1">INDEX(BG$13:BG87,$B88+1,1)</f>
        <v>-</v>
      </c>
      <c r="BH88" s="535" t="str" cm="1">
        <f t="array" aca="1" ref="BH88" ca="1">INDEX(BH$13:BH87,$B88+1,1)</f>
        <v>-</v>
      </c>
      <c r="BI88" s="535" t="str" cm="1">
        <f t="array" aca="1" ref="BI88" ca="1">INDEX(BI$13:BI87,$B88+1,1)</f>
        <v>-</v>
      </c>
      <c r="BJ88" s="535" t="str" cm="1">
        <f t="array" aca="1" ref="BJ88" ca="1">INDEX(BJ$13:BJ87,$B88+1,1)</f>
        <v>-</v>
      </c>
      <c r="BK88" s="535" t="str" cm="1">
        <f t="array" aca="1" ref="BK88" ca="1">INDEX(BK$13:BK87,$B88+1,1)</f>
        <v>-</v>
      </c>
      <c r="BL88" s="535" t="str" cm="1">
        <f t="array" aca="1" ref="BL88" ca="1">INDEX(BL$13:BL87,$B88+1,1)</f>
        <v>-</v>
      </c>
      <c r="BM88" s="18"/>
      <c r="BN88" s="411" t="b">
        <f t="shared" ca="1" si="387"/>
        <v>1</v>
      </c>
      <c r="BO88" s="411" t="str">
        <f t="shared" ca="1" si="387"/>
        <v>-</v>
      </c>
      <c r="BP88" s="411" t="b">
        <f t="shared" ca="1" si="387"/>
        <v>0</v>
      </c>
      <c r="BQ88" s="411" t="str">
        <f t="shared" ca="1" si="387"/>
        <v>-</v>
      </c>
      <c r="BR88" s="411" t="str">
        <f t="shared" ca="1" si="387"/>
        <v>-</v>
      </c>
      <c r="BS88" s="411" t="str">
        <f t="shared" ca="1" si="387"/>
        <v>-</v>
      </c>
      <c r="BT88" s="411" t="str">
        <f t="shared" ca="1" si="387"/>
        <v>-</v>
      </c>
      <c r="BU88" s="411" t="str">
        <f t="shared" ca="1" si="387"/>
        <v>-</v>
      </c>
      <c r="BV88" s="411" t="str">
        <f t="shared" ca="1" si="387"/>
        <v>-</v>
      </c>
      <c r="BW88" s="411" t="str">
        <f t="shared" ca="1" si="387"/>
        <v>-</v>
      </c>
      <c r="BX88" s="411" t="str">
        <f t="shared" ca="1" si="387"/>
        <v>-</v>
      </c>
      <c r="BY88" s="411" t="str">
        <f t="shared" ca="1" si="387"/>
        <v>-</v>
      </c>
      <c r="BZ88" s="411" t="b">
        <f t="shared" ca="1" si="387"/>
        <v>0</v>
      </c>
      <c r="CA88" s="87">
        <f t="shared" ca="1" si="387"/>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233"/>
        <v>-</v>
      </c>
      <c r="CI88" s="411">
        <f t="shared" ca="1" si="234"/>
        <v>1</v>
      </c>
      <c r="CJ88" s="411">
        <f t="shared" ca="1" si="234"/>
        <v>1</v>
      </c>
      <c r="CK88" s="535" t="str" cm="1">
        <f t="array" aca="1" ref="CK88" ca="1">INDEX(CK$13:CK87,$B88+1,1)</f>
        <v>-</v>
      </c>
      <c r="CL88" s="535" t="str" cm="1">
        <f t="array" aca="1" ref="CL88" ca="1">INDEX(CL$13:CL87,$B88+1,1)</f>
        <v>-</v>
      </c>
      <c r="CM88" s="535" t="str" cm="1">
        <f t="array" aca="1" ref="CM88" ca="1">INDEX(CM$13:CM87,$B88+1,1)</f>
        <v>-</v>
      </c>
      <c r="CN88" s="411" t="str">
        <f t="shared" ca="1" si="235"/>
        <v>-</v>
      </c>
      <c r="CO88" s="411">
        <f t="shared" ca="1" si="236"/>
        <v>1</v>
      </c>
      <c r="CP88" s="411">
        <f t="shared" ca="1" si="236"/>
        <v>1</v>
      </c>
      <c r="CQ88" s="535" t="str" cm="1">
        <f t="array" aca="1" ref="CQ88" ca="1">INDEX(CQ$13:CQ87,$B88+1,1)</f>
        <v>-</v>
      </c>
      <c r="CR88" s="411" t="str">
        <f t="shared" ca="1" si="237"/>
        <v>-</v>
      </c>
      <c r="CS88" s="411">
        <f t="shared" ca="1" si="238"/>
        <v>1</v>
      </c>
      <c r="CT88" s="535" t="str" cm="1">
        <f t="array" aca="1" ref="CT88" ca="1">INDEX(CT$13:CT87,$B88+1,1)</f>
        <v>-</v>
      </c>
      <c r="CU88" s="535" t="str" cm="1">
        <f t="array" aca="1" ref="CU88" ca="1">INDEX(CU$13:CU87,$B88+1,1)</f>
        <v>-</v>
      </c>
      <c r="CV88" s="411">
        <f t="shared" ca="1" si="239"/>
        <v>1</v>
      </c>
      <c r="CW88" s="535" t="str" cm="1">
        <f t="array" aca="1" ref="CW88" ca="1">INDEX(CW$13:CW87,$B88+1,1)</f>
        <v>-</v>
      </c>
      <c r="CX88" s="411" t="str">
        <f t="shared" ca="1" si="240"/>
        <v>-</v>
      </c>
      <c r="CY88" s="411">
        <f t="shared" ca="1" si="241"/>
        <v>1</v>
      </c>
      <c r="CZ88" s="411">
        <f t="shared" ca="1" si="241"/>
        <v>1</v>
      </c>
      <c r="DA88" s="535" cm="1">
        <f t="array" aca="1" ref="DA88" ca="1">INDEX(DA$13:DA87,$B88+1,1)</f>
        <v>720</v>
      </c>
      <c r="DB88" s="535" cm="1">
        <f t="array" aca="1" ref="DB88" ca="1">INDEX(DB$13:DB87,$B88+1,1)</f>
        <v>720</v>
      </c>
      <c r="DC88" s="18"/>
      <c r="DD88" s="535" t="b" cm="1">
        <f t="array" aca="1" ref="DD88" ca="1">INDEX(DD$13:DD87,$B88+1,1)</f>
        <v>1</v>
      </c>
      <c r="DE88" s="535" t="b" cm="1">
        <f t="array" aca="1" ref="DE88" ca="1">INDEX(DE$13:DE87,$B88+1,1)</f>
        <v>1</v>
      </c>
      <c r="DF88" s="535" t="b" cm="1">
        <f t="array" aca="1" ref="DF88" ca="1">INDEX(DF$13:DF87,$B88+1,1)</f>
        <v>1</v>
      </c>
      <c r="DG88" s="87">
        <f t="shared" ca="1" si="329"/>
        <v>0</v>
      </c>
      <c r="DH88" s="804" cm="1">
        <f t="array" aca="1" ref="DH88" ca="1">VALUE(IFERROR(VALUE($K88),0) &amp; _xlfn.SWITCH($CD88,"-",4,$CD88) &amp; $L88 &amp; $T88 &amp; "00" &amp; $N88 &amp; $AK88 &amp; $R88 &amp; _xlfn.SWITCH($AM88,3,1,$AM88) &amp; _xlfn.SWITCH($M88,4,0,$M88) &amp; _xlfn.SWITCH($AD88,6,1,$AD88))</f>
        <v>142200221201</v>
      </c>
      <c r="DI88" s="535" cm="1">
        <f t="array" aca="1" ref="DI88" ca="1">INDEX(DI$13:DI87,$B88+1,1)</f>
        <v>1</v>
      </c>
      <c r="DJ88" s="535" cm="1">
        <f t="array" aca="1" ref="DJ88" ca="1">INDEX(DJ$13:DJ87,$B88+1,1)</f>
        <v>1</v>
      </c>
      <c r="DK88" s="411">
        <f t="shared" ca="1" si="242"/>
        <v>1</v>
      </c>
      <c r="DL88" s="411">
        <f t="shared" ca="1" si="242"/>
        <v>60</v>
      </c>
      <c r="DM88" s="411" t="str">
        <f t="shared" ca="1" si="242"/>
        <v>-</v>
      </c>
      <c r="DN88" s="411" t="str">
        <f t="shared" ca="1" si="242"/>
        <v>-</v>
      </c>
      <c r="DO88" s="411" t="str">
        <f t="shared" ca="1" si="242"/>
        <v>-</v>
      </c>
      <c r="DP88" s="411" t="str">
        <f t="shared" ca="1" si="242"/>
        <v>-</v>
      </c>
      <c r="DQ88" s="411" t="b">
        <f t="shared" ca="1" si="243"/>
        <v>0</v>
      </c>
      <c r="DR88" s="411" t="str">
        <f t="shared" ca="1" si="244"/>
        <v>-</v>
      </c>
      <c r="DS88" s="411" t="str">
        <f t="shared" ca="1" si="244"/>
        <v>-</v>
      </c>
      <c r="DT88" s="411" t="str">
        <f t="shared" ca="1" si="244"/>
        <v>-</v>
      </c>
      <c r="DU88" s="411" t="str">
        <f t="shared" ca="1" si="244"/>
        <v>-</v>
      </c>
      <c r="DV88" s="411">
        <f t="shared" ca="1" si="244"/>
        <v>500</v>
      </c>
      <c r="DW88" s="411">
        <f t="shared" ca="1" si="244"/>
        <v>500</v>
      </c>
      <c r="DX88" s="411" t="str">
        <f t="shared" ca="1" si="244"/>
        <v>-</v>
      </c>
      <c r="DY88" s="411" t="str">
        <f t="shared" ca="1" si="244"/>
        <v>-</v>
      </c>
      <c r="DZ88" s="411" t="str">
        <f t="shared" ca="1" si="244"/>
        <v>-</v>
      </c>
      <c r="EA88" s="411" t="str">
        <f t="shared" ca="1" si="385"/>
        <v>-</v>
      </c>
      <c r="EB88" s="411" t="str">
        <f t="shared" ca="1" si="385"/>
        <v>-</v>
      </c>
      <c r="EC88" s="535" cm="1">
        <f t="array" aca="1" ref="EC88" ca="1">INDEX(EC$13:EC87,$B88+1,1)</f>
        <v>0</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535" cm="1">
        <f t="array" aca="1" ref="EN88" ca="1">INDEX(EN$13:EN87,$B88+1,1)</f>
        <v>999999</v>
      </c>
      <c r="EO88" s="535" cm="1">
        <f t="array" aca="1" ref="EO88" ca="1">INDEX(EO$13:EO87,$B88+1,1)</f>
        <v>999999</v>
      </c>
      <c r="EP88" s="782">
        <f t="shared" ca="1" si="246"/>
        <v>0</v>
      </c>
      <c r="EQ88" s="782">
        <f t="shared" ca="1" si="246"/>
        <v>0</v>
      </c>
      <c r="ER88" s="782">
        <f t="shared" ca="1" si="246"/>
        <v>999999</v>
      </c>
      <c r="ES88" s="800" t="str">
        <f t="shared" ca="1" si="330"/>
        <v>-</v>
      </c>
      <c r="ET88" s="800" t="str">
        <f t="shared" ca="1" si="247"/>
        <v>-</v>
      </c>
      <c r="EU88" s="801" t="str">
        <f t="shared" ca="1" si="248"/>
        <v>-</v>
      </c>
      <c r="EV88" s="802" t="str">
        <f t="shared" ca="1" si="374"/>
        <v>-</v>
      </c>
      <c r="EW88" s="781">
        <f t="shared" ca="1" si="249"/>
        <v>999999</v>
      </c>
      <c r="EX88" s="779">
        <f t="shared" ca="1" si="332"/>
        <v>999999</v>
      </c>
      <c r="EY88" s="780">
        <f t="shared" ca="1" si="333"/>
        <v>999999</v>
      </c>
      <c r="EZ88" s="727" cm="1">
        <f t="array" aca="1" ref="EZ88" ca="1">INDEX(i.ELMated,$AB88+1,1)</f>
        <v>0</v>
      </c>
      <c r="FA88" s="728" cm="1">
        <f t="array" aca="1" ref="FA88" ca="1">INDEX(i.ELMatedEst,$AA88+1,$T88)</f>
        <v>0</v>
      </c>
      <c r="FB88" s="535" t="str" cm="1">
        <f t="array" aca="1" ref="FB88" ca="1">INDEX(FB$13:FB87,$B88+1,1)</f>
        <v>-</v>
      </c>
      <c r="FC88" s="535" t="str" cm="1">
        <f t="array" aca="1" ref="FC88" ca="1">INDEX(FC$13:FC87,$B88+1,1)</f>
        <v>-</v>
      </c>
      <c r="FD88" s="664">
        <f t="shared" ca="1" si="250"/>
        <v>0</v>
      </c>
      <c r="FE88" s="666">
        <f t="shared" ca="1" si="251"/>
        <v>5.0000000000000001E-3</v>
      </c>
      <c r="FF88" s="191">
        <f t="shared" ca="1" si="339"/>
        <v>0.95</v>
      </c>
      <c r="FG88" s="667">
        <f t="shared" ca="1" si="252"/>
        <v>0.12</v>
      </c>
      <c r="FH88" s="667">
        <f ca="1">INDEX(CHOOSE($N88,DataAutumn!i.EL_PropnSold,DataWinter!i.EL_PropnSold,DataSpring!i.EL_PropnSold),$AI88,$T88)*INDEX(i.ELMatedEst,$AB88+1,$T88)*i.dAdultRR_ELPropSold
+INDEX(i.dryman,($AJ88-1)*4+$AI88,FH$7)</f>
        <v>0</v>
      </c>
      <c r="FI88" s="667">
        <f ca="1">INDEX(CHOOSE($N88,DataAutumn!i.EL_PropnSold,DataWinter!i.EL_PropnSold,DataSpring!i.EL_PropnSold),$AI88,$T88)*INDEX(i.ELMatedEst,$AB88+1,$T88)*i.dAdultRR_ELPropSold
+INDEX(i.dryman,($AJ88-1)*4+$AI88,FI$7)</f>
        <v>3.125E-2</v>
      </c>
      <c r="FJ88" s="667">
        <f ca="1">INDEX(CHOOSE($N88,DataAutumn!i.EL_PropnSold,DataWinter!i.EL_PropnSold,DataSpring!i.EL_PropnSold),$AI88,$T88)*INDEX(i.ELMatedEst,$AB88+1,$T88)*i.dAdultRR_ELPropSold
+INDEX(i.dryman,($AJ88-1)*4+$AI88,FJ$7)</f>
        <v>3.125E-2</v>
      </c>
      <c r="FK88" s="667">
        <f ca="1">INDEX(CHOOSE($N88,DataAutumn!i.EL_PropnSold,DataWinter!i.EL_PropnSold,DataSpring!i.EL_PropnSold),$AI88,$T88)*INDEX(i.ELMatedEst,$AB88+1,$T88)*i.dAdultRR_ELPropSold
+INDEX(i.dryman,($AJ88-1)*4+$AI88,FK$7)</f>
        <v>3.125E-2</v>
      </c>
      <c r="FL88" s="668">
        <f ca="1">INDEX(CHOOSE($N88,DataAutumn!i.EL_PropnSold,DataWinter!i.EL_PropnSold,DataSpring!i.EL_PropnSold),$AI88,$T88)*INDEX(i.ELMatedEst,$AB88+1,$T88)*i.dAdultLSurv_ELPropSold</f>
        <v>0</v>
      </c>
      <c r="FM88" s="666" t="b">
        <f t="shared" ca="1" si="253"/>
        <v>0</v>
      </c>
      <c r="FN88" s="666" t="b">
        <f t="shared" ca="1" si="253"/>
        <v>0</v>
      </c>
      <c r="FO88" s="716" t="b">
        <f t="shared" ca="1" si="254"/>
        <v>1</v>
      </c>
      <c r="FP88" s="666" t="b">
        <f t="shared" ca="1" si="253"/>
        <v>0</v>
      </c>
      <c r="FQ88" s="668">
        <f t="shared" ca="1" si="255"/>
        <v>1</v>
      </c>
      <c r="FR88" s="669">
        <f t="shared" ca="1" si="256"/>
        <v>0</v>
      </c>
      <c r="FS88" s="670" t="b">
        <f t="shared" ca="1" si="257"/>
        <v>0</v>
      </c>
      <c r="FT88" s="665" t="b">
        <f t="shared" si="258"/>
        <v>0</v>
      </c>
      <c r="FU88" s="411" t="b">
        <f t="shared" si="258"/>
        <v>1</v>
      </c>
      <c r="FV88" s="411" t="b">
        <f t="shared" si="258"/>
        <v>0</v>
      </c>
      <c r="FW88" s="87">
        <f t="shared" ca="1" si="259"/>
        <v>2</v>
      </c>
      <c r="FX88" s="87">
        <f t="shared" ca="1" si="259"/>
        <v>2</v>
      </c>
      <c r="FY88" s="411">
        <f t="shared" ca="1" si="260"/>
        <v>1</v>
      </c>
      <c r="FZ88" s="411">
        <f t="shared" ca="1" si="261"/>
        <v>1</v>
      </c>
      <c r="GA88" s="411">
        <f t="shared" ca="1" si="261"/>
        <v>1</v>
      </c>
      <c r="GB88" s="411">
        <f t="shared" ca="1" si="262"/>
        <v>1</v>
      </c>
      <c r="GC88" s="411">
        <f t="shared" ca="1" si="263"/>
        <v>0.35</v>
      </c>
      <c r="GD88" s="411" t="b">
        <f t="shared" ca="1" si="263"/>
        <v>1</v>
      </c>
      <c r="GE88" s="411" t="b">
        <f t="shared" ca="1" si="263"/>
        <v>0</v>
      </c>
      <c r="GF88" s="411" t="b">
        <f t="shared" ca="1" si="263"/>
        <v>0</v>
      </c>
      <c r="GG88" s="411" t="b">
        <f t="shared" ca="1" si="263"/>
        <v>0</v>
      </c>
      <c r="GH88" s="87">
        <f t="shared" ca="1" si="264"/>
        <v>1</v>
      </c>
      <c r="GI88" s="87">
        <f t="shared" ca="1" si="264"/>
        <v>1</v>
      </c>
      <c r="GJ88" s="87">
        <f t="shared" ca="1" si="264"/>
        <v>1</v>
      </c>
      <c r="GK88" s="87">
        <f t="shared" ca="1" si="264"/>
        <v>1</v>
      </c>
      <c r="GL88" s="87">
        <f t="shared" ca="1" si="264"/>
        <v>1</v>
      </c>
      <c r="GM88" s="87">
        <f t="shared" ca="1" si="264"/>
        <v>1</v>
      </c>
      <c r="GN88" s="87">
        <f t="shared" ca="1" si="264"/>
        <v>1</v>
      </c>
      <c r="GO88" s="87">
        <f t="shared" ca="1" si="264"/>
        <v>1</v>
      </c>
      <c r="GP88" s="535" cm="1">
        <f t="array" aca="1" ref="GP88" ca="1">INDEX(GP$13:GP87,$B88+1,1)</f>
        <v>0</v>
      </c>
      <c r="GQ88" s="535" cm="1">
        <f t="array" aca="1" ref="GQ88" ca="1">INDEX(GQ$13:GQ87,$B88+1,1)</f>
        <v>0</v>
      </c>
      <c r="GR88" s="535" cm="1">
        <f t="array" aca="1" ref="GR88" ca="1">INDEX(GR$13:GR87,$B88+1,1)</f>
        <v>0</v>
      </c>
      <c r="GS88" s="535" cm="1">
        <f t="array" aca="1" ref="GS88" ca="1">INDEX(GS$13:GS87,$B88+1,1)</f>
        <v>0</v>
      </c>
      <c r="GT88" s="411" cm="1">
        <f t="array" aca="1" ref="GT88" ca="1">INDEX(i.dse_type,1,$L88)</f>
        <v>0</v>
      </c>
      <c r="GU88" s="535" t="str" cm="1">
        <f t="array" aca="1" ref="GU88" ca="1">INDEX(GU$13:GU87,$B88+1,1)</f>
        <v>-</v>
      </c>
      <c r="GV88" s="535" t="str" cm="1">
        <f t="array" aca="1" ref="GV88" ca="1">INDEX(GV$13:GV87,$B88+1,1)</f>
        <v>-</v>
      </c>
      <c r="GW88" s="535" t="str" cm="1">
        <f t="array" aca="1" ref="GW88" ca="1">INDEX(GW$13:GW87,$B88+1,1)</f>
        <v>-</v>
      </c>
      <c r="GX88" s="18"/>
      <c r="GY88" s="535" t="str" cm="1">
        <f t="array" aca="1" ref="GY88" ca="1">INDEX(GY$13:GY87,$B88+1,1)</f>
        <v>-</v>
      </c>
      <c r="GZ88" s="535" t="str" cm="1">
        <f t="array" aca="1" ref="GZ88" ca="1">INDEX(GZ$13:GZ87,$B88+1,1)</f>
        <v>-</v>
      </c>
      <c r="HA88" s="535" t="str" cm="1">
        <f t="array" aca="1" ref="HA88" ca="1">INDEX(HA$13:HA87,$B88+1,1)</f>
        <v>-</v>
      </c>
      <c r="HB88" s="411">
        <f t="shared" si="334"/>
        <v>0</v>
      </c>
      <c r="HC88" s="535" t="str" cm="1">
        <f t="array" aca="1" ref="HC88" ca="1">INDEX(HC$13:HC87,$B88+1,1)</f>
        <v>-</v>
      </c>
      <c r="HD88" s="535" cm="1">
        <f t="array" aca="1" ref="HD88" ca="1">INDEX(HD$13:HD87,$B88+1,1)</f>
        <v>1</v>
      </c>
      <c r="HE88" s="535" cm="1">
        <f t="array" aca="1" ref="HE88" ca="1">INDEX(HE$13:HE87,$B88+1,1)</f>
        <v>1</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535" t="str" cm="1">
        <f t="array" aca="1" ref="HU88" ca="1">INDEX(HU$13:HU87,$B88+1,1)</f>
        <v>-</v>
      </c>
      <c r="HV88" s="535" t="str" cm="1">
        <f t="array" aca="1" ref="HV88" ca="1">INDEX(HV$13:HV87,$B88+1,1)</f>
        <v>-</v>
      </c>
      <c r="HW88" s="535" t="str" cm="1">
        <f t="array" aca="1" ref="HW88" ca="1">INDEX(HW$13:HW87,$B88+1,1)</f>
        <v>-</v>
      </c>
      <c r="HX88" s="535" t="str" cm="1">
        <f t="array" aca="1" ref="HX88" ca="1">INDEX(HX$13:HX87,$B88+1,1)</f>
        <v>-</v>
      </c>
      <c r="HY88" s="535" t="str" cm="1">
        <f t="array" aca="1" ref="HY88" ca="1">INDEX(HY$13:HY87,$B88+1,1)</f>
        <v>-</v>
      </c>
      <c r="HZ88" s="535" t="str" cm="1">
        <f t="array" aca="1" ref="HZ88" ca="1">INDEX(HZ$13:HZ87,$B88+1,1)</f>
        <v>-</v>
      </c>
      <c r="IA88" s="535" cm="1">
        <f t="array" aca="1" ref="IA88" ca="1">INDEX(IA$13:IA87,$B88+1,1)</f>
        <v>0</v>
      </c>
      <c r="IB88" s="535" t="str" cm="1">
        <f t="array" aca="1" ref="IB88" ca="1">INDEX(IB$13:IB87,$B88+1,1)</f>
        <v>-</v>
      </c>
      <c r="IC88" s="535" cm="1">
        <f t="array" aca="1" ref="IC88" ca="1">INDEX(IC$13:IC87,$B88+1,1)</f>
        <v>1</v>
      </c>
      <c r="ID88" s="727">
        <f t="shared" si="265"/>
        <v>0</v>
      </c>
      <c r="IE88" s="727">
        <f t="shared" si="265"/>
        <v>0</v>
      </c>
      <c r="IF88" s="727">
        <f t="shared" si="265"/>
        <v>0</v>
      </c>
      <c r="IG88" s="727">
        <f t="shared" si="266"/>
        <v>0</v>
      </c>
      <c r="IH88" s="727">
        <f t="shared" si="266"/>
        <v>0</v>
      </c>
      <c r="II88" s="727">
        <f t="shared" si="266"/>
        <v>0</v>
      </c>
      <c r="IJ88" s="535" cm="1">
        <f t="array" aca="1" ref="IJ88" ca="1">INDEX(IJ$13:IJ87,$B88+1,1)</f>
        <v>0</v>
      </c>
      <c r="IK88" s="727">
        <f t="shared" si="267"/>
        <v>1</v>
      </c>
      <c r="IL88" s="727">
        <f t="shared" si="267"/>
        <v>0</v>
      </c>
      <c r="IM88" s="727">
        <f t="shared" si="267"/>
        <v>0</v>
      </c>
      <c r="IN88" s="727">
        <f t="shared" si="267"/>
        <v>0</v>
      </c>
      <c r="IO88" s="535" cm="1">
        <f t="array" aca="1" ref="IO88" ca="1">INDEX(IO$13:IO87,$B88+1,1)</f>
        <v>0</v>
      </c>
      <c r="IP88" s="727">
        <f t="shared" si="267"/>
        <v>0</v>
      </c>
      <c r="IQ88" s="18"/>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t="str" cm="1">
        <f t="array" aca="1" ref="JB88" ca="1">INDEX(JB$13:JB87,$B88+1,1)</f>
        <v>-</v>
      </c>
      <c r="JC88" s="535" t="str" cm="1">
        <f t="array" aca="1" ref="JC88" ca="1">INDEX(JC$13:JC87,$B88+1,1)</f>
        <v>-</v>
      </c>
      <c r="JD88" s="535" t="str" cm="1">
        <f t="array" aca="1" ref="JD88" ca="1">INDEX(JD$13:JD87,$B88+1,1)</f>
        <v>-</v>
      </c>
      <c r="JE88" s="535" t="str" cm="1">
        <f t="array" aca="1" ref="JE88" ca="1">INDEX(JE$13:JE87,$B88+1,1)</f>
        <v>-</v>
      </c>
      <c r="JF88" s="535" t="str" cm="1">
        <f t="array" aca="1" ref="JF88" ca="1">INDEX(JF$13:JF87,$B88+1,1)</f>
        <v>-</v>
      </c>
      <c r="JG88" s="535" t="str" cm="1">
        <f t="array" aca="1" ref="JG88" ca="1">INDEX(JG$13:JG87,$B88+1,1)</f>
        <v>-</v>
      </c>
      <c r="JH88" s="535" cm="1">
        <f t="array" aca="1" ref="JH88" ca="1">INDEX(JH$13:JH87,$B88+1,1)</f>
        <v>0</v>
      </c>
      <c r="JI88" s="535" cm="1">
        <f t="array" aca="1" ref="JI88" ca="1">INDEX(JI$13:JI87,$B88+1,1)</f>
        <v>0</v>
      </c>
      <c r="JJ88" s="545" cm="1">
        <f t="array" ref="JJ88">IF(AND($N88=JJ$10,$AS88&lt;&gt;0),INDEX(i.LTWFeedLevels,$AS88,12),0)</f>
        <v>0</v>
      </c>
      <c r="JK88" s="630" cm="1">
        <f t="array" ref="JK88">IF(AND($N88=JK$10,$AT88&lt;&gt;0),INDEX(i.LTWFeedLevels,$AT88,12),0)</f>
        <v>0</v>
      </c>
      <c r="JL88" s="457">
        <f t="shared" si="375"/>
        <v>0</v>
      </c>
      <c r="JM88" s="457">
        <f t="shared" si="376"/>
        <v>0</v>
      </c>
      <c r="JN88" s="457">
        <f t="shared" si="377"/>
        <v>0</v>
      </c>
      <c r="JO88" s="545" cm="1">
        <f t="array" ref="JO88">IF(AND($N88=JO$10,$AS88&lt;&gt;0),INDEX(i.LTWFeedLevels,$AS88,12),0)</f>
        <v>0</v>
      </c>
      <c r="JP88" s="630" cm="1">
        <f t="array" ref="JP88">IF(AND($N88=JP$10,$AT88&lt;&gt;0),INDEX(i.LTWFeedLevels,$AT88,12),0)</f>
        <v>0</v>
      </c>
      <c r="JQ88" s="457">
        <f t="shared" si="378"/>
        <v>0</v>
      </c>
      <c r="JR88" s="457">
        <f t="shared" si="379"/>
        <v>0</v>
      </c>
      <c r="JS88" s="457">
        <f t="shared" si="380"/>
        <v>0</v>
      </c>
      <c r="JT88" s="545" cm="1">
        <f t="array" ref="JT88">IF(AND($N88=JT$10,$AS88&lt;&gt;0),INDEX(i.LTWFeedLevels,$AS88,12),0)</f>
        <v>0</v>
      </c>
      <c r="JU88" s="630" cm="1">
        <f t="array" ref="JU88">IF(AND($N88=JU$10,$AT88&lt;&gt;0),INDEX(i.LTWFeedLevels,$AT88,12),0)</f>
        <v>0</v>
      </c>
      <c r="JV88" s="457">
        <f t="shared" si="381"/>
        <v>0</v>
      </c>
      <c r="JW88" s="457">
        <f t="shared" si="382"/>
        <v>0</v>
      </c>
      <c r="JX88" s="457">
        <f t="shared" si="383"/>
        <v>0</v>
      </c>
      <c r="JY88" s="189">
        <f t="shared" ca="1" si="271"/>
        <v>0</v>
      </c>
      <c r="JZ88" s="189">
        <f t="shared" ca="1" si="271"/>
        <v>0</v>
      </c>
      <c r="KA88" s="189">
        <f t="shared" ca="1" si="271"/>
        <v>0</v>
      </c>
      <c r="KB88" s="189">
        <f t="shared" ca="1" si="271"/>
        <v>0</v>
      </c>
      <c r="KC88" s="189">
        <f t="shared" ca="1" si="271"/>
        <v>0</v>
      </c>
      <c r="KD88" s="189">
        <f t="shared" ca="1" si="271"/>
        <v>0</v>
      </c>
      <c r="KE88" s="189">
        <f t="shared" ca="1" si="271"/>
        <v>0</v>
      </c>
      <c r="KF88" s="189">
        <f t="shared" ca="1" si="271"/>
        <v>0</v>
      </c>
      <c r="KG88" s="189">
        <f t="shared" ca="1" si="271"/>
        <v>0</v>
      </c>
      <c r="KH88" s="189">
        <f t="shared" ca="1" si="271"/>
        <v>0</v>
      </c>
      <c r="KI88" s="189">
        <f t="shared" ca="1" si="272"/>
        <v>0</v>
      </c>
      <c r="KJ88" s="189">
        <f t="shared" ca="1" si="272"/>
        <v>0</v>
      </c>
      <c r="KK88" s="189">
        <f t="shared" ca="1" si="272"/>
        <v>0</v>
      </c>
      <c r="KL88" s="189">
        <f t="shared" ca="1" si="272"/>
        <v>0</v>
      </c>
      <c r="KM88" s="189">
        <f t="shared" ca="1" si="272"/>
        <v>0</v>
      </c>
      <c r="KN88" s="189">
        <f t="shared" ca="1" si="272"/>
        <v>0</v>
      </c>
      <c r="KO88" s="189">
        <f t="shared" ca="1" si="272"/>
        <v>0</v>
      </c>
      <c r="KP88" s="189">
        <f t="shared" ca="1" si="272"/>
        <v>0</v>
      </c>
      <c r="KQ88" s="189">
        <f t="shared" ca="1" si="272"/>
        <v>0</v>
      </c>
      <c r="KR88" s="189">
        <f t="shared" ca="1" si="272"/>
        <v>0</v>
      </c>
      <c r="KS88" s="189">
        <f t="shared" ca="1" si="273"/>
        <v>0</v>
      </c>
      <c r="KT88" s="189">
        <f t="shared" ca="1" si="273"/>
        <v>0</v>
      </c>
      <c r="KU88" s="189">
        <f t="shared" ca="1" si="273"/>
        <v>0</v>
      </c>
      <c r="KV88" s="189">
        <f t="shared" ca="1" si="273"/>
        <v>0</v>
      </c>
      <c r="KW88" s="189">
        <f t="shared" ca="1" si="273"/>
        <v>0</v>
      </c>
      <c r="KX88" s="189">
        <f t="shared" ca="1" si="273"/>
        <v>0</v>
      </c>
      <c r="KY88" s="189">
        <f t="shared" ca="1" si="273"/>
        <v>0</v>
      </c>
      <c r="KZ88" s="189">
        <f t="shared" ca="1" si="273"/>
        <v>0</v>
      </c>
      <c r="LA88" s="189">
        <f t="shared" ca="1" si="273"/>
        <v>0</v>
      </c>
      <c r="LB88" s="189">
        <f t="shared" ca="1" si="273"/>
        <v>0</v>
      </c>
      <c r="LC88" s="189">
        <f t="shared" ca="1" si="274"/>
        <v>0</v>
      </c>
      <c r="LD88" s="189">
        <f t="shared" ca="1" si="274"/>
        <v>0</v>
      </c>
      <c r="LE88" s="189">
        <f t="shared" ca="1" si="274"/>
        <v>0</v>
      </c>
      <c r="LF88" s="189">
        <f t="shared" ca="1" si="274"/>
        <v>0</v>
      </c>
      <c r="LG88" s="189">
        <f t="shared" ca="1" si="274"/>
        <v>0</v>
      </c>
      <c r="LH88" s="189">
        <f t="shared" ca="1" si="274"/>
        <v>0</v>
      </c>
      <c r="LI88" s="189">
        <f t="shared" ca="1" si="274"/>
        <v>0</v>
      </c>
      <c r="LJ88" s="189">
        <f t="shared" ca="1" si="274"/>
        <v>0</v>
      </c>
      <c r="LK88" s="189">
        <f t="shared" ca="1" si="274"/>
        <v>0</v>
      </c>
      <c r="LL88" s="189">
        <f t="shared" ca="1" si="274"/>
        <v>0</v>
      </c>
      <c r="LM88" s="189">
        <f t="shared" ca="1" si="275"/>
        <v>0</v>
      </c>
      <c r="LN88" s="189">
        <f t="shared" ca="1" si="275"/>
        <v>0</v>
      </c>
      <c r="LO88" s="189">
        <f t="shared" ca="1" si="275"/>
        <v>0</v>
      </c>
      <c r="LP88" s="189">
        <f t="shared" ca="1" si="275"/>
        <v>0</v>
      </c>
      <c r="LQ88" s="189">
        <f t="shared" ca="1" si="275"/>
        <v>0</v>
      </c>
      <c r="LR88" s="189">
        <f t="shared" ca="1" si="275"/>
        <v>0</v>
      </c>
      <c r="LS88" s="189">
        <f t="shared" ca="1" si="275"/>
        <v>0</v>
      </c>
      <c r="LT88" s="189">
        <f t="shared" ca="1" si="275"/>
        <v>0</v>
      </c>
      <c r="LU88" s="189">
        <f t="shared" ca="1" si="275"/>
        <v>0</v>
      </c>
      <c r="LV88" s="189">
        <f t="shared" ca="1" si="275"/>
        <v>0</v>
      </c>
      <c r="LW88" s="189">
        <f t="shared" ca="1" si="276"/>
        <v>0</v>
      </c>
      <c r="LX88" s="189">
        <f t="shared" ca="1" si="276"/>
        <v>0</v>
      </c>
      <c r="LY88" s="189">
        <f t="shared" ca="1" si="276"/>
        <v>0</v>
      </c>
      <c r="LZ88" s="189">
        <f t="shared" ref="LZ88:MO115" ca="1" si="390">IF(AND($N88=LZ$10,$AD88=LZ$12),INDEX(i.FS_Strategy,INDEX($AE88:$AH88,1,LZ$7)+1,LZ$6),0)</f>
        <v>0</v>
      </c>
      <c r="MA88" s="189">
        <f t="shared" ca="1" si="390"/>
        <v>0</v>
      </c>
      <c r="MB88" s="189">
        <f t="shared" ca="1" si="390"/>
        <v>0</v>
      </c>
      <c r="MC88" s="189">
        <f t="shared" ca="1" si="390"/>
        <v>0</v>
      </c>
      <c r="MD88" s="189">
        <f t="shared" ca="1" si="390"/>
        <v>0</v>
      </c>
      <c r="ME88" s="189">
        <f t="shared" ca="1" si="390"/>
        <v>0</v>
      </c>
      <c r="MF88" s="189">
        <f t="shared" ca="1" si="390"/>
        <v>0</v>
      </c>
      <c r="MG88" s="189">
        <f t="shared" ca="1" si="390"/>
        <v>0</v>
      </c>
      <c r="MH88" s="189">
        <f t="shared" ca="1" si="390"/>
        <v>0</v>
      </c>
      <c r="MI88" s="189">
        <f t="shared" ca="1" si="390"/>
        <v>0</v>
      </c>
      <c r="MJ88" s="189">
        <f t="shared" ca="1" si="390"/>
        <v>0</v>
      </c>
      <c r="MK88" s="189">
        <f t="shared" ca="1" si="390"/>
        <v>0</v>
      </c>
      <c r="ML88" s="189">
        <f t="shared" ca="1" si="390"/>
        <v>0</v>
      </c>
      <c r="MM88" s="189">
        <f t="shared" ca="1" si="390"/>
        <v>0</v>
      </c>
      <c r="MN88" s="189">
        <f t="shared" ca="1" si="390"/>
        <v>0</v>
      </c>
      <c r="MO88" s="189">
        <f t="shared" ca="1" si="390"/>
        <v>0</v>
      </c>
      <c r="MP88" s="189">
        <f t="shared" ca="1" si="388"/>
        <v>0</v>
      </c>
      <c r="MQ88" s="189">
        <f t="shared" ca="1" si="388"/>
        <v>0</v>
      </c>
      <c r="MR88" s="189">
        <f t="shared" ca="1" si="388"/>
        <v>0</v>
      </c>
      <c r="MS88" s="557">
        <f t="shared" ca="1" si="278"/>
        <v>0</v>
      </c>
      <c r="MT88" s="557">
        <f t="shared" ca="1" si="278"/>
        <v>0</v>
      </c>
      <c r="MU88" s="557">
        <f t="shared" ca="1" si="278"/>
        <v>0</v>
      </c>
      <c r="MV88" s="557">
        <f t="shared" ca="1" si="278"/>
        <v>0</v>
      </c>
      <c r="MW88" s="557">
        <f t="shared" ca="1" si="278"/>
        <v>0</v>
      </c>
      <c r="MX88" s="557">
        <f t="shared" ca="1" si="278"/>
        <v>0</v>
      </c>
      <c r="MY88" s="557">
        <f t="shared" ca="1" si="278"/>
        <v>0</v>
      </c>
      <c r="MZ88" s="557">
        <f t="shared" ca="1" si="278"/>
        <v>0</v>
      </c>
      <c r="NA88" s="557">
        <f t="shared" ca="1" si="278"/>
        <v>0</v>
      </c>
      <c r="NB88" s="557">
        <f t="shared" ca="1" si="278"/>
        <v>0</v>
      </c>
      <c r="NC88" s="557">
        <f t="shared" ca="1" si="279"/>
        <v>0</v>
      </c>
      <c r="ND88" s="557">
        <f t="shared" ca="1" si="279"/>
        <v>0</v>
      </c>
      <c r="NE88" s="557">
        <f t="shared" ca="1" si="279"/>
        <v>0</v>
      </c>
      <c r="NF88" s="557">
        <f t="shared" ca="1" si="279"/>
        <v>0</v>
      </c>
      <c r="NG88" s="557">
        <f t="shared" ca="1" si="279"/>
        <v>0</v>
      </c>
      <c r="NH88" s="557">
        <f t="shared" ca="1" si="279"/>
        <v>0</v>
      </c>
      <c r="NI88" s="557">
        <f t="shared" ca="1" si="279"/>
        <v>0</v>
      </c>
      <c r="NJ88" s="557">
        <f t="shared" ca="1" si="279"/>
        <v>0</v>
      </c>
      <c r="NK88" s="557">
        <f t="shared" ca="1" si="279"/>
        <v>0</v>
      </c>
      <c r="NL88" s="557">
        <f t="shared" ca="1" si="279"/>
        <v>0</v>
      </c>
      <c r="NM88" s="557">
        <f t="shared" ca="1" si="280"/>
        <v>0</v>
      </c>
      <c r="NN88" s="557">
        <f t="shared" ca="1" si="280"/>
        <v>0</v>
      </c>
      <c r="NO88" s="557">
        <f t="shared" ca="1" si="280"/>
        <v>0</v>
      </c>
      <c r="NP88" s="557">
        <f t="shared" ca="1" si="280"/>
        <v>0</v>
      </c>
      <c r="NQ88" s="557">
        <f t="shared" ca="1" si="280"/>
        <v>0</v>
      </c>
      <c r="NR88" s="557">
        <f t="shared" ca="1" si="280"/>
        <v>0</v>
      </c>
      <c r="NS88" s="557">
        <f t="shared" ca="1" si="280"/>
        <v>0</v>
      </c>
      <c r="NT88" s="557">
        <f t="shared" ca="1" si="280"/>
        <v>0</v>
      </c>
      <c r="NU88" s="557">
        <f t="shared" ca="1" si="280"/>
        <v>0</v>
      </c>
      <c r="NV88" s="557">
        <f t="shared" ca="1" si="280"/>
        <v>0</v>
      </c>
      <c r="NW88" s="557">
        <f t="shared" ca="1" si="281"/>
        <v>0</v>
      </c>
      <c r="NX88" s="557">
        <f t="shared" ca="1" si="281"/>
        <v>0</v>
      </c>
      <c r="NY88" s="557">
        <f t="shared" ca="1" si="281"/>
        <v>0</v>
      </c>
      <c r="NZ88" s="557">
        <f t="shared" ca="1" si="281"/>
        <v>0</v>
      </c>
      <c r="OA88" s="557">
        <f t="shared" ca="1" si="281"/>
        <v>0</v>
      </c>
      <c r="OB88" s="557">
        <f t="shared" ca="1" si="281"/>
        <v>0</v>
      </c>
      <c r="OC88" s="557">
        <f t="shared" ca="1" si="281"/>
        <v>0</v>
      </c>
      <c r="OD88" s="557">
        <f t="shared" ca="1" si="281"/>
        <v>0</v>
      </c>
      <c r="OE88" s="557">
        <f t="shared" ca="1" si="281"/>
        <v>0</v>
      </c>
      <c r="OF88" s="557">
        <f t="shared" ca="1" si="281"/>
        <v>0</v>
      </c>
      <c r="OG88" s="557">
        <f t="shared" ca="1" si="282"/>
        <v>0</v>
      </c>
      <c r="OH88" s="557">
        <f t="shared" ca="1" si="282"/>
        <v>0</v>
      </c>
      <c r="OI88" s="557">
        <f t="shared" ca="1" si="282"/>
        <v>0</v>
      </c>
      <c r="OJ88" s="557">
        <f t="shared" ca="1" si="282"/>
        <v>0</v>
      </c>
      <c r="OK88" s="557">
        <f t="shared" ca="1" si="282"/>
        <v>0</v>
      </c>
      <c r="OL88" s="557">
        <f t="shared" ca="1" si="282"/>
        <v>0</v>
      </c>
      <c r="OM88" s="557">
        <f t="shared" ca="1" si="282"/>
        <v>0</v>
      </c>
      <c r="ON88" s="557">
        <f t="shared" ca="1" si="282"/>
        <v>0</v>
      </c>
      <c r="OO88" s="557">
        <f t="shared" ca="1" si="282"/>
        <v>0</v>
      </c>
      <c r="OP88" s="557">
        <f t="shared" ca="1" si="282"/>
        <v>0</v>
      </c>
      <c r="OQ88" s="557">
        <f t="shared" ca="1" si="283"/>
        <v>0</v>
      </c>
      <c r="OR88" s="557">
        <f t="shared" ca="1" si="283"/>
        <v>0</v>
      </c>
      <c r="OS88" s="557">
        <f t="shared" ca="1" si="283"/>
        <v>0</v>
      </c>
      <c r="OT88" s="557">
        <f t="shared" ca="1" si="283"/>
        <v>0</v>
      </c>
      <c r="OU88" s="557">
        <f t="shared" ca="1" si="283"/>
        <v>0</v>
      </c>
      <c r="OV88" s="557">
        <f t="shared" ca="1" si="283"/>
        <v>0</v>
      </c>
      <c r="OW88" s="557">
        <f t="shared" ca="1" si="283"/>
        <v>0</v>
      </c>
      <c r="OX88" s="557">
        <f t="shared" ca="1" si="283"/>
        <v>0</v>
      </c>
      <c r="OY88" s="557">
        <f t="shared" ca="1" si="283"/>
        <v>0</v>
      </c>
      <c r="OZ88" s="557">
        <f t="shared" ca="1" si="283"/>
        <v>0</v>
      </c>
      <c r="PA88" s="557">
        <f t="shared" ca="1" si="284"/>
        <v>0</v>
      </c>
      <c r="PB88" s="557">
        <f t="shared" ca="1" si="284"/>
        <v>0</v>
      </c>
      <c r="PC88" s="557">
        <f t="shared" ca="1" si="284"/>
        <v>0</v>
      </c>
      <c r="PD88" s="557">
        <f t="shared" ca="1" si="284"/>
        <v>0</v>
      </c>
      <c r="PE88" s="557">
        <f t="shared" ca="1" si="284"/>
        <v>0</v>
      </c>
      <c r="PF88" s="557">
        <f t="shared" ca="1" si="284"/>
        <v>0</v>
      </c>
      <c r="PG88" s="557">
        <f t="shared" ca="1" si="284"/>
        <v>0</v>
      </c>
      <c r="PH88" s="557">
        <f t="shared" ca="1" si="284"/>
        <v>0</v>
      </c>
      <c r="PI88" s="557">
        <f t="shared" ca="1" si="284"/>
        <v>0</v>
      </c>
      <c r="PJ88" s="557">
        <f t="shared" ca="1" si="284"/>
        <v>0</v>
      </c>
      <c r="PK88" s="557">
        <f t="shared" ca="1" si="285"/>
        <v>0</v>
      </c>
      <c r="PL88" s="557">
        <f t="shared" ca="1" si="285"/>
        <v>0</v>
      </c>
      <c r="PM88" s="557">
        <f t="shared" ca="1" si="285"/>
        <v>0</v>
      </c>
      <c r="PN88" s="557">
        <f t="shared" ca="1" si="285"/>
        <v>0</v>
      </c>
      <c r="PO88" s="557">
        <f t="shared" ca="1" si="285"/>
        <v>0</v>
      </c>
      <c r="PP88" s="557">
        <f t="shared" ca="1" si="285"/>
        <v>0</v>
      </c>
      <c r="PQ88" s="557">
        <f t="shared" ca="1" si="285"/>
        <v>0</v>
      </c>
      <c r="PR88" s="557">
        <f t="shared" ca="1" si="285"/>
        <v>0</v>
      </c>
      <c r="PS88" s="557">
        <f t="shared" ca="1" si="285"/>
        <v>0</v>
      </c>
      <c r="PT88" s="557">
        <f t="shared" ca="1" si="285"/>
        <v>0</v>
      </c>
      <c r="PU88" s="557">
        <f t="shared" ca="1" si="286"/>
        <v>0</v>
      </c>
      <c r="PV88" s="557">
        <f t="shared" ca="1" si="286"/>
        <v>0</v>
      </c>
      <c r="PW88" s="557">
        <f t="shared" ca="1" si="286"/>
        <v>0</v>
      </c>
      <c r="PX88" s="557">
        <f t="shared" ca="1" si="286"/>
        <v>0</v>
      </c>
      <c r="PY88" s="557">
        <f t="shared" ca="1" si="286"/>
        <v>0</v>
      </c>
      <c r="PZ88" s="557">
        <f t="shared" ca="1" si="286"/>
        <v>0</v>
      </c>
      <c r="QA88" s="557">
        <f t="shared" ca="1" si="286"/>
        <v>0</v>
      </c>
      <c r="QB88" s="557">
        <f t="shared" ca="1" si="286"/>
        <v>0</v>
      </c>
      <c r="QC88" s="557">
        <f t="shared" ca="1" si="286"/>
        <v>0</v>
      </c>
      <c r="QD88" s="557">
        <f t="shared" ca="1" si="286"/>
        <v>0</v>
      </c>
      <c r="QE88" s="557">
        <f t="shared" ca="1" si="287"/>
        <v>0</v>
      </c>
      <c r="QF88" s="557">
        <f t="shared" ca="1" si="287"/>
        <v>0</v>
      </c>
      <c r="QG88" s="557">
        <f t="shared" ca="1" si="287"/>
        <v>0</v>
      </c>
      <c r="QH88" s="557">
        <f t="shared" ca="1" si="287"/>
        <v>0</v>
      </c>
      <c r="QI88" s="557">
        <f t="shared" ca="1" si="287"/>
        <v>0</v>
      </c>
      <c r="QJ88" s="557">
        <f t="shared" ca="1" si="287"/>
        <v>0</v>
      </c>
      <c r="QK88" s="557">
        <f t="shared" ca="1" si="287"/>
        <v>0</v>
      </c>
      <c r="QL88" s="557">
        <f t="shared" ca="1" si="287"/>
        <v>0</v>
      </c>
      <c r="QM88" s="557">
        <f t="shared" ca="1" si="287"/>
        <v>0</v>
      </c>
      <c r="QN88" s="557">
        <f t="shared" ca="1" si="287"/>
        <v>0</v>
      </c>
      <c r="QO88" s="557">
        <f t="shared" ca="1" si="288"/>
        <v>0</v>
      </c>
      <c r="QP88" s="557">
        <f t="shared" ca="1" si="288"/>
        <v>0</v>
      </c>
      <c r="QQ88" s="557">
        <f t="shared" ca="1" si="288"/>
        <v>0</v>
      </c>
      <c r="QR88" s="557">
        <f t="shared" ca="1" si="288"/>
        <v>0</v>
      </c>
      <c r="QS88" s="557">
        <f t="shared" ca="1" si="288"/>
        <v>0</v>
      </c>
      <c r="QT88" s="557">
        <f t="shared" ca="1" si="288"/>
        <v>0</v>
      </c>
      <c r="QU88" s="557">
        <f t="shared" ca="1" si="288"/>
        <v>0</v>
      </c>
      <c r="QV88" s="557">
        <f t="shared" ca="1" si="288"/>
        <v>0</v>
      </c>
      <c r="QW88" s="557">
        <f t="shared" ca="1" si="288"/>
        <v>0</v>
      </c>
      <c r="QX88" s="557">
        <f t="shared" ca="1" si="288"/>
        <v>0</v>
      </c>
      <c r="QY88" s="557">
        <f t="shared" ca="1" si="289"/>
        <v>0</v>
      </c>
      <c r="QZ88" s="557">
        <f t="shared" ca="1" si="289"/>
        <v>0</v>
      </c>
      <c r="RA88" s="557">
        <f t="shared" ca="1" si="289"/>
        <v>0</v>
      </c>
      <c r="RB88" s="557">
        <f t="shared" ca="1" si="289"/>
        <v>0</v>
      </c>
      <c r="RC88" s="557">
        <f t="shared" ca="1" si="289"/>
        <v>0</v>
      </c>
      <c r="RD88" s="557">
        <f t="shared" ca="1" si="289"/>
        <v>0</v>
      </c>
      <c r="RE88" s="557">
        <f t="shared" ca="1" si="289"/>
        <v>0</v>
      </c>
      <c r="RF88" s="557">
        <f t="shared" ca="1" si="289"/>
        <v>0</v>
      </c>
      <c r="RG88" s="557">
        <f t="shared" ca="1" si="289"/>
        <v>0</v>
      </c>
      <c r="RH88" s="557">
        <f t="shared" ca="1" si="289"/>
        <v>0</v>
      </c>
      <c r="RI88" s="557">
        <f t="shared" ca="1" si="290"/>
        <v>0</v>
      </c>
      <c r="RJ88" s="557">
        <f t="shared" ca="1" si="290"/>
        <v>0</v>
      </c>
      <c r="RK88" s="557">
        <f t="shared" ca="1" si="290"/>
        <v>0</v>
      </c>
      <c r="RL88" s="557">
        <f t="shared" ca="1" si="290"/>
        <v>0</v>
      </c>
      <c r="RM88" s="557">
        <f t="shared" ca="1" si="290"/>
        <v>0</v>
      </c>
      <c r="RN88" s="557">
        <f t="shared" ca="1" si="290"/>
        <v>0</v>
      </c>
      <c r="RO88" s="557">
        <f t="shared" ca="1" si="290"/>
        <v>0</v>
      </c>
      <c r="RP88" s="557">
        <f t="shared" ca="1" si="290"/>
        <v>0</v>
      </c>
      <c r="RQ88" s="557">
        <f t="shared" ca="1" si="290"/>
        <v>0</v>
      </c>
      <c r="RR88" s="557">
        <f t="shared" ca="1" si="290"/>
        <v>0</v>
      </c>
      <c r="RS88" s="557">
        <f t="shared" ca="1" si="291"/>
        <v>0</v>
      </c>
      <c r="RT88" s="557">
        <f t="shared" ca="1" si="291"/>
        <v>0</v>
      </c>
      <c r="RU88" s="557">
        <f t="shared" ca="1" si="291"/>
        <v>0</v>
      </c>
      <c r="RV88" s="557">
        <f t="shared" ca="1" si="291"/>
        <v>0</v>
      </c>
      <c r="RW88" s="557">
        <f t="shared" ca="1" si="291"/>
        <v>0</v>
      </c>
      <c r="RX88" s="557">
        <f t="shared" ca="1" si="291"/>
        <v>0</v>
      </c>
      <c r="RY88" s="557">
        <f t="shared" ca="1" si="291"/>
        <v>0</v>
      </c>
      <c r="RZ88" s="557">
        <f t="shared" ca="1" si="291"/>
        <v>0</v>
      </c>
      <c r="SA88" s="557">
        <f t="shared" ca="1" si="291"/>
        <v>0</v>
      </c>
      <c r="SB88" s="557">
        <f t="shared" ca="1" si="291"/>
        <v>0</v>
      </c>
      <c r="SC88" s="557">
        <f t="shared" ca="1" si="292"/>
        <v>0</v>
      </c>
      <c r="SD88" s="557">
        <f t="shared" ca="1" si="292"/>
        <v>0</v>
      </c>
      <c r="SE88" s="557">
        <f t="shared" ca="1" si="292"/>
        <v>0</v>
      </c>
      <c r="SF88" s="557">
        <f t="shared" ca="1" si="292"/>
        <v>0</v>
      </c>
      <c r="SG88" s="557">
        <f t="shared" ca="1" si="292"/>
        <v>0</v>
      </c>
      <c r="SH88" s="557">
        <f t="shared" ca="1" si="292"/>
        <v>0</v>
      </c>
      <c r="SI88" s="557">
        <f t="shared" ca="1" si="292"/>
        <v>0</v>
      </c>
      <c r="SJ88" s="557">
        <f t="shared" ca="1" si="292"/>
        <v>0</v>
      </c>
      <c r="SK88" s="557">
        <f t="shared" ca="1" si="292"/>
        <v>0</v>
      </c>
      <c r="SL88" s="557">
        <f t="shared" ca="1" si="292"/>
        <v>0</v>
      </c>
      <c r="SM88" s="557">
        <f t="shared" ca="1" si="293"/>
        <v>0</v>
      </c>
      <c r="SN88" s="557">
        <f t="shared" ca="1" si="293"/>
        <v>0</v>
      </c>
      <c r="SO88" s="557">
        <f t="shared" ca="1" si="293"/>
        <v>0</v>
      </c>
      <c r="SP88" s="557">
        <f t="shared" ca="1" si="293"/>
        <v>0</v>
      </c>
      <c r="SQ88" s="557">
        <f t="shared" ca="1" si="293"/>
        <v>0</v>
      </c>
      <c r="SR88" s="557">
        <f t="shared" ca="1" si="293"/>
        <v>0</v>
      </c>
      <c r="SS88" s="557">
        <f t="shared" ca="1" si="293"/>
        <v>0</v>
      </c>
      <c r="ST88" s="557">
        <f t="shared" ca="1" si="293"/>
        <v>0</v>
      </c>
      <c r="SU88" s="557">
        <f t="shared" ca="1" si="293"/>
        <v>0</v>
      </c>
      <c r="SV88" s="557">
        <f t="shared" ca="1" si="293"/>
        <v>0</v>
      </c>
      <c r="SW88" s="557">
        <f t="shared" ca="1" si="294"/>
        <v>0</v>
      </c>
      <c r="SX88" s="557">
        <f t="shared" ca="1" si="294"/>
        <v>0</v>
      </c>
      <c r="SY88" s="557">
        <f t="shared" ca="1" si="294"/>
        <v>0</v>
      </c>
      <c r="SZ88" s="557">
        <f t="shared" ca="1" si="294"/>
        <v>0</v>
      </c>
      <c r="TA88" s="557">
        <f t="shared" ca="1" si="294"/>
        <v>0</v>
      </c>
      <c r="TB88" s="557">
        <f t="shared" ca="1" si="294"/>
        <v>0</v>
      </c>
      <c r="TC88" s="557">
        <f t="shared" ca="1" si="294"/>
        <v>0</v>
      </c>
      <c r="TD88" s="557">
        <f t="shared" ca="1" si="294"/>
        <v>0</v>
      </c>
      <c r="TE88" s="557">
        <f t="shared" ca="1" si="294"/>
        <v>0</v>
      </c>
      <c r="TF88" s="557">
        <f t="shared" ca="1" si="294"/>
        <v>0</v>
      </c>
      <c r="TG88" s="557">
        <f t="shared" ca="1" si="295"/>
        <v>0</v>
      </c>
      <c r="TH88" s="557">
        <f t="shared" ca="1" si="295"/>
        <v>0</v>
      </c>
      <c r="TI88" s="557">
        <f t="shared" ca="1" si="295"/>
        <v>0</v>
      </c>
      <c r="TJ88" s="557">
        <f t="shared" ca="1" si="295"/>
        <v>0</v>
      </c>
      <c r="TK88" s="557">
        <f t="shared" ca="1" si="295"/>
        <v>0</v>
      </c>
      <c r="TL88" s="557">
        <f t="shared" ca="1" si="295"/>
        <v>0</v>
      </c>
      <c r="TM88" s="557">
        <f t="shared" ca="1" si="295"/>
        <v>0</v>
      </c>
      <c r="TN88" s="557">
        <f t="shared" ca="1" si="295"/>
        <v>0</v>
      </c>
      <c r="TO88" s="557">
        <f t="shared" ca="1" si="295"/>
        <v>0</v>
      </c>
      <c r="TP88" s="557">
        <f t="shared" ca="1" si="295"/>
        <v>0</v>
      </c>
      <c r="TQ88" s="557">
        <f t="shared" ca="1" si="296"/>
        <v>0</v>
      </c>
      <c r="TR88" s="557">
        <f t="shared" ca="1" si="296"/>
        <v>0</v>
      </c>
      <c r="TS88" s="557">
        <f t="shared" ca="1" si="296"/>
        <v>0</v>
      </c>
      <c r="TT88" s="557">
        <f t="shared" ca="1" si="296"/>
        <v>0</v>
      </c>
      <c r="TU88" s="557">
        <f t="shared" ca="1" si="296"/>
        <v>0</v>
      </c>
      <c r="TV88" s="557">
        <f t="shared" ca="1" si="296"/>
        <v>0</v>
      </c>
      <c r="TW88" s="557">
        <f t="shared" ca="1" si="296"/>
        <v>0</v>
      </c>
      <c r="TX88" s="557">
        <f t="shared" ca="1" si="296"/>
        <v>0</v>
      </c>
      <c r="TY88" s="557">
        <f t="shared" ca="1" si="296"/>
        <v>0</v>
      </c>
      <c r="TZ88" s="557">
        <f t="shared" ca="1" si="296"/>
        <v>0</v>
      </c>
      <c r="UA88" s="557">
        <f t="shared" ca="1" si="297"/>
        <v>0</v>
      </c>
      <c r="UB88" s="557">
        <f t="shared" ca="1" si="297"/>
        <v>0</v>
      </c>
      <c r="UC88" s="557">
        <f t="shared" ca="1" si="297"/>
        <v>0</v>
      </c>
      <c r="UD88" s="557">
        <f t="shared" ca="1" si="297"/>
        <v>0</v>
      </c>
      <c r="UE88" s="557">
        <f t="shared" ca="1" si="297"/>
        <v>0</v>
      </c>
      <c r="UF88" s="557">
        <f t="shared" ca="1" si="297"/>
        <v>0</v>
      </c>
      <c r="UG88" s="557">
        <f t="shared" ca="1" si="297"/>
        <v>0</v>
      </c>
      <c r="UH88" s="557">
        <f t="shared" ca="1" si="297"/>
        <v>0</v>
      </c>
      <c r="UI88" s="557">
        <f t="shared" ca="1" si="297"/>
        <v>0</v>
      </c>
      <c r="UJ88" s="557">
        <f t="shared" ca="1" si="297"/>
        <v>0</v>
      </c>
      <c r="UK88" s="557">
        <f t="shared" ca="1" si="298"/>
        <v>0</v>
      </c>
      <c r="UL88" s="557">
        <f t="shared" ca="1" si="298"/>
        <v>0</v>
      </c>
      <c r="UM88" s="557">
        <f t="shared" ca="1" si="298"/>
        <v>0</v>
      </c>
      <c r="UN88" s="557">
        <f t="shared" ca="1" si="298"/>
        <v>0</v>
      </c>
      <c r="UO88" s="557">
        <f t="shared" ca="1" si="298"/>
        <v>0</v>
      </c>
      <c r="UP88" s="557">
        <f t="shared" ca="1" si="298"/>
        <v>0</v>
      </c>
      <c r="UQ88" s="557">
        <f t="shared" ca="1" si="298"/>
        <v>0</v>
      </c>
      <c r="UR88" s="557">
        <f t="shared" ca="1" si="298"/>
        <v>0</v>
      </c>
      <c r="US88" s="557">
        <f t="shared" ca="1" si="298"/>
        <v>0</v>
      </c>
      <c r="UT88" s="557">
        <f t="shared" ca="1" si="298"/>
        <v>0</v>
      </c>
      <c r="UU88" s="557">
        <f t="shared" ca="1" si="299"/>
        <v>0</v>
      </c>
      <c r="UV88" s="557">
        <f t="shared" ca="1" si="299"/>
        <v>0</v>
      </c>
      <c r="UW88" s="557">
        <f t="shared" ca="1" si="299"/>
        <v>0</v>
      </c>
      <c r="UX88" s="557">
        <f t="shared" ca="1" si="299"/>
        <v>0</v>
      </c>
      <c r="UY88" s="557">
        <f t="shared" ca="1" si="299"/>
        <v>0</v>
      </c>
      <c r="UZ88" s="557">
        <f t="shared" ca="1" si="299"/>
        <v>0</v>
      </c>
      <c r="VA88" s="557">
        <f t="shared" ca="1" si="299"/>
        <v>0</v>
      </c>
      <c r="VB88" s="557">
        <f t="shared" ca="1" si="299"/>
        <v>0</v>
      </c>
      <c r="VC88" s="557">
        <f t="shared" ca="1" si="299"/>
        <v>0</v>
      </c>
      <c r="VD88" s="557">
        <f t="shared" ca="1" si="299"/>
        <v>0</v>
      </c>
      <c r="VE88" s="557">
        <f t="shared" ca="1" si="299"/>
        <v>0</v>
      </c>
      <c r="VF88" s="557">
        <f t="shared" ca="1" si="299"/>
        <v>0</v>
      </c>
      <c r="VG88" s="557">
        <f t="shared" ca="1" si="299"/>
        <v>0</v>
      </c>
      <c r="VH88" s="557">
        <f t="shared" ca="1" si="299"/>
        <v>0</v>
      </c>
      <c r="VI88" s="557">
        <f t="shared" ca="1" si="299"/>
        <v>0</v>
      </c>
      <c r="VJ88" s="557">
        <f t="shared" ca="1" si="389"/>
        <v>0</v>
      </c>
      <c r="VK88" s="557">
        <f t="shared" ca="1" si="389"/>
        <v>0</v>
      </c>
      <c r="VL88" s="557">
        <f t="shared" ca="1" si="389"/>
        <v>0</v>
      </c>
      <c r="VM88" s="557">
        <f t="shared" ca="1" si="389"/>
        <v>0</v>
      </c>
      <c r="VN88" s="557">
        <f t="shared" ca="1" si="389"/>
        <v>0</v>
      </c>
      <c r="VO88" s="557">
        <f t="shared" ca="1" si="389"/>
        <v>0</v>
      </c>
      <c r="VP88" s="189">
        <f t="shared" ca="1" si="301"/>
        <v>0</v>
      </c>
      <c r="VQ88" s="189">
        <f t="shared" ca="1" si="301"/>
        <v>0</v>
      </c>
      <c r="VR88" s="189">
        <f t="shared" ca="1" si="301"/>
        <v>0</v>
      </c>
      <c r="VS88" s="189">
        <f t="shared" ca="1" si="301"/>
        <v>0</v>
      </c>
      <c r="VT88" s="189">
        <f t="shared" ca="1" si="301"/>
        <v>0</v>
      </c>
      <c r="VU88" s="230">
        <f t="shared" ca="1" si="302"/>
        <v>0</v>
      </c>
      <c r="VV88" s="189">
        <f t="shared" ca="1" si="303"/>
        <v>0</v>
      </c>
      <c r="VW88" s="189">
        <f t="shared" ca="1" si="303"/>
        <v>0</v>
      </c>
      <c r="VX88" s="189">
        <f t="shared" ca="1" si="303"/>
        <v>0</v>
      </c>
      <c r="VY88" s="189">
        <f t="shared" ca="1" si="303"/>
        <v>0</v>
      </c>
      <c r="VZ88" s="189">
        <f t="shared" ca="1" si="303"/>
        <v>0</v>
      </c>
      <c r="WA88" s="230">
        <f t="shared" ca="1" si="304"/>
        <v>0</v>
      </c>
      <c r="WB88" s="231">
        <f t="shared" ca="1" si="305"/>
        <v>0</v>
      </c>
      <c r="WC88" s="231">
        <f t="shared" ca="1" si="305"/>
        <v>0</v>
      </c>
      <c r="WD88" s="231">
        <f t="shared" ca="1" si="305"/>
        <v>0</v>
      </c>
      <c r="WE88" s="231">
        <f t="shared" ca="1" si="305"/>
        <v>0</v>
      </c>
      <c r="WF88" s="544">
        <f t="shared" ca="1" si="306"/>
        <v>0</v>
      </c>
      <c r="WG88" s="231">
        <f t="shared" ca="1" si="307"/>
        <v>0</v>
      </c>
      <c r="WH88" s="231">
        <f t="shared" ca="1" si="307"/>
        <v>0</v>
      </c>
      <c r="WI88" s="231">
        <f t="shared" ca="1" si="307"/>
        <v>0</v>
      </c>
      <c r="WJ88" s="231">
        <f t="shared" ca="1" si="307"/>
        <v>0</v>
      </c>
      <c r="WK88" s="544">
        <f t="shared" ca="1" si="308"/>
        <v>0</v>
      </c>
      <c r="WL88" s="544">
        <f t="shared" ca="1" si="308"/>
        <v>0</v>
      </c>
      <c r="WM88" s="544">
        <f t="shared" ca="1" si="308"/>
        <v>0</v>
      </c>
      <c r="WN88" s="544">
        <f t="shared" ca="1" si="308"/>
        <v>0</v>
      </c>
      <c r="WO88" s="544">
        <f t="shared" ca="1" si="308"/>
        <v>0</v>
      </c>
      <c r="WP88" s="544">
        <f t="shared" ca="1" si="308"/>
        <v>0</v>
      </c>
      <c r="WQ88" s="544">
        <f t="shared" ca="1" si="308"/>
        <v>0</v>
      </c>
      <c r="WR88" s="535" cm="1">
        <f t="array" aca="1" ref="WR88" ca="1">INDEX(WR$13:WR87,$B88+1,1)</f>
        <v>0</v>
      </c>
      <c r="WS88" s="411">
        <f t="shared" si="309"/>
        <v>43</v>
      </c>
      <c r="WT88" s="18"/>
      <c r="WU88" s="535" cm="1">
        <f t="array" aca="1" ref="WU88" ca="1">INDEX(WU$13:WU87,$B88+1,1)</f>
        <v>0</v>
      </c>
      <c r="WV88" s="411">
        <f t="shared" si="310"/>
        <v>0</v>
      </c>
      <c r="WW88" s="535" cm="1">
        <f t="array" aca="1" ref="WW88" ca="1">INDEX(WW$13:WW87,$B88+1,1)</f>
        <v>0</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535" t="str" cm="1">
        <f t="array" aca="1" ref="XH88" ca="1">INDEX(XH$13:XH87,$B88+1,1)</f>
        <v>-</v>
      </c>
      <c r="XI88" s="535" t="str" cm="1">
        <f t="array" aca="1" ref="XI88" ca="1">INDEX(XI$13:XI87,$B88+1,1)</f>
        <v>-</v>
      </c>
      <c r="XJ88" s="535" t="str" cm="1">
        <f t="array" aca="1" ref="XJ88" ca="1">INDEX(XJ$13:XJ87,$B88+1,1)</f>
        <v>-</v>
      </c>
      <c r="XK88" s="535" t="str" cm="1">
        <f t="array" aca="1" ref="XK88" ca="1">INDEX(XK$13:XK87,$B88+1,1)</f>
        <v>-</v>
      </c>
      <c r="XL88" s="535" t="str" cm="1">
        <f t="array" aca="1" ref="XL88" ca="1">INDEX(XL$13:XL87,$B88+1,1)</f>
        <v>-</v>
      </c>
      <c r="XM88" s="535" t="str" cm="1">
        <f t="array" aca="1" ref="XM88" ca="1">INDEX(XM$13:XM87,$B88+1,1)</f>
        <v>-</v>
      </c>
      <c r="XN88" s="18"/>
      <c r="XO88" s="411" t="b">
        <f t="shared" ca="1" si="311"/>
        <v>0</v>
      </c>
      <c r="XP88" s="535" t="str" cm="1">
        <f t="array" aca="1" ref="XP88" ca="1">INDEX(XP$13:XP87,$B88+1,1)</f>
        <v>-</v>
      </c>
      <c r="XQ88" s="535" t="str" cm="1">
        <f t="array" aca="1" ref="XQ88" ca="1">INDEX(XQ$13:XQ87,$B88+1,1)</f>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411">
        <f t="shared" ca="1" si="312"/>
        <v>0.35</v>
      </c>
      <c r="XW88" s="535" cm="1">
        <f t="array" aca="1" ref="XW88" ca="1">INDEX(XW$13:XW87,$B88+1,1)</f>
        <v>0</v>
      </c>
      <c r="XX88" s="535" cm="1">
        <f t="array" aca="1" ref="XX88" ca="1">INDEX(XX$13:XX87,$B88+1,1)</f>
        <v>0</v>
      </c>
      <c r="XY88" s="535" cm="1">
        <f t="array" aca="1" ref="XY88" ca="1">INDEX(XY$13:XY87,$B88+1,1)</f>
        <v>1</v>
      </c>
      <c r="XZ88" s="535" cm="1">
        <f t="array" aca="1" ref="XZ88" ca="1">INDEX(XZ$13:XZ87,$B88+1,1)</f>
        <v>0</v>
      </c>
      <c r="YA88" s="535" t="str" cm="1">
        <f t="array" aca="1" ref="YA88" ca="1">INDEX(YA$13:YA87,$B88+1,1)</f>
        <v>-</v>
      </c>
      <c r="YB88" s="545" cm="1">
        <f t="array" aca="1" ref="YB88" ca="1">INDEX(i.AgeJ,$AD88,1)</f>
        <v>0</v>
      </c>
      <c r="YC88" s="535" t="str" cm="1">
        <f t="array" aca="1" ref="YC88" ca="1">INDEX(YC$13:YC87,$B88+1,1)</f>
        <v>-</v>
      </c>
      <c r="YD88" s="411" t="str">
        <f t="shared" si="313"/>
        <v>-</v>
      </c>
      <c r="YE88" s="411" t="str">
        <f t="shared" si="313"/>
        <v>-</v>
      </c>
      <c r="YF88" s="535" t="str" cm="1">
        <f t="array" aca="1" ref="YF88" ca="1">INDEX(YF$13:YF87,$B88+1,1)</f>
        <v>-</v>
      </c>
      <c r="YG88" s="535" t="str" cm="1">
        <f t="array" aca="1" ref="YG88" ca="1">INDEX(YG$13:YG87,$B88+1,1)</f>
        <v>-</v>
      </c>
      <c r="YH88" s="535" t="str" cm="1">
        <f t="array" aca="1" ref="YH88" ca="1">INDEX(YH$13:YH87,$B88+1,1)</f>
        <v>-</v>
      </c>
      <c r="YI88" s="535" t="str" cm="1">
        <f t="array" aca="1" ref="YI88" ca="1">INDEX(YI$13:YI87,$B88+1,1)</f>
        <v>-</v>
      </c>
      <c r="YJ88" s="535" t="str" cm="1">
        <f t="array" aca="1" ref="YJ88" ca="1">INDEX(YJ$13:YJ87,$B88+1,1)</f>
        <v>-</v>
      </c>
      <c r="YK88" s="535" t="b" cm="1">
        <f t="array" aca="1" ref="YK88" ca="1">INDEX(YK$13:YK87,$B88+1,1)</f>
        <v>1</v>
      </c>
      <c r="YL88" s="535" t="str" cm="1">
        <f t="array" aca="1" ref="YL88" ca="1">INDEX(YL$13:YL87,$B88+1,1)</f>
        <v>-</v>
      </c>
      <c r="YM88" s="535" cm="1">
        <f t="array" aca="1" ref="YM88" ca="1">INDEX(YM$13:YM87,$B88+1,1)</f>
        <v>0</v>
      </c>
      <c r="YN88" s="535" cm="1">
        <f t="array" aca="1" ref="YN88" ca="1">INDEX(YN$13:YN87,$B88+1,1)</f>
        <v>0</v>
      </c>
      <c r="YO88" s="535" cm="1">
        <f t="array" aca="1" ref="YO88" ca="1">INDEX(YO$13:YO87,$B88+1,1)</f>
        <v>0</v>
      </c>
      <c r="YP88" s="18"/>
      <c r="YQ88" s="411">
        <f t="shared" si="314"/>
        <v>50</v>
      </c>
      <c r="YR88" s="411">
        <f t="shared" si="314"/>
        <v>50</v>
      </c>
      <c r="YS88" s="411">
        <f t="shared" si="314"/>
        <v>50</v>
      </c>
      <c r="YT88" s="411">
        <f t="shared" si="314"/>
        <v>50</v>
      </c>
      <c r="YU88" s="535" cm="1">
        <f t="array" aca="1" ref="YU88" ca="1">INDEX(YU$13:YU87,$B88+1,1)</f>
        <v>1</v>
      </c>
      <c r="YV88" s="535" cm="1">
        <f t="array" aca="1" ref="YV88" ca="1">INDEX(YV$13:YV87,$B88+1,1)</f>
        <v>1</v>
      </c>
      <c r="YW88" s="535" cm="1">
        <f t="array" aca="1" ref="YW88" ca="1">INDEX(YW$13:YW87,$B88+1,1)</f>
        <v>1</v>
      </c>
      <c r="YX88" s="535" cm="1">
        <f t="array" aca="1" ref="YX88" ca="1">INDEX(YX$13:YX87,$B88+1,1)</f>
        <v>1</v>
      </c>
      <c r="YY88" s="535" t="str" cm="1">
        <f t="array" aca="1" ref="YY88" ca="1">INDEX(YY$13:YY87,$B88+1,1)</f>
        <v>-</v>
      </c>
      <c r="YZ88" s="535" t="str" cm="1">
        <f t="array" aca="1" ref="YZ88" ca="1">INDEX(YZ$13:YZ87,$B88+1,1)</f>
        <v>-</v>
      </c>
      <c r="ZA88" s="535" t="str" cm="1">
        <f t="array" aca="1" ref="ZA88" ca="1">INDEX(ZA$13:ZA87,$B88+1,1)</f>
        <v>-</v>
      </c>
      <c r="ZB88" s="535" t="str" cm="1">
        <f t="array" aca="1" ref="ZB88" ca="1">INDEX(ZB$13:ZB87,$B88+1,1)</f>
        <v>-</v>
      </c>
      <c r="ZC88" s="535" t="str" cm="1">
        <f t="array" aca="1" ref="ZC88" ca="1">INDEX(ZC$13:ZC87,$B88+1,1)</f>
        <v>-</v>
      </c>
      <c r="ZD88" s="18"/>
      <c r="ZE88" s="411">
        <f t="shared" ca="1" si="315"/>
        <v>1</v>
      </c>
      <c r="ZF88" s="18"/>
      <c r="ZG88" s="535" t="str" cm="1">
        <f t="array" aca="1" ref="ZG88" ca="1">INDEX(ZG$13:ZG87,$B88+1,1)</f>
        <v>-</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43">
        <f t="shared" ca="1" si="316"/>
        <v>652</v>
      </c>
      <c r="ZP88" s="543">
        <f t="shared" ca="1" si="316"/>
        <v>686</v>
      </c>
      <c r="ZQ88" s="543">
        <f t="shared" ca="1" si="316"/>
        <v>721</v>
      </c>
      <c r="ZR88" s="459">
        <f t="shared" ca="1" si="317"/>
        <v>469</v>
      </c>
      <c r="ZS88" s="459">
        <f t="shared" ca="1" si="317"/>
        <v>504</v>
      </c>
      <c r="ZT88" s="459">
        <f t="shared" ca="1" si="317"/>
        <v>539</v>
      </c>
      <c r="ZU88" s="459">
        <f t="shared" ca="1" si="318"/>
        <v>385</v>
      </c>
      <c r="ZV88" s="459">
        <f t="shared" ca="1" si="318"/>
        <v>420</v>
      </c>
      <c r="ZW88" s="459">
        <f t="shared" ca="1" si="318"/>
        <v>455</v>
      </c>
      <c r="ZX88" s="535" t="str" cm="1">
        <f t="array" aca="1" ref="ZX88" ca="1">INDEX(ZX$13:ZX87,$B88+1,1)</f>
        <v>-</v>
      </c>
      <c r="ZY88" s="535" t="str" cm="1">
        <f t="array" aca="1" ref="ZY88" ca="1">INDEX(ZY$13:ZY87,$B88+1,1)</f>
        <v>-</v>
      </c>
      <c r="ZZ88" s="535" t="str" cm="1">
        <f t="array" aca="1" ref="ZZ88" ca="1">INDEX(ZZ$13:ZZ87,$B88+1,1)</f>
        <v>-</v>
      </c>
      <c r="AAA88" s="535" t="str" cm="1">
        <f t="array" aca="1" ref="AAA88" ca="1">INDEX(AAA$13:AAA87,$B88+1,1)</f>
        <v>-</v>
      </c>
      <c r="AAB88" s="535" t="str" cm="1">
        <f t="array" aca="1" ref="AAB88" ca="1">INDEX(AAB$13:AAB87,$B88+1,1)</f>
        <v>-</v>
      </c>
      <c r="AAC88" s="535" t="str" cm="1">
        <f t="array" aca="1" ref="AAC88" ca="1">INDEX(AAC$13:AAC87,$B88+1,1)</f>
        <v>-</v>
      </c>
      <c r="AAD88" s="535" t="str" cm="1">
        <f t="array" aca="1" ref="AAD88" ca="1">INDEX(AAD$13:AAD87,$B88+1,1)</f>
        <v>-</v>
      </c>
      <c r="AAE88" s="535" t="str" cm="1">
        <f t="array" aca="1" ref="AAE88" ca="1">INDEX(AAE$13:AAE87,$B88+1,1)</f>
        <v>-</v>
      </c>
      <c r="AAF88" s="535" t="str" cm="1">
        <f t="array" aca="1" ref="AAF88" ca="1">INDEX(AAF$13:AAF87,$B88+1,1)</f>
        <v>-</v>
      </c>
      <c r="AAG88" s="535" t="str" cm="1">
        <f t="array" aca="1" ref="AAG88" ca="1">INDEX(AAG$13:AAG87,$B88+1,1)</f>
        <v>-</v>
      </c>
      <c r="AAH88" s="535" t="str" cm="1">
        <f t="array" aca="1" ref="AAH88" ca="1">INDEX(AAH$13:AAH87,$B88+1,1)</f>
        <v>-</v>
      </c>
      <c r="AAI88" s="535" t="str" cm="1">
        <f t="array" aca="1" ref="AAI88" ca="1">INDEX(AAI$13:AAI87,$B88+1,1)</f>
        <v>-</v>
      </c>
      <c r="AAJ88" s="535" t="str" cm="1">
        <f t="array" aca="1" ref="AAJ88" ca="1">INDEX(AAJ$13:AAJ87,$B88+1,1)</f>
        <v>-</v>
      </c>
      <c r="AAK88" s="535" t="str" cm="1">
        <f t="array" aca="1" ref="AAK88" ca="1">INDEX(AAK$13:AAK87,$B88+1,1)</f>
        <v>-</v>
      </c>
      <c r="AAL88" s="535" cm="1">
        <f t="array" aca="1" ref="AAL88" ca="1">INDEX(AAL$13:AAL87,$B88+1,1)</f>
        <v>0</v>
      </c>
      <c r="AAM88" s="535" t="str" cm="1">
        <f t="array" aca="1" ref="AAM88" ca="1">INDEX(AAM$13:AAM87,$B88+1,1)</f>
        <v>-</v>
      </c>
      <c r="AAN88" s="535" t="str" cm="1">
        <f t="array" aca="1" ref="AAN88" ca="1">INDEX(AAN$13:AAN87,$B88+1,1)</f>
        <v>-</v>
      </c>
      <c r="AAO88" s="535" t="str" cm="1">
        <f t="array" aca="1" ref="AAO88" ca="1">INDEX(AAO$13:AAO87,$B88+1,1)</f>
        <v>-</v>
      </c>
      <c r="AAP88" s="535" t="str" cm="1">
        <f t="array" aca="1" ref="AAP88" ca="1">INDEX(AAP$13:AAP87,$B88+1,1)</f>
        <v>-</v>
      </c>
      <c r="AAQ88" s="535" t="str" cm="1">
        <f t="array" aca="1" ref="AAQ88" ca="1">INDEX(AAQ$13:AAQ87,$B88+1,1)</f>
        <v>-</v>
      </c>
      <c r="AAR88" s="535" cm="1">
        <f t="array" aca="1" ref="AAR88" ca="1">INDEX(AAR$13:AAR87,$B88+1,1)</f>
        <v>0</v>
      </c>
      <c r="AAS88" s="535" t="str" cm="1">
        <f t="array" aca="1" ref="AAS88" ca="1">INDEX(AAS$13:AAS87,$B88+1,1)</f>
        <v>-</v>
      </c>
      <c r="AAT88" s="535" t="str" cm="1">
        <f t="array" aca="1" ref="AAT88" ca="1">INDEX(AAT$13:AAT87,$B88+1,1)</f>
        <v>-</v>
      </c>
      <c r="AAU88" s="535" t="str" cm="1">
        <f t="array" aca="1" ref="AAU88" ca="1">INDEX(AAU$13:AAU87,$B88+1,1)</f>
        <v>-</v>
      </c>
      <c r="AAV88" s="535" cm="1">
        <f t="array" aca="1" ref="AAV88" ca="1">INDEX(AAV$13:AAV87,$B88+1,1)</f>
        <v>1</v>
      </c>
      <c r="AAW88" s="535" cm="1">
        <f t="array" aca="1" ref="AAW88" ca="1">INDEX(AAW$13:AAW87,$B88+1,1)</f>
        <v>1</v>
      </c>
      <c r="AAX88" s="535" t="str" cm="1">
        <f t="array" aca="1" ref="AAX88" ca="1">INDEX(AAX$13:AAX87,$B88+1,1)</f>
        <v>-</v>
      </c>
      <c r="AAY88" s="535" t="str" cm="1">
        <f t="array" aca="1" ref="AAY88" ca="1">INDEX(AAY$13:AAY87,$B88+1,1)</f>
        <v>-</v>
      </c>
      <c r="AAZ88" s="535" t="str" cm="1">
        <f t="array" aca="1" ref="AAZ88" ca="1">INDEX(AAZ$13:AAZ87,$B88+1,1)</f>
        <v>-</v>
      </c>
      <c r="ABA88" s="535" t="str" cm="1">
        <f t="array" aca="1" ref="ABA88" ca="1">INDEX(ABA$13:ABA87,$B88+1,1)</f>
        <v>-</v>
      </c>
      <c r="ABB88" s="535" t="str" cm="1">
        <f t="array" aca="1" ref="ABB88" ca="1">INDEX(ABB$13:ABB87,$B88+1,1)</f>
        <v>-</v>
      </c>
      <c r="ABC88" s="535" t="str" cm="1">
        <f t="array" aca="1" ref="ABC88" ca="1">INDEX(ABC$13:ABC87,$B88+1,1)</f>
        <v>-</v>
      </c>
      <c r="ABD88" s="535" t="str" cm="1">
        <f t="array" aca="1" ref="ABD88" ca="1">INDEX(ABD$13:ABD87,$B88+1,1)</f>
        <v>-</v>
      </c>
      <c r="ABE88" s="535" t="str" cm="1">
        <f t="array" aca="1" ref="ABE88" ca="1">INDEX(ABE$13:ABE87,$B88+1,1)</f>
        <v>-</v>
      </c>
      <c r="ABF88" s="535" t="str" cm="1">
        <f t="array" aca="1" ref="ABF88" ca="1">INDEX(ABF$13:ABF87,$B88+1,1)</f>
        <v>-</v>
      </c>
      <c r="ABG88" s="535" t="str" cm="1">
        <f t="array" aca="1" ref="ABG88" ca="1">INDEX(ABG$13:ABG87,$B88+1,1)</f>
        <v>-</v>
      </c>
      <c r="ABH88" s="535" t="str" cm="1">
        <f t="array" aca="1" ref="ABH88" ca="1">INDEX(ABH$13:ABH87,$B88+1,1)</f>
        <v>-</v>
      </c>
      <c r="ABI88" s="535" t="str" cm="1">
        <f t="array" aca="1" ref="ABI88" ca="1">INDEX(ABI$13:ABI87,$B88+1,1)</f>
        <v>-</v>
      </c>
      <c r="ABJ88" s="535" t="str" cm="1">
        <f t="array" aca="1" ref="ABJ88" ca="1">INDEX(ABJ$13:ABJ87,$B88+1,1)</f>
        <v>-</v>
      </c>
      <c r="ABK88" s="18"/>
      <c r="ABL88" s="545" t="str">
        <f t="shared" ca="1" si="319"/>
        <v>-</v>
      </c>
      <c r="ABM88" s="545" t="str">
        <f t="shared" ca="1" si="319"/>
        <v>-</v>
      </c>
      <c r="ABN88" s="545" t="str">
        <f t="shared" ca="1" si="319"/>
        <v>-</v>
      </c>
      <c r="ABO88" s="545" t="str">
        <f t="shared" ca="1" si="319"/>
        <v>-</v>
      </c>
      <c r="ABP88" s="545" t="str">
        <f t="shared" ca="1" si="319"/>
        <v>-</v>
      </c>
      <c r="ABQ88" s="545" t="str">
        <f t="shared" ca="1" si="319"/>
        <v>-</v>
      </c>
      <c r="ABR88" s="545" t="str">
        <f t="shared" ca="1" si="319"/>
        <v>-</v>
      </c>
      <c r="ABS88" s="545" t="str">
        <f t="shared" ca="1" si="319"/>
        <v>-</v>
      </c>
      <c r="ABT88" s="545" t="str">
        <f t="shared" ca="1" si="319"/>
        <v>-</v>
      </c>
      <c r="ABU88" s="545" t="str">
        <f t="shared" ca="1" si="319"/>
        <v>-</v>
      </c>
      <c r="ABV88" s="545" t="str">
        <f t="shared" ca="1" si="320"/>
        <v>-</v>
      </c>
      <c r="ABW88" s="545" t="str">
        <f t="shared" ca="1" si="320"/>
        <v>-</v>
      </c>
      <c r="ABX88" s="545" t="str">
        <f t="shared" ca="1" si="320"/>
        <v>-</v>
      </c>
      <c r="ABY88" s="545" t="str">
        <f t="shared" ca="1" si="320"/>
        <v>-</v>
      </c>
      <c r="ABZ88" s="545" t="str">
        <f t="shared" ca="1" si="320"/>
        <v>-</v>
      </c>
      <c r="ACA88" s="545" t="str">
        <f t="shared" ca="1" si="320"/>
        <v>-</v>
      </c>
      <c r="ACB88" s="545" t="b">
        <f t="shared" ca="1" si="320"/>
        <v>1</v>
      </c>
      <c r="ACC88" s="545" t="str">
        <f t="shared" ca="1" si="320"/>
        <v>-</v>
      </c>
      <c r="ACD88" s="545" t="str">
        <f t="shared" ca="1" si="320"/>
        <v>-</v>
      </c>
      <c r="ACE88" s="545" t="str">
        <f t="shared" ca="1" si="320"/>
        <v>-</v>
      </c>
      <c r="ACF88" s="545" t="str">
        <f t="shared" ca="1" si="321"/>
        <v>-</v>
      </c>
      <c r="ACG88" s="545" t="str">
        <f t="shared" ca="1" si="321"/>
        <v>-</v>
      </c>
      <c r="ACH88" s="545" t="str">
        <f t="shared" ca="1" si="321"/>
        <v>-</v>
      </c>
      <c r="ACI88" s="545" t="str">
        <f t="shared" ca="1" si="321"/>
        <v>-</v>
      </c>
      <c r="ACJ88" s="545" t="str">
        <f t="shared" ca="1" si="321"/>
        <v>-</v>
      </c>
      <c r="ACK88" s="545" t="str">
        <f t="shared" ca="1" si="321"/>
        <v>-</v>
      </c>
      <c r="ACL88" s="545" t="str">
        <f t="shared" ca="1" si="321"/>
        <v>-</v>
      </c>
      <c r="ACM88" s="545" t="str">
        <f t="shared" ca="1" si="321"/>
        <v>-</v>
      </c>
      <c r="ACN88" s="545" t="str">
        <f t="shared" ca="1" si="321"/>
        <v>-</v>
      </c>
      <c r="ACO88" s="545" t="str">
        <f t="shared" ca="1" si="321"/>
        <v>-</v>
      </c>
      <c r="ACP88" s="545" t="str">
        <f t="shared" ca="1" si="322"/>
        <v>-</v>
      </c>
      <c r="ACQ88" s="545" t="str">
        <f t="shared" ca="1" si="322"/>
        <v>-</v>
      </c>
      <c r="ACR88" s="545" t="str">
        <f t="shared" ca="1" si="322"/>
        <v>-</v>
      </c>
      <c r="ACS88" s="545" t="str">
        <f t="shared" ca="1" si="322"/>
        <v>-</v>
      </c>
      <c r="ACT88" s="545" t="b">
        <f t="shared" ca="1" si="322"/>
        <v>1</v>
      </c>
      <c r="ACU88" s="545" t="str">
        <f t="shared" ca="1" si="322"/>
        <v>-</v>
      </c>
      <c r="ACV88" s="545" t="str">
        <f t="shared" ca="1" si="322"/>
        <v>-</v>
      </c>
      <c r="ACW88" s="545" t="str">
        <f t="shared" ca="1" si="322"/>
        <v>-</v>
      </c>
      <c r="ACX88" s="545" t="str">
        <f t="shared" ca="1" si="322"/>
        <v>-</v>
      </c>
      <c r="ACY88" s="545" t="str">
        <f t="shared" ca="1" si="322"/>
        <v>-</v>
      </c>
      <c r="ACZ88" s="545" t="str">
        <f t="shared" ca="1" si="323"/>
        <v>-</v>
      </c>
      <c r="ADA88" s="545" t="str">
        <f t="shared" ca="1" si="323"/>
        <v>-</v>
      </c>
      <c r="ADB88" s="545" t="str">
        <f t="shared" ca="1" si="323"/>
        <v>-</v>
      </c>
      <c r="ADC88" s="545" t="str">
        <f t="shared" ca="1" si="323"/>
        <v>-</v>
      </c>
      <c r="ADD88" s="545" t="str">
        <f t="shared" ca="1" si="323"/>
        <v>-</v>
      </c>
      <c r="ADE88" s="545" t="str">
        <f t="shared" ca="1" si="323"/>
        <v>-</v>
      </c>
      <c r="ADF88" s="545" t="str">
        <f t="shared" ca="1" si="323"/>
        <v>-</v>
      </c>
      <c r="ADG88" s="545" t="str">
        <f t="shared" ca="1" si="323"/>
        <v>-</v>
      </c>
      <c r="ADH88" s="545" t="str">
        <f t="shared" ca="1" si="323"/>
        <v>-</v>
      </c>
      <c r="ADI88" s="545" t="str">
        <f t="shared" ca="1" si="323"/>
        <v>-</v>
      </c>
      <c r="ADJ88" s="545" t="str">
        <f t="shared" ca="1" si="324"/>
        <v>-</v>
      </c>
      <c r="ADK88" s="545" t="str">
        <f t="shared" ca="1" si="324"/>
        <v>-</v>
      </c>
      <c r="ADL88" s="545" t="b">
        <f t="shared" ca="1" si="324"/>
        <v>1</v>
      </c>
      <c r="ADM88" s="545" t="str">
        <f t="shared" ca="1" si="324"/>
        <v>-</v>
      </c>
      <c r="ADN88" s="545" t="str">
        <f t="shared" ca="1" si="324"/>
        <v>-</v>
      </c>
      <c r="ADO88" s="545" t="str">
        <f t="shared" ca="1" si="324"/>
        <v>-</v>
      </c>
      <c r="ADP88" s="545" t="str">
        <f t="shared" ca="1" si="324"/>
        <v>-</v>
      </c>
      <c r="ADQ88" s="545" t="str">
        <f t="shared" ca="1" si="324"/>
        <v>-</v>
      </c>
      <c r="ADR88" s="545" t="str">
        <f t="shared" ca="1" si="324"/>
        <v>-</v>
      </c>
      <c r="ADS88" s="545" t="str">
        <f t="shared" ca="1" si="324"/>
        <v>-</v>
      </c>
      <c r="ADT88" s="545" t="str">
        <f t="shared" ca="1" si="325"/>
        <v>-</v>
      </c>
      <c r="ADU88" s="545" t="str">
        <f t="shared" ca="1" si="325"/>
        <v>-</v>
      </c>
      <c r="ADV88" s="545" t="str">
        <f t="shared" ca="1" si="325"/>
        <v>-</v>
      </c>
      <c r="ADW88" s="545" t="str">
        <f t="shared" ca="1" si="325"/>
        <v>-</v>
      </c>
      <c r="ADX88" s="545" t="str">
        <f t="shared" ca="1" si="325"/>
        <v>-</v>
      </c>
      <c r="ADY88" s="545" t="str">
        <f t="shared" ca="1" si="325"/>
        <v>-</v>
      </c>
      <c r="ADZ88" s="545" t="str">
        <f t="shared" ca="1" si="325"/>
        <v>-</v>
      </c>
      <c r="AEA88" s="545" t="str">
        <f t="shared" ca="1" si="325"/>
        <v>-</v>
      </c>
      <c r="AEB88" s="545" t="str">
        <f t="shared" ca="1" si="325"/>
        <v>-</v>
      </c>
      <c r="AEC88" s="545" t="str">
        <f t="shared" ca="1" si="325"/>
        <v>-</v>
      </c>
      <c r="AED88" s="545" t="b">
        <f t="shared" ca="1" si="326"/>
        <v>1</v>
      </c>
      <c r="AEE88" s="545" t="str">
        <f t="shared" ca="1" si="326"/>
        <v>-</v>
      </c>
      <c r="AEF88" s="545" t="str">
        <f t="shared" ca="1" si="326"/>
        <v>-</v>
      </c>
      <c r="AEG88" s="545" t="str">
        <f t="shared" ca="1" si="326"/>
        <v>-</v>
      </c>
      <c r="AEH88" s="545" t="str">
        <f t="shared" ca="1" si="326"/>
        <v>-</v>
      </c>
      <c r="AEI88" s="545" t="str">
        <f t="shared" ca="1" si="326"/>
        <v>-</v>
      </c>
      <c r="AEJ88" s="545" t="str">
        <f t="shared" ca="1" si="326"/>
        <v>-</v>
      </c>
      <c r="AEK88" s="545" t="str">
        <f t="shared" ca="1" si="326"/>
        <v>-</v>
      </c>
      <c r="AEL88" s="545" t="str">
        <f t="shared" ca="1" si="326"/>
        <v>-</v>
      </c>
      <c r="AEM88" s="545" t="str">
        <f t="shared" ca="1" si="326"/>
        <v>-</v>
      </c>
      <c r="AEN88" s="545" t="str">
        <f t="shared" ca="1" si="327"/>
        <v>-</v>
      </c>
      <c r="AEO88" s="545" t="str">
        <f t="shared" ca="1" si="327"/>
        <v>-</v>
      </c>
      <c r="AEP88" s="545" t="str">
        <f t="shared" ca="1" si="327"/>
        <v>-</v>
      </c>
      <c r="AEQ88" s="545" t="str">
        <f t="shared" ca="1" si="327"/>
        <v>-</v>
      </c>
      <c r="AER88" s="545" t="str">
        <f t="shared" ca="1" si="327"/>
        <v>-</v>
      </c>
      <c r="AES88" s="545" t="str">
        <f t="shared" ca="1" si="327"/>
        <v>-</v>
      </c>
      <c r="AET88" s="545" t="str">
        <f t="shared" ca="1" si="327"/>
        <v>-</v>
      </c>
      <c r="AEU88" s="545" t="str">
        <f t="shared" ca="1" si="327"/>
        <v>-</v>
      </c>
      <c r="AEV88" s="545" t="b">
        <f t="shared" ca="1" si="327"/>
        <v>1</v>
      </c>
      <c r="AEW88" s="545" t="str">
        <f t="shared" ca="1" si="327"/>
        <v>-</v>
      </c>
      <c r="AEX88" s="535" cm="1">
        <f t="array" aca="1" ref="AEX88" ca="1">INDEX(AEX$13:AEX87,$B88+1,1)</f>
        <v>0</v>
      </c>
      <c r="AEY88" s="483">
        <v>0</v>
      </c>
    </row>
    <row r="89" spans="1:831" outlineLevel="2">
      <c r="A89" s="18">
        <f t="shared" si="221"/>
        <v>76</v>
      </c>
      <c r="B89" s="191">
        <f t="shared" ca="1" si="343"/>
        <v>51</v>
      </c>
      <c r="C89" s="458">
        <f t="shared" ca="1" si="225"/>
        <v>1200</v>
      </c>
      <c r="D89" s="119" t="str">
        <f t="shared" ca="1" si="226"/>
        <v>GSW</v>
      </c>
      <c r="E89" t="b">
        <v>0</v>
      </c>
      <c r="F89" t="b">
        <v>0</v>
      </c>
      <c r="G89" t="b">
        <f t="shared" si="373"/>
        <v>0</v>
      </c>
      <c r="H89" s="191">
        <f t="shared" ca="1" si="338"/>
        <v>25</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4</v>
      </c>
      <c r="N89" s="475">
        <v>3</v>
      </c>
      <c r="O89" s="535" cm="1">
        <f t="array" aca="1" ref="O89" ca="1">INDEX(O$13:O88,$B89+1,1)</f>
        <v>2</v>
      </c>
      <c r="P89" s="535" cm="1">
        <f t="array" aca="1" ref="P89" ca="1">INDEX(P$13:P88,$B89+1,1)</f>
        <v>0</v>
      </c>
      <c r="Q89" s="535" cm="1">
        <f t="array" aca="1" ref="Q89" ca="1">INDEX(Q$13:Q88,$B89+1,1)</f>
        <v>1</v>
      </c>
      <c r="R89" s="535" cm="1">
        <f t="array" aca="1" ref="R89" ca="1">INDEX(R$13:R88,$B89+1,1)</f>
        <v>1</v>
      </c>
      <c r="S89" s="535" cm="1">
        <f t="array" aca="1" ref="S89" ca="1">INDEX(S$13:S88,$B89+1,1)</f>
        <v>1</v>
      </c>
      <c r="T89" s="411">
        <f t="shared" ca="1" si="228"/>
        <v>2</v>
      </c>
      <c r="U89" s="411">
        <f t="shared" ca="1" si="228"/>
        <v>2</v>
      </c>
      <c r="V89" s="411">
        <f t="shared" ca="1" si="229"/>
        <v>2</v>
      </c>
      <c r="W89" s="777" t="b">
        <f t="shared" ca="1" si="230"/>
        <v>1</v>
      </c>
      <c r="X89" s="777" t="b">
        <f t="shared" ca="1" si="230"/>
        <v>1</v>
      </c>
      <c r="Y89" s="777" t="b">
        <f t="shared" ca="1" si="230"/>
        <v>1</v>
      </c>
      <c r="Z89" s="796" t="b" cm="1">
        <f t="array" aca="1" ref="Z89" ca="1">INDEX(Z$13:Z88,$B89+1,1)</f>
        <v>0</v>
      </c>
      <c r="AA89" s="411">
        <f t="shared" ca="1" si="328"/>
        <v>6</v>
      </c>
      <c r="AB89" s="411">
        <f t="shared" ca="1" si="231"/>
        <v>6</v>
      </c>
      <c r="AC89" s="535" cm="1">
        <f t="array" aca="1" ref="AC89" ca="1">INDEX(AC$13:AC88,$B89+1,1)</f>
        <v>6</v>
      </c>
      <c r="AD89" s="535" cm="1">
        <f t="array" aca="1" ref="AD89" ca="1">INDEX(AD$13:AD88,$B89+1,1)</f>
        <v>6</v>
      </c>
      <c r="AE89" s="535" cm="1">
        <f t="array" aca="1" ref="AE89" ca="1">INDEX(AE$13:AE88,$B89+1,1)</f>
        <v>0</v>
      </c>
      <c r="AF89" s="535" cm="1">
        <f t="array" aca="1" ref="AF89" ca="1">INDEX(AF$13:AF88,$B89+1,1)</f>
        <v>0</v>
      </c>
      <c r="AG89" s="535" cm="1">
        <f t="array" aca="1" ref="AG89" ca="1">INDEX(AG$13:AG88,$B89+1,1)</f>
        <v>0</v>
      </c>
      <c r="AH89" s="535" cm="1">
        <f t="array" aca="1" ref="AH89" ca="1">INDEX(AH$13:AH88,$B89+1,1)</f>
        <v>0</v>
      </c>
      <c r="AI89" s="87">
        <f t="shared" ca="1" si="350"/>
        <v>2</v>
      </c>
      <c r="AJ89" s="87">
        <f ca="1">INDEX(CHOOSE($N89,DataAutumn!i.AdultDrys,DataWinter!i.AdultDrys,DataSpring!i.AdultDrys),1,$T89)</f>
        <v>1</v>
      </c>
      <c r="AK89" s="535" cm="1">
        <f t="array" aca="1" ref="AK89" ca="1">INDEX(AK$13:AK88,$B89+1,1)</f>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t="s">
        <v>532</v>
      </c>
      <c r="BA89" s="312" t="str">
        <f ca="1">LEFT(BA88,LEN($BA$57))     &amp;    TEXT($H89," 00000 ")        &amp;      INDEX(i.ModelStructure,$I89,1)    &amp;" "
&amp; $D89                &amp;    " Past" &amp; TEXT($XV89,"??0%;;??0%;    ") &amp; IF($DK89=0," SFM","")&amp;IF($DK89=1," MFM","")&amp;IF($DK89=7," Mat","")&amp;IF($DQ89=TRUE,"&amp;BBT","    ")              &amp;      " TOL"&amp;INDEX(i.TOL_Desc,1,$N89)
&amp; " Scan"&amp;$AK89       &amp;    CHOOSE($K89+1," CFS"," GFS"," NFS")
&amp; " RR"&amp;TEXT(SUM($FD89:$FE89),"+00%;-00%;    ;@")
&amp; " EL"&amp;IF($EZ89="-","_Opt",TEXT($EZ89,"000%"))
&amp; " Emptys_"&amp;CHOOSE($AI89,"Free  ","Retain","Sell  ","Single")
&amp; " ("&amp;IF(OR($ZH89,AND($ZH89="-",$DD89)),"P","E")   &amp;IF(OR($ZJ89,AND($ZJ89="-",$DE89)),"T","t")        &amp;     "_F"&amp;IF($AAG89&lt;&gt;FALSE,3,0)+COUNTIF($ZY89:$AAC89,TRUE)+COUNTIF($BV89:$BW89,"&gt;0")&amp;IF($AAE89&lt;&gt;FALSE,3,0)+COUNTIF($BV89:$BW89,"&gt;0")&amp;"N"&amp;IF($AAJ89&lt;&gt;"-",$AAJ89,$DI89)&amp;IF($AAK89&lt;&gt;"-",$AAK89,$DJ89)&amp;"L"&amp;$AAV89&amp;$AAW89&amp;")"</f>
        <v>GHG 00025 SE GSW Past 35% MFM     TOLSpr Scan2 GFS RR+01% EL000% Emptys_Retain (PT_F33N11L11)</v>
      </c>
      <c r="BB89" s="8" t="str">
        <f ca="1">IF(COUNTIF($BA$13:$BA89,$BA89)=1,"-","Dup")</f>
        <v>-</v>
      </c>
      <c r="BC89" s="18"/>
      <c r="BD89" s="535" t="str" cm="1">
        <f t="array" aca="1" ref="BD89" ca="1">INDEX(BD$13:BD88,$B89+1,1)</f>
        <v>-</v>
      </c>
      <c r="BE89" s="535" t="str" cm="1">
        <f t="array" aca="1" ref="BE89" ca="1">INDEX(BE$13:BE88,$B89+1,1)</f>
        <v>-</v>
      </c>
      <c r="BF89" s="535" t="str" cm="1">
        <f t="array" aca="1" ref="BF89" ca="1">INDEX(BF$13:BF88,$B89+1,1)</f>
        <v>-</v>
      </c>
      <c r="BG89" s="535" t="str" cm="1">
        <f t="array" aca="1" ref="BG89" ca="1">INDEX(BG$13:BG88,$B89+1,1)</f>
        <v>-</v>
      </c>
      <c r="BH89" s="535" t="str" cm="1">
        <f t="array" aca="1" ref="BH89" ca="1">INDEX(BH$13:BH88,$B89+1,1)</f>
        <v>-</v>
      </c>
      <c r="BI89" s="535" t="str" cm="1">
        <f t="array" aca="1" ref="BI89" ca="1">INDEX(BI$13:BI88,$B89+1,1)</f>
        <v>-</v>
      </c>
      <c r="BJ89" s="535" t="str" cm="1">
        <f t="array" aca="1" ref="BJ89" ca="1">INDEX(BJ$13:BJ88,$B89+1,1)</f>
        <v>-</v>
      </c>
      <c r="BK89" s="535" t="str" cm="1">
        <f t="array" aca="1" ref="BK89" ca="1">INDEX(BK$13:BK88,$B89+1,1)</f>
        <v>-</v>
      </c>
      <c r="BL89" s="535" t="str" cm="1">
        <f t="array" aca="1" ref="BL89" ca="1">INDEX(BL$13:BL88,$B89+1,1)</f>
        <v>-</v>
      </c>
      <c r="BM89" s="18"/>
      <c r="BN89" s="411" t="b">
        <f t="shared" ca="1" si="387"/>
        <v>1</v>
      </c>
      <c r="BO89" s="411" t="str">
        <f t="shared" ca="1" si="387"/>
        <v>-</v>
      </c>
      <c r="BP89" s="411" t="b">
        <f t="shared" ca="1" si="387"/>
        <v>0</v>
      </c>
      <c r="BQ89" s="411" t="str">
        <f t="shared" ca="1" si="387"/>
        <v>-</v>
      </c>
      <c r="BR89" s="411" t="str">
        <f t="shared" ca="1" si="387"/>
        <v>-</v>
      </c>
      <c r="BS89" s="411" t="str">
        <f t="shared" ca="1" si="387"/>
        <v>-</v>
      </c>
      <c r="BT89" s="411" t="str">
        <f t="shared" ca="1" si="387"/>
        <v>-</v>
      </c>
      <c r="BU89" s="411" t="str">
        <f t="shared" ca="1" si="387"/>
        <v>-</v>
      </c>
      <c r="BV89" s="411" t="str">
        <f t="shared" ca="1" si="387"/>
        <v>-</v>
      </c>
      <c r="BW89" s="411" t="str">
        <f t="shared" ca="1" si="387"/>
        <v>-</v>
      </c>
      <c r="BX89" s="411" t="str">
        <f t="shared" ca="1" si="387"/>
        <v>-</v>
      </c>
      <c r="BY89" s="411" t="str">
        <f t="shared" ca="1" si="387"/>
        <v>-</v>
      </c>
      <c r="BZ89" s="411" t="b">
        <f t="shared" ca="1" si="387"/>
        <v>0</v>
      </c>
      <c r="CA89" s="87">
        <f t="shared" ca="1" si="387"/>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233"/>
        <v>-</v>
      </c>
      <c r="CI89" s="411">
        <f t="shared" ca="1" si="234"/>
        <v>1</v>
      </c>
      <c r="CJ89" s="411">
        <f t="shared" ca="1" si="234"/>
        <v>1</v>
      </c>
      <c r="CK89" s="535" t="str" cm="1">
        <f t="array" aca="1" ref="CK89" ca="1">INDEX(CK$13:CK88,$B89+1,1)</f>
        <v>-</v>
      </c>
      <c r="CL89" s="535" t="str" cm="1">
        <f t="array" aca="1" ref="CL89" ca="1">INDEX(CL$13:CL88,$B89+1,1)</f>
        <v>-</v>
      </c>
      <c r="CM89" s="535" t="str" cm="1">
        <f t="array" aca="1" ref="CM89" ca="1">INDEX(CM$13:CM88,$B89+1,1)</f>
        <v>-</v>
      </c>
      <c r="CN89" s="411" t="str">
        <f t="shared" ca="1" si="235"/>
        <v>-</v>
      </c>
      <c r="CO89" s="411">
        <f t="shared" ca="1" si="236"/>
        <v>1</v>
      </c>
      <c r="CP89" s="411">
        <f t="shared" ca="1" si="236"/>
        <v>1</v>
      </c>
      <c r="CQ89" s="535" t="str" cm="1">
        <f t="array" aca="1" ref="CQ89" ca="1">INDEX(CQ$13:CQ88,$B89+1,1)</f>
        <v>-</v>
      </c>
      <c r="CR89" s="411" t="str">
        <f t="shared" ca="1" si="237"/>
        <v>-</v>
      </c>
      <c r="CS89" s="411">
        <f t="shared" ca="1" si="238"/>
        <v>1</v>
      </c>
      <c r="CT89" s="535" t="str" cm="1">
        <f t="array" aca="1" ref="CT89" ca="1">INDEX(CT$13:CT88,$B89+1,1)</f>
        <v>-</v>
      </c>
      <c r="CU89" s="535" t="str" cm="1">
        <f t="array" aca="1" ref="CU89" ca="1">INDEX(CU$13:CU88,$B89+1,1)</f>
        <v>-</v>
      </c>
      <c r="CV89" s="411">
        <f t="shared" ca="1" si="239"/>
        <v>1</v>
      </c>
      <c r="CW89" s="535" t="str" cm="1">
        <f t="array" aca="1" ref="CW89" ca="1">INDEX(CW$13:CW88,$B89+1,1)</f>
        <v>-</v>
      </c>
      <c r="CX89" s="411" t="str">
        <f t="shared" ca="1" si="240"/>
        <v>-</v>
      </c>
      <c r="CY89" s="411">
        <f t="shared" ca="1" si="241"/>
        <v>1</v>
      </c>
      <c r="CZ89" s="411">
        <f t="shared" ca="1" si="241"/>
        <v>1</v>
      </c>
      <c r="DA89" s="535" cm="1">
        <f t="array" aca="1" ref="DA89" ca="1">INDEX(DA$13:DA88,$B89+1,1)</f>
        <v>720</v>
      </c>
      <c r="DB89" s="535" cm="1">
        <f t="array" aca="1" ref="DB89" ca="1">INDEX(DB$13:DB88,$B89+1,1)</f>
        <v>720</v>
      </c>
      <c r="DC89" s="18"/>
      <c r="DD89" s="535" t="b" cm="1">
        <f t="array" aca="1" ref="DD89" ca="1">INDEX(DD$13:DD88,$B89+1,1)</f>
        <v>1</v>
      </c>
      <c r="DE89" s="535" t="b" cm="1">
        <f t="array" aca="1" ref="DE89" ca="1">INDEX(DE$13:DE88,$B89+1,1)</f>
        <v>1</v>
      </c>
      <c r="DF89" s="535" t="b" cm="1">
        <f t="array" aca="1" ref="DF89" ca="1">INDEX(DF$13:DF88,$B89+1,1)</f>
        <v>1</v>
      </c>
      <c r="DG89" s="87">
        <f t="shared" ca="1" si="329"/>
        <v>0</v>
      </c>
      <c r="DH89" s="804" cm="1">
        <f t="array" aca="1" ref="DH89" ca="1">VALUE(IFERROR(VALUE($K89),0) &amp; _xlfn.SWITCH($CD89,"-",4,$CD89) &amp; $L89 &amp; $T89 &amp; "00" &amp; $N89 &amp; $AK89 &amp; $R89 &amp; _xlfn.SWITCH($AM89,3,1,$AM89) &amp; _xlfn.SWITCH($M89,4,0,$M89) &amp; _xlfn.SWITCH($AD89,6,1,$AD89))</f>
        <v>142200321201</v>
      </c>
      <c r="DI89" s="535" cm="1">
        <f t="array" aca="1" ref="DI89" ca="1">INDEX(DI$13:DI88,$B89+1,1)</f>
        <v>1</v>
      </c>
      <c r="DJ89" s="535" cm="1">
        <f t="array" aca="1" ref="DJ89" ca="1">INDEX(DJ$13:DJ88,$B89+1,1)</f>
        <v>1</v>
      </c>
      <c r="DK89" s="411">
        <f t="shared" ca="1" si="242"/>
        <v>1</v>
      </c>
      <c r="DL89" s="411">
        <f t="shared" ca="1" si="242"/>
        <v>60</v>
      </c>
      <c r="DM89" s="411" t="str">
        <f t="shared" ca="1" si="242"/>
        <v>-</v>
      </c>
      <c r="DN89" s="411" t="str">
        <f t="shared" ca="1" si="242"/>
        <v>-</v>
      </c>
      <c r="DO89" s="411" t="str">
        <f t="shared" ca="1" si="242"/>
        <v>-</v>
      </c>
      <c r="DP89" s="411" t="str">
        <f t="shared" ca="1" si="242"/>
        <v>-</v>
      </c>
      <c r="DQ89" s="411" t="b">
        <f t="shared" ca="1" si="243"/>
        <v>0</v>
      </c>
      <c r="DR89" s="411" t="str">
        <f t="shared" ca="1" si="244"/>
        <v>-</v>
      </c>
      <c r="DS89" s="411" t="str">
        <f t="shared" ca="1" si="244"/>
        <v>-</v>
      </c>
      <c r="DT89" s="411" t="str">
        <f t="shared" ca="1" si="244"/>
        <v>-</v>
      </c>
      <c r="DU89" s="411" t="str">
        <f t="shared" ca="1" si="244"/>
        <v>-</v>
      </c>
      <c r="DV89" s="411">
        <f t="shared" ca="1" si="244"/>
        <v>500</v>
      </c>
      <c r="DW89" s="411">
        <f t="shared" ca="1" si="244"/>
        <v>500</v>
      </c>
      <c r="DX89" s="411" t="str">
        <f t="shared" ca="1" si="244"/>
        <v>-</v>
      </c>
      <c r="DY89" s="411" t="str">
        <f t="shared" ca="1" si="244"/>
        <v>-</v>
      </c>
      <c r="DZ89" s="411" t="str">
        <f t="shared" ca="1" si="244"/>
        <v>-</v>
      </c>
      <c r="EA89" s="411" t="str">
        <f t="shared" ca="1" si="385"/>
        <v>-</v>
      </c>
      <c r="EB89" s="411" t="str">
        <f t="shared" ca="1" si="385"/>
        <v>-</v>
      </c>
      <c r="EC89" s="535" cm="1">
        <f t="array" aca="1" ref="EC89" ca="1">INDEX(EC$13:EC88,$B89+1,1)</f>
        <v>0</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535" cm="1">
        <f t="array" aca="1" ref="EN89" ca="1">INDEX(EN$13:EN88,$B89+1,1)</f>
        <v>999999</v>
      </c>
      <c r="EO89" s="535" cm="1">
        <f t="array" aca="1" ref="EO89" ca="1">INDEX(EO$13:EO88,$B89+1,1)</f>
        <v>999999</v>
      </c>
      <c r="EP89" s="782">
        <f t="shared" ca="1" si="246"/>
        <v>0</v>
      </c>
      <c r="EQ89" s="782">
        <f t="shared" ca="1" si="246"/>
        <v>0</v>
      </c>
      <c r="ER89" s="782">
        <f t="shared" ca="1" si="246"/>
        <v>999999</v>
      </c>
      <c r="ES89" s="800" t="str">
        <f t="shared" ca="1" si="330"/>
        <v>-</v>
      </c>
      <c r="ET89" s="800" t="str">
        <f t="shared" ca="1" si="247"/>
        <v>-</v>
      </c>
      <c r="EU89" s="801" t="str">
        <f t="shared" ca="1" si="248"/>
        <v>-</v>
      </c>
      <c r="EV89" s="802" t="str">
        <f t="shared" ca="1" si="374"/>
        <v>-</v>
      </c>
      <c r="EW89" s="781">
        <f t="shared" ca="1" si="249"/>
        <v>999999</v>
      </c>
      <c r="EX89" s="779">
        <f t="shared" ca="1" si="332"/>
        <v>999999</v>
      </c>
      <c r="EY89" s="780">
        <f t="shared" ca="1" si="333"/>
        <v>999999</v>
      </c>
      <c r="EZ89" s="727" cm="1">
        <f t="array" aca="1" ref="EZ89" ca="1">INDEX(i.ELMated,$AB89+1,1)</f>
        <v>0</v>
      </c>
      <c r="FA89" s="728" cm="1">
        <f t="array" aca="1" ref="FA89" ca="1">INDEX(i.ELMatedEst,$AA89+1,$T89)</f>
        <v>0</v>
      </c>
      <c r="FB89" s="535" t="str" cm="1">
        <f t="array" aca="1" ref="FB89" ca="1">INDEX(FB$13:FB88,$B89+1,1)</f>
        <v>-</v>
      </c>
      <c r="FC89" s="535" t="str" cm="1">
        <f t="array" aca="1" ref="FC89" ca="1">INDEX(FC$13:FC88,$B89+1,1)</f>
        <v>-</v>
      </c>
      <c r="FD89" s="664">
        <f t="shared" ca="1" si="250"/>
        <v>0</v>
      </c>
      <c r="FE89" s="666">
        <f t="shared" ca="1" si="251"/>
        <v>5.0000000000000001E-3</v>
      </c>
      <c r="FF89" s="191">
        <f t="shared" ca="1" si="339"/>
        <v>0.95</v>
      </c>
      <c r="FG89" s="667">
        <f t="shared" ca="1" si="252"/>
        <v>0.12</v>
      </c>
      <c r="FH89" s="667">
        <f ca="1">INDEX(CHOOSE($N89,DataAutumn!i.EL_PropnSold,DataWinter!i.EL_PropnSold,DataSpring!i.EL_PropnSold),$AI89,$T89)*INDEX(i.ELMatedEst,$AB89+1,$T89)*i.dAdultRR_ELPropSold
+INDEX(i.dryman,($AJ89-1)*4+$AI89,FH$7)</f>
        <v>0</v>
      </c>
      <c r="FI89" s="667">
        <f ca="1">INDEX(CHOOSE($N89,DataAutumn!i.EL_PropnSold,DataWinter!i.EL_PropnSold,DataSpring!i.EL_PropnSold),$AI89,$T89)*INDEX(i.ELMatedEst,$AB89+1,$T89)*i.dAdultRR_ELPropSold
+INDEX(i.dryman,($AJ89-1)*4+$AI89,FI$7)</f>
        <v>3.125E-2</v>
      </c>
      <c r="FJ89" s="667">
        <f ca="1">INDEX(CHOOSE($N89,DataAutumn!i.EL_PropnSold,DataWinter!i.EL_PropnSold,DataSpring!i.EL_PropnSold),$AI89,$T89)*INDEX(i.ELMatedEst,$AB89+1,$T89)*i.dAdultRR_ELPropSold
+INDEX(i.dryman,($AJ89-1)*4+$AI89,FJ$7)</f>
        <v>3.125E-2</v>
      </c>
      <c r="FK89" s="667">
        <f ca="1">INDEX(CHOOSE($N89,DataAutumn!i.EL_PropnSold,DataWinter!i.EL_PropnSold,DataSpring!i.EL_PropnSold),$AI89,$T89)*INDEX(i.ELMatedEst,$AB89+1,$T89)*i.dAdultRR_ELPropSold
+INDEX(i.dryman,($AJ89-1)*4+$AI89,FK$7)</f>
        <v>3.125E-2</v>
      </c>
      <c r="FL89" s="668">
        <f ca="1">INDEX(CHOOSE($N89,DataAutumn!i.EL_PropnSold,DataWinter!i.EL_PropnSold,DataSpring!i.EL_PropnSold),$AI89,$T89)*INDEX(i.ELMatedEst,$AB89+1,$T89)*i.dAdultLSurv_ELPropSold</f>
        <v>0</v>
      </c>
      <c r="FM89" s="666" t="b">
        <f t="shared" ca="1" si="253"/>
        <v>0</v>
      </c>
      <c r="FN89" s="666" t="b">
        <f t="shared" ca="1" si="253"/>
        <v>0</v>
      </c>
      <c r="FO89" s="716" t="b">
        <f t="shared" ca="1" si="254"/>
        <v>1</v>
      </c>
      <c r="FP89" s="666" t="b">
        <f t="shared" ca="1" si="253"/>
        <v>0</v>
      </c>
      <c r="FQ89" s="668">
        <f t="shared" ca="1" si="255"/>
        <v>1</v>
      </c>
      <c r="FR89" s="669">
        <f t="shared" ca="1" si="256"/>
        <v>0</v>
      </c>
      <c r="FS89" s="670" t="b">
        <f t="shared" ca="1" si="257"/>
        <v>0</v>
      </c>
      <c r="FT89" s="665" t="b">
        <f t="shared" si="258"/>
        <v>0</v>
      </c>
      <c r="FU89" s="411" t="b">
        <f t="shared" si="258"/>
        <v>0</v>
      </c>
      <c r="FV89" s="411" t="b">
        <f t="shared" si="258"/>
        <v>1</v>
      </c>
      <c r="FW89" s="87">
        <f t="shared" ca="1" si="259"/>
        <v>2</v>
      </c>
      <c r="FX89" s="87">
        <f t="shared" ca="1" si="259"/>
        <v>2</v>
      </c>
      <c r="FY89" s="411">
        <f t="shared" ca="1" si="260"/>
        <v>1</v>
      </c>
      <c r="FZ89" s="411">
        <f t="shared" ca="1" si="261"/>
        <v>1</v>
      </c>
      <c r="GA89" s="411">
        <f t="shared" ca="1" si="261"/>
        <v>1</v>
      </c>
      <c r="GB89" s="411">
        <f t="shared" ca="1" si="262"/>
        <v>1</v>
      </c>
      <c r="GC89" s="411">
        <f t="shared" ca="1" si="263"/>
        <v>0.35</v>
      </c>
      <c r="GD89" s="411" t="b">
        <f t="shared" ca="1" si="263"/>
        <v>1</v>
      </c>
      <c r="GE89" s="411" t="b">
        <f t="shared" ca="1" si="263"/>
        <v>0</v>
      </c>
      <c r="GF89" s="411" t="b">
        <f t="shared" ca="1" si="263"/>
        <v>0</v>
      </c>
      <c r="GG89" s="411" t="b">
        <f t="shared" ca="1" si="263"/>
        <v>0</v>
      </c>
      <c r="GH89" s="87">
        <f t="shared" ca="1" si="264"/>
        <v>1</v>
      </c>
      <c r="GI89" s="87">
        <f t="shared" ca="1" si="264"/>
        <v>1</v>
      </c>
      <c r="GJ89" s="87">
        <f t="shared" ca="1" si="264"/>
        <v>1</v>
      </c>
      <c r="GK89" s="87">
        <f t="shared" ca="1" si="264"/>
        <v>1</v>
      </c>
      <c r="GL89" s="87">
        <f t="shared" ca="1" si="264"/>
        <v>1</v>
      </c>
      <c r="GM89" s="87">
        <f t="shared" ca="1" si="264"/>
        <v>1</v>
      </c>
      <c r="GN89" s="87">
        <f t="shared" ca="1" si="264"/>
        <v>1</v>
      </c>
      <c r="GO89" s="87">
        <f t="shared" ca="1" si="264"/>
        <v>1</v>
      </c>
      <c r="GP89" s="535" cm="1">
        <f t="array" aca="1" ref="GP89" ca="1">INDEX(GP$13:GP88,$B89+1,1)</f>
        <v>0</v>
      </c>
      <c r="GQ89" s="535" cm="1">
        <f t="array" aca="1" ref="GQ89" ca="1">INDEX(GQ$13:GQ88,$B89+1,1)</f>
        <v>0</v>
      </c>
      <c r="GR89" s="535" cm="1">
        <f t="array" aca="1" ref="GR89" ca="1">INDEX(GR$13:GR88,$B89+1,1)</f>
        <v>0</v>
      </c>
      <c r="GS89" s="535" cm="1">
        <f t="array" aca="1" ref="GS89" ca="1">INDEX(GS$13:GS88,$B89+1,1)</f>
        <v>0</v>
      </c>
      <c r="GT89" s="411" cm="1">
        <f t="array" aca="1" ref="GT89" ca="1">INDEX(i.dse_type,1,$L89)</f>
        <v>0</v>
      </c>
      <c r="GU89" s="535" t="str" cm="1">
        <f t="array" aca="1" ref="GU89" ca="1">INDEX(GU$13:GU88,$B89+1,1)</f>
        <v>-</v>
      </c>
      <c r="GV89" s="535" t="str" cm="1">
        <f t="array" aca="1" ref="GV89" ca="1">INDEX(GV$13:GV88,$B89+1,1)</f>
        <v>-</v>
      </c>
      <c r="GW89" s="535" t="str" cm="1">
        <f t="array" aca="1" ref="GW89" ca="1">INDEX(GW$13:GW88,$B89+1,1)</f>
        <v>-</v>
      </c>
      <c r="GX89" s="18"/>
      <c r="GY89" s="535" t="str" cm="1">
        <f t="array" aca="1" ref="GY89" ca="1">INDEX(GY$13:GY88,$B89+1,1)</f>
        <v>-</v>
      </c>
      <c r="GZ89" s="535" t="str" cm="1">
        <f t="array" aca="1" ref="GZ89" ca="1">INDEX(GZ$13:GZ88,$B89+1,1)</f>
        <v>-</v>
      </c>
      <c r="HA89" s="535" t="str" cm="1">
        <f t="array" aca="1" ref="HA89" ca="1">INDEX(HA$13:HA88,$B89+1,1)</f>
        <v>-</v>
      </c>
      <c r="HB89" s="411">
        <f t="shared" si="334"/>
        <v>0</v>
      </c>
      <c r="HC89" s="535" t="str" cm="1">
        <f t="array" aca="1" ref="HC89" ca="1">INDEX(HC$13:HC88,$B89+1,1)</f>
        <v>-</v>
      </c>
      <c r="HD89" s="535" cm="1">
        <f t="array" aca="1" ref="HD89" ca="1">INDEX(HD$13:HD88,$B89+1,1)</f>
        <v>1</v>
      </c>
      <c r="HE89" s="535" cm="1">
        <f t="array" aca="1" ref="HE89" ca="1">INDEX(HE$13:HE88,$B89+1,1)</f>
        <v>1</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535" t="str" cm="1">
        <f t="array" aca="1" ref="HU89" ca="1">INDEX(HU$13:HU88,$B89+1,1)</f>
        <v>-</v>
      </c>
      <c r="HV89" s="535" t="str" cm="1">
        <f t="array" aca="1" ref="HV89" ca="1">INDEX(HV$13:HV88,$B89+1,1)</f>
        <v>-</v>
      </c>
      <c r="HW89" s="535" t="str" cm="1">
        <f t="array" aca="1" ref="HW89" ca="1">INDEX(HW$13:HW88,$B89+1,1)</f>
        <v>-</v>
      </c>
      <c r="HX89" s="535" t="str" cm="1">
        <f t="array" aca="1" ref="HX89" ca="1">INDEX(HX$13:HX88,$B89+1,1)</f>
        <v>-</v>
      </c>
      <c r="HY89" s="535" t="str" cm="1">
        <f t="array" aca="1" ref="HY89" ca="1">INDEX(HY$13:HY88,$B89+1,1)</f>
        <v>-</v>
      </c>
      <c r="HZ89" s="535" t="str" cm="1">
        <f t="array" aca="1" ref="HZ89" ca="1">INDEX(HZ$13:HZ88,$B89+1,1)</f>
        <v>-</v>
      </c>
      <c r="IA89" s="535" cm="1">
        <f t="array" aca="1" ref="IA89" ca="1">INDEX(IA$13:IA88,$B89+1,1)</f>
        <v>0</v>
      </c>
      <c r="IB89" s="535" t="str" cm="1">
        <f t="array" aca="1" ref="IB89" ca="1">INDEX(IB$13:IB88,$B89+1,1)</f>
        <v>-</v>
      </c>
      <c r="IC89" s="535" cm="1">
        <f t="array" aca="1" ref="IC89" ca="1">INDEX(IC$13:IC88,$B89+1,1)</f>
        <v>1</v>
      </c>
      <c r="ID89" s="727">
        <f t="shared" si="265"/>
        <v>0</v>
      </c>
      <c r="IE89" s="727">
        <f t="shared" si="265"/>
        <v>0</v>
      </c>
      <c r="IF89" s="727">
        <f t="shared" si="265"/>
        <v>0</v>
      </c>
      <c r="IG89" s="727">
        <f t="shared" si="266"/>
        <v>0</v>
      </c>
      <c r="IH89" s="727">
        <f t="shared" si="266"/>
        <v>0</v>
      </c>
      <c r="II89" s="727">
        <f t="shared" si="266"/>
        <v>0</v>
      </c>
      <c r="IJ89" s="535" cm="1">
        <f t="array" aca="1" ref="IJ89" ca="1">INDEX(IJ$13:IJ88,$B89+1,1)</f>
        <v>0</v>
      </c>
      <c r="IK89" s="727">
        <f t="shared" si="267"/>
        <v>1</v>
      </c>
      <c r="IL89" s="727">
        <f t="shared" si="267"/>
        <v>0</v>
      </c>
      <c r="IM89" s="727">
        <f t="shared" si="267"/>
        <v>0</v>
      </c>
      <c r="IN89" s="727">
        <f t="shared" si="267"/>
        <v>0</v>
      </c>
      <c r="IO89" s="535" cm="1">
        <f t="array" aca="1" ref="IO89" ca="1">INDEX(IO$13:IO88,$B89+1,1)</f>
        <v>0</v>
      </c>
      <c r="IP89" s="727">
        <f t="shared" si="267"/>
        <v>0</v>
      </c>
      <c r="IQ89" s="18"/>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t="str" cm="1">
        <f t="array" aca="1" ref="JB89" ca="1">INDEX(JB$13:JB88,$B89+1,1)</f>
        <v>-</v>
      </c>
      <c r="JC89" s="535" t="str" cm="1">
        <f t="array" aca="1" ref="JC89" ca="1">INDEX(JC$13:JC88,$B89+1,1)</f>
        <v>-</v>
      </c>
      <c r="JD89" s="535" t="str" cm="1">
        <f t="array" aca="1" ref="JD89" ca="1">INDEX(JD$13:JD88,$B89+1,1)</f>
        <v>-</v>
      </c>
      <c r="JE89" s="535" t="str" cm="1">
        <f t="array" aca="1" ref="JE89" ca="1">INDEX(JE$13:JE88,$B89+1,1)</f>
        <v>-</v>
      </c>
      <c r="JF89" s="535" t="str" cm="1">
        <f t="array" aca="1" ref="JF89" ca="1">INDEX(JF$13:JF88,$B89+1,1)</f>
        <v>-</v>
      </c>
      <c r="JG89" s="535" t="str" cm="1">
        <f t="array" aca="1" ref="JG89" ca="1">INDEX(JG$13:JG88,$B89+1,1)</f>
        <v>-</v>
      </c>
      <c r="JH89" s="535" cm="1">
        <f t="array" aca="1" ref="JH89" ca="1">INDEX(JH$13:JH88,$B89+1,1)</f>
        <v>0</v>
      </c>
      <c r="JI89" s="535" cm="1">
        <f t="array" aca="1" ref="JI89" ca="1">INDEX(JI$13:JI88,$B89+1,1)</f>
        <v>0</v>
      </c>
      <c r="JJ89" s="545" cm="1">
        <f t="array" ref="JJ89">IF(AND($N89=JJ$10,$AS89&lt;&gt;0),INDEX(i.LTWFeedLevels,$AS89,12),0)</f>
        <v>0</v>
      </c>
      <c r="JK89" s="630" cm="1">
        <f t="array" ref="JK89">IF(AND($N89=JK$10,$AT89&lt;&gt;0),INDEX(i.LTWFeedLevels,$AT89,12),0)</f>
        <v>0</v>
      </c>
      <c r="JL89" s="457">
        <f t="shared" si="375"/>
        <v>0</v>
      </c>
      <c r="JM89" s="457">
        <f t="shared" si="376"/>
        <v>0</v>
      </c>
      <c r="JN89" s="457">
        <f t="shared" si="377"/>
        <v>0</v>
      </c>
      <c r="JO89" s="545" cm="1">
        <f t="array" ref="JO89">IF(AND($N89=JO$10,$AS89&lt;&gt;0),INDEX(i.LTWFeedLevels,$AS89,12),0)</f>
        <v>0</v>
      </c>
      <c r="JP89" s="630" cm="1">
        <f t="array" ref="JP89">IF(AND($N89=JP$10,$AT89&lt;&gt;0),INDEX(i.LTWFeedLevels,$AT89,12),0)</f>
        <v>0</v>
      </c>
      <c r="JQ89" s="457">
        <f t="shared" si="378"/>
        <v>0</v>
      </c>
      <c r="JR89" s="457">
        <f t="shared" si="379"/>
        <v>0</v>
      </c>
      <c r="JS89" s="457">
        <f t="shared" si="380"/>
        <v>0</v>
      </c>
      <c r="JT89" s="545" cm="1">
        <f t="array" ref="JT89">IF(AND($N89=JT$10,$AS89&lt;&gt;0),INDEX(i.LTWFeedLevels,$AS89,12),0)</f>
        <v>0</v>
      </c>
      <c r="JU89" s="630" cm="1">
        <f t="array" ref="JU89">IF(AND($N89=JU$10,$AT89&lt;&gt;0),INDEX(i.LTWFeedLevels,$AT89,12),0)</f>
        <v>0</v>
      </c>
      <c r="JV89" s="457">
        <f t="shared" si="381"/>
        <v>0</v>
      </c>
      <c r="JW89" s="457">
        <f t="shared" si="382"/>
        <v>0</v>
      </c>
      <c r="JX89" s="457">
        <f t="shared" si="383"/>
        <v>0</v>
      </c>
      <c r="JY89" s="189">
        <f t="shared" ca="1" si="271"/>
        <v>0</v>
      </c>
      <c r="JZ89" s="189">
        <f t="shared" ca="1" si="271"/>
        <v>0</v>
      </c>
      <c r="KA89" s="189">
        <f t="shared" ca="1" si="271"/>
        <v>0</v>
      </c>
      <c r="KB89" s="189">
        <f t="shared" ca="1" si="271"/>
        <v>0</v>
      </c>
      <c r="KC89" s="189">
        <f t="shared" ca="1" si="271"/>
        <v>0</v>
      </c>
      <c r="KD89" s="189">
        <f t="shared" ref="KD89:KM114" ca="1" si="391">IF(AND($N89=KD$10,$AD89=KD$12),INDEX(i.FS_Strategy,INDEX($AE89:$AH89,1,KD$7)+1,KD$6),0)</f>
        <v>0</v>
      </c>
      <c r="KE89" s="189">
        <f t="shared" ca="1" si="391"/>
        <v>0</v>
      </c>
      <c r="KF89" s="189">
        <f t="shared" ca="1" si="391"/>
        <v>0</v>
      </c>
      <c r="KG89" s="189">
        <f t="shared" ca="1" si="391"/>
        <v>0</v>
      </c>
      <c r="KH89" s="189">
        <f t="shared" ca="1" si="391"/>
        <v>0</v>
      </c>
      <c r="KI89" s="189">
        <f t="shared" ca="1" si="272"/>
        <v>0</v>
      </c>
      <c r="KJ89" s="189">
        <f t="shared" ca="1" si="272"/>
        <v>0</v>
      </c>
      <c r="KK89" s="189">
        <f t="shared" ca="1" si="272"/>
        <v>0</v>
      </c>
      <c r="KL89" s="189">
        <f t="shared" ca="1" si="272"/>
        <v>0</v>
      </c>
      <c r="KM89" s="189">
        <f t="shared" ca="1" si="272"/>
        <v>0</v>
      </c>
      <c r="KN89" s="189">
        <f t="shared" ref="KN89:KW114" ca="1" si="392">IF(AND($N89=KN$10,$AD89=KN$12),INDEX(i.FS_Strategy,INDEX($AE89:$AH89,1,KN$7)+1,KN$6),0)</f>
        <v>0</v>
      </c>
      <c r="KO89" s="189">
        <f t="shared" ca="1" si="392"/>
        <v>0</v>
      </c>
      <c r="KP89" s="189">
        <f t="shared" ca="1" si="392"/>
        <v>0</v>
      </c>
      <c r="KQ89" s="189">
        <f t="shared" ca="1" si="392"/>
        <v>0</v>
      </c>
      <c r="KR89" s="189">
        <f t="shared" ca="1" si="392"/>
        <v>0</v>
      </c>
      <c r="KS89" s="189">
        <f t="shared" ca="1" si="273"/>
        <v>0</v>
      </c>
      <c r="KT89" s="189">
        <f t="shared" ca="1" si="273"/>
        <v>0</v>
      </c>
      <c r="KU89" s="189">
        <f t="shared" ca="1" si="273"/>
        <v>0</v>
      </c>
      <c r="KV89" s="189">
        <f t="shared" ca="1" si="273"/>
        <v>0</v>
      </c>
      <c r="KW89" s="189">
        <f t="shared" ca="1" si="273"/>
        <v>0</v>
      </c>
      <c r="KX89" s="189">
        <f t="shared" ref="KX89:LM113" ca="1" si="393">IF(AND($N89=KX$10,$AD89=KX$12),INDEX(i.FS_Strategy,INDEX($AE89:$AH89,1,KX$7)+1,KX$6),0)</f>
        <v>0</v>
      </c>
      <c r="KY89" s="189">
        <f t="shared" ca="1" si="393"/>
        <v>0</v>
      </c>
      <c r="KZ89" s="189">
        <f t="shared" ca="1" si="393"/>
        <v>0</v>
      </c>
      <c r="LA89" s="189">
        <f t="shared" ca="1" si="393"/>
        <v>0</v>
      </c>
      <c r="LB89" s="189">
        <f t="shared" ca="1" si="393"/>
        <v>0</v>
      </c>
      <c r="LC89" s="189">
        <f t="shared" ca="1" si="274"/>
        <v>0</v>
      </c>
      <c r="LD89" s="189">
        <f t="shared" ca="1" si="274"/>
        <v>0</v>
      </c>
      <c r="LE89" s="189">
        <f t="shared" ca="1" si="274"/>
        <v>0</v>
      </c>
      <c r="LF89" s="189">
        <f t="shared" ca="1" si="274"/>
        <v>0</v>
      </c>
      <c r="LG89" s="189">
        <f t="shared" ca="1" si="274"/>
        <v>0</v>
      </c>
      <c r="LH89" s="189">
        <f t="shared" ref="LH89:LW111" ca="1" si="394">IF(AND($N89=LH$10,$AD89=LH$12),INDEX(i.FS_Strategy,INDEX($AE89:$AH89,1,LH$7)+1,LH$6),0)</f>
        <v>0</v>
      </c>
      <c r="LI89" s="189">
        <f t="shared" ca="1" si="394"/>
        <v>0</v>
      </c>
      <c r="LJ89" s="189">
        <f t="shared" ca="1" si="394"/>
        <v>0</v>
      </c>
      <c r="LK89" s="189">
        <f t="shared" ca="1" si="394"/>
        <v>0</v>
      </c>
      <c r="LL89" s="189">
        <f t="shared" ca="1" si="394"/>
        <v>0</v>
      </c>
      <c r="LM89" s="189">
        <f t="shared" ca="1" si="275"/>
        <v>0</v>
      </c>
      <c r="LN89" s="189">
        <f t="shared" ca="1" si="275"/>
        <v>0</v>
      </c>
      <c r="LO89" s="189">
        <f t="shared" ca="1" si="275"/>
        <v>0</v>
      </c>
      <c r="LP89" s="189">
        <f t="shared" ca="1" si="275"/>
        <v>0</v>
      </c>
      <c r="LQ89" s="189">
        <f t="shared" ca="1" si="275"/>
        <v>0</v>
      </c>
      <c r="LR89" s="189">
        <f t="shared" ref="LR89:MF105" ca="1" si="395">IF(AND($N89=LR$10,$AD89=LR$12),INDEX(i.FS_Strategy,INDEX($AE89:$AH89,1,LR$7)+1,LR$6),0)</f>
        <v>0</v>
      </c>
      <c r="LS89" s="189">
        <f t="shared" ca="1" si="395"/>
        <v>0</v>
      </c>
      <c r="LT89" s="189">
        <f t="shared" ca="1" si="395"/>
        <v>0</v>
      </c>
      <c r="LU89" s="189">
        <f t="shared" ca="1" si="395"/>
        <v>0</v>
      </c>
      <c r="LV89" s="189">
        <f t="shared" ca="1" si="395"/>
        <v>0</v>
      </c>
      <c r="LW89" s="189">
        <f t="shared" ca="1" si="395"/>
        <v>0</v>
      </c>
      <c r="LX89" s="189">
        <f t="shared" ca="1" si="395"/>
        <v>0</v>
      </c>
      <c r="LY89" s="189">
        <f t="shared" ca="1" si="395"/>
        <v>0</v>
      </c>
      <c r="LZ89" s="189">
        <f t="shared" ca="1" si="395"/>
        <v>0</v>
      </c>
      <c r="MA89" s="189">
        <f t="shared" ca="1" si="395"/>
        <v>0</v>
      </c>
      <c r="MB89" s="189">
        <f t="shared" ca="1" si="395"/>
        <v>0</v>
      </c>
      <c r="MC89" s="189">
        <f t="shared" ca="1" si="395"/>
        <v>0</v>
      </c>
      <c r="MD89" s="189">
        <f t="shared" ca="1" si="395"/>
        <v>0</v>
      </c>
      <c r="ME89" s="189">
        <f t="shared" ca="1" si="395"/>
        <v>0</v>
      </c>
      <c r="MF89" s="189">
        <f t="shared" ca="1" si="395"/>
        <v>0</v>
      </c>
      <c r="MG89" s="189">
        <f t="shared" ca="1" si="390"/>
        <v>0</v>
      </c>
      <c r="MH89" s="189">
        <f t="shared" ca="1" si="390"/>
        <v>0</v>
      </c>
      <c r="MI89" s="189">
        <f t="shared" ca="1" si="390"/>
        <v>0</v>
      </c>
      <c r="MJ89" s="189">
        <f t="shared" ca="1" si="390"/>
        <v>0</v>
      </c>
      <c r="MK89" s="189">
        <f t="shared" ca="1" si="390"/>
        <v>0</v>
      </c>
      <c r="ML89" s="189">
        <f t="shared" ca="1" si="390"/>
        <v>0</v>
      </c>
      <c r="MM89" s="189">
        <f t="shared" ca="1" si="390"/>
        <v>0</v>
      </c>
      <c r="MN89" s="189">
        <f t="shared" ca="1" si="390"/>
        <v>0</v>
      </c>
      <c r="MO89" s="189">
        <f t="shared" ca="1" si="390"/>
        <v>0</v>
      </c>
      <c r="MP89" s="189">
        <f t="shared" ca="1" si="388"/>
        <v>0</v>
      </c>
      <c r="MQ89" s="189">
        <f t="shared" ca="1" si="388"/>
        <v>0</v>
      </c>
      <c r="MR89" s="189">
        <f t="shared" ca="1" si="388"/>
        <v>0</v>
      </c>
      <c r="MS89" s="557">
        <f t="shared" ca="1" si="278"/>
        <v>0</v>
      </c>
      <c r="MT89" s="557">
        <f t="shared" ca="1" si="278"/>
        <v>0</v>
      </c>
      <c r="MU89" s="557">
        <f t="shared" ca="1" si="278"/>
        <v>0</v>
      </c>
      <c r="MV89" s="557">
        <f t="shared" ca="1" si="278"/>
        <v>0</v>
      </c>
      <c r="MW89" s="557">
        <f t="shared" ca="1" si="278"/>
        <v>0</v>
      </c>
      <c r="MX89" s="557">
        <f t="shared" ref="MX89:NG114" ca="1" si="396">IF(AND($N89=MX$10,INDEX($AR89:$AT89,1,MX$7)&lt;&gt;0,OR(MX$7&lt;&gt;1,$AD89=MX$12)),INDEX(i.LTWFeedLevels,INDEX($AR89:$AT89,1,MX$7),MOD(MX$6-1,7)+1),0)</f>
        <v>0</v>
      </c>
      <c r="MY89" s="557">
        <f t="shared" ca="1" si="396"/>
        <v>0</v>
      </c>
      <c r="MZ89" s="557">
        <f t="shared" ca="1" si="396"/>
        <v>0</v>
      </c>
      <c r="NA89" s="557">
        <f t="shared" ca="1" si="396"/>
        <v>0</v>
      </c>
      <c r="NB89" s="557">
        <f t="shared" ca="1" si="396"/>
        <v>0</v>
      </c>
      <c r="NC89" s="557">
        <f t="shared" ca="1" si="279"/>
        <v>0</v>
      </c>
      <c r="ND89" s="557">
        <f t="shared" ca="1" si="279"/>
        <v>0</v>
      </c>
      <c r="NE89" s="557">
        <f t="shared" ca="1" si="279"/>
        <v>0</v>
      </c>
      <c r="NF89" s="557">
        <f t="shared" ca="1" si="279"/>
        <v>0</v>
      </c>
      <c r="NG89" s="557">
        <f t="shared" ca="1" si="279"/>
        <v>0</v>
      </c>
      <c r="NH89" s="557">
        <f t="shared" ref="NH89:NQ114" ca="1" si="397">IF(AND($N89=NH$10,INDEX($AR89:$AT89,1,NH$7)&lt;&gt;0,OR(NH$7&lt;&gt;1,$AD89=NH$12)),INDEX(i.LTWFeedLevels,INDEX($AR89:$AT89,1,NH$7),MOD(NH$6-1,7)+1),0)</f>
        <v>0</v>
      </c>
      <c r="NI89" s="557">
        <f t="shared" ca="1" si="397"/>
        <v>0</v>
      </c>
      <c r="NJ89" s="557">
        <f t="shared" ca="1" si="397"/>
        <v>0</v>
      </c>
      <c r="NK89" s="557">
        <f t="shared" ca="1" si="397"/>
        <v>0</v>
      </c>
      <c r="NL89" s="557">
        <f t="shared" ca="1" si="397"/>
        <v>0</v>
      </c>
      <c r="NM89" s="557">
        <f t="shared" ca="1" si="280"/>
        <v>0</v>
      </c>
      <c r="NN89" s="557">
        <f t="shared" ca="1" si="280"/>
        <v>0</v>
      </c>
      <c r="NO89" s="557">
        <f t="shared" ca="1" si="280"/>
        <v>0</v>
      </c>
      <c r="NP89" s="557">
        <f t="shared" ca="1" si="280"/>
        <v>0</v>
      </c>
      <c r="NQ89" s="557">
        <f t="shared" ca="1" si="280"/>
        <v>0</v>
      </c>
      <c r="NR89" s="557">
        <f t="shared" ref="NR89:OA114" ca="1" si="398">IF(AND($N89=NR$10,INDEX($AR89:$AT89,1,NR$7)&lt;&gt;0,OR(NR$7&lt;&gt;1,$AD89=NR$12)),INDEX(i.LTWFeedLevels,INDEX($AR89:$AT89,1,NR$7),MOD(NR$6-1,7)+1),0)</f>
        <v>0</v>
      </c>
      <c r="NS89" s="557">
        <f t="shared" ca="1" si="398"/>
        <v>0</v>
      </c>
      <c r="NT89" s="557">
        <f t="shared" ca="1" si="398"/>
        <v>0</v>
      </c>
      <c r="NU89" s="557">
        <f t="shared" ca="1" si="398"/>
        <v>0</v>
      </c>
      <c r="NV89" s="557">
        <f t="shared" ca="1" si="398"/>
        <v>0</v>
      </c>
      <c r="NW89" s="557">
        <f t="shared" ca="1" si="281"/>
        <v>0</v>
      </c>
      <c r="NX89" s="557">
        <f t="shared" ca="1" si="281"/>
        <v>0</v>
      </c>
      <c r="NY89" s="557">
        <f t="shared" ca="1" si="281"/>
        <v>0</v>
      </c>
      <c r="NZ89" s="557">
        <f t="shared" ca="1" si="281"/>
        <v>0</v>
      </c>
      <c r="OA89" s="557">
        <f t="shared" ca="1" si="281"/>
        <v>0</v>
      </c>
      <c r="OB89" s="557">
        <f t="shared" ref="OB89:OK114" ca="1" si="399">IF(AND($N89=OB$10,INDEX($AR89:$AT89,1,OB$7)&lt;&gt;0,OR(OB$7&lt;&gt;1,$AD89=OB$12)),INDEX(i.LTWFeedLevels,INDEX($AR89:$AT89,1,OB$7),MOD(OB$6-1,7)+1),0)</f>
        <v>0</v>
      </c>
      <c r="OC89" s="557">
        <f t="shared" ca="1" si="399"/>
        <v>0</v>
      </c>
      <c r="OD89" s="557">
        <f t="shared" ca="1" si="399"/>
        <v>0</v>
      </c>
      <c r="OE89" s="557">
        <f t="shared" ca="1" si="399"/>
        <v>0</v>
      </c>
      <c r="OF89" s="557">
        <f t="shared" ca="1" si="399"/>
        <v>0</v>
      </c>
      <c r="OG89" s="557">
        <f t="shared" ca="1" si="282"/>
        <v>0</v>
      </c>
      <c r="OH89" s="557">
        <f t="shared" ca="1" si="282"/>
        <v>0</v>
      </c>
      <c r="OI89" s="557">
        <f t="shared" ca="1" si="282"/>
        <v>0</v>
      </c>
      <c r="OJ89" s="557">
        <f t="shared" ca="1" si="282"/>
        <v>0</v>
      </c>
      <c r="OK89" s="557">
        <f t="shared" ca="1" si="282"/>
        <v>0</v>
      </c>
      <c r="OL89" s="557">
        <f t="shared" ref="OL89:OU114" ca="1" si="400">IF(AND($N89=OL$10,INDEX($AR89:$AT89,1,OL$7)&lt;&gt;0,OR(OL$7&lt;&gt;1,$AD89=OL$12)),INDEX(i.LTWFeedLevels,INDEX($AR89:$AT89,1,OL$7),MOD(OL$6-1,7)+1),0)</f>
        <v>0</v>
      </c>
      <c r="OM89" s="557">
        <f t="shared" ca="1" si="400"/>
        <v>0</v>
      </c>
      <c r="ON89" s="557">
        <f t="shared" ca="1" si="400"/>
        <v>0</v>
      </c>
      <c r="OO89" s="557">
        <f t="shared" ca="1" si="400"/>
        <v>0</v>
      </c>
      <c r="OP89" s="557">
        <f t="shared" ca="1" si="400"/>
        <v>0</v>
      </c>
      <c r="OQ89" s="557">
        <f t="shared" ca="1" si="283"/>
        <v>0</v>
      </c>
      <c r="OR89" s="557">
        <f t="shared" ca="1" si="283"/>
        <v>0</v>
      </c>
      <c r="OS89" s="557">
        <f t="shared" ca="1" si="283"/>
        <v>0</v>
      </c>
      <c r="OT89" s="557">
        <f t="shared" ca="1" si="283"/>
        <v>0</v>
      </c>
      <c r="OU89" s="557">
        <f t="shared" ca="1" si="283"/>
        <v>0</v>
      </c>
      <c r="OV89" s="557">
        <f t="shared" ref="OV89:PE114" ca="1" si="401">IF(AND($N89=OV$10,INDEX($AR89:$AT89,1,OV$7)&lt;&gt;0,OR(OV$7&lt;&gt;1,$AD89=OV$12)),INDEX(i.LTWFeedLevels,INDEX($AR89:$AT89,1,OV$7),MOD(OV$6-1,7)+1),0)</f>
        <v>0</v>
      </c>
      <c r="OW89" s="557">
        <f t="shared" ca="1" si="401"/>
        <v>0</v>
      </c>
      <c r="OX89" s="557">
        <f t="shared" ca="1" si="401"/>
        <v>0</v>
      </c>
      <c r="OY89" s="557">
        <f t="shared" ca="1" si="401"/>
        <v>0</v>
      </c>
      <c r="OZ89" s="557">
        <f t="shared" ca="1" si="401"/>
        <v>0</v>
      </c>
      <c r="PA89" s="557">
        <f t="shared" ca="1" si="284"/>
        <v>0</v>
      </c>
      <c r="PB89" s="557">
        <f t="shared" ca="1" si="284"/>
        <v>0</v>
      </c>
      <c r="PC89" s="557">
        <f t="shared" ca="1" si="284"/>
        <v>0</v>
      </c>
      <c r="PD89" s="557">
        <f t="shared" ca="1" si="284"/>
        <v>0</v>
      </c>
      <c r="PE89" s="557">
        <f t="shared" ca="1" si="284"/>
        <v>0</v>
      </c>
      <c r="PF89" s="557">
        <f t="shared" ref="PF89:PO114" ca="1" si="402">IF(AND($N89=PF$10,INDEX($AR89:$AT89,1,PF$7)&lt;&gt;0,OR(PF$7&lt;&gt;1,$AD89=PF$12)),INDEX(i.LTWFeedLevels,INDEX($AR89:$AT89,1,PF$7),MOD(PF$6-1,7)+1),0)</f>
        <v>0</v>
      </c>
      <c r="PG89" s="557">
        <f t="shared" ca="1" si="402"/>
        <v>0</v>
      </c>
      <c r="PH89" s="557">
        <f t="shared" ca="1" si="402"/>
        <v>0</v>
      </c>
      <c r="PI89" s="557">
        <f t="shared" ca="1" si="402"/>
        <v>0</v>
      </c>
      <c r="PJ89" s="557">
        <f t="shared" ca="1" si="402"/>
        <v>0</v>
      </c>
      <c r="PK89" s="557">
        <f t="shared" ca="1" si="285"/>
        <v>0</v>
      </c>
      <c r="PL89" s="557">
        <f t="shared" ca="1" si="285"/>
        <v>0</v>
      </c>
      <c r="PM89" s="557">
        <f t="shared" ca="1" si="285"/>
        <v>0</v>
      </c>
      <c r="PN89" s="557">
        <f t="shared" ca="1" si="285"/>
        <v>0</v>
      </c>
      <c r="PO89" s="557">
        <f t="shared" ca="1" si="285"/>
        <v>0</v>
      </c>
      <c r="PP89" s="557">
        <f t="shared" ref="PP89:PY114" ca="1" si="403">IF(AND($N89=PP$10,INDEX($AR89:$AT89,1,PP$7)&lt;&gt;0,OR(PP$7&lt;&gt;1,$AD89=PP$12)),INDEX(i.LTWFeedLevels,INDEX($AR89:$AT89,1,PP$7),MOD(PP$6-1,7)+1),0)</f>
        <v>0</v>
      </c>
      <c r="PQ89" s="557">
        <f t="shared" ca="1" si="403"/>
        <v>0</v>
      </c>
      <c r="PR89" s="557">
        <f t="shared" ca="1" si="403"/>
        <v>0</v>
      </c>
      <c r="PS89" s="557">
        <f t="shared" ca="1" si="403"/>
        <v>0</v>
      </c>
      <c r="PT89" s="557">
        <f t="shared" ca="1" si="403"/>
        <v>0</v>
      </c>
      <c r="PU89" s="557">
        <f t="shared" ca="1" si="286"/>
        <v>0</v>
      </c>
      <c r="PV89" s="557">
        <f t="shared" ca="1" si="286"/>
        <v>0</v>
      </c>
      <c r="PW89" s="557">
        <f t="shared" ca="1" si="286"/>
        <v>0</v>
      </c>
      <c r="PX89" s="557">
        <f t="shared" ca="1" si="286"/>
        <v>0</v>
      </c>
      <c r="PY89" s="557">
        <f t="shared" ca="1" si="286"/>
        <v>0</v>
      </c>
      <c r="PZ89" s="557">
        <f t="shared" ref="PZ89:QI114" ca="1" si="404">IF(AND($N89=PZ$10,INDEX($AR89:$AT89,1,PZ$7)&lt;&gt;0,OR(PZ$7&lt;&gt;1,$AD89=PZ$12)),INDEX(i.LTWFeedLevels,INDEX($AR89:$AT89,1,PZ$7),MOD(PZ$6-1,7)+1),0)</f>
        <v>0</v>
      </c>
      <c r="QA89" s="557">
        <f t="shared" ca="1" si="404"/>
        <v>0</v>
      </c>
      <c r="QB89" s="557">
        <f t="shared" ca="1" si="404"/>
        <v>0</v>
      </c>
      <c r="QC89" s="557">
        <f t="shared" ca="1" si="404"/>
        <v>0</v>
      </c>
      <c r="QD89" s="557">
        <f t="shared" ca="1" si="404"/>
        <v>0</v>
      </c>
      <c r="QE89" s="557">
        <f t="shared" ca="1" si="287"/>
        <v>0</v>
      </c>
      <c r="QF89" s="557">
        <f t="shared" ca="1" si="287"/>
        <v>0</v>
      </c>
      <c r="QG89" s="557">
        <f t="shared" ca="1" si="287"/>
        <v>0</v>
      </c>
      <c r="QH89" s="557">
        <f t="shared" ca="1" si="287"/>
        <v>0</v>
      </c>
      <c r="QI89" s="557">
        <f t="shared" ca="1" si="287"/>
        <v>0</v>
      </c>
      <c r="QJ89" s="557">
        <f t="shared" ref="QJ89:QS114" ca="1" si="405">IF(AND($N89=QJ$10,INDEX($AR89:$AT89,1,QJ$7)&lt;&gt;0,OR(QJ$7&lt;&gt;1,$AD89=QJ$12)),INDEX(i.LTWFeedLevels,INDEX($AR89:$AT89,1,QJ$7),MOD(QJ$6-1,7)+1),0)</f>
        <v>0</v>
      </c>
      <c r="QK89" s="557">
        <f t="shared" ca="1" si="405"/>
        <v>0</v>
      </c>
      <c r="QL89" s="557">
        <f t="shared" ca="1" si="405"/>
        <v>0</v>
      </c>
      <c r="QM89" s="557">
        <f t="shared" ca="1" si="405"/>
        <v>0</v>
      </c>
      <c r="QN89" s="557">
        <f t="shared" ca="1" si="405"/>
        <v>0</v>
      </c>
      <c r="QO89" s="557">
        <f t="shared" ca="1" si="288"/>
        <v>0</v>
      </c>
      <c r="QP89" s="557">
        <f t="shared" ca="1" si="288"/>
        <v>0</v>
      </c>
      <c r="QQ89" s="557">
        <f t="shared" ca="1" si="288"/>
        <v>0</v>
      </c>
      <c r="QR89" s="557">
        <f t="shared" ca="1" si="288"/>
        <v>0</v>
      </c>
      <c r="QS89" s="557">
        <f t="shared" ca="1" si="288"/>
        <v>0</v>
      </c>
      <c r="QT89" s="557">
        <f t="shared" ref="QT89:RC114" ca="1" si="406">IF(AND($N89=QT$10,INDEX($AR89:$AT89,1,QT$7)&lt;&gt;0,OR(QT$7&lt;&gt;1,$AD89=QT$12)),INDEX(i.LTWFeedLevels,INDEX($AR89:$AT89,1,QT$7),MOD(QT$6-1,7)+1),0)</f>
        <v>0</v>
      </c>
      <c r="QU89" s="557">
        <f t="shared" ca="1" si="406"/>
        <v>0</v>
      </c>
      <c r="QV89" s="557">
        <f t="shared" ca="1" si="406"/>
        <v>0</v>
      </c>
      <c r="QW89" s="557">
        <f t="shared" ca="1" si="406"/>
        <v>0</v>
      </c>
      <c r="QX89" s="557">
        <f t="shared" ca="1" si="406"/>
        <v>0</v>
      </c>
      <c r="QY89" s="557">
        <f t="shared" ca="1" si="289"/>
        <v>0</v>
      </c>
      <c r="QZ89" s="557">
        <f t="shared" ca="1" si="289"/>
        <v>0</v>
      </c>
      <c r="RA89" s="557">
        <f t="shared" ca="1" si="289"/>
        <v>0</v>
      </c>
      <c r="RB89" s="557">
        <f t="shared" ca="1" si="289"/>
        <v>0</v>
      </c>
      <c r="RC89" s="557">
        <f t="shared" ca="1" si="289"/>
        <v>0</v>
      </c>
      <c r="RD89" s="557">
        <f t="shared" ref="RD89:RM114" ca="1" si="407">IF(AND($N89=RD$10,INDEX($AR89:$AT89,1,RD$7)&lt;&gt;0,OR(RD$7&lt;&gt;1,$AD89=RD$12)),INDEX(i.LTWFeedLevels,INDEX($AR89:$AT89,1,RD$7),MOD(RD$6-1,7)+1),0)</f>
        <v>0</v>
      </c>
      <c r="RE89" s="557">
        <f t="shared" ca="1" si="407"/>
        <v>0</v>
      </c>
      <c r="RF89" s="557">
        <f t="shared" ca="1" si="407"/>
        <v>0</v>
      </c>
      <c r="RG89" s="557">
        <f t="shared" ca="1" si="407"/>
        <v>0</v>
      </c>
      <c r="RH89" s="557">
        <f t="shared" ca="1" si="407"/>
        <v>0</v>
      </c>
      <c r="RI89" s="557">
        <f t="shared" ca="1" si="290"/>
        <v>0</v>
      </c>
      <c r="RJ89" s="557">
        <f t="shared" ca="1" si="290"/>
        <v>0</v>
      </c>
      <c r="RK89" s="557">
        <f t="shared" ca="1" si="290"/>
        <v>0</v>
      </c>
      <c r="RL89" s="557">
        <f t="shared" ca="1" si="290"/>
        <v>0</v>
      </c>
      <c r="RM89" s="557">
        <f t="shared" ca="1" si="290"/>
        <v>0</v>
      </c>
      <c r="RN89" s="557">
        <f t="shared" ref="RN89:RW114" ca="1" si="408">IF(AND($N89=RN$10,INDEX($AR89:$AT89,1,RN$7)&lt;&gt;0,OR(RN$7&lt;&gt;1,$AD89=RN$12)),INDEX(i.LTWFeedLevels,INDEX($AR89:$AT89,1,RN$7),MOD(RN$6-1,7)+1),0)</f>
        <v>0</v>
      </c>
      <c r="RO89" s="557">
        <f t="shared" ca="1" si="408"/>
        <v>0</v>
      </c>
      <c r="RP89" s="557">
        <f t="shared" ca="1" si="408"/>
        <v>0</v>
      </c>
      <c r="RQ89" s="557">
        <f t="shared" ca="1" si="408"/>
        <v>0</v>
      </c>
      <c r="RR89" s="557">
        <f t="shared" ca="1" si="408"/>
        <v>0</v>
      </c>
      <c r="RS89" s="557">
        <f t="shared" ca="1" si="291"/>
        <v>0</v>
      </c>
      <c r="RT89" s="557">
        <f t="shared" ca="1" si="291"/>
        <v>0</v>
      </c>
      <c r="RU89" s="557">
        <f t="shared" ca="1" si="291"/>
        <v>0</v>
      </c>
      <c r="RV89" s="557">
        <f t="shared" ca="1" si="291"/>
        <v>0</v>
      </c>
      <c r="RW89" s="557">
        <f t="shared" ca="1" si="291"/>
        <v>0</v>
      </c>
      <c r="RX89" s="557">
        <f t="shared" ref="RX89:SG114" ca="1" si="409">IF(AND($N89=RX$10,INDEX($AR89:$AT89,1,RX$7)&lt;&gt;0,OR(RX$7&lt;&gt;1,$AD89=RX$12)),INDEX(i.LTWFeedLevels,INDEX($AR89:$AT89,1,RX$7),MOD(RX$6-1,7)+1),0)</f>
        <v>0</v>
      </c>
      <c r="RY89" s="557">
        <f t="shared" ca="1" si="409"/>
        <v>0</v>
      </c>
      <c r="RZ89" s="557">
        <f t="shared" ca="1" si="409"/>
        <v>0</v>
      </c>
      <c r="SA89" s="557">
        <f t="shared" ca="1" si="409"/>
        <v>0</v>
      </c>
      <c r="SB89" s="557">
        <f t="shared" ca="1" si="409"/>
        <v>0</v>
      </c>
      <c r="SC89" s="557">
        <f t="shared" ca="1" si="292"/>
        <v>0</v>
      </c>
      <c r="SD89" s="557">
        <f t="shared" ca="1" si="292"/>
        <v>0</v>
      </c>
      <c r="SE89" s="557">
        <f t="shared" ca="1" si="292"/>
        <v>0</v>
      </c>
      <c r="SF89" s="557">
        <f t="shared" ca="1" si="292"/>
        <v>0</v>
      </c>
      <c r="SG89" s="557">
        <f t="shared" ca="1" si="292"/>
        <v>0</v>
      </c>
      <c r="SH89" s="557">
        <f t="shared" ref="SH89:SQ114" ca="1" si="410">IF(AND($N89=SH$10,INDEX($AR89:$AT89,1,SH$7)&lt;&gt;0,OR(SH$7&lt;&gt;1,$AD89=SH$12)),INDEX(i.LTWFeedLevels,INDEX($AR89:$AT89,1,SH$7),MOD(SH$6-1,7)+1),0)</f>
        <v>0</v>
      </c>
      <c r="SI89" s="557">
        <f t="shared" ca="1" si="410"/>
        <v>0</v>
      </c>
      <c r="SJ89" s="557">
        <f t="shared" ca="1" si="410"/>
        <v>0</v>
      </c>
      <c r="SK89" s="557">
        <f t="shared" ca="1" si="410"/>
        <v>0</v>
      </c>
      <c r="SL89" s="557">
        <f t="shared" ca="1" si="410"/>
        <v>0</v>
      </c>
      <c r="SM89" s="557">
        <f t="shared" ca="1" si="293"/>
        <v>0</v>
      </c>
      <c r="SN89" s="557">
        <f t="shared" ca="1" si="293"/>
        <v>0</v>
      </c>
      <c r="SO89" s="557">
        <f t="shared" ca="1" si="293"/>
        <v>0</v>
      </c>
      <c r="SP89" s="557">
        <f t="shared" ca="1" si="293"/>
        <v>0</v>
      </c>
      <c r="SQ89" s="557">
        <f t="shared" ca="1" si="293"/>
        <v>0</v>
      </c>
      <c r="SR89" s="557">
        <f t="shared" ref="SR89:TA114" ca="1" si="411">IF(AND($N89=SR$10,INDEX($AR89:$AT89,1,SR$7)&lt;&gt;0,OR(SR$7&lt;&gt;1,$AD89=SR$12)),INDEX(i.LTWFeedLevels,INDEX($AR89:$AT89,1,SR$7),MOD(SR$6-1,7)+1),0)</f>
        <v>0</v>
      </c>
      <c r="SS89" s="557">
        <f t="shared" ca="1" si="411"/>
        <v>0</v>
      </c>
      <c r="ST89" s="557">
        <f t="shared" ca="1" si="411"/>
        <v>0</v>
      </c>
      <c r="SU89" s="557">
        <f t="shared" ca="1" si="411"/>
        <v>0</v>
      </c>
      <c r="SV89" s="557">
        <f t="shared" ca="1" si="411"/>
        <v>0</v>
      </c>
      <c r="SW89" s="557">
        <f t="shared" ca="1" si="294"/>
        <v>0</v>
      </c>
      <c r="SX89" s="557">
        <f t="shared" ca="1" si="294"/>
        <v>0</v>
      </c>
      <c r="SY89" s="557">
        <f t="shared" ca="1" si="294"/>
        <v>0</v>
      </c>
      <c r="SZ89" s="557">
        <f t="shared" ca="1" si="294"/>
        <v>0</v>
      </c>
      <c r="TA89" s="557">
        <f t="shared" ca="1" si="294"/>
        <v>0</v>
      </c>
      <c r="TB89" s="557">
        <f t="shared" ref="TB89:TK114" ca="1" si="412">IF(AND($N89=TB$10,INDEX($AR89:$AT89,1,TB$7)&lt;&gt;0,OR(TB$7&lt;&gt;1,$AD89=TB$12)),INDEX(i.LTWFeedLevels,INDEX($AR89:$AT89,1,TB$7),MOD(TB$6-1,7)+1),0)</f>
        <v>0</v>
      </c>
      <c r="TC89" s="557">
        <f t="shared" ca="1" si="412"/>
        <v>0</v>
      </c>
      <c r="TD89" s="557">
        <f t="shared" ca="1" si="412"/>
        <v>0</v>
      </c>
      <c r="TE89" s="557">
        <f t="shared" ca="1" si="412"/>
        <v>0</v>
      </c>
      <c r="TF89" s="557">
        <f t="shared" ca="1" si="412"/>
        <v>0</v>
      </c>
      <c r="TG89" s="557">
        <f t="shared" ca="1" si="295"/>
        <v>0</v>
      </c>
      <c r="TH89" s="557">
        <f t="shared" ca="1" si="295"/>
        <v>0</v>
      </c>
      <c r="TI89" s="557">
        <f t="shared" ca="1" si="295"/>
        <v>0</v>
      </c>
      <c r="TJ89" s="557">
        <f t="shared" ca="1" si="295"/>
        <v>0</v>
      </c>
      <c r="TK89" s="557">
        <f t="shared" ca="1" si="295"/>
        <v>0</v>
      </c>
      <c r="TL89" s="557">
        <f t="shared" ref="TL89:UA114" ca="1" si="413">IF(AND($N89=TL$10,INDEX($AR89:$AT89,1,TL$7)&lt;&gt;0,OR(TL$7&lt;&gt;1,$AD89=TL$12)),INDEX(i.LTWFeedLevels,INDEX($AR89:$AT89,1,TL$7),MOD(TL$6-1,7)+1),0)</f>
        <v>0</v>
      </c>
      <c r="TM89" s="557">
        <f t="shared" ca="1" si="413"/>
        <v>0</v>
      </c>
      <c r="TN89" s="557">
        <f t="shared" ca="1" si="413"/>
        <v>0</v>
      </c>
      <c r="TO89" s="557">
        <f t="shared" ca="1" si="413"/>
        <v>0</v>
      </c>
      <c r="TP89" s="557">
        <f t="shared" ca="1" si="413"/>
        <v>0</v>
      </c>
      <c r="TQ89" s="557">
        <f t="shared" ca="1" si="296"/>
        <v>0</v>
      </c>
      <c r="TR89" s="557">
        <f t="shared" ca="1" si="296"/>
        <v>0</v>
      </c>
      <c r="TS89" s="557">
        <f t="shared" ca="1" si="296"/>
        <v>0</v>
      </c>
      <c r="TT89" s="557">
        <f t="shared" ca="1" si="296"/>
        <v>0</v>
      </c>
      <c r="TU89" s="557">
        <f t="shared" ca="1" si="296"/>
        <v>0</v>
      </c>
      <c r="TV89" s="557">
        <f t="shared" ref="TV89:UK112" ca="1" si="414">IF(AND($N89=TV$10,INDEX($AR89:$AT89,1,TV$7)&lt;&gt;0,OR(TV$7&lt;&gt;1,$AD89=TV$12)),INDEX(i.LTWFeedLevels,INDEX($AR89:$AT89,1,TV$7),MOD(TV$6-1,7)+1),0)</f>
        <v>0</v>
      </c>
      <c r="TW89" s="557">
        <f t="shared" ca="1" si="414"/>
        <v>0</v>
      </c>
      <c r="TX89" s="557">
        <f t="shared" ca="1" si="414"/>
        <v>0</v>
      </c>
      <c r="TY89" s="557">
        <f t="shared" ca="1" si="414"/>
        <v>0</v>
      </c>
      <c r="TZ89" s="557">
        <f t="shared" ca="1" si="414"/>
        <v>0</v>
      </c>
      <c r="UA89" s="557">
        <f t="shared" ca="1" si="297"/>
        <v>0</v>
      </c>
      <c r="UB89" s="557">
        <f t="shared" ca="1" si="297"/>
        <v>0</v>
      </c>
      <c r="UC89" s="557">
        <f t="shared" ca="1" si="297"/>
        <v>0</v>
      </c>
      <c r="UD89" s="557">
        <f t="shared" ca="1" si="297"/>
        <v>0</v>
      </c>
      <c r="UE89" s="557">
        <f t="shared" ca="1" si="297"/>
        <v>0</v>
      </c>
      <c r="UF89" s="557">
        <f t="shared" ref="UF89:UU108" ca="1" si="415">IF(AND($N89=UF$10,INDEX($AR89:$AT89,1,UF$7)&lt;&gt;0,OR(UF$7&lt;&gt;1,$AD89=UF$12)),INDEX(i.LTWFeedLevels,INDEX($AR89:$AT89,1,UF$7),MOD(UF$6-1,7)+1),0)</f>
        <v>0</v>
      </c>
      <c r="UG89" s="557">
        <f t="shared" ca="1" si="415"/>
        <v>0</v>
      </c>
      <c r="UH89" s="557">
        <f t="shared" ca="1" si="415"/>
        <v>0</v>
      </c>
      <c r="UI89" s="557">
        <f t="shared" ca="1" si="415"/>
        <v>0</v>
      </c>
      <c r="UJ89" s="557">
        <f t="shared" ca="1" si="415"/>
        <v>0</v>
      </c>
      <c r="UK89" s="557">
        <f t="shared" ca="1" si="298"/>
        <v>0</v>
      </c>
      <c r="UL89" s="557">
        <f t="shared" ca="1" si="298"/>
        <v>0</v>
      </c>
      <c r="UM89" s="557">
        <f t="shared" ca="1" si="298"/>
        <v>0</v>
      </c>
      <c r="UN89" s="557">
        <f t="shared" ca="1" si="298"/>
        <v>0</v>
      </c>
      <c r="UO89" s="557">
        <f t="shared" ca="1" si="298"/>
        <v>0</v>
      </c>
      <c r="UP89" s="557">
        <f t="shared" ref="UP89:VO98" ca="1" si="416">IF(AND($N89=UP$10,INDEX($AR89:$AT89,1,UP$7)&lt;&gt;0,OR(UP$7&lt;&gt;1,$AD89=UP$12)),INDEX(i.LTWFeedLevels,INDEX($AR89:$AT89,1,UP$7),MOD(UP$6-1,7)+1),0)</f>
        <v>0</v>
      </c>
      <c r="UQ89" s="557">
        <f t="shared" ca="1" si="416"/>
        <v>0</v>
      </c>
      <c r="UR89" s="557">
        <f t="shared" ca="1" si="416"/>
        <v>0</v>
      </c>
      <c r="US89" s="557">
        <f t="shared" ca="1" si="416"/>
        <v>0</v>
      </c>
      <c r="UT89" s="557">
        <f t="shared" ca="1" si="416"/>
        <v>0</v>
      </c>
      <c r="UU89" s="557">
        <f t="shared" ca="1" si="416"/>
        <v>0</v>
      </c>
      <c r="UV89" s="557">
        <f t="shared" ca="1" si="416"/>
        <v>0</v>
      </c>
      <c r="UW89" s="557">
        <f t="shared" ca="1" si="416"/>
        <v>0</v>
      </c>
      <c r="UX89" s="557">
        <f t="shared" ca="1" si="416"/>
        <v>0</v>
      </c>
      <c r="UY89" s="557">
        <f t="shared" ca="1" si="416"/>
        <v>0</v>
      </c>
      <c r="UZ89" s="557">
        <f t="shared" ca="1" si="416"/>
        <v>0</v>
      </c>
      <c r="VA89" s="557">
        <f t="shared" ca="1" si="416"/>
        <v>0</v>
      </c>
      <c r="VB89" s="557">
        <f t="shared" ca="1" si="416"/>
        <v>0</v>
      </c>
      <c r="VC89" s="557">
        <f t="shared" ca="1" si="416"/>
        <v>0</v>
      </c>
      <c r="VD89" s="557">
        <f t="shared" ca="1" si="416"/>
        <v>0</v>
      </c>
      <c r="VE89" s="557">
        <f t="shared" ca="1" si="416"/>
        <v>0</v>
      </c>
      <c r="VF89" s="557">
        <f t="shared" ca="1" si="416"/>
        <v>0</v>
      </c>
      <c r="VG89" s="557">
        <f t="shared" ca="1" si="416"/>
        <v>0</v>
      </c>
      <c r="VH89" s="557">
        <f t="shared" ca="1" si="416"/>
        <v>0</v>
      </c>
      <c r="VI89" s="557">
        <f t="shared" ca="1" si="416"/>
        <v>0</v>
      </c>
      <c r="VJ89" s="557">
        <f t="shared" ca="1" si="416"/>
        <v>0</v>
      </c>
      <c r="VK89" s="557">
        <f t="shared" ca="1" si="416"/>
        <v>0</v>
      </c>
      <c r="VL89" s="557">
        <f t="shared" ca="1" si="416"/>
        <v>0</v>
      </c>
      <c r="VM89" s="557">
        <f t="shared" ca="1" si="416"/>
        <v>0</v>
      </c>
      <c r="VN89" s="557">
        <f t="shared" ca="1" si="416"/>
        <v>0</v>
      </c>
      <c r="VO89" s="557">
        <f t="shared" ca="1" si="416"/>
        <v>0</v>
      </c>
      <c r="VP89" s="189">
        <f t="shared" ca="1" si="301"/>
        <v>0</v>
      </c>
      <c r="VQ89" s="189">
        <f t="shared" ca="1" si="301"/>
        <v>0</v>
      </c>
      <c r="VR89" s="189">
        <f t="shared" ca="1" si="301"/>
        <v>0</v>
      </c>
      <c r="VS89" s="189">
        <f t="shared" ca="1" si="301"/>
        <v>0</v>
      </c>
      <c r="VT89" s="189">
        <f t="shared" ca="1" si="301"/>
        <v>0</v>
      </c>
      <c r="VU89" s="230">
        <f t="shared" ca="1" si="302"/>
        <v>0</v>
      </c>
      <c r="VV89" s="189">
        <f t="shared" ca="1" si="303"/>
        <v>0</v>
      </c>
      <c r="VW89" s="189">
        <f t="shared" ca="1" si="303"/>
        <v>0</v>
      </c>
      <c r="VX89" s="189">
        <f t="shared" ca="1" si="303"/>
        <v>0</v>
      </c>
      <c r="VY89" s="189">
        <f t="shared" ca="1" si="303"/>
        <v>0</v>
      </c>
      <c r="VZ89" s="189">
        <f t="shared" ca="1" si="303"/>
        <v>0</v>
      </c>
      <c r="WA89" s="230">
        <f t="shared" ca="1" si="304"/>
        <v>0</v>
      </c>
      <c r="WB89" s="231">
        <f t="shared" ca="1" si="305"/>
        <v>0</v>
      </c>
      <c r="WC89" s="231">
        <f t="shared" ca="1" si="305"/>
        <v>0</v>
      </c>
      <c r="WD89" s="231">
        <f t="shared" ca="1" si="305"/>
        <v>0</v>
      </c>
      <c r="WE89" s="231">
        <f t="shared" ca="1" si="305"/>
        <v>0</v>
      </c>
      <c r="WF89" s="544">
        <f t="shared" ca="1" si="306"/>
        <v>0</v>
      </c>
      <c r="WG89" s="231">
        <f t="shared" ca="1" si="307"/>
        <v>0</v>
      </c>
      <c r="WH89" s="231">
        <f t="shared" ca="1" si="307"/>
        <v>0</v>
      </c>
      <c r="WI89" s="231">
        <f t="shared" ca="1" si="307"/>
        <v>0</v>
      </c>
      <c r="WJ89" s="231">
        <f t="shared" ca="1" si="307"/>
        <v>0</v>
      </c>
      <c r="WK89" s="544">
        <f t="shared" ca="1" si="308"/>
        <v>0</v>
      </c>
      <c r="WL89" s="544">
        <f t="shared" ca="1" si="308"/>
        <v>0</v>
      </c>
      <c r="WM89" s="544">
        <f t="shared" ca="1" si="308"/>
        <v>0</v>
      </c>
      <c r="WN89" s="544">
        <f t="shared" ca="1" si="308"/>
        <v>0</v>
      </c>
      <c r="WO89" s="544">
        <f t="shared" ca="1" si="308"/>
        <v>0</v>
      </c>
      <c r="WP89" s="544">
        <f t="shared" ca="1" si="308"/>
        <v>0</v>
      </c>
      <c r="WQ89" s="544">
        <f t="shared" ca="1" si="308"/>
        <v>0</v>
      </c>
      <c r="WR89" s="535" cm="1">
        <f t="array" aca="1" ref="WR89" ca="1">INDEX(WR$13:WR88,$B89+1,1)</f>
        <v>0</v>
      </c>
      <c r="WS89" s="411">
        <f t="shared" si="309"/>
        <v>67</v>
      </c>
      <c r="WT89" s="18"/>
      <c r="WU89" s="535" cm="1">
        <f t="array" aca="1" ref="WU89" ca="1">INDEX(WU$13:WU88,$B89+1,1)</f>
        <v>0</v>
      </c>
      <c r="WV89" s="411">
        <f t="shared" si="310"/>
        <v>0</v>
      </c>
      <c r="WW89" s="535" cm="1">
        <f t="array" aca="1" ref="WW89" ca="1">INDEX(WW$13:WW88,$B89+1,1)</f>
        <v>0</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535" t="str" cm="1">
        <f t="array" aca="1" ref="XH89" ca="1">INDEX(XH$13:XH88,$B89+1,1)</f>
        <v>-</v>
      </c>
      <c r="XI89" s="535" t="str" cm="1">
        <f t="array" aca="1" ref="XI89" ca="1">INDEX(XI$13:XI88,$B89+1,1)</f>
        <v>-</v>
      </c>
      <c r="XJ89" s="535" t="str" cm="1">
        <f t="array" aca="1" ref="XJ89" ca="1">INDEX(XJ$13:XJ88,$B89+1,1)</f>
        <v>-</v>
      </c>
      <c r="XK89" s="535" t="str" cm="1">
        <f t="array" aca="1" ref="XK89" ca="1">INDEX(XK$13:XK88,$B89+1,1)</f>
        <v>-</v>
      </c>
      <c r="XL89" s="535" t="str" cm="1">
        <f t="array" aca="1" ref="XL89" ca="1">INDEX(XL$13:XL88,$B89+1,1)</f>
        <v>-</v>
      </c>
      <c r="XM89" s="535" t="str" cm="1">
        <f t="array" aca="1" ref="XM89" ca="1">INDEX(XM$13:XM88,$B89+1,1)</f>
        <v>-</v>
      </c>
      <c r="XN89" s="18"/>
      <c r="XO89" s="411" t="b">
        <f t="shared" ca="1" si="311"/>
        <v>0</v>
      </c>
      <c r="XP89" s="535" t="str" cm="1">
        <f t="array" aca="1" ref="XP89" ca="1">INDEX(XP$13:XP88,$B89+1,1)</f>
        <v>-</v>
      </c>
      <c r="XQ89" s="535" t="str" cm="1">
        <f t="array" aca="1" ref="XQ89" ca="1">INDEX(XQ$13:XQ88,$B89+1,1)</f>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411">
        <f t="shared" ca="1" si="312"/>
        <v>0.35</v>
      </c>
      <c r="XW89" s="535" cm="1">
        <f t="array" aca="1" ref="XW89" ca="1">INDEX(XW$13:XW88,$B89+1,1)</f>
        <v>0</v>
      </c>
      <c r="XX89" s="535" cm="1">
        <f t="array" aca="1" ref="XX89" ca="1">INDEX(XX$13:XX88,$B89+1,1)</f>
        <v>0</v>
      </c>
      <c r="XY89" s="535" cm="1">
        <f t="array" aca="1" ref="XY89" ca="1">INDEX(XY$13:XY88,$B89+1,1)</f>
        <v>1</v>
      </c>
      <c r="XZ89" s="535" cm="1">
        <f t="array" aca="1" ref="XZ89" ca="1">INDEX(XZ$13:XZ88,$B89+1,1)</f>
        <v>0</v>
      </c>
      <c r="YA89" s="535" t="str" cm="1">
        <f t="array" aca="1" ref="YA89" ca="1">INDEX(YA$13:YA88,$B89+1,1)</f>
        <v>-</v>
      </c>
      <c r="YB89" s="545" cm="1">
        <f t="array" aca="1" ref="YB89" ca="1">INDEX(i.AgeJ,$AD89,1)</f>
        <v>0</v>
      </c>
      <c r="YC89" s="535" t="str" cm="1">
        <f t="array" aca="1" ref="YC89" ca="1">INDEX(YC$13:YC88,$B89+1,1)</f>
        <v>-</v>
      </c>
      <c r="YD89" s="411" t="str">
        <f t="shared" si="313"/>
        <v>-</v>
      </c>
      <c r="YE89" s="411" t="str">
        <f t="shared" si="313"/>
        <v>-</v>
      </c>
      <c r="YF89" s="535" t="str" cm="1">
        <f t="array" aca="1" ref="YF89" ca="1">INDEX(YF$13:YF88,$B89+1,1)</f>
        <v>-</v>
      </c>
      <c r="YG89" s="535" t="str" cm="1">
        <f t="array" aca="1" ref="YG89" ca="1">INDEX(YG$13:YG88,$B89+1,1)</f>
        <v>-</v>
      </c>
      <c r="YH89" s="535" t="str" cm="1">
        <f t="array" aca="1" ref="YH89" ca="1">INDEX(YH$13:YH88,$B89+1,1)</f>
        <v>-</v>
      </c>
      <c r="YI89" s="535" t="str" cm="1">
        <f t="array" aca="1" ref="YI89" ca="1">INDEX(YI$13:YI88,$B89+1,1)</f>
        <v>-</v>
      </c>
      <c r="YJ89" s="535" t="str" cm="1">
        <f t="array" aca="1" ref="YJ89" ca="1">INDEX(YJ$13:YJ88,$B89+1,1)</f>
        <v>-</v>
      </c>
      <c r="YK89" s="535" t="b" cm="1">
        <f t="array" aca="1" ref="YK89" ca="1">INDEX(YK$13:YK88,$B89+1,1)</f>
        <v>1</v>
      </c>
      <c r="YL89" s="535" t="str" cm="1">
        <f t="array" aca="1" ref="YL89" ca="1">INDEX(YL$13:YL88,$B89+1,1)</f>
        <v>-</v>
      </c>
      <c r="YM89" s="535" cm="1">
        <f t="array" aca="1" ref="YM89" ca="1">INDEX(YM$13:YM88,$B89+1,1)</f>
        <v>0</v>
      </c>
      <c r="YN89" s="535" cm="1">
        <f t="array" aca="1" ref="YN89" ca="1">INDEX(YN$13:YN88,$B89+1,1)</f>
        <v>0</v>
      </c>
      <c r="YO89" s="535" cm="1">
        <f t="array" aca="1" ref="YO89" ca="1">INDEX(YO$13:YO88,$B89+1,1)</f>
        <v>0</v>
      </c>
      <c r="YP89" s="18"/>
      <c r="YQ89" s="411">
        <f t="shared" si="314"/>
        <v>50</v>
      </c>
      <c r="YR89" s="411">
        <f t="shared" si="314"/>
        <v>50</v>
      </c>
      <c r="YS89" s="411">
        <f t="shared" si="314"/>
        <v>50</v>
      </c>
      <c r="YT89" s="411">
        <f t="shared" si="314"/>
        <v>50</v>
      </c>
      <c r="YU89" s="535" cm="1">
        <f t="array" aca="1" ref="YU89" ca="1">INDEX(YU$13:YU88,$B89+1,1)</f>
        <v>1</v>
      </c>
      <c r="YV89" s="535" cm="1">
        <f t="array" aca="1" ref="YV89" ca="1">INDEX(YV$13:YV88,$B89+1,1)</f>
        <v>1</v>
      </c>
      <c r="YW89" s="535" cm="1">
        <f t="array" aca="1" ref="YW89" ca="1">INDEX(YW$13:YW88,$B89+1,1)</f>
        <v>1</v>
      </c>
      <c r="YX89" s="535" cm="1">
        <f t="array" aca="1" ref="YX89" ca="1">INDEX(YX$13:YX88,$B89+1,1)</f>
        <v>1</v>
      </c>
      <c r="YY89" s="535" t="str" cm="1">
        <f t="array" aca="1" ref="YY89" ca="1">INDEX(YY$13:YY88,$B89+1,1)</f>
        <v>-</v>
      </c>
      <c r="YZ89" s="535" t="str" cm="1">
        <f t="array" aca="1" ref="YZ89" ca="1">INDEX(YZ$13:YZ88,$B89+1,1)</f>
        <v>-</v>
      </c>
      <c r="ZA89" s="535" t="str" cm="1">
        <f t="array" aca="1" ref="ZA89" ca="1">INDEX(ZA$13:ZA88,$B89+1,1)</f>
        <v>-</v>
      </c>
      <c r="ZB89" s="535" t="str" cm="1">
        <f t="array" aca="1" ref="ZB89" ca="1">INDEX(ZB$13:ZB88,$B89+1,1)</f>
        <v>-</v>
      </c>
      <c r="ZC89" s="535" t="str" cm="1">
        <f t="array" aca="1" ref="ZC89" ca="1">INDEX(ZC$13:ZC88,$B89+1,1)</f>
        <v>-</v>
      </c>
      <c r="ZD89" s="18"/>
      <c r="ZE89" s="411">
        <f t="shared" ca="1" si="315"/>
        <v>1</v>
      </c>
      <c r="ZF89" s="18"/>
      <c r="ZG89" s="535" t="str" cm="1">
        <f t="array" aca="1" ref="ZG89" ca="1">INDEX(ZG$13:ZG88,$B89+1,1)</f>
        <v>-</v>
      </c>
      <c r="ZH89" s="535" t="str" cm="1">
        <f t="array" aca="1" ref="ZH89" ca="1">INDEX(ZH$13:ZH88,$B89+1,1)</f>
        <v>-</v>
      </c>
      <c r="ZI89" s="535" t="str" cm="1">
        <f t="array" aca="1" ref="ZI89" ca="1">INDEX(ZI$13:ZI88,$B89+1,1)</f>
        <v>-</v>
      </c>
      <c r="ZJ89" s="535" t="str" cm="1">
        <f t="array" aca="1" ref="ZJ89" ca="1">INDEX(ZJ$13:ZJ88,$B89+1,1)</f>
        <v>-</v>
      </c>
      <c r="ZK89" s="535" t="str" cm="1">
        <f t="array" aca="1" ref="ZK89" ca="1">INDEX(ZK$13:ZK88,$B89+1,1)</f>
        <v>-</v>
      </c>
      <c r="ZL89" s="535" t="str" cm="1">
        <f t="array" aca="1" ref="ZL89" ca="1">INDEX(ZL$13:ZL88,$B89+1,1)</f>
        <v>-</v>
      </c>
      <c r="ZM89" s="535" t="str" cm="1">
        <f t="array" aca="1" ref="ZM89" ca="1">INDEX(ZM$13:ZM88,$B89+1,1)</f>
        <v>-</v>
      </c>
      <c r="ZN89" s="535" t="str" cm="1">
        <f t="array" aca="1" ref="ZN89" ca="1">INDEX(ZN$13:ZN88,$B89+1,1)</f>
        <v>-</v>
      </c>
      <c r="ZO89" s="543">
        <f t="shared" ca="1" si="316"/>
        <v>652</v>
      </c>
      <c r="ZP89" s="543">
        <f t="shared" ca="1" si="316"/>
        <v>686</v>
      </c>
      <c r="ZQ89" s="543">
        <f t="shared" ca="1" si="316"/>
        <v>721</v>
      </c>
      <c r="ZR89" s="459">
        <f t="shared" ca="1" si="317"/>
        <v>469</v>
      </c>
      <c r="ZS89" s="459">
        <f t="shared" ca="1" si="317"/>
        <v>504</v>
      </c>
      <c r="ZT89" s="459">
        <f t="shared" ca="1" si="317"/>
        <v>539</v>
      </c>
      <c r="ZU89" s="459">
        <f t="shared" ca="1" si="318"/>
        <v>385</v>
      </c>
      <c r="ZV89" s="459">
        <f t="shared" ca="1" si="318"/>
        <v>420</v>
      </c>
      <c r="ZW89" s="459">
        <f t="shared" ca="1" si="318"/>
        <v>455</v>
      </c>
      <c r="ZX89" s="535" t="str" cm="1">
        <f t="array" aca="1" ref="ZX89" ca="1">INDEX(ZX$13:ZX88,$B89+1,1)</f>
        <v>-</v>
      </c>
      <c r="ZY89" s="535" t="str" cm="1">
        <f t="array" aca="1" ref="ZY89" ca="1">INDEX(ZY$13:ZY88,$B89+1,1)</f>
        <v>-</v>
      </c>
      <c r="ZZ89" s="535" t="str" cm="1">
        <f t="array" aca="1" ref="ZZ89" ca="1">INDEX(ZZ$13:ZZ88,$B89+1,1)</f>
        <v>-</v>
      </c>
      <c r="AAA89" s="535" t="str" cm="1">
        <f t="array" aca="1" ref="AAA89" ca="1">INDEX(AAA$13:AAA88,$B89+1,1)</f>
        <v>-</v>
      </c>
      <c r="AAB89" s="535" t="str" cm="1">
        <f t="array" aca="1" ref="AAB89" ca="1">INDEX(AAB$13:AAB88,$B89+1,1)</f>
        <v>-</v>
      </c>
      <c r="AAC89" s="535" t="str" cm="1">
        <f t="array" aca="1" ref="AAC89" ca="1">INDEX(AAC$13:AAC88,$B89+1,1)</f>
        <v>-</v>
      </c>
      <c r="AAD89" s="535" t="str" cm="1">
        <f t="array" aca="1" ref="AAD89" ca="1">INDEX(AAD$13:AAD88,$B89+1,1)</f>
        <v>-</v>
      </c>
      <c r="AAE89" s="535" t="str" cm="1">
        <f t="array" aca="1" ref="AAE89" ca="1">INDEX(AAE$13:AAE88,$B89+1,1)</f>
        <v>-</v>
      </c>
      <c r="AAF89" s="535" t="str" cm="1">
        <f t="array" aca="1" ref="AAF89" ca="1">INDEX(AAF$13:AAF88,$B89+1,1)</f>
        <v>-</v>
      </c>
      <c r="AAG89" s="535" t="str" cm="1">
        <f t="array" aca="1" ref="AAG89" ca="1">INDEX(AAG$13:AAG88,$B89+1,1)</f>
        <v>-</v>
      </c>
      <c r="AAH89" s="535" t="str" cm="1">
        <f t="array" aca="1" ref="AAH89" ca="1">INDEX(AAH$13:AAH88,$B89+1,1)</f>
        <v>-</v>
      </c>
      <c r="AAI89" s="535" t="str" cm="1">
        <f t="array" aca="1" ref="AAI89" ca="1">INDEX(AAI$13:AAI88,$B89+1,1)</f>
        <v>-</v>
      </c>
      <c r="AAJ89" s="535" t="str" cm="1">
        <f t="array" aca="1" ref="AAJ89" ca="1">INDEX(AAJ$13:AAJ88,$B89+1,1)</f>
        <v>-</v>
      </c>
      <c r="AAK89" s="535" t="str" cm="1">
        <f t="array" aca="1" ref="AAK89" ca="1">INDEX(AAK$13:AAK88,$B89+1,1)</f>
        <v>-</v>
      </c>
      <c r="AAL89" s="535" cm="1">
        <f t="array" aca="1" ref="AAL89" ca="1">INDEX(AAL$13:AAL88,$B89+1,1)</f>
        <v>0</v>
      </c>
      <c r="AAM89" s="535" t="str" cm="1">
        <f t="array" aca="1" ref="AAM89" ca="1">INDEX(AAM$13:AAM88,$B89+1,1)</f>
        <v>-</v>
      </c>
      <c r="AAN89" s="535" t="str" cm="1">
        <f t="array" aca="1" ref="AAN89" ca="1">INDEX(AAN$13:AAN88,$B89+1,1)</f>
        <v>-</v>
      </c>
      <c r="AAO89" s="535" t="str" cm="1">
        <f t="array" aca="1" ref="AAO89" ca="1">INDEX(AAO$13:AAO88,$B89+1,1)</f>
        <v>-</v>
      </c>
      <c r="AAP89" s="535" t="str" cm="1">
        <f t="array" aca="1" ref="AAP89" ca="1">INDEX(AAP$13:AAP88,$B89+1,1)</f>
        <v>-</v>
      </c>
      <c r="AAQ89" s="535" t="str" cm="1">
        <f t="array" aca="1" ref="AAQ89" ca="1">INDEX(AAQ$13:AAQ88,$B89+1,1)</f>
        <v>-</v>
      </c>
      <c r="AAR89" s="535" cm="1">
        <f t="array" aca="1" ref="AAR89" ca="1">INDEX(AAR$13:AAR88,$B89+1,1)</f>
        <v>0</v>
      </c>
      <c r="AAS89" s="535" t="str" cm="1">
        <f t="array" aca="1" ref="AAS89" ca="1">INDEX(AAS$13:AAS88,$B89+1,1)</f>
        <v>-</v>
      </c>
      <c r="AAT89" s="535" t="str" cm="1">
        <f t="array" aca="1" ref="AAT89" ca="1">INDEX(AAT$13:AAT88,$B89+1,1)</f>
        <v>-</v>
      </c>
      <c r="AAU89" s="535" t="str" cm="1">
        <f t="array" aca="1" ref="AAU89" ca="1">INDEX(AAU$13:AAU88,$B89+1,1)</f>
        <v>-</v>
      </c>
      <c r="AAV89" s="535" cm="1">
        <f t="array" aca="1" ref="AAV89" ca="1">INDEX(AAV$13:AAV88,$B89+1,1)</f>
        <v>1</v>
      </c>
      <c r="AAW89" s="535" cm="1">
        <f t="array" aca="1" ref="AAW89" ca="1">INDEX(AAW$13:AAW88,$B89+1,1)</f>
        <v>1</v>
      </c>
      <c r="AAX89" s="535" t="str" cm="1">
        <f t="array" aca="1" ref="AAX89" ca="1">INDEX(AAX$13:AAX88,$B89+1,1)</f>
        <v>-</v>
      </c>
      <c r="AAY89" s="535" t="str" cm="1">
        <f t="array" aca="1" ref="AAY89" ca="1">INDEX(AAY$13:AAY88,$B89+1,1)</f>
        <v>-</v>
      </c>
      <c r="AAZ89" s="535" t="str" cm="1">
        <f t="array" aca="1" ref="AAZ89" ca="1">INDEX(AAZ$13:AAZ88,$B89+1,1)</f>
        <v>-</v>
      </c>
      <c r="ABA89" s="535" t="str" cm="1">
        <f t="array" aca="1" ref="ABA89" ca="1">INDEX(ABA$13:ABA88,$B89+1,1)</f>
        <v>-</v>
      </c>
      <c r="ABB89" s="535" t="str" cm="1">
        <f t="array" aca="1" ref="ABB89" ca="1">INDEX(ABB$13:ABB88,$B89+1,1)</f>
        <v>-</v>
      </c>
      <c r="ABC89" s="535" t="str" cm="1">
        <f t="array" aca="1" ref="ABC89" ca="1">INDEX(ABC$13:ABC88,$B89+1,1)</f>
        <v>-</v>
      </c>
      <c r="ABD89" s="535" t="str" cm="1">
        <f t="array" aca="1" ref="ABD89" ca="1">INDEX(ABD$13:ABD88,$B89+1,1)</f>
        <v>-</v>
      </c>
      <c r="ABE89" s="535" t="str" cm="1">
        <f t="array" aca="1" ref="ABE89" ca="1">INDEX(ABE$13:ABE88,$B89+1,1)</f>
        <v>-</v>
      </c>
      <c r="ABF89" s="535" t="str" cm="1">
        <f t="array" aca="1" ref="ABF89" ca="1">INDEX(ABF$13:ABF88,$B89+1,1)</f>
        <v>-</v>
      </c>
      <c r="ABG89" s="535" t="str" cm="1">
        <f t="array" aca="1" ref="ABG89" ca="1">INDEX(ABG$13:ABG88,$B89+1,1)</f>
        <v>-</v>
      </c>
      <c r="ABH89" s="535" t="str" cm="1">
        <f t="array" aca="1" ref="ABH89" ca="1">INDEX(ABH$13:ABH88,$B89+1,1)</f>
        <v>-</v>
      </c>
      <c r="ABI89" s="535" t="str" cm="1">
        <f t="array" aca="1" ref="ABI89" ca="1">INDEX(ABI$13:ABI88,$B89+1,1)</f>
        <v>-</v>
      </c>
      <c r="ABJ89" s="535" t="str" cm="1">
        <f t="array" aca="1" ref="ABJ89" ca="1">INDEX(ABJ$13:ABJ88,$B89+1,1)</f>
        <v>-</v>
      </c>
      <c r="ABK89" s="18"/>
      <c r="ABL89" s="545" t="str">
        <f t="shared" ca="1" si="319"/>
        <v>-</v>
      </c>
      <c r="ABM89" s="545" t="str">
        <f t="shared" ca="1" si="319"/>
        <v>-</v>
      </c>
      <c r="ABN89" s="545" t="str">
        <f t="shared" ca="1" si="319"/>
        <v>-</v>
      </c>
      <c r="ABO89" s="545" t="str">
        <f t="shared" ca="1" si="319"/>
        <v>-</v>
      </c>
      <c r="ABP89" s="545" t="str">
        <f t="shared" ca="1" si="319"/>
        <v>-</v>
      </c>
      <c r="ABQ89" s="545" t="str">
        <f t="shared" ref="ABQ89:ABZ114" ca="1" si="417">IF(AND($N89=ABQ$10, $AD89=ABQ$12),TRUE,"-")</f>
        <v>-</v>
      </c>
      <c r="ABR89" s="545" t="str">
        <f t="shared" ca="1" si="417"/>
        <v>-</v>
      </c>
      <c r="ABS89" s="545" t="str">
        <f t="shared" ca="1" si="417"/>
        <v>-</v>
      </c>
      <c r="ABT89" s="545" t="str">
        <f t="shared" ca="1" si="417"/>
        <v>-</v>
      </c>
      <c r="ABU89" s="545" t="str">
        <f t="shared" ca="1" si="417"/>
        <v>-</v>
      </c>
      <c r="ABV89" s="545" t="str">
        <f t="shared" ca="1" si="320"/>
        <v>-</v>
      </c>
      <c r="ABW89" s="545" t="str">
        <f t="shared" ca="1" si="320"/>
        <v>-</v>
      </c>
      <c r="ABX89" s="545" t="str">
        <f t="shared" ca="1" si="320"/>
        <v>-</v>
      </c>
      <c r="ABY89" s="545" t="str">
        <f t="shared" ca="1" si="320"/>
        <v>-</v>
      </c>
      <c r="ABZ89" s="545" t="str">
        <f t="shared" ca="1" si="320"/>
        <v>-</v>
      </c>
      <c r="ACA89" s="545" t="str">
        <f t="shared" ref="ACA89:ACJ114" ca="1" si="418">IF(AND($N89=ACA$10, $AD89=ACA$12),TRUE,"-")</f>
        <v>-</v>
      </c>
      <c r="ACB89" s="545" t="str">
        <f t="shared" ca="1" si="418"/>
        <v>-</v>
      </c>
      <c r="ACC89" s="545" t="b">
        <f t="shared" ca="1" si="418"/>
        <v>1</v>
      </c>
      <c r="ACD89" s="545" t="str">
        <f t="shared" ca="1" si="418"/>
        <v>-</v>
      </c>
      <c r="ACE89" s="545" t="str">
        <f t="shared" ca="1" si="418"/>
        <v>-</v>
      </c>
      <c r="ACF89" s="545" t="str">
        <f t="shared" ca="1" si="321"/>
        <v>-</v>
      </c>
      <c r="ACG89" s="545" t="str">
        <f t="shared" ca="1" si="321"/>
        <v>-</v>
      </c>
      <c r="ACH89" s="545" t="str">
        <f t="shared" ca="1" si="321"/>
        <v>-</v>
      </c>
      <c r="ACI89" s="545" t="str">
        <f t="shared" ca="1" si="321"/>
        <v>-</v>
      </c>
      <c r="ACJ89" s="545" t="str">
        <f t="shared" ca="1" si="321"/>
        <v>-</v>
      </c>
      <c r="ACK89" s="545" t="str">
        <f t="shared" ref="ACK89:ACT114" ca="1" si="419">IF(AND($N89=ACK$10, $AD89=ACK$12),TRUE,"-")</f>
        <v>-</v>
      </c>
      <c r="ACL89" s="545" t="str">
        <f t="shared" ca="1" si="419"/>
        <v>-</v>
      </c>
      <c r="ACM89" s="545" t="str">
        <f t="shared" ca="1" si="419"/>
        <v>-</v>
      </c>
      <c r="ACN89" s="545" t="str">
        <f t="shared" ca="1" si="419"/>
        <v>-</v>
      </c>
      <c r="ACO89" s="545" t="str">
        <f t="shared" ca="1" si="419"/>
        <v>-</v>
      </c>
      <c r="ACP89" s="545" t="str">
        <f t="shared" ca="1" si="322"/>
        <v>-</v>
      </c>
      <c r="ACQ89" s="545" t="str">
        <f t="shared" ca="1" si="322"/>
        <v>-</v>
      </c>
      <c r="ACR89" s="545" t="str">
        <f t="shared" ca="1" si="322"/>
        <v>-</v>
      </c>
      <c r="ACS89" s="545" t="str">
        <f t="shared" ca="1" si="322"/>
        <v>-</v>
      </c>
      <c r="ACT89" s="545" t="str">
        <f t="shared" ca="1" si="322"/>
        <v>-</v>
      </c>
      <c r="ACU89" s="545" t="b">
        <f t="shared" ref="ACU89:ADD114" ca="1" si="420">IF(AND($N89=ACU$10, $AD89=ACU$12),TRUE,"-")</f>
        <v>1</v>
      </c>
      <c r="ACV89" s="545" t="str">
        <f t="shared" ca="1" si="420"/>
        <v>-</v>
      </c>
      <c r="ACW89" s="545" t="str">
        <f t="shared" ca="1" si="420"/>
        <v>-</v>
      </c>
      <c r="ACX89" s="545" t="str">
        <f t="shared" ca="1" si="420"/>
        <v>-</v>
      </c>
      <c r="ACY89" s="545" t="str">
        <f t="shared" ca="1" si="420"/>
        <v>-</v>
      </c>
      <c r="ACZ89" s="545" t="str">
        <f t="shared" ca="1" si="323"/>
        <v>-</v>
      </c>
      <c r="ADA89" s="545" t="str">
        <f t="shared" ca="1" si="323"/>
        <v>-</v>
      </c>
      <c r="ADB89" s="545" t="str">
        <f t="shared" ca="1" si="323"/>
        <v>-</v>
      </c>
      <c r="ADC89" s="545" t="str">
        <f t="shared" ca="1" si="323"/>
        <v>-</v>
      </c>
      <c r="ADD89" s="545" t="str">
        <f t="shared" ca="1" si="323"/>
        <v>-</v>
      </c>
      <c r="ADE89" s="545" t="str">
        <f t="shared" ref="ADE89:ADN114" ca="1" si="421">IF(AND($N89=ADE$10, $AD89=ADE$12),TRUE,"-")</f>
        <v>-</v>
      </c>
      <c r="ADF89" s="545" t="str">
        <f t="shared" ca="1" si="421"/>
        <v>-</v>
      </c>
      <c r="ADG89" s="545" t="str">
        <f t="shared" ca="1" si="421"/>
        <v>-</v>
      </c>
      <c r="ADH89" s="545" t="str">
        <f t="shared" ca="1" si="421"/>
        <v>-</v>
      </c>
      <c r="ADI89" s="545" t="str">
        <f t="shared" ca="1" si="421"/>
        <v>-</v>
      </c>
      <c r="ADJ89" s="545" t="str">
        <f t="shared" ca="1" si="324"/>
        <v>-</v>
      </c>
      <c r="ADK89" s="545" t="str">
        <f t="shared" ca="1" si="324"/>
        <v>-</v>
      </c>
      <c r="ADL89" s="545" t="str">
        <f t="shared" ca="1" si="324"/>
        <v>-</v>
      </c>
      <c r="ADM89" s="545" t="b">
        <f t="shared" ca="1" si="324"/>
        <v>1</v>
      </c>
      <c r="ADN89" s="545" t="str">
        <f t="shared" ca="1" si="324"/>
        <v>-</v>
      </c>
      <c r="ADO89" s="545" t="str">
        <f t="shared" ref="ADO89:ADX114" ca="1" si="422">IF(AND($N89=ADO$10, $AD89=ADO$12),TRUE,"-")</f>
        <v>-</v>
      </c>
      <c r="ADP89" s="545" t="str">
        <f t="shared" ca="1" si="422"/>
        <v>-</v>
      </c>
      <c r="ADQ89" s="545" t="str">
        <f t="shared" ca="1" si="422"/>
        <v>-</v>
      </c>
      <c r="ADR89" s="545" t="str">
        <f t="shared" ca="1" si="422"/>
        <v>-</v>
      </c>
      <c r="ADS89" s="545" t="str">
        <f t="shared" ca="1" si="422"/>
        <v>-</v>
      </c>
      <c r="ADT89" s="545" t="str">
        <f t="shared" ca="1" si="325"/>
        <v>-</v>
      </c>
      <c r="ADU89" s="545" t="str">
        <f t="shared" ca="1" si="325"/>
        <v>-</v>
      </c>
      <c r="ADV89" s="545" t="str">
        <f t="shared" ca="1" si="325"/>
        <v>-</v>
      </c>
      <c r="ADW89" s="545" t="str">
        <f t="shared" ca="1" si="325"/>
        <v>-</v>
      </c>
      <c r="ADX89" s="545" t="str">
        <f t="shared" ca="1" si="325"/>
        <v>-</v>
      </c>
      <c r="ADY89" s="545" t="str">
        <f t="shared" ref="ADY89:AEH114" ca="1" si="423">IF(AND($N89=ADY$10, $AD89=ADY$12),TRUE,"-")</f>
        <v>-</v>
      </c>
      <c r="ADZ89" s="545" t="str">
        <f t="shared" ca="1" si="423"/>
        <v>-</v>
      </c>
      <c r="AEA89" s="545" t="str">
        <f t="shared" ca="1" si="423"/>
        <v>-</v>
      </c>
      <c r="AEB89" s="545" t="str">
        <f t="shared" ca="1" si="423"/>
        <v>-</v>
      </c>
      <c r="AEC89" s="545" t="str">
        <f t="shared" ca="1" si="423"/>
        <v>-</v>
      </c>
      <c r="AED89" s="545" t="str">
        <f t="shared" ca="1" si="326"/>
        <v>-</v>
      </c>
      <c r="AEE89" s="545" t="b">
        <f t="shared" ca="1" si="326"/>
        <v>1</v>
      </c>
      <c r="AEF89" s="545" t="str">
        <f t="shared" ca="1" si="326"/>
        <v>-</v>
      </c>
      <c r="AEG89" s="545" t="str">
        <f t="shared" ca="1" si="326"/>
        <v>-</v>
      </c>
      <c r="AEH89" s="545" t="str">
        <f t="shared" ca="1" si="326"/>
        <v>-</v>
      </c>
      <c r="AEI89" s="545" t="str">
        <f t="shared" ref="AEI89:AER114" ca="1" si="424">IF(AND($N89=AEI$10, $AD89=AEI$12),TRUE,"-")</f>
        <v>-</v>
      </c>
      <c r="AEJ89" s="545" t="str">
        <f t="shared" ca="1" si="424"/>
        <v>-</v>
      </c>
      <c r="AEK89" s="545" t="str">
        <f t="shared" ca="1" si="424"/>
        <v>-</v>
      </c>
      <c r="AEL89" s="545" t="str">
        <f t="shared" ca="1" si="424"/>
        <v>-</v>
      </c>
      <c r="AEM89" s="545" t="str">
        <f t="shared" ca="1" si="424"/>
        <v>-</v>
      </c>
      <c r="AEN89" s="545" t="str">
        <f t="shared" ca="1" si="327"/>
        <v>-</v>
      </c>
      <c r="AEO89" s="545" t="str">
        <f t="shared" ca="1" si="327"/>
        <v>-</v>
      </c>
      <c r="AEP89" s="545" t="str">
        <f t="shared" ca="1" si="327"/>
        <v>-</v>
      </c>
      <c r="AEQ89" s="545" t="str">
        <f t="shared" ca="1" si="327"/>
        <v>-</v>
      </c>
      <c r="AER89" s="545" t="str">
        <f t="shared" ca="1" si="327"/>
        <v>-</v>
      </c>
      <c r="AES89" s="545" t="str">
        <f t="shared" ref="AES89:AEW115" ca="1" si="425">IF(AND($N89=AES$10, $AD89=AES$12),TRUE,"-")</f>
        <v>-</v>
      </c>
      <c r="AET89" s="545" t="str">
        <f t="shared" ca="1" si="425"/>
        <v>-</v>
      </c>
      <c r="AEU89" s="545" t="str">
        <f t="shared" ca="1" si="425"/>
        <v>-</v>
      </c>
      <c r="AEV89" s="545" t="str">
        <f t="shared" ca="1" si="425"/>
        <v>-</v>
      </c>
      <c r="AEW89" s="545" t="b">
        <f t="shared" ca="1" si="425"/>
        <v>1</v>
      </c>
      <c r="AEX89" s="535" cm="1">
        <f t="array" aca="1" ref="AEX89" ca="1">INDEX(AEX$13:AEX88,$B89+1,1)</f>
        <v>0</v>
      </c>
      <c r="AEY89" s="483">
        <v>0</v>
      </c>
    </row>
    <row r="90" spans="1:831" outlineLevel="2">
      <c r="A90" s="18">
        <f t="shared" si="221"/>
        <v>77</v>
      </c>
      <c r="B90" s="191">
        <f t="shared" ca="1" si="343"/>
        <v>51</v>
      </c>
      <c r="C90" s="458">
        <f t="shared" ca="1" si="225"/>
        <v>1200</v>
      </c>
      <c r="D90" s="119" t="str">
        <f t="shared" ca="1" si="226"/>
        <v>GSW</v>
      </c>
      <c r="E90" t="b">
        <v>0</v>
      </c>
      <c r="F90" t="b">
        <v>0</v>
      </c>
      <c r="G90" t="b">
        <f t="shared" ref="G90:G100" si="426">E90</f>
        <v>0</v>
      </c>
      <c r="H90" s="191">
        <f t="shared" ca="1" si="338"/>
        <v>26</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4</v>
      </c>
      <c r="N90" s="535" cm="1">
        <f t="array" aca="1" ref="N90" ca="1">INDEX(N$13:N89,$B90+1,1)</f>
        <v>3</v>
      </c>
      <c r="O90" s="475">
        <v>10</v>
      </c>
      <c r="P90" s="535" cm="1">
        <f t="array" aca="1" ref="P90" ca="1">INDEX(P$13:P89,$B90+1,1)</f>
        <v>0</v>
      </c>
      <c r="Q90" s="535" cm="1">
        <f t="array" aca="1" ref="Q90" ca="1">INDEX(Q$13:Q89,$B90+1,1)</f>
        <v>1</v>
      </c>
      <c r="R90" s="535" cm="1">
        <f t="array" aca="1" ref="R90" ca="1">INDEX(R$13:R89,$B90+1,1)</f>
        <v>1</v>
      </c>
      <c r="S90" s="535" cm="1">
        <f t="array" aca="1" ref="S90" ca="1">INDEX(S$13:S89,$B90+1,1)</f>
        <v>1</v>
      </c>
      <c r="T90" s="411">
        <f t="shared" si="228"/>
        <v>2</v>
      </c>
      <c r="U90" s="411">
        <f t="shared" si="228"/>
        <v>2</v>
      </c>
      <c r="V90" s="411">
        <f t="shared" si="229"/>
        <v>2</v>
      </c>
      <c r="W90" s="777" t="b">
        <f t="shared" si="230"/>
        <v>1</v>
      </c>
      <c r="X90" s="777" t="b">
        <f t="shared" si="230"/>
        <v>1</v>
      </c>
      <c r="Y90" s="777" t="b">
        <f t="shared" si="230"/>
        <v>1</v>
      </c>
      <c r="Z90" s="796" t="b" cm="1">
        <f t="array" aca="1" ref="Z90" ca="1">INDEX(Z$13:Z89,$B90+1,1)</f>
        <v>0</v>
      </c>
      <c r="AA90" s="411">
        <f t="shared" ca="1" si="328"/>
        <v>6</v>
      </c>
      <c r="AB90" s="411">
        <f t="shared" ca="1" si="231"/>
        <v>6</v>
      </c>
      <c r="AC90" s="535" cm="1">
        <f t="array" aca="1" ref="AC90" ca="1">INDEX(AC$13:AC89,$B90+1,1)</f>
        <v>6</v>
      </c>
      <c r="AD90" s="535" cm="1">
        <f t="array" aca="1" ref="AD90" ca="1">INDEX(AD$13:AD89,$B90+1,1)</f>
        <v>6</v>
      </c>
      <c r="AE90" s="535" cm="1">
        <f t="array" aca="1" ref="AE90" ca="1">INDEX(AE$13:AE89,$B90+1,1)</f>
        <v>0</v>
      </c>
      <c r="AF90" s="535" cm="1">
        <f t="array" aca="1" ref="AF90" ca="1">INDEX(AF$13:AF89,$B90+1,1)</f>
        <v>0</v>
      </c>
      <c r="AG90" s="535" cm="1">
        <f t="array" aca="1" ref="AG90" ca="1">INDEX(AG$13:AG89,$B90+1,1)</f>
        <v>0</v>
      </c>
      <c r="AH90" s="535" cm="1">
        <f t="array" aca="1" ref="AH90" ca="1">INDEX(AH$13:AH89,$B90+1,1)</f>
        <v>0</v>
      </c>
      <c r="AI90" s="87">
        <f t="shared" ca="1" si="350"/>
        <v>2</v>
      </c>
      <c r="AJ90" s="87">
        <f ca="1">INDEX(CHOOSE($N90,DataAutumn!i.AdultDrys,DataWinter!i.AdultDrys,DataSpring!i.AdultDrys),1,$T90)</f>
        <v>1</v>
      </c>
      <c r="AK90" s="535" cm="1">
        <f t="array" aca="1" ref="AK90" ca="1">INDEX(AK$13:AK89,$B90+1,1)</f>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t="s">
        <v>3217</v>
      </c>
      <c r="BA90" s="312" t="str">
        <f ca="1">LEFT(BA89,LEN($BA$57))     &amp;    TEXT($H90," 00000 ")        &amp;      INDEX(i.ModelStructure,$I90,1)    &amp;" "
&amp; $D90                &amp;    " Past" &amp; TEXT($XV90,"??0%;;??0%;    ") &amp; IF($DK90=0," SFM","")&amp;IF($DK90=1," MFM","")&amp;IF($DK90=7," Mat","")&amp;IF($DQ90=TRUE,"&amp;BBT","    ")              &amp;      " TOL"&amp;INDEX(i.TOL_Desc,1,$N90)
&amp; " Scan"&amp;$AK90       &amp;    CHOOSE($K90+1," CFS"," GFS"," NFS")
&amp; " RR"&amp;TEXT(SUM($FD90:$FE90),"+00%;-00%;    ;@")
&amp; " EL"&amp;IF($EZ90="-","_Opt",TEXT($EZ90,"000%"))
&amp; " Emptys_"&amp;CHOOSE($AI90,"Free  ","Retain","Sell  ","Single")
&amp; " ("&amp;IF(OR($ZH90,AND($ZH90="-",$DD90)),"P","E")   &amp;IF(OR($ZJ90,AND($ZJ90="-",$DE90)),"T","t")        &amp;     "_F"&amp;IF($AAG90&lt;&gt;FALSE,3,0)+COUNTIF($ZY90:$AAC90,TRUE)+COUNTIF($BV90:$BW90,"&gt;0")&amp;IF($AAE90&lt;&gt;FALSE,3,0)+COUNTIF($BV90:$BW90,"&gt;0")&amp;"N"&amp;IF($AAJ90&lt;&gt;"-",$AAJ90,$DI90)&amp;IF($AAK90&lt;&gt;"-",$AAK90,$DJ90)&amp;"L"&amp;$AAV90&amp;$AAW90&amp;")"</f>
        <v>GHG 00026 SE GSW Past 35% MFM     TOLSpr Scan2 GFS RR+01% EL000% Emptys_Retain (PT_F33N11L11)</v>
      </c>
      <c r="BB90" s="8" t="str">
        <f ca="1">IF(COUNTIF($BA$13:$BA90,$BA90)=1,"-","Dup")</f>
        <v>-</v>
      </c>
      <c r="BC90" s="18"/>
      <c r="BD90" s="535" t="str" cm="1">
        <f t="array" aca="1" ref="BD90" ca="1">INDEX(BD$13:BD89,$B90+1,1)</f>
        <v>-</v>
      </c>
      <c r="BE90" s="535" t="str" cm="1">
        <f t="array" aca="1" ref="BE90" ca="1">INDEX(BE$13:BE89,$B90+1,1)</f>
        <v>-</v>
      </c>
      <c r="BF90" s="535" t="str" cm="1">
        <f t="array" aca="1" ref="BF90" ca="1">INDEX(BF$13:BF89,$B90+1,1)</f>
        <v>-</v>
      </c>
      <c r="BG90" s="535" t="str" cm="1">
        <f t="array" aca="1" ref="BG90" ca="1">INDEX(BG$13:BG89,$B90+1,1)</f>
        <v>-</v>
      </c>
      <c r="BH90" s="535" t="str" cm="1">
        <f t="array" aca="1" ref="BH90" ca="1">INDEX(BH$13:BH89,$B90+1,1)</f>
        <v>-</v>
      </c>
      <c r="BI90" s="535" t="str" cm="1">
        <f t="array" aca="1" ref="BI90" ca="1">INDEX(BI$13:BI89,$B90+1,1)</f>
        <v>-</v>
      </c>
      <c r="BJ90" s="535" t="str" cm="1">
        <f t="array" aca="1" ref="BJ90" ca="1">INDEX(BJ$13:BJ89,$B90+1,1)</f>
        <v>-</v>
      </c>
      <c r="BK90" s="535" t="str" cm="1">
        <f t="array" aca="1" ref="BK90" ca="1">INDEX(BK$13:BK89,$B90+1,1)</f>
        <v>-</v>
      </c>
      <c r="BL90" s="535" t="str" cm="1">
        <f t="array" aca="1" ref="BL90" ca="1">INDEX(BL$13:BL89,$B90+1,1)</f>
        <v>-</v>
      </c>
      <c r="BM90" s="18"/>
      <c r="BN90" s="411" t="b">
        <f t="shared" ca="1" si="387"/>
        <v>1</v>
      </c>
      <c r="BO90" s="411" t="str">
        <f t="shared" ca="1" si="387"/>
        <v>-</v>
      </c>
      <c r="BP90" s="411" t="b">
        <f t="shared" ca="1" si="387"/>
        <v>0</v>
      </c>
      <c r="BQ90" s="411" t="str">
        <f t="shared" ca="1" si="387"/>
        <v>-</v>
      </c>
      <c r="BR90" s="411" t="str">
        <f t="shared" ca="1" si="387"/>
        <v>-</v>
      </c>
      <c r="BS90" s="411" t="str">
        <f t="shared" ca="1" si="387"/>
        <v>-</v>
      </c>
      <c r="BT90" s="411" t="str">
        <f t="shared" ca="1" si="387"/>
        <v>-</v>
      </c>
      <c r="BU90" s="411" t="str">
        <f t="shared" ca="1" si="387"/>
        <v>-</v>
      </c>
      <c r="BV90" s="411" t="str">
        <f t="shared" ca="1" si="387"/>
        <v>-</v>
      </c>
      <c r="BW90" s="411" t="str">
        <f t="shared" ca="1" si="387"/>
        <v>-</v>
      </c>
      <c r="BX90" s="411" t="str">
        <f t="shared" ca="1" si="387"/>
        <v>-</v>
      </c>
      <c r="BY90" s="411" t="str">
        <f t="shared" ca="1" si="387"/>
        <v>-</v>
      </c>
      <c r="BZ90" s="411" t="b">
        <f t="shared" ca="1" si="387"/>
        <v>0</v>
      </c>
      <c r="CA90" s="87">
        <f t="shared" ca="1" si="387"/>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233"/>
        <v>-</v>
      </c>
      <c r="CI90" s="411">
        <f t="shared" ca="1" si="234"/>
        <v>1</v>
      </c>
      <c r="CJ90" s="411">
        <f t="shared" ca="1" si="234"/>
        <v>1</v>
      </c>
      <c r="CK90" s="535" t="str" cm="1">
        <f t="array" aca="1" ref="CK90" ca="1">INDEX(CK$13:CK89,$B90+1,1)</f>
        <v>-</v>
      </c>
      <c r="CL90" s="535" t="str" cm="1">
        <f t="array" aca="1" ref="CL90" ca="1">INDEX(CL$13:CL89,$B90+1,1)</f>
        <v>-</v>
      </c>
      <c r="CM90" s="535" t="str" cm="1">
        <f t="array" aca="1" ref="CM90" ca="1">INDEX(CM$13:CM89,$B90+1,1)</f>
        <v>-</v>
      </c>
      <c r="CN90" s="411" t="str">
        <f t="shared" ca="1" si="235"/>
        <v>-</v>
      </c>
      <c r="CO90" s="411">
        <f t="shared" ca="1" si="236"/>
        <v>1</v>
      </c>
      <c r="CP90" s="411">
        <f t="shared" ca="1" si="236"/>
        <v>1</v>
      </c>
      <c r="CQ90" s="535" t="str" cm="1">
        <f t="array" aca="1" ref="CQ90" ca="1">INDEX(CQ$13:CQ89,$B90+1,1)</f>
        <v>-</v>
      </c>
      <c r="CR90" s="411" t="str">
        <f t="shared" ca="1" si="237"/>
        <v>-</v>
      </c>
      <c r="CS90" s="411">
        <f t="shared" ca="1" si="238"/>
        <v>1</v>
      </c>
      <c r="CT90" s="535" t="str" cm="1">
        <f t="array" aca="1" ref="CT90" ca="1">INDEX(CT$13:CT89,$B90+1,1)</f>
        <v>-</v>
      </c>
      <c r="CU90" s="535" t="str" cm="1">
        <f t="array" aca="1" ref="CU90" ca="1">INDEX(CU$13:CU89,$B90+1,1)</f>
        <v>-</v>
      </c>
      <c r="CV90" s="411">
        <f t="shared" ca="1" si="239"/>
        <v>1</v>
      </c>
      <c r="CW90" s="535" t="str" cm="1">
        <f t="array" aca="1" ref="CW90" ca="1">INDEX(CW$13:CW89,$B90+1,1)</f>
        <v>-</v>
      </c>
      <c r="CX90" s="411" t="str">
        <f t="shared" ca="1" si="240"/>
        <v>-</v>
      </c>
      <c r="CY90" s="411">
        <f t="shared" ca="1" si="241"/>
        <v>1</v>
      </c>
      <c r="CZ90" s="411">
        <f t="shared" ca="1" si="241"/>
        <v>1</v>
      </c>
      <c r="DA90" s="535" cm="1">
        <f t="array" aca="1" ref="DA90" ca="1">INDEX(DA$13:DA89,$B90+1,1)</f>
        <v>720</v>
      </c>
      <c r="DB90" s="535" cm="1">
        <f t="array" aca="1" ref="DB90" ca="1">INDEX(DB$13:DB89,$B90+1,1)</f>
        <v>720</v>
      </c>
      <c r="DC90" s="18"/>
      <c r="DD90" s="535" t="b" cm="1">
        <f t="array" aca="1" ref="DD90" ca="1">INDEX(DD$13:DD89,$B90+1,1)</f>
        <v>1</v>
      </c>
      <c r="DE90" s="535" t="b" cm="1">
        <f t="array" aca="1" ref="DE90" ca="1">INDEX(DE$13:DE89,$B90+1,1)</f>
        <v>1</v>
      </c>
      <c r="DF90" s="535" t="b" cm="1">
        <f t="array" aca="1" ref="DF90" ca="1">INDEX(DF$13:DF89,$B90+1,1)</f>
        <v>1</v>
      </c>
      <c r="DG90" s="87">
        <f t="shared" ca="1" si="329"/>
        <v>0</v>
      </c>
      <c r="DH90" s="804" cm="1">
        <f t="array" aca="1" ref="DH90" ca="1">VALUE(IFERROR(VALUE($K90),0) &amp; _xlfn.SWITCH($CD90,"-",4,$CD90) &amp; $L90 &amp; $T90 &amp; "00" &amp; $N90 &amp; $AK90 &amp; $R90 &amp; _xlfn.SWITCH($AM90,3,1,$AM90) &amp; _xlfn.SWITCH($M90,4,0,$M90) &amp; _xlfn.SWITCH($AD90,6,1,$AD90))</f>
        <v>142200321201</v>
      </c>
      <c r="DI90" s="535" cm="1">
        <f t="array" aca="1" ref="DI90" ca="1">INDEX(DI$13:DI89,$B90+1,1)</f>
        <v>1</v>
      </c>
      <c r="DJ90" s="535" cm="1">
        <f t="array" aca="1" ref="DJ90" ca="1">INDEX(DJ$13:DJ89,$B90+1,1)</f>
        <v>1</v>
      </c>
      <c r="DK90" s="411">
        <f t="shared" si="242"/>
        <v>1</v>
      </c>
      <c r="DL90" s="411">
        <f t="shared" si="242"/>
        <v>60</v>
      </c>
      <c r="DM90" s="411" t="str">
        <f t="shared" si="242"/>
        <v>-</v>
      </c>
      <c r="DN90" s="411" t="str">
        <f t="shared" si="242"/>
        <v>-</v>
      </c>
      <c r="DO90" s="411" t="str">
        <f t="shared" si="242"/>
        <v>-</v>
      </c>
      <c r="DP90" s="411" t="str">
        <f t="shared" si="242"/>
        <v>-</v>
      </c>
      <c r="DQ90" s="411" t="b">
        <f t="shared" si="243"/>
        <v>0</v>
      </c>
      <c r="DR90" s="411" t="str">
        <f t="shared" si="244"/>
        <v>-</v>
      </c>
      <c r="DS90" s="411" t="str">
        <f t="shared" si="244"/>
        <v>-</v>
      </c>
      <c r="DT90" s="411" t="str">
        <f t="shared" si="244"/>
        <v>-</v>
      </c>
      <c r="DU90" s="411" t="str">
        <f t="shared" si="244"/>
        <v>-</v>
      </c>
      <c r="DV90" s="411">
        <f t="shared" si="244"/>
        <v>500</v>
      </c>
      <c r="DW90" s="411">
        <f t="shared" si="244"/>
        <v>500</v>
      </c>
      <c r="DX90" s="411" t="str">
        <f t="shared" si="244"/>
        <v>-</v>
      </c>
      <c r="DY90" s="411" t="str">
        <f t="shared" si="244"/>
        <v>-</v>
      </c>
      <c r="DZ90" s="411">
        <f t="shared" si="244"/>
        <v>365</v>
      </c>
      <c r="EA90" s="411" t="str">
        <f t="shared" si="385"/>
        <v>-</v>
      </c>
      <c r="EB90" s="411">
        <f t="shared" si="385"/>
        <v>35</v>
      </c>
      <c r="EC90" s="535" cm="1">
        <f t="array" aca="1" ref="EC90" ca="1">INDEX(EC$13:EC89,$B90+1,1)</f>
        <v>0</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535" cm="1">
        <f t="array" aca="1" ref="EN90" ca="1">INDEX(EN$13:EN89,$B90+1,1)</f>
        <v>999999</v>
      </c>
      <c r="EO90" s="535" cm="1">
        <f t="array" aca="1" ref="EO90" ca="1">INDEX(EO$13:EO89,$B90+1,1)</f>
        <v>999999</v>
      </c>
      <c r="EP90" s="782">
        <f t="shared" si="246"/>
        <v>0</v>
      </c>
      <c r="EQ90" s="782">
        <f t="shared" si="246"/>
        <v>0</v>
      </c>
      <c r="ER90" s="782">
        <f t="shared" si="246"/>
        <v>999999</v>
      </c>
      <c r="ES90" s="800" t="str">
        <f t="shared" ca="1" si="330"/>
        <v>-</v>
      </c>
      <c r="ET90" s="800" t="str">
        <f t="shared" ca="1" si="247"/>
        <v>-</v>
      </c>
      <c r="EU90" s="801" t="str">
        <f t="shared" ca="1" si="248"/>
        <v>-</v>
      </c>
      <c r="EV90" s="802" t="str">
        <f t="shared" ref="EV90:EV100" ca="1" si="427">IF(EU90=0,999999,"-")</f>
        <v>-</v>
      </c>
      <c r="EW90" s="781">
        <f t="shared" si="249"/>
        <v>999999</v>
      </c>
      <c r="EX90" s="779">
        <f t="shared" si="332"/>
        <v>999999</v>
      </c>
      <c r="EY90" s="780">
        <f t="shared" si="333"/>
        <v>999999</v>
      </c>
      <c r="EZ90" s="727" cm="1">
        <f t="array" aca="1" ref="EZ90" ca="1">INDEX(i.ELMated,$AB90+1,1)</f>
        <v>0</v>
      </c>
      <c r="FA90" s="728" cm="1">
        <f t="array" aca="1" ref="FA90" ca="1">INDEX(i.ELMatedEst,$AA90+1,$T90)</f>
        <v>0</v>
      </c>
      <c r="FB90" s="535" t="str" cm="1">
        <f t="array" aca="1" ref="FB90" ca="1">INDEX(FB$13:FB89,$B90+1,1)</f>
        <v>-</v>
      </c>
      <c r="FC90" s="535" t="str" cm="1">
        <f t="array" aca="1" ref="FC90" ca="1">INDEX(FC$13:FC89,$B90+1,1)</f>
        <v>-</v>
      </c>
      <c r="FD90" s="664">
        <f t="shared" ca="1" si="250"/>
        <v>0</v>
      </c>
      <c r="FE90" s="666">
        <f t="shared" ca="1" si="251"/>
        <v>5.0000000000000001E-3</v>
      </c>
      <c r="FF90" s="191">
        <f t="shared" ca="1" si="339"/>
        <v>0.95</v>
      </c>
      <c r="FG90" s="667">
        <f t="shared" ca="1" si="252"/>
        <v>0.12</v>
      </c>
      <c r="FH90" s="667">
        <f ca="1">INDEX(CHOOSE($N90,DataAutumn!i.EL_PropnSold,DataWinter!i.EL_PropnSold,DataSpring!i.EL_PropnSold),$AI90,$T90)*INDEX(i.ELMatedEst,$AB90+1,$T90)*i.dAdultRR_ELPropSold
+INDEX(i.dryman,($AJ90-1)*4+$AI90,FH$7)</f>
        <v>0</v>
      </c>
      <c r="FI90" s="667">
        <f ca="1">INDEX(CHOOSE($N90,DataAutumn!i.EL_PropnSold,DataWinter!i.EL_PropnSold,DataSpring!i.EL_PropnSold),$AI90,$T90)*INDEX(i.ELMatedEst,$AB90+1,$T90)*i.dAdultRR_ELPropSold
+INDEX(i.dryman,($AJ90-1)*4+$AI90,FI$7)</f>
        <v>3.125E-2</v>
      </c>
      <c r="FJ90" s="667">
        <f ca="1">INDEX(CHOOSE($N90,DataAutumn!i.EL_PropnSold,DataWinter!i.EL_PropnSold,DataSpring!i.EL_PropnSold),$AI90,$T90)*INDEX(i.ELMatedEst,$AB90+1,$T90)*i.dAdultRR_ELPropSold
+INDEX(i.dryman,($AJ90-1)*4+$AI90,FJ$7)</f>
        <v>3.125E-2</v>
      </c>
      <c r="FK90" s="667">
        <f ca="1">INDEX(CHOOSE($N90,DataAutumn!i.EL_PropnSold,DataWinter!i.EL_PropnSold,DataSpring!i.EL_PropnSold),$AI90,$T90)*INDEX(i.ELMatedEst,$AB90+1,$T90)*i.dAdultRR_ELPropSold
+INDEX(i.dryman,($AJ90-1)*4+$AI90,FK$7)</f>
        <v>3.125E-2</v>
      </c>
      <c r="FL90" s="668">
        <f ca="1">INDEX(CHOOSE($N90,DataAutumn!i.EL_PropnSold,DataWinter!i.EL_PropnSold,DataSpring!i.EL_PropnSold),$AI90,$T90)*INDEX(i.ELMatedEst,$AB90+1,$T90)*i.dAdultLSurv_ELPropSold</f>
        <v>0</v>
      </c>
      <c r="FM90" s="666" t="b">
        <f t="shared" ca="1" si="253"/>
        <v>0</v>
      </c>
      <c r="FN90" s="666" t="b">
        <f t="shared" ca="1" si="253"/>
        <v>0</v>
      </c>
      <c r="FO90" s="716" t="b">
        <f t="shared" ca="1" si="254"/>
        <v>1</v>
      </c>
      <c r="FP90" s="666" t="b">
        <f t="shared" ca="1" si="253"/>
        <v>0</v>
      </c>
      <c r="FQ90" s="668">
        <f t="shared" ca="1" si="255"/>
        <v>1</v>
      </c>
      <c r="FR90" s="669">
        <f t="shared" ca="1" si="256"/>
        <v>0</v>
      </c>
      <c r="FS90" s="670" t="b">
        <f t="shared" ca="1" si="257"/>
        <v>0</v>
      </c>
      <c r="FT90" s="665" t="b">
        <f t="shared" ca="1" si="258"/>
        <v>0</v>
      </c>
      <c r="FU90" s="411" t="b">
        <f t="shared" ca="1" si="258"/>
        <v>0</v>
      </c>
      <c r="FV90" s="411" t="b">
        <f t="shared" ca="1" si="258"/>
        <v>1</v>
      </c>
      <c r="FW90" s="87">
        <f t="shared" ca="1" si="259"/>
        <v>2</v>
      </c>
      <c r="FX90" s="87">
        <f t="shared" ca="1" si="259"/>
        <v>2</v>
      </c>
      <c r="FY90" s="411">
        <f t="shared" ca="1" si="260"/>
        <v>1</v>
      </c>
      <c r="FZ90" s="411">
        <f t="shared" ca="1" si="261"/>
        <v>1</v>
      </c>
      <c r="GA90" s="411">
        <f t="shared" ca="1" si="261"/>
        <v>1</v>
      </c>
      <c r="GB90" s="411">
        <f t="shared" ca="1" si="262"/>
        <v>1</v>
      </c>
      <c r="GC90" s="411">
        <f t="shared" ca="1" si="263"/>
        <v>0.35</v>
      </c>
      <c r="GD90" s="411" t="b">
        <f t="shared" ca="1" si="263"/>
        <v>1</v>
      </c>
      <c r="GE90" s="411" t="b">
        <f t="shared" ca="1" si="263"/>
        <v>0</v>
      </c>
      <c r="GF90" s="411" t="b">
        <f t="shared" ca="1" si="263"/>
        <v>0</v>
      </c>
      <c r="GG90" s="411" t="b">
        <f t="shared" ca="1" si="263"/>
        <v>0</v>
      </c>
      <c r="GH90" s="87">
        <f t="shared" ca="1" si="264"/>
        <v>1</v>
      </c>
      <c r="GI90" s="87">
        <f t="shared" ca="1" si="264"/>
        <v>1</v>
      </c>
      <c r="GJ90" s="87">
        <f t="shared" ca="1" si="264"/>
        <v>1</v>
      </c>
      <c r="GK90" s="87">
        <f t="shared" ca="1" si="264"/>
        <v>1</v>
      </c>
      <c r="GL90" s="87">
        <f t="shared" ca="1" si="264"/>
        <v>1</v>
      </c>
      <c r="GM90" s="87">
        <f t="shared" ca="1" si="264"/>
        <v>1</v>
      </c>
      <c r="GN90" s="87">
        <f t="shared" ca="1" si="264"/>
        <v>1</v>
      </c>
      <c r="GO90" s="87">
        <f t="shared" ca="1" si="264"/>
        <v>1</v>
      </c>
      <c r="GP90" s="535" cm="1">
        <f t="array" aca="1" ref="GP90" ca="1">INDEX(GP$13:GP89,$B90+1,1)</f>
        <v>0</v>
      </c>
      <c r="GQ90" s="535" cm="1">
        <f t="array" aca="1" ref="GQ90" ca="1">INDEX(GQ$13:GQ89,$B90+1,1)</f>
        <v>0</v>
      </c>
      <c r="GR90" s="535" cm="1">
        <f t="array" aca="1" ref="GR90" ca="1">INDEX(GR$13:GR89,$B90+1,1)</f>
        <v>0</v>
      </c>
      <c r="GS90" s="535" cm="1">
        <f t="array" aca="1" ref="GS90" ca="1">INDEX(GS$13:GS89,$B90+1,1)</f>
        <v>0</v>
      </c>
      <c r="GT90" s="411" cm="1">
        <f t="array" aca="1" ref="GT90" ca="1">INDEX(i.dse_type,1,$L90)</f>
        <v>0</v>
      </c>
      <c r="GU90" s="535" t="str" cm="1">
        <f t="array" aca="1" ref="GU90" ca="1">INDEX(GU$13:GU89,$B90+1,1)</f>
        <v>-</v>
      </c>
      <c r="GV90" s="535" t="str" cm="1">
        <f t="array" aca="1" ref="GV90" ca="1">INDEX(GV$13:GV89,$B90+1,1)</f>
        <v>-</v>
      </c>
      <c r="GW90" s="535" t="str" cm="1">
        <f t="array" aca="1" ref="GW90" ca="1">INDEX(GW$13:GW89,$B90+1,1)</f>
        <v>-</v>
      </c>
      <c r="GX90" s="18"/>
      <c r="GY90" s="535" t="str" cm="1">
        <f t="array" aca="1" ref="GY90" ca="1">INDEX(GY$13:GY89,$B90+1,1)</f>
        <v>-</v>
      </c>
      <c r="GZ90" s="535" t="str" cm="1">
        <f t="array" aca="1" ref="GZ90" ca="1">INDEX(GZ$13:GZ89,$B90+1,1)</f>
        <v>-</v>
      </c>
      <c r="HA90" s="535" t="str" cm="1">
        <f t="array" aca="1" ref="HA90" ca="1">INDEX(HA$13:HA89,$B90+1,1)</f>
        <v>-</v>
      </c>
      <c r="HB90" s="411">
        <f t="shared" si="334"/>
        <v>0</v>
      </c>
      <c r="HC90" s="535" t="str" cm="1">
        <f t="array" aca="1" ref="HC90" ca="1">INDEX(HC$13:HC89,$B90+1,1)</f>
        <v>-</v>
      </c>
      <c r="HD90" s="535" cm="1">
        <f t="array" aca="1" ref="HD90" ca="1">INDEX(HD$13:HD89,$B90+1,1)</f>
        <v>1</v>
      </c>
      <c r="HE90" s="535" cm="1">
        <f t="array" aca="1" ref="HE90" ca="1">INDEX(HE$13:HE89,$B90+1,1)</f>
        <v>1</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535" t="str" cm="1">
        <f t="array" aca="1" ref="HU90" ca="1">INDEX(HU$13:HU89,$B90+1,1)</f>
        <v>-</v>
      </c>
      <c r="HV90" s="535" t="str" cm="1">
        <f t="array" aca="1" ref="HV90" ca="1">INDEX(HV$13:HV89,$B90+1,1)</f>
        <v>-</v>
      </c>
      <c r="HW90" s="535" t="str" cm="1">
        <f t="array" aca="1" ref="HW90" ca="1">INDEX(HW$13:HW89,$B90+1,1)</f>
        <v>-</v>
      </c>
      <c r="HX90" s="535" t="str" cm="1">
        <f t="array" aca="1" ref="HX90" ca="1">INDEX(HX$13:HX89,$B90+1,1)</f>
        <v>-</v>
      </c>
      <c r="HY90" s="535" t="str" cm="1">
        <f t="array" aca="1" ref="HY90" ca="1">INDEX(HY$13:HY89,$B90+1,1)</f>
        <v>-</v>
      </c>
      <c r="HZ90" s="535" t="str" cm="1">
        <f t="array" aca="1" ref="HZ90" ca="1">INDEX(HZ$13:HZ89,$B90+1,1)</f>
        <v>-</v>
      </c>
      <c r="IA90" s="535" cm="1">
        <f t="array" aca="1" ref="IA90" ca="1">INDEX(IA$13:IA89,$B90+1,1)</f>
        <v>0</v>
      </c>
      <c r="IB90" s="535" t="str" cm="1">
        <f t="array" aca="1" ref="IB90" ca="1">INDEX(IB$13:IB89,$B90+1,1)</f>
        <v>-</v>
      </c>
      <c r="IC90" s="535" cm="1">
        <f t="array" aca="1" ref="IC90" ca="1">INDEX(IC$13:IC89,$B90+1,1)</f>
        <v>1</v>
      </c>
      <c r="ID90" s="727">
        <f t="shared" si="265"/>
        <v>0</v>
      </c>
      <c r="IE90" s="727">
        <f t="shared" si="265"/>
        <v>0</v>
      </c>
      <c r="IF90" s="727">
        <f t="shared" si="265"/>
        <v>0</v>
      </c>
      <c r="IG90" s="727">
        <f t="shared" si="266"/>
        <v>0</v>
      </c>
      <c r="IH90" s="727">
        <f t="shared" si="266"/>
        <v>0</v>
      </c>
      <c r="II90" s="727">
        <f t="shared" si="266"/>
        <v>0</v>
      </c>
      <c r="IJ90" s="535" cm="1">
        <f t="array" aca="1" ref="IJ90" ca="1">INDEX(IJ$13:IJ89,$B90+1,1)</f>
        <v>0</v>
      </c>
      <c r="IK90" s="727">
        <f t="shared" si="267"/>
        <v>1</v>
      </c>
      <c r="IL90" s="727">
        <f t="shared" si="267"/>
        <v>0</v>
      </c>
      <c r="IM90" s="727">
        <f t="shared" si="267"/>
        <v>0</v>
      </c>
      <c r="IN90" s="727">
        <f t="shared" si="267"/>
        <v>0</v>
      </c>
      <c r="IO90" s="535" cm="1">
        <f t="array" aca="1" ref="IO90" ca="1">INDEX(IO$13:IO89,$B90+1,1)</f>
        <v>0</v>
      </c>
      <c r="IP90" s="727">
        <f t="shared" si="267"/>
        <v>0</v>
      </c>
      <c r="IQ90" s="18"/>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t="str" cm="1">
        <f t="array" aca="1" ref="JB90" ca="1">INDEX(JB$13:JB89,$B90+1,1)</f>
        <v>-</v>
      </c>
      <c r="JC90" s="535" t="str" cm="1">
        <f t="array" aca="1" ref="JC90" ca="1">INDEX(JC$13:JC89,$B90+1,1)</f>
        <v>-</v>
      </c>
      <c r="JD90" s="535" t="str" cm="1">
        <f t="array" aca="1" ref="JD90" ca="1">INDEX(JD$13:JD89,$B90+1,1)</f>
        <v>-</v>
      </c>
      <c r="JE90" s="535" t="str" cm="1">
        <f t="array" aca="1" ref="JE90" ca="1">INDEX(JE$13:JE89,$B90+1,1)</f>
        <v>-</v>
      </c>
      <c r="JF90" s="535" t="str" cm="1">
        <f t="array" aca="1" ref="JF90" ca="1">INDEX(JF$13:JF89,$B90+1,1)</f>
        <v>-</v>
      </c>
      <c r="JG90" s="535" t="str" cm="1">
        <f t="array" aca="1" ref="JG90" ca="1">INDEX(JG$13:JG89,$B90+1,1)</f>
        <v>-</v>
      </c>
      <c r="JH90" s="535" cm="1">
        <f t="array" aca="1" ref="JH90" ca="1">INDEX(JH$13:JH89,$B90+1,1)</f>
        <v>0</v>
      </c>
      <c r="JI90" s="535" cm="1">
        <f t="array" aca="1" ref="JI90" ca="1">INDEX(JI$13:JI89,$B90+1,1)</f>
        <v>0</v>
      </c>
      <c r="JJ90" s="545" cm="1">
        <f t="array" aca="1" ref="JJ90" ca="1">IF(AND($N90=JJ$10,$AS90&lt;&gt;0),INDEX(i.LTWFeedLevels,$AS90,12),0)</f>
        <v>0</v>
      </c>
      <c r="JK90" s="630" cm="1">
        <f t="array" aca="1" ref="JK90" ca="1">IF(AND($N90=JK$10,$AT90&lt;&gt;0),INDEX(i.LTWFeedLevels,$AT90,12),0)</f>
        <v>0</v>
      </c>
      <c r="JL90" s="457">
        <f t="shared" ref="JL90:JL100" ca="1" si="428">JK90</f>
        <v>0</v>
      </c>
      <c r="JM90" s="457">
        <f t="shared" ref="JM90:JM100" ca="1" si="429">JL90</f>
        <v>0</v>
      </c>
      <c r="JN90" s="457">
        <f t="shared" ref="JN90:JN100" ca="1" si="430">JM90</f>
        <v>0</v>
      </c>
      <c r="JO90" s="545" cm="1">
        <f t="array" aca="1" ref="JO90" ca="1">IF(AND($N90=JO$10,$AS90&lt;&gt;0),INDEX(i.LTWFeedLevels,$AS90,12),0)</f>
        <v>0</v>
      </c>
      <c r="JP90" s="630" cm="1">
        <f t="array" aca="1" ref="JP90" ca="1">IF(AND($N90=JP$10,$AT90&lt;&gt;0),INDEX(i.LTWFeedLevels,$AT90,12),0)</f>
        <v>0</v>
      </c>
      <c r="JQ90" s="457">
        <f t="shared" ref="JQ90:JQ100" ca="1" si="431">JP90</f>
        <v>0</v>
      </c>
      <c r="JR90" s="457">
        <f t="shared" ref="JR90:JR100" ca="1" si="432">JQ90</f>
        <v>0</v>
      </c>
      <c r="JS90" s="457">
        <f t="shared" ref="JS90:JS100" ca="1" si="433">JR90</f>
        <v>0</v>
      </c>
      <c r="JT90" s="545" cm="1">
        <f t="array" aca="1" ref="JT90" ca="1">IF(AND($N90=JT$10,$AS90&lt;&gt;0),INDEX(i.LTWFeedLevels,$AS90,12),0)</f>
        <v>0</v>
      </c>
      <c r="JU90" s="630" cm="1">
        <f t="array" aca="1" ref="JU90" ca="1">IF(AND($N90=JU$10,$AT90&lt;&gt;0),INDEX(i.LTWFeedLevels,$AT90,12),0)</f>
        <v>0</v>
      </c>
      <c r="JV90" s="457">
        <f t="shared" ref="JV90:JV100" ca="1" si="434">JU90</f>
        <v>0</v>
      </c>
      <c r="JW90" s="457">
        <f t="shared" ref="JW90:JW100" ca="1" si="435">JV90</f>
        <v>0</v>
      </c>
      <c r="JX90" s="457">
        <f t="shared" ref="JX90:JX100" ca="1" si="436">JW90</f>
        <v>0</v>
      </c>
      <c r="JY90" s="189">
        <f t="shared" ref="JY90:KN115" ca="1" si="437">IF(AND($N90=JY$10,$AD90=JY$12),INDEX(i.FS_Strategy,INDEX($AE90:$AH90,1,JY$7)+1,JY$6),0)</f>
        <v>0</v>
      </c>
      <c r="JZ90" s="189">
        <f t="shared" ca="1" si="437"/>
        <v>0</v>
      </c>
      <c r="KA90" s="189">
        <f t="shared" ca="1" si="437"/>
        <v>0</v>
      </c>
      <c r="KB90" s="189">
        <f t="shared" ca="1" si="437"/>
        <v>0</v>
      </c>
      <c r="KC90" s="189">
        <f t="shared" ca="1" si="437"/>
        <v>0</v>
      </c>
      <c r="KD90" s="189">
        <f t="shared" ca="1" si="391"/>
        <v>0</v>
      </c>
      <c r="KE90" s="189">
        <f t="shared" ca="1" si="391"/>
        <v>0</v>
      </c>
      <c r="KF90" s="189">
        <f t="shared" ca="1" si="391"/>
        <v>0</v>
      </c>
      <c r="KG90" s="189">
        <f t="shared" ca="1" si="391"/>
        <v>0</v>
      </c>
      <c r="KH90" s="189">
        <f t="shared" ca="1" si="391"/>
        <v>0</v>
      </c>
      <c r="KI90" s="189">
        <f t="shared" ca="1" si="391"/>
        <v>0</v>
      </c>
      <c r="KJ90" s="189">
        <f t="shared" ca="1" si="391"/>
        <v>0</v>
      </c>
      <c r="KK90" s="189">
        <f t="shared" ca="1" si="391"/>
        <v>0</v>
      </c>
      <c r="KL90" s="189">
        <f t="shared" ca="1" si="391"/>
        <v>0</v>
      </c>
      <c r="KM90" s="189">
        <f t="shared" ca="1" si="391"/>
        <v>0</v>
      </c>
      <c r="KN90" s="189">
        <f t="shared" ca="1" si="392"/>
        <v>0</v>
      </c>
      <c r="KO90" s="189">
        <f t="shared" ca="1" si="392"/>
        <v>0</v>
      </c>
      <c r="KP90" s="189">
        <f t="shared" ca="1" si="392"/>
        <v>0</v>
      </c>
      <c r="KQ90" s="189">
        <f t="shared" ca="1" si="392"/>
        <v>0</v>
      </c>
      <c r="KR90" s="189">
        <f t="shared" ca="1" si="392"/>
        <v>0</v>
      </c>
      <c r="KS90" s="189">
        <f t="shared" ca="1" si="392"/>
        <v>0</v>
      </c>
      <c r="KT90" s="189">
        <f t="shared" ca="1" si="392"/>
        <v>0</v>
      </c>
      <c r="KU90" s="189">
        <f t="shared" ca="1" si="392"/>
        <v>0</v>
      </c>
      <c r="KV90" s="189">
        <f t="shared" ca="1" si="392"/>
        <v>0</v>
      </c>
      <c r="KW90" s="189">
        <f t="shared" ca="1" si="392"/>
        <v>0</v>
      </c>
      <c r="KX90" s="189">
        <f t="shared" ca="1" si="393"/>
        <v>0</v>
      </c>
      <c r="KY90" s="189">
        <f t="shared" ca="1" si="393"/>
        <v>0</v>
      </c>
      <c r="KZ90" s="189">
        <f t="shared" ca="1" si="393"/>
        <v>0</v>
      </c>
      <c r="LA90" s="189">
        <f t="shared" ca="1" si="393"/>
        <v>0</v>
      </c>
      <c r="LB90" s="189">
        <f t="shared" ca="1" si="393"/>
        <v>0</v>
      </c>
      <c r="LC90" s="189">
        <f t="shared" ca="1" si="393"/>
        <v>0</v>
      </c>
      <c r="LD90" s="189">
        <f t="shared" ca="1" si="393"/>
        <v>0</v>
      </c>
      <c r="LE90" s="189">
        <f t="shared" ca="1" si="393"/>
        <v>0</v>
      </c>
      <c r="LF90" s="189">
        <f t="shared" ca="1" si="393"/>
        <v>0</v>
      </c>
      <c r="LG90" s="189">
        <f t="shared" ca="1" si="393"/>
        <v>0</v>
      </c>
      <c r="LH90" s="189">
        <f t="shared" ca="1" si="394"/>
        <v>0</v>
      </c>
      <c r="LI90" s="189">
        <f t="shared" ca="1" si="394"/>
        <v>0</v>
      </c>
      <c r="LJ90" s="189">
        <f t="shared" ca="1" si="394"/>
        <v>0</v>
      </c>
      <c r="LK90" s="189">
        <f t="shared" ca="1" si="394"/>
        <v>0</v>
      </c>
      <c r="LL90" s="189">
        <f t="shared" ca="1" si="394"/>
        <v>0</v>
      </c>
      <c r="LM90" s="189">
        <f t="shared" ca="1" si="394"/>
        <v>0</v>
      </c>
      <c r="LN90" s="189">
        <f t="shared" ca="1" si="394"/>
        <v>0</v>
      </c>
      <c r="LO90" s="189">
        <f t="shared" ca="1" si="394"/>
        <v>0</v>
      </c>
      <c r="LP90" s="189">
        <f t="shared" ca="1" si="394"/>
        <v>0</v>
      </c>
      <c r="LQ90" s="189">
        <f t="shared" ca="1" si="394"/>
        <v>0</v>
      </c>
      <c r="LR90" s="189">
        <f t="shared" ca="1" si="395"/>
        <v>0</v>
      </c>
      <c r="LS90" s="189">
        <f t="shared" ca="1" si="395"/>
        <v>0</v>
      </c>
      <c r="LT90" s="189">
        <f t="shared" ca="1" si="395"/>
        <v>0</v>
      </c>
      <c r="LU90" s="189">
        <f t="shared" ca="1" si="395"/>
        <v>0</v>
      </c>
      <c r="LV90" s="189">
        <f t="shared" ca="1" si="395"/>
        <v>0</v>
      </c>
      <c r="LW90" s="189">
        <f t="shared" ca="1" si="395"/>
        <v>0</v>
      </c>
      <c r="LX90" s="189">
        <f t="shared" ca="1" si="395"/>
        <v>0</v>
      </c>
      <c r="LY90" s="189">
        <f t="shared" ca="1" si="395"/>
        <v>0</v>
      </c>
      <c r="LZ90" s="189">
        <f t="shared" ca="1" si="395"/>
        <v>0</v>
      </c>
      <c r="MA90" s="189">
        <f t="shared" ca="1" si="395"/>
        <v>0</v>
      </c>
      <c r="MB90" s="189">
        <f t="shared" ca="1" si="395"/>
        <v>0</v>
      </c>
      <c r="MC90" s="189">
        <f t="shared" ca="1" si="395"/>
        <v>0</v>
      </c>
      <c r="MD90" s="189">
        <f t="shared" ca="1" si="395"/>
        <v>0</v>
      </c>
      <c r="ME90" s="189">
        <f t="shared" ca="1" si="395"/>
        <v>0</v>
      </c>
      <c r="MF90" s="189">
        <f t="shared" ca="1" si="395"/>
        <v>0</v>
      </c>
      <c r="MG90" s="189">
        <f t="shared" ca="1" si="390"/>
        <v>0</v>
      </c>
      <c r="MH90" s="189">
        <f t="shared" ca="1" si="390"/>
        <v>0</v>
      </c>
      <c r="MI90" s="189">
        <f t="shared" ca="1" si="390"/>
        <v>0</v>
      </c>
      <c r="MJ90" s="189">
        <f t="shared" ca="1" si="390"/>
        <v>0</v>
      </c>
      <c r="MK90" s="189">
        <f t="shared" ca="1" si="390"/>
        <v>0</v>
      </c>
      <c r="ML90" s="189">
        <f t="shared" ca="1" si="390"/>
        <v>0</v>
      </c>
      <c r="MM90" s="189">
        <f t="shared" ca="1" si="390"/>
        <v>0</v>
      </c>
      <c r="MN90" s="189">
        <f t="shared" ca="1" si="390"/>
        <v>0</v>
      </c>
      <c r="MO90" s="189">
        <f t="shared" ca="1" si="390"/>
        <v>0</v>
      </c>
      <c r="MP90" s="189">
        <f t="shared" ca="1" si="388"/>
        <v>0</v>
      </c>
      <c r="MQ90" s="189">
        <f t="shared" ca="1" si="388"/>
        <v>0</v>
      </c>
      <c r="MR90" s="189">
        <f t="shared" ca="1" si="388"/>
        <v>0</v>
      </c>
      <c r="MS90" s="557">
        <f t="shared" ref="MS90:NH115" ca="1" si="438">IF(AND($N90=MS$10,INDEX($AR90:$AT90,1,MS$7)&lt;&gt;0,OR(MS$7&lt;&gt;1,$AD90=MS$12)),INDEX(i.LTWFeedLevels,INDEX($AR90:$AT90,1,MS$7),MOD(MS$6-1,7)+1),0)</f>
        <v>0</v>
      </c>
      <c r="MT90" s="557">
        <f t="shared" ca="1" si="438"/>
        <v>0</v>
      </c>
      <c r="MU90" s="557">
        <f t="shared" ca="1" si="438"/>
        <v>0</v>
      </c>
      <c r="MV90" s="557">
        <f t="shared" ca="1" si="438"/>
        <v>0</v>
      </c>
      <c r="MW90" s="557">
        <f t="shared" ca="1" si="438"/>
        <v>0</v>
      </c>
      <c r="MX90" s="557">
        <f t="shared" ca="1" si="396"/>
        <v>0</v>
      </c>
      <c r="MY90" s="557">
        <f t="shared" ca="1" si="396"/>
        <v>0</v>
      </c>
      <c r="MZ90" s="557">
        <f t="shared" ca="1" si="396"/>
        <v>0</v>
      </c>
      <c r="NA90" s="557">
        <f t="shared" ca="1" si="396"/>
        <v>0</v>
      </c>
      <c r="NB90" s="557">
        <f t="shared" ca="1" si="396"/>
        <v>0</v>
      </c>
      <c r="NC90" s="557">
        <f t="shared" ca="1" si="396"/>
        <v>0</v>
      </c>
      <c r="ND90" s="557">
        <f t="shared" ca="1" si="396"/>
        <v>0</v>
      </c>
      <c r="NE90" s="557">
        <f t="shared" ca="1" si="396"/>
        <v>0</v>
      </c>
      <c r="NF90" s="557">
        <f t="shared" ca="1" si="396"/>
        <v>0</v>
      </c>
      <c r="NG90" s="557">
        <f t="shared" ca="1" si="396"/>
        <v>0</v>
      </c>
      <c r="NH90" s="557">
        <f t="shared" ca="1" si="397"/>
        <v>0</v>
      </c>
      <c r="NI90" s="557">
        <f t="shared" ca="1" si="397"/>
        <v>0</v>
      </c>
      <c r="NJ90" s="557">
        <f t="shared" ca="1" si="397"/>
        <v>0</v>
      </c>
      <c r="NK90" s="557">
        <f t="shared" ca="1" si="397"/>
        <v>0</v>
      </c>
      <c r="NL90" s="557">
        <f t="shared" ca="1" si="397"/>
        <v>0</v>
      </c>
      <c r="NM90" s="557">
        <f t="shared" ca="1" si="397"/>
        <v>0</v>
      </c>
      <c r="NN90" s="557">
        <f t="shared" ca="1" si="397"/>
        <v>0</v>
      </c>
      <c r="NO90" s="557">
        <f t="shared" ca="1" si="397"/>
        <v>0</v>
      </c>
      <c r="NP90" s="557">
        <f t="shared" ca="1" si="397"/>
        <v>0</v>
      </c>
      <c r="NQ90" s="557">
        <f t="shared" ca="1" si="397"/>
        <v>0</v>
      </c>
      <c r="NR90" s="557">
        <f t="shared" ca="1" si="398"/>
        <v>0</v>
      </c>
      <c r="NS90" s="557">
        <f t="shared" ca="1" si="398"/>
        <v>0</v>
      </c>
      <c r="NT90" s="557">
        <f t="shared" ca="1" si="398"/>
        <v>0</v>
      </c>
      <c r="NU90" s="557">
        <f t="shared" ca="1" si="398"/>
        <v>0</v>
      </c>
      <c r="NV90" s="557">
        <f t="shared" ca="1" si="398"/>
        <v>0</v>
      </c>
      <c r="NW90" s="557">
        <f t="shared" ca="1" si="398"/>
        <v>0</v>
      </c>
      <c r="NX90" s="557">
        <f t="shared" ca="1" si="398"/>
        <v>0</v>
      </c>
      <c r="NY90" s="557">
        <f t="shared" ca="1" si="398"/>
        <v>0</v>
      </c>
      <c r="NZ90" s="557">
        <f t="shared" ca="1" si="398"/>
        <v>0</v>
      </c>
      <c r="OA90" s="557">
        <f t="shared" ca="1" si="398"/>
        <v>0</v>
      </c>
      <c r="OB90" s="557">
        <f t="shared" ca="1" si="399"/>
        <v>0</v>
      </c>
      <c r="OC90" s="557">
        <f t="shared" ca="1" si="399"/>
        <v>0</v>
      </c>
      <c r="OD90" s="557">
        <f t="shared" ca="1" si="399"/>
        <v>0</v>
      </c>
      <c r="OE90" s="557">
        <f t="shared" ca="1" si="399"/>
        <v>0</v>
      </c>
      <c r="OF90" s="557">
        <f t="shared" ca="1" si="399"/>
        <v>0</v>
      </c>
      <c r="OG90" s="557">
        <f t="shared" ca="1" si="399"/>
        <v>0</v>
      </c>
      <c r="OH90" s="557">
        <f t="shared" ca="1" si="399"/>
        <v>0</v>
      </c>
      <c r="OI90" s="557">
        <f t="shared" ca="1" si="399"/>
        <v>0</v>
      </c>
      <c r="OJ90" s="557">
        <f t="shared" ca="1" si="399"/>
        <v>0</v>
      </c>
      <c r="OK90" s="557">
        <f t="shared" ca="1" si="399"/>
        <v>0</v>
      </c>
      <c r="OL90" s="557">
        <f t="shared" ca="1" si="400"/>
        <v>0</v>
      </c>
      <c r="OM90" s="557">
        <f t="shared" ca="1" si="400"/>
        <v>0</v>
      </c>
      <c r="ON90" s="557">
        <f t="shared" ca="1" si="400"/>
        <v>0</v>
      </c>
      <c r="OO90" s="557">
        <f t="shared" ca="1" si="400"/>
        <v>0</v>
      </c>
      <c r="OP90" s="557">
        <f t="shared" ca="1" si="400"/>
        <v>0</v>
      </c>
      <c r="OQ90" s="557">
        <f t="shared" ca="1" si="400"/>
        <v>0</v>
      </c>
      <c r="OR90" s="557">
        <f t="shared" ca="1" si="400"/>
        <v>0</v>
      </c>
      <c r="OS90" s="557">
        <f t="shared" ca="1" si="400"/>
        <v>0</v>
      </c>
      <c r="OT90" s="557">
        <f t="shared" ca="1" si="400"/>
        <v>0</v>
      </c>
      <c r="OU90" s="557">
        <f t="shared" ca="1" si="400"/>
        <v>0</v>
      </c>
      <c r="OV90" s="557">
        <f t="shared" ca="1" si="401"/>
        <v>0</v>
      </c>
      <c r="OW90" s="557">
        <f t="shared" ca="1" si="401"/>
        <v>0</v>
      </c>
      <c r="OX90" s="557">
        <f t="shared" ca="1" si="401"/>
        <v>0</v>
      </c>
      <c r="OY90" s="557">
        <f t="shared" ca="1" si="401"/>
        <v>0</v>
      </c>
      <c r="OZ90" s="557">
        <f t="shared" ca="1" si="401"/>
        <v>0</v>
      </c>
      <c r="PA90" s="557">
        <f t="shared" ca="1" si="401"/>
        <v>0</v>
      </c>
      <c r="PB90" s="557">
        <f t="shared" ca="1" si="401"/>
        <v>0</v>
      </c>
      <c r="PC90" s="557">
        <f t="shared" ca="1" si="401"/>
        <v>0</v>
      </c>
      <c r="PD90" s="557">
        <f t="shared" ca="1" si="401"/>
        <v>0</v>
      </c>
      <c r="PE90" s="557">
        <f t="shared" ca="1" si="401"/>
        <v>0</v>
      </c>
      <c r="PF90" s="557">
        <f t="shared" ca="1" si="402"/>
        <v>0</v>
      </c>
      <c r="PG90" s="557">
        <f t="shared" ca="1" si="402"/>
        <v>0</v>
      </c>
      <c r="PH90" s="557">
        <f t="shared" ca="1" si="402"/>
        <v>0</v>
      </c>
      <c r="PI90" s="557">
        <f t="shared" ca="1" si="402"/>
        <v>0</v>
      </c>
      <c r="PJ90" s="557">
        <f t="shared" ca="1" si="402"/>
        <v>0</v>
      </c>
      <c r="PK90" s="557">
        <f t="shared" ca="1" si="402"/>
        <v>0</v>
      </c>
      <c r="PL90" s="557">
        <f t="shared" ca="1" si="402"/>
        <v>0</v>
      </c>
      <c r="PM90" s="557">
        <f t="shared" ca="1" si="402"/>
        <v>0</v>
      </c>
      <c r="PN90" s="557">
        <f t="shared" ca="1" si="402"/>
        <v>0</v>
      </c>
      <c r="PO90" s="557">
        <f t="shared" ca="1" si="402"/>
        <v>0</v>
      </c>
      <c r="PP90" s="557">
        <f t="shared" ca="1" si="403"/>
        <v>0</v>
      </c>
      <c r="PQ90" s="557">
        <f t="shared" ca="1" si="403"/>
        <v>0</v>
      </c>
      <c r="PR90" s="557">
        <f t="shared" ca="1" si="403"/>
        <v>0</v>
      </c>
      <c r="PS90" s="557">
        <f t="shared" ca="1" si="403"/>
        <v>0</v>
      </c>
      <c r="PT90" s="557">
        <f t="shared" ca="1" si="403"/>
        <v>0</v>
      </c>
      <c r="PU90" s="557">
        <f t="shared" ca="1" si="403"/>
        <v>0</v>
      </c>
      <c r="PV90" s="557">
        <f t="shared" ca="1" si="403"/>
        <v>0</v>
      </c>
      <c r="PW90" s="557">
        <f t="shared" ca="1" si="403"/>
        <v>0</v>
      </c>
      <c r="PX90" s="557">
        <f t="shared" ca="1" si="403"/>
        <v>0</v>
      </c>
      <c r="PY90" s="557">
        <f t="shared" ca="1" si="403"/>
        <v>0</v>
      </c>
      <c r="PZ90" s="557">
        <f t="shared" ca="1" si="404"/>
        <v>0</v>
      </c>
      <c r="QA90" s="557">
        <f t="shared" ca="1" si="404"/>
        <v>0</v>
      </c>
      <c r="QB90" s="557">
        <f t="shared" ca="1" si="404"/>
        <v>0</v>
      </c>
      <c r="QC90" s="557">
        <f t="shared" ca="1" si="404"/>
        <v>0</v>
      </c>
      <c r="QD90" s="557">
        <f t="shared" ca="1" si="404"/>
        <v>0</v>
      </c>
      <c r="QE90" s="557">
        <f t="shared" ca="1" si="404"/>
        <v>0</v>
      </c>
      <c r="QF90" s="557">
        <f t="shared" ca="1" si="404"/>
        <v>0</v>
      </c>
      <c r="QG90" s="557">
        <f t="shared" ca="1" si="404"/>
        <v>0</v>
      </c>
      <c r="QH90" s="557">
        <f t="shared" ca="1" si="404"/>
        <v>0</v>
      </c>
      <c r="QI90" s="557">
        <f t="shared" ca="1" si="404"/>
        <v>0</v>
      </c>
      <c r="QJ90" s="557">
        <f t="shared" ca="1" si="405"/>
        <v>0</v>
      </c>
      <c r="QK90" s="557">
        <f t="shared" ca="1" si="405"/>
        <v>0</v>
      </c>
      <c r="QL90" s="557">
        <f t="shared" ca="1" si="405"/>
        <v>0</v>
      </c>
      <c r="QM90" s="557">
        <f t="shared" ca="1" si="405"/>
        <v>0</v>
      </c>
      <c r="QN90" s="557">
        <f t="shared" ca="1" si="405"/>
        <v>0</v>
      </c>
      <c r="QO90" s="557">
        <f t="shared" ca="1" si="405"/>
        <v>0</v>
      </c>
      <c r="QP90" s="557">
        <f t="shared" ca="1" si="405"/>
        <v>0</v>
      </c>
      <c r="QQ90" s="557">
        <f t="shared" ca="1" si="405"/>
        <v>0</v>
      </c>
      <c r="QR90" s="557">
        <f t="shared" ca="1" si="405"/>
        <v>0</v>
      </c>
      <c r="QS90" s="557">
        <f t="shared" ca="1" si="405"/>
        <v>0</v>
      </c>
      <c r="QT90" s="557">
        <f t="shared" ca="1" si="406"/>
        <v>0</v>
      </c>
      <c r="QU90" s="557">
        <f t="shared" ca="1" si="406"/>
        <v>0</v>
      </c>
      <c r="QV90" s="557">
        <f t="shared" ca="1" si="406"/>
        <v>0</v>
      </c>
      <c r="QW90" s="557">
        <f t="shared" ca="1" si="406"/>
        <v>0</v>
      </c>
      <c r="QX90" s="557">
        <f t="shared" ca="1" si="406"/>
        <v>0</v>
      </c>
      <c r="QY90" s="557">
        <f t="shared" ca="1" si="406"/>
        <v>0</v>
      </c>
      <c r="QZ90" s="557">
        <f t="shared" ca="1" si="406"/>
        <v>0</v>
      </c>
      <c r="RA90" s="557">
        <f t="shared" ca="1" si="406"/>
        <v>0</v>
      </c>
      <c r="RB90" s="557">
        <f t="shared" ca="1" si="406"/>
        <v>0</v>
      </c>
      <c r="RC90" s="557">
        <f t="shared" ca="1" si="406"/>
        <v>0</v>
      </c>
      <c r="RD90" s="557">
        <f t="shared" ca="1" si="407"/>
        <v>0</v>
      </c>
      <c r="RE90" s="557">
        <f t="shared" ca="1" si="407"/>
        <v>0</v>
      </c>
      <c r="RF90" s="557">
        <f t="shared" ca="1" si="407"/>
        <v>0</v>
      </c>
      <c r="RG90" s="557">
        <f t="shared" ca="1" si="407"/>
        <v>0</v>
      </c>
      <c r="RH90" s="557">
        <f t="shared" ca="1" si="407"/>
        <v>0</v>
      </c>
      <c r="RI90" s="557">
        <f t="shared" ca="1" si="407"/>
        <v>0</v>
      </c>
      <c r="RJ90" s="557">
        <f t="shared" ca="1" si="407"/>
        <v>0</v>
      </c>
      <c r="RK90" s="557">
        <f t="shared" ca="1" si="407"/>
        <v>0</v>
      </c>
      <c r="RL90" s="557">
        <f t="shared" ca="1" si="407"/>
        <v>0</v>
      </c>
      <c r="RM90" s="557">
        <f t="shared" ca="1" si="407"/>
        <v>0</v>
      </c>
      <c r="RN90" s="557">
        <f t="shared" ca="1" si="408"/>
        <v>0</v>
      </c>
      <c r="RO90" s="557">
        <f t="shared" ca="1" si="408"/>
        <v>0</v>
      </c>
      <c r="RP90" s="557">
        <f t="shared" ca="1" si="408"/>
        <v>0</v>
      </c>
      <c r="RQ90" s="557">
        <f t="shared" ca="1" si="408"/>
        <v>0</v>
      </c>
      <c r="RR90" s="557">
        <f t="shared" ca="1" si="408"/>
        <v>0</v>
      </c>
      <c r="RS90" s="557">
        <f t="shared" ca="1" si="408"/>
        <v>0</v>
      </c>
      <c r="RT90" s="557">
        <f t="shared" ca="1" si="408"/>
        <v>0</v>
      </c>
      <c r="RU90" s="557">
        <f t="shared" ca="1" si="408"/>
        <v>0</v>
      </c>
      <c r="RV90" s="557">
        <f t="shared" ca="1" si="408"/>
        <v>0</v>
      </c>
      <c r="RW90" s="557">
        <f t="shared" ca="1" si="408"/>
        <v>0</v>
      </c>
      <c r="RX90" s="557">
        <f t="shared" ca="1" si="409"/>
        <v>0</v>
      </c>
      <c r="RY90" s="557">
        <f t="shared" ca="1" si="409"/>
        <v>0</v>
      </c>
      <c r="RZ90" s="557">
        <f t="shared" ca="1" si="409"/>
        <v>0</v>
      </c>
      <c r="SA90" s="557">
        <f t="shared" ca="1" si="409"/>
        <v>0</v>
      </c>
      <c r="SB90" s="557">
        <f t="shared" ca="1" si="409"/>
        <v>0</v>
      </c>
      <c r="SC90" s="557">
        <f t="shared" ca="1" si="409"/>
        <v>0</v>
      </c>
      <c r="SD90" s="557">
        <f t="shared" ca="1" si="409"/>
        <v>0</v>
      </c>
      <c r="SE90" s="557">
        <f t="shared" ca="1" si="409"/>
        <v>0</v>
      </c>
      <c r="SF90" s="557">
        <f t="shared" ca="1" si="409"/>
        <v>0</v>
      </c>
      <c r="SG90" s="557">
        <f t="shared" ca="1" si="409"/>
        <v>0</v>
      </c>
      <c r="SH90" s="557">
        <f t="shared" ca="1" si="410"/>
        <v>0</v>
      </c>
      <c r="SI90" s="557">
        <f t="shared" ca="1" si="410"/>
        <v>0</v>
      </c>
      <c r="SJ90" s="557">
        <f t="shared" ca="1" si="410"/>
        <v>0</v>
      </c>
      <c r="SK90" s="557">
        <f t="shared" ca="1" si="410"/>
        <v>0</v>
      </c>
      <c r="SL90" s="557">
        <f t="shared" ca="1" si="410"/>
        <v>0</v>
      </c>
      <c r="SM90" s="557">
        <f t="shared" ca="1" si="410"/>
        <v>0</v>
      </c>
      <c r="SN90" s="557">
        <f t="shared" ca="1" si="410"/>
        <v>0</v>
      </c>
      <c r="SO90" s="557">
        <f t="shared" ca="1" si="410"/>
        <v>0</v>
      </c>
      <c r="SP90" s="557">
        <f t="shared" ca="1" si="410"/>
        <v>0</v>
      </c>
      <c r="SQ90" s="557">
        <f t="shared" ca="1" si="410"/>
        <v>0</v>
      </c>
      <c r="SR90" s="557">
        <f t="shared" ca="1" si="411"/>
        <v>0</v>
      </c>
      <c r="SS90" s="557">
        <f t="shared" ca="1" si="411"/>
        <v>0</v>
      </c>
      <c r="ST90" s="557">
        <f t="shared" ca="1" si="411"/>
        <v>0</v>
      </c>
      <c r="SU90" s="557">
        <f t="shared" ca="1" si="411"/>
        <v>0</v>
      </c>
      <c r="SV90" s="557">
        <f t="shared" ca="1" si="411"/>
        <v>0</v>
      </c>
      <c r="SW90" s="557">
        <f t="shared" ca="1" si="411"/>
        <v>0</v>
      </c>
      <c r="SX90" s="557">
        <f t="shared" ca="1" si="411"/>
        <v>0</v>
      </c>
      <c r="SY90" s="557">
        <f t="shared" ca="1" si="411"/>
        <v>0</v>
      </c>
      <c r="SZ90" s="557">
        <f t="shared" ca="1" si="411"/>
        <v>0</v>
      </c>
      <c r="TA90" s="557">
        <f t="shared" ca="1" si="411"/>
        <v>0</v>
      </c>
      <c r="TB90" s="557">
        <f t="shared" ca="1" si="412"/>
        <v>0</v>
      </c>
      <c r="TC90" s="557">
        <f t="shared" ca="1" si="412"/>
        <v>0</v>
      </c>
      <c r="TD90" s="557">
        <f t="shared" ca="1" si="412"/>
        <v>0</v>
      </c>
      <c r="TE90" s="557">
        <f t="shared" ca="1" si="412"/>
        <v>0</v>
      </c>
      <c r="TF90" s="557">
        <f t="shared" ca="1" si="412"/>
        <v>0</v>
      </c>
      <c r="TG90" s="557">
        <f t="shared" ca="1" si="412"/>
        <v>0</v>
      </c>
      <c r="TH90" s="557">
        <f t="shared" ca="1" si="412"/>
        <v>0</v>
      </c>
      <c r="TI90" s="557">
        <f t="shared" ca="1" si="412"/>
        <v>0</v>
      </c>
      <c r="TJ90" s="557">
        <f t="shared" ca="1" si="412"/>
        <v>0</v>
      </c>
      <c r="TK90" s="557">
        <f t="shared" ca="1" si="412"/>
        <v>0</v>
      </c>
      <c r="TL90" s="557">
        <f t="shared" ca="1" si="413"/>
        <v>0</v>
      </c>
      <c r="TM90" s="557">
        <f t="shared" ca="1" si="413"/>
        <v>0</v>
      </c>
      <c r="TN90" s="557">
        <f t="shared" ca="1" si="413"/>
        <v>0</v>
      </c>
      <c r="TO90" s="557">
        <f t="shared" ca="1" si="413"/>
        <v>0</v>
      </c>
      <c r="TP90" s="557">
        <f t="shared" ca="1" si="413"/>
        <v>0</v>
      </c>
      <c r="TQ90" s="557">
        <f t="shared" ca="1" si="413"/>
        <v>0</v>
      </c>
      <c r="TR90" s="557">
        <f t="shared" ca="1" si="413"/>
        <v>0</v>
      </c>
      <c r="TS90" s="557">
        <f t="shared" ca="1" si="413"/>
        <v>0</v>
      </c>
      <c r="TT90" s="557">
        <f t="shared" ca="1" si="413"/>
        <v>0</v>
      </c>
      <c r="TU90" s="557">
        <f t="shared" ca="1" si="413"/>
        <v>0</v>
      </c>
      <c r="TV90" s="557">
        <f t="shared" ca="1" si="414"/>
        <v>0</v>
      </c>
      <c r="TW90" s="557">
        <f t="shared" ca="1" si="414"/>
        <v>0</v>
      </c>
      <c r="TX90" s="557">
        <f t="shared" ca="1" si="414"/>
        <v>0</v>
      </c>
      <c r="TY90" s="557">
        <f t="shared" ca="1" si="414"/>
        <v>0</v>
      </c>
      <c r="TZ90" s="557">
        <f t="shared" ca="1" si="414"/>
        <v>0</v>
      </c>
      <c r="UA90" s="557">
        <f t="shared" ca="1" si="414"/>
        <v>0</v>
      </c>
      <c r="UB90" s="557">
        <f t="shared" ca="1" si="414"/>
        <v>0</v>
      </c>
      <c r="UC90" s="557">
        <f t="shared" ca="1" si="414"/>
        <v>0</v>
      </c>
      <c r="UD90" s="557">
        <f t="shared" ca="1" si="414"/>
        <v>0</v>
      </c>
      <c r="UE90" s="557">
        <f t="shared" ca="1" si="414"/>
        <v>0</v>
      </c>
      <c r="UF90" s="557">
        <f t="shared" ca="1" si="415"/>
        <v>0</v>
      </c>
      <c r="UG90" s="557">
        <f t="shared" ca="1" si="415"/>
        <v>0</v>
      </c>
      <c r="UH90" s="557">
        <f t="shared" ca="1" si="415"/>
        <v>0</v>
      </c>
      <c r="UI90" s="557">
        <f t="shared" ca="1" si="415"/>
        <v>0</v>
      </c>
      <c r="UJ90" s="557">
        <f t="shared" ca="1" si="415"/>
        <v>0</v>
      </c>
      <c r="UK90" s="557">
        <f t="shared" ca="1" si="415"/>
        <v>0</v>
      </c>
      <c r="UL90" s="557">
        <f t="shared" ca="1" si="415"/>
        <v>0</v>
      </c>
      <c r="UM90" s="557">
        <f t="shared" ca="1" si="415"/>
        <v>0</v>
      </c>
      <c r="UN90" s="557">
        <f t="shared" ca="1" si="415"/>
        <v>0</v>
      </c>
      <c r="UO90" s="557">
        <f t="shared" ca="1" si="415"/>
        <v>0</v>
      </c>
      <c r="UP90" s="557">
        <f t="shared" ca="1" si="416"/>
        <v>0</v>
      </c>
      <c r="UQ90" s="557">
        <f t="shared" ca="1" si="416"/>
        <v>0</v>
      </c>
      <c r="UR90" s="557">
        <f t="shared" ca="1" si="416"/>
        <v>0</v>
      </c>
      <c r="US90" s="557">
        <f t="shared" ca="1" si="416"/>
        <v>0</v>
      </c>
      <c r="UT90" s="557">
        <f t="shared" ca="1" si="416"/>
        <v>0</v>
      </c>
      <c r="UU90" s="557">
        <f t="shared" ca="1" si="416"/>
        <v>0</v>
      </c>
      <c r="UV90" s="557">
        <f t="shared" ca="1" si="416"/>
        <v>0</v>
      </c>
      <c r="UW90" s="557">
        <f t="shared" ca="1" si="416"/>
        <v>0</v>
      </c>
      <c r="UX90" s="557">
        <f t="shared" ca="1" si="416"/>
        <v>0</v>
      </c>
      <c r="UY90" s="557">
        <f t="shared" ca="1" si="416"/>
        <v>0</v>
      </c>
      <c r="UZ90" s="557">
        <f t="shared" ca="1" si="416"/>
        <v>0</v>
      </c>
      <c r="VA90" s="557">
        <f t="shared" ca="1" si="416"/>
        <v>0</v>
      </c>
      <c r="VB90" s="557">
        <f t="shared" ca="1" si="416"/>
        <v>0</v>
      </c>
      <c r="VC90" s="557">
        <f t="shared" ca="1" si="416"/>
        <v>0</v>
      </c>
      <c r="VD90" s="557">
        <f t="shared" ca="1" si="416"/>
        <v>0</v>
      </c>
      <c r="VE90" s="557">
        <f t="shared" ca="1" si="416"/>
        <v>0</v>
      </c>
      <c r="VF90" s="557">
        <f t="shared" ca="1" si="416"/>
        <v>0</v>
      </c>
      <c r="VG90" s="557">
        <f t="shared" ca="1" si="416"/>
        <v>0</v>
      </c>
      <c r="VH90" s="557">
        <f t="shared" ca="1" si="416"/>
        <v>0</v>
      </c>
      <c r="VI90" s="557">
        <f t="shared" ca="1" si="416"/>
        <v>0</v>
      </c>
      <c r="VJ90" s="557">
        <f t="shared" ca="1" si="416"/>
        <v>0</v>
      </c>
      <c r="VK90" s="557">
        <f t="shared" ca="1" si="416"/>
        <v>0</v>
      </c>
      <c r="VL90" s="557">
        <f t="shared" ca="1" si="416"/>
        <v>0</v>
      </c>
      <c r="VM90" s="557">
        <f t="shared" ca="1" si="416"/>
        <v>0</v>
      </c>
      <c r="VN90" s="557">
        <f t="shared" ca="1" si="416"/>
        <v>0</v>
      </c>
      <c r="VO90" s="557">
        <f t="shared" ca="1" si="416"/>
        <v>0</v>
      </c>
      <c r="VP90" s="189">
        <f t="shared" ca="1" si="301"/>
        <v>0</v>
      </c>
      <c r="VQ90" s="189">
        <f t="shared" ca="1" si="301"/>
        <v>0</v>
      </c>
      <c r="VR90" s="189">
        <f t="shared" ca="1" si="301"/>
        <v>0</v>
      </c>
      <c r="VS90" s="189">
        <f t="shared" ca="1" si="301"/>
        <v>0</v>
      </c>
      <c r="VT90" s="189">
        <f t="shared" ca="1" si="301"/>
        <v>0</v>
      </c>
      <c r="VU90" s="230">
        <f t="shared" ca="1" si="302"/>
        <v>0</v>
      </c>
      <c r="VV90" s="189">
        <f t="shared" ca="1" si="303"/>
        <v>0</v>
      </c>
      <c r="VW90" s="189">
        <f t="shared" ca="1" si="303"/>
        <v>0</v>
      </c>
      <c r="VX90" s="189">
        <f t="shared" ca="1" si="303"/>
        <v>0</v>
      </c>
      <c r="VY90" s="189">
        <f t="shared" ca="1" si="303"/>
        <v>0</v>
      </c>
      <c r="VZ90" s="189">
        <f t="shared" ca="1" si="303"/>
        <v>0</v>
      </c>
      <c r="WA90" s="230">
        <f t="shared" ca="1" si="304"/>
        <v>0</v>
      </c>
      <c r="WB90" s="231">
        <f t="shared" ca="1" si="305"/>
        <v>0</v>
      </c>
      <c r="WC90" s="231">
        <f t="shared" ca="1" si="305"/>
        <v>0</v>
      </c>
      <c r="WD90" s="231">
        <f t="shared" ca="1" si="305"/>
        <v>0</v>
      </c>
      <c r="WE90" s="231">
        <f t="shared" ca="1" si="305"/>
        <v>0</v>
      </c>
      <c r="WF90" s="544">
        <f t="shared" ca="1" si="306"/>
        <v>0</v>
      </c>
      <c r="WG90" s="231">
        <f t="shared" ca="1" si="307"/>
        <v>0</v>
      </c>
      <c r="WH90" s="231">
        <f t="shared" ca="1" si="307"/>
        <v>0</v>
      </c>
      <c r="WI90" s="231">
        <f t="shared" ca="1" si="307"/>
        <v>0</v>
      </c>
      <c r="WJ90" s="231">
        <f t="shared" ca="1" si="307"/>
        <v>0</v>
      </c>
      <c r="WK90" s="544">
        <f t="shared" ca="1" si="308"/>
        <v>0</v>
      </c>
      <c r="WL90" s="544">
        <f t="shared" ca="1" si="308"/>
        <v>0</v>
      </c>
      <c r="WM90" s="544">
        <f t="shared" ca="1" si="308"/>
        <v>0</v>
      </c>
      <c r="WN90" s="544">
        <f t="shared" ca="1" si="308"/>
        <v>0</v>
      </c>
      <c r="WO90" s="544">
        <f t="shared" ca="1" si="308"/>
        <v>0</v>
      </c>
      <c r="WP90" s="544">
        <f t="shared" ca="1" si="308"/>
        <v>0</v>
      </c>
      <c r="WQ90" s="544">
        <f t="shared" ca="1" si="308"/>
        <v>0</v>
      </c>
      <c r="WR90" s="535" cm="1">
        <f t="array" aca="1" ref="WR90" ca="1">INDEX(WR$13:WR89,$B90+1,1)</f>
        <v>0</v>
      </c>
      <c r="WS90" s="411">
        <f t="shared" ca="1" si="309"/>
        <v>67</v>
      </c>
      <c r="WT90" s="18"/>
      <c r="WU90" s="535" cm="1">
        <f t="array" aca="1" ref="WU90" ca="1">INDEX(WU$13:WU89,$B90+1,1)</f>
        <v>0</v>
      </c>
      <c r="WV90" s="411">
        <f t="shared" si="310"/>
        <v>0</v>
      </c>
      <c r="WW90" s="535" cm="1">
        <f t="array" aca="1" ref="WW90" ca="1">INDEX(WW$13:WW89,$B90+1,1)</f>
        <v>0</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535" t="str" cm="1">
        <f t="array" aca="1" ref="XH90" ca="1">INDEX(XH$13:XH89,$B90+1,1)</f>
        <v>-</v>
      </c>
      <c r="XI90" s="535" t="str" cm="1">
        <f t="array" aca="1" ref="XI90" ca="1">INDEX(XI$13:XI89,$B90+1,1)</f>
        <v>-</v>
      </c>
      <c r="XJ90" s="535" t="str" cm="1">
        <f t="array" aca="1" ref="XJ90" ca="1">INDEX(XJ$13:XJ89,$B90+1,1)</f>
        <v>-</v>
      </c>
      <c r="XK90" s="535" t="str" cm="1">
        <f t="array" aca="1" ref="XK90" ca="1">INDEX(XK$13:XK89,$B90+1,1)</f>
        <v>-</v>
      </c>
      <c r="XL90" s="535" t="str" cm="1">
        <f t="array" aca="1" ref="XL90" ca="1">INDEX(XL$13:XL89,$B90+1,1)</f>
        <v>-</v>
      </c>
      <c r="XM90" s="535" t="str" cm="1">
        <f t="array" aca="1" ref="XM90" ca="1">INDEX(XM$13:XM89,$B90+1,1)</f>
        <v>-</v>
      </c>
      <c r="XN90" s="18"/>
      <c r="XO90" s="411" t="b">
        <f t="shared" ca="1" si="311"/>
        <v>0</v>
      </c>
      <c r="XP90" s="535" t="str" cm="1">
        <f t="array" aca="1" ref="XP90" ca="1">INDEX(XP$13:XP89,$B90+1,1)</f>
        <v>-</v>
      </c>
      <c r="XQ90" s="535" t="str" cm="1">
        <f t="array" aca="1" ref="XQ90" ca="1">INDEX(XQ$13:XQ89,$B90+1,1)</f>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411">
        <f t="shared" ca="1" si="312"/>
        <v>0.35</v>
      </c>
      <c r="XW90" s="535" cm="1">
        <f t="array" aca="1" ref="XW90" ca="1">INDEX(XW$13:XW89,$B90+1,1)</f>
        <v>0</v>
      </c>
      <c r="XX90" s="535" cm="1">
        <f t="array" aca="1" ref="XX90" ca="1">INDEX(XX$13:XX89,$B90+1,1)</f>
        <v>0</v>
      </c>
      <c r="XY90" s="535" cm="1">
        <f t="array" aca="1" ref="XY90" ca="1">INDEX(XY$13:XY89,$B90+1,1)</f>
        <v>1</v>
      </c>
      <c r="XZ90" s="535" cm="1">
        <f t="array" aca="1" ref="XZ90" ca="1">INDEX(XZ$13:XZ89,$B90+1,1)</f>
        <v>0</v>
      </c>
      <c r="YA90" s="535" t="str" cm="1">
        <f t="array" aca="1" ref="YA90" ca="1">INDEX(YA$13:YA89,$B90+1,1)</f>
        <v>-</v>
      </c>
      <c r="YB90" s="545" cm="1">
        <f t="array" aca="1" ref="YB90" ca="1">INDEX(i.AgeJ,$AD90,1)</f>
        <v>0</v>
      </c>
      <c r="YC90" s="535" t="str" cm="1">
        <f t="array" aca="1" ref="YC90" ca="1">INDEX(YC$13:YC89,$B90+1,1)</f>
        <v>-</v>
      </c>
      <c r="YD90" s="411" t="str">
        <f t="shared" si="313"/>
        <v>-</v>
      </c>
      <c r="YE90" s="411" t="str">
        <f t="shared" si="313"/>
        <v>-</v>
      </c>
      <c r="YF90" s="535" t="str" cm="1">
        <f t="array" aca="1" ref="YF90" ca="1">INDEX(YF$13:YF89,$B90+1,1)</f>
        <v>-</v>
      </c>
      <c r="YG90" s="535" t="str" cm="1">
        <f t="array" aca="1" ref="YG90" ca="1">INDEX(YG$13:YG89,$B90+1,1)</f>
        <v>-</v>
      </c>
      <c r="YH90" s="535" t="str" cm="1">
        <f t="array" aca="1" ref="YH90" ca="1">INDEX(YH$13:YH89,$B90+1,1)</f>
        <v>-</v>
      </c>
      <c r="YI90" s="535" t="str" cm="1">
        <f t="array" aca="1" ref="YI90" ca="1">INDEX(YI$13:YI89,$B90+1,1)</f>
        <v>-</v>
      </c>
      <c r="YJ90" s="535" t="str" cm="1">
        <f t="array" aca="1" ref="YJ90" ca="1">INDEX(YJ$13:YJ89,$B90+1,1)</f>
        <v>-</v>
      </c>
      <c r="YK90" s="535" t="b" cm="1">
        <f t="array" aca="1" ref="YK90" ca="1">INDEX(YK$13:YK89,$B90+1,1)</f>
        <v>1</v>
      </c>
      <c r="YL90" s="535" t="str" cm="1">
        <f t="array" aca="1" ref="YL90" ca="1">INDEX(YL$13:YL89,$B90+1,1)</f>
        <v>-</v>
      </c>
      <c r="YM90" s="535" cm="1">
        <f t="array" aca="1" ref="YM90" ca="1">INDEX(YM$13:YM89,$B90+1,1)</f>
        <v>0</v>
      </c>
      <c r="YN90" s="535" cm="1">
        <f t="array" aca="1" ref="YN90" ca="1">INDEX(YN$13:YN89,$B90+1,1)</f>
        <v>0</v>
      </c>
      <c r="YO90" s="535" cm="1">
        <f t="array" aca="1" ref="YO90" ca="1">INDEX(YO$13:YO89,$B90+1,1)</f>
        <v>0</v>
      </c>
      <c r="YP90" s="18"/>
      <c r="YQ90" s="411">
        <f t="shared" si="314"/>
        <v>50</v>
      </c>
      <c r="YR90" s="411">
        <f t="shared" si="314"/>
        <v>50</v>
      </c>
      <c r="YS90" s="411">
        <f t="shared" si="314"/>
        <v>50</v>
      </c>
      <c r="YT90" s="411">
        <f t="shared" si="314"/>
        <v>50</v>
      </c>
      <c r="YU90" s="535" cm="1">
        <f t="array" aca="1" ref="YU90" ca="1">INDEX(YU$13:YU89,$B90+1,1)</f>
        <v>1</v>
      </c>
      <c r="YV90" s="535" cm="1">
        <f t="array" aca="1" ref="YV90" ca="1">INDEX(YV$13:YV89,$B90+1,1)</f>
        <v>1</v>
      </c>
      <c r="YW90" s="535" cm="1">
        <f t="array" aca="1" ref="YW90" ca="1">INDEX(YW$13:YW89,$B90+1,1)</f>
        <v>1</v>
      </c>
      <c r="YX90" s="535" cm="1">
        <f t="array" aca="1" ref="YX90" ca="1">INDEX(YX$13:YX89,$B90+1,1)</f>
        <v>1</v>
      </c>
      <c r="YY90" s="535" t="str" cm="1">
        <f t="array" aca="1" ref="YY90" ca="1">INDEX(YY$13:YY89,$B90+1,1)</f>
        <v>-</v>
      </c>
      <c r="YZ90" s="535" t="str" cm="1">
        <f t="array" aca="1" ref="YZ90" ca="1">INDEX(YZ$13:YZ89,$B90+1,1)</f>
        <v>-</v>
      </c>
      <c r="ZA90" s="535" t="str" cm="1">
        <f t="array" aca="1" ref="ZA90" ca="1">INDEX(ZA$13:ZA89,$B90+1,1)</f>
        <v>-</v>
      </c>
      <c r="ZB90" s="535" t="str" cm="1">
        <f t="array" aca="1" ref="ZB90" ca="1">INDEX(ZB$13:ZB89,$B90+1,1)</f>
        <v>-</v>
      </c>
      <c r="ZC90" s="535" t="str" cm="1">
        <f t="array" aca="1" ref="ZC90" ca="1">INDEX(ZC$13:ZC89,$B90+1,1)</f>
        <v>-</v>
      </c>
      <c r="ZD90" s="18"/>
      <c r="ZE90" s="411">
        <f t="shared" ca="1" si="315"/>
        <v>1</v>
      </c>
      <c r="ZF90" s="18"/>
      <c r="ZG90" s="535" t="str" cm="1">
        <f t="array" aca="1" ref="ZG90" ca="1">INDEX(ZG$13:ZG89,$B90+1,1)</f>
        <v>-</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43">
        <f t="shared" ca="1" si="316"/>
        <v>652</v>
      </c>
      <c r="ZP90" s="543">
        <f t="shared" ca="1" si="316"/>
        <v>686</v>
      </c>
      <c r="ZQ90" s="543">
        <f t="shared" ca="1" si="316"/>
        <v>721</v>
      </c>
      <c r="ZR90" s="459">
        <f t="shared" ca="1" si="317"/>
        <v>469</v>
      </c>
      <c r="ZS90" s="459">
        <f t="shared" ca="1" si="317"/>
        <v>504</v>
      </c>
      <c r="ZT90" s="459">
        <f t="shared" ca="1" si="317"/>
        <v>539</v>
      </c>
      <c r="ZU90" s="459">
        <f t="shared" ca="1" si="318"/>
        <v>385</v>
      </c>
      <c r="ZV90" s="459">
        <f t="shared" ca="1" si="318"/>
        <v>420</v>
      </c>
      <c r="ZW90" s="459">
        <f t="shared" ca="1" si="318"/>
        <v>455</v>
      </c>
      <c r="ZX90" s="535" t="str" cm="1">
        <f t="array" aca="1" ref="ZX90" ca="1">INDEX(ZX$13:ZX89,$B90+1,1)</f>
        <v>-</v>
      </c>
      <c r="ZY90" s="535" t="str" cm="1">
        <f t="array" aca="1" ref="ZY90" ca="1">INDEX(ZY$13:ZY89,$B90+1,1)</f>
        <v>-</v>
      </c>
      <c r="ZZ90" s="535" t="str" cm="1">
        <f t="array" aca="1" ref="ZZ90" ca="1">INDEX(ZZ$13:ZZ89,$B90+1,1)</f>
        <v>-</v>
      </c>
      <c r="AAA90" s="535" t="str" cm="1">
        <f t="array" aca="1" ref="AAA90" ca="1">INDEX(AAA$13:AAA89,$B90+1,1)</f>
        <v>-</v>
      </c>
      <c r="AAB90" s="535" t="str" cm="1">
        <f t="array" aca="1" ref="AAB90" ca="1">INDEX(AAB$13:AAB89,$B90+1,1)</f>
        <v>-</v>
      </c>
      <c r="AAC90" s="535" t="str" cm="1">
        <f t="array" aca="1" ref="AAC90" ca="1">INDEX(AAC$13:AAC89,$B90+1,1)</f>
        <v>-</v>
      </c>
      <c r="AAD90" s="535" t="str" cm="1">
        <f t="array" aca="1" ref="AAD90" ca="1">INDEX(AAD$13:AAD89,$B90+1,1)</f>
        <v>-</v>
      </c>
      <c r="AAE90" s="535" t="str" cm="1">
        <f t="array" aca="1" ref="AAE90" ca="1">INDEX(AAE$13:AAE89,$B90+1,1)</f>
        <v>-</v>
      </c>
      <c r="AAF90" s="535" t="str" cm="1">
        <f t="array" aca="1" ref="AAF90" ca="1">INDEX(AAF$13:AAF89,$B90+1,1)</f>
        <v>-</v>
      </c>
      <c r="AAG90" s="535" t="str" cm="1">
        <f t="array" aca="1" ref="AAG90" ca="1">INDEX(AAG$13:AAG89,$B90+1,1)</f>
        <v>-</v>
      </c>
      <c r="AAH90" s="535" t="str" cm="1">
        <f t="array" aca="1" ref="AAH90" ca="1">INDEX(AAH$13:AAH89,$B90+1,1)</f>
        <v>-</v>
      </c>
      <c r="AAI90" s="535" t="str" cm="1">
        <f t="array" aca="1" ref="AAI90" ca="1">INDEX(AAI$13:AAI89,$B90+1,1)</f>
        <v>-</v>
      </c>
      <c r="AAJ90" s="535" t="str" cm="1">
        <f t="array" aca="1" ref="AAJ90" ca="1">INDEX(AAJ$13:AAJ89,$B90+1,1)</f>
        <v>-</v>
      </c>
      <c r="AAK90" s="535" t="str" cm="1">
        <f t="array" aca="1" ref="AAK90" ca="1">INDEX(AAK$13:AAK89,$B90+1,1)</f>
        <v>-</v>
      </c>
      <c r="AAL90" s="535" cm="1">
        <f t="array" aca="1" ref="AAL90" ca="1">INDEX(AAL$13:AAL89,$B90+1,1)</f>
        <v>0</v>
      </c>
      <c r="AAM90" s="535" t="str" cm="1">
        <f t="array" aca="1" ref="AAM90" ca="1">INDEX(AAM$13:AAM89,$B90+1,1)</f>
        <v>-</v>
      </c>
      <c r="AAN90" s="535" t="str" cm="1">
        <f t="array" aca="1" ref="AAN90" ca="1">INDEX(AAN$13:AAN89,$B90+1,1)</f>
        <v>-</v>
      </c>
      <c r="AAO90" s="535" t="str" cm="1">
        <f t="array" aca="1" ref="AAO90" ca="1">INDEX(AAO$13:AAO89,$B90+1,1)</f>
        <v>-</v>
      </c>
      <c r="AAP90" s="535" t="str" cm="1">
        <f t="array" aca="1" ref="AAP90" ca="1">INDEX(AAP$13:AAP89,$B90+1,1)</f>
        <v>-</v>
      </c>
      <c r="AAQ90" s="535" t="str" cm="1">
        <f t="array" aca="1" ref="AAQ90" ca="1">INDEX(AAQ$13:AAQ89,$B90+1,1)</f>
        <v>-</v>
      </c>
      <c r="AAR90" s="535" cm="1">
        <f t="array" aca="1" ref="AAR90" ca="1">INDEX(AAR$13:AAR89,$B90+1,1)</f>
        <v>0</v>
      </c>
      <c r="AAS90" s="535" t="str" cm="1">
        <f t="array" aca="1" ref="AAS90" ca="1">INDEX(AAS$13:AAS89,$B90+1,1)</f>
        <v>-</v>
      </c>
      <c r="AAT90" s="535" t="str" cm="1">
        <f t="array" aca="1" ref="AAT90" ca="1">INDEX(AAT$13:AAT89,$B90+1,1)</f>
        <v>-</v>
      </c>
      <c r="AAU90" s="535" t="str" cm="1">
        <f t="array" aca="1" ref="AAU90" ca="1">INDEX(AAU$13:AAU89,$B90+1,1)</f>
        <v>-</v>
      </c>
      <c r="AAV90" s="535" cm="1">
        <f t="array" aca="1" ref="AAV90" ca="1">INDEX(AAV$13:AAV89,$B90+1,1)</f>
        <v>1</v>
      </c>
      <c r="AAW90" s="535" cm="1">
        <f t="array" aca="1" ref="AAW90" ca="1">INDEX(AAW$13:AAW89,$B90+1,1)</f>
        <v>1</v>
      </c>
      <c r="AAX90" s="535" t="str" cm="1">
        <f t="array" aca="1" ref="AAX90" ca="1">INDEX(AAX$13:AAX89,$B90+1,1)</f>
        <v>-</v>
      </c>
      <c r="AAY90" s="535" t="str" cm="1">
        <f t="array" aca="1" ref="AAY90" ca="1">INDEX(AAY$13:AAY89,$B90+1,1)</f>
        <v>-</v>
      </c>
      <c r="AAZ90" s="535" t="str" cm="1">
        <f t="array" aca="1" ref="AAZ90" ca="1">INDEX(AAZ$13:AAZ89,$B90+1,1)</f>
        <v>-</v>
      </c>
      <c r="ABA90" s="535" t="str" cm="1">
        <f t="array" aca="1" ref="ABA90" ca="1">INDEX(ABA$13:ABA89,$B90+1,1)</f>
        <v>-</v>
      </c>
      <c r="ABB90" s="535" t="str" cm="1">
        <f t="array" aca="1" ref="ABB90" ca="1">INDEX(ABB$13:ABB89,$B90+1,1)</f>
        <v>-</v>
      </c>
      <c r="ABC90" s="535" t="str" cm="1">
        <f t="array" aca="1" ref="ABC90" ca="1">INDEX(ABC$13:ABC89,$B90+1,1)</f>
        <v>-</v>
      </c>
      <c r="ABD90" s="535" t="str" cm="1">
        <f t="array" aca="1" ref="ABD90" ca="1">INDEX(ABD$13:ABD89,$B90+1,1)</f>
        <v>-</v>
      </c>
      <c r="ABE90" s="535" t="str" cm="1">
        <f t="array" aca="1" ref="ABE90" ca="1">INDEX(ABE$13:ABE89,$B90+1,1)</f>
        <v>-</v>
      </c>
      <c r="ABF90" s="535" t="str" cm="1">
        <f t="array" aca="1" ref="ABF90" ca="1">INDEX(ABF$13:ABF89,$B90+1,1)</f>
        <v>-</v>
      </c>
      <c r="ABG90" s="535" t="str" cm="1">
        <f t="array" aca="1" ref="ABG90" ca="1">INDEX(ABG$13:ABG89,$B90+1,1)</f>
        <v>-</v>
      </c>
      <c r="ABH90" s="535" t="str" cm="1">
        <f t="array" aca="1" ref="ABH90" ca="1">INDEX(ABH$13:ABH89,$B90+1,1)</f>
        <v>-</v>
      </c>
      <c r="ABI90" s="535" t="str" cm="1">
        <f t="array" aca="1" ref="ABI90" ca="1">INDEX(ABI$13:ABI89,$B90+1,1)</f>
        <v>-</v>
      </c>
      <c r="ABJ90" s="535" t="str" cm="1">
        <f t="array" aca="1" ref="ABJ90" ca="1">INDEX(ABJ$13:ABJ89,$B90+1,1)</f>
        <v>-</v>
      </c>
      <c r="ABK90" s="18"/>
      <c r="ABL90" s="545" t="str">
        <f t="shared" ref="ABL90:ACA115" ca="1" si="439">IF(AND($N90=ABL$10, $AD90=ABL$12),TRUE,"-")</f>
        <v>-</v>
      </c>
      <c r="ABM90" s="545" t="str">
        <f t="shared" ca="1" si="439"/>
        <v>-</v>
      </c>
      <c r="ABN90" s="545" t="str">
        <f t="shared" ca="1" si="439"/>
        <v>-</v>
      </c>
      <c r="ABO90" s="545" t="str">
        <f t="shared" ca="1" si="439"/>
        <v>-</v>
      </c>
      <c r="ABP90" s="545" t="str">
        <f t="shared" ca="1" si="439"/>
        <v>-</v>
      </c>
      <c r="ABQ90" s="545" t="str">
        <f t="shared" ca="1" si="417"/>
        <v>-</v>
      </c>
      <c r="ABR90" s="545" t="str">
        <f t="shared" ca="1" si="417"/>
        <v>-</v>
      </c>
      <c r="ABS90" s="545" t="str">
        <f t="shared" ca="1" si="417"/>
        <v>-</v>
      </c>
      <c r="ABT90" s="545" t="str">
        <f t="shared" ca="1" si="417"/>
        <v>-</v>
      </c>
      <c r="ABU90" s="545" t="str">
        <f t="shared" ca="1" si="417"/>
        <v>-</v>
      </c>
      <c r="ABV90" s="545" t="str">
        <f t="shared" ca="1" si="417"/>
        <v>-</v>
      </c>
      <c r="ABW90" s="545" t="str">
        <f t="shared" ca="1" si="417"/>
        <v>-</v>
      </c>
      <c r="ABX90" s="545" t="str">
        <f t="shared" ca="1" si="417"/>
        <v>-</v>
      </c>
      <c r="ABY90" s="545" t="str">
        <f t="shared" ca="1" si="417"/>
        <v>-</v>
      </c>
      <c r="ABZ90" s="545" t="str">
        <f t="shared" ca="1" si="417"/>
        <v>-</v>
      </c>
      <c r="ACA90" s="545" t="str">
        <f t="shared" ca="1" si="418"/>
        <v>-</v>
      </c>
      <c r="ACB90" s="545" t="str">
        <f t="shared" ca="1" si="418"/>
        <v>-</v>
      </c>
      <c r="ACC90" s="545" t="b">
        <f t="shared" ca="1" si="418"/>
        <v>1</v>
      </c>
      <c r="ACD90" s="545" t="str">
        <f t="shared" ca="1" si="418"/>
        <v>-</v>
      </c>
      <c r="ACE90" s="545" t="str">
        <f t="shared" ca="1" si="418"/>
        <v>-</v>
      </c>
      <c r="ACF90" s="545" t="str">
        <f t="shared" ca="1" si="418"/>
        <v>-</v>
      </c>
      <c r="ACG90" s="545" t="str">
        <f t="shared" ca="1" si="418"/>
        <v>-</v>
      </c>
      <c r="ACH90" s="545" t="str">
        <f t="shared" ca="1" si="418"/>
        <v>-</v>
      </c>
      <c r="ACI90" s="545" t="str">
        <f t="shared" ca="1" si="418"/>
        <v>-</v>
      </c>
      <c r="ACJ90" s="545" t="str">
        <f t="shared" ca="1" si="418"/>
        <v>-</v>
      </c>
      <c r="ACK90" s="545" t="str">
        <f t="shared" ca="1" si="419"/>
        <v>-</v>
      </c>
      <c r="ACL90" s="545" t="str">
        <f t="shared" ca="1" si="419"/>
        <v>-</v>
      </c>
      <c r="ACM90" s="545" t="str">
        <f t="shared" ca="1" si="419"/>
        <v>-</v>
      </c>
      <c r="ACN90" s="545" t="str">
        <f t="shared" ca="1" si="419"/>
        <v>-</v>
      </c>
      <c r="ACO90" s="545" t="str">
        <f t="shared" ca="1" si="419"/>
        <v>-</v>
      </c>
      <c r="ACP90" s="545" t="str">
        <f t="shared" ca="1" si="419"/>
        <v>-</v>
      </c>
      <c r="ACQ90" s="545" t="str">
        <f t="shared" ca="1" si="419"/>
        <v>-</v>
      </c>
      <c r="ACR90" s="545" t="str">
        <f t="shared" ca="1" si="419"/>
        <v>-</v>
      </c>
      <c r="ACS90" s="545" t="str">
        <f t="shared" ca="1" si="419"/>
        <v>-</v>
      </c>
      <c r="ACT90" s="545" t="str">
        <f t="shared" ca="1" si="419"/>
        <v>-</v>
      </c>
      <c r="ACU90" s="545" t="b">
        <f t="shared" ca="1" si="420"/>
        <v>1</v>
      </c>
      <c r="ACV90" s="545" t="str">
        <f t="shared" ca="1" si="420"/>
        <v>-</v>
      </c>
      <c r="ACW90" s="545" t="str">
        <f t="shared" ca="1" si="420"/>
        <v>-</v>
      </c>
      <c r="ACX90" s="545" t="str">
        <f t="shared" ca="1" si="420"/>
        <v>-</v>
      </c>
      <c r="ACY90" s="545" t="str">
        <f t="shared" ca="1" si="420"/>
        <v>-</v>
      </c>
      <c r="ACZ90" s="545" t="str">
        <f t="shared" ca="1" si="420"/>
        <v>-</v>
      </c>
      <c r="ADA90" s="545" t="str">
        <f t="shared" ca="1" si="420"/>
        <v>-</v>
      </c>
      <c r="ADB90" s="545" t="str">
        <f t="shared" ca="1" si="420"/>
        <v>-</v>
      </c>
      <c r="ADC90" s="545" t="str">
        <f t="shared" ca="1" si="420"/>
        <v>-</v>
      </c>
      <c r="ADD90" s="545" t="str">
        <f t="shared" ca="1" si="420"/>
        <v>-</v>
      </c>
      <c r="ADE90" s="545" t="str">
        <f t="shared" ca="1" si="421"/>
        <v>-</v>
      </c>
      <c r="ADF90" s="545" t="str">
        <f t="shared" ca="1" si="421"/>
        <v>-</v>
      </c>
      <c r="ADG90" s="545" t="str">
        <f t="shared" ca="1" si="421"/>
        <v>-</v>
      </c>
      <c r="ADH90" s="545" t="str">
        <f t="shared" ca="1" si="421"/>
        <v>-</v>
      </c>
      <c r="ADI90" s="545" t="str">
        <f t="shared" ca="1" si="421"/>
        <v>-</v>
      </c>
      <c r="ADJ90" s="545" t="str">
        <f t="shared" ca="1" si="421"/>
        <v>-</v>
      </c>
      <c r="ADK90" s="545" t="str">
        <f t="shared" ca="1" si="421"/>
        <v>-</v>
      </c>
      <c r="ADL90" s="545" t="str">
        <f t="shared" ca="1" si="421"/>
        <v>-</v>
      </c>
      <c r="ADM90" s="545" t="b">
        <f t="shared" ca="1" si="421"/>
        <v>1</v>
      </c>
      <c r="ADN90" s="545" t="str">
        <f t="shared" ca="1" si="421"/>
        <v>-</v>
      </c>
      <c r="ADO90" s="545" t="str">
        <f t="shared" ca="1" si="422"/>
        <v>-</v>
      </c>
      <c r="ADP90" s="545" t="str">
        <f t="shared" ca="1" si="422"/>
        <v>-</v>
      </c>
      <c r="ADQ90" s="545" t="str">
        <f t="shared" ca="1" si="422"/>
        <v>-</v>
      </c>
      <c r="ADR90" s="545" t="str">
        <f t="shared" ca="1" si="422"/>
        <v>-</v>
      </c>
      <c r="ADS90" s="545" t="str">
        <f t="shared" ca="1" si="422"/>
        <v>-</v>
      </c>
      <c r="ADT90" s="545" t="str">
        <f t="shared" ca="1" si="422"/>
        <v>-</v>
      </c>
      <c r="ADU90" s="545" t="str">
        <f t="shared" ca="1" si="422"/>
        <v>-</v>
      </c>
      <c r="ADV90" s="545" t="str">
        <f t="shared" ca="1" si="422"/>
        <v>-</v>
      </c>
      <c r="ADW90" s="545" t="str">
        <f t="shared" ca="1" si="422"/>
        <v>-</v>
      </c>
      <c r="ADX90" s="545" t="str">
        <f t="shared" ca="1" si="422"/>
        <v>-</v>
      </c>
      <c r="ADY90" s="545" t="str">
        <f t="shared" ca="1" si="423"/>
        <v>-</v>
      </c>
      <c r="ADZ90" s="545" t="str">
        <f t="shared" ca="1" si="423"/>
        <v>-</v>
      </c>
      <c r="AEA90" s="545" t="str">
        <f t="shared" ca="1" si="423"/>
        <v>-</v>
      </c>
      <c r="AEB90" s="545" t="str">
        <f t="shared" ca="1" si="423"/>
        <v>-</v>
      </c>
      <c r="AEC90" s="545" t="str">
        <f t="shared" ca="1" si="423"/>
        <v>-</v>
      </c>
      <c r="AED90" s="545" t="str">
        <f t="shared" ca="1" si="423"/>
        <v>-</v>
      </c>
      <c r="AEE90" s="545" t="b">
        <f t="shared" ca="1" si="423"/>
        <v>1</v>
      </c>
      <c r="AEF90" s="545" t="str">
        <f t="shared" ca="1" si="423"/>
        <v>-</v>
      </c>
      <c r="AEG90" s="545" t="str">
        <f t="shared" ca="1" si="423"/>
        <v>-</v>
      </c>
      <c r="AEH90" s="545" t="str">
        <f t="shared" ca="1" si="423"/>
        <v>-</v>
      </c>
      <c r="AEI90" s="545" t="str">
        <f t="shared" ca="1" si="424"/>
        <v>-</v>
      </c>
      <c r="AEJ90" s="545" t="str">
        <f t="shared" ca="1" si="424"/>
        <v>-</v>
      </c>
      <c r="AEK90" s="545" t="str">
        <f t="shared" ca="1" si="424"/>
        <v>-</v>
      </c>
      <c r="AEL90" s="545" t="str">
        <f t="shared" ca="1" si="424"/>
        <v>-</v>
      </c>
      <c r="AEM90" s="545" t="str">
        <f t="shared" ca="1" si="424"/>
        <v>-</v>
      </c>
      <c r="AEN90" s="545" t="str">
        <f t="shared" ca="1" si="424"/>
        <v>-</v>
      </c>
      <c r="AEO90" s="545" t="str">
        <f t="shared" ca="1" si="424"/>
        <v>-</v>
      </c>
      <c r="AEP90" s="545" t="str">
        <f t="shared" ca="1" si="424"/>
        <v>-</v>
      </c>
      <c r="AEQ90" s="545" t="str">
        <f t="shared" ca="1" si="424"/>
        <v>-</v>
      </c>
      <c r="AER90" s="545" t="str">
        <f t="shared" ca="1" si="424"/>
        <v>-</v>
      </c>
      <c r="AES90" s="545" t="str">
        <f t="shared" ca="1" si="425"/>
        <v>-</v>
      </c>
      <c r="AET90" s="545" t="str">
        <f t="shared" ca="1" si="425"/>
        <v>-</v>
      </c>
      <c r="AEU90" s="545" t="str">
        <f t="shared" ca="1" si="425"/>
        <v>-</v>
      </c>
      <c r="AEV90" s="545" t="str">
        <f t="shared" ca="1" si="425"/>
        <v>-</v>
      </c>
      <c r="AEW90" s="545" t="b">
        <f t="shared" ca="1" si="425"/>
        <v>1</v>
      </c>
      <c r="AEX90" s="535" cm="1">
        <f t="array" aca="1" ref="AEX90" ca="1">INDEX(AEX$13:AEX89,$B90+1,1)</f>
        <v>0</v>
      </c>
      <c r="AEY90" s="483">
        <v>0</v>
      </c>
    </row>
    <row r="91" spans="1:831" outlineLevel="2">
      <c r="A91" s="18">
        <f t="shared" si="221"/>
        <v>78</v>
      </c>
      <c r="B91" s="191">
        <f t="shared" ca="1" si="343"/>
        <v>51</v>
      </c>
      <c r="C91" s="458">
        <f t="shared" ca="1" si="225"/>
        <v>1200</v>
      </c>
      <c r="D91" s="119" t="str">
        <f t="shared" ca="1" si="226"/>
        <v>GSW</v>
      </c>
      <c r="E91" t="b">
        <v>0</v>
      </c>
      <c r="F91" t="b">
        <v>0</v>
      </c>
      <c r="G91" t="b">
        <f t="shared" si="426"/>
        <v>0</v>
      </c>
      <c r="H91" s="191">
        <f t="shared" ca="1" si="338"/>
        <v>27</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4</v>
      </c>
      <c r="N91" s="535" cm="1">
        <f t="array" aca="1" ref="N91" ca="1">INDEX(N$13:N90,$B91+1,1)</f>
        <v>3</v>
      </c>
      <c r="O91" s="475">
        <v>11</v>
      </c>
      <c r="P91" s="535" cm="1">
        <f t="array" aca="1" ref="P91" ca="1">INDEX(P$13:P90,$B91+1,1)</f>
        <v>0</v>
      </c>
      <c r="Q91" s="535" cm="1">
        <f t="array" aca="1" ref="Q91" ca="1">INDEX(Q$13:Q90,$B91+1,1)</f>
        <v>1</v>
      </c>
      <c r="R91" s="535" cm="1">
        <f t="array" aca="1" ref="R91" ca="1">INDEX(R$13:R90,$B91+1,1)</f>
        <v>1</v>
      </c>
      <c r="S91" s="535" cm="1">
        <f t="array" aca="1" ref="S91" ca="1">INDEX(S$13:S90,$B91+1,1)</f>
        <v>1</v>
      </c>
      <c r="T91" s="411">
        <f t="shared" si="228"/>
        <v>2</v>
      </c>
      <c r="U91" s="411">
        <f t="shared" si="228"/>
        <v>2</v>
      </c>
      <c r="V91" s="411">
        <f t="shared" si="229"/>
        <v>2</v>
      </c>
      <c r="W91" s="777" t="b">
        <f t="shared" si="230"/>
        <v>1</v>
      </c>
      <c r="X91" s="777" t="b">
        <f t="shared" si="230"/>
        <v>1</v>
      </c>
      <c r="Y91" s="777" t="b">
        <f t="shared" si="230"/>
        <v>1</v>
      </c>
      <c r="Z91" s="796" t="b" cm="1">
        <f t="array" aca="1" ref="Z91" ca="1">INDEX(Z$13:Z90,$B91+1,1)</f>
        <v>0</v>
      </c>
      <c r="AA91" s="411">
        <f t="shared" ca="1" si="328"/>
        <v>6</v>
      </c>
      <c r="AB91" s="411">
        <f t="shared" ca="1" si="231"/>
        <v>6</v>
      </c>
      <c r="AC91" s="535" cm="1">
        <f t="array" aca="1" ref="AC91" ca="1">INDEX(AC$13:AC90,$B91+1,1)</f>
        <v>6</v>
      </c>
      <c r="AD91" s="535" cm="1">
        <f t="array" aca="1" ref="AD91" ca="1">INDEX(AD$13:AD90,$B91+1,1)</f>
        <v>6</v>
      </c>
      <c r="AE91" s="535" cm="1">
        <f t="array" aca="1" ref="AE91" ca="1">INDEX(AE$13:AE90,$B91+1,1)</f>
        <v>0</v>
      </c>
      <c r="AF91" s="535" cm="1">
        <f t="array" aca="1" ref="AF91" ca="1">INDEX(AF$13:AF90,$B91+1,1)</f>
        <v>0</v>
      </c>
      <c r="AG91" s="535" cm="1">
        <f t="array" aca="1" ref="AG91" ca="1">INDEX(AG$13:AG90,$B91+1,1)</f>
        <v>0</v>
      </c>
      <c r="AH91" s="535" cm="1">
        <f t="array" aca="1" ref="AH91" ca="1">INDEX(AH$13:AH90,$B91+1,1)</f>
        <v>0</v>
      </c>
      <c r="AI91" s="87">
        <f t="shared" ca="1" si="350"/>
        <v>2</v>
      </c>
      <c r="AJ91" s="87">
        <f ca="1">INDEX(CHOOSE($N91,DataAutumn!i.AdultDrys,DataWinter!i.AdultDrys,DataSpring!i.AdultDrys),1,$T91)</f>
        <v>1</v>
      </c>
      <c r="AK91" s="535" cm="1">
        <f t="array" aca="1" ref="AK91" ca="1">INDEX(AK$13:AK90,$B91+1,1)</f>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t="s">
        <v>3218</v>
      </c>
      <c r="BA91" s="312" t="str">
        <f ca="1">LEFT(BA90,LEN($BA$57))     &amp;    TEXT($H91," 00000 ")        &amp;      INDEX(i.ModelStructure,$I91,1)    &amp;" "
&amp; $D91                &amp;    " Past" &amp; TEXT($XV91,"??0%;;??0%;    ") &amp; IF($DK91=0," SFM","")&amp;IF($DK91=1," MFM","")&amp;IF($DK91=7," Mat","")&amp;IF($DQ91=TRUE,"&amp;BBT","    ")              &amp;      " TOL"&amp;INDEX(i.TOL_Desc,1,$N91)
&amp; " Scan"&amp;$AK91       &amp;    CHOOSE($K91+1," CFS"," GFS"," NFS")
&amp; " RR"&amp;TEXT(SUM($FD91:$FE91),"+00%;-00%;    ;@")
&amp; " EL"&amp;IF($EZ91="-","_Opt",TEXT($EZ91,"000%"))
&amp; " Emptys_"&amp;CHOOSE($AI91,"Free  ","Retain","Sell  ","Single")
&amp; " ("&amp;IF(OR($ZH91,AND($ZH91="-",$DD91)),"P","E")   &amp;IF(OR($ZJ91,AND($ZJ91="-",$DE91)),"T","t")        &amp;     "_F"&amp;IF($AAG91&lt;&gt;FALSE,3,0)+COUNTIF($ZY91:$AAC91,TRUE)+COUNTIF($BV91:$BW91,"&gt;0")&amp;IF($AAE91&lt;&gt;FALSE,3,0)+COUNTIF($BV91:$BW91,"&gt;0")&amp;"N"&amp;IF($AAJ91&lt;&gt;"-",$AAJ91,$DI91)&amp;IF($AAK91&lt;&gt;"-",$AAK91,$DJ91)&amp;"L"&amp;$AAV91&amp;$AAW91&amp;")"</f>
        <v>GHG 00027 SE GSW Past 35% MFM     TOLSpr Scan2 GFS RR+01% EL000% Emptys_Retain (PT_F33N11L11)</v>
      </c>
      <c r="BB91" s="8" t="str">
        <f ca="1">IF(COUNTIF($BA$13:$BA91,$BA91)=1,"-","Dup")</f>
        <v>-</v>
      </c>
      <c r="BC91" s="18"/>
      <c r="BD91" s="535" t="str" cm="1">
        <f t="array" aca="1" ref="BD91" ca="1">INDEX(BD$13:BD90,$B91+1,1)</f>
        <v>-</v>
      </c>
      <c r="BE91" s="535" t="str" cm="1">
        <f t="array" aca="1" ref="BE91" ca="1">INDEX(BE$13:BE90,$B91+1,1)</f>
        <v>-</v>
      </c>
      <c r="BF91" s="535" t="str" cm="1">
        <f t="array" aca="1" ref="BF91" ca="1">INDEX(BF$13:BF90,$B91+1,1)</f>
        <v>-</v>
      </c>
      <c r="BG91" s="535" t="str" cm="1">
        <f t="array" aca="1" ref="BG91" ca="1">INDEX(BG$13:BG90,$B91+1,1)</f>
        <v>-</v>
      </c>
      <c r="BH91" s="535" t="str" cm="1">
        <f t="array" aca="1" ref="BH91" ca="1">INDEX(BH$13:BH90,$B91+1,1)</f>
        <v>-</v>
      </c>
      <c r="BI91" s="535" t="str" cm="1">
        <f t="array" aca="1" ref="BI91" ca="1">INDEX(BI$13:BI90,$B91+1,1)</f>
        <v>-</v>
      </c>
      <c r="BJ91" s="535" t="str" cm="1">
        <f t="array" aca="1" ref="BJ91" ca="1">INDEX(BJ$13:BJ90,$B91+1,1)</f>
        <v>-</v>
      </c>
      <c r="BK91" s="535" t="str" cm="1">
        <f t="array" aca="1" ref="BK91" ca="1">INDEX(BK$13:BK90,$B91+1,1)</f>
        <v>-</v>
      </c>
      <c r="BL91" s="535" t="str" cm="1">
        <f t="array" aca="1" ref="BL91" ca="1">INDEX(BL$13:BL90,$B91+1,1)</f>
        <v>-</v>
      </c>
      <c r="BM91" s="18"/>
      <c r="BN91" s="411" t="b">
        <f t="shared" ca="1" si="387"/>
        <v>1</v>
      </c>
      <c r="BO91" s="411" t="str">
        <f t="shared" ca="1" si="387"/>
        <v>-</v>
      </c>
      <c r="BP91" s="411" t="b">
        <f t="shared" ca="1" si="387"/>
        <v>0</v>
      </c>
      <c r="BQ91" s="411" t="str">
        <f t="shared" ca="1" si="387"/>
        <v>-</v>
      </c>
      <c r="BR91" s="411" t="str">
        <f t="shared" ca="1" si="387"/>
        <v>-</v>
      </c>
      <c r="BS91" s="411" t="str">
        <f t="shared" ca="1" si="387"/>
        <v>-</v>
      </c>
      <c r="BT91" s="411" t="str">
        <f t="shared" ca="1" si="387"/>
        <v>-</v>
      </c>
      <c r="BU91" s="411" t="str">
        <f t="shared" ca="1" si="387"/>
        <v>-</v>
      </c>
      <c r="BV91" s="411" t="str">
        <f t="shared" ca="1" si="387"/>
        <v>-</v>
      </c>
      <c r="BW91" s="411" t="str">
        <f t="shared" ca="1" si="387"/>
        <v>-</v>
      </c>
      <c r="BX91" s="411" t="str">
        <f t="shared" ca="1" si="387"/>
        <v>-</v>
      </c>
      <c r="BY91" s="411" t="str">
        <f t="shared" ca="1" si="387"/>
        <v>-</v>
      </c>
      <c r="BZ91" s="411" t="b">
        <f t="shared" ca="1" si="387"/>
        <v>0</v>
      </c>
      <c r="CA91" s="87">
        <f t="shared" ca="1" si="387"/>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233"/>
        <v>-</v>
      </c>
      <c r="CI91" s="411">
        <f t="shared" ca="1" si="234"/>
        <v>1</v>
      </c>
      <c r="CJ91" s="411">
        <f t="shared" ca="1" si="234"/>
        <v>1</v>
      </c>
      <c r="CK91" s="535" t="str" cm="1">
        <f t="array" aca="1" ref="CK91" ca="1">INDEX(CK$13:CK90,$B91+1,1)</f>
        <v>-</v>
      </c>
      <c r="CL91" s="535" t="str" cm="1">
        <f t="array" aca="1" ref="CL91" ca="1">INDEX(CL$13:CL90,$B91+1,1)</f>
        <v>-</v>
      </c>
      <c r="CM91" s="535" t="str" cm="1">
        <f t="array" aca="1" ref="CM91" ca="1">INDEX(CM$13:CM90,$B91+1,1)</f>
        <v>-</v>
      </c>
      <c r="CN91" s="411" t="str">
        <f t="shared" ca="1" si="235"/>
        <v>-</v>
      </c>
      <c r="CO91" s="411">
        <f t="shared" ca="1" si="236"/>
        <v>1</v>
      </c>
      <c r="CP91" s="411">
        <f t="shared" ca="1" si="236"/>
        <v>1</v>
      </c>
      <c r="CQ91" s="535" t="str" cm="1">
        <f t="array" aca="1" ref="CQ91" ca="1">INDEX(CQ$13:CQ90,$B91+1,1)</f>
        <v>-</v>
      </c>
      <c r="CR91" s="411" t="str">
        <f t="shared" ca="1" si="237"/>
        <v>-</v>
      </c>
      <c r="CS91" s="411">
        <f t="shared" ca="1" si="238"/>
        <v>1</v>
      </c>
      <c r="CT91" s="535" t="str" cm="1">
        <f t="array" aca="1" ref="CT91" ca="1">INDEX(CT$13:CT90,$B91+1,1)</f>
        <v>-</v>
      </c>
      <c r="CU91" s="535" t="str" cm="1">
        <f t="array" aca="1" ref="CU91" ca="1">INDEX(CU$13:CU90,$B91+1,1)</f>
        <v>-</v>
      </c>
      <c r="CV91" s="411">
        <f t="shared" ca="1" si="239"/>
        <v>1</v>
      </c>
      <c r="CW91" s="535" t="str" cm="1">
        <f t="array" aca="1" ref="CW91" ca="1">INDEX(CW$13:CW90,$B91+1,1)</f>
        <v>-</v>
      </c>
      <c r="CX91" s="411" t="str">
        <f t="shared" ca="1" si="240"/>
        <v>-</v>
      </c>
      <c r="CY91" s="411">
        <f t="shared" ca="1" si="241"/>
        <v>1</v>
      </c>
      <c r="CZ91" s="411">
        <f t="shared" ca="1" si="241"/>
        <v>1</v>
      </c>
      <c r="DA91" s="535" cm="1">
        <f t="array" aca="1" ref="DA91" ca="1">INDEX(DA$13:DA90,$B91+1,1)</f>
        <v>720</v>
      </c>
      <c r="DB91" s="535" cm="1">
        <f t="array" aca="1" ref="DB91" ca="1">INDEX(DB$13:DB90,$B91+1,1)</f>
        <v>720</v>
      </c>
      <c r="DC91" s="18"/>
      <c r="DD91" s="535" t="b" cm="1">
        <f t="array" aca="1" ref="DD91" ca="1">INDEX(DD$13:DD90,$B91+1,1)</f>
        <v>1</v>
      </c>
      <c r="DE91" s="535" t="b" cm="1">
        <f t="array" aca="1" ref="DE91" ca="1">INDEX(DE$13:DE90,$B91+1,1)</f>
        <v>1</v>
      </c>
      <c r="DF91" s="535" t="b" cm="1">
        <f t="array" aca="1" ref="DF91" ca="1">INDEX(DF$13:DF90,$B91+1,1)</f>
        <v>1</v>
      </c>
      <c r="DG91" s="87">
        <f t="shared" ca="1" si="329"/>
        <v>0</v>
      </c>
      <c r="DH91" s="804" cm="1">
        <f t="array" aca="1" ref="DH91" ca="1">VALUE(IFERROR(VALUE($K91),0) &amp; _xlfn.SWITCH($CD91,"-",4,$CD91) &amp; $L91 &amp; $T91 &amp; "00" &amp; $N91 &amp; $AK91 &amp; $R91 &amp; _xlfn.SWITCH($AM91,3,1,$AM91) &amp; _xlfn.SWITCH($M91,4,0,$M91) &amp; _xlfn.SWITCH($AD91,6,1,$AD91))</f>
        <v>142200321201</v>
      </c>
      <c r="DI91" s="535" cm="1">
        <f t="array" aca="1" ref="DI91" ca="1">INDEX(DI$13:DI90,$B91+1,1)</f>
        <v>1</v>
      </c>
      <c r="DJ91" s="535" cm="1">
        <f t="array" aca="1" ref="DJ91" ca="1">INDEX(DJ$13:DJ90,$B91+1,1)</f>
        <v>1</v>
      </c>
      <c r="DK91" s="411">
        <f t="shared" si="242"/>
        <v>1</v>
      </c>
      <c r="DL91" s="411">
        <f t="shared" si="242"/>
        <v>60</v>
      </c>
      <c r="DM91" s="411" t="str">
        <f t="shared" si="242"/>
        <v>-</v>
      </c>
      <c r="DN91" s="411" t="str">
        <f t="shared" si="242"/>
        <v>-</v>
      </c>
      <c r="DO91" s="411" t="str">
        <f t="shared" si="242"/>
        <v>-</v>
      </c>
      <c r="DP91" s="411" t="str">
        <f t="shared" si="242"/>
        <v>-</v>
      </c>
      <c r="DQ91" s="411" t="b">
        <f t="shared" si="243"/>
        <v>0</v>
      </c>
      <c r="DR91" s="411" t="str">
        <f t="shared" si="244"/>
        <v>-</v>
      </c>
      <c r="DS91" s="411" t="str">
        <f t="shared" si="244"/>
        <v>-</v>
      </c>
      <c r="DT91" s="411" t="str">
        <f t="shared" si="244"/>
        <v>-</v>
      </c>
      <c r="DU91" s="411" t="str">
        <f t="shared" si="244"/>
        <v>-</v>
      </c>
      <c r="DV91" s="411">
        <f t="shared" si="244"/>
        <v>500</v>
      </c>
      <c r="DW91" s="411">
        <f t="shared" si="244"/>
        <v>500</v>
      </c>
      <c r="DX91" s="411" t="str">
        <f t="shared" si="244"/>
        <v>-</v>
      </c>
      <c r="DY91" s="411" t="str">
        <f t="shared" si="244"/>
        <v>-</v>
      </c>
      <c r="DZ91" s="411">
        <f t="shared" si="244"/>
        <v>365</v>
      </c>
      <c r="EA91" s="411">
        <f t="shared" si="385"/>
        <v>36.363636363636367</v>
      </c>
      <c r="EB91" s="411">
        <f t="shared" si="385"/>
        <v>43.18181818181818</v>
      </c>
      <c r="EC91" s="535" cm="1">
        <f t="array" aca="1" ref="EC91" ca="1">INDEX(EC$13:EC90,$B91+1,1)</f>
        <v>0</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535" cm="1">
        <f t="array" aca="1" ref="EN91" ca="1">INDEX(EN$13:EN90,$B91+1,1)</f>
        <v>999999</v>
      </c>
      <c r="EO91" s="535" cm="1">
        <f t="array" aca="1" ref="EO91" ca="1">INDEX(EO$13:EO90,$B91+1,1)</f>
        <v>999999</v>
      </c>
      <c r="EP91" s="782">
        <f t="shared" si="246"/>
        <v>0</v>
      </c>
      <c r="EQ91" s="782">
        <f t="shared" si="246"/>
        <v>0</v>
      </c>
      <c r="ER91" s="782">
        <f t="shared" si="246"/>
        <v>999999</v>
      </c>
      <c r="ES91" s="800" t="str">
        <f t="shared" ca="1" si="330"/>
        <v>-</v>
      </c>
      <c r="ET91" s="800" t="str">
        <f t="shared" ca="1" si="247"/>
        <v>-</v>
      </c>
      <c r="EU91" s="801" t="str">
        <f t="shared" ca="1" si="248"/>
        <v>-</v>
      </c>
      <c r="EV91" s="802" t="str">
        <f t="shared" ca="1" si="427"/>
        <v>-</v>
      </c>
      <c r="EW91" s="781">
        <f t="shared" si="249"/>
        <v>999999</v>
      </c>
      <c r="EX91" s="779">
        <f t="shared" si="332"/>
        <v>999999</v>
      </c>
      <c r="EY91" s="780">
        <f t="shared" si="333"/>
        <v>999999</v>
      </c>
      <c r="EZ91" s="727" cm="1">
        <f t="array" aca="1" ref="EZ91" ca="1">INDEX(i.ELMated,$AB91+1,1)</f>
        <v>0</v>
      </c>
      <c r="FA91" s="728" cm="1">
        <f t="array" aca="1" ref="FA91" ca="1">INDEX(i.ELMatedEst,$AA91+1,$T91)</f>
        <v>0</v>
      </c>
      <c r="FB91" s="535" t="str" cm="1">
        <f t="array" aca="1" ref="FB91" ca="1">INDEX(FB$13:FB90,$B91+1,1)</f>
        <v>-</v>
      </c>
      <c r="FC91" s="535" t="str" cm="1">
        <f t="array" aca="1" ref="FC91" ca="1">INDEX(FC$13:FC90,$B91+1,1)</f>
        <v>-</v>
      </c>
      <c r="FD91" s="664">
        <f t="shared" ca="1" si="250"/>
        <v>0</v>
      </c>
      <c r="FE91" s="666">
        <f t="shared" ca="1" si="251"/>
        <v>5.0000000000000001E-3</v>
      </c>
      <c r="FF91" s="191">
        <f t="shared" ca="1" si="339"/>
        <v>0.95</v>
      </c>
      <c r="FG91" s="667">
        <f t="shared" ca="1" si="252"/>
        <v>0.12</v>
      </c>
      <c r="FH91" s="667">
        <f ca="1">INDEX(CHOOSE($N91,DataAutumn!i.EL_PropnSold,DataWinter!i.EL_PropnSold,DataSpring!i.EL_PropnSold),$AI91,$T91)*INDEX(i.ELMatedEst,$AB91+1,$T91)*i.dAdultRR_ELPropSold
+INDEX(i.dryman,($AJ91-1)*4+$AI91,FH$7)</f>
        <v>0</v>
      </c>
      <c r="FI91" s="667">
        <f ca="1">INDEX(CHOOSE($N91,DataAutumn!i.EL_PropnSold,DataWinter!i.EL_PropnSold,DataSpring!i.EL_PropnSold),$AI91,$T91)*INDEX(i.ELMatedEst,$AB91+1,$T91)*i.dAdultRR_ELPropSold
+INDEX(i.dryman,($AJ91-1)*4+$AI91,FI$7)</f>
        <v>3.125E-2</v>
      </c>
      <c r="FJ91" s="667">
        <f ca="1">INDEX(CHOOSE($N91,DataAutumn!i.EL_PropnSold,DataWinter!i.EL_PropnSold,DataSpring!i.EL_PropnSold),$AI91,$T91)*INDEX(i.ELMatedEst,$AB91+1,$T91)*i.dAdultRR_ELPropSold
+INDEX(i.dryman,($AJ91-1)*4+$AI91,FJ$7)</f>
        <v>3.125E-2</v>
      </c>
      <c r="FK91" s="667">
        <f ca="1">INDEX(CHOOSE($N91,DataAutumn!i.EL_PropnSold,DataWinter!i.EL_PropnSold,DataSpring!i.EL_PropnSold),$AI91,$T91)*INDEX(i.ELMatedEst,$AB91+1,$T91)*i.dAdultRR_ELPropSold
+INDEX(i.dryman,($AJ91-1)*4+$AI91,FK$7)</f>
        <v>3.125E-2</v>
      </c>
      <c r="FL91" s="668">
        <f ca="1">INDEX(CHOOSE($N91,DataAutumn!i.EL_PropnSold,DataWinter!i.EL_PropnSold,DataSpring!i.EL_PropnSold),$AI91,$T91)*INDEX(i.ELMatedEst,$AB91+1,$T91)*i.dAdultLSurv_ELPropSold</f>
        <v>0</v>
      </c>
      <c r="FM91" s="666" t="b">
        <f t="shared" ca="1" si="253"/>
        <v>0</v>
      </c>
      <c r="FN91" s="666" t="b">
        <f t="shared" ca="1" si="253"/>
        <v>0</v>
      </c>
      <c r="FO91" s="716" t="b">
        <f t="shared" ca="1" si="254"/>
        <v>1</v>
      </c>
      <c r="FP91" s="666" t="b">
        <f t="shared" ca="1" si="253"/>
        <v>0</v>
      </c>
      <c r="FQ91" s="668">
        <f t="shared" ca="1" si="255"/>
        <v>1</v>
      </c>
      <c r="FR91" s="669">
        <f t="shared" ca="1" si="256"/>
        <v>0</v>
      </c>
      <c r="FS91" s="670" t="b">
        <f t="shared" ca="1" si="257"/>
        <v>0</v>
      </c>
      <c r="FT91" s="665" t="b">
        <f t="shared" ca="1" si="258"/>
        <v>0</v>
      </c>
      <c r="FU91" s="411" t="b">
        <f t="shared" ca="1" si="258"/>
        <v>0</v>
      </c>
      <c r="FV91" s="411" t="b">
        <f t="shared" ca="1" si="258"/>
        <v>1</v>
      </c>
      <c r="FW91" s="87">
        <f t="shared" ca="1" si="259"/>
        <v>2</v>
      </c>
      <c r="FX91" s="87">
        <f t="shared" ca="1" si="259"/>
        <v>2</v>
      </c>
      <c r="FY91" s="411">
        <f t="shared" ca="1" si="260"/>
        <v>1</v>
      </c>
      <c r="FZ91" s="411">
        <f t="shared" ca="1" si="261"/>
        <v>1</v>
      </c>
      <c r="GA91" s="411">
        <f t="shared" ca="1" si="261"/>
        <v>1</v>
      </c>
      <c r="GB91" s="411">
        <f t="shared" ca="1" si="262"/>
        <v>1</v>
      </c>
      <c r="GC91" s="411">
        <f t="shared" ca="1" si="263"/>
        <v>0.35</v>
      </c>
      <c r="GD91" s="411" t="b">
        <f t="shared" ca="1" si="263"/>
        <v>1</v>
      </c>
      <c r="GE91" s="411" t="b">
        <f t="shared" ca="1" si="263"/>
        <v>0</v>
      </c>
      <c r="GF91" s="411" t="b">
        <f t="shared" ca="1" si="263"/>
        <v>0</v>
      </c>
      <c r="GG91" s="411" t="b">
        <f t="shared" ca="1" si="263"/>
        <v>0</v>
      </c>
      <c r="GH91" s="87">
        <f t="shared" ca="1" si="264"/>
        <v>1</v>
      </c>
      <c r="GI91" s="87">
        <f t="shared" ca="1" si="264"/>
        <v>1</v>
      </c>
      <c r="GJ91" s="87">
        <f t="shared" ca="1" si="264"/>
        <v>1</v>
      </c>
      <c r="GK91" s="87">
        <f t="shared" ca="1" si="264"/>
        <v>1</v>
      </c>
      <c r="GL91" s="87">
        <f t="shared" ca="1" si="264"/>
        <v>1</v>
      </c>
      <c r="GM91" s="87">
        <f t="shared" ca="1" si="264"/>
        <v>1</v>
      </c>
      <c r="GN91" s="87">
        <f t="shared" ca="1" si="264"/>
        <v>1</v>
      </c>
      <c r="GO91" s="87">
        <f t="shared" ca="1" si="264"/>
        <v>1</v>
      </c>
      <c r="GP91" s="535" cm="1">
        <f t="array" aca="1" ref="GP91" ca="1">INDEX(GP$13:GP90,$B91+1,1)</f>
        <v>0</v>
      </c>
      <c r="GQ91" s="535" cm="1">
        <f t="array" aca="1" ref="GQ91" ca="1">INDEX(GQ$13:GQ90,$B91+1,1)</f>
        <v>0</v>
      </c>
      <c r="GR91" s="535" cm="1">
        <f t="array" aca="1" ref="GR91" ca="1">INDEX(GR$13:GR90,$B91+1,1)</f>
        <v>0</v>
      </c>
      <c r="GS91" s="535" cm="1">
        <f t="array" aca="1" ref="GS91" ca="1">INDEX(GS$13:GS90,$B91+1,1)</f>
        <v>0</v>
      </c>
      <c r="GT91" s="411" cm="1">
        <f t="array" aca="1" ref="GT91" ca="1">INDEX(i.dse_type,1,$L91)</f>
        <v>0</v>
      </c>
      <c r="GU91" s="535" t="str" cm="1">
        <f t="array" aca="1" ref="GU91" ca="1">INDEX(GU$13:GU90,$B91+1,1)</f>
        <v>-</v>
      </c>
      <c r="GV91" s="535" t="str" cm="1">
        <f t="array" aca="1" ref="GV91" ca="1">INDEX(GV$13:GV90,$B91+1,1)</f>
        <v>-</v>
      </c>
      <c r="GW91" s="535" t="str" cm="1">
        <f t="array" aca="1" ref="GW91" ca="1">INDEX(GW$13:GW90,$B91+1,1)</f>
        <v>-</v>
      </c>
      <c r="GX91" s="18"/>
      <c r="GY91" s="535" t="str" cm="1">
        <f t="array" aca="1" ref="GY91" ca="1">INDEX(GY$13:GY90,$B91+1,1)</f>
        <v>-</v>
      </c>
      <c r="GZ91" s="535" t="str" cm="1">
        <f t="array" aca="1" ref="GZ91" ca="1">INDEX(GZ$13:GZ90,$B91+1,1)</f>
        <v>-</v>
      </c>
      <c r="HA91" s="535" t="str" cm="1">
        <f t="array" aca="1" ref="HA91" ca="1">INDEX(HA$13:HA90,$B91+1,1)</f>
        <v>-</v>
      </c>
      <c r="HB91" s="411">
        <f t="shared" si="334"/>
        <v>0</v>
      </c>
      <c r="HC91" s="535" t="str" cm="1">
        <f t="array" aca="1" ref="HC91" ca="1">INDEX(HC$13:HC90,$B91+1,1)</f>
        <v>-</v>
      </c>
      <c r="HD91" s="535" cm="1">
        <f t="array" aca="1" ref="HD91" ca="1">INDEX(HD$13:HD90,$B91+1,1)</f>
        <v>1</v>
      </c>
      <c r="HE91" s="535" cm="1">
        <f t="array" aca="1" ref="HE91" ca="1">INDEX(HE$13:HE90,$B91+1,1)</f>
        <v>1</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535" t="str" cm="1">
        <f t="array" aca="1" ref="HU91" ca="1">INDEX(HU$13:HU90,$B91+1,1)</f>
        <v>-</v>
      </c>
      <c r="HV91" s="535" t="str" cm="1">
        <f t="array" aca="1" ref="HV91" ca="1">INDEX(HV$13:HV90,$B91+1,1)</f>
        <v>-</v>
      </c>
      <c r="HW91" s="535" t="str" cm="1">
        <f t="array" aca="1" ref="HW91" ca="1">INDEX(HW$13:HW90,$B91+1,1)</f>
        <v>-</v>
      </c>
      <c r="HX91" s="535" t="str" cm="1">
        <f t="array" aca="1" ref="HX91" ca="1">INDEX(HX$13:HX90,$B91+1,1)</f>
        <v>-</v>
      </c>
      <c r="HY91" s="535" t="str" cm="1">
        <f t="array" aca="1" ref="HY91" ca="1">INDEX(HY$13:HY90,$B91+1,1)</f>
        <v>-</v>
      </c>
      <c r="HZ91" s="535" t="str" cm="1">
        <f t="array" aca="1" ref="HZ91" ca="1">INDEX(HZ$13:HZ90,$B91+1,1)</f>
        <v>-</v>
      </c>
      <c r="IA91" s="535" cm="1">
        <f t="array" aca="1" ref="IA91" ca="1">INDEX(IA$13:IA90,$B91+1,1)</f>
        <v>0</v>
      </c>
      <c r="IB91" s="535" t="str" cm="1">
        <f t="array" aca="1" ref="IB91" ca="1">INDEX(IB$13:IB90,$B91+1,1)</f>
        <v>-</v>
      </c>
      <c r="IC91" s="535" cm="1">
        <f t="array" aca="1" ref="IC91" ca="1">INDEX(IC$13:IC90,$B91+1,1)</f>
        <v>1</v>
      </c>
      <c r="ID91" s="727">
        <f t="shared" si="265"/>
        <v>0</v>
      </c>
      <c r="IE91" s="727">
        <f t="shared" si="265"/>
        <v>0</v>
      </c>
      <c r="IF91" s="727">
        <f t="shared" si="265"/>
        <v>0</v>
      </c>
      <c r="IG91" s="727">
        <f t="shared" si="266"/>
        <v>0</v>
      </c>
      <c r="IH91" s="727">
        <f t="shared" si="266"/>
        <v>0</v>
      </c>
      <c r="II91" s="727">
        <f t="shared" si="266"/>
        <v>0</v>
      </c>
      <c r="IJ91" s="535" cm="1">
        <f t="array" aca="1" ref="IJ91" ca="1">INDEX(IJ$13:IJ90,$B91+1,1)</f>
        <v>0</v>
      </c>
      <c r="IK91" s="727">
        <f t="shared" si="267"/>
        <v>1</v>
      </c>
      <c r="IL91" s="727">
        <f t="shared" si="267"/>
        <v>0</v>
      </c>
      <c r="IM91" s="727">
        <f t="shared" si="267"/>
        <v>0</v>
      </c>
      <c r="IN91" s="727">
        <f t="shared" si="267"/>
        <v>0</v>
      </c>
      <c r="IO91" s="535" cm="1">
        <f t="array" aca="1" ref="IO91" ca="1">INDEX(IO$13:IO90,$B91+1,1)</f>
        <v>0</v>
      </c>
      <c r="IP91" s="727">
        <f t="shared" si="267"/>
        <v>0</v>
      </c>
      <c r="IQ91" s="18"/>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t="str" cm="1">
        <f t="array" aca="1" ref="JB91" ca="1">INDEX(JB$13:JB90,$B91+1,1)</f>
        <v>-</v>
      </c>
      <c r="JC91" s="535" t="str" cm="1">
        <f t="array" aca="1" ref="JC91" ca="1">INDEX(JC$13:JC90,$B91+1,1)</f>
        <v>-</v>
      </c>
      <c r="JD91" s="535" t="str" cm="1">
        <f t="array" aca="1" ref="JD91" ca="1">INDEX(JD$13:JD90,$B91+1,1)</f>
        <v>-</v>
      </c>
      <c r="JE91" s="535" t="str" cm="1">
        <f t="array" aca="1" ref="JE91" ca="1">INDEX(JE$13:JE90,$B91+1,1)</f>
        <v>-</v>
      </c>
      <c r="JF91" s="535" t="str" cm="1">
        <f t="array" aca="1" ref="JF91" ca="1">INDEX(JF$13:JF90,$B91+1,1)</f>
        <v>-</v>
      </c>
      <c r="JG91" s="535" t="str" cm="1">
        <f t="array" aca="1" ref="JG91" ca="1">INDEX(JG$13:JG90,$B91+1,1)</f>
        <v>-</v>
      </c>
      <c r="JH91" s="535" cm="1">
        <f t="array" aca="1" ref="JH91" ca="1">INDEX(JH$13:JH90,$B91+1,1)</f>
        <v>0</v>
      </c>
      <c r="JI91" s="535" cm="1">
        <f t="array" aca="1" ref="JI91" ca="1">INDEX(JI$13:JI90,$B91+1,1)</f>
        <v>0</v>
      </c>
      <c r="JJ91" s="545" cm="1">
        <f t="array" aca="1" ref="JJ91" ca="1">IF(AND($N91=JJ$10,$AS91&lt;&gt;0),INDEX(i.LTWFeedLevels,$AS91,12),0)</f>
        <v>0</v>
      </c>
      <c r="JK91" s="630" cm="1">
        <f t="array" aca="1" ref="JK91" ca="1">IF(AND($N91=JK$10,$AT91&lt;&gt;0),INDEX(i.LTWFeedLevels,$AT91,12),0)</f>
        <v>0</v>
      </c>
      <c r="JL91" s="457">
        <f t="shared" ca="1" si="428"/>
        <v>0</v>
      </c>
      <c r="JM91" s="457">
        <f t="shared" ca="1" si="429"/>
        <v>0</v>
      </c>
      <c r="JN91" s="457">
        <f t="shared" ca="1" si="430"/>
        <v>0</v>
      </c>
      <c r="JO91" s="545" cm="1">
        <f t="array" aca="1" ref="JO91" ca="1">IF(AND($N91=JO$10,$AS91&lt;&gt;0),INDEX(i.LTWFeedLevels,$AS91,12),0)</f>
        <v>0</v>
      </c>
      <c r="JP91" s="630" cm="1">
        <f t="array" aca="1" ref="JP91" ca="1">IF(AND($N91=JP$10,$AT91&lt;&gt;0),INDEX(i.LTWFeedLevels,$AT91,12),0)</f>
        <v>0</v>
      </c>
      <c r="JQ91" s="457">
        <f t="shared" ca="1" si="431"/>
        <v>0</v>
      </c>
      <c r="JR91" s="457">
        <f t="shared" ca="1" si="432"/>
        <v>0</v>
      </c>
      <c r="JS91" s="457">
        <f t="shared" ca="1" si="433"/>
        <v>0</v>
      </c>
      <c r="JT91" s="545" cm="1">
        <f t="array" aca="1" ref="JT91" ca="1">IF(AND($N91=JT$10,$AS91&lt;&gt;0),INDEX(i.LTWFeedLevels,$AS91,12),0)</f>
        <v>0</v>
      </c>
      <c r="JU91" s="630" cm="1">
        <f t="array" aca="1" ref="JU91" ca="1">IF(AND($N91=JU$10,$AT91&lt;&gt;0),INDEX(i.LTWFeedLevels,$AT91,12),0)</f>
        <v>0</v>
      </c>
      <c r="JV91" s="457">
        <f t="shared" ca="1" si="434"/>
        <v>0</v>
      </c>
      <c r="JW91" s="457">
        <f t="shared" ca="1" si="435"/>
        <v>0</v>
      </c>
      <c r="JX91" s="457">
        <f t="shared" ca="1" si="436"/>
        <v>0</v>
      </c>
      <c r="JY91" s="189">
        <f t="shared" ca="1" si="437"/>
        <v>0</v>
      </c>
      <c r="JZ91" s="189">
        <f t="shared" ca="1" si="437"/>
        <v>0</v>
      </c>
      <c r="KA91" s="189">
        <f t="shared" ca="1" si="437"/>
        <v>0</v>
      </c>
      <c r="KB91" s="189">
        <f t="shared" ca="1" si="437"/>
        <v>0</v>
      </c>
      <c r="KC91" s="189">
        <f t="shared" ca="1" si="437"/>
        <v>0</v>
      </c>
      <c r="KD91" s="189">
        <f t="shared" ca="1" si="391"/>
        <v>0</v>
      </c>
      <c r="KE91" s="189">
        <f t="shared" ca="1" si="391"/>
        <v>0</v>
      </c>
      <c r="KF91" s="189">
        <f t="shared" ca="1" si="391"/>
        <v>0</v>
      </c>
      <c r="KG91" s="189">
        <f t="shared" ca="1" si="391"/>
        <v>0</v>
      </c>
      <c r="KH91" s="189">
        <f t="shared" ca="1" si="391"/>
        <v>0</v>
      </c>
      <c r="KI91" s="189">
        <f t="shared" ca="1" si="391"/>
        <v>0</v>
      </c>
      <c r="KJ91" s="189">
        <f t="shared" ca="1" si="391"/>
        <v>0</v>
      </c>
      <c r="KK91" s="189">
        <f t="shared" ca="1" si="391"/>
        <v>0</v>
      </c>
      <c r="KL91" s="189">
        <f t="shared" ca="1" si="391"/>
        <v>0</v>
      </c>
      <c r="KM91" s="189">
        <f t="shared" ca="1" si="391"/>
        <v>0</v>
      </c>
      <c r="KN91" s="189">
        <f t="shared" ca="1" si="392"/>
        <v>0</v>
      </c>
      <c r="KO91" s="189">
        <f t="shared" ca="1" si="392"/>
        <v>0</v>
      </c>
      <c r="KP91" s="189">
        <f t="shared" ca="1" si="392"/>
        <v>0</v>
      </c>
      <c r="KQ91" s="189">
        <f t="shared" ca="1" si="392"/>
        <v>0</v>
      </c>
      <c r="KR91" s="189">
        <f t="shared" ca="1" si="392"/>
        <v>0</v>
      </c>
      <c r="KS91" s="189">
        <f t="shared" ca="1" si="392"/>
        <v>0</v>
      </c>
      <c r="KT91" s="189">
        <f t="shared" ca="1" si="392"/>
        <v>0</v>
      </c>
      <c r="KU91" s="189">
        <f t="shared" ca="1" si="392"/>
        <v>0</v>
      </c>
      <c r="KV91" s="189">
        <f t="shared" ca="1" si="392"/>
        <v>0</v>
      </c>
      <c r="KW91" s="189">
        <f t="shared" ca="1" si="392"/>
        <v>0</v>
      </c>
      <c r="KX91" s="189">
        <f t="shared" ca="1" si="393"/>
        <v>0</v>
      </c>
      <c r="KY91" s="189">
        <f t="shared" ca="1" si="393"/>
        <v>0</v>
      </c>
      <c r="KZ91" s="189">
        <f t="shared" ca="1" si="393"/>
        <v>0</v>
      </c>
      <c r="LA91" s="189">
        <f t="shared" ca="1" si="393"/>
        <v>0</v>
      </c>
      <c r="LB91" s="189">
        <f t="shared" ca="1" si="393"/>
        <v>0</v>
      </c>
      <c r="LC91" s="189">
        <f t="shared" ca="1" si="393"/>
        <v>0</v>
      </c>
      <c r="LD91" s="189">
        <f t="shared" ca="1" si="393"/>
        <v>0</v>
      </c>
      <c r="LE91" s="189">
        <f t="shared" ca="1" si="393"/>
        <v>0</v>
      </c>
      <c r="LF91" s="189">
        <f t="shared" ca="1" si="393"/>
        <v>0</v>
      </c>
      <c r="LG91" s="189">
        <f t="shared" ca="1" si="393"/>
        <v>0</v>
      </c>
      <c r="LH91" s="189">
        <f t="shared" ca="1" si="394"/>
        <v>0</v>
      </c>
      <c r="LI91" s="189">
        <f t="shared" ca="1" si="394"/>
        <v>0</v>
      </c>
      <c r="LJ91" s="189">
        <f t="shared" ca="1" si="394"/>
        <v>0</v>
      </c>
      <c r="LK91" s="189">
        <f t="shared" ca="1" si="394"/>
        <v>0</v>
      </c>
      <c r="LL91" s="189">
        <f t="shared" ca="1" si="394"/>
        <v>0</v>
      </c>
      <c r="LM91" s="189">
        <f t="shared" ca="1" si="394"/>
        <v>0</v>
      </c>
      <c r="LN91" s="189">
        <f t="shared" ca="1" si="394"/>
        <v>0</v>
      </c>
      <c r="LO91" s="189">
        <f t="shared" ca="1" si="394"/>
        <v>0</v>
      </c>
      <c r="LP91" s="189">
        <f t="shared" ca="1" si="394"/>
        <v>0</v>
      </c>
      <c r="LQ91" s="189">
        <f t="shared" ca="1" si="394"/>
        <v>0</v>
      </c>
      <c r="LR91" s="189">
        <f t="shared" ca="1" si="395"/>
        <v>0</v>
      </c>
      <c r="LS91" s="189">
        <f t="shared" ca="1" si="395"/>
        <v>0</v>
      </c>
      <c r="LT91" s="189">
        <f t="shared" ca="1" si="395"/>
        <v>0</v>
      </c>
      <c r="LU91" s="189">
        <f t="shared" ca="1" si="395"/>
        <v>0</v>
      </c>
      <c r="LV91" s="189">
        <f t="shared" ca="1" si="395"/>
        <v>0</v>
      </c>
      <c r="LW91" s="189">
        <f t="shared" ca="1" si="395"/>
        <v>0</v>
      </c>
      <c r="LX91" s="189">
        <f t="shared" ca="1" si="395"/>
        <v>0</v>
      </c>
      <c r="LY91" s="189">
        <f t="shared" ca="1" si="395"/>
        <v>0</v>
      </c>
      <c r="LZ91" s="189">
        <f t="shared" ca="1" si="395"/>
        <v>0</v>
      </c>
      <c r="MA91" s="189">
        <f t="shared" ca="1" si="395"/>
        <v>0</v>
      </c>
      <c r="MB91" s="189">
        <f t="shared" ca="1" si="395"/>
        <v>0</v>
      </c>
      <c r="MC91" s="189">
        <f t="shared" ca="1" si="395"/>
        <v>0</v>
      </c>
      <c r="MD91" s="189">
        <f t="shared" ca="1" si="395"/>
        <v>0</v>
      </c>
      <c r="ME91" s="189">
        <f t="shared" ca="1" si="395"/>
        <v>0</v>
      </c>
      <c r="MF91" s="189">
        <f t="shared" ca="1" si="395"/>
        <v>0</v>
      </c>
      <c r="MG91" s="189">
        <f t="shared" ca="1" si="390"/>
        <v>0</v>
      </c>
      <c r="MH91" s="189">
        <f t="shared" ca="1" si="390"/>
        <v>0</v>
      </c>
      <c r="MI91" s="189">
        <f t="shared" ca="1" si="390"/>
        <v>0</v>
      </c>
      <c r="MJ91" s="189">
        <f t="shared" ca="1" si="390"/>
        <v>0</v>
      </c>
      <c r="MK91" s="189">
        <f t="shared" ca="1" si="390"/>
        <v>0</v>
      </c>
      <c r="ML91" s="189">
        <f t="shared" ca="1" si="390"/>
        <v>0</v>
      </c>
      <c r="MM91" s="189">
        <f t="shared" ca="1" si="390"/>
        <v>0</v>
      </c>
      <c r="MN91" s="189">
        <f t="shared" ca="1" si="390"/>
        <v>0</v>
      </c>
      <c r="MO91" s="189">
        <f t="shared" ca="1" si="390"/>
        <v>0</v>
      </c>
      <c r="MP91" s="189">
        <f t="shared" ca="1" si="388"/>
        <v>0</v>
      </c>
      <c r="MQ91" s="189">
        <f t="shared" ca="1" si="388"/>
        <v>0</v>
      </c>
      <c r="MR91" s="189">
        <f t="shared" ca="1" si="388"/>
        <v>0</v>
      </c>
      <c r="MS91" s="557">
        <f t="shared" ca="1" si="438"/>
        <v>0</v>
      </c>
      <c r="MT91" s="557">
        <f t="shared" ca="1" si="438"/>
        <v>0</v>
      </c>
      <c r="MU91" s="557">
        <f t="shared" ca="1" si="438"/>
        <v>0</v>
      </c>
      <c r="MV91" s="557">
        <f t="shared" ca="1" si="438"/>
        <v>0</v>
      </c>
      <c r="MW91" s="557">
        <f t="shared" ca="1" si="438"/>
        <v>0</v>
      </c>
      <c r="MX91" s="557">
        <f t="shared" ca="1" si="396"/>
        <v>0</v>
      </c>
      <c r="MY91" s="557">
        <f t="shared" ca="1" si="396"/>
        <v>0</v>
      </c>
      <c r="MZ91" s="557">
        <f t="shared" ca="1" si="396"/>
        <v>0</v>
      </c>
      <c r="NA91" s="557">
        <f t="shared" ca="1" si="396"/>
        <v>0</v>
      </c>
      <c r="NB91" s="557">
        <f t="shared" ca="1" si="396"/>
        <v>0</v>
      </c>
      <c r="NC91" s="557">
        <f t="shared" ca="1" si="396"/>
        <v>0</v>
      </c>
      <c r="ND91" s="557">
        <f t="shared" ca="1" si="396"/>
        <v>0</v>
      </c>
      <c r="NE91" s="557">
        <f t="shared" ca="1" si="396"/>
        <v>0</v>
      </c>
      <c r="NF91" s="557">
        <f t="shared" ca="1" si="396"/>
        <v>0</v>
      </c>
      <c r="NG91" s="557">
        <f t="shared" ca="1" si="396"/>
        <v>0</v>
      </c>
      <c r="NH91" s="557">
        <f t="shared" ca="1" si="397"/>
        <v>0</v>
      </c>
      <c r="NI91" s="557">
        <f t="shared" ca="1" si="397"/>
        <v>0</v>
      </c>
      <c r="NJ91" s="557">
        <f t="shared" ca="1" si="397"/>
        <v>0</v>
      </c>
      <c r="NK91" s="557">
        <f t="shared" ca="1" si="397"/>
        <v>0</v>
      </c>
      <c r="NL91" s="557">
        <f t="shared" ca="1" si="397"/>
        <v>0</v>
      </c>
      <c r="NM91" s="557">
        <f t="shared" ca="1" si="397"/>
        <v>0</v>
      </c>
      <c r="NN91" s="557">
        <f t="shared" ca="1" si="397"/>
        <v>0</v>
      </c>
      <c r="NO91" s="557">
        <f t="shared" ca="1" si="397"/>
        <v>0</v>
      </c>
      <c r="NP91" s="557">
        <f t="shared" ca="1" si="397"/>
        <v>0</v>
      </c>
      <c r="NQ91" s="557">
        <f t="shared" ca="1" si="397"/>
        <v>0</v>
      </c>
      <c r="NR91" s="557">
        <f t="shared" ca="1" si="398"/>
        <v>0</v>
      </c>
      <c r="NS91" s="557">
        <f t="shared" ca="1" si="398"/>
        <v>0</v>
      </c>
      <c r="NT91" s="557">
        <f t="shared" ca="1" si="398"/>
        <v>0</v>
      </c>
      <c r="NU91" s="557">
        <f t="shared" ca="1" si="398"/>
        <v>0</v>
      </c>
      <c r="NV91" s="557">
        <f t="shared" ca="1" si="398"/>
        <v>0</v>
      </c>
      <c r="NW91" s="557">
        <f t="shared" ca="1" si="398"/>
        <v>0</v>
      </c>
      <c r="NX91" s="557">
        <f t="shared" ca="1" si="398"/>
        <v>0</v>
      </c>
      <c r="NY91" s="557">
        <f t="shared" ca="1" si="398"/>
        <v>0</v>
      </c>
      <c r="NZ91" s="557">
        <f t="shared" ca="1" si="398"/>
        <v>0</v>
      </c>
      <c r="OA91" s="557">
        <f t="shared" ca="1" si="398"/>
        <v>0</v>
      </c>
      <c r="OB91" s="557">
        <f t="shared" ca="1" si="399"/>
        <v>0</v>
      </c>
      <c r="OC91" s="557">
        <f t="shared" ca="1" si="399"/>
        <v>0</v>
      </c>
      <c r="OD91" s="557">
        <f t="shared" ca="1" si="399"/>
        <v>0</v>
      </c>
      <c r="OE91" s="557">
        <f t="shared" ca="1" si="399"/>
        <v>0</v>
      </c>
      <c r="OF91" s="557">
        <f t="shared" ca="1" si="399"/>
        <v>0</v>
      </c>
      <c r="OG91" s="557">
        <f t="shared" ca="1" si="399"/>
        <v>0</v>
      </c>
      <c r="OH91" s="557">
        <f t="shared" ca="1" si="399"/>
        <v>0</v>
      </c>
      <c r="OI91" s="557">
        <f t="shared" ca="1" si="399"/>
        <v>0</v>
      </c>
      <c r="OJ91" s="557">
        <f t="shared" ca="1" si="399"/>
        <v>0</v>
      </c>
      <c r="OK91" s="557">
        <f t="shared" ca="1" si="399"/>
        <v>0</v>
      </c>
      <c r="OL91" s="557">
        <f t="shared" ca="1" si="400"/>
        <v>0</v>
      </c>
      <c r="OM91" s="557">
        <f t="shared" ca="1" si="400"/>
        <v>0</v>
      </c>
      <c r="ON91" s="557">
        <f t="shared" ca="1" si="400"/>
        <v>0</v>
      </c>
      <c r="OO91" s="557">
        <f t="shared" ca="1" si="400"/>
        <v>0</v>
      </c>
      <c r="OP91" s="557">
        <f t="shared" ca="1" si="400"/>
        <v>0</v>
      </c>
      <c r="OQ91" s="557">
        <f t="shared" ca="1" si="400"/>
        <v>0</v>
      </c>
      <c r="OR91" s="557">
        <f t="shared" ca="1" si="400"/>
        <v>0</v>
      </c>
      <c r="OS91" s="557">
        <f t="shared" ca="1" si="400"/>
        <v>0</v>
      </c>
      <c r="OT91" s="557">
        <f t="shared" ca="1" si="400"/>
        <v>0</v>
      </c>
      <c r="OU91" s="557">
        <f t="shared" ca="1" si="400"/>
        <v>0</v>
      </c>
      <c r="OV91" s="557">
        <f t="shared" ca="1" si="401"/>
        <v>0</v>
      </c>
      <c r="OW91" s="557">
        <f t="shared" ca="1" si="401"/>
        <v>0</v>
      </c>
      <c r="OX91" s="557">
        <f t="shared" ca="1" si="401"/>
        <v>0</v>
      </c>
      <c r="OY91" s="557">
        <f t="shared" ca="1" si="401"/>
        <v>0</v>
      </c>
      <c r="OZ91" s="557">
        <f t="shared" ca="1" si="401"/>
        <v>0</v>
      </c>
      <c r="PA91" s="557">
        <f t="shared" ca="1" si="401"/>
        <v>0</v>
      </c>
      <c r="PB91" s="557">
        <f t="shared" ca="1" si="401"/>
        <v>0</v>
      </c>
      <c r="PC91" s="557">
        <f t="shared" ca="1" si="401"/>
        <v>0</v>
      </c>
      <c r="PD91" s="557">
        <f t="shared" ca="1" si="401"/>
        <v>0</v>
      </c>
      <c r="PE91" s="557">
        <f t="shared" ca="1" si="401"/>
        <v>0</v>
      </c>
      <c r="PF91" s="557">
        <f t="shared" ca="1" si="402"/>
        <v>0</v>
      </c>
      <c r="PG91" s="557">
        <f t="shared" ca="1" si="402"/>
        <v>0</v>
      </c>
      <c r="PH91" s="557">
        <f t="shared" ca="1" si="402"/>
        <v>0</v>
      </c>
      <c r="PI91" s="557">
        <f t="shared" ca="1" si="402"/>
        <v>0</v>
      </c>
      <c r="PJ91" s="557">
        <f t="shared" ca="1" si="402"/>
        <v>0</v>
      </c>
      <c r="PK91" s="557">
        <f t="shared" ca="1" si="402"/>
        <v>0</v>
      </c>
      <c r="PL91" s="557">
        <f t="shared" ca="1" si="402"/>
        <v>0</v>
      </c>
      <c r="PM91" s="557">
        <f t="shared" ca="1" si="402"/>
        <v>0</v>
      </c>
      <c r="PN91" s="557">
        <f t="shared" ca="1" si="402"/>
        <v>0</v>
      </c>
      <c r="PO91" s="557">
        <f t="shared" ca="1" si="402"/>
        <v>0</v>
      </c>
      <c r="PP91" s="557">
        <f t="shared" ca="1" si="403"/>
        <v>0</v>
      </c>
      <c r="PQ91" s="557">
        <f t="shared" ca="1" si="403"/>
        <v>0</v>
      </c>
      <c r="PR91" s="557">
        <f t="shared" ca="1" si="403"/>
        <v>0</v>
      </c>
      <c r="PS91" s="557">
        <f t="shared" ca="1" si="403"/>
        <v>0</v>
      </c>
      <c r="PT91" s="557">
        <f t="shared" ca="1" si="403"/>
        <v>0</v>
      </c>
      <c r="PU91" s="557">
        <f t="shared" ca="1" si="403"/>
        <v>0</v>
      </c>
      <c r="PV91" s="557">
        <f t="shared" ca="1" si="403"/>
        <v>0</v>
      </c>
      <c r="PW91" s="557">
        <f t="shared" ca="1" si="403"/>
        <v>0</v>
      </c>
      <c r="PX91" s="557">
        <f t="shared" ca="1" si="403"/>
        <v>0</v>
      </c>
      <c r="PY91" s="557">
        <f t="shared" ca="1" si="403"/>
        <v>0</v>
      </c>
      <c r="PZ91" s="557">
        <f t="shared" ca="1" si="404"/>
        <v>0</v>
      </c>
      <c r="QA91" s="557">
        <f t="shared" ca="1" si="404"/>
        <v>0</v>
      </c>
      <c r="QB91" s="557">
        <f t="shared" ca="1" si="404"/>
        <v>0</v>
      </c>
      <c r="QC91" s="557">
        <f t="shared" ca="1" si="404"/>
        <v>0</v>
      </c>
      <c r="QD91" s="557">
        <f t="shared" ca="1" si="404"/>
        <v>0</v>
      </c>
      <c r="QE91" s="557">
        <f t="shared" ca="1" si="404"/>
        <v>0</v>
      </c>
      <c r="QF91" s="557">
        <f t="shared" ca="1" si="404"/>
        <v>0</v>
      </c>
      <c r="QG91" s="557">
        <f t="shared" ca="1" si="404"/>
        <v>0</v>
      </c>
      <c r="QH91" s="557">
        <f t="shared" ca="1" si="404"/>
        <v>0</v>
      </c>
      <c r="QI91" s="557">
        <f t="shared" ca="1" si="404"/>
        <v>0</v>
      </c>
      <c r="QJ91" s="557">
        <f t="shared" ca="1" si="405"/>
        <v>0</v>
      </c>
      <c r="QK91" s="557">
        <f t="shared" ca="1" si="405"/>
        <v>0</v>
      </c>
      <c r="QL91" s="557">
        <f t="shared" ca="1" si="405"/>
        <v>0</v>
      </c>
      <c r="QM91" s="557">
        <f t="shared" ca="1" si="405"/>
        <v>0</v>
      </c>
      <c r="QN91" s="557">
        <f t="shared" ca="1" si="405"/>
        <v>0</v>
      </c>
      <c r="QO91" s="557">
        <f t="shared" ca="1" si="405"/>
        <v>0</v>
      </c>
      <c r="QP91" s="557">
        <f t="shared" ca="1" si="405"/>
        <v>0</v>
      </c>
      <c r="QQ91" s="557">
        <f t="shared" ca="1" si="405"/>
        <v>0</v>
      </c>
      <c r="QR91" s="557">
        <f t="shared" ca="1" si="405"/>
        <v>0</v>
      </c>
      <c r="QS91" s="557">
        <f t="shared" ca="1" si="405"/>
        <v>0</v>
      </c>
      <c r="QT91" s="557">
        <f t="shared" ca="1" si="406"/>
        <v>0</v>
      </c>
      <c r="QU91" s="557">
        <f t="shared" ca="1" si="406"/>
        <v>0</v>
      </c>
      <c r="QV91" s="557">
        <f t="shared" ca="1" si="406"/>
        <v>0</v>
      </c>
      <c r="QW91" s="557">
        <f t="shared" ca="1" si="406"/>
        <v>0</v>
      </c>
      <c r="QX91" s="557">
        <f t="shared" ca="1" si="406"/>
        <v>0</v>
      </c>
      <c r="QY91" s="557">
        <f t="shared" ca="1" si="406"/>
        <v>0</v>
      </c>
      <c r="QZ91" s="557">
        <f t="shared" ca="1" si="406"/>
        <v>0</v>
      </c>
      <c r="RA91" s="557">
        <f t="shared" ca="1" si="406"/>
        <v>0</v>
      </c>
      <c r="RB91" s="557">
        <f t="shared" ca="1" si="406"/>
        <v>0</v>
      </c>
      <c r="RC91" s="557">
        <f t="shared" ca="1" si="406"/>
        <v>0</v>
      </c>
      <c r="RD91" s="557">
        <f t="shared" ca="1" si="407"/>
        <v>0</v>
      </c>
      <c r="RE91" s="557">
        <f t="shared" ca="1" si="407"/>
        <v>0</v>
      </c>
      <c r="RF91" s="557">
        <f t="shared" ca="1" si="407"/>
        <v>0</v>
      </c>
      <c r="RG91" s="557">
        <f t="shared" ca="1" si="407"/>
        <v>0</v>
      </c>
      <c r="RH91" s="557">
        <f t="shared" ca="1" si="407"/>
        <v>0</v>
      </c>
      <c r="RI91" s="557">
        <f t="shared" ca="1" si="407"/>
        <v>0</v>
      </c>
      <c r="RJ91" s="557">
        <f t="shared" ca="1" si="407"/>
        <v>0</v>
      </c>
      <c r="RK91" s="557">
        <f t="shared" ca="1" si="407"/>
        <v>0</v>
      </c>
      <c r="RL91" s="557">
        <f t="shared" ca="1" si="407"/>
        <v>0</v>
      </c>
      <c r="RM91" s="557">
        <f t="shared" ca="1" si="407"/>
        <v>0</v>
      </c>
      <c r="RN91" s="557">
        <f t="shared" ca="1" si="408"/>
        <v>0</v>
      </c>
      <c r="RO91" s="557">
        <f t="shared" ca="1" si="408"/>
        <v>0</v>
      </c>
      <c r="RP91" s="557">
        <f t="shared" ca="1" si="408"/>
        <v>0</v>
      </c>
      <c r="RQ91" s="557">
        <f t="shared" ca="1" si="408"/>
        <v>0</v>
      </c>
      <c r="RR91" s="557">
        <f t="shared" ca="1" si="408"/>
        <v>0</v>
      </c>
      <c r="RS91" s="557">
        <f t="shared" ca="1" si="408"/>
        <v>0</v>
      </c>
      <c r="RT91" s="557">
        <f t="shared" ca="1" si="408"/>
        <v>0</v>
      </c>
      <c r="RU91" s="557">
        <f t="shared" ca="1" si="408"/>
        <v>0</v>
      </c>
      <c r="RV91" s="557">
        <f t="shared" ca="1" si="408"/>
        <v>0</v>
      </c>
      <c r="RW91" s="557">
        <f t="shared" ca="1" si="408"/>
        <v>0</v>
      </c>
      <c r="RX91" s="557">
        <f t="shared" ca="1" si="409"/>
        <v>0</v>
      </c>
      <c r="RY91" s="557">
        <f t="shared" ca="1" si="409"/>
        <v>0</v>
      </c>
      <c r="RZ91" s="557">
        <f t="shared" ca="1" si="409"/>
        <v>0</v>
      </c>
      <c r="SA91" s="557">
        <f t="shared" ca="1" si="409"/>
        <v>0</v>
      </c>
      <c r="SB91" s="557">
        <f t="shared" ca="1" si="409"/>
        <v>0</v>
      </c>
      <c r="SC91" s="557">
        <f t="shared" ca="1" si="409"/>
        <v>0</v>
      </c>
      <c r="SD91" s="557">
        <f t="shared" ca="1" si="409"/>
        <v>0</v>
      </c>
      <c r="SE91" s="557">
        <f t="shared" ca="1" si="409"/>
        <v>0</v>
      </c>
      <c r="SF91" s="557">
        <f t="shared" ca="1" si="409"/>
        <v>0</v>
      </c>
      <c r="SG91" s="557">
        <f t="shared" ca="1" si="409"/>
        <v>0</v>
      </c>
      <c r="SH91" s="557">
        <f t="shared" ca="1" si="410"/>
        <v>0</v>
      </c>
      <c r="SI91" s="557">
        <f t="shared" ca="1" si="410"/>
        <v>0</v>
      </c>
      <c r="SJ91" s="557">
        <f t="shared" ca="1" si="410"/>
        <v>0</v>
      </c>
      <c r="SK91" s="557">
        <f t="shared" ca="1" si="410"/>
        <v>0</v>
      </c>
      <c r="SL91" s="557">
        <f t="shared" ca="1" si="410"/>
        <v>0</v>
      </c>
      <c r="SM91" s="557">
        <f t="shared" ca="1" si="410"/>
        <v>0</v>
      </c>
      <c r="SN91" s="557">
        <f t="shared" ca="1" si="410"/>
        <v>0</v>
      </c>
      <c r="SO91" s="557">
        <f t="shared" ca="1" si="410"/>
        <v>0</v>
      </c>
      <c r="SP91" s="557">
        <f t="shared" ca="1" si="410"/>
        <v>0</v>
      </c>
      <c r="SQ91" s="557">
        <f t="shared" ca="1" si="410"/>
        <v>0</v>
      </c>
      <c r="SR91" s="557">
        <f t="shared" ca="1" si="411"/>
        <v>0</v>
      </c>
      <c r="SS91" s="557">
        <f t="shared" ca="1" si="411"/>
        <v>0</v>
      </c>
      <c r="ST91" s="557">
        <f t="shared" ca="1" si="411"/>
        <v>0</v>
      </c>
      <c r="SU91" s="557">
        <f t="shared" ca="1" si="411"/>
        <v>0</v>
      </c>
      <c r="SV91" s="557">
        <f t="shared" ca="1" si="411"/>
        <v>0</v>
      </c>
      <c r="SW91" s="557">
        <f t="shared" ca="1" si="411"/>
        <v>0</v>
      </c>
      <c r="SX91" s="557">
        <f t="shared" ca="1" si="411"/>
        <v>0</v>
      </c>
      <c r="SY91" s="557">
        <f t="shared" ca="1" si="411"/>
        <v>0</v>
      </c>
      <c r="SZ91" s="557">
        <f t="shared" ca="1" si="411"/>
        <v>0</v>
      </c>
      <c r="TA91" s="557">
        <f t="shared" ca="1" si="411"/>
        <v>0</v>
      </c>
      <c r="TB91" s="557">
        <f t="shared" ca="1" si="412"/>
        <v>0</v>
      </c>
      <c r="TC91" s="557">
        <f t="shared" ca="1" si="412"/>
        <v>0</v>
      </c>
      <c r="TD91" s="557">
        <f t="shared" ca="1" si="412"/>
        <v>0</v>
      </c>
      <c r="TE91" s="557">
        <f t="shared" ca="1" si="412"/>
        <v>0</v>
      </c>
      <c r="TF91" s="557">
        <f t="shared" ca="1" si="412"/>
        <v>0</v>
      </c>
      <c r="TG91" s="557">
        <f t="shared" ca="1" si="412"/>
        <v>0</v>
      </c>
      <c r="TH91" s="557">
        <f t="shared" ca="1" si="412"/>
        <v>0</v>
      </c>
      <c r="TI91" s="557">
        <f t="shared" ca="1" si="412"/>
        <v>0</v>
      </c>
      <c r="TJ91" s="557">
        <f t="shared" ca="1" si="412"/>
        <v>0</v>
      </c>
      <c r="TK91" s="557">
        <f t="shared" ca="1" si="412"/>
        <v>0</v>
      </c>
      <c r="TL91" s="557">
        <f t="shared" ca="1" si="413"/>
        <v>0</v>
      </c>
      <c r="TM91" s="557">
        <f t="shared" ca="1" si="413"/>
        <v>0</v>
      </c>
      <c r="TN91" s="557">
        <f t="shared" ca="1" si="413"/>
        <v>0</v>
      </c>
      <c r="TO91" s="557">
        <f t="shared" ca="1" si="413"/>
        <v>0</v>
      </c>
      <c r="TP91" s="557">
        <f t="shared" ca="1" si="413"/>
        <v>0</v>
      </c>
      <c r="TQ91" s="557">
        <f t="shared" ca="1" si="413"/>
        <v>0</v>
      </c>
      <c r="TR91" s="557">
        <f t="shared" ca="1" si="413"/>
        <v>0</v>
      </c>
      <c r="TS91" s="557">
        <f t="shared" ca="1" si="413"/>
        <v>0</v>
      </c>
      <c r="TT91" s="557">
        <f t="shared" ca="1" si="413"/>
        <v>0</v>
      </c>
      <c r="TU91" s="557">
        <f t="shared" ca="1" si="413"/>
        <v>0</v>
      </c>
      <c r="TV91" s="557">
        <f t="shared" ca="1" si="414"/>
        <v>0</v>
      </c>
      <c r="TW91" s="557">
        <f t="shared" ca="1" si="414"/>
        <v>0</v>
      </c>
      <c r="TX91" s="557">
        <f t="shared" ca="1" si="414"/>
        <v>0</v>
      </c>
      <c r="TY91" s="557">
        <f t="shared" ca="1" si="414"/>
        <v>0</v>
      </c>
      <c r="TZ91" s="557">
        <f t="shared" ca="1" si="414"/>
        <v>0</v>
      </c>
      <c r="UA91" s="557">
        <f t="shared" ca="1" si="414"/>
        <v>0</v>
      </c>
      <c r="UB91" s="557">
        <f t="shared" ca="1" si="414"/>
        <v>0</v>
      </c>
      <c r="UC91" s="557">
        <f t="shared" ca="1" si="414"/>
        <v>0</v>
      </c>
      <c r="UD91" s="557">
        <f t="shared" ca="1" si="414"/>
        <v>0</v>
      </c>
      <c r="UE91" s="557">
        <f t="shared" ca="1" si="414"/>
        <v>0</v>
      </c>
      <c r="UF91" s="557">
        <f t="shared" ca="1" si="415"/>
        <v>0</v>
      </c>
      <c r="UG91" s="557">
        <f t="shared" ca="1" si="415"/>
        <v>0</v>
      </c>
      <c r="UH91" s="557">
        <f t="shared" ca="1" si="415"/>
        <v>0</v>
      </c>
      <c r="UI91" s="557">
        <f t="shared" ca="1" si="415"/>
        <v>0</v>
      </c>
      <c r="UJ91" s="557">
        <f t="shared" ca="1" si="415"/>
        <v>0</v>
      </c>
      <c r="UK91" s="557">
        <f t="shared" ca="1" si="415"/>
        <v>0</v>
      </c>
      <c r="UL91" s="557">
        <f t="shared" ca="1" si="415"/>
        <v>0</v>
      </c>
      <c r="UM91" s="557">
        <f t="shared" ca="1" si="415"/>
        <v>0</v>
      </c>
      <c r="UN91" s="557">
        <f t="shared" ca="1" si="415"/>
        <v>0</v>
      </c>
      <c r="UO91" s="557">
        <f t="shared" ca="1" si="415"/>
        <v>0</v>
      </c>
      <c r="UP91" s="557">
        <f t="shared" ca="1" si="416"/>
        <v>0</v>
      </c>
      <c r="UQ91" s="557">
        <f t="shared" ca="1" si="416"/>
        <v>0</v>
      </c>
      <c r="UR91" s="557">
        <f t="shared" ca="1" si="416"/>
        <v>0</v>
      </c>
      <c r="US91" s="557">
        <f t="shared" ca="1" si="416"/>
        <v>0</v>
      </c>
      <c r="UT91" s="557">
        <f t="shared" ca="1" si="416"/>
        <v>0</v>
      </c>
      <c r="UU91" s="557">
        <f t="shared" ca="1" si="416"/>
        <v>0</v>
      </c>
      <c r="UV91" s="557">
        <f t="shared" ca="1" si="416"/>
        <v>0</v>
      </c>
      <c r="UW91" s="557">
        <f t="shared" ca="1" si="416"/>
        <v>0</v>
      </c>
      <c r="UX91" s="557">
        <f t="shared" ca="1" si="416"/>
        <v>0</v>
      </c>
      <c r="UY91" s="557">
        <f t="shared" ca="1" si="416"/>
        <v>0</v>
      </c>
      <c r="UZ91" s="557">
        <f t="shared" ca="1" si="416"/>
        <v>0</v>
      </c>
      <c r="VA91" s="557">
        <f t="shared" ca="1" si="416"/>
        <v>0</v>
      </c>
      <c r="VB91" s="557">
        <f t="shared" ca="1" si="416"/>
        <v>0</v>
      </c>
      <c r="VC91" s="557">
        <f t="shared" ca="1" si="416"/>
        <v>0</v>
      </c>
      <c r="VD91" s="557">
        <f t="shared" ca="1" si="416"/>
        <v>0</v>
      </c>
      <c r="VE91" s="557">
        <f t="shared" ca="1" si="416"/>
        <v>0</v>
      </c>
      <c r="VF91" s="557">
        <f t="shared" ca="1" si="416"/>
        <v>0</v>
      </c>
      <c r="VG91" s="557">
        <f t="shared" ca="1" si="416"/>
        <v>0</v>
      </c>
      <c r="VH91" s="557">
        <f t="shared" ca="1" si="416"/>
        <v>0</v>
      </c>
      <c r="VI91" s="557">
        <f t="shared" ca="1" si="416"/>
        <v>0</v>
      </c>
      <c r="VJ91" s="557">
        <f t="shared" ca="1" si="416"/>
        <v>0</v>
      </c>
      <c r="VK91" s="557">
        <f t="shared" ca="1" si="416"/>
        <v>0</v>
      </c>
      <c r="VL91" s="557">
        <f t="shared" ca="1" si="416"/>
        <v>0</v>
      </c>
      <c r="VM91" s="557">
        <f t="shared" ca="1" si="416"/>
        <v>0</v>
      </c>
      <c r="VN91" s="557">
        <f t="shared" ca="1" si="416"/>
        <v>0</v>
      </c>
      <c r="VO91" s="557">
        <f t="shared" ca="1" si="416"/>
        <v>0</v>
      </c>
      <c r="VP91" s="189">
        <f t="shared" ca="1" si="301"/>
        <v>0</v>
      </c>
      <c r="VQ91" s="189">
        <f t="shared" ca="1" si="301"/>
        <v>0</v>
      </c>
      <c r="VR91" s="189">
        <f t="shared" ca="1" si="301"/>
        <v>0</v>
      </c>
      <c r="VS91" s="189">
        <f t="shared" ca="1" si="301"/>
        <v>0</v>
      </c>
      <c r="VT91" s="189">
        <f t="shared" ca="1" si="301"/>
        <v>0</v>
      </c>
      <c r="VU91" s="230">
        <f t="shared" ca="1" si="302"/>
        <v>0</v>
      </c>
      <c r="VV91" s="189">
        <f t="shared" ca="1" si="303"/>
        <v>0</v>
      </c>
      <c r="VW91" s="189">
        <f t="shared" ca="1" si="303"/>
        <v>0</v>
      </c>
      <c r="VX91" s="189">
        <f t="shared" ca="1" si="303"/>
        <v>0</v>
      </c>
      <c r="VY91" s="189">
        <f t="shared" ca="1" si="303"/>
        <v>0</v>
      </c>
      <c r="VZ91" s="189">
        <f t="shared" ca="1" si="303"/>
        <v>0</v>
      </c>
      <c r="WA91" s="230">
        <f t="shared" ca="1" si="304"/>
        <v>0</v>
      </c>
      <c r="WB91" s="231">
        <f t="shared" ca="1" si="305"/>
        <v>0</v>
      </c>
      <c r="WC91" s="231">
        <f t="shared" ca="1" si="305"/>
        <v>0</v>
      </c>
      <c r="WD91" s="231">
        <f t="shared" ca="1" si="305"/>
        <v>0</v>
      </c>
      <c r="WE91" s="231">
        <f t="shared" ca="1" si="305"/>
        <v>0</v>
      </c>
      <c r="WF91" s="544">
        <f t="shared" ca="1" si="306"/>
        <v>0</v>
      </c>
      <c r="WG91" s="231">
        <f t="shared" ca="1" si="307"/>
        <v>0</v>
      </c>
      <c r="WH91" s="231">
        <f t="shared" ca="1" si="307"/>
        <v>0</v>
      </c>
      <c r="WI91" s="231">
        <f t="shared" ca="1" si="307"/>
        <v>0</v>
      </c>
      <c r="WJ91" s="231">
        <f t="shared" ca="1" si="307"/>
        <v>0</v>
      </c>
      <c r="WK91" s="544">
        <f t="shared" ca="1" si="308"/>
        <v>0</v>
      </c>
      <c r="WL91" s="544">
        <f t="shared" ca="1" si="308"/>
        <v>0</v>
      </c>
      <c r="WM91" s="544">
        <f t="shared" ca="1" si="308"/>
        <v>0</v>
      </c>
      <c r="WN91" s="544">
        <f t="shared" ca="1" si="308"/>
        <v>0</v>
      </c>
      <c r="WO91" s="544">
        <f t="shared" ca="1" si="308"/>
        <v>0</v>
      </c>
      <c r="WP91" s="544">
        <f t="shared" ca="1" si="308"/>
        <v>0</v>
      </c>
      <c r="WQ91" s="544">
        <f t="shared" ca="1" si="308"/>
        <v>0</v>
      </c>
      <c r="WR91" s="535" cm="1">
        <f t="array" aca="1" ref="WR91" ca="1">INDEX(WR$13:WR90,$B91+1,1)</f>
        <v>0</v>
      </c>
      <c r="WS91" s="411">
        <f t="shared" ca="1" si="309"/>
        <v>67</v>
      </c>
      <c r="WT91" s="18"/>
      <c r="WU91" s="535" cm="1">
        <f t="array" aca="1" ref="WU91" ca="1">INDEX(WU$13:WU90,$B91+1,1)</f>
        <v>0</v>
      </c>
      <c r="WV91" s="411">
        <f t="shared" si="310"/>
        <v>0</v>
      </c>
      <c r="WW91" s="535" cm="1">
        <f t="array" aca="1" ref="WW91" ca="1">INDEX(WW$13:WW90,$B91+1,1)</f>
        <v>0</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535" t="str" cm="1">
        <f t="array" aca="1" ref="XH91" ca="1">INDEX(XH$13:XH90,$B91+1,1)</f>
        <v>-</v>
      </c>
      <c r="XI91" s="535" t="str" cm="1">
        <f t="array" aca="1" ref="XI91" ca="1">INDEX(XI$13:XI90,$B91+1,1)</f>
        <v>-</v>
      </c>
      <c r="XJ91" s="535" t="str" cm="1">
        <f t="array" aca="1" ref="XJ91" ca="1">INDEX(XJ$13:XJ90,$B91+1,1)</f>
        <v>-</v>
      </c>
      <c r="XK91" s="535" t="str" cm="1">
        <f t="array" aca="1" ref="XK91" ca="1">INDEX(XK$13:XK90,$B91+1,1)</f>
        <v>-</v>
      </c>
      <c r="XL91" s="535" t="str" cm="1">
        <f t="array" aca="1" ref="XL91" ca="1">INDEX(XL$13:XL90,$B91+1,1)</f>
        <v>-</v>
      </c>
      <c r="XM91" s="535" t="str" cm="1">
        <f t="array" aca="1" ref="XM91" ca="1">INDEX(XM$13:XM90,$B91+1,1)</f>
        <v>-</v>
      </c>
      <c r="XN91" s="18"/>
      <c r="XO91" s="411" t="b">
        <f t="shared" ca="1" si="311"/>
        <v>0</v>
      </c>
      <c r="XP91" s="535" t="str" cm="1">
        <f t="array" aca="1" ref="XP91" ca="1">INDEX(XP$13:XP90,$B91+1,1)</f>
        <v>-</v>
      </c>
      <c r="XQ91" s="535" t="str" cm="1">
        <f t="array" aca="1" ref="XQ91" ca="1">INDEX(XQ$13:XQ90,$B91+1,1)</f>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411">
        <f t="shared" ca="1" si="312"/>
        <v>0.35</v>
      </c>
      <c r="XW91" s="535" cm="1">
        <f t="array" aca="1" ref="XW91" ca="1">INDEX(XW$13:XW90,$B91+1,1)</f>
        <v>0</v>
      </c>
      <c r="XX91" s="535" cm="1">
        <f t="array" aca="1" ref="XX91" ca="1">INDEX(XX$13:XX90,$B91+1,1)</f>
        <v>0</v>
      </c>
      <c r="XY91" s="535" cm="1">
        <f t="array" aca="1" ref="XY91" ca="1">INDEX(XY$13:XY90,$B91+1,1)</f>
        <v>1</v>
      </c>
      <c r="XZ91" s="535" cm="1">
        <f t="array" aca="1" ref="XZ91" ca="1">INDEX(XZ$13:XZ90,$B91+1,1)</f>
        <v>0</v>
      </c>
      <c r="YA91" s="535" t="str" cm="1">
        <f t="array" aca="1" ref="YA91" ca="1">INDEX(YA$13:YA90,$B91+1,1)</f>
        <v>-</v>
      </c>
      <c r="YB91" s="545" cm="1">
        <f t="array" aca="1" ref="YB91" ca="1">INDEX(i.AgeJ,$AD91,1)</f>
        <v>0</v>
      </c>
      <c r="YC91" s="535" t="str" cm="1">
        <f t="array" aca="1" ref="YC91" ca="1">INDEX(YC$13:YC90,$B91+1,1)</f>
        <v>-</v>
      </c>
      <c r="YD91" s="411" t="str">
        <f t="shared" si="313"/>
        <v>-</v>
      </c>
      <c r="YE91" s="411" t="str">
        <f t="shared" si="313"/>
        <v>-</v>
      </c>
      <c r="YF91" s="535" t="str" cm="1">
        <f t="array" aca="1" ref="YF91" ca="1">INDEX(YF$13:YF90,$B91+1,1)</f>
        <v>-</v>
      </c>
      <c r="YG91" s="535" t="str" cm="1">
        <f t="array" aca="1" ref="YG91" ca="1">INDEX(YG$13:YG90,$B91+1,1)</f>
        <v>-</v>
      </c>
      <c r="YH91" s="535" t="str" cm="1">
        <f t="array" aca="1" ref="YH91" ca="1">INDEX(YH$13:YH90,$B91+1,1)</f>
        <v>-</v>
      </c>
      <c r="YI91" s="535" t="str" cm="1">
        <f t="array" aca="1" ref="YI91" ca="1">INDEX(YI$13:YI90,$B91+1,1)</f>
        <v>-</v>
      </c>
      <c r="YJ91" s="535" t="str" cm="1">
        <f t="array" aca="1" ref="YJ91" ca="1">INDEX(YJ$13:YJ90,$B91+1,1)</f>
        <v>-</v>
      </c>
      <c r="YK91" s="535" t="b" cm="1">
        <f t="array" aca="1" ref="YK91" ca="1">INDEX(YK$13:YK90,$B91+1,1)</f>
        <v>1</v>
      </c>
      <c r="YL91" s="535" t="str" cm="1">
        <f t="array" aca="1" ref="YL91" ca="1">INDEX(YL$13:YL90,$B91+1,1)</f>
        <v>-</v>
      </c>
      <c r="YM91" s="535" cm="1">
        <f t="array" aca="1" ref="YM91" ca="1">INDEX(YM$13:YM90,$B91+1,1)</f>
        <v>0</v>
      </c>
      <c r="YN91" s="535" cm="1">
        <f t="array" aca="1" ref="YN91" ca="1">INDEX(YN$13:YN90,$B91+1,1)</f>
        <v>0</v>
      </c>
      <c r="YO91" s="535" cm="1">
        <f t="array" aca="1" ref="YO91" ca="1">INDEX(YO$13:YO90,$B91+1,1)</f>
        <v>0</v>
      </c>
      <c r="YP91" s="18"/>
      <c r="YQ91" s="411">
        <f t="shared" si="314"/>
        <v>50</v>
      </c>
      <c r="YR91" s="411">
        <f t="shared" si="314"/>
        <v>50</v>
      </c>
      <c r="YS91" s="411">
        <f t="shared" si="314"/>
        <v>50</v>
      </c>
      <c r="YT91" s="411">
        <f t="shared" si="314"/>
        <v>50</v>
      </c>
      <c r="YU91" s="535" cm="1">
        <f t="array" aca="1" ref="YU91" ca="1">INDEX(YU$13:YU90,$B91+1,1)</f>
        <v>1</v>
      </c>
      <c r="YV91" s="535" cm="1">
        <f t="array" aca="1" ref="YV91" ca="1">INDEX(YV$13:YV90,$B91+1,1)</f>
        <v>1</v>
      </c>
      <c r="YW91" s="535" cm="1">
        <f t="array" aca="1" ref="YW91" ca="1">INDEX(YW$13:YW90,$B91+1,1)</f>
        <v>1</v>
      </c>
      <c r="YX91" s="535" cm="1">
        <f t="array" aca="1" ref="YX91" ca="1">INDEX(YX$13:YX90,$B91+1,1)</f>
        <v>1</v>
      </c>
      <c r="YY91" s="535" t="str" cm="1">
        <f t="array" aca="1" ref="YY91" ca="1">INDEX(YY$13:YY90,$B91+1,1)</f>
        <v>-</v>
      </c>
      <c r="YZ91" s="535" t="str" cm="1">
        <f t="array" aca="1" ref="YZ91" ca="1">INDEX(YZ$13:YZ90,$B91+1,1)</f>
        <v>-</v>
      </c>
      <c r="ZA91" s="535" t="str" cm="1">
        <f t="array" aca="1" ref="ZA91" ca="1">INDEX(ZA$13:ZA90,$B91+1,1)</f>
        <v>-</v>
      </c>
      <c r="ZB91" s="535" t="str" cm="1">
        <f t="array" aca="1" ref="ZB91" ca="1">INDEX(ZB$13:ZB90,$B91+1,1)</f>
        <v>-</v>
      </c>
      <c r="ZC91" s="535" t="str" cm="1">
        <f t="array" aca="1" ref="ZC91" ca="1">INDEX(ZC$13:ZC90,$B91+1,1)</f>
        <v>-</v>
      </c>
      <c r="ZD91" s="18"/>
      <c r="ZE91" s="411">
        <f t="shared" ca="1" si="315"/>
        <v>1</v>
      </c>
      <c r="ZF91" s="18"/>
      <c r="ZG91" s="535" t="str" cm="1">
        <f t="array" aca="1" ref="ZG91" ca="1">INDEX(ZG$13:ZG90,$B91+1,1)</f>
        <v>-</v>
      </c>
      <c r="ZH91" s="535" t="str" cm="1">
        <f t="array" aca="1" ref="ZH91" ca="1">INDEX(ZH$13:ZH90,$B91+1,1)</f>
        <v>-</v>
      </c>
      <c r="ZI91" s="535" t="str" cm="1">
        <f t="array" aca="1" ref="ZI91" ca="1">INDEX(ZI$13:ZI90,$B91+1,1)</f>
        <v>-</v>
      </c>
      <c r="ZJ91" s="535" t="str" cm="1">
        <f t="array" aca="1" ref="ZJ91" ca="1">INDEX(ZJ$13:ZJ90,$B91+1,1)</f>
        <v>-</v>
      </c>
      <c r="ZK91" s="535" t="str" cm="1">
        <f t="array" aca="1" ref="ZK91" ca="1">INDEX(ZK$13:ZK90,$B91+1,1)</f>
        <v>-</v>
      </c>
      <c r="ZL91" s="535" t="str" cm="1">
        <f t="array" aca="1" ref="ZL91" ca="1">INDEX(ZL$13:ZL90,$B91+1,1)</f>
        <v>-</v>
      </c>
      <c r="ZM91" s="535" t="str" cm="1">
        <f t="array" aca="1" ref="ZM91" ca="1">INDEX(ZM$13:ZM90,$B91+1,1)</f>
        <v>-</v>
      </c>
      <c r="ZN91" s="535" t="str" cm="1">
        <f t="array" aca="1" ref="ZN91" ca="1">INDEX(ZN$13:ZN90,$B91+1,1)</f>
        <v>-</v>
      </c>
      <c r="ZO91" s="543">
        <f t="shared" ca="1" si="316"/>
        <v>652</v>
      </c>
      <c r="ZP91" s="543">
        <f t="shared" ca="1" si="316"/>
        <v>686</v>
      </c>
      <c r="ZQ91" s="543">
        <f t="shared" ca="1" si="316"/>
        <v>721</v>
      </c>
      <c r="ZR91" s="459">
        <f t="shared" ca="1" si="317"/>
        <v>469</v>
      </c>
      <c r="ZS91" s="459">
        <f t="shared" ca="1" si="317"/>
        <v>504</v>
      </c>
      <c r="ZT91" s="459">
        <f t="shared" ca="1" si="317"/>
        <v>539</v>
      </c>
      <c r="ZU91" s="459">
        <f t="shared" ca="1" si="318"/>
        <v>385</v>
      </c>
      <c r="ZV91" s="459">
        <f t="shared" ca="1" si="318"/>
        <v>420</v>
      </c>
      <c r="ZW91" s="459">
        <f t="shared" ca="1" si="318"/>
        <v>455</v>
      </c>
      <c r="ZX91" s="535" t="str" cm="1">
        <f t="array" aca="1" ref="ZX91" ca="1">INDEX(ZX$13:ZX90,$B91+1,1)</f>
        <v>-</v>
      </c>
      <c r="ZY91" s="535" t="str" cm="1">
        <f t="array" aca="1" ref="ZY91" ca="1">INDEX(ZY$13:ZY90,$B91+1,1)</f>
        <v>-</v>
      </c>
      <c r="ZZ91" s="535" t="str" cm="1">
        <f t="array" aca="1" ref="ZZ91" ca="1">INDEX(ZZ$13:ZZ90,$B91+1,1)</f>
        <v>-</v>
      </c>
      <c r="AAA91" s="535" t="str" cm="1">
        <f t="array" aca="1" ref="AAA91" ca="1">INDEX(AAA$13:AAA90,$B91+1,1)</f>
        <v>-</v>
      </c>
      <c r="AAB91" s="535" t="str" cm="1">
        <f t="array" aca="1" ref="AAB91" ca="1">INDEX(AAB$13:AAB90,$B91+1,1)</f>
        <v>-</v>
      </c>
      <c r="AAC91" s="535" t="str" cm="1">
        <f t="array" aca="1" ref="AAC91" ca="1">INDEX(AAC$13:AAC90,$B91+1,1)</f>
        <v>-</v>
      </c>
      <c r="AAD91" s="535" t="str" cm="1">
        <f t="array" aca="1" ref="AAD91" ca="1">INDEX(AAD$13:AAD90,$B91+1,1)</f>
        <v>-</v>
      </c>
      <c r="AAE91" s="535" t="str" cm="1">
        <f t="array" aca="1" ref="AAE91" ca="1">INDEX(AAE$13:AAE90,$B91+1,1)</f>
        <v>-</v>
      </c>
      <c r="AAF91" s="535" t="str" cm="1">
        <f t="array" aca="1" ref="AAF91" ca="1">INDEX(AAF$13:AAF90,$B91+1,1)</f>
        <v>-</v>
      </c>
      <c r="AAG91" s="535" t="str" cm="1">
        <f t="array" aca="1" ref="AAG91" ca="1">INDEX(AAG$13:AAG90,$B91+1,1)</f>
        <v>-</v>
      </c>
      <c r="AAH91" s="535" t="str" cm="1">
        <f t="array" aca="1" ref="AAH91" ca="1">INDEX(AAH$13:AAH90,$B91+1,1)</f>
        <v>-</v>
      </c>
      <c r="AAI91" s="535" t="str" cm="1">
        <f t="array" aca="1" ref="AAI91" ca="1">INDEX(AAI$13:AAI90,$B91+1,1)</f>
        <v>-</v>
      </c>
      <c r="AAJ91" s="535" t="str" cm="1">
        <f t="array" aca="1" ref="AAJ91" ca="1">INDEX(AAJ$13:AAJ90,$B91+1,1)</f>
        <v>-</v>
      </c>
      <c r="AAK91" s="535" t="str" cm="1">
        <f t="array" aca="1" ref="AAK91" ca="1">INDEX(AAK$13:AAK90,$B91+1,1)</f>
        <v>-</v>
      </c>
      <c r="AAL91" s="535" cm="1">
        <f t="array" aca="1" ref="AAL91" ca="1">INDEX(AAL$13:AAL90,$B91+1,1)</f>
        <v>0</v>
      </c>
      <c r="AAM91" s="535" t="str" cm="1">
        <f t="array" aca="1" ref="AAM91" ca="1">INDEX(AAM$13:AAM90,$B91+1,1)</f>
        <v>-</v>
      </c>
      <c r="AAN91" s="535" t="str" cm="1">
        <f t="array" aca="1" ref="AAN91" ca="1">INDEX(AAN$13:AAN90,$B91+1,1)</f>
        <v>-</v>
      </c>
      <c r="AAO91" s="535" t="str" cm="1">
        <f t="array" aca="1" ref="AAO91" ca="1">INDEX(AAO$13:AAO90,$B91+1,1)</f>
        <v>-</v>
      </c>
      <c r="AAP91" s="535" t="str" cm="1">
        <f t="array" aca="1" ref="AAP91" ca="1">INDEX(AAP$13:AAP90,$B91+1,1)</f>
        <v>-</v>
      </c>
      <c r="AAQ91" s="535" t="str" cm="1">
        <f t="array" aca="1" ref="AAQ91" ca="1">INDEX(AAQ$13:AAQ90,$B91+1,1)</f>
        <v>-</v>
      </c>
      <c r="AAR91" s="535" cm="1">
        <f t="array" aca="1" ref="AAR91" ca="1">INDEX(AAR$13:AAR90,$B91+1,1)</f>
        <v>0</v>
      </c>
      <c r="AAS91" s="535" t="str" cm="1">
        <f t="array" aca="1" ref="AAS91" ca="1">INDEX(AAS$13:AAS90,$B91+1,1)</f>
        <v>-</v>
      </c>
      <c r="AAT91" s="535" t="str" cm="1">
        <f t="array" aca="1" ref="AAT91" ca="1">INDEX(AAT$13:AAT90,$B91+1,1)</f>
        <v>-</v>
      </c>
      <c r="AAU91" s="535" t="str" cm="1">
        <f t="array" aca="1" ref="AAU91" ca="1">INDEX(AAU$13:AAU90,$B91+1,1)</f>
        <v>-</v>
      </c>
      <c r="AAV91" s="535" cm="1">
        <f t="array" aca="1" ref="AAV91" ca="1">INDEX(AAV$13:AAV90,$B91+1,1)</f>
        <v>1</v>
      </c>
      <c r="AAW91" s="535" cm="1">
        <f t="array" aca="1" ref="AAW91" ca="1">INDEX(AAW$13:AAW90,$B91+1,1)</f>
        <v>1</v>
      </c>
      <c r="AAX91" s="535" t="str" cm="1">
        <f t="array" aca="1" ref="AAX91" ca="1">INDEX(AAX$13:AAX90,$B91+1,1)</f>
        <v>-</v>
      </c>
      <c r="AAY91" s="535" t="str" cm="1">
        <f t="array" aca="1" ref="AAY91" ca="1">INDEX(AAY$13:AAY90,$B91+1,1)</f>
        <v>-</v>
      </c>
      <c r="AAZ91" s="535" t="str" cm="1">
        <f t="array" aca="1" ref="AAZ91" ca="1">INDEX(AAZ$13:AAZ90,$B91+1,1)</f>
        <v>-</v>
      </c>
      <c r="ABA91" s="535" t="str" cm="1">
        <f t="array" aca="1" ref="ABA91" ca="1">INDEX(ABA$13:ABA90,$B91+1,1)</f>
        <v>-</v>
      </c>
      <c r="ABB91" s="535" t="str" cm="1">
        <f t="array" aca="1" ref="ABB91" ca="1">INDEX(ABB$13:ABB90,$B91+1,1)</f>
        <v>-</v>
      </c>
      <c r="ABC91" s="535" t="str" cm="1">
        <f t="array" aca="1" ref="ABC91" ca="1">INDEX(ABC$13:ABC90,$B91+1,1)</f>
        <v>-</v>
      </c>
      <c r="ABD91" s="535" t="str" cm="1">
        <f t="array" aca="1" ref="ABD91" ca="1">INDEX(ABD$13:ABD90,$B91+1,1)</f>
        <v>-</v>
      </c>
      <c r="ABE91" s="535" t="str" cm="1">
        <f t="array" aca="1" ref="ABE91" ca="1">INDEX(ABE$13:ABE90,$B91+1,1)</f>
        <v>-</v>
      </c>
      <c r="ABF91" s="535" t="str" cm="1">
        <f t="array" aca="1" ref="ABF91" ca="1">INDEX(ABF$13:ABF90,$B91+1,1)</f>
        <v>-</v>
      </c>
      <c r="ABG91" s="535" t="str" cm="1">
        <f t="array" aca="1" ref="ABG91" ca="1">INDEX(ABG$13:ABG90,$B91+1,1)</f>
        <v>-</v>
      </c>
      <c r="ABH91" s="535" t="str" cm="1">
        <f t="array" aca="1" ref="ABH91" ca="1">INDEX(ABH$13:ABH90,$B91+1,1)</f>
        <v>-</v>
      </c>
      <c r="ABI91" s="535" t="str" cm="1">
        <f t="array" aca="1" ref="ABI91" ca="1">INDEX(ABI$13:ABI90,$B91+1,1)</f>
        <v>-</v>
      </c>
      <c r="ABJ91" s="535" t="str" cm="1">
        <f t="array" aca="1" ref="ABJ91" ca="1">INDEX(ABJ$13:ABJ90,$B91+1,1)</f>
        <v>-</v>
      </c>
      <c r="ABK91" s="18"/>
      <c r="ABL91" s="545" t="str">
        <f t="shared" ca="1" si="439"/>
        <v>-</v>
      </c>
      <c r="ABM91" s="545" t="str">
        <f t="shared" ca="1" si="439"/>
        <v>-</v>
      </c>
      <c r="ABN91" s="545" t="str">
        <f t="shared" ca="1" si="439"/>
        <v>-</v>
      </c>
      <c r="ABO91" s="545" t="str">
        <f t="shared" ca="1" si="439"/>
        <v>-</v>
      </c>
      <c r="ABP91" s="545" t="str">
        <f t="shared" ca="1" si="439"/>
        <v>-</v>
      </c>
      <c r="ABQ91" s="545" t="str">
        <f t="shared" ca="1" si="417"/>
        <v>-</v>
      </c>
      <c r="ABR91" s="545" t="str">
        <f t="shared" ca="1" si="417"/>
        <v>-</v>
      </c>
      <c r="ABS91" s="545" t="str">
        <f t="shared" ca="1" si="417"/>
        <v>-</v>
      </c>
      <c r="ABT91" s="545" t="str">
        <f t="shared" ca="1" si="417"/>
        <v>-</v>
      </c>
      <c r="ABU91" s="545" t="str">
        <f t="shared" ca="1" si="417"/>
        <v>-</v>
      </c>
      <c r="ABV91" s="545" t="str">
        <f t="shared" ca="1" si="417"/>
        <v>-</v>
      </c>
      <c r="ABW91" s="545" t="str">
        <f t="shared" ca="1" si="417"/>
        <v>-</v>
      </c>
      <c r="ABX91" s="545" t="str">
        <f t="shared" ca="1" si="417"/>
        <v>-</v>
      </c>
      <c r="ABY91" s="545" t="str">
        <f t="shared" ca="1" si="417"/>
        <v>-</v>
      </c>
      <c r="ABZ91" s="545" t="str">
        <f t="shared" ca="1" si="417"/>
        <v>-</v>
      </c>
      <c r="ACA91" s="545" t="str">
        <f t="shared" ca="1" si="418"/>
        <v>-</v>
      </c>
      <c r="ACB91" s="545" t="str">
        <f t="shared" ca="1" si="418"/>
        <v>-</v>
      </c>
      <c r="ACC91" s="545" t="b">
        <f t="shared" ca="1" si="418"/>
        <v>1</v>
      </c>
      <c r="ACD91" s="545" t="str">
        <f t="shared" ca="1" si="418"/>
        <v>-</v>
      </c>
      <c r="ACE91" s="545" t="str">
        <f t="shared" ca="1" si="418"/>
        <v>-</v>
      </c>
      <c r="ACF91" s="545" t="str">
        <f t="shared" ca="1" si="418"/>
        <v>-</v>
      </c>
      <c r="ACG91" s="545" t="str">
        <f t="shared" ca="1" si="418"/>
        <v>-</v>
      </c>
      <c r="ACH91" s="545" t="str">
        <f t="shared" ca="1" si="418"/>
        <v>-</v>
      </c>
      <c r="ACI91" s="545" t="str">
        <f t="shared" ca="1" si="418"/>
        <v>-</v>
      </c>
      <c r="ACJ91" s="545" t="str">
        <f t="shared" ca="1" si="418"/>
        <v>-</v>
      </c>
      <c r="ACK91" s="545" t="str">
        <f t="shared" ca="1" si="419"/>
        <v>-</v>
      </c>
      <c r="ACL91" s="545" t="str">
        <f t="shared" ca="1" si="419"/>
        <v>-</v>
      </c>
      <c r="ACM91" s="545" t="str">
        <f t="shared" ca="1" si="419"/>
        <v>-</v>
      </c>
      <c r="ACN91" s="545" t="str">
        <f t="shared" ca="1" si="419"/>
        <v>-</v>
      </c>
      <c r="ACO91" s="545" t="str">
        <f t="shared" ca="1" si="419"/>
        <v>-</v>
      </c>
      <c r="ACP91" s="545" t="str">
        <f t="shared" ca="1" si="419"/>
        <v>-</v>
      </c>
      <c r="ACQ91" s="545" t="str">
        <f t="shared" ca="1" si="419"/>
        <v>-</v>
      </c>
      <c r="ACR91" s="545" t="str">
        <f t="shared" ca="1" si="419"/>
        <v>-</v>
      </c>
      <c r="ACS91" s="545" t="str">
        <f t="shared" ca="1" si="419"/>
        <v>-</v>
      </c>
      <c r="ACT91" s="545" t="str">
        <f t="shared" ca="1" si="419"/>
        <v>-</v>
      </c>
      <c r="ACU91" s="545" t="b">
        <f t="shared" ca="1" si="420"/>
        <v>1</v>
      </c>
      <c r="ACV91" s="545" t="str">
        <f t="shared" ca="1" si="420"/>
        <v>-</v>
      </c>
      <c r="ACW91" s="545" t="str">
        <f t="shared" ca="1" si="420"/>
        <v>-</v>
      </c>
      <c r="ACX91" s="545" t="str">
        <f t="shared" ca="1" si="420"/>
        <v>-</v>
      </c>
      <c r="ACY91" s="545" t="str">
        <f t="shared" ca="1" si="420"/>
        <v>-</v>
      </c>
      <c r="ACZ91" s="545" t="str">
        <f t="shared" ca="1" si="420"/>
        <v>-</v>
      </c>
      <c r="ADA91" s="545" t="str">
        <f t="shared" ca="1" si="420"/>
        <v>-</v>
      </c>
      <c r="ADB91" s="545" t="str">
        <f t="shared" ca="1" si="420"/>
        <v>-</v>
      </c>
      <c r="ADC91" s="545" t="str">
        <f t="shared" ca="1" si="420"/>
        <v>-</v>
      </c>
      <c r="ADD91" s="545" t="str">
        <f t="shared" ca="1" si="420"/>
        <v>-</v>
      </c>
      <c r="ADE91" s="545" t="str">
        <f t="shared" ca="1" si="421"/>
        <v>-</v>
      </c>
      <c r="ADF91" s="545" t="str">
        <f t="shared" ca="1" si="421"/>
        <v>-</v>
      </c>
      <c r="ADG91" s="545" t="str">
        <f t="shared" ca="1" si="421"/>
        <v>-</v>
      </c>
      <c r="ADH91" s="545" t="str">
        <f t="shared" ca="1" si="421"/>
        <v>-</v>
      </c>
      <c r="ADI91" s="545" t="str">
        <f t="shared" ca="1" si="421"/>
        <v>-</v>
      </c>
      <c r="ADJ91" s="545" t="str">
        <f t="shared" ca="1" si="421"/>
        <v>-</v>
      </c>
      <c r="ADK91" s="545" t="str">
        <f t="shared" ca="1" si="421"/>
        <v>-</v>
      </c>
      <c r="ADL91" s="545" t="str">
        <f t="shared" ca="1" si="421"/>
        <v>-</v>
      </c>
      <c r="ADM91" s="545" t="b">
        <f t="shared" ca="1" si="421"/>
        <v>1</v>
      </c>
      <c r="ADN91" s="545" t="str">
        <f t="shared" ca="1" si="421"/>
        <v>-</v>
      </c>
      <c r="ADO91" s="545" t="str">
        <f t="shared" ca="1" si="422"/>
        <v>-</v>
      </c>
      <c r="ADP91" s="545" t="str">
        <f t="shared" ca="1" si="422"/>
        <v>-</v>
      </c>
      <c r="ADQ91" s="545" t="str">
        <f t="shared" ca="1" si="422"/>
        <v>-</v>
      </c>
      <c r="ADR91" s="545" t="str">
        <f t="shared" ca="1" si="422"/>
        <v>-</v>
      </c>
      <c r="ADS91" s="545" t="str">
        <f t="shared" ca="1" si="422"/>
        <v>-</v>
      </c>
      <c r="ADT91" s="545" t="str">
        <f t="shared" ca="1" si="422"/>
        <v>-</v>
      </c>
      <c r="ADU91" s="545" t="str">
        <f t="shared" ca="1" si="422"/>
        <v>-</v>
      </c>
      <c r="ADV91" s="545" t="str">
        <f t="shared" ca="1" si="422"/>
        <v>-</v>
      </c>
      <c r="ADW91" s="545" t="str">
        <f t="shared" ca="1" si="422"/>
        <v>-</v>
      </c>
      <c r="ADX91" s="545" t="str">
        <f t="shared" ca="1" si="422"/>
        <v>-</v>
      </c>
      <c r="ADY91" s="545" t="str">
        <f t="shared" ca="1" si="423"/>
        <v>-</v>
      </c>
      <c r="ADZ91" s="545" t="str">
        <f t="shared" ca="1" si="423"/>
        <v>-</v>
      </c>
      <c r="AEA91" s="545" t="str">
        <f t="shared" ca="1" si="423"/>
        <v>-</v>
      </c>
      <c r="AEB91" s="545" t="str">
        <f t="shared" ca="1" si="423"/>
        <v>-</v>
      </c>
      <c r="AEC91" s="545" t="str">
        <f t="shared" ca="1" si="423"/>
        <v>-</v>
      </c>
      <c r="AED91" s="545" t="str">
        <f t="shared" ca="1" si="423"/>
        <v>-</v>
      </c>
      <c r="AEE91" s="545" t="b">
        <f t="shared" ca="1" si="423"/>
        <v>1</v>
      </c>
      <c r="AEF91" s="545" t="str">
        <f t="shared" ca="1" si="423"/>
        <v>-</v>
      </c>
      <c r="AEG91" s="545" t="str">
        <f t="shared" ca="1" si="423"/>
        <v>-</v>
      </c>
      <c r="AEH91" s="545" t="str">
        <f t="shared" ca="1" si="423"/>
        <v>-</v>
      </c>
      <c r="AEI91" s="545" t="str">
        <f t="shared" ca="1" si="424"/>
        <v>-</v>
      </c>
      <c r="AEJ91" s="545" t="str">
        <f t="shared" ca="1" si="424"/>
        <v>-</v>
      </c>
      <c r="AEK91" s="545" t="str">
        <f t="shared" ca="1" si="424"/>
        <v>-</v>
      </c>
      <c r="AEL91" s="545" t="str">
        <f t="shared" ca="1" si="424"/>
        <v>-</v>
      </c>
      <c r="AEM91" s="545" t="str">
        <f t="shared" ca="1" si="424"/>
        <v>-</v>
      </c>
      <c r="AEN91" s="545" t="str">
        <f t="shared" ca="1" si="424"/>
        <v>-</v>
      </c>
      <c r="AEO91" s="545" t="str">
        <f t="shared" ca="1" si="424"/>
        <v>-</v>
      </c>
      <c r="AEP91" s="545" t="str">
        <f t="shared" ca="1" si="424"/>
        <v>-</v>
      </c>
      <c r="AEQ91" s="545" t="str">
        <f t="shared" ca="1" si="424"/>
        <v>-</v>
      </c>
      <c r="AER91" s="545" t="str">
        <f t="shared" ca="1" si="424"/>
        <v>-</v>
      </c>
      <c r="AES91" s="545" t="str">
        <f t="shared" ca="1" si="425"/>
        <v>-</v>
      </c>
      <c r="AET91" s="545" t="str">
        <f t="shared" ca="1" si="425"/>
        <v>-</v>
      </c>
      <c r="AEU91" s="545" t="str">
        <f t="shared" ca="1" si="425"/>
        <v>-</v>
      </c>
      <c r="AEV91" s="545" t="str">
        <f t="shared" ca="1" si="425"/>
        <v>-</v>
      </c>
      <c r="AEW91" s="545" t="b">
        <f t="shared" ca="1" si="425"/>
        <v>1</v>
      </c>
      <c r="AEX91" s="535" cm="1">
        <f t="array" aca="1" ref="AEX91" ca="1">INDEX(AEX$13:AEX90,$B91+1,1)</f>
        <v>0</v>
      </c>
      <c r="AEY91" s="483">
        <v>0</v>
      </c>
    </row>
    <row r="92" spans="1:831" outlineLevel="2">
      <c r="A92" s="18">
        <f t="shared" si="221"/>
        <v>79</v>
      </c>
      <c r="B92" s="191">
        <f t="shared" ca="1" si="343"/>
        <v>51</v>
      </c>
      <c r="C92" s="458">
        <f t="shared" ca="1" si="225"/>
        <v>1200</v>
      </c>
      <c r="D92" s="119" t="str">
        <f t="shared" ca="1" si="226"/>
        <v>GSW</v>
      </c>
      <c r="E92" t="b">
        <v>0</v>
      </c>
      <c r="F92" t="b">
        <v>0</v>
      </c>
      <c r="G92" t="b">
        <f t="shared" si="426"/>
        <v>0</v>
      </c>
      <c r="H92" s="191">
        <f t="shared" ca="1" si="338"/>
        <v>28</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4</v>
      </c>
      <c r="N92" s="535" cm="1">
        <f t="array" aca="1" ref="N92" ca="1">INDEX(N$13:N91,$B92+1,1)</f>
        <v>3</v>
      </c>
      <c r="O92" s="475">
        <v>12</v>
      </c>
      <c r="P92" s="535" cm="1">
        <f t="array" aca="1" ref="P92" ca="1">INDEX(P$13:P91,$B92+1,1)</f>
        <v>0</v>
      </c>
      <c r="Q92" s="535" cm="1">
        <f t="array" aca="1" ref="Q92" ca="1">INDEX(Q$13:Q91,$B92+1,1)</f>
        <v>1</v>
      </c>
      <c r="R92" s="535" cm="1">
        <f t="array" aca="1" ref="R92" ca="1">INDEX(R$13:R91,$B92+1,1)</f>
        <v>1</v>
      </c>
      <c r="S92" s="535" cm="1">
        <f t="array" aca="1" ref="S92" ca="1">INDEX(S$13:S91,$B92+1,1)</f>
        <v>1</v>
      </c>
      <c r="T92" s="411">
        <f t="shared" si="228"/>
        <v>2</v>
      </c>
      <c r="U92" s="411">
        <f t="shared" si="228"/>
        <v>2</v>
      </c>
      <c r="V92" s="411">
        <f t="shared" si="229"/>
        <v>2</v>
      </c>
      <c r="W92" s="777" t="b">
        <f t="shared" si="230"/>
        <v>1</v>
      </c>
      <c r="X92" s="777" t="b">
        <f t="shared" si="230"/>
        <v>1</v>
      </c>
      <c r="Y92" s="777" t="b">
        <f t="shared" si="230"/>
        <v>1</v>
      </c>
      <c r="Z92" s="796" t="b" cm="1">
        <f t="array" aca="1" ref="Z92" ca="1">INDEX(Z$13:Z91,$B92+1,1)</f>
        <v>0</v>
      </c>
      <c r="AA92" s="411">
        <f t="shared" ca="1" si="328"/>
        <v>6</v>
      </c>
      <c r="AB92" s="411">
        <f t="shared" ca="1" si="231"/>
        <v>6</v>
      </c>
      <c r="AC92" s="535" cm="1">
        <f t="array" aca="1" ref="AC92" ca="1">INDEX(AC$13:AC91,$B92+1,1)</f>
        <v>6</v>
      </c>
      <c r="AD92" s="535" cm="1">
        <f t="array" aca="1" ref="AD92" ca="1">INDEX(AD$13:AD91,$B92+1,1)</f>
        <v>6</v>
      </c>
      <c r="AE92" s="535" cm="1">
        <f t="array" aca="1" ref="AE92" ca="1">INDEX(AE$13:AE91,$B92+1,1)</f>
        <v>0</v>
      </c>
      <c r="AF92" s="535" cm="1">
        <f t="array" aca="1" ref="AF92" ca="1">INDEX(AF$13:AF91,$B92+1,1)</f>
        <v>0</v>
      </c>
      <c r="AG92" s="535" cm="1">
        <f t="array" aca="1" ref="AG92" ca="1">INDEX(AG$13:AG91,$B92+1,1)</f>
        <v>0</v>
      </c>
      <c r="AH92" s="535" cm="1">
        <f t="array" aca="1" ref="AH92" ca="1">INDEX(AH$13:AH91,$B92+1,1)</f>
        <v>0</v>
      </c>
      <c r="AI92" s="87">
        <f t="shared" ca="1" si="350"/>
        <v>2</v>
      </c>
      <c r="AJ92" s="87">
        <f ca="1">INDEX(CHOOSE($N92,DataAutumn!i.AdultDrys,DataWinter!i.AdultDrys,DataSpring!i.AdultDrys),1,$T92)</f>
        <v>1</v>
      </c>
      <c r="AK92" s="535" cm="1">
        <f t="array" aca="1" ref="AK92" ca="1">INDEX(AK$13:AK91,$B92+1,1)</f>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t="s">
        <v>3219</v>
      </c>
      <c r="BA92" s="312" t="str">
        <f ca="1">LEFT(BA91,LEN($BA$57))     &amp;    TEXT($H92," 00000 ")        &amp;      INDEX(i.ModelStructure,$I92,1)    &amp;" "
&amp; $D92                &amp;    " Past" &amp; TEXT($XV92,"??0%;;??0%;    ") &amp; IF($DK92=0," SFM","")&amp;IF($DK92=1," MFM","")&amp;IF($DK92=7," Mat","")&amp;IF($DQ92=TRUE,"&amp;BBT","    ")              &amp;      " TOL"&amp;INDEX(i.TOL_Desc,1,$N92)
&amp; " Scan"&amp;$AK92       &amp;    CHOOSE($K92+1," CFS"," GFS"," NFS")
&amp; " RR"&amp;TEXT(SUM($FD92:$FE92),"+00%;-00%;    ;@")
&amp; " EL"&amp;IF($EZ92="-","_Opt",TEXT($EZ92,"000%"))
&amp; " Emptys_"&amp;CHOOSE($AI92,"Free  ","Retain","Sell  ","Single")
&amp; " ("&amp;IF(OR($ZH92,AND($ZH92="-",$DD92)),"P","E")   &amp;IF(OR($ZJ92,AND($ZJ92="-",$DE92)),"T","t")        &amp;     "_F"&amp;IF($AAG92&lt;&gt;FALSE,3,0)+COUNTIF($ZY92:$AAC92,TRUE)+COUNTIF($BV92:$BW92,"&gt;0")&amp;IF($AAE92&lt;&gt;FALSE,3,0)+COUNTIF($BV92:$BW92,"&gt;0")&amp;"N"&amp;IF($AAJ92&lt;&gt;"-",$AAJ92,$DI92)&amp;IF($AAK92&lt;&gt;"-",$AAK92,$DJ92)&amp;"L"&amp;$AAV92&amp;$AAW92&amp;")"</f>
        <v>GHG 00028 SE GSW Past 35% MFM     TOLSpr Scan2 GFS RR+01% EL000% Emptys_Retain (PT_F33N11L11)</v>
      </c>
      <c r="BB92" s="8" t="str">
        <f ca="1">IF(COUNTIF($BA$13:$BA92,$BA92)=1,"-","Dup")</f>
        <v>-</v>
      </c>
      <c r="BC92" s="18"/>
      <c r="BD92" s="535" t="str" cm="1">
        <f t="array" aca="1" ref="BD92" ca="1">INDEX(BD$13:BD91,$B92+1,1)</f>
        <v>-</v>
      </c>
      <c r="BE92" s="535" t="str" cm="1">
        <f t="array" aca="1" ref="BE92" ca="1">INDEX(BE$13:BE91,$B92+1,1)</f>
        <v>-</v>
      </c>
      <c r="BF92" s="535" t="str" cm="1">
        <f t="array" aca="1" ref="BF92" ca="1">INDEX(BF$13:BF91,$B92+1,1)</f>
        <v>-</v>
      </c>
      <c r="BG92" s="535" t="str" cm="1">
        <f t="array" aca="1" ref="BG92" ca="1">INDEX(BG$13:BG91,$B92+1,1)</f>
        <v>-</v>
      </c>
      <c r="BH92" s="535" t="str" cm="1">
        <f t="array" aca="1" ref="BH92" ca="1">INDEX(BH$13:BH91,$B92+1,1)</f>
        <v>-</v>
      </c>
      <c r="BI92" s="535" t="str" cm="1">
        <f t="array" aca="1" ref="BI92" ca="1">INDEX(BI$13:BI91,$B92+1,1)</f>
        <v>-</v>
      </c>
      <c r="BJ92" s="535" t="str" cm="1">
        <f t="array" aca="1" ref="BJ92" ca="1">INDEX(BJ$13:BJ91,$B92+1,1)</f>
        <v>-</v>
      </c>
      <c r="BK92" s="535" t="str" cm="1">
        <f t="array" aca="1" ref="BK92" ca="1">INDEX(BK$13:BK91,$B92+1,1)</f>
        <v>-</v>
      </c>
      <c r="BL92" s="535" t="str" cm="1">
        <f t="array" aca="1" ref="BL92" ca="1">INDEX(BL$13:BL91,$B92+1,1)</f>
        <v>-</v>
      </c>
      <c r="BM92" s="18"/>
      <c r="BN92" s="411" t="b">
        <f t="shared" ca="1" si="387"/>
        <v>1</v>
      </c>
      <c r="BO92" s="411" t="str">
        <f t="shared" ca="1" si="387"/>
        <v>-</v>
      </c>
      <c r="BP92" s="411" t="b">
        <f t="shared" ca="1" si="387"/>
        <v>0</v>
      </c>
      <c r="BQ92" s="411" t="str">
        <f t="shared" ca="1" si="387"/>
        <v>-</v>
      </c>
      <c r="BR92" s="411" t="str">
        <f t="shared" ca="1" si="387"/>
        <v>-</v>
      </c>
      <c r="BS92" s="411" t="str">
        <f t="shared" ca="1" si="387"/>
        <v>-</v>
      </c>
      <c r="BT92" s="411" t="str">
        <f t="shared" ca="1" si="387"/>
        <v>-</v>
      </c>
      <c r="BU92" s="411" t="str">
        <f t="shared" ca="1" si="387"/>
        <v>-</v>
      </c>
      <c r="BV92" s="411" t="str">
        <f t="shared" ca="1" si="387"/>
        <v>-</v>
      </c>
      <c r="BW92" s="411" t="str">
        <f t="shared" ca="1" si="387"/>
        <v>-</v>
      </c>
      <c r="BX92" s="411" t="str">
        <f t="shared" ca="1" si="387"/>
        <v>-</v>
      </c>
      <c r="BY92" s="411" t="str">
        <f t="shared" ca="1" si="387"/>
        <v>-</v>
      </c>
      <c r="BZ92" s="411" t="b">
        <f t="shared" ca="1" si="387"/>
        <v>0</v>
      </c>
      <c r="CA92" s="87">
        <f t="shared" ca="1" si="387"/>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233"/>
        <v>-</v>
      </c>
      <c r="CI92" s="411">
        <f t="shared" ca="1" si="234"/>
        <v>1</v>
      </c>
      <c r="CJ92" s="411">
        <f t="shared" ca="1" si="234"/>
        <v>1</v>
      </c>
      <c r="CK92" s="535" t="str" cm="1">
        <f t="array" aca="1" ref="CK92" ca="1">INDEX(CK$13:CK91,$B92+1,1)</f>
        <v>-</v>
      </c>
      <c r="CL92" s="535" t="str" cm="1">
        <f t="array" aca="1" ref="CL92" ca="1">INDEX(CL$13:CL91,$B92+1,1)</f>
        <v>-</v>
      </c>
      <c r="CM92" s="535" t="str" cm="1">
        <f t="array" aca="1" ref="CM92" ca="1">INDEX(CM$13:CM91,$B92+1,1)</f>
        <v>-</v>
      </c>
      <c r="CN92" s="411" t="str">
        <f t="shared" ca="1" si="235"/>
        <v>-</v>
      </c>
      <c r="CO92" s="411">
        <f t="shared" ca="1" si="236"/>
        <v>1</v>
      </c>
      <c r="CP92" s="411">
        <f t="shared" ca="1" si="236"/>
        <v>1</v>
      </c>
      <c r="CQ92" s="535" t="str" cm="1">
        <f t="array" aca="1" ref="CQ92" ca="1">INDEX(CQ$13:CQ91,$B92+1,1)</f>
        <v>-</v>
      </c>
      <c r="CR92" s="411" t="str">
        <f t="shared" ca="1" si="237"/>
        <v>-</v>
      </c>
      <c r="CS92" s="411">
        <f t="shared" ca="1" si="238"/>
        <v>1</v>
      </c>
      <c r="CT92" s="535" t="str" cm="1">
        <f t="array" aca="1" ref="CT92" ca="1">INDEX(CT$13:CT91,$B92+1,1)</f>
        <v>-</v>
      </c>
      <c r="CU92" s="535" t="str" cm="1">
        <f t="array" aca="1" ref="CU92" ca="1">INDEX(CU$13:CU91,$B92+1,1)</f>
        <v>-</v>
      </c>
      <c r="CV92" s="411">
        <f t="shared" ca="1" si="239"/>
        <v>1</v>
      </c>
      <c r="CW92" s="535" t="str" cm="1">
        <f t="array" aca="1" ref="CW92" ca="1">INDEX(CW$13:CW91,$B92+1,1)</f>
        <v>-</v>
      </c>
      <c r="CX92" s="411" t="str">
        <f t="shared" ca="1" si="240"/>
        <v>-</v>
      </c>
      <c r="CY92" s="411">
        <f t="shared" ca="1" si="241"/>
        <v>1</v>
      </c>
      <c r="CZ92" s="411">
        <f t="shared" ca="1" si="241"/>
        <v>1</v>
      </c>
      <c r="DA92" s="535" cm="1">
        <f t="array" aca="1" ref="DA92" ca="1">INDEX(DA$13:DA91,$B92+1,1)</f>
        <v>720</v>
      </c>
      <c r="DB92" s="535" cm="1">
        <f t="array" aca="1" ref="DB92" ca="1">INDEX(DB$13:DB91,$B92+1,1)</f>
        <v>720</v>
      </c>
      <c r="DC92" s="18"/>
      <c r="DD92" s="535" t="b" cm="1">
        <f t="array" aca="1" ref="DD92" ca="1">INDEX(DD$13:DD91,$B92+1,1)</f>
        <v>1</v>
      </c>
      <c r="DE92" s="535" t="b" cm="1">
        <f t="array" aca="1" ref="DE92" ca="1">INDEX(DE$13:DE91,$B92+1,1)</f>
        <v>1</v>
      </c>
      <c r="DF92" s="535" t="b" cm="1">
        <f t="array" aca="1" ref="DF92" ca="1">INDEX(DF$13:DF91,$B92+1,1)</f>
        <v>1</v>
      </c>
      <c r="DG92" s="87">
        <f t="shared" ca="1" si="329"/>
        <v>0</v>
      </c>
      <c r="DH92" s="804" cm="1">
        <f t="array" aca="1" ref="DH92" ca="1">VALUE(IFERROR(VALUE($K92),0) &amp; _xlfn.SWITCH($CD92,"-",4,$CD92) &amp; $L92 &amp; $T92 &amp; "00" &amp; $N92 &amp; $AK92 &amp; $R92 &amp; _xlfn.SWITCH($AM92,3,1,$AM92) &amp; _xlfn.SWITCH($M92,4,0,$M92) &amp; _xlfn.SWITCH($AD92,6,1,$AD92))</f>
        <v>142200321201</v>
      </c>
      <c r="DI92" s="535" cm="1">
        <f t="array" aca="1" ref="DI92" ca="1">INDEX(DI$13:DI91,$B92+1,1)</f>
        <v>1</v>
      </c>
      <c r="DJ92" s="535" cm="1">
        <f t="array" aca="1" ref="DJ92" ca="1">INDEX(DJ$13:DJ91,$B92+1,1)</f>
        <v>1</v>
      </c>
      <c r="DK92" s="411">
        <f t="shared" si="242"/>
        <v>1</v>
      </c>
      <c r="DL92" s="411">
        <f t="shared" si="242"/>
        <v>60</v>
      </c>
      <c r="DM92" s="411" t="str">
        <f t="shared" si="242"/>
        <v>-</v>
      </c>
      <c r="DN92" s="411" t="str">
        <f t="shared" si="242"/>
        <v>-</v>
      </c>
      <c r="DO92" s="411" t="str">
        <f t="shared" si="242"/>
        <v>-</v>
      </c>
      <c r="DP92" s="411" t="str">
        <f t="shared" si="242"/>
        <v>-</v>
      </c>
      <c r="DQ92" s="411" t="b">
        <f t="shared" si="243"/>
        <v>0</v>
      </c>
      <c r="DR92" s="411" t="str">
        <f t="shared" si="244"/>
        <v>-</v>
      </c>
      <c r="DS92" s="411" t="str">
        <f t="shared" si="244"/>
        <v>-</v>
      </c>
      <c r="DT92" s="411" t="str">
        <f t="shared" si="244"/>
        <v>-</v>
      </c>
      <c r="DU92" s="411" t="str">
        <f t="shared" ref="DU92:EB92" si="440">INDEX(i.Breed,$O92,DU$6)</f>
        <v>-</v>
      </c>
      <c r="DV92" s="411">
        <f t="shared" si="440"/>
        <v>500</v>
      </c>
      <c r="DW92" s="411">
        <f t="shared" si="440"/>
        <v>500</v>
      </c>
      <c r="DX92" s="411" t="str">
        <f t="shared" si="440"/>
        <v>-</v>
      </c>
      <c r="DY92" s="411" t="str">
        <f t="shared" si="440"/>
        <v>-</v>
      </c>
      <c r="DZ92" s="411">
        <f t="shared" si="440"/>
        <v>365</v>
      </c>
      <c r="EA92" s="411">
        <f t="shared" si="440"/>
        <v>47.727272727272727</v>
      </c>
      <c r="EB92" s="411" t="str">
        <f t="shared" si="440"/>
        <v>-</v>
      </c>
      <c r="EC92" s="535" cm="1">
        <f t="array" aca="1" ref="EC92" ca="1">INDEX(EC$13:EC91,$B92+1,1)</f>
        <v>0</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535" cm="1">
        <f t="array" aca="1" ref="EN92" ca="1">INDEX(EN$13:EN91,$B92+1,1)</f>
        <v>999999</v>
      </c>
      <c r="EO92" s="535" cm="1">
        <f t="array" aca="1" ref="EO92" ca="1">INDEX(EO$13:EO91,$B92+1,1)</f>
        <v>999999</v>
      </c>
      <c r="EP92" s="782">
        <f t="shared" si="246"/>
        <v>0</v>
      </c>
      <c r="EQ92" s="782">
        <f t="shared" si="246"/>
        <v>0</v>
      </c>
      <c r="ER92" s="782">
        <f t="shared" si="246"/>
        <v>999999</v>
      </c>
      <c r="ES92" s="800" t="str">
        <f t="shared" ca="1" si="330"/>
        <v>-</v>
      </c>
      <c r="ET92" s="800" t="str">
        <f t="shared" ca="1" si="247"/>
        <v>-</v>
      </c>
      <c r="EU92" s="801" t="str">
        <f t="shared" ca="1" si="248"/>
        <v>-</v>
      </c>
      <c r="EV92" s="802" t="str">
        <f t="shared" ca="1" si="427"/>
        <v>-</v>
      </c>
      <c r="EW92" s="781">
        <f t="shared" si="249"/>
        <v>999999</v>
      </c>
      <c r="EX92" s="779">
        <f t="shared" si="332"/>
        <v>999999</v>
      </c>
      <c r="EY92" s="780">
        <f t="shared" si="333"/>
        <v>999999</v>
      </c>
      <c r="EZ92" s="727" cm="1">
        <f t="array" aca="1" ref="EZ92" ca="1">INDEX(i.ELMated,$AB92+1,1)</f>
        <v>0</v>
      </c>
      <c r="FA92" s="728" cm="1">
        <f t="array" aca="1" ref="FA92" ca="1">INDEX(i.ELMatedEst,$AA92+1,$T92)</f>
        <v>0</v>
      </c>
      <c r="FB92" s="535" t="str" cm="1">
        <f t="array" aca="1" ref="FB92" ca="1">INDEX(FB$13:FB91,$B92+1,1)</f>
        <v>-</v>
      </c>
      <c r="FC92" s="535" t="str" cm="1">
        <f t="array" aca="1" ref="FC92" ca="1">INDEX(FC$13:FC91,$B92+1,1)</f>
        <v>-</v>
      </c>
      <c r="FD92" s="664">
        <f t="shared" ca="1" si="250"/>
        <v>0</v>
      </c>
      <c r="FE92" s="666">
        <f t="shared" ca="1" si="251"/>
        <v>5.0000000000000001E-3</v>
      </c>
      <c r="FF92" s="191">
        <f t="shared" ca="1" si="339"/>
        <v>0.95</v>
      </c>
      <c r="FG92" s="667">
        <f t="shared" ca="1" si="252"/>
        <v>0.12</v>
      </c>
      <c r="FH92" s="667">
        <f ca="1">INDEX(CHOOSE($N92,DataAutumn!i.EL_PropnSold,DataWinter!i.EL_PropnSold,DataSpring!i.EL_PropnSold),$AI92,$T92)*INDEX(i.ELMatedEst,$AB92+1,$T92)*i.dAdultRR_ELPropSold
+INDEX(i.dryman,($AJ92-1)*4+$AI92,FH$7)</f>
        <v>0</v>
      </c>
      <c r="FI92" s="667">
        <f ca="1">INDEX(CHOOSE($N92,DataAutumn!i.EL_PropnSold,DataWinter!i.EL_PropnSold,DataSpring!i.EL_PropnSold),$AI92,$T92)*INDEX(i.ELMatedEst,$AB92+1,$T92)*i.dAdultRR_ELPropSold
+INDEX(i.dryman,($AJ92-1)*4+$AI92,FI$7)</f>
        <v>3.125E-2</v>
      </c>
      <c r="FJ92" s="667">
        <f ca="1">INDEX(CHOOSE($N92,DataAutumn!i.EL_PropnSold,DataWinter!i.EL_PropnSold,DataSpring!i.EL_PropnSold),$AI92,$T92)*INDEX(i.ELMatedEst,$AB92+1,$T92)*i.dAdultRR_ELPropSold
+INDEX(i.dryman,($AJ92-1)*4+$AI92,FJ$7)</f>
        <v>3.125E-2</v>
      </c>
      <c r="FK92" s="667">
        <f ca="1">INDEX(CHOOSE($N92,DataAutumn!i.EL_PropnSold,DataWinter!i.EL_PropnSold,DataSpring!i.EL_PropnSold),$AI92,$T92)*INDEX(i.ELMatedEst,$AB92+1,$T92)*i.dAdultRR_ELPropSold
+INDEX(i.dryman,($AJ92-1)*4+$AI92,FK$7)</f>
        <v>3.125E-2</v>
      </c>
      <c r="FL92" s="668">
        <f ca="1">INDEX(CHOOSE($N92,DataAutumn!i.EL_PropnSold,DataWinter!i.EL_PropnSold,DataSpring!i.EL_PropnSold),$AI92,$T92)*INDEX(i.ELMatedEst,$AB92+1,$T92)*i.dAdultLSurv_ELPropSold</f>
        <v>0</v>
      </c>
      <c r="FM92" s="666" t="b">
        <f t="shared" ca="1" si="253"/>
        <v>0</v>
      </c>
      <c r="FN92" s="666" t="b">
        <f t="shared" ca="1" si="253"/>
        <v>0</v>
      </c>
      <c r="FO92" s="716" t="b">
        <f t="shared" ca="1" si="254"/>
        <v>1</v>
      </c>
      <c r="FP92" s="666" t="b">
        <f t="shared" ca="1" si="253"/>
        <v>0</v>
      </c>
      <c r="FQ92" s="668">
        <f t="shared" ca="1" si="255"/>
        <v>1</v>
      </c>
      <c r="FR92" s="669">
        <f t="shared" ca="1" si="256"/>
        <v>0</v>
      </c>
      <c r="FS92" s="670" t="b">
        <f t="shared" ca="1" si="257"/>
        <v>0</v>
      </c>
      <c r="FT92" s="665" t="b">
        <f t="shared" ca="1" si="258"/>
        <v>0</v>
      </c>
      <c r="FU92" s="411" t="b">
        <f t="shared" ca="1" si="258"/>
        <v>0</v>
      </c>
      <c r="FV92" s="411" t="b">
        <f t="shared" ca="1" si="258"/>
        <v>1</v>
      </c>
      <c r="FW92" s="87">
        <f t="shared" ca="1" si="259"/>
        <v>2</v>
      </c>
      <c r="FX92" s="87">
        <f t="shared" ca="1" si="259"/>
        <v>2</v>
      </c>
      <c r="FY92" s="411">
        <f t="shared" ca="1" si="260"/>
        <v>1</v>
      </c>
      <c r="FZ92" s="411">
        <f t="shared" ca="1" si="261"/>
        <v>1</v>
      </c>
      <c r="GA92" s="411">
        <f t="shared" ca="1" si="261"/>
        <v>1</v>
      </c>
      <c r="GB92" s="411">
        <f t="shared" ca="1" si="262"/>
        <v>1</v>
      </c>
      <c r="GC92" s="411">
        <f t="shared" ca="1" si="263"/>
        <v>0.35</v>
      </c>
      <c r="GD92" s="411" t="b">
        <f t="shared" ca="1" si="263"/>
        <v>1</v>
      </c>
      <c r="GE92" s="411" t="b">
        <f t="shared" ca="1" si="263"/>
        <v>0</v>
      </c>
      <c r="GF92" s="411" t="b">
        <f t="shared" ca="1" si="263"/>
        <v>0</v>
      </c>
      <c r="GG92" s="411" t="b">
        <f t="shared" ca="1" si="263"/>
        <v>0</v>
      </c>
      <c r="GH92" s="87">
        <f t="shared" ca="1" si="264"/>
        <v>1</v>
      </c>
      <c r="GI92" s="87">
        <f t="shared" ca="1" si="264"/>
        <v>1</v>
      </c>
      <c r="GJ92" s="87">
        <f t="shared" ca="1" si="264"/>
        <v>1</v>
      </c>
      <c r="GK92" s="87">
        <f t="shared" ca="1" si="264"/>
        <v>1</v>
      </c>
      <c r="GL92" s="87">
        <f t="shared" ca="1" si="264"/>
        <v>1</v>
      </c>
      <c r="GM92" s="87">
        <f t="shared" ca="1" si="264"/>
        <v>1</v>
      </c>
      <c r="GN92" s="87">
        <f t="shared" ca="1" si="264"/>
        <v>1</v>
      </c>
      <c r="GO92" s="87">
        <f t="shared" ca="1" si="264"/>
        <v>1</v>
      </c>
      <c r="GP92" s="535" cm="1">
        <f t="array" aca="1" ref="GP92" ca="1">INDEX(GP$13:GP91,$B92+1,1)</f>
        <v>0</v>
      </c>
      <c r="GQ92" s="535" cm="1">
        <f t="array" aca="1" ref="GQ92" ca="1">INDEX(GQ$13:GQ91,$B92+1,1)</f>
        <v>0</v>
      </c>
      <c r="GR92" s="535" cm="1">
        <f t="array" aca="1" ref="GR92" ca="1">INDEX(GR$13:GR91,$B92+1,1)</f>
        <v>0</v>
      </c>
      <c r="GS92" s="535" cm="1">
        <f t="array" aca="1" ref="GS92" ca="1">INDEX(GS$13:GS91,$B92+1,1)</f>
        <v>0</v>
      </c>
      <c r="GT92" s="411" cm="1">
        <f t="array" aca="1" ref="GT92" ca="1">INDEX(i.dse_type,1,$L92)</f>
        <v>0</v>
      </c>
      <c r="GU92" s="535" t="str" cm="1">
        <f t="array" aca="1" ref="GU92" ca="1">INDEX(GU$13:GU91,$B92+1,1)</f>
        <v>-</v>
      </c>
      <c r="GV92" s="535" t="str" cm="1">
        <f t="array" aca="1" ref="GV92" ca="1">INDEX(GV$13:GV91,$B92+1,1)</f>
        <v>-</v>
      </c>
      <c r="GW92" s="535" t="str" cm="1">
        <f t="array" aca="1" ref="GW92" ca="1">INDEX(GW$13:GW91,$B92+1,1)</f>
        <v>-</v>
      </c>
      <c r="GX92" s="18"/>
      <c r="GY92" s="535" t="str" cm="1">
        <f t="array" aca="1" ref="GY92" ca="1">INDEX(GY$13:GY91,$B92+1,1)</f>
        <v>-</v>
      </c>
      <c r="GZ92" s="535" t="str" cm="1">
        <f t="array" aca="1" ref="GZ92" ca="1">INDEX(GZ$13:GZ91,$B92+1,1)</f>
        <v>-</v>
      </c>
      <c r="HA92" s="535" t="str" cm="1">
        <f t="array" aca="1" ref="HA92" ca="1">INDEX(HA$13:HA91,$B92+1,1)</f>
        <v>-</v>
      </c>
      <c r="HB92" s="411">
        <f t="shared" si="334"/>
        <v>0</v>
      </c>
      <c r="HC92" s="535" t="str" cm="1">
        <f t="array" aca="1" ref="HC92" ca="1">INDEX(HC$13:HC91,$B92+1,1)</f>
        <v>-</v>
      </c>
      <c r="HD92" s="535" cm="1">
        <f t="array" aca="1" ref="HD92" ca="1">INDEX(HD$13:HD91,$B92+1,1)</f>
        <v>1</v>
      </c>
      <c r="HE92" s="535" cm="1">
        <f t="array" aca="1" ref="HE92" ca="1">INDEX(HE$13:HE91,$B92+1,1)</f>
        <v>1</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535" t="str" cm="1">
        <f t="array" aca="1" ref="HU92" ca="1">INDEX(HU$13:HU91,$B92+1,1)</f>
        <v>-</v>
      </c>
      <c r="HV92" s="535" t="str" cm="1">
        <f t="array" aca="1" ref="HV92" ca="1">INDEX(HV$13:HV91,$B92+1,1)</f>
        <v>-</v>
      </c>
      <c r="HW92" s="535" t="str" cm="1">
        <f t="array" aca="1" ref="HW92" ca="1">INDEX(HW$13:HW91,$B92+1,1)</f>
        <v>-</v>
      </c>
      <c r="HX92" s="535" t="str" cm="1">
        <f t="array" aca="1" ref="HX92" ca="1">INDEX(HX$13:HX91,$B92+1,1)</f>
        <v>-</v>
      </c>
      <c r="HY92" s="535" t="str" cm="1">
        <f t="array" aca="1" ref="HY92" ca="1">INDEX(HY$13:HY91,$B92+1,1)</f>
        <v>-</v>
      </c>
      <c r="HZ92" s="535" t="str" cm="1">
        <f t="array" aca="1" ref="HZ92" ca="1">INDEX(HZ$13:HZ91,$B92+1,1)</f>
        <v>-</v>
      </c>
      <c r="IA92" s="535" cm="1">
        <f t="array" aca="1" ref="IA92" ca="1">INDEX(IA$13:IA91,$B92+1,1)</f>
        <v>0</v>
      </c>
      <c r="IB92" s="535" t="str" cm="1">
        <f t="array" aca="1" ref="IB92" ca="1">INDEX(IB$13:IB91,$B92+1,1)</f>
        <v>-</v>
      </c>
      <c r="IC92" s="535" cm="1">
        <f t="array" aca="1" ref="IC92" ca="1">INDEX(IC$13:IC91,$B92+1,1)</f>
        <v>1</v>
      </c>
      <c r="ID92" s="727">
        <f t="shared" si="265"/>
        <v>0</v>
      </c>
      <c r="IE92" s="727">
        <f t="shared" si="265"/>
        <v>0</v>
      </c>
      <c r="IF92" s="727">
        <f t="shared" si="265"/>
        <v>0</v>
      </c>
      <c r="IG92" s="727">
        <f t="shared" si="266"/>
        <v>0</v>
      </c>
      <c r="IH92" s="727">
        <f t="shared" si="266"/>
        <v>0</v>
      </c>
      <c r="II92" s="727">
        <f t="shared" si="266"/>
        <v>0</v>
      </c>
      <c r="IJ92" s="535" cm="1">
        <f t="array" aca="1" ref="IJ92" ca="1">INDEX(IJ$13:IJ91,$B92+1,1)</f>
        <v>0</v>
      </c>
      <c r="IK92" s="727">
        <f t="shared" si="267"/>
        <v>1</v>
      </c>
      <c r="IL92" s="727">
        <f t="shared" si="267"/>
        <v>0</v>
      </c>
      <c r="IM92" s="727">
        <f t="shared" si="267"/>
        <v>0</v>
      </c>
      <c r="IN92" s="727">
        <f t="shared" si="267"/>
        <v>0</v>
      </c>
      <c r="IO92" s="535" cm="1">
        <f t="array" aca="1" ref="IO92" ca="1">INDEX(IO$13:IO91,$B92+1,1)</f>
        <v>0</v>
      </c>
      <c r="IP92" s="727">
        <f t="shared" si="267"/>
        <v>0</v>
      </c>
      <c r="IQ92" s="18"/>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t="str" cm="1">
        <f t="array" aca="1" ref="JB92" ca="1">INDEX(JB$13:JB91,$B92+1,1)</f>
        <v>-</v>
      </c>
      <c r="JC92" s="535" t="str" cm="1">
        <f t="array" aca="1" ref="JC92" ca="1">INDEX(JC$13:JC91,$B92+1,1)</f>
        <v>-</v>
      </c>
      <c r="JD92" s="535" t="str" cm="1">
        <f t="array" aca="1" ref="JD92" ca="1">INDEX(JD$13:JD91,$B92+1,1)</f>
        <v>-</v>
      </c>
      <c r="JE92" s="535" t="str" cm="1">
        <f t="array" aca="1" ref="JE92" ca="1">INDEX(JE$13:JE91,$B92+1,1)</f>
        <v>-</v>
      </c>
      <c r="JF92" s="535" t="str" cm="1">
        <f t="array" aca="1" ref="JF92" ca="1">INDEX(JF$13:JF91,$B92+1,1)</f>
        <v>-</v>
      </c>
      <c r="JG92" s="535" t="str" cm="1">
        <f t="array" aca="1" ref="JG92" ca="1">INDEX(JG$13:JG91,$B92+1,1)</f>
        <v>-</v>
      </c>
      <c r="JH92" s="535" cm="1">
        <f t="array" aca="1" ref="JH92" ca="1">INDEX(JH$13:JH91,$B92+1,1)</f>
        <v>0</v>
      </c>
      <c r="JI92" s="535" cm="1">
        <f t="array" aca="1" ref="JI92" ca="1">INDEX(JI$13:JI91,$B92+1,1)</f>
        <v>0</v>
      </c>
      <c r="JJ92" s="545" cm="1">
        <f t="array" aca="1" ref="JJ92" ca="1">IF(AND($N92=JJ$10,$AS92&lt;&gt;0),INDEX(i.LTWFeedLevels,$AS92,12),0)</f>
        <v>0</v>
      </c>
      <c r="JK92" s="630" cm="1">
        <f t="array" aca="1" ref="JK92" ca="1">IF(AND($N92=JK$10,$AT92&lt;&gt;0),INDEX(i.LTWFeedLevels,$AT92,12),0)</f>
        <v>0</v>
      </c>
      <c r="JL92" s="457">
        <f t="shared" ca="1" si="428"/>
        <v>0</v>
      </c>
      <c r="JM92" s="457">
        <f t="shared" ca="1" si="429"/>
        <v>0</v>
      </c>
      <c r="JN92" s="457">
        <f t="shared" ca="1" si="430"/>
        <v>0</v>
      </c>
      <c r="JO92" s="545" cm="1">
        <f t="array" aca="1" ref="JO92" ca="1">IF(AND($N92=JO$10,$AS92&lt;&gt;0),INDEX(i.LTWFeedLevels,$AS92,12),0)</f>
        <v>0</v>
      </c>
      <c r="JP92" s="630" cm="1">
        <f t="array" aca="1" ref="JP92" ca="1">IF(AND($N92=JP$10,$AT92&lt;&gt;0),INDEX(i.LTWFeedLevels,$AT92,12),0)</f>
        <v>0</v>
      </c>
      <c r="JQ92" s="457">
        <f t="shared" ca="1" si="431"/>
        <v>0</v>
      </c>
      <c r="JR92" s="457">
        <f t="shared" ca="1" si="432"/>
        <v>0</v>
      </c>
      <c r="JS92" s="457">
        <f t="shared" ca="1" si="433"/>
        <v>0</v>
      </c>
      <c r="JT92" s="545" cm="1">
        <f t="array" aca="1" ref="JT92" ca="1">IF(AND($N92=JT$10,$AS92&lt;&gt;0),INDEX(i.LTWFeedLevels,$AS92,12),0)</f>
        <v>0</v>
      </c>
      <c r="JU92" s="630" cm="1">
        <f t="array" aca="1" ref="JU92" ca="1">IF(AND($N92=JU$10,$AT92&lt;&gt;0),INDEX(i.LTWFeedLevels,$AT92,12),0)</f>
        <v>0</v>
      </c>
      <c r="JV92" s="457">
        <f t="shared" ca="1" si="434"/>
        <v>0</v>
      </c>
      <c r="JW92" s="457">
        <f t="shared" ca="1" si="435"/>
        <v>0</v>
      </c>
      <c r="JX92" s="457">
        <f t="shared" ca="1" si="436"/>
        <v>0</v>
      </c>
      <c r="JY92" s="189">
        <f t="shared" ca="1" si="437"/>
        <v>0</v>
      </c>
      <c r="JZ92" s="189">
        <f t="shared" ca="1" si="437"/>
        <v>0</v>
      </c>
      <c r="KA92" s="189">
        <f t="shared" ca="1" si="437"/>
        <v>0</v>
      </c>
      <c r="KB92" s="189">
        <f t="shared" ca="1" si="437"/>
        <v>0</v>
      </c>
      <c r="KC92" s="189">
        <f t="shared" ca="1" si="437"/>
        <v>0</v>
      </c>
      <c r="KD92" s="189">
        <f t="shared" ca="1" si="391"/>
        <v>0</v>
      </c>
      <c r="KE92" s="189">
        <f t="shared" ca="1" si="391"/>
        <v>0</v>
      </c>
      <c r="KF92" s="189">
        <f t="shared" ca="1" si="391"/>
        <v>0</v>
      </c>
      <c r="KG92" s="189">
        <f t="shared" ca="1" si="391"/>
        <v>0</v>
      </c>
      <c r="KH92" s="189">
        <f t="shared" ca="1" si="391"/>
        <v>0</v>
      </c>
      <c r="KI92" s="189">
        <f t="shared" ca="1" si="391"/>
        <v>0</v>
      </c>
      <c r="KJ92" s="189">
        <f t="shared" ca="1" si="391"/>
        <v>0</v>
      </c>
      <c r="KK92" s="189">
        <f t="shared" ca="1" si="391"/>
        <v>0</v>
      </c>
      <c r="KL92" s="189">
        <f t="shared" ca="1" si="391"/>
        <v>0</v>
      </c>
      <c r="KM92" s="189">
        <f t="shared" ca="1" si="391"/>
        <v>0</v>
      </c>
      <c r="KN92" s="189">
        <f t="shared" ca="1" si="392"/>
        <v>0</v>
      </c>
      <c r="KO92" s="189">
        <f t="shared" ca="1" si="392"/>
        <v>0</v>
      </c>
      <c r="KP92" s="189">
        <f t="shared" ca="1" si="392"/>
        <v>0</v>
      </c>
      <c r="KQ92" s="189">
        <f t="shared" ca="1" si="392"/>
        <v>0</v>
      </c>
      <c r="KR92" s="189">
        <f t="shared" ca="1" si="392"/>
        <v>0</v>
      </c>
      <c r="KS92" s="189">
        <f t="shared" ca="1" si="392"/>
        <v>0</v>
      </c>
      <c r="KT92" s="189">
        <f t="shared" ca="1" si="392"/>
        <v>0</v>
      </c>
      <c r="KU92" s="189">
        <f t="shared" ca="1" si="392"/>
        <v>0</v>
      </c>
      <c r="KV92" s="189">
        <f t="shared" ca="1" si="392"/>
        <v>0</v>
      </c>
      <c r="KW92" s="189">
        <f t="shared" ca="1" si="392"/>
        <v>0</v>
      </c>
      <c r="KX92" s="189">
        <f t="shared" ca="1" si="393"/>
        <v>0</v>
      </c>
      <c r="KY92" s="189">
        <f t="shared" ca="1" si="393"/>
        <v>0</v>
      </c>
      <c r="KZ92" s="189">
        <f t="shared" ca="1" si="393"/>
        <v>0</v>
      </c>
      <c r="LA92" s="189">
        <f t="shared" ca="1" si="393"/>
        <v>0</v>
      </c>
      <c r="LB92" s="189">
        <f t="shared" ca="1" si="393"/>
        <v>0</v>
      </c>
      <c r="LC92" s="189">
        <f t="shared" ca="1" si="393"/>
        <v>0</v>
      </c>
      <c r="LD92" s="189">
        <f t="shared" ca="1" si="393"/>
        <v>0</v>
      </c>
      <c r="LE92" s="189">
        <f t="shared" ca="1" si="393"/>
        <v>0</v>
      </c>
      <c r="LF92" s="189">
        <f t="shared" ca="1" si="393"/>
        <v>0</v>
      </c>
      <c r="LG92" s="189">
        <f t="shared" ca="1" si="393"/>
        <v>0</v>
      </c>
      <c r="LH92" s="189">
        <f t="shared" ca="1" si="394"/>
        <v>0</v>
      </c>
      <c r="LI92" s="189">
        <f t="shared" ca="1" si="394"/>
        <v>0</v>
      </c>
      <c r="LJ92" s="189">
        <f t="shared" ca="1" si="394"/>
        <v>0</v>
      </c>
      <c r="LK92" s="189">
        <f t="shared" ca="1" si="394"/>
        <v>0</v>
      </c>
      <c r="LL92" s="189">
        <f t="shared" ca="1" si="394"/>
        <v>0</v>
      </c>
      <c r="LM92" s="189">
        <f t="shared" ca="1" si="394"/>
        <v>0</v>
      </c>
      <c r="LN92" s="189">
        <f t="shared" ca="1" si="394"/>
        <v>0</v>
      </c>
      <c r="LO92" s="189">
        <f t="shared" ca="1" si="394"/>
        <v>0</v>
      </c>
      <c r="LP92" s="189">
        <f t="shared" ca="1" si="394"/>
        <v>0</v>
      </c>
      <c r="LQ92" s="189">
        <f t="shared" ca="1" si="394"/>
        <v>0</v>
      </c>
      <c r="LR92" s="189">
        <f t="shared" ca="1" si="395"/>
        <v>0</v>
      </c>
      <c r="LS92" s="189">
        <f t="shared" ca="1" si="395"/>
        <v>0</v>
      </c>
      <c r="LT92" s="189">
        <f t="shared" ca="1" si="395"/>
        <v>0</v>
      </c>
      <c r="LU92" s="189">
        <f t="shared" ca="1" si="395"/>
        <v>0</v>
      </c>
      <c r="LV92" s="189">
        <f t="shared" ca="1" si="395"/>
        <v>0</v>
      </c>
      <c r="LW92" s="189">
        <f t="shared" ca="1" si="395"/>
        <v>0</v>
      </c>
      <c r="LX92" s="189">
        <f t="shared" ca="1" si="395"/>
        <v>0</v>
      </c>
      <c r="LY92" s="189">
        <f t="shared" ca="1" si="395"/>
        <v>0</v>
      </c>
      <c r="LZ92" s="189">
        <f t="shared" ca="1" si="395"/>
        <v>0</v>
      </c>
      <c r="MA92" s="189">
        <f t="shared" ca="1" si="395"/>
        <v>0</v>
      </c>
      <c r="MB92" s="189">
        <f t="shared" ca="1" si="395"/>
        <v>0</v>
      </c>
      <c r="MC92" s="189">
        <f t="shared" ca="1" si="395"/>
        <v>0</v>
      </c>
      <c r="MD92" s="189">
        <f t="shared" ca="1" si="395"/>
        <v>0</v>
      </c>
      <c r="ME92" s="189">
        <f t="shared" ca="1" si="395"/>
        <v>0</v>
      </c>
      <c r="MF92" s="189">
        <f t="shared" ca="1" si="395"/>
        <v>0</v>
      </c>
      <c r="MG92" s="189">
        <f t="shared" ca="1" si="390"/>
        <v>0</v>
      </c>
      <c r="MH92" s="189">
        <f t="shared" ca="1" si="390"/>
        <v>0</v>
      </c>
      <c r="MI92" s="189">
        <f t="shared" ca="1" si="390"/>
        <v>0</v>
      </c>
      <c r="MJ92" s="189">
        <f t="shared" ca="1" si="390"/>
        <v>0</v>
      </c>
      <c r="MK92" s="189">
        <f t="shared" ca="1" si="390"/>
        <v>0</v>
      </c>
      <c r="ML92" s="189">
        <f t="shared" ca="1" si="390"/>
        <v>0</v>
      </c>
      <c r="MM92" s="189">
        <f t="shared" ca="1" si="390"/>
        <v>0</v>
      </c>
      <c r="MN92" s="189">
        <f t="shared" ca="1" si="390"/>
        <v>0</v>
      </c>
      <c r="MO92" s="189">
        <f t="shared" ca="1" si="390"/>
        <v>0</v>
      </c>
      <c r="MP92" s="189">
        <f t="shared" ca="1" si="388"/>
        <v>0</v>
      </c>
      <c r="MQ92" s="189">
        <f t="shared" ca="1" si="388"/>
        <v>0</v>
      </c>
      <c r="MR92" s="189">
        <f t="shared" ca="1" si="388"/>
        <v>0</v>
      </c>
      <c r="MS92" s="557">
        <f t="shared" ca="1" si="438"/>
        <v>0</v>
      </c>
      <c r="MT92" s="557">
        <f t="shared" ca="1" si="438"/>
        <v>0</v>
      </c>
      <c r="MU92" s="557">
        <f t="shared" ca="1" si="438"/>
        <v>0</v>
      </c>
      <c r="MV92" s="557">
        <f t="shared" ca="1" si="438"/>
        <v>0</v>
      </c>
      <c r="MW92" s="557">
        <f t="shared" ca="1" si="438"/>
        <v>0</v>
      </c>
      <c r="MX92" s="557">
        <f t="shared" ca="1" si="396"/>
        <v>0</v>
      </c>
      <c r="MY92" s="557">
        <f t="shared" ca="1" si="396"/>
        <v>0</v>
      </c>
      <c r="MZ92" s="557">
        <f t="shared" ca="1" si="396"/>
        <v>0</v>
      </c>
      <c r="NA92" s="557">
        <f t="shared" ca="1" si="396"/>
        <v>0</v>
      </c>
      <c r="NB92" s="557">
        <f t="shared" ca="1" si="396"/>
        <v>0</v>
      </c>
      <c r="NC92" s="557">
        <f t="shared" ca="1" si="396"/>
        <v>0</v>
      </c>
      <c r="ND92" s="557">
        <f t="shared" ca="1" si="396"/>
        <v>0</v>
      </c>
      <c r="NE92" s="557">
        <f t="shared" ca="1" si="396"/>
        <v>0</v>
      </c>
      <c r="NF92" s="557">
        <f t="shared" ca="1" si="396"/>
        <v>0</v>
      </c>
      <c r="NG92" s="557">
        <f t="shared" ca="1" si="396"/>
        <v>0</v>
      </c>
      <c r="NH92" s="557">
        <f t="shared" ca="1" si="397"/>
        <v>0</v>
      </c>
      <c r="NI92" s="557">
        <f t="shared" ca="1" si="397"/>
        <v>0</v>
      </c>
      <c r="NJ92" s="557">
        <f t="shared" ca="1" si="397"/>
        <v>0</v>
      </c>
      <c r="NK92" s="557">
        <f t="shared" ca="1" si="397"/>
        <v>0</v>
      </c>
      <c r="NL92" s="557">
        <f t="shared" ca="1" si="397"/>
        <v>0</v>
      </c>
      <c r="NM92" s="557">
        <f t="shared" ca="1" si="397"/>
        <v>0</v>
      </c>
      <c r="NN92" s="557">
        <f t="shared" ca="1" si="397"/>
        <v>0</v>
      </c>
      <c r="NO92" s="557">
        <f t="shared" ca="1" si="397"/>
        <v>0</v>
      </c>
      <c r="NP92" s="557">
        <f t="shared" ca="1" si="397"/>
        <v>0</v>
      </c>
      <c r="NQ92" s="557">
        <f t="shared" ca="1" si="397"/>
        <v>0</v>
      </c>
      <c r="NR92" s="557">
        <f t="shared" ca="1" si="398"/>
        <v>0</v>
      </c>
      <c r="NS92" s="557">
        <f t="shared" ca="1" si="398"/>
        <v>0</v>
      </c>
      <c r="NT92" s="557">
        <f t="shared" ca="1" si="398"/>
        <v>0</v>
      </c>
      <c r="NU92" s="557">
        <f t="shared" ca="1" si="398"/>
        <v>0</v>
      </c>
      <c r="NV92" s="557">
        <f t="shared" ca="1" si="398"/>
        <v>0</v>
      </c>
      <c r="NW92" s="557">
        <f t="shared" ca="1" si="398"/>
        <v>0</v>
      </c>
      <c r="NX92" s="557">
        <f t="shared" ca="1" si="398"/>
        <v>0</v>
      </c>
      <c r="NY92" s="557">
        <f t="shared" ca="1" si="398"/>
        <v>0</v>
      </c>
      <c r="NZ92" s="557">
        <f t="shared" ca="1" si="398"/>
        <v>0</v>
      </c>
      <c r="OA92" s="557">
        <f t="shared" ca="1" si="398"/>
        <v>0</v>
      </c>
      <c r="OB92" s="557">
        <f t="shared" ca="1" si="399"/>
        <v>0</v>
      </c>
      <c r="OC92" s="557">
        <f t="shared" ca="1" si="399"/>
        <v>0</v>
      </c>
      <c r="OD92" s="557">
        <f t="shared" ca="1" si="399"/>
        <v>0</v>
      </c>
      <c r="OE92" s="557">
        <f t="shared" ca="1" si="399"/>
        <v>0</v>
      </c>
      <c r="OF92" s="557">
        <f t="shared" ca="1" si="399"/>
        <v>0</v>
      </c>
      <c r="OG92" s="557">
        <f t="shared" ca="1" si="399"/>
        <v>0</v>
      </c>
      <c r="OH92" s="557">
        <f t="shared" ca="1" si="399"/>
        <v>0</v>
      </c>
      <c r="OI92" s="557">
        <f t="shared" ca="1" si="399"/>
        <v>0</v>
      </c>
      <c r="OJ92" s="557">
        <f t="shared" ca="1" si="399"/>
        <v>0</v>
      </c>
      <c r="OK92" s="557">
        <f t="shared" ca="1" si="399"/>
        <v>0</v>
      </c>
      <c r="OL92" s="557">
        <f t="shared" ca="1" si="400"/>
        <v>0</v>
      </c>
      <c r="OM92" s="557">
        <f t="shared" ca="1" si="400"/>
        <v>0</v>
      </c>
      <c r="ON92" s="557">
        <f t="shared" ca="1" si="400"/>
        <v>0</v>
      </c>
      <c r="OO92" s="557">
        <f t="shared" ca="1" si="400"/>
        <v>0</v>
      </c>
      <c r="OP92" s="557">
        <f t="shared" ca="1" si="400"/>
        <v>0</v>
      </c>
      <c r="OQ92" s="557">
        <f t="shared" ca="1" si="400"/>
        <v>0</v>
      </c>
      <c r="OR92" s="557">
        <f t="shared" ca="1" si="400"/>
        <v>0</v>
      </c>
      <c r="OS92" s="557">
        <f t="shared" ca="1" si="400"/>
        <v>0</v>
      </c>
      <c r="OT92" s="557">
        <f t="shared" ca="1" si="400"/>
        <v>0</v>
      </c>
      <c r="OU92" s="557">
        <f t="shared" ca="1" si="400"/>
        <v>0</v>
      </c>
      <c r="OV92" s="557">
        <f t="shared" ca="1" si="401"/>
        <v>0</v>
      </c>
      <c r="OW92" s="557">
        <f t="shared" ca="1" si="401"/>
        <v>0</v>
      </c>
      <c r="OX92" s="557">
        <f t="shared" ca="1" si="401"/>
        <v>0</v>
      </c>
      <c r="OY92" s="557">
        <f t="shared" ca="1" si="401"/>
        <v>0</v>
      </c>
      <c r="OZ92" s="557">
        <f t="shared" ca="1" si="401"/>
        <v>0</v>
      </c>
      <c r="PA92" s="557">
        <f t="shared" ca="1" si="401"/>
        <v>0</v>
      </c>
      <c r="PB92" s="557">
        <f t="shared" ca="1" si="401"/>
        <v>0</v>
      </c>
      <c r="PC92" s="557">
        <f t="shared" ca="1" si="401"/>
        <v>0</v>
      </c>
      <c r="PD92" s="557">
        <f t="shared" ca="1" si="401"/>
        <v>0</v>
      </c>
      <c r="PE92" s="557">
        <f t="shared" ca="1" si="401"/>
        <v>0</v>
      </c>
      <c r="PF92" s="557">
        <f t="shared" ca="1" si="402"/>
        <v>0</v>
      </c>
      <c r="PG92" s="557">
        <f t="shared" ca="1" si="402"/>
        <v>0</v>
      </c>
      <c r="PH92" s="557">
        <f t="shared" ca="1" si="402"/>
        <v>0</v>
      </c>
      <c r="PI92" s="557">
        <f t="shared" ca="1" si="402"/>
        <v>0</v>
      </c>
      <c r="PJ92" s="557">
        <f t="shared" ca="1" si="402"/>
        <v>0</v>
      </c>
      <c r="PK92" s="557">
        <f t="shared" ca="1" si="402"/>
        <v>0</v>
      </c>
      <c r="PL92" s="557">
        <f t="shared" ca="1" si="402"/>
        <v>0</v>
      </c>
      <c r="PM92" s="557">
        <f t="shared" ca="1" si="402"/>
        <v>0</v>
      </c>
      <c r="PN92" s="557">
        <f t="shared" ca="1" si="402"/>
        <v>0</v>
      </c>
      <c r="PO92" s="557">
        <f t="shared" ca="1" si="402"/>
        <v>0</v>
      </c>
      <c r="PP92" s="557">
        <f t="shared" ca="1" si="403"/>
        <v>0</v>
      </c>
      <c r="PQ92" s="557">
        <f t="shared" ca="1" si="403"/>
        <v>0</v>
      </c>
      <c r="PR92" s="557">
        <f t="shared" ca="1" si="403"/>
        <v>0</v>
      </c>
      <c r="PS92" s="557">
        <f t="shared" ca="1" si="403"/>
        <v>0</v>
      </c>
      <c r="PT92" s="557">
        <f t="shared" ca="1" si="403"/>
        <v>0</v>
      </c>
      <c r="PU92" s="557">
        <f t="shared" ca="1" si="403"/>
        <v>0</v>
      </c>
      <c r="PV92" s="557">
        <f t="shared" ca="1" si="403"/>
        <v>0</v>
      </c>
      <c r="PW92" s="557">
        <f t="shared" ca="1" si="403"/>
        <v>0</v>
      </c>
      <c r="PX92" s="557">
        <f t="shared" ca="1" si="403"/>
        <v>0</v>
      </c>
      <c r="PY92" s="557">
        <f t="shared" ca="1" si="403"/>
        <v>0</v>
      </c>
      <c r="PZ92" s="557">
        <f t="shared" ca="1" si="404"/>
        <v>0</v>
      </c>
      <c r="QA92" s="557">
        <f t="shared" ca="1" si="404"/>
        <v>0</v>
      </c>
      <c r="QB92" s="557">
        <f t="shared" ca="1" si="404"/>
        <v>0</v>
      </c>
      <c r="QC92" s="557">
        <f t="shared" ca="1" si="404"/>
        <v>0</v>
      </c>
      <c r="QD92" s="557">
        <f t="shared" ca="1" si="404"/>
        <v>0</v>
      </c>
      <c r="QE92" s="557">
        <f t="shared" ca="1" si="404"/>
        <v>0</v>
      </c>
      <c r="QF92" s="557">
        <f t="shared" ca="1" si="404"/>
        <v>0</v>
      </c>
      <c r="QG92" s="557">
        <f t="shared" ca="1" si="404"/>
        <v>0</v>
      </c>
      <c r="QH92" s="557">
        <f t="shared" ca="1" si="404"/>
        <v>0</v>
      </c>
      <c r="QI92" s="557">
        <f t="shared" ca="1" si="404"/>
        <v>0</v>
      </c>
      <c r="QJ92" s="557">
        <f t="shared" ca="1" si="405"/>
        <v>0</v>
      </c>
      <c r="QK92" s="557">
        <f t="shared" ca="1" si="405"/>
        <v>0</v>
      </c>
      <c r="QL92" s="557">
        <f t="shared" ca="1" si="405"/>
        <v>0</v>
      </c>
      <c r="QM92" s="557">
        <f t="shared" ca="1" si="405"/>
        <v>0</v>
      </c>
      <c r="QN92" s="557">
        <f t="shared" ca="1" si="405"/>
        <v>0</v>
      </c>
      <c r="QO92" s="557">
        <f t="shared" ca="1" si="405"/>
        <v>0</v>
      </c>
      <c r="QP92" s="557">
        <f t="shared" ca="1" si="405"/>
        <v>0</v>
      </c>
      <c r="QQ92" s="557">
        <f t="shared" ca="1" si="405"/>
        <v>0</v>
      </c>
      <c r="QR92" s="557">
        <f t="shared" ca="1" si="405"/>
        <v>0</v>
      </c>
      <c r="QS92" s="557">
        <f t="shared" ca="1" si="405"/>
        <v>0</v>
      </c>
      <c r="QT92" s="557">
        <f t="shared" ca="1" si="406"/>
        <v>0</v>
      </c>
      <c r="QU92" s="557">
        <f t="shared" ca="1" si="406"/>
        <v>0</v>
      </c>
      <c r="QV92" s="557">
        <f t="shared" ca="1" si="406"/>
        <v>0</v>
      </c>
      <c r="QW92" s="557">
        <f t="shared" ca="1" si="406"/>
        <v>0</v>
      </c>
      <c r="QX92" s="557">
        <f t="shared" ca="1" si="406"/>
        <v>0</v>
      </c>
      <c r="QY92" s="557">
        <f t="shared" ca="1" si="406"/>
        <v>0</v>
      </c>
      <c r="QZ92" s="557">
        <f t="shared" ca="1" si="406"/>
        <v>0</v>
      </c>
      <c r="RA92" s="557">
        <f t="shared" ca="1" si="406"/>
        <v>0</v>
      </c>
      <c r="RB92" s="557">
        <f t="shared" ca="1" si="406"/>
        <v>0</v>
      </c>
      <c r="RC92" s="557">
        <f t="shared" ca="1" si="406"/>
        <v>0</v>
      </c>
      <c r="RD92" s="557">
        <f t="shared" ca="1" si="407"/>
        <v>0</v>
      </c>
      <c r="RE92" s="557">
        <f t="shared" ca="1" si="407"/>
        <v>0</v>
      </c>
      <c r="RF92" s="557">
        <f t="shared" ca="1" si="407"/>
        <v>0</v>
      </c>
      <c r="RG92" s="557">
        <f t="shared" ca="1" si="407"/>
        <v>0</v>
      </c>
      <c r="RH92" s="557">
        <f t="shared" ca="1" si="407"/>
        <v>0</v>
      </c>
      <c r="RI92" s="557">
        <f t="shared" ca="1" si="407"/>
        <v>0</v>
      </c>
      <c r="RJ92" s="557">
        <f t="shared" ca="1" si="407"/>
        <v>0</v>
      </c>
      <c r="RK92" s="557">
        <f t="shared" ca="1" si="407"/>
        <v>0</v>
      </c>
      <c r="RL92" s="557">
        <f t="shared" ca="1" si="407"/>
        <v>0</v>
      </c>
      <c r="RM92" s="557">
        <f t="shared" ca="1" si="407"/>
        <v>0</v>
      </c>
      <c r="RN92" s="557">
        <f t="shared" ca="1" si="408"/>
        <v>0</v>
      </c>
      <c r="RO92" s="557">
        <f t="shared" ca="1" si="408"/>
        <v>0</v>
      </c>
      <c r="RP92" s="557">
        <f t="shared" ca="1" si="408"/>
        <v>0</v>
      </c>
      <c r="RQ92" s="557">
        <f t="shared" ca="1" si="408"/>
        <v>0</v>
      </c>
      <c r="RR92" s="557">
        <f t="shared" ca="1" si="408"/>
        <v>0</v>
      </c>
      <c r="RS92" s="557">
        <f t="shared" ca="1" si="408"/>
        <v>0</v>
      </c>
      <c r="RT92" s="557">
        <f t="shared" ca="1" si="408"/>
        <v>0</v>
      </c>
      <c r="RU92" s="557">
        <f t="shared" ca="1" si="408"/>
        <v>0</v>
      </c>
      <c r="RV92" s="557">
        <f t="shared" ca="1" si="408"/>
        <v>0</v>
      </c>
      <c r="RW92" s="557">
        <f t="shared" ca="1" si="408"/>
        <v>0</v>
      </c>
      <c r="RX92" s="557">
        <f t="shared" ca="1" si="409"/>
        <v>0</v>
      </c>
      <c r="RY92" s="557">
        <f t="shared" ca="1" si="409"/>
        <v>0</v>
      </c>
      <c r="RZ92" s="557">
        <f t="shared" ca="1" si="409"/>
        <v>0</v>
      </c>
      <c r="SA92" s="557">
        <f t="shared" ca="1" si="409"/>
        <v>0</v>
      </c>
      <c r="SB92" s="557">
        <f t="shared" ca="1" si="409"/>
        <v>0</v>
      </c>
      <c r="SC92" s="557">
        <f t="shared" ca="1" si="409"/>
        <v>0</v>
      </c>
      <c r="SD92" s="557">
        <f t="shared" ca="1" si="409"/>
        <v>0</v>
      </c>
      <c r="SE92" s="557">
        <f t="shared" ca="1" si="409"/>
        <v>0</v>
      </c>
      <c r="SF92" s="557">
        <f t="shared" ca="1" si="409"/>
        <v>0</v>
      </c>
      <c r="SG92" s="557">
        <f t="shared" ca="1" si="409"/>
        <v>0</v>
      </c>
      <c r="SH92" s="557">
        <f t="shared" ca="1" si="410"/>
        <v>0</v>
      </c>
      <c r="SI92" s="557">
        <f t="shared" ca="1" si="410"/>
        <v>0</v>
      </c>
      <c r="SJ92" s="557">
        <f t="shared" ca="1" si="410"/>
        <v>0</v>
      </c>
      <c r="SK92" s="557">
        <f t="shared" ca="1" si="410"/>
        <v>0</v>
      </c>
      <c r="SL92" s="557">
        <f t="shared" ca="1" si="410"/>
        <v>0</v>
      </c>
      <c r="SM92" s="557">
        <f t="shared" ca="1" si="410"/>
        <v>0</v>
      </c>
      <c r="SN92" s="557">
        <f t="shared" ca="1" si="410"/>
        <v>0</v>
      </c>
      <c r="SO92" s="557">
        <f t="shared" ca="1" si="410"/>
        <v>0</v>
      </c>
      <c r="SP92" s="557">
        <f t="shared" ca="1" si="410"/>
        <v>0</v>
      </c>
      <c r="SQ92" s="557">
        <f t="shared" ca="1" si="410"/>
        <v>0</v>
      </c>
      <c r="SR92" s="557">
        <f t="shared" ca="1" si="411"/>
        <v>0</v>
      </c>
      <c r="SS92" s="557">
        <f t="shared" ca="1" si="411"/>
        <v>0</v>
      </c>
      <c r="ST92" s="557">
        <f t="shared" ca="1" si="411"/>
        <v>0</v>
      </c>
      <c r="SU92" s="557">
        <f t="shared" ca="1" si="411"/>
        <v>0</v>
      </c>
      <c r="SV92" s="557">
        <f t="shared" ca="1" si="411"/>
        <v>0</v>
      </c>
      <c r="SW92" s="557">
        <f t="shared" ca="1" si="411"/>
        <v>0</v>
      </c>
      <c r="SX92" s="557">
        <f t="shared" ca="1" si="411"/>
        <v>0</v>
      </c>
      <c r="SY92" s="557">
        <f t="shared" ca="1" si="411"/>
        <v>0</v>
      </c>
      <c r="SZ92" s="557">
        <f t="shared" ca="1" si="411"/>
        <v>0</v>
      </c>
      <c r="TA92" s="557">
        <f t="shared" ca="1" si="411"/>
        <v>0</v>
      </c>
      <c r="TB92" s="557">
        <f t="shared" ca="1" si="412"/>
        <v>0</v>
      </c>
      <c r="TC92" s="557">
        <f t="shared" ca="1" si="412"/>
        <v>0</v>
      </c>
      <c r="TD92" s="557">
        <f t="shared" ca="1" si="412"/>
        <v>0</v>
      </c>
      <c r="TE92" s="557">
        <f t="shared" ca="1" si="412"/>
        <v>0</v>
      </c>
      <c r="TF92" s="557">
        <f t="shared" ca="1" si="412"/>
        <v>0</v>
      </c>
      <c r="TG92" s="557">
        <f t="shared" ca="1" si="412"/>
        <v>0</v>
      </c>
      <c r="TH92" s="557">
        <f t="shared" ca="1" si="412"/>
        <v>0</v>
      </c>
      <c r="TI92" s="557">
        <f t="shared" ca="1" si="412"/>
        <v>0</v>
      </c>
      <c r="TJ92" s="557">
        <f t="shared" ca="1" si="412"/>
        <v>0</v>
      </c>
      <c r="TK92" s="557">
        <f t="shared" ca="1" si="412"/>
        <v>0</v>
      </c>
      <c r="TL92" s="557">
        <f t="shared" ca="1" si="413"/>
        <v>0</v>
      </c>
      <c r="TM92" s="557">
        <f t="shared" ca="1" si="413"/>
        <v>0</v>
      </c>
      <c r="TN92" s="557">
        <f t="shared" ca="1" si="413"/>
        <v>0</v>
      </c>
      <c r="TO92" s="557">
        <f t="shared" ca="1" si="413"/>
        <v>0</v>
      </c>
      <c r="TP92" s="557">
        <f t="shared" ca="1" si="413"/>
        <v>0</v>
      </c>
      <c r="TQ92" s="557">
        <f t="shared" ca="1" si="413"/>
        <v>0</v>
      </c>
      <c r="TR92" s="557">
        <f t="shared" ca="1" si="413"/>
        <v>0</v>
      </c>
      <c r="TS92" s="557">
        <f t="shared" ca="1" si="413"/>
        <v>0</v>
      </c>
      <c r="TT92" s="557">
        <f t="shared" ca="1" si="413"/>
        <v>0</v>
      </c>
      <c r="TU92" s="557">
        <f t="shared" ca="1" si="413"/>
        <v>0</v>
      </c>
      <c r="TV92" s="557">
        <f t="shared" ca="1" si="414"/>
        <v>0</v>
      </c>
      <c r="TW92" s="557">
        <f t="shared" ca="1" si="414"/>
        <v>0</v>
      </c>
      <c r="TX92" s="557">
        <f t="shared" ca="1" si="414"/>
        <v>0</v>
      </c>
      <c r="TY92" s="557">
        <f t="shared" ca="1" si="414"/>
        <v>0</v>
      </c>
      <c r="TZ92" s="557">
        <f t="shared" ca="1" si="414"/>
        <v>0</v>
      </c>
      <c r="UA92" s="557">
        <f t="shared" ca="1" si="414"/>
        <v>0</v>
      </c>
      <c r="UB92" s="557">
        <f t="shared" ca="1" si="414"/>
        <v>0</v>
      </c>
      <c r="UC92" s="557">
        <f t="shared" ca="1" si="414"/>
        <v>0</v>
      </c>
      <c r="UD92" s="557">
        <f t="shared" ca="1" si="414"/>
        <v>0</v>
      </c>
      <c r="UE92" s="557">
        <f t="shared" ca="1" si="414"/>
        <v>0</v>
      </c>
      <c r="UF92" s="557">
        <f t="shared" ca="1" si="415"/>
        <v>0</v>
      </c>
      <c r="UG92" s="557">
        <f t="shared" ca="1" si="415"/>
        <v>0</v>
      </c>
      <c r="UH92" s="557">
        <f t="shared" ca="1" si="415"/>
        <v>0</v>
      </c>
      <c r="UI92" s="557">
        <f t="shared" ca="1" si="415"/>
        <v>0</v>
      </c>
      <c r="UJ92" s="557">
        <f t="shared" ca="1" si="415"/>
        <v>0</v>
      </c>
      <c r="UK92" s="557">
        <f t="shared" ca="1" si="415"/>
        <v>0</v>
      </c>
      <c r="UL92" s="557">
        <f t="shared" ca="1" si="415"/>
        <v>0</v>
      </c>
      <c r="UM92" s="557">
        <f t="shared" ca="1" si="415"/>
        <v>0</v>
      </c>
      <c r="UN92" s="557">
        <f t="shared" ca="1" si="415"/>
        <v>0</v>
      </c>
      <c r="UO92" s="557">
        <f t="shared" ca="1" si="415"/>
        <v>0</v>
      </c>
      <c r="UP92" s="557">
        <f t="shared" ca="1" si="416"/>
        <v>0</v>
      </c>
      <c r="UQ92" s="557">
        <f t="shared" ca="1" si="416"/>
        <v>0</v>
      </c>
      <c r="UR92" s="557">
        <f t="shared" ca="1" si="416"/>
        <v>0</v>
      </c>
      <c r="US92" s="557">
        <f t="shared" ca="1" si="416"/>
        <v>0</v>
      </c>
      <c r="UT92" s="557">
        <f t="shared" ca="1" si="416"/>
        <v>0</v>
      </c>
      <c r="UU92" s="557">
        <f t="shared" ca="1" si="416"/>
        <v>0</v>
      </c>
      <c r="UV92" s="557">
        <f t="shared" ca="1" si="416"/>
        <v>0</v>
      </c>
      <c r="UW92" s="557">
        <f t="shared" ca="1" si="416"/>
        <v>0</v>
      </c>
      <c r="UX92" s="557">
        <f t="shared" ca="1" si="416"/>
        <v>0</v>
      </c>
      <c r="UY92" s="557">
        <f t="shared" ca="1" si="416"/>
        <v>0</v>
      </c>
      <c r="UZ92" s="557">
        <f t="shared" ca="1" si="416"/>
        <v>0</v>
      </c>
      <c r="VA92" s="557">
        <f t="shared" ca="1" si="416"/>
        <v>0</v>
      </c>
      <c r="VB92" s="557">
        <f t="shared" ca="1" si="416"/>
        <v>0</v>
      </c>
      <c r="VC92" s="557">
        <f t="shared" ca="1" si="416"/>
        <v>0</v>
      </c>
      <c r="VD92" s="557">
        <f t="shared" ca="1" si="416"/>
        <v>0</v>
      </c>
      <c r="VE92" s="557">
        <f t="shared" ca="1" si="416"/>
        <v>0</v>
      </c>
      <c r="VF92" s="557">
        <f t="shared" ca="1" si="416"/>
        <v>0</v>
      </c>
      <c r="VG92" s="557">
        <f t="shared" ca="1" si="416"/>
        <v>0</v>
      </c>
      <c r="VH92" s="557">
        <f t="shared" ca="1" si="416"/>
        <v>0</v>
      </c>
      <c r="VI92" s="557">
        <f t="shared" ca="1" si="416"/>
        <v>0</v>
      </c>
      <c r="VJ92" s="557">
        <f t="shared" ca="1" si="416"/>
        <v>0</v>
      </c>
      <c r="VK92" s="557">
        <f t="shared" ca="1" si="416"/>
        <v>0</v>
      </c>
      <c r="VL92" s="557">
        <f t="shared" ca="1" si="416"/>
        <v>0</v>
      </c>
      <c r="VM92" s="557">
        <f t="shared" ca="1" si="416"/>
        <v>0</v>
      </c>
      <c r="VN92" s="557">
        <f t="shared" ca="1" si="416"/>
        <v>0</v>
      </c>
      <c r="VO92" s="557">
        <f t="shared" ca="1" si="416"/>
        <v>0</v>
      </c>
      <c r="VP92" s="189">
        <f t="shared" ca="1" si="301"/>
        <v>0</v>
      </c>
      <c r="VQ92" s="189">
        <f t="shared" ca="1" si="301"/>
        <v>0</v>
      </c>
      <c r="VR92" s="189">
        <f t="shared" ca="1" si="301"/>
        <v>0</v>
      </c>
      <c r="VS92" s="189">
        <f t="shared" ca="1" si="301"/>
        <v>0</v>
      </c>
      <c r="VT92" s="189">
        <f t="shared" ca="1" si="301"/>
        <v>0</v>
      </c>
      <c r="VU92" s="230">
        <f t="shared" ca="1" si="302"/>
        <v>0</v>
      </c>
      <c r="VV92" s="189">
        <f t="shared" ca="1" si="303"/>
        <v>0</v>
      </c>
      <c r="VW92" s="189">
        <f t="shared" ca="1" si="303"/>
        <v>0</v>
      </c>
      <c r="VX92" s="189">
        <f t="shared" ca="1" si="303"/>
        <v>0</v>
      </c>
      <c r="VY92" s="189">
        <f t="shared" ca="1" si="303"/>
        <v>0</v>
      </c>
      <c r="VZ92" s="189">
        <f t="shared" ca="1" si="303"/>
        <v>0</v>
      </c>
      <c r="WA92" s="230">
        <f t="shared" ca="1" si="304"/>
        <v>0</v>
      </c>
      <c r="WB92" s="231">
        <f t="shared" ca="1" si="305"/>
        <v>0</v>
      </c>
      <c r="WC92" s="231">
        <f t="shared" ca="1" si="305"/>
        <v>0</v>
      </c>
      <c r="WD92" s="231">
        <f t="shared" ca="1" si="305"/>
        <v>0</v>
      </c>
      <c r="WE92" s="231">
        <f t="shared" ca="1" si="305"/>
        <v>0</v>
      </c>
      <c r="WF92" s="544">
        <f t="shared" ca="1" si="306"/>
        <v>0</v>
      </c>
      <c r="WG92" s="231">
        <f t="shared" ca="1" si="307"/>
        <v>0</v>
      </c>
      <c r="WH92" s="231">
        <f t="shared" ca="1" si="307"/>
        <v>0</v>
      </c>
      <c r="WI92" s="231">
        <f t="shared" ca="1" si="307"/>
        <v>0</v>
      </c>
      <c r="WJ92" s="231">
        <f t="shared" ca="1" si="307"/>
        <v>0</v>
      </c>
      <c r="WK92" s="544">
        <f t="shared" ca="1" si="308"/>
        <v>0</v>
      </c>
      <c r="WL92" s="544">
        <f t="shared" ca="1" si="308"/>
        <v>0</v>
      </c>
      <c r="WM92" s="544">
        <f t="shared" ca="1" si="308"/>
        <v>0</v>
      </c>
      <c r="WN92" s="544">
        <f t="shared" ca="1" si="308"/>
        <v>0</v>
      </c>
      <c r="WO92" s="544">
        <f t="shared" ca="1" si="308"/>
        <v>0</v>
      </c>
      <c r="WP92" s="544">
        <f t="shared" ca="1" si="308"/>
        <v>0</v>
      </c>
      <c r="WQ92" s="544">
        <f t="shared" ca="1" si="308"/>
        <v>0</v>
      </c>
      <c r="WR92" s="535" cm="1">
        <f t="array" aca="1" ref="WR92" ca="1">INDEX(WR$13:WR91,$B92+1,1)</f>
        <v>0</v>
      </c>
      <c r="WS92" s="411">
        <f t="shared" ca="1" si="309"/>
        <v>67</v>
      </c>
      <c r="WT92" s="18"/>
      <c r="WU92" s="535" cm="1">
        <f t="array" aca="1" ref="WU92" ca="1">INDEX(WU$13:WU91,$B92+1,1)</f>
        <v>0</v>
      </c>
      <c r="WV92" s="411">
        <f t="shared" si="310"/>
        <v>0</v>
      </c>
      <c r="WW92" s="535" cm="1">
        <f t="array" aca="1" ref="WW92" ca="1">INDEX(WW$13:WW91,$B92+1,1)</f>
        <v>0</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535" t="str" cm="1">
        <f t="array" aca="1" ref="XH92" ca="1">INDEX(XH$13:XH91,$B92+1,1)</f>
        <v>-</v>
      </c>
      <c r="XI92" s="535" t="str" cm="1">
        <f t="array" aca="1" ref="XI92" ca="1">INDEX(XI$13:XI91,$B92+1,1)</f>
        <v>-</v>
      </c>
      <c r="XJ92" s="535" t="str" cm="1">
        <f t="array" aca="1" ref="XJ92" ca="1">INDEX(XJ$13:XJ91,$B92+1,1)</f>
        <v>-</v>
      </c>
      <c r="XK92" s="535" t="str" cm="1">
        <f t="array" aca="1" ref="XK92" ca="1">INDEX(XK$13:XK91,$B92+1,1)</f>
        <v>-</v>
      </c>
      <c r="XL92" s="535" t="str" cm="1">
        <f t="array" aca="1" ref="XL92" ca="1">INDEX(XL$13:XL91,$B92+1,1)</f>
        <v>-</v>
      </c>
      <c r="XM92" s="535" t="str" cm="1">
        <f t="array" aca="1" ref="XM92" ca="1">INDEX(XM$13:XM91,$B92+1,1)</f>
        <v>-</v>
      </c>
      <c r="XN92" s="18"/>
      <c r="XO92" s="411" t="b">
        <f t="shared" ca="1" si="311"/>
        <v>0</v>
      </c>
      <c r="XP92" s="535" t="str" cm="1">
        <f t="array" aca="1" ref="XP92" ca="1">INDEX(XP$13:XP91,$B92+1,1)</f>
        <v>-</v>
      </c>
      <c r="XQ92" s="535" t="str" cm="1">
        <f t="array" aca="1" ref="XQ92" ca="1">INDEX(XQ$13:XQ91,$B92+1,1)</f>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411">
        <f t="shared" ca="1" si="312"/>
        <v>0.35</v>
      </c>
      <c r="XW92" s="535" cm="1">
        <f t="array" aca="1" ref="XW92" ca="1">INDEX(XW$13:XW91,$B92+1,1)</f>
        <v>0</v>
      </c>
      <c r="XX92" s="535" cm="1">
        <f t="array" aca="1" ref="XX92" ca="1">INDEX(XX$13:XX91,$B92+1,1)</f>
        <v>0</v>
      </c>
      <c r="XY92" s="535" cm="1">
        <f t="array" aca="1" ref="XY92" ca="1">INDEX(XY$13:XY91,$B92+1,1)</f>
        <v>1</v>
      </c>
      <c r="XZ92" s="535" cm="1">
        <f t="array" aca="1" ref="XZ92" ca="1">INDEX(XZ$13:XZ91,$B92+1,1)</f>
        <v>0</v>
      </c>
      <c r="YA92" s="535" t="str" cm="1">
        <f t="array" aca="1" ref="YA92" ca="1">INDEX(YA$13:YA91,$B92+1,1)</f>
        <v>-</v>
      </c>
      <c r="YB92" s="545" cm="1">
        <f t="array" aca="1" ref="YB92" ca="1">INDEX(i.AgeJ,$AD92,1)</f>
        <v>0</v>
      </c>
      <c r="YC92" s="535" t="str" cm="1">
        <f t="array" aca="1" ref="YC92" ca="1">INDEX(YC$13:YC91,$B92+1,1)</f>
        <v>-</v>
      </c>
      <c r="YD92" s="411" t="str">
        <f t="shared" si="313"/>
        <v>-</v>
      </c>
      <c r="YE92" s="411" t="str">
        <f t="shared" si="313"/>
        <v>-</v>
      </c>
      <c r="YF92" s="535" t="str" cm="1">
        <f t="array" aca="1" ref="YF92" ca="1">INDEX(YF$13:YF91,$B92+1,1)</f>
        <v>-</v>
      </c>
      <c r="YG92" s="535" t="str" cm="1">
        <f t="array" aca="1" ref="YG92" ca="1">INDEX(YG$13:YG91,$B92+1,1)</f>
        <v>-</v>
      </c>
      <c r="YH92" s="535" t="str" cm="1">
        <f t="array" aca="1" ref="YH92" ca="1">INDEX(YH$13:YH91,$B92+1,1)</f>
        <v>-</v>
      </c>
      <c r="YI92" s="535" t="str" cm="1">
        <f t="array" aca="1" ref="YI92" ca="1">INDEX(YI$13:YI91,$B92+1,1)</f>
        <v>-</v>
      </c>
      <c r="YJ92" s="535" t="str" cm="1">
        <f t="array" aca="1" ref="YJ92" ca="1">INDEX(YJ$13:YJ91,$B92+1,1)</f>
        <v>-</v>
      </c>
      <c r="YK92" s="535" t="b" cm="1">
        <f t="array" aca="1" ref="YK92" ca="1">INDEX(YK$13:YK91,$B92+1,1)</f>
        <v>1</v>
      </c>
      <c r="YL92" s="535" t="str" cm="1">
        <f t="array" aca="1" ref="YL92" ca="1">INDEX(YL$13:YL91,$B92+1,1)</f>
        <v>-</v>
      </c>
      <c r="YM92" s="535" cm="1">
        <f t="array" aca="1" ref="YM92" ca="1">INDEX(YM$13:YM91,$B92+1,1)</f>
        <v>0</v>
      </c>
      <c r="YN92" s="535" cm="1">
        <f t="array" aca="1" ref="YN92" ca="1">INDEX(YN$13:YN91,$B92+1,1)</f>
        <v>0</v>
      </c>
      <c r="YO92" s="535" cm="1">
        <f t="array" aca="1" ref="YO92" ca="1">INDEX(YO$13:YO91,$B92+1,1)</f>
        <v>0</v>
      </c>
      <c r="YP92" s="18"/>
      <c r="YQ92" s="411">
        <f t="shared" si="314"/>
        <v>50</v>
      </c>
      <c r="YR92" s="411">
        <f t="shared" si="314"/>
        <v>50</v>
      </c>
      <c r="YS92" s="411">
        <f t="shared" si="314"/>
        <v>50</v>
      </c>
      <c r="YT92" s="411">
        <f t="shared" si="314"/>
        <v>50</v>
      </c>
      <c r="YU92" s="535" cm="1">
        <f t="array" aca="1" ref="YU92" ca="1">INDEX(YU$13:YU91,$B92+1,1)</f>
        <v>1</v>
      </c>
      <c r="YV92" s="535" cm="1">
        <f t="array" aca="1" ref="YV92" ca="1">INDEX(YV$13:YV91,$B92+1,1)</f>
        <v>1</v>
      </c>
      <c r="YW92" s="535" cm="1">
        <f t="array" aca="1" ref="YW92" ca="1">INDEX(YW$13:YW91,$B92+1,1)</f>
        <v>1</v>
      </c>
      <c r="YX92" s="535" cm="1">
        <f t="array" aca="1" ref="YX92" ca="1">INDEX(YX$13:YX91,$B92+1,1)</f>
        <v>1</v>
      </c>
      <c r="YY92" s="535" t="str" cm="1">
        <f t="array" aca="1" ref="YY92" ca="1">INDEX(YY$13:YY91,$B92+1,1)</f>
        <v>-</v>
      </c>
      <c r="YZ92" s="535" t="str" cm="1">
        <f t="array" aca="1" ref="YZ92" ca="1">INDEX(YZ$13:YZ91,$B92+1,1)</f>
        <v>-</v>
      </c>
      <c r="ZA92" s="535" t="str" cm="1">
        <f t="array" aca="1" ref="ZA92" ca="1">INDEX(ZA$13:ZA91,$B92+1,1)</f>
        <v>-</v>
      </c>
      <c r="ZB92" s="535" t="str" cm="1">
        <f t="array" aca="1" ref="ZB92" ca="1">INDEX(ZB$13:ZB91,$B92+1,1)</f>
        <v>-</v>
      </c>
      <c r="ZC92" s="535" t="str" cm="1">
        <f t="array" aca="1" ref="ZC92" ca="1">INDEX(ZC$13:ZC91,$B92+1,1)</f>
        <v>-</v>
      </c>
      <c r="ZD92" s="18"/>
      <c r="ZE92" s="411">
        <f t="shared" ca="1" si="315"/>
        <v>1</v>
      </c>
      <c r="ZF92" s="18"/>
      <c r="ZG92" s="535" t="str" cm="1">
        <f t="array" aca="1" ref="ZG92" ca="1">INDEX(ZG$13:ZG91,$B92+1,1)</f>
        <v>-</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43">
        <f t="shared" ca="1" si="316"/>
        <v>652</v>
      </c>
      <c r="ZP92" s="543">
        <f t="shared" ca="1" si="316"/>
        <v>686</v>
      </c>
      <c r="ZQ92" s="543">
        <f t="shared" ca="1" si="316"/>
        <v>721</v>
      </c>
      <c r="ZR92" s="459">
        <f t="shared" ca="1" si="317"/>
        <v>469</v>
      </c>
      <c r="ZS92" s="459">
        <f t="shared" ca="1" si="317"/>
        <v>504</v>
      </c>
      <c r="ZT92" s="459">
        <f t="shared" ca="1" si="317"/>
        <v>539</v>
      </c>
      <c r="ZU92" s="459">
        <f t="shared" ca="1" si="318"/>
        <v>385</v>
      </c>
      <c r="ZV92" s="459">
        <f t="shared" ca="1" si="318"/>
        <v>420</v>
      </c>
      <c r="ZW92" s="459">
        <f t="shared" ca="1" si="318"/>
        <v>455</v>
      </c>
      <c r="ZX92" s="535" t="str" cm="1">
        <f t="array" aca="1" ref="ZX92" ca="1">INDEX(ZX$13:ZX91,$B92+1,1)</f>
        <v>-</v>
      </c>
      <c r="ZY92" s="535" t="str" cm="1">
        <f t="array" aca="1" ref="ZY92" ca="1">INDEX(ZY$13:ZY91,$B92+1,1)</f>
        <v>-</v>
      </c>
      <c r="ZZ92" s="535" t="str" cm="1">
        <f t="array" aca="1" ref="ZZ92" ca="1">INDEX(ZZ$13:ZZ91,$B92+1,1)</f>
        <v>-</v>
      </c>
      <c r="AAA92" s="535" t="str" cm="1">
        <f t="array" aca="1" ref="AAA92" ca="1">INDEX(AAA$13:AAA91,$B92+1,1)</f>
        <v>-</v>
      </c>
      <c r="AAB92" s="535" t="str" cm="1">
        <f t="array" aca="1" ref="AAB92" ca="1">INDEX(AAB$13:AAB91,$B92+1,1)</f>
        <v>-</v>
      </c>
      <c r="AAC92" s="535" t="str" cm="1">
        <f t="array" aca="1" ref="AAC92" ca="1">INDEX(AAC$13:AAC91,$B92+1,1)</f>
        <v>-</v>
      </c>
      <c r="AAD92" s="535" t="str" cm="1">
        <f t="array" aca="1" ref="AAD92" ca="1">INDEX(AAD$13:AAD91,$B92+1,1)</f>
        <v>-</v>
      </c>
      <c r="AAE92" s="535" t="str" cm="1">
        <f t="array" aca="1" ref="AAE92" ca="1">INDEX(AAE$13:AAE91,$B92+1,1)</f>
        <v>-</v>
      </c>
      <c r="AAF92" s="535" t="str" cm="1">
        <f t="array" aca="1" ref="AAF92" ca="1">INDEX(AAF$13:AAF91,$B92+1,1)</f>
        <v>-</v>
      </c>
      <c r="AAG92" s="535" t="str" cm="1">
        <f t="array" aca="1" ref="AAG92" ca="1">INDEX(AAG$13:AAG91,$B92+1,1)</f>
        <v>-</v>
      </c>
      <c r="AAH92" s="535" t="str" cm="1">
        <f t="array" aca="1" ref="AAH92" ca="1">INDEX(AAH$13:AAH91,$B92+1,1)</f>
        <v>-</v>
      </c>
      <c r="AAI92" s="535" t="str" cm="1">
        <f t="array" aca="1" ref="AAI92" ca="1">INDEX(AAI$13:AAI91,$B92+1,1)</f>
        <v>-</v>
      </c>
      <c r="AAJ92" s="535" t="str" cm="1">
        <f t="array" aca="1" ref="AAJ92" ca="1">INDEX(AAJ$13:AAJ91,$B92+1,1)</f>
        <v>-</v>
      </c>
      <c r="AAK92" s="535" t="str" cm="1">
        <f t="array" aca="1" ref="AAK92" ca="1">INDEX(AAK$13:AAK91,$B92+1,1)</f>
        <v>-</v>
      </c>
      <c r="AAL92" s="535" cm="1">
        <f t="array" aca="1" ref="AAL92" ca="1">INDEX(AAL$13:AAL91,$B92+1,1)</f>
        <v>0</v>
      </c>
      <c r="AAM92" s="535" t="str" cm="1">
        <f t="array" aca="1" ref="AAM92" ca="1">INDEX(AAM$13:AAM91,$B92+1,1)</f>
        <v>-</v>
      </c>
      <c r="AAN92" s="535" t="str" cm="1">
        <f t="array" aca="1" ref="AAN92" ca="1">INDEX(AAN$13:AAN91,$B92+1,1)</f>
        <v>-</v>
      </c>
      <c r="AAO92" s="535" t="str" cm="1">
        <f t="array" aca="1" ref="AAO92" ca="1">INDEX(AAO$13:AAO91,$B92+1,1)</f>
        <v>-</v>
      </c>
      <c r="AAP92" s="535" t="str" cm="1">
        <f t="array" aca="1" ref="AAP92" ca="1">INDEX(AAP$13:AAP91,$B92+1,1)</f>
        <v>-</v>
      </c>
      <c r="AAQ92" s="535" t="str" cm="1">
        <f t="array" aca="1" ref="AAQ92" ca="1">INDEX(AAQ$13:AAQ91,$B92+1,1)</f>
        <v>-</v>
      </c>
      <c r="AAR92" s="535" cm="1">
        <f t="array" aca="1" ref="AAR92" ca="1">INDEX(AAR$13:AAR91,$B92+1,1)</f>
        <v>0</v>
      </c>
      <c r="AAS92" s="535" t="str" cm="1">
        <f t="array" aca="1" ref="AAS92" ca="1">INDEX(AAS$13:AAS91,$B92+1,1)</f>
        <v>-</v>
      </c>
      <c r="AAT92" s="535" t="str" cm="1">
        <f t="array" aca="1" ref="AAT92" ca="1">INDEX(AAT$13:AAT91,$B92+1,1)</f>
        <v>-</v>
      </c>
      <c r="AAU92" s="535" t="str" cm="1">
        <f t="array" aca="1" ref="AAU92" ca="1">INDEX(AAU$13:AAU91,$B92+1,1)</f>
        <v>-</v>
      </c>
      <c r="AAV92" s="535" cm="1">
        <f t="array" aca="1" ref="AAV92" ca="1">INDEX(AAV$13:AAV91,$B92+1,1)</f>
        <v>1</v>
      </c>
      <c r="AAW92" s="535" cm="1">
        <f t="array" aca="1" ref="AAW92" ca="1">INDEX(AAW$13:AAW91,$B92+1,1)</f>
        <v>1</v>
      </c>
      <c r="AAX92" s="535" t="str" cm="1">
        <f t="array" aca="1" ref="AAX92" ca="1">INDEX(AAX$13:AAX91,$B92+1,1)</f>
        <v>-</v>
      </c>
      <c r="AAY92" s="535" t="str" cm="1">
        <f t="array" aca="1" ref="AAY92" ca="1">INDEX(AAY$13:AAY91,$B92+1,1)</f>
        <v>-</v>
      </c>
      <c r="AAZ92" s="535" t="str" cm="1">
        <f t="array" aca="1" ref="AAZ92" ca="1">INDEX(AAZ$13:AAZ91,$B92+1,1)</f>
        <v>-</v>
      </c>
      <c r="ABA92" s="535" t="str" cm="1">
        <f t="array" aca="1" ref="ABA92" ca="1">INDEX(ABA$13:ABA91,$B92+1,1)</f>
        <v>-</v>
      </c>
      <c r="ABB92" s="535" t="str" cm="1">
        <f t="array" aca="1" ref="ABB92" ca="1">INDEX(ABB$13:ABB91,$B92+1,1)</f>
        <v>-</v>
      </c>
      <c r="ABC92" s="535" t="str" cm="1">
        <f t="array" aca="1" ref="ABC92" ca="1">INDEX(ABC$13:ABC91,$B92+1,1)</f>
        <v>-</v>
      </c>
      <c r="ABD92" s="535" t="str" cm="1">
        <f t="array" aca="1" ref="ABD92" ca="1">INDEX(ABD$13:ABD91,$B92+1,1)</f>
        <v>-</v>
      </c>
      <c r="ABE92" s="535" t="str" cm="1">
        <f t="array" aca="1" ref="ABE92" ca="1">INDEX(ABE$13:ABE91,$B92+1,1)</f>
        <v>-</v>
      </c>
      <c r="ABF92" s="535" t="str" cm="1">
        <f t="array" aca="1" ref="ABF92" ca="1">INDEX(ABF$13:ABF91,$B92+1,1)</f>
        <v>-</v>
      </c>
      <c r="ABG92" s="535" t="str" cm="1">
        <f t="array" aca="1" ref="ABG92" ca="1">INDEX(ABG$13:ABG91,$B92+1,1)</f>
        <v>-</v>
      </c>
      <c r="ABH92" s="535" t="str" cm="1">
        <f t="array" aca="1" ref="ABH92" ca="1">INDEX(ABH$13:ABH91,$B92+1,1)</f>
        <v>-</v>
      </c>
      <c r="ABI92" s="535" t="str" cm="1">
        <f t="array" aca="1" ref="ABI92" ca="1">INDEX(ABI$13:ABI91,$B92+1,1)</f>
        <v>-</v>
      </c>
      <c r="ABJ92" s="535" t="str" cm="1">
        <f t="array" aca="1" ref="ABJ92" ca="1">INDEX(ABJ$13:ABJ91,$B92+1,1)</f>
        <v>-</v>
      </c>
      <c r="ABK92" s="18"/>
      <c r="ABL92" s="545" t="str">
        <f t="shared" ca="1" si="439"/>
        <v>-</v>
      </c>
      <c r="ABM92" s="545" t="str">
        <f t="shared" ca="1" si="439"/>
        <v>-</v>
      </c>
      <c r="ABN92" s="545" t="str">
        <f t="shared" ca="1" si="439"/>
        <v>-</v>
      </c>
      <c r="ABO92" s="545" t="str">
        <f t="shared" ca="1" si="439"/>
        <v>-</v>
      </c>
      <c r="ABP92" s="545" t="str">
        <f t="shared" ca="1" si="439"/>
        <v>-</v>
      </c>
      <c r="ABQ92" s="545" t="str">
        <f t="shared" ca="1" si="417"/>
        <v>-</v>
      </c>
      <c r="ABR92" s="545" t="str">
        <f t="shared" ca="1" si="417"/>
        <v>-</v>
      </c>
      <c r="ABS92" s="545" t="str">
        <f t="shared" ca="1" si="417"/>
        <v>-</v>
      </c>
      <c r="ABT92" s="545" t="str">
        <f t="shared" ca="1" si="417"/>
        <v>-</v>
      </c>
      <c r="ABU92" s="545" t="str">
        <f t="shared" ca="1" si="417"/>
        <v>-</v>
      </c>
      <c r="ABV92" s="545" t="str">
        <f t="shared" ca="1" si="417"/>
        <v>-</v>
      </c>
      <c r="ABW92" s="545" t="str">
        <f t="shared" ca="1" si="417"/>
        <v>-</v>
      </c>
      <c r="ABX92" s="545" t="str">
        <f t="shared" ca="1" si="417"/>
        <v>-</v>
      </c>
      <c r="ABY92" s="545" t="str">
        <f t="shared" ca="1" si="417"/>
        <v>-</v>
      </c>
      <c r="ABZ92" s="545" t="str">
        <f t="shared" ca="1" si="417"/>
        <v>-</v>
      </c>
      <c r="ACA92" s="545" t="str">
        <f t="shared" ca="1" si="418"/>
        <v>-</v>
      </c>
      <c r="ACB92" s="545" t="str">
        <f t="shared" ca="1" si="418"/>
        <v>-</v>
      </c>
      <c r="ACC92" s="545" t="b">
        <f t="shared" ca="1" si="418"/>
        <v>1</v>
      </c>
      <c r="ACD92" s="545" t="str">
        <f t="shared" ca="1" si="418"/>
        <v>-</v>
      </c>
      <c r="ACE92" s="545" t="str">
        <f t="shared" ca="1" si="418"/>
        <v>-</v>
      </c>
      <c r="ACF92" s="545" t="str">
        <f t="shared" ca="1" si="418"/>
        <v>-</v>
      </c>
      <c r="ACG92" s="545" t="str">
        <f t="shared" ca="1" si="418"/>
        <v>-</v>
      </c>
      <c r="ACH92" s="545" t="str">
        <f t="shared" ca="1" si="418"/>
        <v>-</v>
      </c>
      <c r="ACI92" s="545" t="str">
        <f t="shared" ca="1" si="418"/>
        <v>-</v>
      </c>
      <c r="ACJ92" s="545" t="str">
        <f t="shared" ca="1" si="418"/>
        <v>-</v>
      </c>
      <c r="ACK92" s="545" t="str">
        <f t="shared" ca="1" si="419"/>
        <v>-</v>
      </c>
      <c r="ACL92" s="545" t="str">
        <f t="shared" ca="1" si="419"/>
        <v>-</v>
      </c>
      <c r="ACM92" s="545" t="str">
        <f t="shared" ca="1" si="419"/>
        <v>-</v>
      </c>
      <c r="ACN92" s="545" t="str">
        <f t="shared" ca="1" si="419"/>
        <v>-</v>
      </c>
      <c r="ACO92" s="545" t="str">
        <f t="shared" ca="1" si="419"/>
        <v>-</v>
      </c>
      <c r="ACP92" s="545" t="str">
        <f t="shared" ca="1" si="419"/>
        <v>-</v>
      </c>
      <c r="ACQ92" s="545" t="str">
        <f t="shared" ca="1" si="419"/>
        <v>-</v>
      </c>
      <c r="ACR92" s="545" t="str">
        <f t="shared" ca="1" si="419"/>
        <v>-</v>
      </c>
      <c r="ACS92" s="545" t="str">
        <f t="shared" ca="1" si="419"/>
        <v>-</v>
      </c>
      <c r="ACT92" s="545" t="str">
        <f t="shared" ca="1" si="419"/>
        <v>-</v>
      </c>
      <c r="ACU92" s="545" t="b">
        <f t="shared" ca="1" si="420"/>
        <v>1</v>
      </c>
      <c r="ACV92" s="545" t="str">
        <f t="shared" ca="1" si="420"/>
        <v>-</v>
      </c>
      <c r="ACW92" s="545" t="str">
        <f t="shared" ca="1" si="420"/>
        <v>-</v>
      </c>
      <c r="ACX92" s="545" t="str">
        <f t="shared" ca="1" si="420"/>
        <v>-</v>
      </c>
      <c r="ACY92" s="545" t="str">
        <f t="shared" ca="1" si="420"/>
        <v>-</v>
      </c>
      <c r="ACZ92" s="545" t="str">
        <f t="shared" ca="1" si="420"/>
        <v>-</v>
      </c>
      <c r="ADA92" s="545" t="str">
        <f t="shared" ca="1" si="420"/>
        <v>-</v>
      </c>
      <c r="ADB92" s="545" t="str">
        <f t="shared" ca="1" si="420"/>
        <v>-</v>
      </c>
      <c r="ADC92" s="545" t="str">
        <f t="shared" ca="1" si="420"/>
        <v>-</v>
      </c>
      <c r="ADD92" s="545" t="str">
        <f t="shared" ca="1" si="420"/>
        <v>-</v>
      </c>
      <c r="ADE92" s="545" t="str">
        <f t="shared" ca="1" si="421"/>
        <v>-</v>
      </c>
      <c r="ADF92" s="545" t="str">
        <f t="shared" ca="1" si="421"/>
        <v>-</v>
      </c>
      <c r="ADG92" s="545" t="str">
        <f t="shared" ca="1" si="421"/>
        <v>-</v>
      </c>
      <c r="ADH92" s="545" t="str">
        <f t="shared" ca="1" si="421"/>
        <v>-</v>
      </c>
      <c r="ADI92" s="545" t="str">
        <f t="shared" ca="1" si="421"/>
        <v>-</v>
      </c>
      <c r="ADJ92" s="545" t="str">
        <f t="shared" ca="1" si="421"/>
        <v>-</v>
      </c>
      <c r="ADK92" s="545" t="str">
        <f t="shared" ca="1" si="421"/>
        <v>-</v>
      </c>
      <c r="ADL92" s="545" t="str">
        <f t="shared" ca="1" si="421"/>
        <v>-</v>
      </c>
      <c r="ADM92" s="545" t="b">
        <f t="shared" ca="1" si="421"/>
        <v>1</v>
      </c>
      <c r="ADN92" s="545" t="str">
        <f t="shared" ca="1" si="421"/>
        <v>-</v>
      </c>
      <c r="ADO92" s="545" t="str">
        <f t="shared" ca="1" si="422"/>
        <v>-</v>
      </c>
      <c r="ADP92" s="545" t="str">
        <f t="shared" ca="1" si="422"/>
        <v>-</v>
      </c>
      <c r="ADQ92" s="545" t="str">
        <f t="shared" ca="1" si="422"/>
        <v>-</v>
      </c>
      <c r="ADR92" s="545" t="str">
        <f t="shared" ca="1" si="422"/>
        <v>-</v>
      </c>
      <c r="ADS92" s="545" t="str">
        <f t="shared" ca="1" si="422"/>
        <v>-</v>
      </c>
      <c r="ADT92" s="545" t="str">
        <f t="shared" ca="1" si="422"/>
        <v>-</v>
      </c>
      <c r="ADU92" s="545" t="str">
        <f t="shared" ca="1" si="422"/>
        <v>-</v>
      </c>
      <c r="ADV92" s="545" t="str">
        <f t="shared" ca="1" si="422"/>
        <v>-</v>
      </c>
      <c r="ADW92" s="545" t="str">
        <f t="shared" ca="1" si="422"/>
        <v>-</v>
      </c>
      <c r="ADX92" s="545" t="str">
        <f t="shared" ca="1" si="422"/>
        <v>-</v>
      </c>
      <c r="ADY92" s="545" t="str">
        <f t="shared" ca="1" si="423"/>
        <v>-</v>
      </c>
      <c r="ADZ92" s="545" t="str">
        <f t="shared" ca="1" si="423"/>
        <v>-</v>
      </c>
      <c r="AEA92" s="545" t="str">
        <f t="shared" ca="1" si="423"/>
        <v>-</v>
      </c>
      <c r="AEB92" s="545" t="str">
        <f t="shared" ca="1" si="423"/>
        <v>-</v>
      </c>
      <c r="AEC92" s="545" t="str">
        <f t="shared" ca="1" si="423"/>
        <v>-</v>
      </c>
      <c r="AED92" s="545" t="str">
        <f t="shared" ca="1" si="423"/>
        <v>-</v>
      </c>
      <c r="AEE92" s="545" t="b">
        <f t="shared" ca="1" si="423"/>
        <v>1</v>
      </c>
      <c r="AEF92" s="545" t="str">
        <f t="shared" ca="1" si="423"/>
        <v>-</v>
      </c>
      <c r="AEG92" s="545" t="str">
        <f t="shared" ca="1" si="423"/>
        <v>-</v>
      </c>
      <c r="AEH92" s="545" t="str">
        <f t="shared" ca="1" si="423"/>
        <v>-</v>
      </c>
      <c r="AEI92" s="545" t="str">
        <f t="shared" ca="1" si="424"/>
        <v>-</v>
      </c>
      <c r="AEJ92" s="545" t="str">
        <f t="shared" ca="1" si="424"/>
        <v>-</v>
      </c>
      <c r="AEK92" s="545" t="str">
        <f t="shared" ca="1" si="424"/>
        <v>-</v>
      </c>
      <c r="AEL92" s="545" t="str">
        <f t="shared" ca="1" si="424"/>
        <v>-</v>
      </c>
      <c r="AEM92" s="545" t="str">
        <f t="shared" ca="1" si="424"/>
        <v>-</v>
      </c>
      <c r="AEN92" s="545" t="str">
        <f t="shared" ca="1" si="424"/>
        <v>-</v>
      </c>
      <c r="AEO92" s="545" t="str">
        <f t="shared" ca="1" si="424"/>
        <v>-</v>
      </c>
      <c r="AEP92" s="545" t="str">
        <f t="shared" ca="1" si="424"/>
        <v>-</v>
      </c>
      <c r="AEQ92" s="545" t="str">
        <f t="shared" ca="1" si="424"/>
        <v>-</v>
      </c>
      <c r="AER92" s="545" t="str">
        <f t="shared" ca="1" si="424"/>
        <v>-</v>
      </c>
      <c r="AES92" s="545" t="str">
        <f t="shared" ca="1" si="425"/>
        <v>-</v>
      </c>
      <c r="AET92" s="545" t="str">
        <f t="shared" ca="1" si="425"/>
        <v>-</v>
      </c>
      <c r="AEU92" s="545" t="str">
        <f t="shared" ca="1" si="425"/>
        <v>-</v>
      </c>
      <c r="AEV92" s="545" t="str">
        <f t="shared" ca="1" si="425"/>
        <v>-</v>
      </c>
      <c r="AEW92" s="545" t="b">
        <f t="shared" ca="1" si="425"/>
        <v>1</v>
      </c>
      <c r="AEX92" s="535" cm="1">
        <f t="array" aca="1" ref="AEX92" ca="1">INDEX(AEX$13:AEX91,$B92+1,1)</f>
        <v>0</v>
      </c>
      <c r="AEY92" s="483">
        <v>0</v>
      </c>
    </row>
    <row r="93" spans="1:831" outlineLevel="2">
      <c r="A93" s="18">
        <f t="shared" si="221"/>
        <v>80</v>
      </c>
      <c r="B93" s="191">
        <f t="shared" ca="1" si="343"/>
        <v>51</v>
      </c>
      <c r="C93" s="458">
        <f t="shared" ca="1" si="225"/>
        <v>1200</v>
      </c>
      <c r="D93" s="119" t="str">
        <f t="shared" ca="1" si="226"/>
        <v>GSW</v>
      </c>
      <c r="E93" t="b">
        <v>0</v>
      </c>
      <c r="F93" t="b">
        <v>0</v>
      </c>
      <c r="G93" t="b">
        <f t="shared" si="426"/>
        <v>0</v>
      </c>
      <c r="H93" s="191">
        <f t="shared" ca="1" si="338"/>
        <v>29</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4</v>
      </c>
      <c r="N93" s="535" cm="1">
        <f t="array" aca="1" ref="N93" ca="1">INDEX(N$13:N92,$B93+1,1)</f>
        <v>3</v>
      </c>
      <c r="O93" s="475">
        <v>13</v>
      </c>
      <c r="P93" s="535" cm="1">
        <f t="array" aca="1" ref="P93" ca="1">INDEX(P$13:P92,$B93+1,1)</f>
        <v>0</v>
      </c>
      <c r="Q93" s="535" cm="1">
        <f t="array" aca="1" ref="Q93" ca="1">INDEX(Q$13:Q92,$B93+1,1)</f>
        <v>1</v>
      </c>
      <c r="R93" s="535" cm="1">
        <f t="array" aca="1" ref="R93" ca="1">INDEX(R$13:R92,$B93+1,1)</f>
        <v>1</v>
      </c>
      <c r="S93" s="535" cm="1">
        <f t="array" aca="1" ref="S93" ca="1">INDEX(S$13:S92,$B93+1,1)</f>
        <v>1</v>
      </c>
      <c r="T93" s="411">
        <f t="shared" si="228"/>
        <v>2</v>
      </c>
      <c r="U93" s="411">
        <f t="shared" si="228"/>
        <v>2</v>
      </c>
      <c r="V93" s="411">
        <f t="shared" si="229"/>
        <v>2</v>
      </c>
      <c r="W93" s="777" t="b">
        <f t="shared" si="230"/>
        <v>1</v>
      </c>
      <c r="X93" s="777" t="b">
        <f t="shared" si="230"/>
        <v>1</v>
      </c>
      <c r="Y93" s="777" t="b">
        <f t="shared" si="230"/>
        <v>1</v>
      </c>
      <c r="Z93" s="796" t="b" cm="1">
        <f t="array" aca="1" ref="Z93" ca="1">INDEX(Z$13:Z92,$B93+1,1)</f>
        <v>0</v>
      </c>
      <c r="AA93" s="411">
        <f t="shared" ca="1" si="328"/>
        <v>6</v>
      </c>
      <c r="AB93" s="411">
        <f t="shared" ca="1" si="231"/>
        <v>6</v>
      </c>
      <c r="AC93" s="535" cm="1">
        <f t="array" aca="1" ref="AC93" ca="1">INDEX(AC$13:AC92,$B93+1,1)</f>
        <v>6</v>
      </c>
      <c r="AD93" s="535" cm="1">
        <f t="array" aca="1" ref="AD93" ca="1">INDEX(AD$13:AD92,$B93+1,1)</f>
        <v>6</v>
      </c>
      <c r="AE93" s="535" cm="1">
        <f t="array" aca="1" ref="AE93" ca="1">INDEX(AE$13:AE92,$B93+1,1)</f>
        <v>0</v>
      </c>
      <c r="AF93" s="535" cm="1">
        <f t="array" aca="1" ref="AF93" ca="1">INDEX(AF$13:AF92,$B93+1,1)</f>
        <v>0</v>
      </c>
      <c r="AG93" s="535" cm="1">
        <f t="array" aca="1" ref="AG93" ca="1">INDEX(AG$13:AG92,$B93+1,1)</f>
        <v>0</v>
      </c>
      <c r="AH93" s="535" cm="1">
        <f t="array" aca="1" ref="AH93" ca="1">INDEX(AH$13:AH92,$B93+1,1)</f>
        <v>0</v>
      </c>
      <c r="AI93" s="87">
        <f t="shared" ca="1" si="350"/>
        <v>2</v>
      </c>
      <c r="AJ93" s="87">
        <f ca="1">INDEX(CHOOSE($N93,DataAutumn!i.AdultDrys,DataWinter!i.AdultDrys,DataSpring!i.AdultDrys),1,$T93)</f>
        <v>1</v>
      </c>
      <c r="AK93" s="535" cm="1">
        <f t="array" aca="1" ref="AK93" ca="1">INDEX(AK$13:AK92,$B93+1,1)</f>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t="s">
        <v>3220</v>
      </c>
      <c r="BA93" s="312" t="str">
        <f ca="1">LEFT(BA92,LEN($BA$57))     &amp;    TEXT($H93," 00000 ")        &amp;      INDEX(i.ModelStructure,$I93,1)    &amp;" "
&amp; $D93                &amp;    " Past" &amp; TEXT($XV93,"??0%;;??0%;    ") &amp; IF($DK93=0," SFM","")&amp;IF($DK93=1," MFM","")&amp;IF($DK93=7," Mat","")&amp;IF($DQ93=TRUE,"&amp;BBT","    ")              &amp;      " TOL"&amp;INDEX(i.TOL_Desc,1,$N93)
&amp; " Scan"&amp;$AK93       &amp;    CHOOSE($K93+1," CFS"," GFS"," NFS")
&amp; " RR"&amp;TEXT(SUM($FD93:$FE93),"+00%;-00%;    ;@")
&amp; " EL"&amp;IF($EZ93="-","_Opt",TEXT($EZ93,"000%"))
&amp; " Emptys_"&amp;CHOOSE($AI93,"Free  ","Retain","Sell  ","Single")
&amp; " ("&amp;IF(OR($ZH93,AND($ZH93="-",$DD93)),"P","E")   &amp;IF(OR($ZJ93,AND($ZJ93="-",$DE93)),"T","t")        &amp;     "_F"&amp;IF($AAG93&lt;&gt;FALSE,3,0)+COUNTIF($ZY93:$AAC93,TRUE)+COUNTIF($BV93:$BW93,"&gt;0")&amp;IF($AAE93&lt;&gt;FALSE,3,0)+COUNTIF($BV93:$BW93,"&gt;0")&amp;"N"&amp;IF($AAJ93&lt;&gt;"-",$AAJ93,$DI93)&amp;IF($AAK93&lt;&gt;"-",$AAK93,$DJ93)&amp;"L"&amp;$AAV93&amp;$AAW93&amp;")"</f>
        <v>GHG 00029 SE GSW Past 35% MFM     TOLSpr Scan2 GFS RR+01% EL000% Emptys_Retain (PT_F33N11L11)</v>
      </c>
      <c r="BB93" s="8" t="str">
        <f ca="1">IF(COUNTIF($BA$13:$BA93,$BA93)=1,"-","Dup")</f>
        <v>-</v>
      </c>
      <c r="BC93" s="18"/>
      <c r="BD93" s="535" t="str" cm="1">
        <f t="array" aca="1" ref="BD93" ca="1">INDEX(BD$13:BD92,$B93+1,1)</f>
        <v>-</v>
      </c>
      <c r="BE93" s="535" t="str" cm="1">
        <f t="array" aca="1" ref="BE93" ca="1">INDEX(BE$13:BE92,$B93+1,1)</f>
        <v>-</v>
      </c>
      <c r="BF93" s="535" t="str" cm="1">
        <f t="array" aca="1" ref="BF93" ca="1">INDEX(BF$13:BF92,$B93+1,1)</f>
        <v>-</v>
      </c>
      <c r="BG93" s="535" t="str" cm="1">
        <f t="array" aca="1" ref="BG93" ca="1">INDEX(BG$13:BG92,$B93+1,1)</f>
        <v>-</v>
      </c>
      <c r="BH93" s="535" t="str" cm="1">
        <f t="array" aca="1" ref="BH93" ca="1">INDEX(BH$13:BH92,$B93+1,1)</f>
        <v>-</v>
      </c>
      <c r="BI93" s="535" t="str" cm="1">
        <f t="array" aca="1" ref="BI93" ca="1">INDEX(BI$13:BI92,$B93+1,1)</f>
        <v>-</v>
      </c>
      <c r="BJ93" s="535" t="str" cm="1">
        <f t="array" aca="1" ref="BJ93" ca="1">INDEX(BJ$13:BJ92,$B93+1,1)</f>
        <v>-</v>
      </c>
      <c r="BK93" s="535" t="str" cm="1">
        <f t="array" aca="1" ref="BK93" ca="1">INDEX(BK$13:BK92,$B93+1,1)</f>
        <v>-</v>
      </c>
      <c r="BL93" s="535" t="str" cm="1">
        <f t="array" aca="1" ref="BL93" ca="1">INDEX(BL$13:BL92,$B93+1,1)</f>
        <v>-</v>
      </c>
      <c r="BM93" s="18"/>
      <c r="BN93" s="411" t="b">
        <f t="shared" ca="1" si="387"/>
        <v>1</v>
      </c>
      <c r="BO93" s="411" t="str">
        <f t="shared" ca="1" si="387"/>
        <v>-</v>
      </c>
      <c r="BP93" s="411" t="b">
        <f t="shared" ca="1" si="387"/>
        <v>0</v>
      </c>
      <c r="BQ93" s="411" t="str">
        <f t="shared" ca="1" si="387"/>
        <v>-</v>
      </c>
      <c r="BR93" s="411" t="str">
        <f t="shared" ca="1" si="387"/>
        <v>-</v>
      </c>
      <c r="BS93" s="411" t="str">
        <f t="shared" ca="1" si="387"/>
        <v>-</v>
      </c>
      <c r="BT93" s="411" t="str">
        <f t="shared" ca="1" si="387"/>
        <v>-</v>
      </c>
      <c r="BU93" s="411" t="str">
        <f t="shared" ca="1" si="387"/>
        <v>-</v>
      </c>
      <c r="BV93" s="411" t="str">
        <f t="shared" ca="1" si="387"/>
        <v>-</v>
      </c>
      <c r="BW93" s="411" t="str">
        <f t="shared" ca="1" si="387"/>
        <v>-</v>
      </c>
      <c r="BX93" s="411" t="str">
        <f t="shared" ca="1" si="387"/>
        <v>-</v>
      </c>
      <c r="BY93" s="411" t="str">
        <f t="shared" ca="1" si="387"/>
        <v>-</v>
      </c>
      <c r="BZ93" s="411" t="b">
        <f t="shared" ca="1" si="387"/>
        <v>0</v>
      </c>
      <c r="CA93" s="87">
        <f t="shared" ca="1" si="387"/>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233"/>
        <v>-</v>
      </c>
      <c r="CI93" s="411">
        <f t="shared" ca="1" si="234"/>
        <v>1</v>
      </c>
      <c r="CJ93" s="411">
        <f t="shared" ca="1" si="234"/>
        <v>1</v>
      </c>
      <c r="CK93" s="535" t="str" cm="1">
        <f t="array" aca="1" ref="CK93" ca="1">INDEX(CK$13:CK92,$B93+1,1)</f>
        <v>-</v>
      </c>
      <c r="CL93" s="535" t="str" cm="1">
        <f t="array" aca="1" ref="CL93" ca="1">INDEX(CL$13:CL92,$B93+1,1)</f>
        <v>-</v>
      </c>
      <c r="CM93" s="535" t="str" cm="1">
        <f t="array" aca="1" ref="CM93" ca="1">INDEX(CM$13:CM92,$B93+1,1)</f>
        <v>-</v>
      </c>
      <c r="CN93" s="411" t="str">
        <f t="shared" ca="1" si="235"/>
        <v>-</v>
      </c>
      <c r="CO93" s="411">
        <f t="shared" ca="1" si="236"/>
        <v>1</v>
      </c>
      <c r="CP93" s="411">
        <f t="shared" ca="1" si="236"/>
        <v>1</v>
      </c>
      <c r="CQ93" s="535" t="str" cm="1">
        <f t="array" aca="1" ref="CQ93" ca="1">INDEX(CQ$13:CQ92,$B93+1,1)</f>
        <v>-</v>
      </c>
      <c r="CR93" s="411" t="str">
        <f t="shared" ca="1" si="237"/>
        <v>-</v>
      </c>
      <c r="CS93" s="411">
        <f t="shared" ca="1" si="238"/>
        <v>1</v>
      </c>
      <c r="CT93" s="535" t="str" cm="1">
        <f t="array" aca="1" ref="CT93" ca="1">INDEX(CT$13:CT92,$B93+1,1)</f>
        <v>-</v>
      </c>
      <c r="CU93" s="535" t="str" cm="1">
        <f t="array" aca="1" ref="CU93" ca="1">INDEX(CU$13:CU92,$B93+1,1)</f>
        <v>-</v>
      </c>
      <c r="CV93" s="411">
        <f t="shared" ca="1" si="239"/>
        <v>1</v>
      </c>
      <c r="CW93" s="535" t="str" cm="1">
        <f t="array" aca="1" ref="CW93" ca="1">INDEX(CW$13:CW92,$B93+1,1)</f>
        <v>-</v>
      </c>
      <c r="CX93" s="411" t="str">
        <f t="shared" ca="1" si="240"/>
        <v>-</v>
      </c>
      <c r="CY93" s="411">
        <f t="shared" ca="1" si="241"/>
        <v>1</v>
      </c>
      <c r="CZ93" s="411">
        <f t="shared" ca="1" si="241"/>
        <v>1</v>
      </c>
      <c r="DA93" s="535" cm="1">
        <f t="array" aca="1" ref="DA93" ca="1">INDEX(DA$13:DA92,$B93+1,1)</f>
        <v>720</v>
      </c>
      <c r="DB93" s="535" cm="1">
        <f t="array" aca="1" ref="DB93" ca="1">INDEX(DB$13:DB92,$B93+1,1)</f>
        <v>720</v>
      </c>
      <c r="DC93" s="18"/>
      <c r="DD93" s="535" t="b" cm="1">
        <f t="array" aca="1" ref="DD93" ca="1">INDEX(DD$13:DD92,$B93+1,1)</f>
        <v>1</v>
      </c>
      <c r="DE93" s="535" t="b" cm="1">
        <f t="array" aca="1" ref="DE93" ca="1">INDEX(DE$13:DE92,$B93+1,1)</f>
        <v>1</v>
      </c>
      <c r="DF93" s="535" t="b" cm="1">
        <f t="array" aca="1" ref="DF93" ca="1">INDEX(DF$13:DF92,$B93+1,1)</f>
        <v>1</v>
      </c>
      <c r="DG93" s="87">
        <f t="shared" ca="1" si="329"/>
        <v>0</v>
      </c>
      <c r="DH93" s="804" cm="1">
        <f t="array" aca="1" ref="DH93" ca="1">VALUE(IFERROR(VALUE($K93),0) &amp; _xlfn.SWITCH($CD93,"-",4,$CD93) &amp; $L93 &amp; $T93 &amp; "00" &amp; $N93 &amp; $AK93 &amp; $R93 &amp; _xlfn.SWITCH($AM93,3,1,$AM93) &amp; _xlfn.SWITCH($M93,4,0,$M93) &amp; _xlfn.SWITCH($AD93,6,1,$AD93))</f>
        <v>142200321201</v>
      </c>
      <c r="DI93" s="535" cm="1">
        <f t="array" aca="1" ref="DI93" ca="1">INDEX(DI$13:DI92,$B93+1,1)</f>
        <v>1</v>
      </c>
      <c r="DJ93" s="535" cm="1">
        <f t="array" aca="1" ref="DJ93" ca="1">INDEX(DJ$13:DJ92,$B93+1,1)</f>
        <v>1</v>
      </c>
      <c r="DK93" s="411">
        <f t="shared" si="242"/>
        <v>1</v>
      </c>
      <c r="DL93" s="411">
        <f t="shared" si="242"/>
        <v>60</v>
      </c>
      <c r="DM93" s="411" t="str">
        <f t="shared" si="242"/>
        <v>-</v>
      </c>
      <c r="DN93" s="411" t="str">
        <f t="shared" si="242"/>
        <v>-</v>
      </c>
      <c r="DO93" s="411" t="str">
        <f t="shared" si="242"/>
        <v>-</v>
      </c>
      <c r="DP93" s="411" t="str">
        <f t="shared" si="242"/>
        <v>-</v>
      </c>
      <c r="DQ93" s="411" t="b">
        <f t="shared" si="243"/>
        <v>0</v>
      </c>
      <c r="DR93" s="411" t="str">
        <f t="shared" ref="DR93:EB115" si="441">INDEX(i.Breed,$O93,DR$6)</f>
        <v>-</v>
      </c>
      <c r="DS93" s="411" t="str">
        <f t="shared" si="441"/>
        <v>-</v>
      </c>
      <c r="DT93" s="411" t="str">
        <f t="shared" si="441"/>
        <v>-</v>
      </c>
      <c r="DU93" s="411" t="str">
        <f t="shared" si="441"/>
        <v>-</v>
      </c>
      <c r="DV93" s="411">
        <f t="shared" si="441"/>
        <v>500</v>
      </c>
      <c r="DW93" s="411">
        <f t="shared" si="441"/>
        <v>500</v>
      </c>
      <c r="DX93" s="411" t="str">
        <f t="shared" si="441"/>
        <v>-</v>
      </c>
      <c r="DY93" s="411">
        <f t="shared" si="441"/>
        <v>900</v>
      </c>
      <c r="DZ93" s="411" t="str">
        <f t="shared" si="441"/>
        <v>-</v>
      </c>
      <c r="EA93" s="411" t="str">
        <f t="shared" si="441"/>
        <v>-</v>
      </c>
      <c r="EB93" s="411" t="str">
        <f t="shared" si="441"/>
        <v>-</v>
      </c>
      <c r="EC93" s="535" cm="1">
        <f t="array" aca="1" ref="EC93" ca="1">INDEX(EC$13:EC92,$B93+1,1)</f>
        <v>0</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535" cm="1">
        <f t="array" aca="1" ref="EN93" ca="1">INDEX(EN$13:EN92,$B93+1,1)</f>
        <v>999999</v>
      </c>
      <c r="EO93" s="535" cm="1">
        <f t="array" aca="1" ref="EO93" ca="1">INDEX(EO$13:EO92,$B93+1,1)</f>
        <v>999999</v>
      </c>
      <c r="EP93" s="782">
        <f t="shared" si="246"/>
        <v>0</v>
      </c>
      <c r="EQ93" s="782">
        <f t="shared" si="246"/>
        <v>0</v>
      </c>
      <c r="ER93" s="782">
        <f t="shared" si="246"/>
        <v>999999</v>
      </c>
      <c r="ES93" s="800" t="str">
        <f t="shared" ca="1" si="330"/>
        <v>-</v>
      </c>
      <c r="ET93" s="800" t="str">
        <f t="shared" ca="1" si="247"/>
        <v>-</v>
      </c>
      <c r="EU93" s="801" t="str">
        <f t="shared" ca="1" si="248"/>
        <v>-</v>
      </c>
      <c r="EV93" s="802" t="str">
        <f t="shared" ca="1" si="427"/>
        <v>-</v>
      </c>
      <c r="EW93" s="781">
        <f t="shared" si="249"/>
        <v>999999</v>
      </c>
      <c r="EX93" s="779">
        <f t="shared" si="332"/>
        <v>999999</v>
      </c>
      <c r="EY93" s="780">
        <f t="shared" si="333"/>
        <v>999999</v>
      </c>
      <c r="EZ93" s="727" cm="1">
        <f t="array" aca="1" ref="EZ93" ca="1">INDEX(i.ELMated,$AB93+1,1)</f>
        <v>0</v>
      </c>
      <c r="FA93" s="728" cm="1">
        <f t="array" aca="1" ref="FA93" ca="1">INDEX(i.ELMatedEst,$AA93+1,$T93)</f>
        <v>0</v>
      </c>
      <c r="FB93" s="535" t="str" cm="1">
        <f t="array" aca="1" ref="FB93" ca="1">INDEX(FB$13:FB92,$B93+1,1)</f>
        <v>-</v>
      </c>
      <c r="FC93" s="535" t="str" cm="1">
        <f t="array" aca="1" ref="FC93" ca="1">INDEX(FC$13:FC92,$B93+1,1)</f>
        <v>-</v>
      </c>
      <c r="FD93" s="664">
        <f t="shared" ca="1" si="250"/>
        <v>0</v>
      </c>
      <c r="FE93" s="666">
        <f t="shared" ca="1" si="251"/>
        <v>5.0000000000000001E-3</v>
      </c>
      <c r="FF93" s="191">
        <f t="shared" ca="1" si="339"/>
        <v>0.95</v>
      </c>
      <c r="FG93" s="667">
        <f t="shared" ca="1" si="252"/>
        <v>0.12</v>
      </c>
      <c r="FH93" s="667">
        <f ca="1">INDEX(CHOOSE($N93,DataAutumn!i.EL_PropnSold,DataWinter!i.EL_PropnSold,DataSpring!i.EL_PropnSold),$AI93,$T93)*INDEX(i.ELMatedEst,$AB93+1,$T93)*i.dAdultRR_ELPropSold
+INDEX(i.dryman,($AJ93-1)*4+$AI93,FH$7)</f>
        <v>0</v>
      </c>
      <c r="FI93" s="667">
        <f ca="1">INDEX(CHOOSE($N93,DataAutumn!i.EL_PropnSold,DataWinter!i.EL_PropnSold,DataSpring!i.EL_PropnSold),$AI93,$T93)*INDEX(i.ELMatedEst,$AB93+1,$T93)*i.dAdultRR_ELPropSold
+INDEX(i.dryman,($AJ93-1)*4+$AI93,FI$7)</f>
        <v>3.125E-2</v>
      </c>
      <c r="FJ93" s="667">
        <f ca="1">INDEX(CHOOSE($N93,DataAutumn!i.EL_PropnSold,DataWinter!i.EL_PropnSold,DataSpring!i.EL_PropnSold),$AI93,$T93)*INDEX(i.ELMatedEst,$AB93+1,$T93)*i.dAdultRR_ELPropSold
+INDEX(i.dryman,($AJ93-1)*4+$AI93,FJ$7)</f>
        <v>3.125E-2</v>
      </c>
      <c r="FK93" s="667">
        <f ca="1">INDEX(CHOOSE($N93,DataAutumn!i.EL_PropnSold,DataWinter!i.EL_PropnSold,DataSpring!i.EL_PropnSold),$AI93,$T93)*INDEX(i.ELMatedEst,$AB93+1,$T93)*i.dAdultRR_ELPropSold
+INDEX(i.dryman,($AJ93-1)*4+$AI93,FK$7)</f>
        <v>3.125E-2</v>
      </c>
      <c r="FL93" s="668">
        <f ca="1">INDEX(CHOOSE($N93,DataAutumn!i.EL_PropnSold,DataWinter!i.EL_PropnSold,DataSpring!i.EL_PropnSold),$AI93,$T93)*INDEX(i.ELMatedEst,$AB93+1,$T93)*i.dAdultLSurv_ELPropSold</f>
        <v>0</v>
      </c>
      <c r="FM93" s="666" t="b">
        <f t="shared" ca="1" si="253"/>
        <v>0</v>
      </c>
      <c r="FN93" s="666" t="b">
        <f t="shared" ca="1" si="253"/>
        <v>0</v>
      </c>
      <c r="FO93" s="716" t="b">
        <f t="shared" ca="1" si="254"/>
        <v>1</v>
      </c>
      <c r="FP93" s="666" t="b">
        <f t="shared" ca="1" si="253"/>
        <v>0</v>
      </c>
      <c r="FQ93" s="668">
        <f t="shared" ca="1" si="255"/>
        <v>1</v>
      </c>
      <c r="FR93" s="669">
        <f t="shared" ca="1" si="256"/>
        <v>0</v>
      </c>
      <c r="FS93" s="670" t="b">
        <f t="shared" ca="1" si="257"/>
        <v>0</v>
      </c>
      <c r="FT93" s="665" t="b">
        <f t="shared" ca="1" si="258"/>
        <v>0</v>
      </c>
      <c r="FU93" s="411" t="b">
        <f t="shared" ca="1" si="258"/>
        <v>0</v>
      </c>
      <c r="FV93" s="411" t="b">
        <f t="shared" ca="1" si="258"/>
        <v>1</v>
      </c>
      <c r="FW93" s="87">
        <f t="shared" ca="1" si="259"/>
        <v>2</v>
      </c>
      <c r="FX93" s="87">
        <f t="shared" ca="1" si="259"/>
        <v>2</v>
      </c>
      <c r="FY93" s="411">
        <f t="shared" ca="1" si="260"/>
        <v>1</v>
      </c>
      <c r="FZ93" s="411">
        <f t="shared" ca="1" si="261"/>
        <v>1</v>
      </c>
      <c r="GA93" s="411">
        <f t="shared" ca="1" si="261"/>
        <v>1</v>
      </c>
      <c r="GB93" s="411">
        <f t="shared" ca="1" si="262"/>
        <v>1</v>
      </c>
      <c r="GC93" s="411">
        <f t="shared" ca="1" si="263"/>
        <v>0.35</v>
      </c>
      <c r="GD93" s="411" t="b">
        <f t="shared" ca="1" si="263"/>
        <v>1</v>
      </c>
      <c r="GE93" s="411" t="b">
        <f t="shared" ca="1" si="263"/>
        <v>0</v>
      </c>
      <c r="GF93" s="411" t="b">
        <f t="shared" ca="1" si="263"/>
        <v>0</v>
      </c>
      <c r="GG93" s="411" t="b">
        <f t="shared" ca="1" si="263"/>
        <v>0</v>
      </c>
      <c r="GH93" s="87">
        <f t="shared" ca="1" si="264"/>
        <v>1</v>
      </c>
      <c r="GI93" s="87">
        <f t="shared" ca="1" si="264"/>
        <v>1</v>
      </c>
      <c r="GJ93" s="87">
        <f t="shared" ca="1" si="264"/>
        <v>1</v>
      </c>
      <c r="GK93" s="87">
        <f t="shared" ca="1" si="264"/>
        <v>1</v>
      </c>
      <c r="GL93" s="87">
        <f t="shared" ca="1" si="264"/>
        <v>1</v>
      </c>
      <c r="GM93" s="87">
        <f t="shared" ca="1" si="264"/>
        <v>1</v>
      </c>
      <c r="GN93" s="87">
        <f t="shared" ca="1" si="264"/>
        <v>1</v>
      </c>
      <c r="GO93" s="87">
        <f t="shared" ca="1" si="264"/>
        <v>1</v>
      </c>
      <c r="GP93" s="535" cm="1">
        <f t="array" aca="1" ref="GP93" ca="1">INDEX(GP$13:GP92,$B93+1,1)</f>
        <v>0</v>
      </c>
      <c r="GQ93" s="535" cm="1">
        <f t="array" aca="1" ref="GQ93" ca="1">INDEX(GQ$13:GQ92,$B93+1,1)</f>
        <v>0</v>
      </c>
      <c r="GR93" s="535" cm="1">
        <f t="array" aca="1" ref="GR93" ca="1">INDEX(GR$13:GR92,$B93+1,1)</f>
        <v>0</v>
      </c>
      <c r="GS93" s="535" cm="1">
        <f t="array" aca="1" ref="GS93" ca="1">INDEX(GS$13:GS92,$B93+1,1)</f>
        <v>0</v>
      </c>
      <c r="GT93" s="411" cm="1">
        <f t="array" aca="1" ref="GT93" ca="1">INDEX(i.dse_type,1,$L93)</f>
        <v>0</v>
      </c>
      <c r="GU93" s="535" t="str" cm="1">
        <f t="array" aca="1" ref="GU93" ca="1">INDEX(GU$13:GU92,$B93+1,1)</f>
        <v>-</v>
      </c>
      <c r="GV93" s="535" t="str" cm="1">
        <f t="array" aca="1" ref="GV93" ca="1">INDEX(GV$13:GV92,$B93+1,1)</f>
        <v>-</v>
      </c>
      <c r="GW93" s="535" t="str" cm="1">
        <f t="array" aca="1" ref="GW93" ca="1">INDEX(GW$13:GW92,$B93+1,1)</f>
        <v>-</v>
      </c>
      <c r="GX93" s="18"/>
      <c r="GY93" s="535" t="str" cm="1">
        <f t="array" aca="1" ref="GY93" ca="1">INDEX(GY$13:GY92,$B93+1,1)</f>
        <v>-</v>
      </c>
      <c r="GZ93" s="535" t="str" cm="1">
        <f t="array" aca="1" ref="GZ93" ca="1">INDEX(GZ$13:GZ92,$B93+1,1)</f>
        <v>-</v>
      </c>
      <c r="HA93" s="535" t="str" cm="1">
        <f t="array" aca="1" ref="HA93" ca="1">INDEX(HA$13:HA92,$B93+1,1)</f>
        <v>-</v>
      </c>
      <c r="HB93" s="411">
        <f t="shared" si="334"/>
        <v>0</v>
      </c>
      <c r="HC93" s="535" t="str" cm="1">
        <f t="array" aca="1" ref="HC93" ca="1">INDEX(HC$13:HC92,$B93+1,1)</f>
        <v>-</v>
      </c>
      <c r="HD93" s="535" cm="1">
        <f t="array" aca="1" ref="HD93" ca="1">INDEX(HD$13:HD92,$B93+1,1)</f>
        <v>1</v>
      </c>
      <c r="HE93" s="535" cm="1">
        <f t="array" aca="1" ref="HE93" ca="1">INDEX(HE$13:HE92,$B93+1,1)</f>
        <v>1</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535" t="str" cm="1">
        <f t="array" aca="1" ref="HU93" ca="1">INDEX(HU$13:HU92,$B93+1,1)</f>
        <v>-</v>
      </c>
      <c r="HV93" s="535" t="str" cm="1">
        <f t="array" aca="1" ref="HV93" ca="1">INDEX(HV$13:HV92,$B93+1,1)</f>
        <v>-</v>
      </c>
      <c r="HW93" s="535" t="str" cm="1">
        <f t="array" aca="1" ref="HW93" ca="1">INDEX(HW$13:HW92,$B93+1,1)</f>
        <v>-</v>
      </c>
      <c r="HX93" s="535" t="str" cm="1">
        <f t="array" aca="1" ref="HX93" ca="1">INDEX(HX$13:HX92,$B93+1,1)</f>
        <v>-</v>
      </c>
      <c r="HY93" s="535" t="str" cm="1">
        <f t="array" aca="1" ref="HY93" ca="1">INDEX(HY$13:HY92,$B93+1,1)</f>
        <v>-</v>
      </c>
      <c r="HZ93" s="535" t="str" cm="1">
        <f t="array" aca="1" ref="HZ93" ca="1">INDEX(HZ$13:HZ92,$B93+1,1)</f>
        <v>-</v>
      </c>
      <c r="IA93" s="535" cm="1">
        <f t="array" aca="1" ref="IA93" ca="1">INDEX(IA$13:IA92,$B93+1,1)</f>
        <v>0</v>
      </c>
      <c r="IB93" s="535" t="str" cm="1">
        <f t="array" aca="1" ref="IB93" ca="1">INDEX(IB$13:IB92,$B93+1,1)</f>
        <v>-</v>
      </c>
      <c r="IC93" s="535" cm="1">
        <f t="array" aca="1" ref="IC93" ca="1">INDEX(IC$13:IC92,$B93+1,1)</f>
        <v>1</v>
      </c>
      <c r="ID93" s="727">
        <f t="shared" si="265"/>
        <v>0</v>
      </c>
      <c r="IE93" s="727">
        <f t="shared" si="265"/>
        <v>0</v>
      </c>
      <c r="IF93" s="727">
        <f t="shared" si="265"/>
        <v>0</v>
      </c>
      <c r="IG93" s="727">
        <f t="shared" si="266"/>
        <v>0</v>
      </c>
      <c r="IH93" s="727">
        <f t="shared" si="266"/>
        <v>0</v>
      </c>
      <c r="II93" s="727">
        <f t="shared" si="266"/>
        <v>0</v>
      </c>
      <c r="IJ93" s="535" cm="1">
        <f t="array" aca="1" ref="IJ93" ca="1">INDEX(IJ$13:IJ92,$B93+1,1)</f>
        <v>0</v>
      </c>
      <c r="IK93" s="727">
        <f t="shared" si="267"/>
        <v>1</v>
      </c>
      <c r="IL93" s="727">
        <f t="shared" si="267"/>
        <v>0</v>
      </c>
      <c r="IM93" s="727">
        <f t="shared" si="267"/>
        <v>0</v>
      </c>
      <c r="IN93" s="727">
        <f t="shared" si="267"/>
        <v>0</v>
      </c>
      <c r="IO93" s="535" cm="1">
        <f t="array" aca="1" ref="IO93" ca="1">INDEX(IO$13:IO92,$B93+1,1)</f>
        <v>0</v>
      </c>
      <c r="IP93" s="727">
        <f t="shared" si="267"/>
        <v>0</v>
      </c>
      <c r="IQ93" s="18"/>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t="str" cm="1">
        <f t="array" aca="1" ref="JB93" ca="1">INDEX(JB$13:JB92,$B93+1,1)</f>
        <v>-</v>
      </c>
      <c r="JC93" s="535" t="str" cm="1">
        <f t="array" aca="1" ref="JC93" ca="1">INDEX(JC$13:JC92,$B93+1,1)</f>
        <v>-</v>
      </c>
      <c r="JD93" s="535" t="str" cm="1">
        <f t="array" aca="1" ref="JD93" ca="1">INDEX(JD$13:JD92,$B93+1,1)</f>
        <v>-</v>
      </c>
      <c r="JE93" s="535" t="str" cm="1">
        <f t="array" aca="1" ref="JE93" ca="1">INDEX(JE$13:JE92,$B93+1,1)</f>
        <v>-</v>
      </c>
      <c r="JF93" s="535" t="str" cm="1">
        <f t="array" aca="1" ref="JF93" ca="1">INDEX(JF$13:JF92,$B93+1,1)</f>
        <v>-</v>
      </c>
      <c r="JG93" s="535" t="str" cm="1">
        <f t="array" aca="1" ref="JG93" ca="1">INDEX(JG$13:JG92,$B93+1,1)</f>
        <v>-</v>
      </c>
      <c r="JH93" s="535" cm="1">
        <f t="array" aca="1" ref="JH93" ca="1">INDEX(JH$13:JH92,$B93+1,1)</f>
        <v>0</v>
      </c>
      <c r="JI93" s="535" cm="1">
        <f t="array" aca="1" ref="JI93" ca="1">INDEX(JI$13:JI92,$B93+1,1)</f>
        <v>0</v>
      </c>
      <c r="JJ93" s="545" cm="1">
        <f t="array" aca="1" ref="JJ93" ca="1">IF(AND($N93=JJ$10,$AS93&lt;&gt;0),INDEX(i.LTWFeedLevels,$AS93,12),0)</f>
        <v>0</v>
      </c>
      <c r="JK93" s="630" cm="1">
        <f t="array" aca="1" ref="JK93" ca="1">IF(AND($N93=JK$10,$AT93&lt;&gt;0),INDEX(i.LTWFeedLevels,$AT93,12),0)</f>
        <v>0</v>
      </c>
      <c r="JL93" s="457">
        <f t="shared" ca="1" si="428"/>
        <v>0</v>
      </c>
      <c r="JM93" s="457">
        <f t="shared" ca="1" si="429"/>
        <v>0</v>
      </c>
      <c r="JN93" s="457">
        <f t="shared" ca="1" si="430"/>
        <v>0</v>
      </c>
      <c r="JO93" s="545" cm="1">
        <f t="array" aca="1" ref="JO93" ca="1">IF(AND($N93=JO$10,$AS93&lt;&gt;0),INDEX(i.LTWFeedLevels,$AS93,12),0)</f>
        <v>0</v>
      </c>
      <c r="JP93" s="630" cm="1">
        <f t="array" aca="1" ref="JP93" ca="1">IF(AND($N93=JP$10,$AT93&lt;&gt;0),INDEX(i.LTWFeedLevels,$AT93,12),0)</f>
        <v>0</v>
      </c>
      <c r="JQ93" s="457">
        <f t="shared" ca="1" si="431"/>
        <v>0</v>
      </c>
      <c r="JR93" s="457">
        <f t="shared" ca="1" si="432"/>
        <v>0</v>
      </c>
      <c r="JS93" s="457">
        <f t="shared" ca="1" si="433"/>
        <v>0</v>
      </c>
      <c r="JT93" s="545" cm="1">
        <f t="array" aca="1" ref="JT93" ca="1">IF(AND($N93=JT$10,$AS93&lt;&gt;0),INDEX(i.LTWFeedLevels,$AS93,12),0)</f>
        <v>0</v>
      </c>
      <c r="JU93" s="630" cm="1">
        <f t="array" aca="1" ref="JU93" ca="1">IF(AND($N93=JU$10,$AT93&lt;&gt;0),INDEX(i.LTWFeedLevels,$AT93,12),0)</f>
        <v>0</v>
      </c>
      <c r="JV93" s="457">
        <f t="shared" ca="1" si="434"/>
        <v>0</v>
      </c>
      <c r="JW93" s="457">
        <f t="shared" ca="1" si="435"/>
        <v>0</v>
      </c>
      <c r="JX93" s="457">
        <f t="shared" ca="1" si="436"/>
        <v>0</v>
      </c>
      <c r="JY93" s="189">
        <f t="shared" ca="1" si="437"/>
        <v>0</v>
      </c>
      <c r="JZ93" s="189">
        <f t="shared" ca="1" si="437"/>
        <v>0</v>
      </c>
      <c r="KA93" s="189">
        <f t="shared" ca="1" si="437"/>
        <v>0</v>
      </c>
      <c r="KB93" s="189">
        <f t="shared" ca="1" si="437"/>
        <v>0</v>
      </c>
      <c r="KC93" s="189">
        <f t="shared" ca="1" si="437"/>
        <v>0</v>
      </c>
      <c r="KD93" s="189">
        <f t="shared" ca="1" si="391"/>
        <v>0</v>
      </c>
      <c r="KE93" s="189">
        <f t="shared" ca="1" si="391"/>
        <v>0</v>
      </c>
      <c r="KF93" s="189">
        <f t="shared" ca="1" si="391"/>
        <v>0</v>
      </c>
      <c r="KG93" s="189">
        <f t="shared" ca="1" si="391"/>
        <v>0</v>
      </c>
      <c r="KH93" s="189">
        <f t="shared" ca="1" si="391"/>
        <v>0</v>
      </c>
      <c r="KI93" s="189">
        <f t="shared" ca="1" si="391"/>
        <v>0</v>
      </c>
      <c r="KJ93" s="189">
        <f t="shared" ca="1" si="391"/>
        <v>0</v>
      </c>
      <c r="KK93" s="189">
        <f t="shared" ca="1" si="391"/>
        <v>0</v>
      </c>
      <c r="KL93" s="189">
        <f t="shared" ca="1" si="391"/>
        <v>0</v>
      </c>
      <c r="KM93" s="189">
        <f t="shared" ca="1" si="391"/>
        <v>0</v>
      </c>
      <c r="KN93" s="189">
        <f t="shared" ca="1" si="392"/>
        <v>0</v>
      </c>
      <c r="KO93" s="189">
        <f t="shared" ca="1" si="392"/>
        <v>0</v>
      </c>
      <c r="KP93" s="189">
        <f t="shared" ca="1" si="392"/>
        <v>0</v>
      </c>
      <c r="KQ93" s="189">
        <f t="shared" ca="1" si="392"/>
        <v>0</v>
      </c>
      <c r="KR93" s="189">
        <f t="shared" ca="1" si="392"/>
        <v>0</v>
      </c>
      <c r="KS93" s="189">
        <f t="shared" ca="1" si="392"/>
        <v>0</v>
      </c>
      <c r="KT93" s="189">
        <f t="shared" ca="1" si="392"/>
        <v>0</v>
      </c>
      <c r="KU93" s="189">
        <f t="shared" ca="1" si="392"/>
        <v>0</v>
      </c>
      <c r="KV93" s="189">
        <f t="shared" ca="1" si="392"/>
        <v>0</v>
      </c>
      <c r="KW93" s="189">
        <f t="shared" ca="1" si="392"/>
        <v>0</v>
      </c>
      <c r="KX93" s="189">
        <f t="shared" ca="1" si="393"/>
        <v>0</v>
      </c>
      <c r="KY93" s="189">
        <f t="shared" ca="1" si="393"/>
        <v>0</v>
      </c>
      <c r="KZ93" s="189">
        <f t="shared" ca="1" si="393"/>
        <v>0</v>
      </c>
      <c r="LA93" s="189">
        <f t="shared" ca="1" si="393"/>
        <v>0</v>
      </c>
      <c r="LB93" s="189">
        <f t="shared" ca="1" si="393"/>
        <v>0</v>
      </c>
      <c r="LC93" s="189">
        <f t="shared" ca="1" si="393"/>
        <v>0</v>
      </c>
      <c r="LD93" s="189">
        <f t="shared" ca="1" si="393"/>
        <v>0</v>
      </c>
      <c r="LE93" s="189">
        <f t="shared" ca="1" si="393"/>
        <v>0</v>
      </c>
      <c r="LF93" s="189">
        <f t="shared" ca="1" si="393"/>
        <v>0</v>
      </c>
      <c r="LG93" s="189">
        <f t="shared" ca="1" si="393"/>
        <v>0</v>
      </c>
      <c r="LH93" s="189">
        <f t="shared" ca="1" si="394"/>
        <v>0</v>
      </c>
      <c r="LI93" s="189">
        <f t="shared" ca="1" si="394"/>
        <v>0</v>
      </c>
      <c r="LJ93" s="189">
        <f t="shared" ca="1" si="394"/>
        <v>0</v>
      </c>
      <c r="LK93" s="189">
        <f t="shared" ca="1" si="394"/>
        <v>0</v>
      </c>
      <c r="LL93" s="189">
        <f t="shared" ca="1" si="394"/>
        <v>0</v>
      </c>
      <c r="LM93" s="189">
        <f t="shared" ca="1" si="394"/>
        <v>0</v>
      </c>
      <c r="LN93" s="189">
        <f t="shared" ca="1" si="394"/>
        <v>0</v>
      </c>
      <c r="LO93" s="189">
        <f t="shared" ca="1" si="394"/>
        <v>0</v>
      </c>
      <c r="LP93" s="189">
        <f t="shared" ca="1" si="394"/>
        <v>0</v>
      </c>
      <c r="LQ93" s="189">
        <f t="shared" ca="1" si="394"/>
        <v>0</v>
      </c>
      <c r="LR93" s="189">
        <f t="shared" ca="1" si="395"/>
        <v>0</v>
      </c>
      <c r="LS93" s="189">
        <f t="shared" ca="1" si="395"/>
        <v>0</v>
      </c>
      <c r="LT93" s="189">
        <f t="shared" ca="1" si="395"/>
        <v>0</v>
      </c>
      <c r="LU93" s="189">
        <f t="shared" ca="1" si="395"/>
        <v>0</v>
      </c>
      <c r="LV93" s="189">
        <f t="shared" ca="1" si="395"/>
        <v>0</v>
      </c>
      <c r="LW93" s="189">
        <f t="shared" ca="1" si="395"/>
        <v>0</v>
      </c>
      <c r="LX93" s="189">
        <f t="shared" ca="1" si="395"/>
        <v>0</v>
      </c>
      <c r="LY93" s="189">
        <f t="shared" ca="1" si="395"/>
        <v>0</v>
      </c>
      <c r="LZ93" s="189">
        <f t="shared" ca="1" si="395"/>
        <v>0</v>
      </c>
      <c r="MA93" s="189">
        <f t="shared" ca="1" si="395"/>
        <v>0</v>
      </c>
      <c r="MB93" s="189">
        <f t="shared" ca="1" si="395"/>
        <v>0</v>
      </c>
      <c r="MC93" s="189">
        <f t="shared" ca="1" si="395"/>
        <v>0</v>
      </c>
      <c r="MD93" s="189">
        <f t="shared" ca="1" si="395"/>
        <v>0</v>
      </c>
      <c r="ME93" s="189">
        <f t="shared" ca="1" si="395"/>
        <v>0</v>
      </c>
      <c r="MF93" s="189">
        <f t="shared" ca="1" si="395"/>
        <v>0</v>
      </c>
      <c r="MG93" s="189">
        <f t="shared" ca="1" si="390"/>
        <v>0</v>
      </c>
      <c r="MH93" s="189">
        <f t="shared" ca="1" si="390"/>
        <v>0</v>
      </c>
      <c r="MI93" s="189">
        <f t="shared" ca="1" si="390"/>
        <v>0</v>
      </c>
      <c r="MJ93" s="189">
        <f t="shared" ca="1" si="390"/>
        <v>0</v>
      </c>
      <c r="MK93" s="189">
        <f t="shared" ca="1" si="390"/>
        <v>0</v>
      </c>
      <c r="ML93" s="189">
        <f t="shared" ca="1" si="390"/>
        <v>0</v>
      </c>
      <c r="MM93" s="189">
        <f t="shared" ca="1" si="390"/>
        <v>0</v>
      </c>
      <c r="MN93" s="189">
        <f t="shared" ca="1" si="390"/>
        <v>0</v>
      </c>
      <c r="MO93" s="189">
        <f t="shared" ca="1" si="390"/>
        <v>0</v>
      </c>
      <c r="MP93" s="189">
        <f t="shared" ca="1" si="388"/>
        <v>0</v>
      </c>
      <c r="MQ93" s="189">
        <f t="shared" ca="1" si="388"/>
        <v>0</v>
      </c>
      <c r="MR93" s="189">
        <f t="shared" ca="1" si="388"/>
        <v>0</v>
      </c>
      <c r="MS93" s="557">
        <f t="shared" ca="1" si="438"/>
        <v>0</v>
      </c>
      <c r="MT93" s="557">
        <f t="shared" ca="1" si="438"/>
        <v>0</v>
      </c>
      <c r="MU93" s="557">
        <f t="shared" ca="1" si="438"/>
        <v>0</v>
      </c>
      <c r="MV93" s="557">
        <f t="shared" ca="1" si="438"/>
        <v>0</v>
      </c>
      <c r="MW93" s="557">
        <f t="shared" ca="1" si="438"/>
        <v>0</v>
      </c>
      <c r="MX93" s="557">
        <f t="shared" ca="1" si="396"/>
        <v>0</v>
      </c>
      <c r="MY93" s="557">
        <f t="shared" ca="1" si="396"/>
        <v>0</v>
      </c>
      <c r="MZ93" s="557">
        <f t="shared" ca="1" si="396"/>
        <v>0</v>
      </c>
      <c r="NA93" s="557">
        <f t="shared" ca="1" si="396"/>
        <v>0</v>
      </c>
      <c r="NB93" s="557">
        <f t="shared" ca="1" si="396"/>
        <v>0</v>
      </c>
      <c r="NC93" s="557">
        <f t="shared" ca="1" si="396"/>
        <v>0</v>
      </c>
      <c r="ND93" s="557">
        <f t="shared" ca="1" si="396"/>
        <v>0</v>
      </c>
      <c r="NE93" s="557">
        <f t="shared" ca="1" si="396"/>
        <v>0</v>
      </c>
      <c r="NF93" s="557">
        <f t="shared" ca="1" si="396"/>
        <v>0</v>
      </c>
      <c r="NG93" s="557">
        <f t="shared" ca="1" si="396"/>
        <v>0</v>
      </c>
      <c r="NH93" s="557">
        <f t="shared" ca="1" si="397"/>
        <v>0</v>
      </c>
      <c r="NI93" s="557">
        <f t="shared" ca="1" si="397"/>
        <v>0</v>
      </c>
      <c r="NJ93" s="557">
        <f t="shared" ca="1" si="397"/>
        <v>0</v>
      </c>
      <c r="NK93" s="557">
        <f t="shared" ca="1" si="397"/>
        <v>0</v>
      </c>
      <c r="NL93" s="557">
        <f t="shared" ca="1" si="397"/>
        <v>0</v>
      </c>
      <c r="NM93" s="557">
        <f t="shared" ca="1" si="397"/>
        <v>0</v>
      </c>
      <c r="NN93" s="557">
        <f t="shared" ca="1" si="397"/>
        <v>0</v>
      </c>
      <c r="NO93" s="557">
        <f t="shared" ca="1" si="397"/>
        <v>0</v>
      </c>
      <c r="NP93" s="557">
        <f t="shared" ca="1" si="397"/>
        <v>0</v>
      </c>
      <c r="NQ93" s="557">
        <f t="shared" ca="1" si="397"/>
        <v>0</v>
      </c>
      <c r="NR93" s="557">
        <f t="shared" ca="1" si="398"/>
        <v>0</v>
      </c>
      <c r="NS93" s="557">
        <f t="shared" ca="1" si="398"/>
        <v>0</v>
      </c>
      <c r="NT93" s="557">
        <f t="shared" ca="1" si="398"/>
        <v>0</v>
      </c>
      <c r="NU93" s="557">
        <f t="shared" ca="1" si="398"/>
        <v>0</v>
      </c>
      <c r="NV93" s="557">
        <f t="shared" ca="1" si="398"/>
        <v>0</v>
      </c>
      <c r="NW93" s="557">
        <f t="shared" ca="1" si="398"/>
        <v>0</v>
      </c>
      <c r="NX93" s="557">
        <f t="shared" ca="1" si="398"/>
        <v>0</v>
      </c>
      <c r="NY93" s="557">
        <f t="shared" ca="1" si="398"/>
        <v>0</v>
      </c>
      <c r="NZ93" s="557">
        <f t="shared" ca="1" si="398"/>
        <v>0</v>
      </c>
      <c r="OA93" s="557">
        <f t="shared" ca="1" si="398"/>
        <v>0</v>
      </c>
      <c r="OB93" s="557">
        <f t="shared" ca="1" si="399"/>
        <v>0</v>
      </c>
      <c r="OC93" s="557">
        <f t="shared" ca="1" si="399"/>
        <v>0</v>
      </c>
      <c r="OD93" s="557">
        <f t="shared" ca="1" si="399"/>
        <v>0</v>
      </c>
      <c r="OE93" s="557">
        <f t="shared" ca="1" si="399"/>
        <v>0</v>
      </c>
      <c r="OF93" s="557">
        <f t="shared" ca="1" si="399"/>
        <v>0</v>
      </c>
      <c r="OG93" s="557">
        <f t="shared" ca="1" si="399"/>
        <v>0</v>
      </c>
      <c r="OH93" s="557">
        <f t="shared" ca="1" si="399"/>
        <v>0</v>
      </c>
      <c r="OI93" s="557">
        <f t="shared" ca="1" si="399"/>
        <v>0</v>
      </c>
      <c r="OJ93" s="557">
        <f t="shared" ca="1" si="399"/>
        <v>0</v>
      </c>
      <c r="OK93" s="557">
        <f t="shared" ca="1" si="399"/>
        <v>0</v>
      </c>
      <c r="OL93" s="557">
        <f t="shared" ca="1" si="400"/>
        <v>0</v>
      </c>
      <c r="OM93" s="557">
        <f t="shared" ca="1" si="400"/>
        <v>0</v>
      </c>
      <c r="ON93" s="557">
        <f t="shared" ca="1" si="400"/>
        <v>0</v>
      </c>
      <c r="OO93" s="557">
        <f t="shared" ca="1" si="400"/>
        <v>0</v>
      </c>
      <c r="OP93" s="557">
        <f t="shared" ca="1" si="400"/>
        <v>0</v>
      </c>
      <c r="OQ93" s="557">
        <f t="shared" ca="1" si="400"/>
        <v>0</v>
      </c>
      <c r="OR93" s="557">
        <f t="shared" ca="1" si="400"/>
        <v>0</v>
      </c>
      <c r="OS93" s="557">
        <f t="shared" ca="1" si="400"/>
        <v>0</v>
      </c>
      <c r="OT93" s="557">
        <f t="shared" ca="1" si="400"/>
        <v>0</v>
      </c>
      <c r="OU93" s="557">
        <f t="shared" ca="1" si="400"/>
        <v>0</v>
      </c>
      <c r="OV93" s="557">
        <f t="shared" ca="1" si="401"/>
        <v>0</v>
      </c>
      <c r="OW93" s="557">
        <f t="shared" ca="1" si="401"/>
        <v>0</v>
      </c>
      <c r="OX93" s="557">
        <f t="shared" ca="1" si="401"/>
        <v>0</v>
      </c>
      <c r="OY93" s="557">
        <f t="shared" ca="1" si="401"/>
        <v>0</v>
      </c>
      <c r="OZ93" s="557">
        <f t="shared" ca="1" si="401"/>
        <v>0</v>
      </c>
      <c r="PA93" s="557">
        <f t="shared" ca="1" si="401"/>
        <v>0</v>
      </c>
      <c r="PB93" s="557">
        <f t="shared" ca="1" si="401"/>
        <v>0</v>
      </c>
      <c r="PC93" s="557">
        <f t="shared" ca="1" si="401"/>
        <v>0</v>
      </c>
      <c r="PD93" s="557">
        <f t="shared" ca="1" si="401"/>
        <v>0</v>
      </c>
      <c r="PE93" s="557">
        <f t="shared" ca="1" si="401"/>
        <v>0</v>
      </c>
      <c r="PF93" s="557">
        <f t="shared" ca="1" si="402"/>
        <v>0</v>
      </c>
      <c r="PG93" s="557">
        <f t="shared" ca="1" si="402"/>
        <v>0</v>
      </c>
      <c r="PH93" s="557">
        <f t="shared" ca="1" si="402"/>
        <v>0</v>
      </c>
      <c r="PI93" s="557">
        <f t="shared" ca="1" si="402"/>
        <v>0</v>
      </c>
      <c r="PJ93" s="557">
        <f t="shared" ca="1" si="402"/>
        <v>0</v>
      </c>
      <c r="PK93" s="557">
        <f t="shared" ca="1" si="402"/>
        <v>0</v>
      </c>
      <c r="PL93" s="557">
        <f t="shared" ca="1" si="402"/>
        <v>0</v>
      </c>
      <c r="PM93" s="557">
        <f t="shared" ca="1" si="402"/>
        <v>0</v>
      </c>
      <c r="PN93" s="557">
        <f t="shared" ca="1" si="402"/>
        <v>0</v>
      </c>
      <c r="PO93" s="557">
        <f t="shared" ca="1" si="402"/>
        <v>0</v>
      </c>
      <c r="PP93" s="557">
        <f t="shared" ca="1" si="403"/>
        <v>0</v>
      </c>
      <c r="PQ93" s="557">
        <f t="shared" ca="1" si="403"/>
        <v>0</v>
      </c>
      <c r="PR93" s="557">
        <f t="shared" ca="1" si="403"/>
        <v>0</v>
      </c>
      <c r="PS93" s="557">
        <f t="shared" ca="1" si="403"/>
        <v>0</v>
      </c>
      <c r="PT93" s="557">
        <f t="shared" ca="1" si="403"/>
        <v>0</v>
      </c>
      <c r="PU93" s="557">
        <f t="shared" ca="1" si="403"/>
        <v>0</v>
      </c>
      <c r="PV93" s="557">
        <f t="shared" ca="1" si="403"/>
        <v>0</v>
      </c>
      <c r="PW93" s="557">
        <f t="shared" ca="1" si="403"/>
        <v>0</v>
      </c>
      <c r="PX93" s="557">
        <f t="shared" ca="1" si="403"/>
        <v>0</v>
      </c>
      <c r="PY93" s="557">
        <f t="shared" ca="1" si="403"/>
        <v>0</v>
      </c>
      <c r="PZ93" s="557">
        <f t="shared" ca="1" si="404"/>
        <v>0</v>
      </c>
      <c r="QA93" s="557">
        <f t="shared" ca="1" si="404"/>
        <v>0</v>
      </c>
      <c r="QB93" s="557">
        <f t="shared" ca="1" si="404"/>
        <v>0</v>
      </c>
      <c r="QC93" s="557">
        <f t="shared" ca="1" si="404"/>
        <v>0</v>
      </c>
      <c r="QD93" s="557">
        <f t="shared" ca="1" si="404"/>
        <v>0</v>
      </c>
      <c r="QE93" s="557">
        <f t="shared" ca="1" si="404"/>
        <v>0</v>
      </c>
      <c r="QF93" s="557">
        <f t="shared" ca="1" si="404"/>
        <v>0</v>
      </c>
      <c r="QG93" s="557">
        <f t="shared" ca="1" si="404"/>
        <v>0</v>
      </c>
      <c r="QH93" s="557">
        <f t="shared" ca="1" si="404"/>
        <v>0</v>
      </c>
      <c r="QI93" s="557">
        <f t="shared" ca="1" si="404"/>
        <v>0</v>
      </c>
      <c r="QJ93" s="557">
        <f t="shared" ca="1" si="405"/>
        <v>0</v>
      </c>
      <c r="QK93" s="557">
        <f t="shared" ca="1" si="405"/>
        <v>0</v>
      </c>
      <c r="QL93" s="557">
        <f t="shared" ca="1" si="405"/>
        <v>0</v>
      </c>
      <c r="QM93" s="557">
        <f t="shared" ca="1" si="405"/>
        <v>0</v>
      </c>
      <c r="QN93" s="557">
        <f t="shared" ca="1" si="405"/>
        <v>0</v>
      </c>
      <c r="QO93" s="557">
        <f t="shared" ca="1" si="405"/>
        <v>0</v>
      </c>
      <c r="QP93" s="557">
        <f t="shared" ca="1" si="405"/>
        <v>0</v>
      </c>
      <c r="QQ93" s="557">
        <f t="shared" ca="1" si="405"/>
        <v>0</v>
      </c>
      <c r="QR93" s="557">
        <f t="shared" ca="1" si="405"/>
        <v>0</v>
      </c>
      <c r="QS93" s="557">
        <f t="shared" ca="1" si="405"/>
        <v>0</v>
      </c>
      <c r="QT93" s="557">
        <f t="shared" ca="1" si="406"/>
        <v>0</v>
      </c>
      <c r="QU93" s="557">
        <f t="shared" ca="1" si="406"/>
        <v>0</v>
      </c>
      <c r="QV93" s="557">
        <f t="shared" ca="1" si="406"/>
        <v>0</v>
      </c>
      <c r="QW93" s="557">
        <f t="shared" ca="1" si="406"/>
        <v>0</v>
      </c>
      <c r="QX93" s="557">
        <f t="shared" ca="1" si="406"/>
        <v>0</v>
      </c>
      <c r="QY93" s="557">
        <f t="shared" ca="1" si="406"/>
        <v>0</v>
      </c>
      <c r="QZ93" s="557">
        <f t="shared" ca="1" si="406"/>
        <v>0</v>
      </c>
      <c r="RA93" s="557">
        <f t="shared" ca="1" si="406"/>
        <v>0</v>
      </c>
      <c r="RB93" s="557">
        <f t="shared" ca="1" si="406"/>
        <v>0</v>
      </c>
      <c r="RC93" s="557">
        <f t="shared" ca="1" si="406"/>
        <v>0</v>
      </c>
      <c r="RD93" s="557">
        <f t="shared" ca="1" si="407"/>
        <v>0</v>
      </c>
      <c r="RE93" s="557">
        <f t="shared" ca="1" si="407"/>
        <v>0</v>
      </c>
      <c r="RF93" s="557">
        <f t="shared" ca="1" si="407"/>
        <v>0</v>
      </c>
      <c r="RG93" s="557">
        <f t="shared" ca="1" si="407"/>
        <v>0</v>
      </c>
      <c r="RH93" s="557">
        <f t="shared" ca="1" si="407"/>
        <v>0</v>
      </c>
      <c r="RI93" s="557">
        <f t="shared" ca="1" si="407"/>
        <v>0</v>
      </c>
      <c r="RJ93" s="557">
        <f t="shared" ca="1" si="407"/>
        <v>0</v>
      </c>
      <c r="RK93" s="557">
        <f t="shared" ca="1" si="407"/>
        <v>0</v>
      </c>
      <c r="RL93" s="557">
        <f t="shared" ca="1" si="407"/>
        <v>0</v>
      </c>
      <c r="RM93" s="557">
        <f t="shared" ca="1" si="407"/>
        <v>0</v>
      </c>
      <c r="RN93" s="557">
        <f t="shared" ca="1" si="408"/>
        <v>0</v>
      </c>
      <c r="RO93" s="557">
        <f t="shared" ca="1" si="408"/>
        <v>0</v>
      </c>
      <c r="RP93" s="557">
        <f t="shared" ca="1" si="408"/>
        <v>0</v>
      </c>
      <c r="RQ93" s="557">
        <f t="shared" ca="1" si="408"/>
        <v>0</v>
      </c>
      <c r="RR93" s="557">
        <f t="shared" ca="1" si="408"/>
        <v>0</v>
      </c>
      <c r="RS93" s="557">
        <f t="shared" ca="1" si="408"/>
        <v>0</v>
      </c>
      <c r="RT93" s="557">
        <f t="shared" ca="1" si="408"/>
        <v>0</v>
      </c>
      <c r="RU93" s="557">
        <f t="shared" ca="1" si="408"/>
        <v>0</v>
      </c>
      <c r="RV93" s="557">
        <f t="shared" ca="1" si="408"/>
        <v>0</v>
      </c>
      <c r="RW93" s="557">
        <f t="shared" ca="1" si="408"/>
        <v>0</v>
      </c>
      <c r="RX93" s="557">
        <f t="shared" ca="1" si="409"/>
        <v>0</v>
      </c>
      <c r="RY93" s="557">
        <f t="shared" ca="1" si="409"/>
        <v>0</v>
      </c>
      <c r="RZ93" s="557">
        <f t="shared" ca="1" si="409"/>
        <v>0</v>
      </c>
      <c r="SA93" s="557">
        <f t="shared" ca="1" si="409"/>
        <v>0</v>
      </c>
      <c r="SB93" s="557">
        <f t="shared" ca="1" si="409"/>
        <v>0</v>
      </c>
      <c r="SC93" s="557">
        <f t="shared" ca="1" si="409"/>
        <v>0</v>
      </c>
      <c r="SD93" s="557">
        <f t="shared" ca="1" si="409"/>
        <v>0</v>
      </c>
      <c r="SE93" s="557">
        <f t="shared" ca="1" si="409"/>
        <v>0</v>
      </c>
      <c r="SF93" s="557">
        <f t="shared" ca="1" si="409"/>
        <v>0</v>
      </c>
      <c r="SG93" s="557">
        <f t="shared" ca="1" si="409"/>
        <v>0</v>
      </c>
      <c r="SH93" s="557">
        <f t="shared" ca="1" si="410"/>
        <v>0</v>
      </c>
      <c r="SI93" s="557">
        <f t="shared" ca="1" si="410"/>
        <v>0</v>
      </c>
      <c r="SJ93" s="557">
        <f t="shared" ca="1" si="410"/>
        <v>0</v>
      </c>
      <c r="SK93" s="557">
        <f t="shared" ca="1" si="410"/>
        <v>0</v>
      </c>
      <c r="SL93" s="557">
        <f t="shared" ca="1" si="410"/>
        <v>0</v>
      </c>
      <c r="SM93" s="557">
        <f t="shared" ca="1" si="410"/>
        <v>0</v>
      </c>
      <c r="SN93" s="557">
        <f t="shared" ca="1" si="410"/>
        <v>0</v>
      </c>
      <c r="SO93" s="557">
        <f t="shared" ca="1" si="410"/>
        <v>0</v>
      </c>
      <c r="SP93" s="557">
        <f t="shared" ca="1" si="410"/>
        <v>0</v>
      </c>
      <c r="SQ93" s="557">
        <f t="shared" ca="1" si="410"/>
        <v>0</v>
      </c>
      <c r="SR93" s="557">
        <f t="shared" ca="1" si="411"/>
        <v>0</v>
      </c>
      <c r="SS93" s="557">
        <f t="shared" ca="1" si="411"/>
        <v>0</v>
      </c>
      <c r="ST93" s="557">
        <f t="shared" ca="1" si="411"/>
        <v>0</v>
      </c>
      <c r="SU93" s="557">
        <f t="shared" ca="1" si="411"/>
        <v>0</v>
      </c>
      <c r="SV93" s="557">
        <f t="shared" ca="1" si="411"/>
        <v>0</v>
      </c>
      <c r="SW93" s="557">
        <f t="shared" ca="1" si="411"/>
        <v>0</v>
      </c>
      <c r="SX93" s="557">
        <f t="shared" ca="1" si="411"/>
        <v>0</v>
      </c>
      <c r="SY93" s="557">
        <f t="shared" ca="1" si="411"/>
        <v>0</v>
      </c>
      <c r="SZ93" s="557">
        <f t="shared" ca="1" si="411"/>
        <v>0</v>
      </c>
      <c r="TA93" s="557">
        <f t="shared" ca="1" si="411"/>
        <v>0</v>
      </c>
      <c r="TB93" s="557">
        <f t="shared" ca="1" si="412"/>
        <v>0</v>
      </c>
      <c r="TC93" s="557">
        <f t="shared" ca="1" si="412"/>
        <v>0</v>
      </c>
      <c r="TD93" s="557">
        <f t="shared" ca="1" si="412"/>
        <v>0</v>
      </c>
      <c r="TE93" s="557">
        <f t="shared" ca="1" si="412"/>
        <v>0</v>
      </c>
      <c r="TF93" s="557">
        <f t="shared" ca="1" si="412"/>
        <v>0</v>
      </c>
      <c r="TG93" s="557">
        <f t="shared" ca="1" si="412"/>
        <v>0</v>
      </c>
      <c r="TH93" s="557">
        <f t="shared" ca="1" si="412"/>
        <v>0</v>
      </c>
      <c r="TI93" s="557">
        <f t="shared" ca="1" si="412"/>
        <v>0</v>
      </c>
      <c r="TJ93" s="557">
        <f t="shared" ca="1" si="412"/>
        <v>0</v>
      </c>
      <c r="TK93" s="557">
        <f t="shared" ca="1" si="412"/>
        <v>0</v>
      </c>
      <c r="TL93" s="557">
        <f t="shared" ca="1" si="413"/>
        <v>0</v>
      </c>
      <c r="TM93" s="557">
        <f t="shared" ca="1" si="413"/>
        <v>0</v>
      </c>
      <c r="TN93" s="557">
        <f t="shared" ca="1" si="413"/>
        <v>0</v>
      </c>
      <c r="TO93" s="557">
        <f t="shared" ca="1" si="413"/>
        <v>0</v>
      </c>
      <c r="TP93" s="557">
        <f t="shared" ca="1" si="413"/>
        <v>0</v>
      </c>
      <c r="TQ93" s="557">
        <f t="shared" ca="1" si="413"/>
        <v>0</v>
      </c>
      <c r="TR93" s="557">
        <f t="shared" ca="1" si="413"/>
        <v>0</v>
      </c>
      <c r="TS93" s="557">
        <f t="shared" ca="1" si="413"/>
        <v>0</v>
      </c>
      <c r="TT93" s="557">
        <f t="shared" ca="1" si="413"/>
        <v>0</v>
      </c>
      <c r="TU93" s="557">
        <f t="shared" ca="1" si="413"/>
        <v>0</v>
      </c>
      <c r="TV93" s="557">
        <f t="shared" ca="1" si="414"/>
        <v>0</v>
      </c>
      <c r="TW93" s="557">
        <f t="shared" ca="1" si="414"/>
        <v>0</v>
      </c>
      <c r="TX93" s="557">
        <f t="shared" ca="1" si="414"/>
        <v>0</v>
      </c>
      <c r="TY93" s="557">
        <f t="shared" ca="1" si="414"/>
        <v>0</v>
      </c>
      <c r="TZ93" s="557">
        <f t="shared" ca="1" si="414"/>
        <v>0</v>
      </c>
      <c r="UA93" s="557">
        <f t="shared" ca="1" si="414"/>
        <v>0</v>
      </c>
      <c r="UB93" s="557">
        <f t="shared" ca="1" si="414"/>
        <v>0</v>
      </c>
      <c r="UC93" s="557">
        <f t="shared" ca="1" si="414"/>
        <v>0</v>
      </c>
      <c r="UD93" s="557">
        <f t="shared" ca="1" si="414"/>
        <v>0</v>
      </c>
      <c r="UE93" s="557">
        <f t="shared" ca="1" si="414"/>
        <v>0</v>
      </c>
      <c r="UF93" s="557">
        <f t="shared" ca="1" si="415"/>
        <v>0</v>
      </c>
      <c r="UG93" s="557">
        <f t="shared" ca="1" si="415"/>
        <v>0</v>
      </c>
      <c r="UH93" s="557">
        <f t="shared" ca="1" si="415"/>
        <v>0</v>
      </c>
      <c r="UI93" s="557">
        <f t="shared" ca="1" si="415"/>
        <v>0</v>
      </c>
      <c r="UJ93" s="557">
        <f t="shared" ca="1" si="415"/>
        <v>0</v>
      </c>
      <c r="UK93" s="557">
        <f t="shared" ca="1" si="415"/>
        <v>0</v>
      </c>
      <c r="UL93" s="557">
        <f t="shared" ca="1" si="415"/>
        <v>0</v>
      </c>
      <c r="UM93" s="557">
        <f t="shared" ca="1" si="415"/>
        <v>0</v>
      </c>
      <c r="UN93" s="557">
        <f t="shared" ca="1" si="415"/>
        <v>0</v>
      </c>
      <c r="UO93" s="557">
        <f t="shared" ca="1" si="415"/>
        <v>0</v>
      </c>
      <c r="UP93" s="557">
        <f t="shared" ca="1" si="416"/>
        <v>0</v>
      </c>
      <c r="UQ93" s="557">
        <f t="shared" ca="1" si="416"/>
        <v>0</v>
      </c>
      <c r="UR93" s="557">
        <f t="shared" ca="1" si="416"/>
        <v>0</v>
      </c>
      <c r="US93" s="557">
        <f t="shared" ca="1" si="416"/>
        <v>0</v>
      </c>
      <c r="UT93" s="557">
        <f t="shared" ca="1" si="416"/>
        <v>0</v>
      </c>
      <c r="UU93" s="557">
        <f t="shared" ca="1" si="416"/>
        <v>0</v>
      </c>
      <c r="UV93" s="557">
        <f t="shared" ca="1" si="416"/>
        <v>0</v>
      </c>
      <c r="UW93" s="557">
        <f t="shared" ca="1" si="416"/>
        <v>0</v>
      </c>
      <c r="UX93" s="557">
        <f t="shared" ca="1" si="416"/>
        <v>0</v>
      </c>
      <c r="UY93" s="557">
        <f t="shared" ca="1" si="416"/>
        <v>0</v>
      </c>
      <c r="UZ93" s="557">
        <f t="shared" ca="1" si="416"/>
        <v>0</v>
      </c>
      <c r="VA93" s="557">
        <f t="shared" ca="1" si="416"/>
        <v>0</v>
      </c>
      <c r="VB93" s="557">
        <f t="shared" ca="1" si="416"/>
        <v>0</v>
      </c>
      <c r="VC93" s="557">
        <f t="shared" ca="1" si="416"/>
        <v>0</v>
      </c>
      <c r="VD93" s="557">
        <f t="shared" ca="1" si="416"/>
        <v>0</v>
      </c>
      <c r="VE93" s="557">
        <f t="shared" ca="1" si="416"/>
        <v>0</v>
      </c>
      <c r="VF93" s="557">
        <f t="shared" ca="1" si="416"/>
        <v>0</v>
      </c>
      <c r="VG93" s="557">
        <f t="shared" ca="1" si="416"/>
        <v>0</v>
      </c>
      <c r="VH93" s="557">
        <f t="shared" ca="1" si="416"/>
        <v>0</v>
      </c>
      <c r="VI93" s="557">
        <f t="shared" ca="1" si="416"/>
        <v>0</v>
      </c>
      <c r="VJ93" s="557">
        <f t="shared" ca="1" si="416"/>
        <v>0</v>
      </c>
      <c r="VK93" s="557">
        <f t="shared" ca="1" si="416"/>
        <v>0</v>
      </c>
      <c r="VL93" s="557">
        <f t="shared" ca="1" si="416"/>
        <v>0</v>
      </c>
      <c r="VM93" s="557">
        <f t="shared" ca="1" si="416"/>
        <v>0</v>
      </c>
      <c r="VN93" s="557">
        <f t="shared" ca="1" si="416"/>
        <v>0</v>
      </c>
      <c r="VO93" s="557">
        <f t="shared" ca="1" si="416"/>
        <v>0</v>
      </c>
      <c r="VP93" s="189">
        <f t="shared" ca="1" si="301"/>
        <v>0</v>
      </c>
      <c r="VQ93" s="189">
        <f t="shared" ca="1" si="301"/>
        <v>0</v>
      </c>
      <c r="VR93" s="189">
        <f t="shared" ca="1" si="301"/>
        <v>0</v>
      </c>
      <c r="VS93" s="189">
        <f t="shared" ca="1" si="301"/>
        <v>0</v>
      </c>
      <c r="VT93" s="189">
        <f t="shared" ca="1" si="301"/>
        <v>0</v>
      </c>
      <c r="VU93" s="230">
        <f t="shared" ca="1" si="302"/>
        <v>0</v>
      </c>
      <c r="VV93" s="189">
        <f t="shared" ca="1" si="303"/>
        <v>0</v>
      </c>
      <c r="VW93" s="189">
        <f t="shared" ca="1" si="303"/>
        <v>0</v>
      </c>
      <c r="VX93" s="189">
        <f t="shared" ca="1" si="303"/>
        <v>0</v>
      </c>
      <c r="VY93" s="189">
        <f t="shared" ca="1" si="303"/>
        <v>0</v>
      </c>
      <c r="VZ93" s="189">
        <f t="shared" ca="1" si="303"/>
        <v>0</v>
      </c>
      <c r="WA93" s="230">
        <f t="shared" ca="1" si="304"/>
        <v>0</v>
      </c>
      <c r="WB93" s="231">
        <f t="shared" ca="1" si="305"/>
        <v>0</v>
      </c>
      <c r="WC93" s="231">
        <f t="shared" ca="1" si="305"/>
        <v>0</v>
      </c>
      <c r="WD93" s="231">
        <f t="shared" ca="1" si="305"/>
        <v>0</v>
      </c>
      <c r="WE93" s="231">
        <f t="shared" ca="1" si="305"/>
        <v>0</v>
      </c>
      <c r="WF93" s="544">
        <f t="shared" ca="1" si="306"/>
        <v>0</v>
      </c>
      <c r="WG93" s="231">
        <f t="shared" ca="1" si="307"/>
        <v>0</v>
      </c>
      <c r="WH93" s="231">
        <f t="shared" ca="1" si="307"/>
        <v>0</v>
      </c>
      <c r="WI93" s="231">
        <f t="shared" ca="1" si="307"/>
        <v>0</v>
      </c>
      <c r="WJ93" s="231">
        <f t="shared" ca="1" si="307"/>
        <v>0</v>
      </c>
      <c r="WK93" s="544">
        <f t="shared" ca="1" si="308"/>
        <v>0</v>
      </c>
      <c r="WL93" s="544">
        <f t="shared" ca="1" si="308"/>
        <v>0</v>
      </c>
      <c r="WM93" s="544">
        <f t="shared" ca="1" si="308"/>
        <v>0</v>
      </c>
      <c r="WN93" s="544">
        <f t="shared" ca="1" si="308"/>
        <v>0</v>
      </c>
      <c r="WO93" s="544">
        <f t="shared" ca="1" si="308"/>
        <v>0</v>
      </c>
      <c r="WP93" s="544">
        <f t="shared" ca="1" si="308"/>
        <v>0</v>
      </c>
      <c r="WQ93" s="544">
        <f t="shared" ca="1" si="308"/>
        <v>0</v>
      </c>
      <c r="WR93" s="535" cm="1">
        <f t="array" aca="1" ref="WR93" ca="1">INDEX(WR$13:WR92,$B93+1,1)</f>
        <v>0</v>
      </c>
      <c r="WS93" s="411">
        <f t="shared" ca="1" si="309"/>
        <v>67</v>
      </c>
      <c r="WT93" s="18"/>
      <c r="WU93" s="535" cm="1">
        <f t="array" aca="1" ref="WU93" ca="1">INDEX(WU$13:WU92,$B93+1,1)</f>
        <v>0</v>
      </c>
      <c r="WV93" s="411">
        <f t="shared" si="310"/>
        <v>0</v>
      </c>
      <c r="WW93" s="535" cm="1">
        <f t="array" aca="1" ref="WW93" ca="1">INDEX(WW$13:WW92,$B93+1,1)</f>
        <v>0</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535" t="str" cm="1">
        <f t="array" aca="1" ref="XH93" ca="1">INDEX(XH$13:XH92,$B93+1,1)</f>
        <v>-</v>
      </c>
      <c r="XI93" s="535" t="str" cm="1">
        <f t="array" aca="1" ref="XI93" ca="1">INDEX(XI$13:XI92,$B93+1,1)</f>
        <v>-</v>
      </c>
      <c r="XJ93" s="535" t="str" cm="1">
        <f t="array" aca="1" ref="XJ93" ca="1">INDEX(XJ$13:XJ92,$B93+1,1)</f>
        <v>-</v>
      </c>
      <c r="XK93" s="535" t="str" cm="1">
        <f t="array" aca="1" ref="XK93" ca="1">INDEX(XK$13:XK92,$B93+1,1)</f>
        <v>-</v>
      </c>
      <c r="XL93" s="535" t="str" cm="1">
        <f t="array" aca="1" ref="XL93" ca="1">INDEX(XL$13:XL92,$B93+1,1)</f>
        <v>-</v>
      </c>
      <c r="XM93" s="535" t="str" cm="1">
        <f t="array" aca="1" ref="XM93" ca="1">INDEX(XM$13:XM92,$B93+1,1)</f>
        <v>-</v>
      </c>
      <c r="XN93" s="18"/>
      <c r="XO93" s="411" t="b">
        <f t="shared" ca="1" si="311"/>
        <v>0</v>
      </c>
      <c r="XP93" s="535" t="str" cm="1">
        <f t="array" aca="1" ref="XP93" ca="1">INDEX(XP$13:XP92,$B93+1,1)</f>
        <v>-</v>
      </c>
      <c r="XQ93" s="535" t="str" cm="1">
        <f t="array" aca="1" ref="XQ93" ca="1">INDEX(XQ$13:XQ92,$B93+1,1)</f>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411">
        <f t="shared" ca="1" si="312"/>
        <v>0.35</v>
      </c>
      <c r="XW93" s="535" cm="1">
        <f t="array" aca="1" ref="XW93" ca="1">INDEX(XW$13:XW92,$B93+1,1)</f>
        <v>0</v>
      </c>
      <c r="XX93" s="535" cm="1">
        <f t="array" aca="1" ref="XX93" ca="1">INDEX(XX$13:XX92,$B93+1,1)</f>
        <v>0</v>
      </c>
      <c r="XY93" s="535" cm="1">
        <f t="array" aca="1" ref="XY93" ca="1">INDEX(XY$13:XY92,$B93+1,1)</f>
        <v>1</v>
      </c>
      <c r="XZ93" s="535" cm="1">
        <f t="array" aca="1" ref="XZ93" ca="1">INDEX(XZ$13:XZ92,$B93+1,1)</f>
        <v>0</v>
      </c>
      <c r="YA93" s="535" t="str" cm="1">
        <f t="array" aca="1" ref="YA93" ca="1">INDEX(YA$13:YA92,$B93+1,1)</f>
        <v>-</v>
      </c>
      <c r="YB93" s="545" cm="1">
        <f t="array" aca="1" ref="YB93" ca="1">INDEX(i.AgeJ,$AD93,1)</f>
        <v>0</v>
      </c>
      <c r="YC93" s="535" t="str" cm="1">
        <f t="array" aca="1" ref="YC93" ca="1">INDEX(YC$13:YC92,$B93+1,1)</f>
        <v>-</v>
      </c>
      <c r="YD93" s="411" t="str">
        <f t="shared" si="313"/>
        <v>-</v>
      </c>
      <c r="YE93" s="411" t="str">
        <f t="shared" si="313"/>
        <v>-</v>
      </c>
      <c r="YF93" s="535" t="str" cm="1">
        <f t="array" aca="1" ref="YF93" ca="1">INDEX(YF$13:YF92,$B93+1,1)</f>
        <v>-</v>
      </c>
      <c r="YG93" s="535" t="str" cm="1">
        <f t="array" aca="1" ref="YG93" ca="1">INDEX(YG$13:YG92,$B93+1,1)</f>
        <v>-</v>
      </c>
      <c r="YH93" s="535" t="str" cm="1">
        <f t="array" aca="1" ref="YH93" ca="1">INDEX(YH$13:YH92,$B93+1,1)</f>
        <v>-</v>
      </c>
      <c r="YI93" s="535" t="str" cm="1">
        <f t="array" aca="1" ref="YI93" ca="1">INDEX(YI$13:YI92,$B93+1,1)</f>
        <v>-</v>
      </c>
      <c r="YJ93" s="535" t="str" cm="1">
        <f t="array" aca="1" ref="YJ93" ca="1">INDEX(YJ$13:YJ92,$B93+1,1)</f>
        <v>-</v>
      </c>
      <c r="YK93" s="535" t="b" cm="1">
        <f t="array" aca="1" ref="YK93" ca="1">INDEX(YK$13:YK92,$B93+1,1)</f>
        <v>1</v>
      </c>
      <c r="YL93" s="535" t="str" cm="1">
        <f t="array" aca="1" ref="YL93" ca="1">INDEX(YL$13:YL92,$B93+1,1)</f>
        <v>-</v>
      </c>
      <c r="YM93" s="535" cm="1">
        <f t="array" aca="1" ref="YM93" ca="1">INDEX(YM$13:YM92,$B93+1,1)</f>
        <v>0</v>
      </c>
      <c r="YN93" s="535" cm="1">
        <f t="array" aca="1" ref="YN93" ca="1">INDEX(YN$13:YN92,$B93+1,1)</f>
        <v>0</v>
      </c>
      <c r="YO93" s="535" cm="1">
        <f t="array" aca="1" ref="YO93" ca="1">INDEX(YO$13:YO92,$B93+1,1)</f>
        <v>0</v>
      </c>
      <c r="YP93" s="18"/>
      <c r="YQ93" s="411">
        <f t="shared" si="314"/>
        <v>50</v>
      </c>
      <c r="YR93" s="411">
        <f t="shared" si="314"/>
        <v>50</v>
      </c>
      <c r="YS93" s="411">
        <f t="shared" si="314"/>
        <v>50</v>
      </c>
      <c r="YT93" s="411">
        <f t="shared" si="314"/>
        <v>50</v>
      </c>
      <c r="YU93" s="535" cm="1">
        <f t="array" aca="1" ref="YU93" ca="1">INDEX(YU$13:YU92,$B93+1,1)</f>
        <v>1</v>
      </c>
      <c r="YV93" s="535" cm="1">
        <f t="array" aca="1" ref="YV93" ca="1">INDEX(YV$13:YV92,$B93+1,1)</f>
        <v>1</v>
      </c>
      <c r="YW93" s="535" cm="1">
        <f t="array" aca="1" ref="YW93" ca="1">INDEX(YW$13:YW92,$B93+1,1)</f>
        <v>1</v>
      </c>
      <c r="YX93" s="535" cm="1">
        <f t="array" aca="1" ref="YX93" ca="1">INDEX(YX$13:YX92,$B93+1,1)</f>
        <v>1</v>
      </c>
      <c r="YY93" s="535" t="str" cm="1">
        <f t="array" aca="1" ref="YY93" ca="1">INDEX(YY$13:YY92,$B93+1,1)</f>
        <v>-</v>
      </c>
      <c r="YZ93" s="535" t="str" cm="1">
        <f t="array" aca="1" ref="YZ93" ca="1">INDEX(YZ$13:YZ92,$B93+1,1)</f>
        <v>-</v>
      </c>
      <c r="ZA93" s="535" t="str" cm="1">
        <f t="array" aca="1" ref="ZA93" ca="1">INDEX(ZA$13:ZA92,$B93+1,1)</f>
        <v>-</v>
      </c>
      <c r="ZB93" s="535" t="str" cm="1">
        <f t="array" aca="1" ref="ZB93" ca="1">INDEX(ZB$13:ZB92,$B93+1,1)</f>
        <v>-</v>
      </c>
      <c r="ZC93" s="535" t="str" cm="1">
        <f t="array" aca="1" ref="ZC93" ca="1">INDEX(ZC$13:ZC92,$B93+1,1)</f>
        <v>-</v>
      </c>
      <c r="ZD93" s="18"/>
      <c r="ZE93" s="411">
        <f t="shared" ca="1" si="315"/>
        <v>1</v>
      </c>
      <c r="ZF93" s="18"/>
      <c r="ZG93" s="535" t="str" cm="1">
        <f t="array" aca="1" ref="ZG93" ca="1">INDEX(ZG$13:ZG92,$B93+1,1)</f>
        <v>-</v>
      </c>
      <c r="ZH93" s="535" t="str" cm="1">
        <f t="array" aca="1" ref="ZH93" ca="1">INDEX(ZH$13:ZH92,$B93+1,1)</f>
        <v>-</v>
      </c>
      <c r="ZI93" s="535" t="str" cm="1">
        <f t="array" aca="1" ref="ZI93" ca="1">INDEX(ZI$13:ZI92,$B93+1,1)</f>
        <v>-</v>
      </c>
      <c r="ZJ93" s="535" t="str" cm="1">
        <f t="array" aca="1" ref="ZJ93" ca="1">INDEX(ZJ$13:ZJ92,$B93+1,1)</f>
        <v>-</v>
      </c>
      <c r="ZK93" s="535" t="str" cm="1">
        <f t="array" aca="1" ref="ZK93" ca="1">INDEX(ZK$13:ZK92,$B93+1,1)</f>
        <v>-</v>
      </c>
      <c r="ZL93" s="535" t="str" cm="1">
        <f t="array" aca="1" ref="ZL93" ca="1">INDEX(ZL$13:ZL92,$B93+1,1)</f>
        <v>-</v>
      </c>
      <c r="ZM93" s="535" t="str" cm="1">
        <f t="array" aca="1" ref="ZM93" ca="1">INDEX(ZM$13:ZM92,$B93+1,1)</f>
        <v>-</v>
      </c>
      <c r="ZN93" s="535" t="str" cm="1">
        <f t="array" aca="1" ref="ZN93" ca="1">INDEX(ZN$13:ZN92,$B93+1,1)</f>
        <v>-</v>
      </c>
      <c r="ZO93" s="543">
        <f t="shared" ca="1" si="316"/>
        <v>652</v>
      </c>
      <c r="ZP93" s="543">
        <f t="shared" ca="1" si="316"/>
        <v>686</v>
      </c>
      <c r="ZQ93" s="543">
        <f t="shared" ca="1" si="316"/>
        <v>721</v>
      </c>
      <c r="ZR93" s="459">
        <f t="shared" ca="1" si="317"/>
        <v>469</v>
      </c>
      <c r="ZS93" s="459">
        <f t="shared" ca="1" si="317"/>
        <v>504</v>
      </c>
      <c r="ZT93" s="459">
        <f t="shared" ca="1" si="317"/>
        <v>539</v>
      </c>
      <c r="ZU93" s="459">
        <f t="shared" ca="1" si="318"/>
        <v>385</v>
      </c>
      <c r="ZV93" s="459">
        <f t="shared" ca="1" si="318"/>
        <v>420</v>
      </c>
      <c r="ZW93" s="459">
        <f t="shared" ca="1" si="318"/>
        <v>455</v>
      </c>
      <c r="ZX93" s="535" t="str" cm="1">
        <f t="array" aca="1" ref="ZX93" ca="1">INDEX(ZX$13:ZX92,$B93+1,1)</f>
        <v>-</v>
      </c>
      <c r="ZY93" s="535" t="str" cm="1">
        <f t="array" aca="1" ref="ZY93" ca="1">INDEX(ZY$13:ZY92,$B93+1,1)</f>
        <v>-</v>
      </c>
      <c r="ZZ93" s="535" t="str" cm="1">
        <f t="array" aca="1" ref="ZZ93" ca="1">INDEX(ZZ$13:ZZ92,$B93+1,1)</f>
        <v>-</v>
      </c>
      <c r="AAA93" s="535" t="str" cm="1">
        <f t="array" aca="1" ref="AAA93" ca="1">INDEX(AAA$13:AAA92,$B93+1,1)</f>
        <v>-</v>
      </c>
      <c r="AAB93" s="535" t="str" cm="1">
        <f t="array" aca="1" ref="AAB93" ca="1">INDEX(AAB$13:AAB92,$B93+1,1)</f>
        <v>-</v>
      </c>
      <c r="AAC93" s="535" t="str" cm="1">
        <f t="array" aca="1" ref="AAC93" ca="1">INDEX(AAC$13:AAC92,$B93+1,1)</f>
        <v>-</v>
      </c>
      <c r="AAD93" s="535" t="str" cm="1">
        <f t="array" aca="1" ref="AAD93" ca="1">INDEX(AAD$13:AAD92,$B93+1,1)</f>
        <v>-</v>
      </c>
      <c r="AAE93" s="535" t="str" cm="1">
        <f t="array" aca="1" ref="AAE93" ca="1">INDEX(AAE$13:AAE92,$B93+1,1)</f>
        <v>-</v>
      </c>
      <c r="AAF93" s="535" t="str" cm="1">
        <f t="array" aca="1" ref="AAF93" ca="1">INDEX(AAF$13:AAF92,$B93+1,1)</f>
        <v>-</v>
      </c>
      <c r="AAG93" s="535" t="str" cm="1">
        <f t="array" aca="1" ref="AAG93" ca="1">INDEX(AAG$13:AAG92,$B93+1,1)</f>
        <v>-</v>
      </c>
      <c r="AAH93" s="535" t="str" cm="1">
        <f t="array" aca="1" ref="AAH93" ca="1">INDEX(AAH$13:AAH92,$B93+1,1)</f>
        <v>-</v>
      </c>
      <c r="AAI93" s="535" t="str" cm="1">
        <f t="array" aca="1" ref="AAI93" ca="1">INDEX(AAI$13:AAI92,$B93+1,1)</f>
        <v>-</v>
      </c>
      <c r="AAJ93" s="535" t="str" cm="1">
        <f t="array" aca="1" ref="AAJ93" ca="1">INDEX(AAJ$13:AAJ92,$B93+1,1)</f>
        <v>-</v>
      </c>
      <c r="AAK93" s="535" t="str" cm="1">
        <f t="array" aca="1" ref="AAK93" ca="1">INDEX(AAK$13:AAK92,$B93+1,1)</f>
        <v>-</v>
      </c>
      <c r="AAL93" s="535" cm="1">
        <f t="array" aca="1" ref="AAL93" ca="1">INDEX(AAL$13:AAL92,$B93+1,1)</f>
        <v>0</v>
      </c>
      <c r="AAM93" s="535" t="str" cm="1">
        <f t="array" aca="1" ref="AAM93" ca="1">INDEX(AAM$13:AAM92,$B93+1,1)</f>
        <v>-</v>
      </c>
      <c r="AAN93" s="535" t="str" cm="1">
        <f t="array" aca="1" ref="AAN93" ca="1">INDEX(AAN$13:AAN92,$B93+1,1)</f>
        <v>-</v>
      </c>
      <c r="AAO93" s="535" t="str" cm="1">
        <f t="array" aca="1" ref="AAO93" ca="1">INDEX(AAO$13:AAO92,$B93+1,1)</f>
        <v>-</v>
      </c>
      <c r="AAP93" s="535" t="str" cm="1">
        <f t="array" aca="1" ref="AAP93" ca="1">INDEX(AAP$13:AAP92,$B93+1,1)</f>
        <v>-</v>
      </c>
      <c r="AAQ93" s="535" t="str" cm="1">
        <f t="array" aca="1" ref="AAQ93" ca="1">INDEX(AAQ$13:AAQ92,$B93+1,1)</f>
        <v>-</v>
      </c>
      <c r="AAR93" s="535" cm="1">
        <f t="array" aca="1" ref="AAR93" ca="1">INDEX(AAR$13:AAR92,$B93+1,1)</f>
        <v>0</v>
      </c>
      <c r="AAS93" s="535" t="str" cm="1">
        <f t="array" aca="1" ref="AAS93" ca="1">INDEX(AAS$13:AAS92,$B93+1,1)</f>
        <v>-</v>
      </c>
      <c r="AAT93" s="535" t="str" cm="1">
        <f t="array" aca="1" ref="AAT93" ca="1">INDEX(AAT$13:AAT92,$B93+1,1)</f>
        <v>-</v>
      </c>
      <c r="AAU93" s="535" t="str" cm="1">
        <f t="array" aca="1" ref="AAU93" ca="1">INDEX(AAU$13:AAU92,$B93+1,1)</f>
        <v>-</v>
      </c>
      <c r="AAV93" s="535" cm="1">
        <f t="array" aca="1" ref="AAV93" ca="1">INDEX(AAV$13:AAV92,$B93+1,1)</f>
        <v>1</v>
      </c>
      <c r="AAW93" s="535" cm="1">
        <f t="array" aca="1" ref="AAW93" ca="1">INDEX(AAW$13:AAW92,$B93+1,1)</f>
        <v>1</v>
      </c>
      <c r="AAX93" s="535" t="str" cm="1">
        <f t="array" aca="1" ref="AAX93" ca="1">INDEX(AAX$13:AAX92,$B93+1,1)</f>
        <v>-</v>
      </c>
      <c r="AAY93" s="535" t="str" cm="1">
        <f t="array" aca="1" ref="AAY93" ca="1">INDEX(AAY$13:AAY92,$B93+1,1)</f>
        <v>-</v>
      </c>
      <c r="AAZ93" s="535" t="str" cm="1">
        <f t="array" aca="1" ref="AAZ93" ca="1">INDEX(AAZ$13:AAZ92,$B93+1,1)</f>
        <v>-</v>
      </c>
      <c r="ABA93" s="535" t="str" cm="1">
        <f t="array" aca="1" ref="ABA93" ca="1">INDEX(ABA$13:ABA92,$B93+1,1)</f>
        <v>-</v>
      </c>
      <c r="ABB93" s="535" t="str" cm="1">
        <f t="array" aca="1" ref="ABB93" ca="1">INDEX(ABB$13:ABB92,$B93+1,1)</f>
        <v>-</v>
      </c>
      <c r="ABC93" s="535" t="str" cm="1">
        <f t="array" aca="1" ref="ABC93" ca="1">INDEX(ABC$13:ABC92,$B93+1,1)</f>
        <v>-</v>
      </c>
      <c r="ABD93" s="535" t="str" cm="1">
        <f t="array" aca="1" ref="ABD93" ca="1">INDEX(ABD$13:ABD92,$B93+1,1)</f>
        <v>-</v>
      </c>
      <c r="ABE93" s="535" t="str" cm="1">
        <f t="array" aca="1" ref="ABE93" ca="1">INDEX(ABE$13:ABE92,$B93+1,1)</f>
        <v>-</v>
      </c>
      <c r="ABF93" s="535" t="str" cm="1">
        <f t="array" aca="1" ref="ABF93" ca="1">INDEX(ABF$13:ABF92,$B93+1,1)</f>
        <v>-</v>
      </c>
      <c r="ABG93" s="535" t="str" cm="1">
        <f t="array" aca="1" ref="ABG93" ca="1">INDEX(ABG$13:ABG92,$B93+1,1)</f>
        <v>-</v>
      </c>
      <c r="ABH93" s="535" t="str" cm="1">
        <f t="array" aca="1" ref="ABH93" ca="1">INDEX(ABH$13:ABH92,$B93+1,1)</f>
        <v>-</v>
      </c>
      <c r="ABI93" s="535" t="str" cm="1">
        <f t="array" aca="1" ref="ABI93" ca="1">INDEX(ABI$13:ABI92,$B93+1,1)</f>
        <v>-</v>
      </c>
      <c r="ABJ93" s="535" t="str" cm="1">
        <f t="array" aca="1" ref="ABJ93" ca="1">INDEX(ABJ$13:ABJ92,$B93+1,1)</f>
        <v>-</v>
      </c>
      <c r="ABK93" s="18"/>
      <c r="ABL93" s="545" t="str">
        <f t="shared" ca="1" si="439"/>
        <v>-</v>
      </c>
      <c r="ABM93" s="545" t="str">
        <f t="shared" ca="1" si="439"/>
        <v>-</v>
      </c>
      <c r="ABN93" s="545" t="str">
        <f t="shared" ca="1" si="439"/>
        <v>-</v>
      </c>
      <c r="ABO93" s="545" t="str">
        <f t="shared" ca="1" si="439"/>
        <v>-</v>
      </c>
      <c r="ABP93" s="545" t="str">
        <f t="shared" ca="1" si="439"/>
        <v>-</v>
      </c>
      <c r="ABQ93" s="545" t="str">
        <f t="shared" ca="1" si="417"/>
        <v>-</v>
      </c>
      <c r="ABR93" s="545" t="str">
        <f t="shared" ca="1" si="417"/>
        <v>-</v>
      </c>
      <c r="ABS93" s="545" t="str">
        <f t="shared" ca="1" si="417"/>
        <v>-</v>
      </c>
      <c r="ABT93" s="545" t="str">
        <f t="shared" ca="1" si="417"/>
        <v>-</v>
      </c>
      <c r="ABU93" s="545" t="str">
        <f t="shared" ca="1" si="417"/>
        <v>-</v>
      </c>
      <c r="ABV93" s="545" t="str">
        <f t="shared" ca="1" si="417"/>
        <v>-</v>
      </c>
      <c r="ABW93" s="545" t="str">
        <f t="shared" ca="1" si="417"/>
        <v>-</v>
      </c>
      <c r="ABX93" s="545" t="str">
        <f t="shared" ca="1" si="417"/>
        <v>-</v>
      </c>
      <c r="ABY93" s="545" t="str">
        <f t="shared" ca="1" si="417"/>
        <v>-</v>
      </c>
      <c r="ABZ93" s="545" t="str">
        <f t="shared" ca="1" si="417"/>
        <v>-</v>
      </c>
      <c r="ACA93" s="545" t="str">
        <f t="shared" ca="1" si="418"/>
        <v>-</v>
      </c>
      <c r="ACB93" s="545" t="str">
        <f t="shared" ca="1" si="418"/>
        <v>-</v>
      </c>
      <c r="ACC93" s="545" t="b">
        <f t="shared" ca="1" si="418"/>
        <v>1</v>
      </c>
      <c r="ACD93" s="545" t="str">
        <f t="shared" ca="1" si="418"/>
        <v>-</v>
      </c>
      <c r="ACE93" s="545" t="str">
        <f t="shared" ca="1" si="418"/>
        <v>-</v>
      </c>
      <c r="ACF93" s="545" t="str">
        <f t="shared" ca="1" si="418"/>
        <v>-</v>
      </c>
      <c r="ACG93" s="545" t="str">
        <f t="shared" ca="1" si="418"/>
        <v>-</v>
      </c>
      <c r="ACH93" s="545" t="str">
        <f t="shared" ca="1" si="418"/>
        <v>-</v>
      </c>
      <c r="ACI93" s="545" t="str">
        <f t="shared" ca="1" si="418"/>
        <v>-</v>
      </c>
      <c r="ACJ93" s="545" t="str">
        <f t="shared" ca="1" si="418"/>
        <v>-</v>
      </c>
      <c r="ACK93" s="545" t="str">
        <f t="shared" ca="1" si="419"/>
        <v>-</v>
      </c>
      <c r="ACL93" s="545" t="str">
        <f t="shared" ca="1" si="419"/>
        <v>-</v>
      </c>
      <c r="ACM93" s="545" t="str">
        <f t="shared" ca="1" si="419"/>
        <v>-</v>
      </c>
      <c r="ACN93" s="545" t="str">
        <f t="shared" ca="1" si="419"/>
        <v>-</v>
      </c>
      <c r="ACO93" s="545" t="str">
        <f t="shared" ca="1" si="419"/>
        <v>-</v>
      </c>
      <c r="ACP93" s="545" t="str">
        <f t="shared" ca="1" si="419"/>
        <v>-</v>
      </c>
      <c r="ACQ93" s="545" t="str">
        <f t="shared" ca="1" si="419"/>
        <v>-</v>
      </c>
      <c r="ACR93" s="545" t="str">
        <f t="shared" ca="1" si="419"/>
        <v>-</v>
      </c>
      <c r="ACS93" s="545" t="str">
        <f t="shared" ca="1" si="419"/>
        <v>-</v>
      </c>
      <c r="ACT93" s="545" t="str">
        <f t="shared" ca="1" si="419"/>
        <v>-</v>
      </c>
      <c r="ACU93" s="545" t="b">
        <f t="shared" ca="1" si="420"/>
        <v>1</v>
      </c>
      <c r="ACV93" s="545" t="str">
        <f t="shared" ca="1" si="420"/>
        <v>-</v>
      </c>
      <c r="ACW93" s="545" t="str">
        <f t="shared" ca="1" si="420"/>
        <v>-</v>
      </c>
      <c r="ACX93" s="545" t="str">
        <f t="shared" ca="1" si="420"/>
        <v>-</v>
      </c>
      <c r="ACY93" s="545" t="str">
        <f t="shared" ca="1" si="420"/>
        <v>-</v>
      </c>
      <c r="ACZ93" s="545" t="str">
        <f t="shared" ca="1" si="420"/>
        <v>-</v>
      </c>
      <c r="ADA93" s="545" t="str">
        <f t="shared" ca="1" si="420"/>
        <v>-</v>
      </c>
      <c r="ADB93" s="545" t="str">
        <f t="shared" ca="1" si="420"/>
        <v>-</v>
      </c>
      <c r="ADC93" s="545" t="str">
        <f t="shared" ca="1" si="420"/>
        <v>-</v>
      </c>
      <c r="ADD93" s="545" t="str">
        <f t="shared" ca="1" si="420"/>
        <v>-</v>
      </c>
      <c r="ADE93" s="545" t="str">
        <f t="shared" ca="1" si="421"/>
        <v>-</v>
      </c>
      <c r="ADF93" s="545" t="str">
        <f t="shared" ca="1" si="421"/>
        <v>-</v>
      </c>
      <c r="ADG93" s="545" t="str">
        <f t="shared" ca="1" si="421"/>
        <v>-</v>
      </c>
      <c r="ADH93" s="545" t="str">
        <f t="shared" ca="1" si="421"/>
        <v>-</v>
      </c>
      <c r="ADI93" s="545" t="str">
        <f t="shared" ca="1" si="421"/>
        <v>-</v>
      </c>
      <c r="ADJ93" s="545" t="str">
        <f t="shared" ca="1" si="421"/>
        <v>-</v>
      </c>
      <c r="ADK93" s="545" t="str">
        <f t="shared" ca="1" si="421"/>
        <v>-</v>
      </c>
      <c r="ADL93" s="545" t="str">
        <f t="shared" ca="1" si="421"/>
        <v>-</v>
      </c>
      <c r="ADM93" s="545" t="b">
        <f t="shared" ca="1" si="421"/>
        <v>1</v>
      </c>
      <c r="ADN93" s="545" t="str">
        <f t="shared" ca="1" si="421"/>
        <v>-</v>
      </c>
      <c r="ADO93" s="545" t="str">
        <f t="shared" ca="1" si="422"/>
        <v>-</v>
      </c>
      <c r="ADP93" s="545" t="str">
        <f t="shared" ca="1" si="422"/>
        <v>-</v>
      </c>
      <c r="ADQ93" s="545" t="str">
        <f t="shared" ca="1" si="422"/>
        <v>-</v>
      </c>
      <c r="ADR93" s="545" t="str">
        <f t="shared" ca="1" si="422"/>
        <v>-</v>
      </c>
      <c r="ADS93" s="545" t="str">
        <f t="shared" ca="1" si="422"/>
        <v>-</v>
      </c>
      <c r="ADT93" s="545" t="str">
        <f t="shared" ca="1" si="422"/>
        <v>-</v>
      </c>
      <c r="ADU93" s="545" t="str">
        <f t="shared" ca="1" si="422"/>
        <v>-</v>
      </c>
      <c r="ADV93" s="545" t="str">
        <f t="shared" ca="1" si="422"/>
        <v>-</v>
      </c>
      <c r="ADW93" s="545" t="str">
        <f t="shared" ca="1" si="422"/>
        <v>-</v>
      </c>
      <c r="ADX93" s="545" t="str">
        <f t="shared" ca="1" si="422"/>
        <v>-</v>
      </c>
      <c r="ADY93" s="545" t="str">
        <f t="shared" ca="1" si="423"/>
        <v>-</v>
      </c>
      <c r="ADZ93" s="545" t="str">
        <f t="shared" ca="1" si="423"/>
        <v>-</v>
      </c>
      <c r="AEA93" s="545" t="str">
        <f t="shared" ca="1" si="423"/>
        <v>-</v>
      </c>
      <c r="AEB93" s="545" t="str">
        <f t="shared" ca="1" si="423"/>
        <v>-</v>
      </c>
      <c r="AEC93" s="545" t="str">
        <f t="shared" ca="1" si="423"/>
        <v>-</v>
      </c>
      <c r="AED93" s="545" t="str">
        <f t="shared" ca="1" si="423"/>
        <v>-</v>
      </c>
      <c r="AEE93" s="545" t="b">
        <f t="shared" ca="1" si="423"/>
        <v>1</v>
      </c>
      <c r="AEF93" s="545" t="str">
        <f t="shared" ca="1" si="423"/>
        <v>-</v>
      </c>
      <c r="AEG93" s="545" t="str">
        <f t="shared" ca="1" si="423"/>
        <v>-</v>
      </c>
      <c r="AEH93" s="545" t="str">
        <f t="shared" ca="1" si="423"/>
        <v>-</v>
      </c>
      <c r="AEI93" s="545" t="str">
        <f t="shared" ca="1" si="424"/>
        <v>-</v>
      </c>
      <c r="AEJ93" s="545" t="str">
        <f t="shared" ca="1" si="424"/>
        <v>-</v>
      </c>
      <c r="AEK93" s="545" t="str">
        <f t="shared" ca="1" si="424"/>
        <v>-</v>
      </c>
      <c r="AEL93" s="545" t="str">
        <f t="shared" ca="1" si="424"/>
        <v>-</v>
      </c>
      <c r="AEM93" s="545" t="str">
        <f t="shared" ca="1" si="424"/>
        <v>-</v>
      </c>
      <c r="AEN93" s="545" t="str">
        <f t="shared" ca="1" si="424"/>
        <v>-</v>
      </c>
      <c r="AEO93" s="545" t="str">
        <f t="shared" ca="1" si="424"/>
        <v>-</v>
      </c>
      <c r="AEP93" s="545" t="str">
        <f t="shared" ca="1" si="424"/>
        <v>-</v>
      </c>
      <c r="AEQ93" s="545" t="str">
        <f t="shared" ca="1" si="424"/>
        <v>-</v>
      </c>
      <c r="AER93" s="545" t="str">
        <f t="shared" ca="1" si="424"/>
        <v>-</v>
      </c>
      <c r="AES93" s="545" t="str">
        <f t="shared" ca="1" si="425"/>
        <v>-</v>
      </c>
      <c r="AET93" s="545" t="str">
        <f t="shared" ca="1" si="425"/>
        <v>-</v>
      </c>
      <c r="AEU93" s="545" t="str">
        <f t="shared" ca="1" si="425"/>
        <v>-</v>
      </c>
      <c r="AEV93" s="545" t="str">
        <f t="shared" ca="1" si="425"/>
        <v>-</v>
      </c>
      <c r="AEW93" s="545" t="b">
        <f t="shared" ca="1" si="425"/>
        <v>1</v>
      </c>
      <c r="AEX93" s="535" cm="1">
        <f t="array" aca="1" ref="AEX93" ca="1">INDEX(AEX$13:AEX92,$B93+1,1)</f>
        <v>0</v>
      </c>
      <c r="AEY93" s="483">
        <v>0</v>
      </c>
    </row>
    <row r="94" spans="1:831" outlineLevel="2">
      <c r="A94" s="18">
        <f t="shared" si="221"/>
        <v>81</v>
      </c>
      <c r="B94" s="191">
        <f t="shared" ca="1" si="343"/>
        <v>51</v>
      </c>
      <c r="C94" s="458">
        <f t="shared" ca="1" si="225"/>
        <v>1200</v>
      </c>
      <c r="D94" s="119" t="str">
        <f t="shared" ca="1" si="226"/>
        <v>GSW</v>
      </c>
      <c r="E94" t="b">
        <v>0</v>
      </c>
      <c r="F94" t="b">
        <v>0</v>
      </c>
      <c r="G94" t="b">
        <f t="shared" si="426"/>
        <v>0</v>
      </c>
      <c r="H94" s="191">
        <f t="shared" ca="1" si="338"/>
        <v>30</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4</v>
      </c>
      <c r="N94" s="535" cm="1">
        <f t="array" aca="1" ref="N94" ca="1">INDEX(N$13:N93,$B94+1,1)</f>
        <v>3</v>
      </c>
      <c r="O94" s="535" cm="1">
        <f t="array" aca="1" ref="O94" ca="1">INDEX(O$13:O93,$B94+1,1)</f>
        <v>2</v>
      </c>
      <c r="P94" s="535" cm="1">
        <f t="array" aca="1" ref="P94" ca="1">INDEX(P$13:P93,$B94+1,1)</f>
        <v>0</v>
      </c>
      <c r="Q94" s="535" cm="1">
        <f t="array" aca="1" ref="Q94" ca="1">INDEX(Q$13:Q93,$B94+1,1)</f>
        <v>1</v>
      </c>
      <c r="R94" s="535" cm="1">
        <f t="array" aca="1" ref="R94" ca="1">INDEX(R$13:R93,$B94+1,1)</f>
        <v>1</v>
      </c>
      <c r="S94" s="535" cm="1">
        <f t="array" aca="1" ref="S94" ca="1">INDEX(S$13:S93,$B94+1,1)</f>
        <v>1</v>
      </c>
      <c r="T94" s="411">
        <f t="shared" ca="1" si="228"/>
        <v>2</v>
      </c>
      <c r="U94" s="411">
        <f t="shared" ca="1" si="228"/>
        <v>2</v>
      </c>
      <c r="V94" s="411">
        <f t="shared" ca="1" si="229"/>
        <v>2</v>
      </c>
      <c r="W94" s="777" t="b">
        <f t="shared" ca="1" si="230"/>
        <v>1</v>
      </c>
      <c r="X94" s="777" t="b">
        <f t="shared" ca="1" si="230"/>
        <v>1</v>
      </c>
      <c r="Y94" s="777" t="b">
        <f t="shared" ca="1" si="230"/>
        <v>1</v>
      </c>
      <c r="Z94" s="796" t="b" cm="1">
        <f t="array" aca="1" ref="Z94" ca="1">INDEX(Z$13:Z93,$B94+1,1)</f>
        <v>0</v>
      </c>
      <c r="AA94" s="411">
        <f t="shared" ca="1" si="328"/>
        <v>6</v>
      </c>
      <c r="AB94" s="411">
        <f t="shared" si="231"/>
        <v>6</v>
      </c>
      <c r="AC94" s="475">
        <v>6</v>
      </c>
      <c r="AD94" s="475">
        <v>1</v>
      </c>
      <c r="AE94" s="535" cm="1">
        <f t="array" aca="1" ref="AE94" ca="1">INDEX(AE$13:AE93,$B94+1,1)</f>
        <v>0</v>
      </c>
      <c r="AF94" s="535" cm="1">
        <f t="array" aca="1" ref="AF94" ca="1">INDEX(AF$13:AF93,$B94+1,1)</f>
        <v>0</v>
      </c>
      <c r="AG94" s="535" cm="1">
        <f t="array" aca="1" ref="AG94" ca="1">INDEX(AG$13:AG93,$B94+1,1)</f>
        <v>0</v>
      </c>
      <c r="AH94" s="535" cm="1">
        <f t="array" aca="1" ref="AH94" ca="1">INDEX(AH$13:AH93,$B94+1,1)</f>
        <v>0</v>
      </c>
      <c r="AI94" s="87">
        <f t="shared" ca="1" si="350"/>
        <v>2</v>
      </c>
      <c r="AJ94" s="87">
        <f ca="1">INDEX(CHOOSE($N94,DataAutumn!i.AdultDrys,DataWinter!i.AdultDrys,DataSpring!i.AdultDrys),1,$T94)</f>
        <v>1</v>
      </c>
      <c r="AK94" s="535" cm="1">
        <f t="array" aca="1" ref="AK94" ca="1">INDEX(AK$13:AK93,$B94+1,1)</f>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t="s">
        <v>3221</v>
      </c>
      <c r="BA94" s="312" t="str">
        <f ca="1">LEFT(BA93,LEN($BA$57))     &amp;    TEXT($H94," 00000 ")        &amp;      INDEX(i.ModelStructure,$I94,1)    &amp;" "
&amp; $D94                &amp;    " Past" &amp; TEXT($XV94,"??0%;;??0%;    ") &amp; IF($DK94=0," SFM","")&amp;IF($DK94=1," MFM","")&amp;IF($DK94=7," Mat","")&amp;IF($DQ94=TRUE,"&amp;BBT","    ")              &amp;      " TOL"&amp;INDEX(i.TOL_Desc,1,$N94)
&amp; " Scan"&amp;$AK94       &amp;    CHOOSE($K94+1," CFS"," GFS"," NFS")
&amp; " RR"&amp;TEXT(SUM($FD94:$FE94),"+00%;-00%;    ;@")
&amp; " EL"&amp;IF($EZ94="-","_Opt",TEXT($EZ94,"000%"))
&amp; " Emptys_"&amp;CHOOSE($AI94,"Free  ","Retain","Sell  ","Single")
&amp; " ("&amp;IF(OR($ZH94,AND($ZH94="-",$DD94)),"P","E")   &amp;IF(OR($ZJ94,AND($ZJ94="-",$DE94)),"T","t")        &amp;     "_F"&amp;IF($AAG94&lt;&gt;FALSE,3,0)+COUNTIF($ZY94:$AAC94,TRUE)+COUNTIF($BV94:$BW94,"&gt;0")&amp;IF($AAE94&lt;&gt;FALSE,3,0)+COUNTIF($BV94:$BW94,"&gt;0")&amp;"N"&amp;IF($AAJ94&lt;&gt;"-",$AAJ94,$DI94)&amp;IF($AAK94&lt;&gt;"-",$AAK94,$DJ94)&amp;"L"&amp;$AAV94&amp;$AAW94&amp;")"</f>
        <v>GHG 00030 SE GSW Past 35% MFM     TOLSpr Scan2 GFS RR+01% EL000% Emptys_Retain (PT_F33N11L11)</v>
      </c>
      <c r="BB94" s="8" t="str">
        <f ca="1">IF(COUNTIF($BA$13:$BA94,$BA94)=1,"-","Dup")</f>
        <v>-</v>
      </c>
      <c r="BC94" s="18"/>
      <c r="BD94" s="535" t="str" cm="1">
        <f t="array" aca="1" ref="BD94" ca="1">INDEX(BD$13:BD93,$B94+1,1)</f>
        <v>-</v>
      </c>
      <c r="BE94" s="535" t="str" cm="1">
        <f t="array" aca="1" ref="BE94" ca="1">INDEX(BE$13:BE93,$B94+1,1)</f>
        <v>-</v>
      </c>
      <c r="BF94" s="535" t="str" cm="1">
        <f t="array" aca="1" ref="BF94" ca="1">INDEX(BF$13:BF93,$B94+1,1)</f>
        <v>-</v>
      </c>
      <c r="BG94" s="535" t="str" cm="1">
        <f t="array" aca="1" ref="BG94" ca="1">INDEX(BG$13:BG93,$B94+1,1)</f>
        <v>-</v>
      </c>
      <c r="BH94" s="535" t="str" cm="1">
        <f t="array" aca="1" ref="BH94" ca="1">INDEX(BH$13:BH93,$B94+1,1)</f>
        <v>-</v>
      </c>
      <c r="BI94" s="535" t="str" cm="1">
        <f t="array" aca="1" ref="BI94" ca="1">INDEX(BI$13:BI93,$B94+1,1)</f>
        <v>-</v>
      </c>
      <c r="BJ94" s="535" t="str" cm="1">
        <f t="array" aca="1" ref="BJ94" ca="1">INDEX(BJ$13:BJ93,$B94+1,1)</f>
        <v>-</v>
      </c>
      <c r="BK94" s="535" t="str" cm="1">
        <f t="array" aca="1" ref="BK94" ca="1">INDEX(BK$13:BK93,$B94+1,1)</f>
        <v>-</v>
      </c>
      <c r="BL94" s="535" t="str" cm="1">
        <f t="array" aca="1" ref="BL94" ca="1">INDEX(BL$13:BL93,$B94+1,1)</f>
        <v>-</v>
      </c>
      <c r="BM94" s="18"/>
      <c r="BN94" s="411" t="b">
        <f t="shared" ca="1" si="387"/>
        <v>1</v>
      </c>
      <c r="BO94" s="411" t="str">
        <f t="shared" ca="1" si="387"/>
        <v>-</v>
      </c>
      <c r="BP94" s="411" t="b">
        <f t="shared" ca="1" si="387"/>
        <v>0</v>
      </c>
      <c r="BQ94" s="411" t="str">
        <f t="shared" ca="1" si="387"/>
        <v>-</v>
      </c>
      <c r="BR94" s="411" t="str">
        <f t="shared" ca="1" si="387"/>
        <v>-</v>
      </c>
      <c r="BS94" s="411" t="str">
        <f t="shared" ca="1" si="387"/>
        <v>-</v>
      </c>
      <c r="BT94" s="411" t="str">
        <f t="shared" ca="1" si="387"/>
        <v>-</v>
      </c>
      <c r="BU94" s="411" t="str">
        <f t="shared" ca="1" si="387"/>
        <v>-</v>
      </c>
      <c r="BV94" s="411" t="str">
        <f t="shared" ca="1" si="387"/>
        <v>-</v>
      </c>
      <c r="BW94" s="411" t="str">
        <f t="shared" ca="1" si="387"/>
        <v>-</v>
      </c>
      <c r="BX94" s="411" t="str">
        <f t="shared" ca="1" si="387"/>
        <v>-</v>
      </c>
      <c r="BY94" s="411" t="str">
        <f t="shared" ca="1" si="387"/>
        <v>-</v>
      </c>
      <c r="BZ94" s="411" t="b">
        <f t="shared" ca="1" si="387"/>
        <v>0</v>
      </c>
      <c r="CA94" s="87">
        <f t="shared" ca="1" si="387"/>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233"/>
        <v>-</v>
      </c>
      <c r="CI94" s="411">
        <f t="shared" ca="1" si="234"/>
        <v>1</v>
      </c>
      <c r="CJ94" s="411">
        <f t="shared" ca="1" si="234"/>
        <v>1</v>
      </c>
      <c r="CK94" s="535" t="str" cm="1">
        <f t="array" aca="1" ref="CK94" ca="1">INDEX(CK$13:CK93,$B94+1,1)</f>
        <v>-</v>
      </c>
      <c r="CL94" s="535" t="str" cm="1">
        <f t="array" aca="1" ref="CL94" ca="1">INDEX(CL$13:CL93,$B94+1,1)</f>
        <v>-</v>
      </c>
      <c r="CM94" s="535" t="str" cm="1">
        <f t="array" aca="1" ref="CM94" ca="1">INDEX(CM$13:CM93,$B94+1,1)</f>
        <v>-</v>
      </c>
      <c r="CN94" s="411" t="str">
        <f t="shared" ca="1" si="235"/>
        <v>-</v>
      </c>
      <c r="CO94" s="411">
        <f t="shared" ca="1" si="236"/>
        <v>1</v>
      </c>
      <c r="CP94" s="411">
        <f t="shared" ca="1" si="236"/>
        <v>1</v>
      </c>
      <c r="CQ94" s="535" t="str" cm="1">
        <f t="array" aca="1" ref="CQ94" ca="1">INDEX(CQ$13:CQ93,$B94+1,1)</f>
        <v>-</v>
      </c>
      <c r="CR94" s="411" t="str">
        <f t="shared" ca="1" si="237"/>
        <v>-</v>
      </c>
      <c r="CS94" s="411">
        <f t="shared" ca="1" si="238"/>
        <v>1</v>
      </c>
      <c r="CT94" s="535" t="str" cm="1">
        <f t="array" aca="1" ref="CT94" ca="1">INDEX(CT$13:CT93,$B94+1,1)</f>
        <v>-</v>
      </c>
      <c r="CU94" s="535" t="str" cm="1">
        <f t="array" aca="1" ref="CU94" ca="1">INDEX(CU$13:CU93,$B94+1,1)</f>
        <v>-</v>
      </c>
      <c r="CV94" s="411">
        <f t="shared" ca="1" si="239"/>
        <v>1</v>
      </c>
      <c r="CW94" s="535" t="str" cm="1">
        <f t="array" aca="1" ref="CW94" ca="1">INDEX(CW$13:CW93,$B94+1,1)</f>
        <v>-</v>
      </c>
      <c r="CX94" s="411" t="str">
        <f t="shared" ca="1" si="240"/>
        <v>-</v>
      </c>
      <c r="CY94" s="411">
        <f t="shared" ca="1" si="241"/>
        <v>1</v>
      </c>
      <c r="CZ94" s="411">
        <f t="shared" ca="1" si="241"/>
        <v>1</v>
      </c>
      <c r="DA94" s="535" cm="1">
        <f t="array" aca="1" ref="DA94" ca="1">INDEX(DA$13:DA93,$B94+1,1)</f>
        <v>720</v>
      </c>
      <c r="DB94" s="535" cm="1">
        <f t="array" aca="1" ref="DB94" ca="1">INDEX(DB$13:DB93,$B94+1,1)</f>
        <v>720</v>
      </c>
      <c r="DC94" s="18"/>
      <c r="DD94" s="535" t="b" cm="1">
        <f t="array" aca="1" ref="DD94" ca="1">INDEX(DD$13:DD93,$B94+1,1)</f>
        <v>1</v>
      </c>
      <c r="DE94" s="535" t="b" cm="1">
        <f t="array" aca="1" ref="DE94" ca="1">INDEX(DE$13:DE93,$B94+1,1)</f>
        <v>1</v>
      </c>
      <c r="DF94" s="535" t="b" cm="1">
        <f t="array" aca="1" ref="DF94" ca="1">INDEX(DF$13:DF93,$B94+1,1)</f>
        <v>1</v>
      </c>
      <c r="DG94" s="87">
        <f t="shared" ca="1" si="329"/>
        <v>0</v>
      </c>
      <c r="DH94" s="804" cm="1">
        <f t="array" aca="1" ref="DH94" ca="1">VALUE(IFERROR(VALUE($K94),0) &amp; _xlfn.SWITCH($CD94,"-",4,$CD94) &amp; $L94 &amp; $T94 &amp; "00" &amp; $N94 &amp; $AK94 &amp; $R94 &amp; _xlfn.SWITCH($AM94,3,1,$AM94) &amp; _xlfn.SWITCH($M94,4,0,$M94) &amp; _xlfn.SWITCH($AD94,6,1,$AD94))</f>
        <v>142200321201</v>
      </c>
      <c r="DI94" s="535" cm="1">
        <f t="array" aca="1" ref="DI94" ca="1">INDEX(DI$13:DI93,$B94+1,1)</f>
        <v>1</v>
      </c>
      <c r="DJ94" s="535" cm="1">
        <f t="array" aca="1" ref="DJ94" ca="1">INDEX(DJ$13:DJ93,$B94+1,1)</f>
        <v>1</v>
      </c>
      <c r="DK94" s="411">
        <f t="shared" ca="1" si="242"/>
        <v>1</v>
      </c>
      <c r="DL94" s="411">
        <f t="shared" ca="1" si="242"/>
        <v>60</v>
      </c>
      <c r="DM94" s="411" t="str">
        <f t="shared" ca="1" si="242"/>
        <v>-</v>
      </c>
      <c r="DN94" s="411" t="str">
        <f t="shared" ca="1" si="242"/>
        <v>-</v>
      </c>
      <c r="DO94" s="411" t="str">
        <f t="shared" ca="1" si="242"/>
        <v>-</v>
      </c>
      <c r="DP94" s="411" t="str">
        <f t="shared" ca="1" si="242"/>
        <v>-</v>
      </c>
      <c r="DQ94" s="411" t="b">
        <f t="shared" ca="1" si="243"/>
        <v>0</v>
      </c>
      <c r="DR94" s="411" t="str">
        <f t="shared" ca="1" si="441"/>
        <v>-</v>
      </c>
      <c r="DS94" s="411" t="str">
        <f t="shared" ca="1" si="441"/>
        <v>-</v>
      </c>
      <c r="DT94" s="411" t="str">
        <f t="shared" ca="1" si="441"/>
        <v>-</v>
      </c>
      <c r="DU94" s="411" t="str">
        <f t="shared" ca="1" si="441"/>
        <v>-</v>
      </c>
      <c r="DV94" s="411">
        <f t="shared" ca="1" si="441"/>
        <v>500</v>
      </c>
      <c r="DW94" s="411">
        <f t="shared" ca="1" si="441"/>
        <v>500</v>
      </c>
      <c r="DX94" s="411" t="str">
        <f t="shared" ca="1" si="441"/>
        <v>-</v>
      </c>
      <c r="DY94" s="411" t="str">
        <f t="shared" ca="1" si="441"/>
        <v>-</v>
      </c>
      <c r="DZ94" s="411" t="str">
        <f t="shared" ca="1" si="441"/>
        <v>-</v>
      </c>
      <c r="EA94" s="411" t="str">
        <f t="shared" ca="1" si="441"/>
        <v>-</v>
      </c>
      <c r="EB94" s="411" t="str">
        <f t="shared" ca="1" si="441"/>
        <v>-</v>
      </c>
      <c r="EC94" s="535" cm="1">
        <f t="array" aca="1" ref="EC94" ca="1">INDEX(EC$13:EC93,$B94+1,1)</f>
        <v>0</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535" cm="1">
        <f t="array" aca="1" ref="EN94" ca="1">INDEX(EN$13:EN93,$B94+1,1)</f>
        <v>999999</v>
      </c>
      <c r="EO94" s="535" cm="1">
        <f t="array" aca="1" ref="EO94" ca="1">INDEX(EO$13:EO93,$B94+1,1)</f>
        <v>999999</v>
      </c>
      <c r="EP94" s="782">
        <f t="shared" ca="1" si="246"/>
        <v>0</v>
      </c>
      <c r="EQ94" s="782">
        <f t="shared" ca="1" si="246"/>
        <v>0</v>
      </c>
      <c r="ER94" s="782">
        <f t="shared" ca="1" si="246"/>
        <v>999999</v>
      </c>
      <c r="ES94" s="800" t="str">
        <f t="shared" ca="1" si="330"/>
        <v>-</v>
      </c>
      <c r="ET94" s="800" t="str">
        <f t="shared" ca="1" si="247"/>
        <v>-</v>
      </c>
      <c r="EU94" s="801" t="str">
        <f t="shared" ca="1" si="248"/>
        <v>-</v>
      </c>
      <c r="EV94" s="802" t="str">
        <f t="shared" ca="1" si="427"/>
        <v>-</v>
      </c>
      <c r="EW94" s="781">
        <f t="shared" ca="1" si="249"/>
        <v>999999</v>
      </c>
      <c r="EX94" s="779">
        <f t="shared" ca="1" si="332"/>
        <v>999999</v>
      </c>
      <c r="EY94" s="780">
        <f t="shared" ca="1" si="333"/>
        <v>999999</v>
      </c>
      <c r="EZ94" s="727" cm="1">
        <f t="array" ref="EZ94">INDEX(i.ELMated,$AB94+1,1)</f>
        <v>0</v>
      </c>
      <c r="FA94" s="728" cm="1">
        <f t="array" aca="1" ref="FA94" ca="1">INDEX(i.ELMatedEst,$AA94+1,$T94)</f>
        <v>0</v>
      </c>
      <c r="FB94" s="535" t="str" cm="1">
        <f t="array" aca="1" ref="FB94" ca="1">INDEX(FB$13:FB93,$B94+1,1)</f>
        <v>-</v>
      </c>
      <c r="FC94" s="535" t="str" cm="1">
        <f t="array" aca="1" ref="FC94" ca="1">INDEX(FC$13:FC93,$B94+1,1)</f>
        <v>-</v>
      </c>
      <c r="FD94" s="664">
        <f t="shared" ca="1" si="250"/>
        <v>0</v>
      </c>
      <c r="FE94" s="666">
        <f t="shared" ca="1" si="251"/>
        <v>5.0000000000000001E-3</v>
      </c>
      <c r="FF94" s="191">
        <f t="shared" ca="1" si="339"/>
        <v>0.95</v>
      </c>
      <c r="FG94" s="667">
        <f t="shared" ca="1" si="252"/>
        <v>0.12</v>
      </c>
      <c r="FH94" s="667">
        <f ca="1">INDEX(CHOOSE($N94,DataAutumn!i.EL_PropnSold,DataWinter!i.EL_PropnSold,DataSpring!i.EL_PropnSold),$AI94,$T94)*INDEX(i.ELMatedEst,$AB94+1,$T94)*i.dAdultRR_ELPropSold
+INDEX(i.dryman,($AJ94-1)*4+$AI94,FH$7)</f>
        <v>0</v>
      </c>
      <c r="FI94" s="667">
        <f ca="1">INDEX(CHOOSE($N94,DataAutumn!i.EL_PropnSold,DataWinter!i.EL_PropnSold,DataSpring!i.EL_PropnSold),$AI94,$T94)*INDEX(i.ELMatedEst,$AB94+1,$T94)*i.dAdultRR_ELPropSold
+INDEX(i.dryman,($AJ94-1)*4+$AI94,FI$7)</f>
        <v>3.125E-2</v>
      </c>
      <c r="FJ94" s="667">
        <f ca="1">INDEX(CHOOSE($N94,DataAutumn!i.EL_PropnSold,DataWinter!i.EL_PropnSold,DataSpring!i.EL_PropnSold),$AI94,$T94)*INDEX(i.ELMatedEst,$AB94+1,$T94)*i.dAdultRR_ELPropSold
+INDEX(i.dryman,($AJ94-1)*4+$AI94,FJ$7)</f>
        <v>3.125E-2</v>
      </c>
      <c r="FK94" s="667">
        <f ca="1">INDEX(CHOOSE($N94,DataAutumn!i.EL_PropnSold,DataWinter!i.EL_PropnSold,DataSpring!i.EL_PropnSold),$AI94,$T94)*INDEX(i.ELMatedEst,$AB94+1,$T94)*i.dAdultRR_ELPropSold
+INDEX(i.dryman,($AJ94-1)*4+$AI94,FK$7)</f>
        <v>3.125E-2</v>
      </c>
      <c r="FL94" s="668">
        <f ca="1">INDEX(CHOOSE($N94,DataAutumn!i.EL_PropnSold,DataWinter!i.EL_PropnSold,DataSpring!i.EL_PropnSold),$AI94,$T94)*INDEX(i.ELMatedEst,$AB94+1,$T94)*i.dAdultLSurv_ELPropSold</f>
        <v>0</v>
      </c>
      <c r="FM94" s="666" t="b">
        <f t="shared" ca="1" si="253"/>
        <v>0</v>
      </c>
      <c r="FN94" s="666" t="b">
        <f t="shared" ca="1" si="253"/>
        <v>0</v>
      </c>
      <c r="FO94" s="716" t="b">
        <f t="shared" ca="1" si="254"/>
        <v>1</v>
      </c>
      <c r="FP94" s="666" t="b">
        <f t="shared" ca="1" si="253"/>
        <v>0</v>
      </c>
      <c r="FQ94" s="668">
        <f t="shared" ca="1" si="255"/>
        <v>1</v>
      </c>
      <c r="FR94" s="669">
        <f t="shared" ca="1" si="256"/>
        <v>0</v>
      </c>
      <c r="FS94" s="670" t="b">
        <f t="shared" ca="1" si="257"/>
        <v>0</v>
      </c>
      <c r="FT94" s="665" t="b">
        <f t="shared" ca="1" si="258"/>
        <v>0</v>
      </c>
      <c r="FU94" s="411" t="b">
        <f t="shared" ca="1" si="258"/>
        <v>0</v>
      </c>
      <c r="FV94" s="411" t="b">
        <f t="shared" ca="1" si="258"/>
        <v>1</v>
      </c>
      <c r="FW94" s="87">
        <f t="shared" ca="1" si="259"/>
        <v>2</v>
      </c>
      <c r="FX94" s="87">
        <f t="shared" ca="1" si="259"/>
        <v>2</v>
      </c>
      <c r="FY94" s="411">
        <f t="shared" ca="1" si="260"/>
        <v>1</v>
      </c>
      <c r="FZ94" s="411">
        <f t="shared" ca="1" si="261"/>
        <v>1</v>
      </c>
      <c r="GA94" s="411">
        <f t="shared" ca="1" si="261"/>
        <v>1</v>
      </c>
      <c r="GB94" s="411">
        <f t="shared" ca="1" si="262"/>
        <v>1</v>
      </c>
      <c r="GC94" s="411">
        <f t="shared" ca="1" si="263"/>
        <v>0.35</v>
      </c>
      <c r="GD94" s="411" t="b">
        <f t="shared" ca="1" si="263"/>
        <v>1</v>
      </c>
      <c r="GE94" s="411" t="b">
        <f t="shared" ca="1" si="263"/>
        <v>0</v>
      </c>
      <c r="GF94" s="411" t="b">
        <f t="shared" ca="1" si="263"/>
        <v>0</v>
      </c>
      <c r="GG94" s="411" t="b">
        <f t="shared" ca="1" si="263"/>
        <v>0</v>
      </c>
      <c r="GH94" s="87">
        <f t="shared" ca="1" si="264"/>
        <v>1</v>
      </c>
      <c r="GI94" s="87">
        <f t="shared" ca="1" si="264"/>
        <v>1</v>
      </c>
      <c r="GJ94" s="87">
        <f t="shared" ca="1" si="264"/>
        <v>1</v>
      </c>
      <c r="GK94" s="87">
        <f t="shared" ca="1" si="264"/>
        <v>1</v>
      </c>
      <c r="GL94" s="87">
        <f t="shared" ca="1" si="264"/>
        <v>1</v>
      </c>
      <c r="GM94" s="87">
        <f t="shared" ca="1" si="264"/>
        <v>1</v>
      </c>
      <c r="GN94" s="87">
        <f t="shared" ca="1" si="264"/>
        <v>1</v>
      </c>
      <c r="GO94" s="87">
        <f t="shared" ca="1" si="264"/>
        <v>1</v>
      </c>
      <c r="GP94" s="535" cm="1">
        <f t="array" aca="1" ref="GP94" ca="1">INDEX(GP$13:GP93,$B94+1,1)</f>
        <v>0</v>
      </c>
      <c r="GQ94" s="535" cm="1">
        <f t="array" aca="1" ref="GQ94" ca="1">INDEX(GQ$13:GQ93,$B94+1,1)</f>
        <v>0</v>
      </c>
      <c r="GR94" s="535" cm="1">
        <f t="array" aca="1" ref="GR94" ca="1">INDEX(GR$13:GR93,$B94+1,1)</f>
        <v>0</v>
      </c>
      <c r="GS94" s="535" cm="1">
        <f t="array" aca="1" ref="GS94" ca="1">INDEX(GS$13:GS93,$B94+1,1)</f>
        <v>0</v>
      </c>
      <c r="GT94" s="411" cm="1">
        <f t="array" aca="1" ref="GT94" ca="1">INDEX(i.dse_type,1,$L94)</f>
        <v>0</v>
      </c>
      <c r="GU94" s="535" t="str" cm="1">
        <f t="array" aca="1" ref="GU94" ca="1">INDEX(GU$13:GU93,$B94+1,1)</f>
        <v>-</v>
      </c>
      <c r="GV94" s="535" t="str" cm="1">
        <f t="array" aca="1" ref="GV94" ca="1">INDEX(GV$13:GV93,$B94+1,1)</f>
        <v>-</v>
      </c>
      <c r="GW94" s="535" t="str" cm="1">
        <f t="array" aca="1" ref="GW94" ca="1">INDEX(GW$13:GW93,$B94+1,1)</f>
        <v>-</v>
      </c>
      <c r="GX94" s="18"/>
      <c r="GY94" s="535" t="str" cm="1">
        <f t="array" aca="1" ref="GY94" ca="1">INDEX(GY$13:GY93,$B94+1,1)</f>
        <v>-</v>
      </c>
      <c r="GZ94" s="535" t="str" cm="1">
        <f t="array" aca="1" ref="GZ94" ca="1">INDEX(GZ$13:GZ93,$B94+1,1)</f>
        <v>-</v>
      </c>
      <c r="HA94" s="535" t="str" cm="1">
        <f t="array" aca="1" ref="HA94" ca="1">INDEX(HA$13:HA93,$B94+1,1)</f>
        <v>-</v>
      </c>
      <c r="HB94" s="411">
        <f t="shared" si="334"/>
        <v>0</v>
      </c>
      <c r="HC94" s="535" t="str" cm="1">
        <f t="array" aca="1" ref="HC94" ca="1">INDEX(HC$13:HC93,$B94+1,1)</f>
        <v>-</v>
      </c>
      <c r="HD94" s="535" cm="1">
        <f t="array" aca="1" ref="HD94" ca="1">INDEX(HD$13:HD93,$B94+1,1)</f>
        <v>1</v>
      </c>
      <c r="HE94" s="535" cm="1">
        <f t="array" aca="1" ref="HE94" ca="1">INDEX(HE$13:HE93,$B94+1,1)</f>
        <v>1</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535" t="str" cm="1">
        <f t="array" aca="1" ref="HU94" ca="1">INDEX(HU$13:HU93,$B94+1,1)</f>
        <v>-</v>
      </c>
      <c r="HV94" s="535" t="str" cm="1">
        <f t="array" aca="1" ref="HV94" ca="1">INDEX(HV$13:HV93,$B94+1,1)</f>
        <v>-</v>
      </c>
      <c r="HW94" s="535" t="str" cm="1">
        <f t="array" aca="1" ref="HW94" ca="1">INDEX(HW$13:HW93,$B94+1,1)</f>
        <v>-</v>
      </c>
      <c r="HX94" s="535" t="str" cm="1">
        <f t="array" aca="1" ref="HX94" ca="1">INDEX(HX$13:HX93,$B94+1,1)</f>
        <v>-</v>
      </c>
      <c r="HY94" s="535" t="str" cm="1">
        <f t="array" aca="1" ref="HY94" ca="1">INDEX(HY$13:HY93,$B94+1,1)</f>
        <v>-</v>
      </c>
      <c r="HZ94" s="535" t="str" cm="1">
        <f t="array" aca="1" ref="HZ94" ca="1">INDEX(HZ$13:HZ93,$B94+1,1)</f>
        <v>-</v>
      </c>
      <c r="IA94" s="535" cm="1">
        <f t="array" aca="1" ref="IA94" ca="1">INDEX(IA$13:IA93,$B94+1,1)</f>
        <v>0</v>
      </c>
      <c r="IB94" s="535" t="str" cm="1">
        <f t="array" aca="1" ref="IB94" ca="1">INDEX(IB$13:IB93,$B94+1,1)</f>
        <v>-</v>
      </c>
      <c r="IC94" s="535" cm="1">
        <f t="array" aca="1" ref="IC94" ca="1">INDEX(IC$13:IC93,$B94+1,1)</f>
        <v>1</v>
      </c>
      <c r="ID94" s="727">
        <f t="shared" si="265"/>
        <v>0</v>
      </c>
      <c r="IE94" s="727">
        <f t="shared" si="265"/>
        <v>0</v>
      </c>
      <c r="IF94" s="727">
        <f t="shared" si="265"/>
        <v>0</v>
      </c>
      <c r="IG94" s="727">
        <f t="shared" si="266"/>
        <v>0</v>
      </c>
      <c r="IH94" s="727">
        <f t="shared" si="266"/>
        <v>0</v>
      </c>
      <c r="II94" s="727">
        <f t="shared" si="266"/>
        <v>0</v>
      </c>
      <c r="IJ94" s="535" cm="1">
        <f t="array" aca="1" ref="IJ94" ca="1">INDEX(IJ$13:IJ93,$B94+1,1)</f>
        <v>0</v>
      </c>
      <c r="IK94" s="727">
        <f t="shared" si="267"/>
        <v>1</v>
      </c>
      <c r="IL94" s="727">
        <f t="shared" si="267"/>
        <v>0</v>
      </c>
      <c r="IM94" s="727">
        <f t="shared" si="267"/>
        <v>0</v>
      </c>
      <c r="IN94" s="727">
        <f t="shared" si="267"/>
        <v>0</v>
      </c>
      <c r="IO94" s="535" cm="1">
        <f t="array" aca="1" ref="IO94" ca="1">INDEX(IO$13:IO93,$B94+1,1)</f>
        <v>0</v>
      </c>
      <c r="IP94" s="727">
        <f t="shared" si="267"/>
        <v>0</v>
      </c>
      <c r="IQ94" s="18"/>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t="str" cm="1">
        <f t="array" aca="1" ref="JB94" ca="1">INDEX(JB$13:JB93,$B94+1,1)</f>
        <v>-</v>
      </c>
      <c r="JC94" s="535" t="str" cm="1">
        <f t="array" aca="1" ref="JC94" ca="1">INDEX(JC$13:JC93,$B94+1,1)</f>
        <v>-</v>
      </c>
      <c r="JD94" s="535" t="str" cm="1">
        <f t="array" aca="1" ref="JD94" ca="1">INDEX(JD$13:JD93,$B94+1,1)</f>
        <v>-</v>
      </c>
      <c r="JE94" s="535" t="str" cm="1">
        <f t="array" aca="1" ref="JE94" ca="1">INDEX(JE$13:JE93,$B94+1,1)</f>
        <v>-</v>
      </c>
      <c r="JF94" s="535" t="str" cm="1">
        <f t="array" aca="1" ref="JF94" ca="1">INDEX(JF$13:JF93,$B94+1,1)</f>
        <v>-</v>
      </c>
      <c r="JG94" s="535" t="str" cm="1">
        <f t="array" aca="1" ref="JG94" ca="1">INDEX(JG$13:JG93,$B94+1,1)</f>
        <v>-</v>
      </c>
      <c r="JH94" s="535" cm="1">
        <f t="array" aca="1" ref="JH94" ca="1">INDEX(JH$13:JH93,$B94+1,1)</f>
        <v>0</v>
      </c>
      <c r="JI94" s="535" cm="1">
        <f t="array" aca="1" ref="JI94" ca="1">INDEX(JI$13:JI93,$B94+1,1)</f>
        <v>0</v>
      </c>
      <c r="JJ94" s="545" cm="1">
        <f t="array" aca="1" ref="JJ94" ca="1">IF(AND($N94=JJ$10,$AS94&lt;&gt;0),INDEX(i.LTWFeedLevels,$AS94,12),0)</f>
        <v>0</v>
      </c>
      <c r="JK94" s="630" cm="1">
        <f t="array" aca="1" ref="JK94" ca="1">IF(AND($N94=JK$10,$AT94&lt;&gt;0),INDEX(i.LTWFeedLevels,$AT94,12),0)</f>
        <v>0</v>
      </c>
      <c r="JL94" s="457">
        <f t="shared" ca="1" si="428"/>
        <v>0</v>
      </c>
      <c r="JM94" s="457">
        <f t="shared" ca="1" si="429"/>
        <v>0</v>
      </c>
      <c r="JN94" s="457">
        <f t="shared" ca="1" si="430"/>
        <v>0</v>
      </c>
      <c r="JO94" s="545" cm="1">
        <f t="array" aca="1" ref="JO94" ca="1">IF(AND($N94=JO$10,$AS94&lt;&gt;0),INDEX(i.LTWFeedLevels,$AS94,12),0)</f>
        <v>0</v>
      </c>
      <c r="JP94" s="630" cm="1">
        <f t="array" aca="1" ref="JP94" ca="1">IF(AND($N94=JP$10,$AT94&lt;&gt;0),INDEX(i.LTWFeedLevels,$AT94,12),0)</f>
        <v>0</v>
      </c>
      <c r="JQ94" s="457">
        <f t="shared" ca="1" si="431"/>
        <v>0</v>
      </c>
      <c r="JR94" s="457">
        <f t="shared" ca="1" si="432"/>
        <v>0</v>
      </c>
      <c r="JS94" s="457">
        <f t="shared" ca="1" si="433"/>
        <v>0</v>
      </c>
      <c r="JT94" s="545" cm="1">
        <f t="array" aca="1" ref="JT94" ca="1">IF(AND($N94=JT$10,$AS94&lt;&gt;0),INDEX(i.LTWFeedLevels,$AS94,12),0)</f>
        <v>0</v>
      </c>
      <c r="JU94" s="630" cm="1">
        <f t="array" aca="1" ref="JU94" ca="1">IF(AND($N94=JU$10,$AT94&lt;&gt;0),INDEX(i.LTWFeedLevels,$AT94,12),0)</f>
        <v>0</v>
      </c>
      <c r="JV94" s="457">
        <f t="shared" ca="1" si="434"/>
        <v>0</v>
      </c>
      <c r="JW94" s="457">
        <f t="shared" ca="1" si="435"/>
        <v>0</v>
      </c>
      <c r="JX94" s="457">
        <f t="shared" ca="1" si="436"/>
        <v>0</v>
      </c>
      <c r="JY94" s="189">
        <f t="shared" ca="1" si="437"/>
        <v>0</v>
      </c>
      <c r="JZ94" s="189">
        <f t="shared" ca="1" si="437"/>
        <v>0</v>
      </c>
      <c r="KA94" s="189">
        <f t="shared" ca="1" si="437"/>
        <v>0</v>
      </c>
      <c r="KB94" s="189">
        <f t="shared" ca="1" si="437"/>
        <v>0</v>
      </c>
      <c r="KC94" s="189">
        <f t="shared" ca="1" si="437"/>
        <v>0</v>
      </c>
      <c r="KD94" s="189">
        <f t="shared" ca="1" si="391"/>
        <v>0</v>
      </c>
      <c r="KE94" s="189">
        <f t="shared" ca="1" si="391"/>
        <v>0</v>
      </c>
      <c r="KF94" s="189">
        <f t="shared" ca="1" si="391"/>
        <v>0</v>
      </c>
      <c r="KG94" s="189">
        <f t="shared" ca="1" si="391"/>
        <v>0</v>
      </c>
      <c r="KH94" s="189">
        <f t="shared" ca="1" si="391"/>
        <v>0</v>
      </c>
      <c r="KI94" s="189">
        <f t="shared" ca="1" si="391"/>
        <v>0</v>
      </c>
      <c r="KJ94" s="189">
        <f t="shared" ca="1" si="391"/>
        <v>0</v>
      </c>
      <c r="KK94" s="189">
        <f t="shared" ca="1" si="391"/>
        <v>0</v>
      </c>
      <c r="KL94" s="189">
        <f t="shared" ca="1" si="391"/>
        <v>0</v>
      </c>
      <c r="KM94" s="189">
        <f t="shared" ca="1" si="391"/>
        <v>0</v>
      </c>
      <c r="KN94" s="189">
        <f t="shared" ca="1" si="392"/>
        <v>0</v>
      </c>
      <c r="KO94" s="189">
        <f t="shared" ca="1" si="392"/>
        <v>0</v>
      </c>
      <c r="KP94" s="189">
        <f t="shared" ca="1" si="392"/>
        <v>0</v>
      </c>
      <c r="KQ94" s="189">
        <f t="shared" ca="1" si="392"/>
        <v>0</v>
      </c>
      <c r="KR94" s="189">
        <f t="shared" ca="1" si="392"/>
        <v>0</v>
      </c>
      <c r="KS94" s="189">
        <f t="shared" ca="1" si="392"/>
        <v>0</v>
      </c>
      <c r="KT94" s="189">
        <f t="shared" ca="1" si="392"/>
        <v>0</v>
      </c>
      <c r="KU94" s="189">
        <f t="shared" ca="1" si="392"/>
        <v>0</v>
      </c>
      <c r="KV94" s="189">
        <f t="shared" ca="1" si="392"/>
        <v>0</v>
      </c>
      <c r="KW94" s="189">
        <f t="shared" ca="1" si="392"/>
        <v>0</v>
      </c>
      <c r="KX94" s="189">
        <f t="shared" ca="1" si="393"/>
        <v>0</v>
      </c>
      <c r="KY94" s="189">
        <f t="shared" ca="1" si="393"/>
        <v>0</v>
      </c>
      <c r="KZ94" s="189">
        <f t="shared" ca="1" si="393"/>
        <v>0</v>
      </c>
      <c r="LA94" s="189">
        <f t="shared" ca="1" si="393"/>
        <v>0</v>
      </c>
      <c r="LB94" s="189">
        <f t="shared" ca="1" si="393"/>
        <v>0</v>
      </c>
      <c r="LC94" s="189">
        <f t="shared" ca="1" si="393"/>
        <v>0</v>
      </c>
      <c r="LD94" s="189">
        <f t="shared" ca="1" si="393"/>
        <v>0</v>
      </c>
      <c r="LE94" s="189">
        <f t="shared" ca="1" si="393"/>
        <v>0</v>
      </c>
      <c r="LF94" s="189">
        <f t="shared" ca="1" si="393"/>
        <v>0</v>
      </c>
      <c r="LG94" s="189">
        <f t="shared" ca="1" si="393"/>
        <v>0</v>
      </c>
      <c r="LH94" s="189">
        <f t="shared" ca="1" si="394"/>
        <v>0</v>
      </c>
      <c r="LI94" s="189">
        <f t="shared" ca="1" si="394"/>
        <v>0</v>
      </c>
      <c r="LJ94" s="189">
        <f t="shared" ca="1" si="394"/>
        <v>0</v>
      </c>
      <c r="LK94" s="189">
        <f t="shared" ca="1" si="394"/>
        <v>0</v>
      </c>
      <c r="LL94" s="189">
        <f t="shared" ca="1" si="394"/>
        <v>0</v>
      </c>
      <c r="LM94" s="189">
        <f t="shared" ca="1" si="394"/>
        <v>0</v>
      </c>
      <c r="LN94" s="189">
        <f t="shared" ca="1" si="394"/>
        <v>0</v>
      </c>
      <c r="LO94" s="189">
        <f t="shared" ca="1" si="394"/>
        <v>0</v>
      </c>
      <c r="LP94" s="189">
        <f t="shared" ca="1" si="394"/>
        <v>0</v>
      </c>
      <c r="LQ94" s="189">
        <f t="shared" ca="1" si="394"/>
        <v>0</v>
      </c>
      <c r="LR94" s="189">
        <f t="shared" ca="1" si="395"/>
        <v>0</v>
      </c>
      <c r="LS94" s="189">
        <f t="shared" ca="1" si="395"/>
        <v>0</v>
      </c>
      <c r="LT94" s="189">
        <f t="shared" ca="1" si="395"/>
        <v>0</v>
      </c>
      <c r="LU94" s="189">
        <f t="shared" ca="1" si="395"/>
        <v>0</v>
      </c>
      <c r="LV94" s="189">
        <f t="shared" ca="1" si="395"/>
        <v>0</v>
      </c>
      <c r="LW94" s="189">
        <f t="shared" ca="1" si="395"/>
        <v>0</v>
      </c>
      <c r="LX94" s="189">
        <f t="shared" ca="1" si="395"/>
        <v>0</v>
      </c>
      <c r="LY94" s="189">
        <f t="shared" ca="1" si="395"/>
        <v>0</v>
      </c>
      <c r="LZ94" s="189">
        <f t="shared" ca="1" si="395"/>
        <v>0</v>
      </c>
      <c r="MA94" s="189">
        <f t="shared" ca="1" si="395"/>
        <v>0</v>
      </c>
      <c r="MB94" s="189">
        <f t="shared" ca="1" si="395"/>
        <v>0</v>
      </c>
      <c r="MC94" s="189">
        <f t="shared" ca="1" si="395"/>
        <v>0</v>
      </c>
      <c r="MD94" s="189">
        <f t="shared" ca="1" si="395"/>
        <v>0</v>
      </c>
      <c r="ME94" s="189">
        <f t="shared" ca="1" si="395"/>
        <v>0</v>
      </c>
      <c r="MF94" s="189">
        <f t="shared" ca="1" si="395"/>
        <v>0</v>
      </c>
      <c r="MG94" s="189">
        <f t="shared" ca="1" si="390"/>
        <v>0</v>
      </c>
      <c r="MH94" s="189">
        <f t="shared" ca="1" si="390"/>
        <v>0</v>
      </c>
      <c r="MI94" s="189">
        <f t="shared" ca="1" si="390"/>
        <v>0</v>
      </c>
      <c r="MJ94" s="189">
        <f t="shared" ca="1" si="390"/>
        <v>0</v>
      </c>
      <c r="MK94" s="189">
        <f t="shared" ca="1" si="390"/>
        <v>0</v>
      </c>
      <c r="ML94" s="189">
        <f t="shared" ca="1" si="390"/>
        <v>0</v>
      </c>
      <c r="MM94" s="189">
        <f t="shared" ca="1" si="390"/>
        <v>0</v>
      </c>
      <c r="MN94" s="189">
        <f t="shared" ca="1" si="390"/>
        <v>0</v>
      </c>
      <c r="MO94" s="189">
        <f t="shared" ca="1" si="390"/>
        <v>0</v>
      </c>
      <c r="MP94" s="189">
        <f t="shared" ca="1" si="388"/>
        <v>0</v>
      </c>
      <c r="MQ94" s="189">
        <f t="shared" ca="1" si="388"/>
        <v>0</v>
      </c>
      <c r="MR94" s="189">
        <f t="shared" ca="1" si="388"/>
        <v>0</v>
      </c>
      <c r="MS94" s="557">
        <f t="shared" ca="1" si="438"/>
        <v>0</v>
      </c>
      <c r="MT94" s="557">
        <f t="shared" ca="1" si="438"/>
        <v>0</v>
      </c>
      <c r="MU94" s="557">
        <f t="shared" ca="1" si="438"/>
        <v>0</v>
      </c>
      <c r="MV94" s="557">
        <f t="shared" ca="1" si="438"/>
        <v>0</v>
      </c>
      <c r="MW94" s="557">
        <f t="shared" ca="1" si="438"/>
        <v>0</v>
      </c>
      <c r="MX94" s="557">
        <f t="shared" ca="1" si="396"/>
        <v>0</v>
      </c>
      <c r="MY94" s="557">
        <f t="shared" ca="1" si="396"/>
        <v>0</v>
      </c>
      <c r="MZ94" s="557">
        <f t="shared" ca="1" si="396"/>
        <v>0</v>
      </c>
      <c r="NA94" s="557">
        <f t="shared" ca="1" si="396"/>
        <v>0</v>
      </c>
      <c r="NB94" s="557">
        <f t="shared" ca="1" si="396"/>
        <v>0</v>
      </c>
      <c r="NC94" s="557">
        <f t="shared" ca="1" si="396"/>
        <v>0</v>
      </c>
      <c r="ND94" s="557">
        <f t="shared" ca="1" si="396"/>
        <v>0</v>
      </c>
      <c r="NE94" s="557">
        <f t="shared" ca="1" si="396"/>
        <v>0</v>
      </c>
      <c r="NF94" s="557">
        <f t="shared" ca="1" si="396"/>
        <v>0</v>
      </c>
      <c r="NG94" s="557">
        <f t="shared" ca="1" si="396"/>
        <v>0</v>
      </c>
      <c r="NH94" s="557">
        <f t="shared" ca="1" si="397"/>
        <v>0</v>
      </c>
      <c r="NI94" s="557">
        <f t="shared" ca="1" si="397"/>
        <v>0</v>
      </c>
      <c r="NJ94" s="557">
        <f t="shared" ca="1" si="397"/>
        <v>0</v>
      </c>
      <c r="NK94" s="557">
        <f t="shared" ca="1" si="397"/>
        <v>0</v>
      </c>
      <c r="NL94" s="557">
        <f t="shared" ca="1" si="397"/>
        <v>0</v>
      </c>
      <c r="NM94" s="557">
        <f t="shared" ca="1" si="397"/>
        <v>0</v>
      </c>
      <c r="NN94" s="557">
        <f t="shared" ca="1" si="397"/>
        <v>0</v>
      </c>
      <c r="NO94" s="557">
        <f t="shared" ca="1" si="397"/>
        <v>0</v>
      </c>
      <c r="NP94" s="557">
        <f t="shared" ca="1" si="397"/>
        <v>0</v>
      </c>
      <c r="NQ94" s="557">
        <f t="shared" ca="1" si="397"/>
        <v>0</v>
      </c>
      <c r="NR94" s="557">
        <f t="shared" ca="1" si="398"/>
        <v>0</v>
      </c>
      <c r="NS94" s="557">
        <f t="shared" ca="1" si="398"/>
        <v>0</v>
      </c>
      <c r="NT94" s="557">
        <f t="shared" ca="1" si="398"/>
        <v>0</v>
      </c>
      <c r="NU94" s="557">
        <f t="shared" ca="1" si="398"/>
        <v>0</v>
      </c>
      <c r="NV94" s="557">
        <f t="shared" ca="1" si="398"/>
        <v>0</v>
      </c>
      <c r="NW94" s="557">
        <f t="shared" ca="1" si="398"/>
        <v>0</v>
      </c>
      <c r="NX94" s="557">
        <f t="shared" ca="1" si="398"/>
        <v>0</v>
      </c>
      <c r="NY94" s="557">
        <f t="shared" ca="1" si="398"/>
        <v>0</v>
      </c>
      <c r="NZ94" s="557">
        <f t="shared" ca="1" si="398"/>
        <v>0</v>
      </c>
      <c r="OA94" s="557">
        <f t="shared" ca="1" si="398"/>
        <v>0</v>
      </c>
      <c r="OB94" s="557">
        <f t="shared" ca="1" si="399"/>
        <v>0</v>
      </c>
      <c r="OC94" s="557">
        <f t="shared" ca="1" si="399"/>
        <v>0</v>
      </c>
      <c r="OD94" s="557">
        <f t="shared" ca="1" si="399"/>
        <v>0</v>
      </c>
      <c r="OE94" s="557">
        <f t="shared" ca="1" si="399"/>
        <v>0</v>
      </c>
      <c r="OF94" s="557">
        <f t="shared" ca="1" si="399"/>
        <v>0</v>
      </c>
      <c r="OG94" s="557">
        <f t="shared" ca="1" si="399"/>
        <v>0</v>
      </c>
      <c r="OH94" s="557">
        <f t="shared" ca="1" si="399"/>
        <v>0</v>
      </c>
      <c r="OI94" s="557">
        <f t="shared" ca="1" si="399"/>
        <v>0</v>
      </c>
      <c r="OJ94" s="557">
        <f t="shared" ca="1" si="399"/>
        <v>0</v>
      </c>
      <c r="OK94" s="557">
        <f t="shared" ca="1" si="399"/>
        <v>0</v>
      </c>
      <c r="OL94" s="557">
        <f t="shared" ca="1" si="400"/>
        <v>0</v>
      </c>
      <c r="OM94" s="557">
        <f t="shared" ca="1" si="400"/>
        <v>0</v>
      </c>
      <c r="ON94" s="557">
        <f t="shared" ca="1" si="400"/>
        <v>0</v>
      </c>
      <c r="OO94" s="557">
        <f t="shared" ca="1" si="400"/>
        <v>0</v>
      </c>
      <c r="OP94" s="557">
        <f t="shared" ca="1" si="400"/>
        <v>0</v>
      </c>
      <c r="OQ94" s="557">
        <f t="shared" ca="1" si="400"/>
        <v>0</v>
      </c>
      <c r="OR94" s="557">
        <f t="shared" ca="1" si="400"/>
        <v>0</v>
      </c>
      <c r="OS94" s="557">
        <f t="shared" ca="1" si="400"/>
        <v>0</v>
      </c>
      <c r="OT94" s="557">
        <f t="shared" ca="1" si="400"/>
        <v>0</v>
      </c>
      <c r="OU94" s="557">
        <f t="shared" ca="1" si="400"/>
        <v>0</v>
      </c>
      <c r="OV94" s="557">
        <f t="shared" ca="1" si="401"/>
        <v>0</v>
      </c>
      <c r="OW94" s="557">
        <f t="shared" ca="1" si="401"/>
        <v>0</v>
      </c>
      <c r="OX94" s="557">
        <f t="shared" ca="1" si="401"/>
        <v>0</v>
      </c>
      <c r="OY94" s="557">
        <f t="shared" ca="1" si="401"/>
        <v>0</v>
      </c>
      <c r="OZ94" s="557">
        <f t="shared" ca="1" si="401"/>
        <v>0</v>
      </c>
      <c r="PA94" s="557">
        <f t="shared" ca="1" si="401"/>
        <v>0</v>
      </c>
      <c r="PB94" s="557">
        <f t="shared" ca="1" si="401"/>
        <v>0</v>
      </c>
      <c r="PC94" s="557">
        <f t="shared" ca="1" si="401"/>
        <v>0</v>
      </c>
      <c r="PD94" s="557">
        <f t="shared" ca="1" si="401"/>
        <v>0</v>
      </c>
      <c r="PE94" s="557">
        <f t="shared" ca="1" si="401"/>
        <v>0</v>
      </c>
      <c r="PF94" s="557">
        <f t="shared" ca="1" si="402"/>
        <v>0</v>
      </c>
      <c r="PG94" s="557">
        <f t="shared" ca="1" si="402"/>
        <v>0</v>
      </c>
      <c r="PH94" s="557">
        <f t="shared" ca="1" si="402"/>
        <v>0</v>
      </c>
      <c r="PI94" s="557">
        <f t="shared" ca="1" si="402"/>
        <v>0</v>
      </c>
      <c r="PJ94" s="557">
        <f t="shared" ca="1" si="402"/>
        <v>0</v>
      </c>
      <c r="PK94" s="557">
        <f t="shared" ca="1" si="402"/>
        <v>0</v>
      </c>
      <c r="PL94" s="557">
        <f t="shared" ca="1" si="402"/>
        <v>0</v>
      </c>
      <c r="PM94" s="557">
        <f t="shared" ca="1" si="402"/>
        <v>0</v>
      </c>
      <c r="PN94" s="557">
        <f t="shared" ca="1" si="402"/>
        <v>0</v>
      </c>
      <c r="PO94" s="557">
        <f t="shared" ca="1" si="402"/>
        <v>0</v>
      </c>
      <c r="PP94" s="557">
        <f t="shared" ca="1" si="403"/>
        <v>0</v>
      </c>
      <c r="PQ94" s="557">
        <f t="shared" ca="1" si="403"/>
        <v>0</v>
      </c>
      <c r="PR94" s="557">
        <f t="shared" ca="1" si="403"/>
        <v>0</v>
      </c>
      <c r="PS94" s="557">
        <f t="shared" ca="1" si="403"/>
        <v>0</v>
      </c>
      <c r="PT94" s="557">
        <f t="shared" ca="1" si="403"/>
        <v>0</v>
      </c>
      <c r="PU94" s="557">
        <f t="shared" ca="1" si="403"/>
        <v>0</v>
      </c>
      <c r="PV94" s="557">
        <f t="shared" ca="1" si="403"/>
        <v>0</v>
      </c>
      <c r="PW94" s="557">
        <f t="shared" ca="1" si="403"/>
        <v>0</v>
      </c>
      <c r="PX94" s="557">
        <f t="shared" ca="1" si="403"/>
        <v>0</v>
      </c>
      <c r="PY94" s="557">
        <f t="shared" ca="1" si="403"/>
        <v>0</v>
      </c>
      <c r="PZ94" s="557">
        <f t="shared" ca="1" si="404"/>
        <v>0</v>
      </c>
      <c r="QA94" s="557">
        <f t="shared" ca="1" si="404"/>
        <v>0</v>
      </c>
      <c r="QB94" s="557">
        <f t="shared" ca="1" si="404"/>
        <v>0</v>
      </c>
      <c r="QC94" s="557">
        <f t="shared" ca="1" si="404"/>
        <v>0</v>
      </c>
      <c r="QD94" s="557">
        <f t="shared" ca="1" si="404"/>
        <v>0</v>
      </c>
      <c r="QE94" s="557">
        <f t="shared" ca="1" si="404"/>
        <v>0</v>
      </c>
      <c r="QF94" s="557">
        <f t="shared" ca="1" si="404"/>
        <v>0</v>
      </c>
      <c r="QG94" s="557">
        <f t="shared" ca="1" si="404"/>
        <v>0</v>
      </c>
      <c r="QH94" s="557">
        <f t="shared" ca="1" si="404"/>
        <v>0</v>
      </c>
      <c r="QI94" s="557">
        <f t="shared" ca="1" si="404"/>
        <v>0</v>
      </c>
      <c r="QJ94" s="557">
        <f t="shared" ca="1" si="405"/>
        <v>0</v>
      </c>
      <c r="QK94" s="557">
        <f t="shared" ca="1" si="405"/>
        <v>0</v>
      </c>
      <c r="QL94" s="557">
        <f t="shared" ca="1" si="405"/>
        <v>0</v>
      </c>
      <c r="QM94" s="557">
        <f t="shared" ca="1" si="405"/>
        <v>0</v>
      </c>
      <c r="QN94" s="557">
        <f t="shared" ca="1" si="405"/>
        <v>0</v>
      </c>
      <c r="QO94" s="557">
        <f t="shared" ca="1" si="405"/>
        <v>0</v>
      </c>
      <c r="QP94" s="557">
        <f t="shared" ca="1" si="405"/>
        <v>0</v>
      </c>
      <c r="QQ94" s="557">
        <f t="shared" ca="1" si="405"/>
        <v>0</v>
      </c>
      <c r="QR94" s="557">
        <f t="shared" ca="1" si="405"/>
        <v>0</v>
      </c>
      <c r="QS94" s="557">
        <f t="shared" ca="1" si="405"/>
        <v>0</v>
      </c>
      <c r="QT94" s="557">
        <f t="shared" ca="1" si="406"/>
        <v>0</v>
      </c>
      <c r="QU94" s="557">
        <f t="shared" ca="1" si="406"/>
        <v>0</v>
      </c>
      <c r="QV94" s="557">
        <f t="shared" ca="1" si="406"/>
        <v>0</v>
      </c>
      <c r="QW94" s="557">
        <f t="shared" ca="1" si="406"/>
        <v>0</v>
      </c>
      <c r="QX94" s="557">
        <f t="shared" ca="1" si="406"/>
        <v>0</v>
      </c>
      <c r="QY94" s="557">
        <f t="shared" ca="1" si="406"/>
        <v>0</v>
      </c>
      <c r="QZ94" s="557">
        <f t="shared" ca="1" si="406"/>
        <v>0</v>
      </c>
      <c r="RA94" s="557">
        <f t="shared" ca="1" si="406"/>
        <v>0</v>
      </c>
      <c r="RB94" s="557">
        <f t="shared" ca="1" si="406"/>
        <v>0</v>
      </c>
      <c r="RC94" s="557">
        <f t="shared" ca="1" si="406"/>
        <v>0</v>
      </c>
      <c r="RD94" s="557">
        <f t="shared" ca="1" si="407"/>
        <v>0</v>
      </c>
      <c r="RE94" s="557">
        <f t="shared" ca="1" si="407"/>
        <v>0</v>
      </c>
      <c r="RF94" s="557">
        <f t="shared" ca="1" si="407"/>
        <v>0</v>
      </c>
      <c r="RG94" s="557">
        <f t="shared" ca="1" si="407"/>
        <v>0</v>
      </c>
      <c r="RH94" s="557">
        <f t="shared" ca="1" si="407"/>
        <v>0</v>
      </c>
      <c r="RI94" s="557">
        <f t="shared" ca="1" si="407"/>
        <v>0</v>
      </c>
      <c r="RJ94" s="557">
        <f t="shared" ca="1" si="407"/>
        <v>0</v>
      </c>
      <c r="RK94" s="557">
        <f t="shared" ca="1" si="407"/>
        <v>0</v>
      </c>
      <c r="RL94" s="557">
        <f t="shared" ca="1" si="407"/>
        <v>0</v>
      </c>
      <c r="RM94" s="557">
        <f t="shared" ca="1" si="407"/>
        <v>0</v>
      </c>
      <c r="RN94" s="557">
        <f t="shared" ca="1" si="408"/>
        <v>0</v>
      </c>
      <c r="RO94" s="557">
        <f t="shared" ca="1" si="408"/>
        <v>0</v>
      </c>
      <c r="RP94" s="557">
        <f t="shared" ca="1" si="408"/>
        <v>0</v>
      </c>
      <c r="RQ94" s="557">
        <f t="shared" ca="1" si="408"/>
        <v>0</v>
      </c>
      <c r="RR94" s="557">
        <f t="shared" ca="1" si="408"/>
        <v>0</v>
      </c>
      <c r="RS94" s="557">
        <f t="shared" ca="1" si="408"/>
        <v>0</v>
      </c>
      <c r="RT94" s="557">
        <f t="shared" ca="1" si="408"/>
        <v>0</v>
      </c>
      <c r="RU94" s="557">
        <f t="shared" ca="1" si="408"/>
        <v>0</v>
      </c>
      <c r="RV94" s="557">
        <f t="shared" ca="1" si="408"/>
        <v>0</v>
      </c>
      <c r="RW94" s="557">
        <f t="shared" ca="1" si="408"/>
        <v>0</v>
      </c>
      <c r="RX94" s="557">
        <f t="shared" ca="1" si="409"/>
        <v>0</v>
      </c>
      <c r="RY94" s="557">
        <f t="shared" ca="1" si="409"/>
        <v>0</v>
      </c>
      <c r="RZ94" s="557">
        <f t="shared" ca="1" si="409"/>
        <v>0</v>
      </c>
      <c r="SA94" s="557">
        <f t="shared" ca="1" si="409"/>
        <v>0</v>
      </c>
      <c r="SB94" s="557">
        <f t="shared" ca="1" si="409"/>
        <v>0</v>
      </c>
      <c r="SC94" s="557">
        <f t="shared" ca="1" si="409"/>
        <v>0</v>
      </c>
      <c r="SD94" s="557">
        <f t="shared" ca="1" si="409"/>
        <v>0</v>
      </c>
      <c r="SE94" s="557">
        <f t="shared" ca="1" si="409"/>
        <v>0</v>
      </c>
      <c r="SF94" s="557">
        <f t="shared" ca="1" si="409"/>
        <v>0</v>
      </c>
      <c r="SG94" s="557">
        <f t="shared" ca="1" si="409"/>
        <v>0</v>
      </c>
      <c r="SH94" s="557">
        <f t="shared" ca="1" si="410"/>
        <v>0</v>
      </c>
      <c r="SI94" s="557">
        <f t="shared" ca="1" si="410"/>
        <v>0</v>
      </c>
      <c r="SJ94" s="557">
        <f t="shared" ca="1" si="410"/>
        <v>0</v>
      </c>
      <c r="SK94" s="557">
        <f t="shared" ca="1" si="410"/>
        <v>0</v>
      </c>
      <c r="SL94" s="557">
        <f t="shared" ca="1" si="410"/>
        <v>0</v>
      </c>
      <c r="SM94" s="557">
        <f t="shared" ca="1" si="410"/>
        <v>0</v>
      </c>
      <c r="SN94" s="557">
        <f t="shared" ca="1" si="410"/>
        <v>0</v>
      </c>
      <c r="SO94" s="557">
        <f t="shared" ca="1" si="410"/>
        <v>0</v>
      </c>
      <c r="SP94" s="557">
        <f t="shared" ca="1" si="410"/>
        <v>0</v>
      </c>
      <c r="SQ94" s="557">
        <f t="shared" ca="1" si="410"/>
        <v>0</v>
      </c>
      <c r="SR94" s="557">
        <f t="shared" ca="1" si="411"/>
        <v>0</v>
      </c>
      <c r="SS94" s="557">
        <f t="shared" ca="1" si="411"/>
        <v>0</v>
      </c>
      <c r="ST94" s="557">
        <f t="shared" ca="1" si="411"/>
        <v>0</v>
      </c>
      <c r="SU94" s="557">
        <f t="shared" ca="1" si="411"/>
        <v>0</v>
      </c>
      <c r="SV94" s="557">
        <f t="shared" ca="1" si="411"/>
        <v>0</v>
      </c>
      <c r="SW94" s="557">
        <f t="shared" ca="1" si="411"/>
        <v>0</v>
      </c>
      <c r="SX94" s="557">
        <f t="shared" ca="1" si="411"/>
        <v>0</v>
      </c>
      <c r="SY94" s="557">
        <f t="shared" ca="1" si="411"/>
        <v>0</v>
      </c>
      <c r="SZ94" s="557">
        <f t="shared" ca="1" si="411"/>
        <v>0</v>
      </c>
      <c r="TA94" s="557">
        <f t="shared" ca="1" si="411"/>
        <v>0</v>
      </c>
      <c r="TB94" s="557">
        <f t="shared" ca="1" si="412"/>
        <v>0</v>
      </c>
      <c r="TC94" s="557">
        <f t="shared" ca="1" si="412"/>
        <v>0</v>
      </c>
      <c r="TD94" s="557">
        <f t="shared" ca="1" si="412"/>
        <v>0</v>
      </c>
      <c r="TE94" s="557">
        <f t="shared" ca="1" si="412"/>
        <v>0</v>
      </c>
      <c r="TF94" s="557">
        <f t="shared" ca="1" si="412"/>
        <v>0</v>
      </c>
      <c r="TG94" s="557">
        <f t="shared" ca="1" si="412"/>
        <v>0</v>
      </c>
      <c r="TH94" s="557">
        <f t="shared" ca="1" si="412"/>
        <v>0</v>
      </c>
      <c r="TI94" s="557">
        <f t="shared" ca="1" si="412"/>
        <v>0</v>
      </c>
      <c r="TJ94" s="557">
        <f t="shared" ca="1" si="412"/>
        <v>0</v>
      </c>
      <c r="TK94" s="557">
        <f t="shared" ca="1" si="412"/>
        <v>0</v>
      </c>
      <c r="TL94" s="557">
        <f t="shared" ca="1" si="413"/>
        <v>0</v>
      </c>
      <c r="TM94" s="557">
        <f t="shared" ca="1" si="413"/>
        <v>0</v>
      </c>
      <c r="TN94" s="557">
        <f t="shared" ca="1" si="413"/>
        <v>0</v>
      </c>
      <c r="TO94" s="557">
        <f t="shared" ca="1" si="413"/>
        <v>0</v>
      </c>
      <c r="TP94" s="557">
        <f t="shared" ca="1" si="413"/>
        <v>0</v>
      </c>
      <c r="TQ94" s="557">
        <f t="shared" ca="1" si="413"/>
        <v>0</v>
      </c>
      <c r="TR94" s="557">
        <f t="shared" ca="1" si="413"/>
        <v>0</v>
      </c>
      <c r="TS94" s="557">
        <f t="shared" ca="1" si="413"/>
        <v>0</v>
      </c>
      <c r="TT94" s="557">
        <f t="shared" ca="1" si="413"/>
        <v>0</v>
      </c>
      <c r="TU94" s="557">
        <f t="shared" ca="1" si="413"/>
        <v>0</v>
      </c>
      <c r="TV94" s="557">
        <f t="shared" ca="1" si="414"/>
        <v>0</v>
      </c>
      <c r="TW94" s="557">
        <f t="shared" ca="1" si="414"/>
        <v>0</v>
      </c>
      <c r="TX94" s="557">
        <f t="shared" ca="1" si="414"/>
        <v>0</v>
      </c>
      <c r="TY94" s="557">
        <f t="shared" ca="1" si="414"/>
        <v>0</v>
      </c>
      <c r="TZ94" s="557">
        <f t="shared" ca="1" si="414"/>
        <v>0</v>
      </c>
      <c r="UA94" s="557">
        <f t="shared" ca="1" si="414"/>
        <v>0</v>
      </c>
      <c r="UB94" s="557">
        <f t="shared" ca="1" si="414"/>
        <v>0</v>
      </c>
      <c r="UC94" s="557">
        <f t="shared" ca="1" si="414"/>
        <v>0</v>
      </c>
      <c r="UD94" s="557">
        <f t="shared" ca="1" si="414"/>
        <v>0</v>
      </c>
      <c r="UE94" s="557">
        <f t="shared" ca="1" si="414"/>
        <v>0</v>
      </c>
      <c r="UF94" s="557">
        <f t="shared" ca="1" si="415"/>
        <v>0</v>
      </c>
      <c r="UG94" s="557">
        <f t="shared" ca="1" si="415"/>
        <v>0</v>
      </c>
      <c r="UH94" s="557">
        <f t="shared" ca="1" si="415"/>
        <v>0</v>
      </c>
      <c r="UI94" s="557">
        <f t="shared" ca="1" si="415"/>
        <v>0</v>
      </c>
      <c r="UJ94" s="557">
        <f t="shared" ca="1" si="415"/>
        <v>0</v>
      </c>
      <c r="UK94" s="557">
        <f t="shared" ca="1" si="415"/>
        <v>0</v>
      </c>
      <c r="UL94" s="557">
        <f t="shared" ca="1" si="415"/>
        <v>0</v>
      </c>
      <c r="UM94" s="557">
        <f t="shared" ca="1" si="415"/>
        <v>0</v>
      </c>
      <c r="UN94" s="557">
        <f t="shared" ca="1" si="415"/>
        <v>0</v>
      </c>
      <c r="UO94" s="557">
        <f t="shared" ca="1" si="415"/>
        <v>0</v>
      </c>
      <c r="UP94" s="557">
        <f t="shared" ca="1" si="416"/>
        <v>0</v>
      </c>
      <c r="UQ94" s="557">
        <f t="shared" ca="1" si="416"/>
        <v>0</v>
      </c>
      <c r="UR94" s="557">
        <f t="shared" ca="1" si="416"/>
        <v>0</v>
      </c>
      <c r="US94" s="557">
        <f t="shared" ca="1" si="416"/>
        <v>0</v>
      </c>
      <c r="UT94" s="557">
        <f t="shared" ca="1" si="416"/>
        <v>0</v>
      </c>
      <c r="UU94" s="557">
        <f t="shared" ca="1" si="416"/>
        <v>0</v>
      </c>
      <c r="UV94" s="557">
        <f t="shared" ca="1" si="416"/>
        <v>0</v>
      </c>
      <c r="UW94" s="557">
        <f t="shared" ca="1" si="416"/>
        <v>0</v>
      </c>
      <c r="UX94" s="557">
        <f t="shared" ca="1" si="416"/>
        <v>0</v>
      </c>
      <c r="UY94" s="557">
        <f t="shared" ca="1" si="416"/>
        <v>0</v>
      </c>
      <c r="UZ94" s="557">
        <f t="shared" ca="1" si="416"/>
        <v>0</v>
      </c>
      <c r="VA94" s="557">
        <f t="shared" ca="1" si="416"/>
        <v>0</v>
      </c>
      <c r="VB94" s="557">
        <f t="shared" ca="1" si="416"/>
        <v>0</v>
      </c>
      <c r="VC94" s="557">
        <f t="shared" ca="1" si="416"/>
        <v>0</v>
      </c>
      <c r="VD94" s="557">
        <f t="shared" ca="1" si="416"/>
        <v>0</v>
      </c>
      <c r="VE94" s="557">
        <f t="shared" ca="1" si="416"/>
        <v>0</v>
      </c>
      <c r="VF94" s="557">
        <f t="shared" ca="1" si="416"/>
        <v>0</v>
      </c>
      <c r="VG94" s="557">
        <f t="shared" ca="1" si="416"/>
        <v>0</v>
      </c>
      <c r="VH94" s="557">
        <f t="shared" ca="1" si="416"/>
        <v>0</v>
      </c>
      <c r="VI94" s="557">
        <f t="shared" ca="1" si="416"/>
        <v>0</v>
      </c>
      <c r="VJ94" s="557">
        <f t="shared" ca="1" si="416"/>
        <v>0</v>
      </c>
      <c r="VK94" s="557">
        <f t="shared" ca="1" si="416"/>
        <v>0</v>
      </c>
      <c r="VL94" s="557">
        <f t="shared" ca="1" si="416"/>
        <v>0</v>
      </c>
      <c r="VM94" s="557">
        <f t="shared" ca="1" si="416"/>
        <v>0</v>
      </c>
      <c r="VN94" s="557">
        <f t="shared" ca="1" si="416"/>
        <v>0</v>
      </c>
      <c r="VO94" s="557">
        <f t="shared" ca="1" si="416"/>
        <v>0</v>
      </c>
      <c r="VP94" s="189">
        <f t="shared" ca="1" si="301"/>
        <v>0</v>
      </c>
      <c r="VQ94" s="189">
        <f t="shared" ca="1" si="301"/>
        <v>0</v>
      </c>
      <c r="VR94" s="189">
        <f t="shared" ca="1" si="301"/>
        <v>0</v>
      </c>
      <c r="VS94" s="189">
        <f t="shared" ca="1" si="301"/>
        <v>0</v>
      </c>
      <c r="VT94" s="189">
        <f t="shared" ca="1" si="301"/>
        <v>0</v>
      </c>
      <c r="VU94" s="230">
        <f t="shared" ca="1" si="302"/>
        <v>0</v>
      </c>
      <c r="VV94" s="189">
        <f t="shared" ca="1" si="303"/>
        <v>0</v>
      </c>
      <c r="VW94" s="189">
        <f t="shared" ca="1" si="303"/>
        <v>0</v>
      </c>
      <c r="VX94" s="189">
        <f t="shared" ca="1" si="303"/>
        <v>0</v>
      </c>
      <c r="VY94" s="189">
        <f t="shared" ca="1" si="303"/>
        <v>0</v>
      </c>
      <c r="VZ94" s="189">
        <f t="shared" ca="1" si="303"/>
        <v>0</v>
      </c>
      <c r="WA94" s="230">
        <f t="shared" ca="1" si="304"/>
        <v>0</v>
      </c>
      <c r="WB94" s="231">
        <f t="shared" ca="1" si="305"/>
        <v>0</v>
      </c>
      <c r="WC94" s="231">
        <f t="shared" ca="1" si="305"/>
        <v>0</v>
      </c>
      <c r="WD94" s="231">
        <f t="shared" ca="1" si="305"/>
        <v>0</v>
      </c>
      <c r="WE94" s="231">
        <f t="shared" ca="1" si="305"/>
        <v>0</v>
      </c>
      <c r="WF94" s="544">
        <f t="shared" ca="1" si="306"/>
        <v>0</v>
      </c>
      <c r="WG94" s="231">
        <f t="shared" ca="1" si="307"/>
        <v>0</v>
      </c>
      <c r="WH94" s="231">
        <f t="shared" ca="1" si="307"/>
        <v>0</v>
      </c>
      <c r="WI94" s="231">
        <f t="shared" ca="1" si="307"/>
        <v>0</v>
      </c>
      <c r="WJ94" s="231">
        <f t="shared" ca="1" si="307"/>
        <v>0</v>
      </c>
      <c r="WK94" s="544">
        <f t="shared" ca="1" si="308"/>
        <v>0</v>
      </c>
      <c r="WL94" s="544">
        <f t="shared" ca="1" si="308"/>
        <v>0</v>
      </c>
      <c r="WM94" s="544">
        <f t="shared" ca="1" si="308"/>
        <v>0</v>
      </c>
      <c r="WN94" s="544">
        <f t="shared" ca="1" si="308"/>
        <v>0</v>
      </c>
      <c r="WO94" s="544">
        <f t="shared" ca="1" si="308"/>
        <v>0</v>
      </c>
      <c r="WP94" s="544">
        <f t="shared" ca="1" si="308"/>
        <v>0</v>
      </c>
      <c r="WQ94" s="544">
        <f t="shared" ca="1" si="308"/>
        <v>0</v>
      </c>
      <c r="WR94" s="535" cm="1">
        <f t="array" aca="1" ref="WR94" ca="1">INDEX(WR$13:WR93,$B94+1,1)</f>
        <v>0</v>
      </c>
      <c r="WS94" s="411">
        <f t="shared" ca="1" si="309"/>
        <v>67</v>
      </c>
      <c r="WT94" s="18"/>
      <c r="WU94" s="535" cm="1">
        <f t="array" aca="1" ref="WU94" ca="1">INDEX(WU$13:WU93,$B94+1,1)</f>
        <v>0</v>
      </c>
      <c r="WV94" s="411">
        <f t="shared" si="310"/>
        <v>0</v>
      </c>
      <c r="WW94" s="535" cm="1">
        <f t="array" aca="1" ref="WW94" ca="1">INDEX(WW$13:WW93,$B94+1,1)</f>
        <v>0</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535" t="str" cm="1">
        <f t="array" aca="1" ref="XH94" ca="1">INDEX(XH$13:XH93,$B94+1,1)</f>
        <v>-</v>
      </c>
      <c r="XI94" s="535" t="str" cm="1">
        <f t="array" aca="1" ref="XI94" ca="1">INDEX(XI$13:XI93,$B94+1,1)</f>
        <v>-</v>
      </c>
      <c r="XJ94" s="535" t="str" cm="1">
        <f t="array" aca="1" ref="XJ94" ca="1">INDEX(XJ$13:XJ93,$B94+1,1)</f>
        <v>-</v>
      </c>
      <c r="XK94" s="535" t="str" cm="1">
        <f t="array" aca="1" ref="XK94" ca="1">INDEX(XK$13:XK93,$B94+1,1)</f>
        <v>-</v>
      </c>
      <c r="XL94" s="535" t="str" cm="1">
        <f t="array" aca="1" ref="XL94" ca="1">INDEX(XL$13:XL93,$B94+1,1)</f>
        <v>-</v>
      </c>
      <c r="XM94" s="535" t="str" cm="1">
        <f t="array" aca="1" ref="XM94" ca="1">INDEX(XM$13:XM93,$B94+1,1)</f>
        <v>-</v>
      </c>
      <c r="XN94" s="18"/>
      <c r="XO94" s="411" t="b">
        <f t="shared" ca="1" si="311"/>
        <v>0</v>
      </c>
      <c r="XP94" s="535" t="str" cm="1">
        <f t="array" aca="1" ref="XP94" ca="1">INDEX(XP$13:XP93,$B94+1,1)</f>
        <v>-</v>
      </c>
      <c r="XQ94" s="535" t="str" cm="1">
        <f t="array" aca="1" ref="XQ94" ca="1">INDEX(XQ$13:XQ93,$B94+1,1)</f>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411">
        <f t="shared" ca="1" si="312"/>
        <v>0.35</v>
      </c>
      <c r="XW94" s="535" cm="1">
        <f t="array" aca="1" ref="XW94" ca="1">INDEX(XW$13:XW93,$B94+1,1)</f>
        <v>0</v>
      </c>
      <c r="XX94" s="535" cm="1">
        <f t="array" aca="1" ref="XX94" ca="1">INDEX(XX$13:XX93,$B94+1,1)</f>
        <v>0</v>
      </c>
      <c r="XY94" s="535" cm="1">
        <f t="array" aca="1" ref="XY94" ca="1">INDEX(XY$13:XY93,$B94+1,1)</f>
        <v>1</v>
      </c>
      <c r="XZ94" s="535" cm="1">
        <f t="array" aca="1" ref="XZ94" ca="1">INDEX(XZ$13:XZ93,$B94+1,1)</f>
        <v>0</v>
      </c>
      <c r="YA94" s="535" t="str" cm="1">
        <f t="array" aca="1" ref="YA94" ca="1">INDEX(YA$13:YA93,$B94+1,1)</f>
        <v>-</v>
      </c>
      <c r="YB94" s="545" cm="1">
        <f t="array" ref="YB94">INDEX(i.AgeJ,$AD94,1)</f>
        <v>0</v>
      </c>
      <c r="YC94" s="535" t="str" cm="1">
        <f t="array" aca="1" ref="YC94" ca="1">INDEX(YC$13:YC93,$B94+1,1)</f>
        <v>-</v>
      </c>
      <c r="YD94" s="411" t="str">
        <f t="shared" si="313"/>
        <v>-</v>
      </c>
      <c r="YE94" s="411" t="str">
        <f t="shared" si="313"/>
        <v>-</v>
      </c>
      <c r="YF94" s="535" t="str" cm="1">
        <f t="array" aca="1" ref="YF94" ca="1">INDEX(YF$13:YF93,$B94+1,1)</f>
        <v>-</v>
      </c>
      <c r="YG94" s="535" t="str" cm="1">
        <f t="array" aca="1" ref="YG94" ca="1">INDEX(YG$13:YG93,$B94+1,1)</f>
        <v>-</v>
      </c>
      <c r="YH94" s="535" t="str" cm="1">
        <f t="array" aca="1" ref="YH94" ca="1">INDEX(YH$13:YH93,$B94+1,1)</f>
        <v>-</v>
      </c>
      <c r="YI94" s="535" t="str" cm="1">
        <f t="array" aca="1" ref="YI94" ca="1">INDEX(YI$13:YI93,$B94+1,1)</f>
        <v>-</v>
      </c>
      <c r="YJ94" s="535" t="str" cm="1">
        <f t="array" aca="1" ref="YJ94" ca="1">INDEX(YJ$13:YJ93,$B94+1,1)</f>
        <v>-</v>
      </c>
      <c r="YK94" s="535" t="b" cm="1">
        <f t="array" aca="1" ref="YK94" ca="1">INDEX(YK$13:YK93,$B94+1,1)</f>
        <v>1</v>
      </c>
      <c r="YL94" s="535" t="str" cm="1">
        <f t="array" aca="1" ref="YL94" ca="1">INDEX(YL$13:YL93,$B94+1,1)</f>
        <v>-</v>
      </c>
      <c r="YM94" s="535" cm="1">
        <f t="array" aca="1" ref="YM94" ca="1">INDEX(YM$13:YM93,$B94+1,1)</f>
        <v>0</v>
      </c>
      <c r="YN94" s="535" cm="1">
        <f t="array" aca="1" ref="YN94" ca="1">INDEX(YN$13:YN93,$B94+1,1)</f>
        <v>0</v>
      </c>
      <c r="YO94" s="535" cm="1">
        <f t="array" aca="1" ref="YO94" ca="1">INDEX(YO$13:YO93,$B94+1,1)</f>
        <v>0</v>
      </c>
      <c r="YP94" s="18"/>
      <c r="YQ94" s="411">
        <f t="shared" si="314"/>
        <v>50</v>
      </c>
      <c r="YR94" s="411">
        <f t="shared" si="314"/>
        <v>50</v>
      </c>
      <c r="YS94" s="411">
        <f t="shared" si="314"/>
        <v>50</v>
      </c>
      <c r="YT94" s="411">
        <f t="shared" si="314"/>
        <v>50</v>
      </c>
      <c r="YU94" s="535" cm="1">
        <f t="array" aca="1" ref="YU94" ca="1">INDEX(YU$13:YU93,$B94+1,1)</f>
        <v>1</v>
      </c>
      <c r="YV94" s="535" cm="1">
        <f t="array" aca="1" ref="YV94" ca="1">INDEX(YV$13:YV93,$B94+1,1)</f>
        <v>1</v>
      </c>
      <c r="YW94" s="535" cm="1">
        <f t="array" aca="1" ref="YW94" ca="1">INDEX(YW$13:YW93,$B94+1,1)</f>
        <v>1</v>
      </c>
      <c r="YX94" s="535" cm="1">
        <f t="array" aca="1" ref="YX94" ca="1">INDEX(YX$13:YX93,$B94+1,1)</f>
        <v>1</v>
      </c>
      <c r="YY94" s="535" t="str" cm="1">
        <f t="array" aca="1" ref="YY94" ca="1">INDEX(YY$13:YY93,$B94+1,1)</f>
        <v>-</v>
      </c>
      <c r="YZ94" s="535" t="str" cm="1">
        <f t="array" aca="1" ref="YZ94" ca="1">INDEX(YZ$13:YZ93,$B94+1,1)</f>
        <v>-</v>
      </c>
      <c r="ZA94" s="535" t="str" cm="1">
        <f t="array" aca="1" ref="ZA94" ca="1">INDEX(ZA$13:ZA93,$B94+1,1)</f>
        <v>-</v>
      </c>
      <c r="ZB94" s="535" t="str" cm="1">
        <f t="array" aca="1" ref="ZB94" ca="1">INDEX(ZB$13:ZB93,$B94+1,1)</f>
        <v>-</v>
      </c>
      <c r="ZC94" s="535" t="str" cm="1">
        <f t="array" aca="1" ref="ZC94" ca="1">INDEX(ZC$13:ZC93,$B94+1,1)</f>
        <v>-</v>
      </c>
      <c r="ZD94" s="18"/>
      <c r="ZE94" s="411">
        <f t="shared" ca="1" si="315"/>
        <v>1</v>
      </c>
      <c r="ZF94" s="18"/>
      <c r="ZG94" s="535" t="str" cm="1">
        <f t="array" aca="1" ref="ZG94" ca="1">INDEX(ZG$13:ZG93,$B94+1,1)</f>
        <v>-</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43">
        <f t="shared" si="316"/>
        <v>652</v>
      </c>
      <c r="ZP94" s="543">
        <f t="shared" si="316"/>
        <v>686</v>
      </c>
      <c r="ZQ94" s="543">
        <f t="shared" si="316"/>
        <v>721</v>
      </c>
      <c r="ZR94" s="459">
        <f t="shared" si="317"/>
        <v>469</v>
      </c>
      <c r="ZS94" s="459">
        <f t="shared" si="317"/>
        <v>504</v>
      </c>
      <c r="ZT94" s="459">
        <f t="shared" si="317"/>
        <v>539</v>
      </c>
      <c r="ZU94" s="459">
        <f t="shared" si="318"/>
        <v>385</v>
      </c>
      <c r="ZV94" s="459">
        <f t="shared" si="318"/>
        <v>420</v>
      </c>
      <c r="ZW94" s="459">
        <f t="shared" si="318"/>
        <v>455</v>
      </c>
      <c r="ZX94" s="535" t="str" cm="1">
        <f t="array" aca="1" ref="ZX94" ca="1">INDEX(ZX$13:ZX93,$B94+1,1)</f>
        <v>-</v>
      </c>
      <c r="ZY94" s="535" t="str" cm="1">
        <f t="array" aca="1" ref="ZY94" ca="1">INDEX(ZY$13:ZY93,$B94+1,1)</f>
        <v>-</v>
      </c>
      <c r="ZZ94" s="535" t="str" cm="1">
        <f t="array" aca="1" ref="ZZ94" ca="1">INDEX(ZZ$13:ZZ93,$B94+1,1)</f>
        <v>-</v>
      </c>
      <c r="AAA94" s="535" t="str" cm="1">
        <f t="array" aca="1" ref="AAA94" ca="1">INDEX(AAA$13:AAA93,$B94+1,1)</f>
        <v>-</v>
      </c>
      <c r="AAB94" s="535" t="str" cm="1">
        <f t="array" aca="1" ref="AAB94" ca="1">INDEX(AAB$13:AAB93,$B94+1,1)</f>
        <v>-</v>
      </c>
      <c r="AAC94" s="535" t="str" cm="1">
        <f t="array" aca="1" ref="AAC94" ca="1">INDEX(AAC$13:AAC93,$B94+1,1)</f>
        <v>-</v>
      </c>
      <c r="AAD94" s="535" t="str" cm="1">
        <f t="array" aca="1" ref="AAD94" ca="1">INDEX(AAD$13:AAD93,$B94+1,1)</f>
        <v>-</v>
      </c>
      <c r="AAE94" s="535" t="str" cm="1">
        <f t="array" aca="1" ref="AAE94" ca="1">INDEX(AAE$13:AAE93,$B94+1,1)</f>
        <v>-</v>
      </c>
      <c r="AAF94" s="535" t="str" cm="1">
        <f t="array" aca="1" ref="AAF94" ca="1">INDEX(AAF$13:AAF93,$B94+1,1)</f>
        <v>-</v>
      </c>
      <c r="AAG94" s="535" t="str" cm="1">
        <f t="array" aca="1" ref="AAG94" ca="1">INDEX(AAG$13:AAG93,$B94+1,1)</f>
        <v>-</v>
      </c>
      <c r="AAH94" s="535" t="str" cm="1">
        <f t="array" aca="1" ref="AAH94" ca="1">INDEX(AAH$13:AAH93,$B94+1,1)</f>
        <v>-</v>
      </c>
      <c r="AAI94" s="535" t="str" cm="1">
        <f t="array" aca="1" ref="AAI94" ca="1">INDEX(AAI$13:AAI93,$B94+1,1)</f>
        <v>-</v>
      </c>
      <c r="AAJ94" s="535" t="str" cm="1">
        <f t="array" aca="1" ref="AAJ94" ca="1">INDEX(AAJ$13:AAJ93,$B94+1,1)</f>
        <v>-</v>
      </c>
      <c r="AAK94" s="535" t="str" cm="1">
        <f t="array" aca="1" ref="AAK94" ca="1">INDEX(AAK$13:AAK93,$B94+1,1)</f>
        <v>-</v>
      </c>
      <c r="AAL94" s="535" cm="1">
        <f t="array" aca="1" ref="AAL94" ca="1">INDEX(AAL$13:AAL93,$B94+1,1)</f>
        <v>0</v>
      </c>
      <c r="AAM94" s="535" t="str" cm="1">
        <f t="array" aca="1" ref="AAM94" ca="1">INDEX(AAM$13:AAM93,$B94+1,1)</f>
        <v>-</v>
      </c>
      <c r="AAN94" s="535" t="str" cm="1">
        <f t="array" aca="1" ref="AAN94" ca="1">INDEX(AAN$13:AAN93,$B94+1,1)</f>
        <v>-</v>
      </c>
      <c r="AAO94" s="535" t="str" cm="1">
        <f t="array" aca="1" ref="AAO94" ca="1">INDEX(AAO$13:AAO93,$B94+1,1)</f>
        <v>-</v>
      </c>
      <c r="AAP94" s="535" t="str" cm="1">
        <f t="array" aca="1" ref="AAP94" ca="1">INDEX(AAP$13:AAP93,$B94+1,1)</f>
        <v>-</v>
      </c>
      <c r="AAQ94" s="535" t="str" cm="1">
        <f t="array" aca="1" ref="AAQ94" ca="1">INDEX(AAQ$13:AAQ93,$B94+1,1)</f>
        <v>-</v>
      </c>
      <c r="AAR94" s="535" cm="1">
        <f t="array" aca="1" ref="AAR94" ca="1">INDEX(AAR$13:AAR93,$B94+1,1)</f>
        <v>0</v>
      </c>
      <c r="AAS94" s="535" t="str" cm="1">
        <f t="array" aca="1" ref="AAS94" ca="1">INDEX(AAS$13:AAS93,$B94+1,1)</f>
        <v>-</v>
      </c>
      <c r="AAT94" s="535" t="str" cm="1">
        <f t="array" aca="1" ref="AAT94" ca="1">INDEX(AAT$13:AAT93,$B94+1,1)</f>
        <v>-</v>
      </c>
      <c r="AAU94" s="535" t="str" cm="1">
        <f t="array" aca="1" ref="AAU94" ca="1">INDEX(AAU$13:AAU93,$B94+1,1)</f>
        <v>-</v>
      </c>
      <c r="AAV94" s="535" cm="1">
        <f t="array" aca="1" ref="AAV94" ca="1">INDEX(AAV$13:AAV93,$B94+1,1)</f>
        <v>1</v>
      </c>
      <c r="AAW94" s="535" cm="1">
        <f t="array" aca="1" ref="AAW94" ca="1">INDEX(AAW$13:AAW93,$B94+1,1)</f>
        <v>1</v>
      </c>
      <c r="AAX94" s="535" t="str" cm="1">
        <f t="array" aca="1" ref="AAX94" ca="1">INDEX(AAX$13:AAX93,$B94+1,1)</f>
        <v>-</v>
      </c>
      <c r="AAY94" s="535" t="str" cm="1">
        <f t="array" aca="1" ref="AAY94" ca="1">INDEX(AAY$13:AAY93,$B94+1,1)</f>
        <v>-</v>
      </c>
      <c r="AAZ94" s="535" t="str" cm="1">
        <f t="array" aca="1" ref="AAZ94" ca="1">INDEX(AAZ$13:AAZ93,$B94+1,1)</f>
        <v>-</v>
      </c>
      <c r="ABA94" s="535" t="str" cm="1">
        <f t="array" aca="1" ref="ABA94" ca="1">INDEX(ABA$13:ABA93,$B94+1,1)</f>
        <v>-</v>
      </c>
      <c r="ABB94" s="535" t="str" cm="1">
        <f t="array" aca="1" ref="ABB94" ca="1">INDEX(ABB$13:ABB93,$B94+1,1)</f>
        <v>-</v>
      </c>
      <c r="ABC94" s="535" t="str" cm="1">
        <f t="array" aca="1" ref="ABC94" ca="1">INDEX(ABC$13:ABC93,$B94+1,1)</f>
        <v>-</v>
      </c>
      <c r="ABD94" s="535" t="str" cm="1">
        <f t="array" aca="1" ref="ABD94" ca="1">INDEX(ABD$13:ABD93,$B94+1,1)</f>
        <v>-</v>
      </c>
      <c r="ABE94" s="535" t="str" cm="1">
        <f t="array" aca="1" ref="ABE94" ca="1">INDEX(ABE$13:ABE93,$B94+1,1)</f>
        <v>-</v>
      </c>
      <c r="ABF94" s="535" t="str" cm="1">
        <f t="array" aca="1" ref="ABF94" ca="1">INDEX(ABF$13:ABF93,$B94+1,1)</f>
        <v>-</v>
      </c>
      <c r="ABG94" s="535" t="str" cm="1">
        <f t="array" aca="1" ref="ABG94" ca="1">INDEX(ABG$13:ABG93,$B94+1,1)</f>
        <v>-</v>
      </c>
      <c r="ABH94" s="535" t="str" cm="1">
        <f t="array" aca="1" ref="ABH94" ca="1">INDEX(ABH$13:ABH93,$B94+1,1)</f>
        <v>-</v>
      </c>
      <c r="ABI94" s="535" t="str" cm="1">
        <f t="array" aca="1" ref="ABI94" ca="1">INDEX(ABI$13:ABI93,$B94+1,1)</f>
        <v>-</v>
      </c>
      <c r="ABJ94" s="535" t="str" cm="1">
        <f t="array" aca="1" ref="ABJ94" ca="1">INDEX(ABJ$13:ABJ93,$B94+1,1)</f>
        <v>-</v>
      </c>
      <c r="ABK94" s="18"/>
      <c r="ABL94" s="545" t="str">
        <f t="shared" ca="1" si="439"/>
        <v>-</v>
      </c>
      <c r="ABM94" s="545" t="str">
        <f t="shared" ca="1" si="439"/>
        <v>-</v>
      </c>
      <c r="ABN94" s="545" t="b">
        <f t="shared" ca="1" si="439"/>
        <v>1</v>
      </c>
      <c r="ABO94" s="545" t="str">
        <f t="shared" ca="1" si="439"/>
        <v>-</v>
      </c>
      <c r="ABP94" s="545" t="str">
        <f t="shared" ca="1" si="439"/>
        <v>-</v>
      </c>
      <c r="ABQ94" s="545" t="str">
        <f t="shared" ca="1" si="417"/>
        <v>-</v>
      </c>
      <c r="ABR94" s="545" t="str">
        <f t="shared" ca="1" si="417"/>
        <v>-</v>
      </c>
      <c r="ABS94" s="545" t="str">
        <f t="shared" ca="1" si="417"/>
        <v>-</v>
      </c>
      <c r="ABT94" s="545" t="str">
        <f t="shared" ca="1" si="417"/>
        <v>-</v>
      </c>
      <c r="ABU94" s="545" t="str">
        <f t="shared" ca="1" si="417"/>
        <v>-</v>
      </c>
      <c r="ABV94" s="545" t="str">
        <f t="shared" ca="1" si="417"/>
        <v>-</v>
      </c>
      <c r="ABW94" s="545" t="str">
        <f t="shared" ca="1" si="417"/>
        <v>-</v>
      </c>
      <c r="ABX94" s="545" t="str">
        <f t="shared" ca="1" si="417"/>
        <v>-</v>
      </c>
      <c r="ABY94" s="545" t="str">
        <f t="shared" ca="1" si="417"/>
        <v>-</v>
      </c>
      <c r="ABZ94" s="545" t="str">
        <f t="shared" ca="1" si="417"/>
        <v>-</v>
      </c>
      <c r="ACA94" s="545" t="str">
        <f t="shared" ca="1" si="418"/>
        <v>-</v>
      </c>
      <c r="ACB94" s="545" t="str">
        <f t="shared" ca="1" si="418"/>
        <v>-</v>
      </c>
      <c r="ACC94" s="545" t="str">
        <f t="shared" ca="1" si="418"/>
        <v>-</v>
      </c>
      <c r="ACD94" s="545" t="str">
        <f t="shared" ca="1" si="418"/>
        <v>-</v>
      </c>
      <c r="ACE94" s="545" t="str">
        <f t="shared" ca="1" si="418"/>
        <v>-</v>
      </c>
      <c r="ACF94" s="545" t="b">
        <f t="shared" ca="1" si="418"/>
        <v>1</v>
      </c>
      <c r="ACG94" s="545" t="str">
        <f t="shared" ca="1" si="418"/>
        <v>-</v>
      </c>
      <c r="ACH94" s="545" t="str">
        <f t="shared" ca="1" si="418"/>
        <v>-</v>
      </c>
      <c r="ACI94" s="545" t="str">
        <f t="shared" ca="1" si="418"/>
        <v>-</v>
      </c>
      <c r="ACJ94" s="545" t="str">
        <f t="shared" ca="1" si="418"/>
        <v>-</v>
      </c>
      <c r="ACK94" s="545" t="str">
        <f t="shared" ca="1" si="419"/>
        <v>-</v>
      </c>
      <c r="ACL94" s="545" t="str">
        <f t="shared" ca="1" si="419"/>
        <v>-</v>
      </c>
      <c r="ACM94" s="545" t="str">
        <f t="shared" ca="1" si="419"/>
        <v>-</v>
      </c>
      <c r="ACN94" s="545" t="str">
        <f t="shared" ca="1" si="419"/>
        <v>-</v>
      </c>
      <c r="ACO94" s="545" t="str">
        <f t="shared" ca="1" si="419"/>
        <v>-</v>
      </c>
      <c r="ACP94" s="545" t="str">
        <f t="shared" ca="1" si="419"/>
        <v>-</v>
      </c>
      <c r="ACQ94" s="545" t="str">
        <f t="shared" ca="1" si="419"/>
        <v>-</v>
      </c>
      <c r="ACR94" s="545" t="str">
        <f t="shared" ca="1" si="419"/>
        <v>-</v>
      </c>
      <c r="ACS94" s="545" t="str">
        <f t="shared" ca="1" si="419"/>
        <v>-</v>
      </c>
      <c r="ACT94" s="545" t="str">
        <f t="shared" ca="1" si="419"/>
        <v>-</v>
      </c>
      <c r="ACU94" s="545" t="str">
        <f t="shared" ca="1" si="420"/>
        <v>-</v>
      </c>
      <c r="ACV94" s="545" t="str">
        <f t="shared" ca="1" si="420"/>
        <v>-</v>
      </c>
      <c r="ACW94" s="545" t="str">
        <f t="shared" ca="1" si="420"/>
        <v>-</v>
      </c>
      <c r="ACX94" s="545" t="b">
        <f t="shared" ca="1" si="420"/>
        <v>1</v>
      </c>
      <c r="ACY94" s="545" t="str">
        <f t="shared" ca="1" si="420"/>
        <v>-</v>
      </c>
      <c r="ACZ94" s="545" t="str">
        <f t="shared" ca="1" si="420"/>
        <v>-</v>
      </c>
      <c r="ADA94" s="545" t="str">
        <f t="shared" ca="1" si="420"/>
        <v>-</v>
      </c>
      <c r="ADB94" s="545" t="str">
        <f t="shared" ca="1" si="420"/>
        <v>-</v>
      </c>
      <c r="ADC94" s="545" t="str">
        <f t="shared" ca="1" si="420"/>
        <v>-</v>
      </c>
      <c r="ADD94" s="545" t="str">
        <f t="shared" ca="1" si="420"/>
        <v>-</v>
      </c>
      <c r="ADE94" s="545" t="str">
        <f t="shared" ca="1" si="421"/>
        <v>-</v>
      </c>
      <c r="ADF94" s="545" t="str">
        <f t="shared" ca="1" si="421"/>
        <v>-</v>
      </c>
      <c r="ADG94" s="545" t="str">
        <f t="shared" ca="1" si="421"/>
        <v>-</v>
      </c>
      <c r="ADH94" s="545" t="str">
        <f t="shared" ca="1" si="421"/>
        <v>-</v>
      </c>
      <c r="ADI94" s="545" t="str">
        <f t="shared" ca="1" si="421"/>
        <v>-</v>
      </c>
      <c r="ADJ94" s="545" t="str">
        <f t="shared" ca="1" si="421"/>
        <v>-</v>
      </c>
      <c r="ADK94" s="545" t="str">
        <f t="shared" ca="1" si="421"/>
        <v>-</v>
      </c>
      <c r="ADL94" s="545" t="str">
        <f t="shared" ca="1" si="421"/>
        <v>-</v>
      </c>
      <c r="ADM94" s="545" t="str">
        <f t="shared" ca="1" si="421"/>
        <v>-</v>
      </c>
      <c r="ADN94" s="545" t="str">
        <f t="shared" ca="1" si="421"/>
        <v>-</v>
      </c>
      <c r="ADO94" s="545" t="str">
        <f t="shared" ca="1" si="422"/>
        <v>-</v>
      </c>
      <c r="ADP94" s="545" t="b">
        <f t="shared" ca="1" si="422"/>
        <v>1</v>
      </c>
      <c r="ADQ94" s="545" t="str">
        <f t="shared" ca="1" si="422"/>
        <v>-</v>
      </c>
      <c r="ADR94" s="545" t="str">
        <f t="shared" ca="1" si="422"/>
        <v>-</v>
      </c>
      <c r="ADS94" s="545" t="str">
        <f t="shared" ca="1" si="422"/>
        <v>-</v>
      </c>
      <c r="ADT94" s="545" t="str">
        <f t="shared" ca="1" si="422"/>
        <v>-</v>
      </c>
      <c r="ADU94" s="545" t="str">
        <f t="shared" ca="1" si="422"/>
        <v>-</v>
      </c>
      <c r="ADV94" s="545" t="str">
        <f t="shared" ca="1" si="422"/>
        <v>-</v>
      </c>
      <c r="ADW94" s="545" t="str">
        <f t="shared" ca="1" si="422"/>
        <v>-</v>
      </c>
      <c r="ADX94" s="545" t="str">
        <f t="shared" ca="1" si="422"/>
        <v>-</v>
      </c>
      <c r="ADY94" s="545" t="str">
        <f t="shared" ca="1" si="423"/>
        <v>-</v>
      </c>
      <c r="ADZ94" s="545" t="str">
        <f t="shared" ca="1" si="423"/>
        <v>-</v>
      </c>
      <c r="AEA94" s="545" t="str">
        <f t="shared" ca="1" si="423"/>
        <v>-</v>
      </c>
      <c r="AEB94" s="545" t="str">
        <f t="shared" ca="1" si="423"/>
        <v>-</v>
      </c>
      <c r="AEC94" s="545" t="str">
        <f t="shared" ca="1" si="423"/>
        <v>-</v>
      </c>
      <c r="AED94" s="545" t="str">
        <f t="shared" ca="1" si="423"/>
        <v>-</v>
      </c>
      <c r="AEE94" s="545" t="str">
        <f t="shared" ca="1" si="423"/>
        <v>-</v>
      </c>
      <c r="AEF94" s="545" t="str">
        <f t="shared" ca="1" si="423"/>
        <v>-</v>
      </c>
      <c r="AEG94" s="545" t="str">
        <f t="shared" ca="1" si="423"/>
        <v>-</v>
      </c>
      <c r="AEH94" s="545" t="b">
        <f t="shared" ca="1" si="423"/>
        <v>1</v>
      </c>
      <c r="AEI94" s="545" t="str">
        <f t="shared" ca="1" si="424"/>
        <v>-</v>
      </c>
      <c r="AEJ94" s="545" t="str">
        <f t="shared" ca="1" si="424"/>
        <v>-</v>
      </c>
      <c r="AEK94" s="545" t="str">
        <f t="shared" ca="1" si="424"/>
        <v>-</v>
      </c>
      <c r="AEL94" s="545" t="str">
        <f t="shared" ca="1" si="424"/>
        <v>-</v>
      </c>
      <c r="AEM94" s="545" t="str">
        <f t="shared" ca="1" si="424"/>
        <v>-</v>
      </c>
      <c r="AEN94" s="545" t="str">
        <f t="shared" ca="1" si="424"/>
        <v>-</v>
      </c>
      <c r="AEO94" s="545" t="str">
        <f t="shared" ca="1" si="424"/>
        <v>-</v>
      </c>
      <c r="AEP94" s="545" t="str">
        <f t="shared" ca="1" si="424"/>
        <v>-</v>
      </c>
      <c r="AEQ94" s="545" t="str">
        <f t="shared" ca="1" si="424"/>
        <v>-</v>
      </c>
      <c r="AER94" s="545" t="str">
        <f t="shared" ca="1" si="424"/>
        <v>-</v>
      </c>
      <c r="AES94" s="545" t="str">
        <f t="shared" ca="1" si="425"/>
        <v>-</v>
      </c>
      <c r="AET94" s="545" t="str">
        <f t="shared" ca="1" si="425"/>
        <v>-</v>
      </c>
      <c r="AEU94" s="545" t="str">
        <f t="shared" ca="1" si="425"/>
        <v>-</v>
      </c>
      <c r="AEV94" s="545" t="str">
        <f t="shared" ca="1" si="425"/>
        <v>-</v>
      </c>
      <c r="AEW94" s="545" t="str">
        <f t="shared" ca="1" si="425"/>
        <v>-</v>
      </c>
      <c r="AEX94" s="535" cm="1">
        <f t="array" aca="1" ref="AEX94" ca="1">INDEX(AEX$13:AEX93,$B94+1,1)</f>
        <v>0</v>
      </c>
      <c r="AEY94" s="483">
        <v>0</v>
      </c>
    </row>
    <row r="95" spans="1:831" outlineLevel="2">
      <c r="A95" s="18">
        <f t="shared" si="221"/>
        <v>82</v>
      </c>
      <c r="B95" s="191">
        <f t="shared" ca="1" si="343"/>
        <v>51</v>
      </c>
      <c r="C95" s="458">
        <f t="shared" ca="1" si="225"/>
        <v>1200</v>
      </c>
      <c r="D95" s="119" t="str">
        <f t="shared" ca="1" si="226"/>
        <v>GSW</v>
      </c>
      <c r="E95" t="b">
        <v>0</v>
      </c>
      <c r="F95" t="b">
        <v>0</v>
      </c>
      <c r="G95" t="b">
        <f t="shared" si="426"/>
        <v>0</v>
      </c>
      <c r="H95" s="191">
        <f t="shared" ca="1" si="338"/>
        <v>31</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4</v>
      </c>
      <c r="N95" s="535" cm="1">
        <f t="array" aca="1" ref="N95" ca="1">INDEX(N$13:N94,$B95+1,1)</f>
        <v>3</v>
      </c>
      <c r="O95" s="535" cm="1">
        <f t="array" aca="1" ref="O95" ca="1">INDEX(O$13:O94,$B95+1,1)</f>
        <v>2</v>
      </c>
      <c r="P95" s="535" cm="1">
        <f t="array" aca="1" ref="P95" ca="1">INDEX(P$13:P94,$B95+1,1)</f>
        <v>0</v>
      </c>
      <c r="Q95" s="535" cm="1">
        <f t="array" aca="1" ref="Q95" ca="1">INDEX(Q$13:Q94,$B95+1,1)</f>
        <v>1</v>
      </c>
      <c r="R95" s="535" cm="1">
        <f t="array" aca="1" ref="R95" ca="1">INDEX(R$13:R94,$B95+1,1)</f>
        <v>1</v>
      </c>
      <c r="S95" s="535" cm="1">
        <f t="array" aca="1" ref="S95" ca="1">INDEX(S$13:S94,$B95+1,1)</f>
        <v>1</v>
      </c>
      <c r="T95" s="411">
        <f t="shared" ca="1" si="228"/>
        <v>2</v>
      </c>
      <c r="U95" s="411">
        <f t="shared" ca="1" si="228"/>
        <v>2</v>
      </c>
      <c r="V95" s="411">
        <f t="shared" ca="1" si="229"/>
        <v>2</v>
      </c>
      <c r="W95" s="777" t="b">
        <f t="shared" ca="1" si="230"/>
        <v>1</v>
      </c>
      <c r="X95" s="777" t="b">
        <f t="shared" ca="1" si="230"/>
        <v>1</v>
      </c>
      <c r="Y95" s="777" t="b">
        <f t="shared" ca="1" si="230"/>
        <v>1</v>
      </c>
      <c r="Z95" s="796" t="b" cm="1">
        <f t="array" aca="1" ref="Z95" ca="1">INDEX(Z$13:Z94,$B95+1,1)</f>
        <v>0</v>
      </c>
      <c r="AA95" s="411">
        <f t="shared" ca="1" si="328"/>
        <v>1</v>
      </c>
      <c r="AB95" s="411">
        <f t="shared" si="231"/>
        <v>1</v>
      </c>
      <c r="AC95" s="475">
        <v>1</v>
      </c>
      <c r="AD95" s="475">
        <v>1</v>
      </c>
      <c r="AE95" s="535" cm="1">
        <f t="array" aca="1" ref="AE95" ca="1">INDEX(AE$13:AE94,$B95+1,1)</f>
        <v>0</v>
      </c>
      <c r="AF95" s="535" cm="1">
        <f t="array" aca="1" ref="AF95" ca="1">INDEX(AF$13:AF94,$B95+1,1)</f>
        <v>0</v>
      </c>
      <c r="AG95" s="535" cm="1">
        <f t="array" aca="1" ref="AG95" ca="1">INDEX(AG$13:AG94,$B95+1,1)</f>
        <v>0</v>
      </c>
      <c r="AH95" s="535" cm="1">
        <f t="array" aca="1" ref="AH95" ca="1">INDEX(AH$13:AH94,$B95+1,1)</f>
        <v>0</v>
      </c>
      <c r="AI95" s="87">
        <f t="shared" ca="1" si="350"/>
        <v>2</v>
      </c>
      <c r="AJ95" s="87">
        <f ca="1">INDEX(CHOOSE($N95,DataAutumn!i.AdultDrys,DataWinter!i.AdultDrys,DataSpring!i.AdultDrys),1,$T95)</f>
        <v>1</v>
      </c>
      <c r="AK95" s="535" cm="1">
        <f t="array" aca="1" ref="AK95" ca="1">INDEX(AK$13:AK94,$B95+1,1)</f>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t="s">
        <v>3221</v>
      </c>
      <c r="BA95" s="312" t="str">
        <f ca="1">LEFT(BA94,LEN($BA$57))     &amp;    TEXT($H95," 00000 ")        &amp;      INDEX(i.ModelStructure,$I95,1)    &amp;" "
&amp; $D95                &amp;    " Past" &amp; TEXT($XV95,"??0%;;??0%;    ") &amp; IF($DK95=0," SFM","")&amp;IF($DK95=1," MFM","")&amp;IF($DK95=7," Mat","")&amp;IF($DQ95=TRUE,"&amp;BBT","    ")              &amp;      " TOL"&amp;INDEX(i.TOL_Desc,1,$N95)
&amp; " Scan"&amp;$AK95       &amp;    CHOOSE($K95+1," CFS"," GFS"," NFS")
&amp; " RR"&amp;TEXT(SUM($FD95:$FE95),"+00%;-00%;    ;@")
&amp; " EL"&amp;IF($EZ95="-","_Opt",TEXT($EZ95,"000%"))
&amp; " Emptys_"&amp;CHOOSE($AI95,"Free  ","Retain","Sell  ","Single")
&amp; " ("&amp;IF(OR($ZH95,AND($ZH95="-",$DD95)),"P","E")   &amp;IF(OR($ZJ95,AND($ZJ95="-",$DE95)),"T","t")        &amp;     "_F"&amp;IF($AAG95&lt;&gt;FALSE,3,0)+COUNTIF($ZY95:$AAC95,TRUE)+COUNTIF($BV95:$BW95,"&gt;0")&amp;IF($AAE95&lt;&gt;FALSE,3,0)+COUNTIF($BV95:$BW95,"&gt;0")&amp;"N"&amp;IF($AAJ95&lt;&gt;"-",$AAJ95,$DI95)&amp;IF($AAK95&lt;&gt;"-",$AAK95,$DJ95)&amp;"L"&amp;$AAV95&amp;$AAW95&amp;")"</f>
        <v>GHG 00031 SE GSW Past 35% MFM     TOLSpr Scan2 GFS RR+01% EL030% Emptys_Retain (PT_F33N11L11)</v>
      </c>
      <c r="BB95" s="8" t="str">
        <f ca="1">IF(COUNTIF($BA$13:$BA95,$BA95)=1,"-","Dup")</f>
        <v>-</v>
      </c>
      <c r="BC95" s="18"/>
      <c r="BD95" s="535" t="str" cm="1">
        <f t="array" aca="1" ref="BD95" ca="1">INDEX(BD$13:BD94,$B95+1,1)</f>
        <v>-</v>
      </c>
      <c r="BE95" s="535" t="str" cm="1">
        <f t="array" aca="1" ref="BE95" ca="1">INDEX(BE$13:BE94,$B95+1,1)</f>
        <v>-</v>
      </c>
      <c r="BF95" s="535" t="str" cm="1">
        <f t="array" aca="1" ref="BF95" ca="1">INDEX(BF$13:BF94,$B95+1,1)</f>
        <v>-</v>
      </c>
      <c r="BG95" s="535" t="str" cm="1">
        <f t="array" aca="1" ref="BG95" ca="1">INDEX(BG$13:BG94,$B95+1,1)</f>
        <v>-</v>
      </c>
      <c r="BH95" s="535" t="str" cm="1">
        <f t="array" aca="1" ref="BH95" ca="1">INDEX(BH$13:BH94,$B95+1,1)</f>
        <v>-</v>
      </c>
      <c r="BI95" s="535" t="str" cm="1">
        <f t="array" aca="1" ref="BI95" ca="1">INDEX(BI$13:BI94,$B95+1,1)</f>
        <v>-</v>
      </c>
      <c r="BJ95" s="535" t="str" cm="1">
        <f t="array" aca="1" ref="BJ95" ca="1">INDEX(BJ$13:BJ94,$B95+1,1)</f>
        <v>-</v>
      </c>
      <c r="BK95" s="535" t="str" cm="1">
        <f t="array" aca="1" ref="BK95" ca="1">INDEX(BK$13:BK94,$B95+1,1)</f>
        <v>-</v>
      </c>
      <c r="BL95" s="535" t="str" cm="1">
        <f t="array" aca="1" ref="BL95" ca="1">INDEX(BL$13:BL94,$B95+1,1)</f>
        <v>-</v>
      </c>
      <c r="BM95" s="18"/>
      <c r="BN95" s="411" t="b">
        <f t="shared" ca="1" si="387"/>
        <v>1</v>
      </c>
      <c r="BO95" s="411" t="str">
        <f t="shared" ca="1" si="387"/>
        <v>-</v>
      </c>
      <c r="BP95" s="411" t="b">
        <f t="shared" ca="1" si="387"/>
        <v>0</v>
      </c>
      <c r="BQ95" s="411" t="str">
        <f t="shared" ca="1" si="387"/>
        <v>-</v>
      </c>
      <c r="BR95" s="411" t="str">
        <f t="shared" ca="1" si="387"/>
        <v>-</v>
      </c>
      <c r="BS95" s="411" t="str">
        <f t="shared" ca="1" si="387"/>
        <v>-</v>
      </c>
      <c r="BT95" s="411" t="str">
        <f t="shared" ca="1" si="387"/>
        <v>-</v>
      </c>
      <c r="BU95" s="411" t="str">
        <f t="shared" ca="1" si="387"/>
        <v>-</v>
      </c>
      <c r="BV95" s="411" t="str">
        <f t="shared" ca="1" si="387"/>
        <v>-</v>
      </c>
      <c r="BW95" s="411" t="str">
        <f t="shared" ca="1" si="387"/>
        <v>-</v>
      </c>
      <c r="BX95" s="411" t="str">
        <f t="shared" ca="1" si="387"/>
        <v>-</v>
      </c>
      <c r="BY95" s="411" t="str">
        <f t="shared" ca="1" si="387"/>
        <v>-</v>
      </c>
      <c r="BZ95" s="411" t="b">
        <f t="shared" ca="1" si="387"/>
        <v>0</v>
      </c>
      <c r="CA95" s="87">
        <f t="shared" ca="1" si="387"/>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233"/>
        <v>-</v>
      </c>
      <c r="CI95" s="411">
        <f t="shared" ca="1" si="234"/>
        <v>1</v>
      </c>
      <c r="CJ95" s="411">
        <f t="shared" ca="1" si="234"/>
        <v>1</v>
      </c>
      <c r="CK95" s="535" t="str" cm="1">
        <f t="array" aca="1" ref="CK95" ca="1">INDEX(CK$13:CK94,$B95+1,1)</f>
        <v>-</v>
      </c>
      <c r="CL95" s="535" t="str" cm="1">
        <f t="array" aca="1" ref="CL95" ca="1">INDEX(CL$13:CL94,$B95+1,1)</f>
        <v>-</v>
      </c>
      <c r="CM95" s="535" t="str" cm="1">
        <f t="array" aca="1" ref="CM95" ca="1">INDEX(CM$13:CM94,$B95+1,1)</f>
        <v>-</v>
      </c>
      <c r="CN95" s="411" t="str">
        <f t="shared" ca="1" si="235"/>
        <v>-</v>
      </c>
      <c r="CO95" s="411">
        <f t="shared" ca="1" si="236"/>
        <v>1</v>
      </c>
      <c r="CP95" s="411">
        <f t="shared" ca="1" si="236"/>
        <v>1</v>
      </c>
      <c r="CQ95" s="535" t="str" cm="1">
        <f t="array" aca="1" ref="CQ95" ca="1">INDEX(CQ$13:CQ94,$B95+1,1)</f>
        <v>-</v>
      </c>
      <c r="CR95" s="411" t="str">
        <f t="shared" ca="1" si="237"/>
        <v>-</v>
      </c>
      <c r="CS95" s="411">
        <f t="shared" ca="1" si="238"/>
        <v>1</v>
      </c>
      <c r="CT95" s="535" t="str" cm="1">
        <f t="array" aca="1" ref="CT95" ca="1">INDEX(CT$13:CT94,$B95+1,1)</f>
        <v>-</v>
      </c>
      <c r="CU95" s="535" t="str" cm="1">
        <f t="array" aca="1" ref="CU95" ca="1">INDEX(CU$13:CU94,$B95+1,1)</f>
        <v>-</v>
      </c>
      <c r="CV95" s="411">
        <f t="shared" ca="1" si="239"/>
        <v>1</v>
      </c>
      <c r="CW95" s="535" t="str" cm="1">
        <f t="array" aca="1" ref="CW95" ca="1">INDEX(CW$13:CW94,$B95+1,1)</f>
        <v>-</v>
      </c>
      <c r="CX95" s="411" t="str">
        <f t="shared" ca="1" si="240"/>
        <v>-</v>
      </c>
      <c r="CY95" s="411">
        <f t="shared" ca="1" si="241"/>
        <v>1</v>
      </c>
      <c r="CZ95" s="411">
        <f t="shared" ca="1" si="241"/>
        <v>1</v>
      </c>
      <c r="DA95" s="535" cm="1">
        <f t="array" aca="1" ref="DA95" ca="1">INDEX(DA$13:DA94,$B95+1,1)</f>
        <v>720</v>
      </c>
      <c r="DB95" s="535" cm="1">
        <f t="array" aca="1" ref="DB95" ca="1">INDEX(DB$13:DB94,$B95+1,1)</f>
        <v>720</v>
      </c>
      <c r="DC95" s="18"/>
      <c r="DD95" s="535" t="b" cm="1">
        <f t="array" aca="1" ref="DD95" ca="1">INDEX(DD$13:DD94,$B95+1,1)</f>
        <v>1</v>
      </c>
      <c r="DE95" s="535" t="b" cm="1">
        <f t="array" aca="1" ref="DE95" ca="1">INDEX(DE$13:DE94,$B95+1,1)</f>
        <v>1</v>
      </c>
      <c r="DF95" s="535" t="b" cm="1">
        <f t="array" aca="1" ref="DF95" ca="1">INDEX(DF$13:DF94,$B95+1,1)</f>
        <v>1</v>
      </c>
      <c r="DG95" s="87">
        <f t="shared" ca="1" si="329"/>
        <v>0</v>
      </c>
      <c r="DH95" s="804" cm="1">
        <f t="array" aca="1" ref="DH95" ca="1">VALUE(IFERROR(VALUE($K95),0) &amp; _xlfn.SWITCH($CD95,"-",4,$CD95) &amp; $L95 &amp; $T95 &amp; "00" &amp; $N95 &amp; $AK95 &amp; $R95 &amp; _xlfn.SWITCH($AM95,3,1,$AM95) &amp; _xlfn.SWITCH($M95,4,0,$M95) &amp; _xlfn.SWITCH($AD95,6,1,$AD95))</f>
        <v>142200321201</v>
      </c>
      <c r="DI95" s="535" cm="1">
        <f t="array" aca="1" ref="DI95" ca="1">INDEX(DI$13:DI94,$B95+1,1)</f>
        <v>1</v>
      </c>
      <c r="DJ95" s="535" cm="1">
        <f t="array" aca="1" ref="DJ95" ca="1">INDEX(DJ$13:DJ94,$B95+1,1)</f>
        <v>1</v>
      </c>
      <c r="DK95" s="411">
        <f t="shared" ca="1" si="242"/>
        <v>1</v>
      </c>
      <c r="DL95" s="411">
        <f t="shared" ca="1" si="242"/>
        <v>60</v>
      </c>
      <c r="DM95" s="411" t="str">
        <f t="shared" ca="1" si="242"/>
        <v>-</v>
      </c>
      <c r="DN95" s="411" t="str">
        <f t="shared" ca="1" si="242"/>
        <v>-</v>
      </c>
      <c r="DO95" s="411" t="str">
        <f t="shared" ca="1" si="242"/>
        <v>-</v>
      </c>
      <c r="DP95" s="411" t="str">
        <f t="shared" ca="1" si="242"/>
        <v>-</v>
      </c>
      <c r="DQ95" s="411" t="b">
        <f t="shared" ca="1" si="243"/>
        <v>0</v>
      </c>
      <c r="DR95" s="411" t="str">
        <f t="shared" ca="1" si="441"/>
        <v>-</v>
      </c>
      <c r="DS95" s="411" t="str">
        <f t="shared" ca="1" si="441"/>
        <v>-</v>
      </c>
      <c r="DT95" s="411" t="str">
        <f t="shared" ca="1" si="441"/>
        <v>-</v>
      </c>
      <c r="DU95" s="411" t="str">
        <f t="shared" ca="1" si="441"/>
        <v>-</v>
      </c>
      <c r="DV95" s="411">
        <f t="shared" ca="1" si="441"/>
        <v>500</v>
      </c>
      <c r="DW95" s="411">
        <f t="shared" ca="1" si="441"/>
        <v>500</v>
      </c>
      <c r="DX95" s="411" t="str">
        <f t="shared" ca="1" si="441"/>
        <v>-</v>
      </c>
      <c r="DY95" s="411" t="str">
        <f t="shared" ca="1" si="441"/>
        <v>-</v>
      </c>
      <c r="DZ95" s="411" t="str">
        <f t="shared" ca="1" si="441"/>
        <v>-</v>
      </c>
      <c r="EA95" s="411" t="str">
        <f t="shared" ca="1" si="441"/>
        <v>-</v>
      </c>
      <c r="EB95" s="411" t="str">
        <f t="shared" ca="1" si="441"/>
        <v>-</v>
      </c>
      <c r="EC95" s="535" cm="1">
        <f t="array" aca="1" ref="EC95" ca="1">INDEX(EC$13:EC94,$B95+1,1)</f>
        <v>0</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535" cm="1">
        <f t="array" aca="1" ref="EN95" ca="1">INDEX(EN$13:EN94,$B95+1,1)</f>
        <v>999999</v>
      </c>
      <c r="EO95" s="535" cm="1">
        <f t="array" aca="1" ref="EO95" ca="1">INDEX(EO$13:EO94,$B95+1,1)</f>
        <v>999999</v>
      </c>
      <c r="EP95" s="782">
        <f t="shared" ca="1" si="246"/>
        <v>0</v>
      </c>
      <c r="EQ95" s="782">
        <f t="shared" ca="1" si="246"/>
        <v>0</v>
      </c>
      <c r="ER95" s="782">
        <f t="shared" ca="1" si="246"/>
        <v>999999</v>
      </c>
      <c r="ES95" s="800" t="str">
        <f t="shared" ca="1" si="330"/>
        <v>-</v>
      </c>
      <c r="ET95" s="800" t="str">
        <f t="shared" ca="1" si="247"/>
        <v>-</v>
      </c>
      <c r="EU95" s="801">
        <f t="shared" ca="1" si="248"/>
        <v>999999</v>
      </c>
      <c r="EV95" s="802" t="str">
        <f t="shared" ca="1" si="427"/>
        <v>-</v>
      </c>
      <c r="EW95" s="781">
        <f t="shared" ca="1" si="249"/>
        <v>999999</v>
      </c>
      <c r="EX95" s="779">
        <f t="shared" ca="1" si="332"/>
        <v>999999</v>
      </c>
      <c r="EY95" s="780">
        <f t="shared" ca="1" si="333"/>
        <v>999999</v>
      </c>
      <c r="EZ95" s="727" cm="1">
        <f t="array" ref="EZ95">INDEX(i.ELMated,$AB95+1,1)</f>
        <v>0.3</v>
      </c>
      <c r="FA95" s="728" cm="1">
        <f t="array" aca="1" ref="FA95" ca="1">INDEX(i.ELMatedEst,$AA95+1,$T95)</f>
        <v>0.3</v>
      </c>
      <c r="FB95" s="535" t="str" cm="1">
        <f t="array" aca="1" ref="FB95" ca="1">INDEX(FB$13:FB94,$B95+1,1)</f>
        <v>-</v>
      </c>
      <c r="FC95" s="535" t="str" cm="1">
        <f t="array" aca="1" ref="FC95" ca="1">INDEX(FC$13:FC94,$B95+1,1)</f>
        <v>-</v>
      </c>
      <c r="FD95" s="664">
        <f t="shared" ca="1" si="250"/>
        <v>0</v>
      </c>
      <c r="FE95" s="666">
        <f t="shared" ca="1" si="251"/>
        <v>5.0000000000000001E-3</v>
      </c>
      <c r="FF95" s="191">
        <f t="shared" ca="1" si="339"/>
        <v>0.95</v>
      </c>
      <c r="FG95" s="667">
        <f t="shared" ca="1" si="252"/>
        <v>8.3999999999999991E-2</v>
      </c>
      <c r="FH95" s="667">
        <f ca="1">INDEX(CHOOSE($N95,DataAutumn!i.EL_PropnSold,DataWinter!i.EL_PropnSold,DataSpring!i.EL_PropnSold),$AI95,$T95)*INDEX(i.ELMatedEst,$AB95+1,$T95)*i.dAdultRR_ELPropSold
+INDEX(i.dryman,($AJ95-1)*4+$AI95,FH$7)</f>
        <v>0</v>
      </c>
      <c r="FI95" s="667">
        <f ca="1">INDEX(CHOOSE($N95,DataAutumn!i.EL_PropnSold,DataWinter!i.EL_PropnSold,DataSpring!i.EL_PropnSold),$AI95,$T95)*INDEX(i.ELMatedEst,$AB95+1,$T95)*i.dAdultRR_ELPropSold
+INDEX(i.dryman,($AJ95-1)*4+$AI95,FI$7)</f>
        <v>3.125E-2</v>
      </c>
      <c r="FJ95" s="667">
        <f ca="1">INDEX(CHOOSE($N95,DataAutumn!i.EL_PropnSold,DataWinter!i.EL_PropnSold,DataSpring!i.EL_PropnSold),$AI95,$T95)*INDEX(i.ELMatedEst,$AB95+1,$T95)*i.dAdultRR_ELPropSold
+INDEX(i.dryman,($AJ95-1)*4+$AI95,FJ$7)</f>
        <v>3.125E-2</v>
      </c>
      <c r="FK95" s="667">
        <f ca="1">INDEX(CHOOSE($N95,DataAutumn!i.EL_PropnSold,DataWinter!i.EL_PropnSold,DataSpring!i.EL_PropnSold),$AI95,$T95)*INDEX(i.ELMatedEst,$AB95+1,$T95)*i.dAdultRR_ELPropSold
+INDEX(i.dryman,($AJ95-1)*4+$AI95,FK$7)</f>
        <v>3.125E-2</v>
      </c>
      <c r="FL95" s="668">
        <f ca="1">INDEX(CHOOSE($N95,DataAutumn!i.EL_PropnSold,DataWinter!i.EL_PropnSold,DataSpring!i.EL_PropnSold),$AI95,$T95)*INDEX(i.ELMatedEst,$AB95+1,$T95)*i.dAdultLSurv_ELPropSold</f>
        <v>0</v>
      </c>
      <c r="FM95" s="666" t="b">
        <f t="shared" ca="1" si="253"/>
        <v>0</v>
      </c>
      <c r="FN95" s="666" t="b">
        <f t="shared" ca="1" si="253"/>
        <v>0</v>
      </c>
      <c r="FO95" s="716" t="b">
        <f t="shared" ca="1" si="254"/>
        <v>1</v>
      </c>
      <c r="FP95" s="666" t="b">
        <f t="shared" ca="1" si="253"/>
        <v>0</v>
      </c>
      <c r="FQ95" s="668">
        <f t="shared" ca="1" si="255"/>
        <v>1</v>
      </c>
      <c r="FR95" s="669">
        <f t="shared" ca="1" si="256"/>
        <v>0</v>
      </c>
      <c r="FS95" s="670" t="b">
        <f t="shared" ca="1" si="257"/>
        <v>0</v>
      </c>
      <c r="FT95" s="665" t="b">
        <f t="shared" ca="1" si="258"/>
        <v>0</v>
      </c>
      <c r="FU95" s="411" t="b">
        <f t="shared" ca="1" si="258"/>
        <v>0</v>
      </c>
      <c r="FV95" s="411" t="b">
        <f t="shared" ca="1" si="258"/>
        <v>1</v>
      </c>
      <c r="FW95" s="87">
        <f t="shared" ca="1" si="259"/>
        <v>2</v>
      </c>
      <c r="FX95" s="87">
        <f t="shared" ca="1" si="259"/>
        <v>2</v>
      </c>
      <c r="FY95" s="411">
        <f t="shared" ca="1" si="260"/>
        <v>1</v>
      </c>
      <c r="FZ95" s="411">
        <f t="shared" ca="1" si="261"/>
        <v>1</v>
      </c>
      <c r="GA95" s="411">
        <f t="shared" ca="1" si="261"/>
        <v>1</v>
      </c>
      <c r="GB95" s="411">
        <f t="shared" ca="1" si="262"/>
        <v>1</v>
      </c>
      <c r="GC95" s="411">
        <f t="shared" ca="1" si="263"/>
        <v>0.35</v>
      </c>
      <c r="GD95" s="411" t="b">
        <f t="shared" ca="1" si="263"/>
        <v>1</v>
      </c>
      <c r="GE95" s="411" t="b">
        <f t="shared" ca="1" si="263"/>
        <v>0</v>
      </c>
      <c r="GF95" s="411" t="b">
        <f t="shared" ca="1" si="263"/>
        <v>0</v>
      </c>
      <c r="GG95" s="411" t="b">
        <f t="shared" ca="1" si="263"/>
        <v>0</v>
      </c>
      <c r="GH95" s="87">
        <f t="shared" ca="1" si="264"/>
        <v>1</v>
      </c>
      <c r="GI95" s="87">
        <f t="shared" ca="1" si="264"/>
        <v>1</v>
      </c>
      <c r="GJ95" s="87">
        <f t="shared" ca="1" si="264"/>
        <v>1</v>
      </c>
      <c r="GK95" s="87">
        <f t="shared" ca="1" si="264"/>
        <v>1</v>
      </c>
      <c r="GL95" s="87">
        <f t="shared" ca="1" si="264"/>
        <v>1</v>
      </c>
      <c r="GM95" s="87">
        <f t="shared" ca="1" si="264"/>
        <v>1</v>
      </c>
      <c r="GN95" s="87">
        <f t="shared" ca="1" si="264"/>
        <v>1</v>
      </c>
      <c r="GO95" s="87">
        <f t="shared" ref="GO95" ca="1" si="442">INDEX(i.PGRscalar,1,($L95-1)*10+GO$6)</f>
        <v>1</v>
      </c>
      <c r="GP95" s="535" cm="1">
        <f t="array" aca="1" ref="GP95" ca="1">INDEX(GP$13:GP94,$B95+1,1)</f>
        <v>0</v>
      </c>
      <c r="GQ95" s="535" cm="1">
        <f t="array" aca="1" ref="GQ95" ca="1">INDEX(GQ$13:GQ94,$B95+1,1)</f>
        <v>0</v>
      </c>
      <c r="GR95" s="535" cm="1">
        <f t="array" aca="1" ref="GR95" ca="1">INDEX(GR$13:GR94,$B95+1,1)</f>
        <v>0</v>
      </c>
      <c r="GS95" s="535" cm="1">
        <f t="array" aca="1" ref="GS95" ca="1">INDEX(GS$13:GS94,$B95+1,1)</f>
        <v>0</v>
      </c>
      <c r="GT95" s="411" cm="1">
        <f t="array" aca="1" ref="GT95" ca="1">INDEX(i.dse_type,1,$L95)</f>
        <v>0</v>
      </c>
      <c r="GU95" s="535" t="str" cm="1">
        <f t="array" aca="1" ref="GU95" ca="1">INDEX(GU$13:GU94,$B95+1,1)</f>
        <v>-</v>
      </c>
      <c r="GV95" s="535" t="str" cm="1">
        <f t="array" aca="1" ref="GV95" ca="1">INDEX(GV$13:GV94,$B95+1,1)</f>
        <v>-</v>
      </c>
      <c r="GW95" s="535" t="str" cm="1">
        <f t="array" aca="1" ref="GW95" ca="1">INDEX(GW$13:GW94,$B95+1,1)</f>
        <v>-</v>
      </c>
      <c r="GX95" s="18"/>
      <c r="GY95" s="535" t="str" cm="1">
        <f t="array" aca="1" ref="GY95" ca="1">INDEX(GY$13:GY94,$B95+1,1)</f>
        <v>-</v>
      </c>
      <c r="GZ95" s="535" t="str" cm="1">
        <f t="array" aca="1" ref="GZ95" ca="1">INDEX(GZ$13:GZ94,$B95+1,1)</f>
        <v>-</v>
      </c>
      <c r="HA95" s="535" t="str" cm="1">
        <f t="array" aca="1" ref="HA95" ca="1">INDEX(HA$13:HA94,$B95+1,1)</f>
        <v>-</v>
      </c>
      <c r="HB95" s="411">
        <f t="shared" si="334"/>
        <v>0</v>
      </c>
      <c r="HC95" s="535" t="str" cm="1">
        <f t="array" aca="1" ref="HC95" ca="1">INDEX(HC$13:HC94,$B95+1,1)</f>
        <v>-</v>
      </c>
      <c r="HD95" s="535" cm="1">
        <f t="array" aca="1" ref="HD95" ca="1">INDEX(HD$13:HD94,$B95+1,1)</f>
        <v>1</v>
      </c>
      <c r="HE95" s="535" cm="1">
        <f t="array" aca="1" ref="HE95" ca="1">INDEX(HE$13:HE94,$B95+1,1)</f>
        <v>1</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535" t="str" cm="1">
        <f t="array" aca="1" ref="HU95" ca="1">INDEX(HU$13:HU94,$B95+1,1)</f>
        <v>-</v>
      </c>
      <c r="HV95" s="535" t="str" cm="1">
        <f t="array" aca="1" ref="HV95" ca="1">INDEX(HV$13:HV94,$B95+1,1)</f>
        <v>-</v>
      </c>
      <c r="HW95" s="535" t="str" cm="1">
        <f t="array" aca="1" ref="HW95" ca="1">INDEX(HW$13:HW94,$B95+1,1)</f>
        <v>-</v>
      </c>
      <c r="HX95" s="535" t="str" cm="1">
        <f t="array" aca="1" ref="HX95" ca="1">INDEX(HX$13:HX94,$B95+1,1)</f>
        <v>-</v>
      </c>
      <c r="HY95" s="535" t="str" cm="1">
        <f t="array" aca="1" ref="HY95" ca="1">INDEX(HY$13:HY94,$B95+1,1)</f>
        <v>-</v>
      </c>
      <c r="HZ95" s="535" t="str" cm="1">
        <f t="array" aca="1" ref="HZ95" ca="1">INDEX(HZ$13:HZ94,$B95+1,1)</f>
        <v>-</v>
      </c>
      <c r="IA95" s="535" cm="1">
        <f t="array" aca="1" ref="IA95" ca="1">INDEX(IA$13:IA94,$B95+1,1)</f>
        <v>0</v>
      </c>
      <c r="IB95" s="535" t="str" cm="1">
        <f t="array" aca="1" ref="IB95" ca="1">INDEX(IB$13:IB94,$B95+1,1)</f>
        <v>-</v>
      </c>
      <c r="IC95" s="535" cm="1">
        <f t="array" aca="1" ref="IC95" ca="1">INDEX(IC$13:IC94,$B95+1,1)</f>
        <v>1</v>
      </c>
      <c r="ID95" s="727">
        <f t="shared" si="265"/>
        <v>0</v>
      </c>
      <c r="IE95" s="727">
        <f t="shared" si="265"/>
        <v>0</v>
      </c>
      <c r="IF95" s="727">
        <f t="shared" si="265"/>
        <v>0</v>
      </c>
      <c r="IG95" s="727">
        <f t="shared" si="266"/>
        <v>0</v>
      </c>
      <c r="IH95" s="727">
        <f t="shared" si="266"/>
        <v>0</v>
      </c>
      <c r="II95" s="727">
        <f t="shared" si="266"/>
        <v>0</v>
      </c>
      <c r="IJ95" s="535" cm="1">
        <f t="array" aca="1" ref="IJ95" ca="1">INDEX(IJ$13:IJ94,$B95+1,1)</f>
        <v>0</v>
      </c>
      <c r="IK95" s="727">
        <f t="shared" si="267"/>
        <v>1</v>
      </c>
      <c r="IL95" s="727">
        <f t="shared" si="267"/>
        <v>0</v>
      </c>
      <c r="IM95" s="727">
        <f t="shared" si="267"/>
        <v>0</v>
      </c>
      <c r="IN95" s="727">
        <f t="shared" si="267"/>
        <v>0</v>
      </c>
      <c r="IO95" s="535" cm="1">
        <f t="array" aca="1" ref="IO95" ca="1">INDEX(IO$13:IO94,$B95+1,1)</f>
        <v>0</v>
      </c>
      <c r="IP95" s="727">
        <f t="shared" si="267"/>
        <v>0</v>
      </c>
      <c r="IQ95" s="18"/>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t="str" cm="1">
        <f t="array" aca="1" ref="JB95" ca="1">INDEX(JB$13:JB94,$B95+1,1)</f>
        <v>-</v>
      </c>
      <c r="JC95" s="535" t="str" cm="1">
        <f t="array" aca="1" ref="JC95" ca="1">INDEX(JC$13:JC94,$B95+1,1)</f>
        <v>-</v>
      </c>
      <c r="JD95" s="535" t="str" cm="1">
        <f t="array" aca="1" ref="JD95" ca="1">INDEX(JD$13:JD94,$B95+1,1)</f>
        <v>-</v>
      </c>
      <c r="JE95" s="535" t="str" cm="1">
        <f t="array" aca="1" ref="JE95" ca="1">INDEX(JE$13:JE94,$B95+1,1)</f>
        <v>-</v>
      </c>
      <c r="JF95" s="535" t="str" cm="1">
        <f t="array" aca="1" ref="JF95" ca="1">INDEX(JF$13:JF94,$B95+1,1)</f>
        <v>-</v>
      </c>
      <c r="JG95" s="535" t="str" cm="1">
        <f t="array" aca="1" ref="JG95" ca="1">INDEX(JG$13:JG94,$B95+1,1)</f>
        <v>-</v>
      </c>
      <c r="JH95" s="535" cm="1">
        <f t="array" aca="1" ref="JH95" ca="1">INDEX(JH$13:JH94,$B95+1,1)</f>
        <v>0</v>
      </c>
      <c r="JI95" s="535" cm="1">
        <f t="array" aca="1" ref="JI95" ca="1">INDEX(JI$13:JI94,$B95+1,1)</f>
        <v>0</v>
      </c>
      <c r="JJ95" s="545" cm="1">
        <f t="array" aca="1" ref="JJ95" ca="1">IF(AND($N95=JJ$10,$AS95&lt;&gt;0),INDEX(i.LTWFeedLevels,$AS95,12),0)</f>
        <v>0</v>
      </c>
      <c r="JK95" s="630" cm="1">
        <f t="array" aca="1" ref="JK95" ca="1">IF(AND($N95=JK$10,$AT95&lt;&gt;0),INDEX(i.LTWFeedLevels,$AT95,12),0)</f>
        <v>0</v>
      </c>
      <c r="JL95" s="457">
        <f t="shared" ca="1" si="428"/>
        <v>0</v>
      </c>
      <c r="JM95" s="457">
        <f t="shared" ca="1" si="429"/>
        <v>0</v>
      </c>
      <c r="JN95" s="457">
        <f t="shared" ca="1" si="430"/>
        <v>0</v>
      </c>
      <c r="JO95" s="545" cm="1">
        <f t="array" aca="1" ref="JO95" ca="1">IF(AND($N95=JO$10,$AS95&lt;&gt;0),INDEX(i.LTWFeedLevels,$AS95,12),0)</f>
        <v>0</v>
      </c>
      <c r="JP95" s="630" cm="1">
        <f t="array" aca="1" ref="JP95" ca="1">IF(AND($N95=JP$10,$AT95&lt;&gt;0),INDEX(i.LTWFeedLevels,$AT95,12),0)</f>
        <v>0</v>
      </c>
      <c r="JQ95" s="457">
        <f t="shared" ca="1" si="431"/>
        <v>0</v>
      </c>
      <c r="JR95" s="457">
        <f t="shared" ca="1" si="432"/>
        <v>0</v>
      </c>
      <c r="JS95" s="457">
        <f t="shared" ca="1" si="433"/>
        <v>0</v>
      </c>
      <c r="JT95" s="545" cm="1">
        <f t="array" aca="1" ref="JT95" ca="1">IF(AND($N95=JT$10,$AS95&lt;&gt;0),INDEX(i.LTWFeedLevels,$AS95,12),0)</f>
        <v>0</v>
      </c>
      <c r="JU95" s="630" cm="1">
        <f t="array" aca="1" ref="JU95" ca="1">IF(AND($N95=JU$10,$AT95&lt;&gt;0),INDEX(i.LTWFeedLevels,$AT95,12),0)</f>
        <v>0</v>
      </c>
      <c r="JV95" s="457">
        <f t="shared" ca="1" si="434"/>
        <v>0</v>
      </c>
      <c r="JW95" s="457">
        <f t="shared" ca="1" si="435"/>
        <v>0</v>
      </c>
      <c r="JX95" s="457">
        <f t="shared" ca="1" si="436"/>
        <v>0</v>
      </c>
      <c r="JY95" s="189">
        <f t="shared" ca="1" si="437"/>
        <v>0</v>
      </c>
      <c r="JZ95" s="189">
        <f t="shared" ca="1" si="437"/>
        <v>0</v>
      </c>
      <c r="KA95" s="189">
        <f t="shared" ca="1" si="437"/>
        <v>0</v>
      </c>
      <c r="KB95" s="189">
        <f t="shared" ca="1" si="437"/>
        <v>0</v>
      </c>
      <c r="KC95" s="189">
        <f t="shared" ca="1" si="437"/>
        <v>0</v>
      </c>
      <c r="KD95" s="189">
        <f t="shared" ca="1" si="391"/>
        <v>0</v>
      </c>
      <c r="KE95" s="189">
        <f t="shared" ca="1" si="391"/>
        <v>0</v>
      </c>
      <c r="KF95" s="189">
        <f t="shared" ca="1" si="391"/>
        <v>0</v>
      </c>
      <c r="KG95" s="189">
        <f t="shared" ca="1" si="391"/>
        <v>0</v>
      </c>
      <c r="KH95" s="189">
        <f t="shared" ca="1" si="391"/>
        <v>0</v>
      </c>
      <c r="KI95" s="189">
        <f t="shared" ca="1" si="391"/>
        <v>0</v>
      </c>
      <c r="KJ95" s="189">
        <f t="shared" ca="1" si="391"/>
        <v>0</v>
      </c>
      <c r="KK95" s="189">
        <f t="shared" ca="1" si="391"/>
        <v>0</v>
      </c>
      <c r="KL95" s="189">
        <f t="shared" ca="1" si="391"/>
        <v>0</v>
      </c>
      <c r="KM95" s="189">
        <f t="shared" ca="1" si="391"/>
        <v>0</v>
      </c>
      <c r="KN95" s="189">
        <f t="shared" ca="1" si="392"/>
        <v>0</v>
      </c>
      <c r="KO95" s="189">
        <f t="shared" ca="1" si="392"/>
        <v>0</v>
      </c>
      <c r="KP95" s="189">
        <f t="shared" ca="1" si="392"/>
        <v>0</v>
      </c>
      <c r="KQ95" s="189">
        <f t="shared" ca="1" si="392"/>
        <v>0</v>
      </c>
      <c r="KR95" s="189">
        <f t="shared" ca="1" si="392"/>
        <v>0</v>
      </c>
      <c r="KS95" s="189">
        <f t="shared" ca="1" si="392"/>
        <v>0</v>
      </c>
      <c r="KT95" s="189">
        <f t="shared" ca="1" si="392"/>
        <v>0</v>
      </c>
      <c r="KU95" s="189">
        <f t="shared" ca="1" si="392"/>
        <v>0</v>
      </c>
      <c r="KV95" s="189">
        <f t="shared" ca="1" si="392"/>
        <v>0</v>
      </c>
      <c r="KW95" s="189">
        <f t="shared" ca="1" si="392"/>
        <v>0</v>
      </c>
      <c r="KX95" s="189">
        <f t="shared" ca="1" si="393"/>
        <v>0</v>
      </c>
      <c r="KY95" s="189">
        <f t="shared" ca="1" si="393"/>
        <v>0</v>
      </c>
      <c r="KZ95" s="189">
        <f t="shared" ca="1" si="393"/>
        <v>0</v>
      </c>
      <c r="LA95" s="189">
        <f t="shared" ca="1" si="393"/>
        <v>0</v>
      </c>
      <c r="LB95" s="189">
        <f t="shared" ca="1" si="393"/>
        <v>0</v>
      </c>
      <c r="LC95" s="189">
        <f t="shared" ca="1" si="393"/>
        <v>0</v>
      </c>
      <c r="LD95" s="189">
        <f t="shared" ca="1" si="393"/>
        <v>0</v>
      </c>
      <c r="LE95" s="189">
        <f t="shared" ca="1" si="393"/>
        <v>0</v>
      </c>
      <c r="LF95" s="189">
        <f t="shared" ca="1" si="393"/>
        <v>0</v>
      </c>
      <c r="LG95" s="189">
        <f t="shared" ca="1" si="393"/>
        <v>0</v>
      </c>
      <c r="LH95" s="189">
        <f t="shared" ca="1" si="394"/>
        <v>0</v>
      </c>
      <c r="LI95" s="189">
        <f t="shared" ca="1" si="394"/>
        <v>0</v>
      </c>
      <c r="LJ95" s="189">
        <f t="shared" ca="1" si="394"/>
        <v>0</v>
      </c>
      <c r="LK95" s="189">
        <f t="shared" ca="1" si="394"/>
        <v>0</v>
      </c>
      <c r="LL95" s="189">
        <f t="shared" ca="1" si="394"/>
        <v>0</v>
      </c>
      <c r="LM95" s="189">
        <f t="shared" ca="1" si="394"/>
        <v>0</v>
      </c>
      <c r="LN95" s="189">
        <f t="shared" ca="1" si="394"/>
        <v>0</v>
      </c>
      <c r="LO95" s="189">
        <f t="shared" ca="1" si="394"/>
        <v>0</v>
      </c>
      <c r="LP95" s="189">
        <f t="shared" ca="1" si="394"/>
        <v>0</v>
      </c>
      <c r="LQ95" s="189">
        <f t="shared" ca="1" si="394"/>
        <v>0</v>
      </c>
      <c r="LR95" s="189">
        <f t="shared" ca="1" si="395"/>
        <v>0</v>
      </c>
      <c r="LS95" s="189">
        <f t="shared" ca="1" si="395"/>
        <v>0</v>
      </c>
      <c r="LT95" s="189">
        <f t="shared" ca="1" si="395"/>
        <v>0</v>
      </c>
      <c r="LU95" s="189">
        <f t="shared" ca="1" si="395"/>
        <v>0</v>
      </c>
      <c r="LV95" s="189">
        <f t="shared" ca="1" si="395"/>
        <v>0</v>
      </c>
      <c r="LW95" s="189">
        <f t="shared" ca="1" si="395"/>
        <v>0</v>
      </c>
      <c r="LX95" s="189">
        <f t="shared" ca="1" si="395"/>
        <v>0</v>
      </c>
      <c r="LY95" s="189">
        <f t="shared" ca="1" si="395"/>
        <v>0</v>
      </c>
      <c r="LZ95" s="189">
        <f t="shared" ca="1" si="395"/>
        <v>0</v>
      </c>
      <c r="MA95" s="189">
        <f t="shared" ca="1" si="395"/>
        <v>0</v>
      </c>
      <c r="MB95" s="189">
        <f t="shared" ca="1" si="395"/>
        <v>0</v>
      </c>
      <c r="MC95" s="189">
        <f t="shared" ca="1" si="395"/>
        <v>0</v>
      </c>
      <c r="MD95" s="189">
        <f t="shared" ca="1" si="395"/>
        <v>0</v>
      </c>
      <c r="ME95" s="189">
        <f t="shared" ca="1" si="395"/>
        <v>0</v>
      </c>
      <c r="MF95" s="189">
        <f t="shared" ca="1" si="395"/>
        <v>0</v>
      </c>
      <c r="MG95" s="189">
        <f t="shared" ca="1" si="390"/>
        <v>0</v>
      </c>
      <c r="MH95" s="189">
        <f t="shared" ca="1" si="390"/>
        <v>0</v>
      </c>
      <c r="MI95" s="189">
        <f t="shared" ca="1" si="390"/>
        <v>0</v>
      </c>
      <c r="MJ95" s="189">
        <f t="shared" ca="1" si="390"/>
        <v>0</v>
      </c>
      <c r="MK95" s="189">
        <f t="shared" ca="1" si="390"/>
        <v>0</v>
      </c>
      <c r="ML95" s="189">
        <f t="shared" ca="1" si="390"/>
        <v>0</v>
      </c>
      <c r="MM95" s="189">
        <f t="shared" ca="1" si="390"/>
        <v>0</v>
      </c>
      <c r="MN95" s="189">
        <f t="shared" ca="1" si="390"/>
        <v>0</v>
      </c>
      <c r="MO95" s="189">
        <f t="shared" ca="1" si="390"/>
        <v>0</v>
      </c>
      <c r="MP95" s="189">
        <f t="shared" ca="1" si="388"/>
        <v>0</v>
      </c>
      <c r="MQ95" s="189">
        <f t="shared" ca="1" si="388"/>
        <v>0</v>
      </c>
      <c r="MR95" s="189">
        <f t="shared" ca="1" si="388"/>
        <v>0</v>
      </c>
      <c r="MS95" s="557">
        <f t="shared" ca="1" si="438"/>
        <v>0</v>
      </c>
      <c r="MT95" s="557">
        <f t="shared" ca="1" si="438"/>
        <v>0</v>
      </c>
      <c r="MU95" s="557">
        <f t="shared" ca="1" si="438"/>
        <v>0</v>
      </c>
      <c r="MV95" s="557">
        <f t="shared" ca="1" si="438"/>
        <v>0</v>
      </c>
      <c r="MW95" s="557">
        <f t="shared" ca="1" si="438"/>
        <v>0</v>
      </c>
      <c r="MX95" s="557">
        <f t="shared" ca="1" si="396"/>
        <v>0</v>
      </c>
      <c r="MY95" s="557">
        <f t="shared" ca="1" si="396"/>
        <v>0</v>
      </c>
      <c r="MZ95" s="557">
        <f t="shared" ca="1" si="396"/>
        <v>0</v>
      </c>
      <c r="NA95" s="557">
        <f t="shared" ca="1" si="396"/>
        <v>0</v>
      </c>
      <c r="NB95" s="557">
        <f t="shared" ca="1" si="396"/>
        <v>0</v>
      </c>
      <c r="NC95" s="557">
        <f t="shared" ca="1" si="396"/>
        <v>0</v>
      </c>
      <c r="ND95" s="557">
        <f t="shared" ca="1" si="396"/>
        <v>0</v>
      </c>
      <c r="NE95" s="557">
        <f t="shared" ca="1" si="396"/>
        <v>0</v>
      </c>
      <c r="NF95" s="557">
        <f t="shared" ca="1" si="396"/>
        <v>0</v>
      </c>
      <c r="NG95" s="557">
        <f t="shared" ca="1" si="396"/>
        <v>0</v>
      </c>
      <c r="NH95" s="557">
        <f t="shared" ca="1" si="397"/>
        <v>0</v>
      </c>
      <c r="NI95" s="557">
        <f t="shared" ca="1" si="397"/>
        <v>0</v>
      </c>
      <c r="NJ95" s="557">
        <f t="shared" ca="1" si="397"/>
        <v>0</v>
      </c>
      <c r="NK95" s="557">
        <f t="shared" ca="1" si="397"/>
        <v>0</v>
      </c>
      <c r="NL95" s="557">
        <f t="shared" ca="1" si="397"/>
        <v>0</v>
      </c>
      <c r="NM95" s="557">
        <f t="shared" ca="1" si="397"/>
        <v>0</v>
      </c>
      <c r="NN95" s="557">
        <f t="shared" ca="1" si="397"/>
        <v>0</v>
      </c>
      <c r="NO95" s="557">
        <f t="shared" ca="1" si="397"/>
        <v>0</v>
      </c>
      <c r="NP95" s="557">
        <f t="shared" ca="1" si="397"/>
        <v>0</v>
      </c>
      <c r="NQ95" s="557">
        <f t="shared" ca="1" si="397"/>
        <v>0</v>
      </c>
      <c r="NR95" s="557">
        <f t="shared" ca="1" si="398"/>
        <v>0</v>
      </c>
      <c r="NS95" s="557">
        <f t="shared" ca="1" si="398"/>
        <v>0</v>
      </c>
      <c r="NT95" s="557">
        <f t="shared" ca="1" si="398"/>
        <v>0</v>
      </c>
      <c r="NU95" s="557">
        <f t="shared" ca="1" si="398"/>
        <v>0</v>
      </c>
      <c r="NV95" s="557">
        <f t="shared" ca="1" si="398"/>
        <v>0</v>
      </c>
      <c r="NW95" s="557">
        <f t="shared" ca="1" si="398"/>
        <v>0</v>
      </c>
      <c r="NX95" s="557">
        <f t="shared" ca="1" si="398"/>
        <v>0</v>
      </c>
      <c r="NY95" s="557">
        <f t="shared" ca="1" si="398"/>
        <v>0</v>
      </c>
      <c r="NZ95" s="557">
        <f t="shared" ca="1" si="398"/>
        <v>0</v>
      </c>
      <c r="OA95" s="557">
        <f t="shared" ca="1" si="398"/>
        <v>0</v>
      </c>
      <c r="OB95" s="557">
        <f t="shared" ca="1" si="399"/>
        <v>0</v>
      </c>
      <c r="OC95" s="557">
        <f t="shared" ca="1" si="399"/>
        <v>0</v>
      </c>
      <c r="OD95" s="557">
        <f t="shared" ca="1" si="399"/>
        <v>0</v>
      </c>
      <c r="OE95" s="557">
        <f t="shared" ca="1" si="399"/>
        <v>0</v>
      </c>
      <c r="OF95" s="557">
        <f t="shared" ca="1" si="399"/>
        <v>0</v>
      </c>
      <c r="OG95" s="557">
        <f t="shared" ca="1" si="399"/>
        <v>0</v>
      </c>
      <c r="OH95" s="557">
        <f t="shared" ca="1" si="399"/>
        <v>0</v>
      </c>
      <c r="OI95" s="557">
        <f t="shared" ca="1" si="399"/>
        <v>0</v>
      </c>
      <c r="OJ95" s="557">
        <f t="shared" ca="1" si="399"/>
        <v>0</v>
      </c>
      <c r="OK95" s="557">
        <f t="shared" ca="1" si="399"/>
        <v>0</v>
      </c>
      <c r="OL95" s="557">
        <f t="shared" ca="1" si="400"/>
        <v>0</v>
      </c>
      <c r="OM95" s="557">
        <f t="shared" ca="1" si="400"/>
        <v>0</v>
      </c>
      <c r="ON95" s="557">
        <f t="shared" ca="1" si="400"/>
        <v>0</v>
      </c>
      <c r="OO95" s="557">
        <f t="shared" ca="1" si="400"/>
        <v>0</v>
      </c>
      <c r="OP95" s="557">
        <f t="shared" ca="1" si="400"/>
        <v>0</v>
      </c>
      <c r="OQ95" s="557">
        <f t="shared" ca="1" si="400"/>
        <v>0</v>
      </c>
      <c r="OR95" s="557">
        <f t="shared" ca="1" si="400"/>
        <v>0</v>
      </c>
      <c r="OS95" s="557">
        <f t="shared" ca="1" si="400"/>
        <v>0</v>
      </c>
      <c r="OT95" s="557">
        <f t="shared" ca="1" si="400"/>
        <v>0</v>
      </c>
      <c r="OU95" s="557">
        <f t="shared" ca="1" si="400"/>
        <v>0</v>
      </c>
      <c r="OV95" s="557">
        <f t="shared" ca="1" si="401"/>
        <v>0</v>
      </c>
      <c r="OW95" s="557">
        <f t="shared" ca="1" si="401"/>
        <v>0</v>
      </c>
      <c r="OX95" s="557">
        <f t="shared" ca="1" si="401"/>
        <v>0</v>
      </c>
      <c r="OY95" s="557">
        <f t="shared" ca="1" si="401"/>
        <v>0</v>
      </c>
      <c r="OZ95" s="557">
        <f t="shared" ca="1" si="401"/>
        <v>0</v>
      </c>
      <c r="PA95" s="557">
        <f t="shared" ca="1" si="401"/>
        <v>0</v>
      </c>
      <c r="PB95" s="557">
        <f t="shared" ca="1" si="401"/>
        <v>0</v>
      </c>
      <c r="PC95" s="557">
        <f t="shared" ca="1" si="401"/>
        <v>0</v>
      </c>
      <c r="PD95" s="557">
        <f t="shared" ca="1" si="401"/>
        <v>0</v>
      </c>
      <c r="PE95" s="557">
        <f t="shared" ca="1" si="401"/>
        <v>0</v>
      </c>
      <c r="PF95" s="557">
        <f t="shared" ca="1" si="402"/>
        <v>0</v>
      </c>
      <c r="PG95" s="557">
        <f t="shared" ca="1" si="402"/>
        <v>0</v>
      </c>
      <c r="PH95" s="557">
        <f t="shared" ca="1" si="402"/>
        <v>0</v>
      </c>
      <c r="PI95" s="557">
        <f t="shared" ca="1" si="402"/>
        <v>0</v>
      </c>
      <c r="PJ95" s="557">
        <f t="shared" ca="1" si="402"/>
        <v>0</v>
      </c>
      <c r="PK95" s="557">
        <f t="shared" ca="1" si="402"/>
        <v>0</v>
      </c>
      <c r="PL95" s="557">
        <f t="shared" ca="1" si="402"/>
        <v>0</v>
      </c>
      <c r="PM95" s="557">
        <f t="shared" ca="1" si="402"/>
        <v>0</v>
      </c>
      <c r="PN95" s="557">
        <f t="shared" ca="1" si="402"/>
        <v>0</v>
      </c>
      <c r="PO95" s="557">
        <f t="shared" ca="1" si="402"/>
        <v>0</v>
      </c>
      <c r="PP95" s="557">
        <f t="shared" ca="1" si="403"/>
        <v>0</v>
      </c>
      <c r="PQ95" s="557">
        <f t="shared" ca="1" si="403"/>
        <v>0</v>
      </c>
      <c r="PR95" s="557">
        <f t="shared" ca="1" si="403"/>
        <v>0</v>
      </c>
      <c r="PS95" s="557">
        <f t="shared" ca="1" si="403"/>
        <v>0</v>
      </c>
      <c r="PT95" s="557">
        <f t="shared" ca="1" si="403"/>
        <v>0</v>
      </c>
      <c r="PU95" s="557">
        <f t="shared" ca="1" si="403"/>
        <v>0</v>
      </c>
      <c r="PV95" s="557">
        <f t="shared" ca="1" si="403"/>
        <v>0</v>
      </c>
      <c r="PW95" s="557">
        <f t="shared" ca="1" si="403"/>
        <v>0</v>
      </c>
      <c r="PX95" s="557">
        <f t="shared" ca="1" si="403"/>
        <v>0</v>
      </c>
      <c r="PY95" s="557">
        <f t="shared" ca="1" si="403"/>
        <v>0</v>
      </c>
      <c r="PZ95" s="557">
        <f t="shared" ca="1" si="404"/>
        <v>0</v>
      </c>
      <c r="QA95" s="557">
        <f t="shared" ca="1" si="404"/>
        <v>0</v>
      </c>
      <c r="QB95" s="557">
        <f t="shared" ca="1" si="404"/>
        <v>0</v>
      </c>
      <c r="QC95" s="557">
        <f t="shared" ca="1" si="404"/>
        <v>0</v>
      </c>
      <c r="QD95" s="557">
        <f t="shared" ca="1" si="404"/>
        <v>0</v>
      </c>
      <c r="QE95" s="557">
        <f t="shared" ca="1" si="404"/>
        <v>0</v>
      </c>
      <c r="QF95" s="557">
        <f t="shared" ca="1" si="404"/>
        <v>0</v>
      </c>
      <c r="QG95" s="557">
        <f t="shared" ca="1" si="404"/>
        <v>0</v>
      </c>
      <c r="QH95" s="557">
        <f t="shared" ca="1" si="404"/>
        <v>0</v>
      </c>
      <c r="QI95" s="557">
        <f t="shared" ca="1" si="404"/>
        <v>0</v>
      </c>
      <c r="QJ95" s="557">
        <f t="shared" ca="1" si="405"/>
        <v>0</v>
      </c>
      <c r="QK95" s="557">
        <f t="shared" ca="1" si="405"/>
        <v>0</v>
      </c>
      <c r="QL95" s="557">
        <f t="shared" ca="1" si="405"/>
        <v>0</v>
      </c>
      <c r="QM95" s="557">
        <f t="shared" ca="1" si="405"/>
        <v>0</v>
      </c>
      <c r="QN95" s="557">
        <f t="shared" ca="1" si="405"/>
        <v>0</v>
      </c>
      <c r="QO95" s="557">
        <f t="shared" ca="1" si="405"/>
        <v>0</v>
      </c>
      <c r="QP95" s="557">
        <f t="shared" ca="1" si="405"/>
        <v>0</v>
      </c>
      <c r="QQ95" s="557">
        <f t="shared" ca="1" si="405"/>
        <v>0</v>
      </c>
      <c r="QR95" s="557">
        <f t="shared" ca="1" si="405"/>
        <v>0</v>
      </c>
      <c r="QS95" s="557">
        <f t="shared" ca="1" si="405"/>
        <v>0</v>
      </c>
      <c r="QT95" s="557">
        <f t="shared" ca="1" si="406"/>
        <v>0</v>
      </c>
      <c r="QU95" s="557">
        <f t="shared" ca="1" si="406"/>
        <v>0</v>
      </c>
      <c r="QV95" s="557">
        <f t="shared" ca="1" si="406"/>
        <v>0</v>
      </c>
      <c r="QW95" s="557">
        <f t="shared" ca="1" si="406"/>
        <v>0</v>
      </c>
      <c r="QX95" s="557">
        <f t="shared" ca="1" si="406"/>
        <v>0</v>
      </c>
      <c r="QY95" s="557">
        <f t="shared" ca="1" si="406"/>
        <v>0</v>
      </c>
      <c r="QZ95" s="557">
        <f t="shared" ca="1" si="406"/>
        <v>0</v>
      </c>
      <c r="RA95" s="557">
        <f t="shared" ca="1" si="406"/>
        <v>0</v>
      </c>
      <c r="RB95" s="557">
        <f t="shared" ca="1" si="406"/>
        <v>0</v>
      </c>
      <c r="RC95" s="557">
        <f t="shared" ca="1" si="406"/>
        <v>0</v>
      </c>
      <c r="RD95" s="557">
        <f t="shared" ca="1" si="407"/>
        <v>0</v>
      </c>
      <c r="RE95" s="557">
        <f t="shared" ca="1" si="407"/>
        <v>0</v>
      </c>
      <c r="RF95" s="557">
        <f t="shared" ca="1" si="407"/>
        <v>0</v>
      </c>
      <c r="RG95" s="557">
        <f t="shared" ca="1" si="407"/>
        <v>0</v>
      </c>
      <c r="RH95" s="557">
        <f t="shared" ca="1" si="407"/>
        <v>0</v>
      </c>
      <c r="RI95" s="557">
        <f t="shared" ca="1" si="407"/>
        <v>0</v>
      </c>
      <c r="RJ95" s="557">
        <f t="shared" ca="1" si="407"/>
        <v>0</v>
      </c>
      <c r="RK95" s="557">
        <f t="shared" ca="1" si="407"/>
        <v>0</v>
      </c>
      <c r="RL95" s="557">
        <f t="shared" ca="1" si="407"/>
        <v>0</v>
      </c>
      <c r="RM95" s="557">
        <f t="shared" ca="1" si="407"/>
        <v>0</v>
      </c>
      <c r="RN95" s="557">
        <f t="shared" ca="1" si="408"/>
        <v>0</v>
      </c>
      <c r="RO95" s="557">
        <f t="shared" ca="1" si="408"/>
        <v>0</v>
      </c>
      <c r="RP95" s="557">
        <f t="shared" ca="1" si="408"/>
        <v>0</v>
      </c>
      <c r="RQ95" s="557">
        <f t="shared" ca="1" si="408"/>
        <v>0</v>
      </c>
      <c r="RR95" s="557">
        <f t="shared" ca="1" si="408"/>
        <v>0</v>
      </c>
      <c r="RS95" s="557">
        <f t="shared" ca="1" si="408"/>
        <v>0</v>
      </c>
      <c r="RT95" s="557">
        <f t="shared" ca="1" si="408"/>
        <v>0</v>
      </c>
      <c r="RU95" s="557">
        <f t="shared" ca="1" si="408"/>
        <v>0</v>
      </c>
      <c r="RV95" s="557">
        <f t="shared" ca="1" si="408"/>
        <v>0</v>
      </c>
      <c r="RW95" s="557">
        <f t="shared" ca="1" si="408"/>
        <v>0</v>
      </c>
      <c r="RX95" s="557">
        <f t="shared" ca="1" si="409"/>
        <v>0</v>
      </c>
      <c r="RY95" s="557">
        <f t="shared" ca="1" si="409"/>
        <v>0</v>
      </c>
      <c r="RZ95" s="557">
        <f t="shared" ca="1" si="409"/>
        <v>0</v>
      </c>
      <c r="SA95" s="557">
        <f t="shared" ca="1" si="409"/>
        <v>0</v>
      </c>
      <c r="SB95" s="557">
        <f t="shared" ca="1" si="409"/>
        <v>0</v>
      </c>
      <c r="SC95" s="557">
        <f t="shared" ca="1" si="409"/>
        <v>0</v>
      </c>
      <c r="SD95" s="557">
        <f t="shared" ca="1" si="409"/>
        <v>0</v>
      </c>
      <c r="SE95" s="557">
        <f t="shared" ca="1" si="409"/>
        <v>0</v>
      </c>
      <c r="SF95" s="557">
        <f t="shared" ca="1" si="409"/>
        <v>0</v>
      </c>
      <c r="SG95" s="557">
        <f t="shared" ca="1" si="409"/>
        <v>0</v>
      </c>
      <c r="SH95" s="557">
        <f t="shared" ca="1" si="410"/>
        <v>0</v>
      </c>
      <c r="SI95" s="557">
        <f t="shared" ca="1" si="410"/>
        <v>0</v>
      </c>
      <c r="SJ95" s="557">
        <f t="shared" ca="1" si="410"/>
        <v>0</v>
      </c>
      <c r="SK95" s="557">
        <f t="shared" ca="1" si="410"/>
        <v>0</v>
      </c>
      <c r="SL95" s="557">
        <f t="shared" ca="1" si="410"/>
        <v>0</v>
      </c>
      <c r="SM95" s="557">
        <f t="shared" ca="1" si="410"/>
        <v>0</v>
      </c>
      <c r="SN95" s="557">
        <f t="shared" ca="1" si="410"/>
        <v>0</v>
      </c>
      <c r="SO95" s="557">
        <f t="shared" ca="1" si="410"/>
        <v>0</v>
      </c>
      <c r="SP95" s="557">
        <f t="shared" ca="1" si="410"/>
        <v>0</v>
      </c>
      <c r="SQ95" s="557">
        <f t="shared" ca="1" si="410"/>
        <v>0</v>
      </c>
      <c r="SR95" s="557">
        <f t="shared" ca="1" si="411"/>
        <v>0</v>
      </c>
      <c r="SS95" s="557">
        <f t="shared" ca="1" si="411"/>
        <v>0</v>
      </c>
      <c r="ST95" s="557">
        <f t="shared" ca="1" si="411"/>
        <v>0</v>
      </c>
      <c r="SU95" s="557">
        <f t="shared" ca="1" si="411"/>
        <v>0</v>
      </c>
      <c r="SV95" s="557">
        <f t="shared" ca="1" si="411"/>
        <v>0</v>
      </c>
      <c r="SW95" s="557">
        <f t="shared" ca="1" si="411"/>
        <v>0</v>
      </c>
      <c r="SX95" s="557">
        <f t="shared" ca="1" si="411"/>
        <v>0</v>
      </c>
      <c r="SY95" s="557">
        <f t="shared" ca="1" si="411"/>
        <v>0</v>
      </c>
      <c r="SZ95" s="557">
        <f t="shared" ca="1" si="411"/>
        <v>0</v>
      </c>
      <c r="TA95" s="557">
        <f t="shared" ca="1" si="411"/>
        <v>0</v>
      </c>
      <c r="TB95" s="557">
        <f t="shared" ca="1" si="412"/>
        <v>0</v>
      </c>
      <c r="TC95" s="557">
        <f t="shared" ca="1" si="412"/>
        <v>0</v>
      </c>
      <c r="TD95" s="557">
        <f t="shared" ca="1" si="412"/>
        <v>0</v>
      </c>
      <c r="TE95" s="557">
        <f t="shared" ca="1" si="412"/>
        <v>0</v>
      </c>
      <c r="TF95" s="557">
        <f t="shared" ca="1" si="412"/>
        <v>0</v>
      </c>
      <c r="TG95" s="557">
        <f t="shared" ca="1" si="412"/>
        <v>0</v>
      </c>
      <c r="TH95" s="557">
        <f t="shared" ca="1" si="412"/>
        <v>0</v>
      </c>
      <c r="TI95" s="557">
        <f t="shared" ca="1" si="412"/>
        <v>0</v>
      </c>
      <c r="TJ95" s="557">
        <f t="shared" ca="1" si="412"/>
        <v>0</v>
      </c>
      <c r="TK95" s="557">
        <f t="shared" ca="1" si="412"/>
        <v>0</v>
      </c>
      <c r="TL95" s="557">
        <f t="shared" ca="1" si="413"/>
        <v>0</v>
      </c>
      <c r="TM95" s="557">
        <f t="shared" ca="1" si="413"/>
        <v>0</v>
      </c>
      <c r="TN95" s="557">
        <f t="shared" ca="1" si="413"/>
        <v>0</v>
      </c>
      <c r="TO95" s="557">
        <f t="shared" ca="1" si="413"/>
        <v>0</v>
      </c>
      <c r="TP95" s="557">
        <f t="shared" ca="1" si="413"/>
        <v>0</v>
      </c>
      <c r="TQ95" s="557">
        <f t="shared" ca="1" si="413"/>
        <v>0</v>
      </c>
      <c r="TR95" s="557">
        <f t="shared" ca="1" si="413"/>
        <v>0</v>
      </c>
      <c r="TS95" s="557">
        <f t="shared" ca="1" si="413"/>
        <v>0</v>
      </c>
      <c r="TT95" s="557">
        <f t="shared" ca="1" si="413"/>
        <v>0</v>
      </c>
      <c r="TU95" s="557">
        <f t="shared" ca="1" si="413"/>
        <v>0</v>
      </c>
      <c r="TV95" s="557">
        <f t="shared" ca="1" si="414"/>
        <v>0</v>
      </c>
      <c r="TW95" s="557">
        <f t="shared" ca="1" si="414"/>
        <v>0</v>
      </c>
      <c r="TX95" s="557">
        <f t="shared" ca="1" si="414"/>
        <v>0</v>
      </c>
      <c r="TY95" s="557">
        <f t="shared" ca="1" si="414"/>
        <v>0</v>
      </c>
      <c r="TZ95" s="557">
        <f t="shared" ca="1" si="414"/>
        <v>0</v>
      </c>
      <c r="UA95" s="557">
        <f t="shared" ca="1" si="414"/>
        <v>0</v>
      </c>
      <c r="UB95" s="557">
        <f t="shared" ca="1" si="414"/>
        <v>0</v>
      </c>
      <c r="UC95" s="557">
        <f t="shared" ca="1" si="414"/>
        <v>0</v>
      </c>
      <c r="UD95" s="557">
        <f t="shared" ca="1" si="414"/>
        <v>0</v>
      </c>
      <c r="UE95" s="557">
        <f t="shared" ca="1" si="414"/>
        <v>0</v>
      </c>
      <c r="UF95" s="557">
        <f t="shared" ca="1" si="415"/>
        <v>0</v>
      </c>
      <c r="UG95" s="557">
        <f t="shared" ca="1" si="415"/>
        <v>0</v>
      </c>
      <c r="UH95" s="557">
        <f t="shared" ca="1" si="415"/>
        <v>0</v>
      </c>
      <c r="UI95" s="557">
        <f t="shared" ca="1" si="415"/>
        <v>0</v>
      </c>
      <c r="UJ95" s="557">
        <f t="shared" ca="1" si="415"/>
        <v>0</v>
      </c>
      <c r="UK95" s="557">
        <f t="shared" ca="1" si="415"/>
        <v>0</v>
      </c>
      <c r="UL95" s="557">
        <f t="shared" ca="1" si="415"/>
        <v>0</v>
      </c>
      <c r="UM95" s="557">
        <f t="shared" ca="1" si="415"/>
        <v>0</v>
      </c>
      <c r="UN95" s="557">
        <f t="shared" ca="1" si="415"/>
        <v>0</v>
      </c>
      <c r="UO95" s="557">
        <f t="shared" ca="1" si="415"/>
        <v>0</v>
      </c>
      <c r="UP95" s="557">
        <f t="shared" ca="1" si="416"/>
        <v>0</v>
      </c>
      <c r="UQ95" s="557">
        <f t="shared" ca="1" si="416"/>
        <v>0</v>
      </c>
      <c r="UR95" s="557">
        <f t="shared" ca="1" si="416"/>
        <v>0</v>
      </c>
      <c r="US95" s="557">
        <f t="shared" ca="1" si="416"/>
        <v>0</v>
      </c>
      <c r="UT95" s="557">
        <f t="shared" ca="1" si="416"/>
        <v>0</v>
      </c>
      <c r="UU95" s="557">
        <f t="shared" ca="1" si="416"/>
        <v>0</v>
      </c>
      <c r="UV95" s="557">
        <f t="shared" ca="1" si="416"/>
        <v>0</v>
      </c>
      <c r="UW95" s="557">
        <f t="shared" ca="1" si="416"/>
        <v>0</v>
      </c>
      <c r="UX95" s="557">
        <f t="shared" ca="1" si="416"/>
        <v>0</v>
      </c>
      <c r="UY95" s="557">
        <f t="shared" ca="1" si="416"/>
        <v>0</v>
      </c>
      <c r="UZ95" s="557">
        <f t="shared" ca="1" si="416"/>
        <v>0</v>
      </c>
      <c r="VA95" s="557">
        <f t="shared" ca="1" si="416"/>
        <v>0</v>
      </c>
      <c r="VB95" s="557">
        <f t="shared" ca="1" si="416"/>
        <v>0</v>
      </c>
      <c r="VC95" s="557">
        <f t="shared" ca="1" si="416"/>
        <v>0</v>
      </c>
      <c r="VD95" s="557">
        <f t="shared" ca="1" si="416"/>
        <v>0</v>
      </c>
      <c r="VE95" s="557">
        <f t="shared" ca="1" si="416"/>
        <v>0</v>
      </c>
      <c r="VF95" s="557">
        <f t="shared" ca="1" si="416"/>
        <v>0</v>
      </c>
      <c r="VG95" s="557">
        <f t="shared" ca="1" si="416"/>
        <v>0</v>
      </c>
      <c r="VH95" s="557">
        <f t="shared" ca="1" si="416"/>
        <v>0</v>
      </c>
      <c r="VI95" s="557">
        <f t="shared" ca="1" si="416"/>
        <v>0</v>
      </c>
      <c r="VJ95" s="557">
        <f t="shared" ca="1" si="416"/>
        <v>0</v>
      </c>
      <c r="VK95" s="557">
        <f t="shared" ca="1" si="416"/>
        <v>0</v>
      </c>
      <c r="VL95" s="557">
        <f t="shared" ca="1" si="416"/>
        <v>0</v>
      </c>
      <c r="VM95" s="557">
        <f t="shared" ca="1" si="416"/>
        <v>0</v>
      </c>
      <c r="VN95" s="557">
        <f t="shared" ca="1" si="416"/>
        <v>0</v>
      </c>
      <c r="VO95" s="557">
        <f t="shared" ca="1" si="416"/>
        <v>0</v>
      </c>
      <c r="VP95" s="189">
        <f t="shared" ca="1" si="301"/>
        <v>0</v>
      </c>
      <c r="VQ95" s="189">
        <f t="shared" ca="1" si="301"/>
        <v>0</v>
      </c>
      <c r="VR95" s="189">
        <f t="shared" ca="1" si="301"/>
        <v>0</v>
      </c>
      <c r="VS95" s="189">
        <f t="shared" ca="1" si="301"/>
        <v>0</v>
      </c>
      <c r="VT95" s="189">
        <f t="shared" ca="1" si="301"/>
        <v>0</v>
      </c>
      <c r="VU95" s="230">
        <f t="shared" ca="1" si="302"/>
        <v>0</v>
      </c>
      <c r="VV95" s="189">
        <f t="shared" ca="1" si="303"/>
        <v>0</v>
      </c>
      <c r="VW95" s="189">
        <f t="shared" ca="1" si="303"/>
        <v>0</v>
      </c>
      <c r="VX95" s="189">
        <f t="shared" ca="1" si="303"/>
        <v>0</v>
      </c>
      <c r="VY95" s="189">
        <f t="shared" ca="1" si="303"/>
        <v>0</v>
      </c>
      <c r="VZ95" s="189">
        <f t="shared" ca="1" si="303"/>
        <v>0</v>
      </c>
      <c r="WA95" s="230">
        <f t="shared" ca="1" si="304"/>
        <v>0</v>
      </c>
      <c r="WB95" s="231">
        <f t="shared" ca="1" si="305"/>
        <v>0</v>
      </c>
      <c r="WC95" s="231">
        <f t="shared" ca="1" si="305"/>
        <v>0</v>
      </c>
      <c r="WD95" s="231">
        <f t="shared" ca="1" si="305"/>
        <v>0</v>
      </c>
      <c r="WE95" s="231">
        <f t="shared" ca="1" si="305"/>
        <v>0</v>
      </c>
      <c r="WF95" s="544">
        <f t="shared" ca="1" si="306"/>
        <v>0</v>
      </c>
      <c r="WG95" s="231">
        <f t="shared" ca="1" si="307"/>
        <v>0</v>
      </c>
      <c r="WH95" s="231">
        <f t="shared" ca="1" si="307"/>
        <v>0</v>
      </c>
      <c r="WI95" s="231">
        <f t="shared" ca="1" si="307"/>
        <v>0</v>
      </c>
      <c r="WJ95" s="231">
        <f t="shared" ca="1" si="307"/>
        <v>0</v>
      </c>
      <c r="WK95" s="544">
        <f t="shared" ca="1" si="308"/>
        <v>0</v>
      </c>
      <c r="WL95" s="544">
        <f t="shared" ca="1" si="308"/>
        <v>0</v>
      </c>
      <c r="WM95" s="544">
        <f t="shared" ca="1" si="308"/>
        <v>0</v>
      </c>
      <c r="WN95" s="544">
        <f t="shared" ca="1" si="308"/>
        <v>0</v>
      </c>
      <c r="WO95" s="544">
        <f t="shared" ca="1" si="308"/>
        <v>0</v>
      </c>
      <c r="WP95" s="544">
        <f t="shared" ca="1" si="308"/>
        <v>0</v>
      </c>
      <c r="WQ95" s="544">
        <f t="shared" ca="1" si="308"/>
        <v>0</v>
      </c>
      <c r="WR95" s="535" cm="1">
        <f t="array" aca="1" ref="WR95" ca="1">INDEX(WR$13:WR94,$B95+1,1)</f>
        <v>0</v>
      </c>
      <c r="WS95" s="411">
        <f t="shared" ca="1" si="309"/>
        <v>67</v>
      </c>
      <c r="WT95" s="18"/>
      <c r="WU95" s="535" cm="1">
        <f t="array" aca="1" ref="WU95" ca="1">INDEX(WU$13:WU94,$B95+1,1)</f>
        <v>0</v>
      </c>
      <c r="WV95" s="411">
        <f t="shared" si="310"/>
        <v>0</v>
      </c>
      <c r="WW95" s="535" cm="1">
        <f t="array" aca="1" ref="WW95" ca="1">INDEX(WW$13:WW94,$B95+1,1)</f>
        <v>0</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535" t="str" cm="1">
        <f t="array" aca="1" ref="XH95" ca="1">INDEX(XH$13:XH94,$B95+1,1)</f>
        <v>-</v>
      </c>
      <c r="XI95" s="535" t="str" cm="1">
        <f t="array" aca="1" ref="XI95" ca="1">INDEX(XI$13:XI94,$B95+1,1)</f>
        <v>-</v>
      </c>
      <c r="XJ95" s="535" t="str" cm="1">
        <f t="array" aca="1" ref="XJ95" ca="1">INDEX(XJ$13:XJ94,$B95+1,1)</f>
        <v>-</v>
      </c>
      <c r="XK95" s="535" t="str" cm="1">
        <f t="array" aca="1" ref="XK95" ca="1">INDEX(XK$13:XK94,$B95+1,1)</f>
        <v>-</v>
      </c>
      <c r="XL95" s="535" t="str" cm="1">
        <f t="array" aca="1" ref="XL95" ca="1">INDEX(XL$13:XL94,$B95+1,1)</f>
        <v>-</v>
      </c>
      <c r="XM95" s="535" t="str" cm="1">
        <f t="array" aca="1" ref="XM95" ca="1">INDEX(XM$13:XM94,$B95+1,1)</f>
        <v>-</v>
      </c>
      <c r="XN95" s="18"/>
      <c r="XO95" s="411" t="b">
        <f t="shared" ca="1" si="311"/>
        <v>0</v>
      </c>
      <c r="XP95" s="535" t="str" cm="1">
        <f t="array" aca="1" ref="XP95" ca="1">INDEX(XP$13:XP94,$B95+1,1)</f>
        <v>-</v>
      </c>
      <c r="XQ95" s="535" t="str" cm="1">
        <f t="array" aca="1" ref="XQ95" ca="1">INDEX(XQ$13:XQ94,$B95+1,1)</f>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411">
        <f t="shared" ca="1" si="312"/>
        <v>0.35</v>
      </c>
      <c r="XW95" s="535" cm="1">
        <f t="array" aca="1" ref="XW95" ca="1">INDEX(XW$13:XW94,$B95+1,1)</f>
        <v>0</v>
      </c>
      <c r="XX95" s="535" cm="1">
        <f t="array" aca="1" ref="XX95" ca="1">INDEX(XX$13:XX94,$B95+1,1)</f>
        <v>0</v>
      </c>
      <c r="XY95" s="535" cm="1">
        <f t="array" aca="1" ref="XY95" ca="1">INDEX(XY$13:XY94,$B95+1,1)</f>
        <v>1</v>
      </c>
      <c r="XZ95" s="535" cm="1">
        <f t="array" aca="1" ref="XZ95" ca="1">INDEX(XZ$13:XZ94,$B95+1,1)</f>
        <v>0</v>
      </c>
      <c r="YA95" s="535" t="str" cm="1">
        <f t="array" aca="1" ref="YA95" ca="1">INDEX(YA$13:YA94,$B95+1,1)</f>
        <v>-</v>
      </c>
      <c r="YB95" s="545" cm="1">
        <f t="array" ref="YB95">INDEX(i.AgeJ,$AD95,1)</f>
        <v>0</v>
      </c>
      <c r="YC95" s="535" t="str" cm="1">
        <f t="array" aca="1" ref="YC95" ca="1">INDEX(YC$13:YC94,$B95+1,1)</f>
        <v>-</v>
      </c>
      <c r="YD95" s="411" t="str">
        <f t="shared" si="313"/>
        <v>-</v>
      </c>
      <c r="YE95" s="411" t="str">
        <f t="shared" si="313"/>
        <v>-</v>
      </c>
      <c r="YF95" s="535" t="str" cm="1">
        <f t="array" aca="1" ref="YF95" ca="1">INDEX(YF$13:YF94,$B95+1,1)</f>
        <v>-</v>
      </c>
      <c r="YG95" s="535" t="str" cm="1">
        <f t="array" aca="1" ref="YG95" ca="1">INDEX(YG$13:YG94,$B95+1,1)</f>
        <v>-</v>
      </c>
      <c r="YH95" s="535" t="str" cm="1">
        <f t="array" aca="1" ref="YH95" ca="1">INDEX(YH$13:YH94,$B95+1,1)</f>
        <v>-</v>
      </c>
      <c r="YI95" s="535" t="str" cm="1">
        <f t="array" aca="1" ref="YI95" ca="1">INDEX(YI$13:YI94,$B95+1,1)</f>
        <v>-</v>
      </c>
      <c r="YJ95" s="535" t="str" cm="1">
        <f t="array" aca="1" ref="YJ95" ca="1">INDEX(YJ$13:YJ94,$B95+1,1)</f>
        <v>-</v>
      </c>
      <c r="YK95" s="535" t="b" cm="1">
        <f t="array" aca="1" ref="YK95" ca="1">INDEX(YK$13:YK94,$B95+1,1)</f>
        <v>1</v>
      </c>
      <c r="YL95" s="535" t="str" cm="1">
        <f t="array" aca="1" ref="YL95" ca="1">INDEX(YL$13:YL94,$B95+1,1)</f>
        <v>-</v>
      </c>
      <c r="YM95" s="535" cm="1">
        <f t="array" aca="1" ref="YM95" ca="1">INDEX(YM$13:YM94,$B95+1,1)</f>
        <v>0</v>
      </c>
      <c r="YN95" s="535" cm="1">
        <f t="array" aca="1" ref="YN95" ca="1">INDEX(YN$13:YN94,$B95+1,1)</f>
        <v>0</v>
      </c>
      <c r="YO95" s="535" cm="1">
        <f t="array" aca="1" ref="YO95" ca="1">INDEX(YO$13:YO94,$B95+1,1)</f>
        <v>0</v>
      </c>
      <c r="YP95" s="18"/>
      <c r="YQ95" s="411">
        <f t="shared" si="314"/>
        <v>50</v>
      </c>
      <c r="YR95" s="411">
        <f t="shared" si="314"/>
        <v>50</v>
      </c>
      <c r="YS95" s="411">
        <f t="shared" si="314"/>
        <v>50</v>
      </c>
      <c r="YT95" s="411">
        <f t="shared" si="314"/>
        <v>50</v>
      </c>
      <c r="YU95" s="535" cm="1">
        <f t="array" aca="1" ref="YU95" ca="1">INDEX(YU$13:YU94,$B95+1,1)</f>
        <v>1</v>
      </c>
      <c r="YV95" s="535" cm="1">
        <f t="array" aca="1" ref="YV95" ca="1">INDEX(YV$13:YV94,$B95+1,1)</f>
        <v>1</v>
      </c>
      <c r="YW95" s="535" cm="1">
        <f t="array" aca="1" ref="YW95" ca="1">INDEX(YW$13:YW94,$B95+1,1)</f>
        <v>1</v>
      </c>
      <c r="YX95" s="535" cm="1">
        <f t="array" aca="1" ref="YX95" ca="1">INDEX(YX$13:YX94,$B95+1,1)</f>
        <v>1</v>
      </c>
      <c r="YY95" s="535" t="str" cm="1">
        <f t="array" aca="1" ref="YY95" ca="1">INDEX(YY$13:YY94,$B95+1,1)</f>
        <v>-</v>
      </c>
      <c r="YZ95" s="535" t="str" cm="1">
        <f t="array" aca="1" ref="YZ95" ca="1">INDEX(YZ$13:YZ94,$B95+1,1)</f>
        <v>-</v>
      </c>
      <c r="ZA95" s="535" t="str" cm="1">
        <f t="array" aca="1" ref="ZA95" ca="1">INDEX(ZA$13:ZA94,$B95+1,1)</f>
        <v>-</v>
      </c>
      <c r="ZB95" s="535" t="str" cm="1">
        <f t="array" aca="1" ref="ZB95" ca="1">INDEX(ZB$13:ZB94,$B95+1,1)</f>
        <v>-</v>
      </c>
      <c r="ZC95" s="535" t="str" cm="1">
        <f t="array" aca="1" ref="ZC95" ca="1">INDEX(ZC$13:ZC94,$B95+1,1)</f>
        <v>-</v>
      </c>
      <c r="ZD95" s="18"/>
      <c r="ZE95" s="411">
        <f t="shared" ca="1" si="315"/>
        <v>1</v>
      </c>
      <c r="ZF95" s="18"/>
      <c r="ZG95" s="535" t="str" cm="1">
        <f t="array" aca="1" ref="ZG95" ca="1">INDEX(ZG$13:ZG94,$B95+1,1)</f>
        <v>-</v>
      </c>
      <c r="ZH95" s="535" t="str" cm="1">
        <f t="array" aca="1" ref="ZH95" ca="1">INDEX(ZH$13:ZH94,$B95+1,1)</f>
        <v>-</v>
      </c>
      <c r="ZI95" s="535" t="str" cm="1">
        <f t="array" aca="1" ref="ZI95" ca="1">INDEX(ZI$13:ZI94,$B95+1,1)</f>
        <v>-</v>
      </c>
      <c r="ZJ95" s="535" t="str" cm="1">
        <f t="array" aca="1" ref="ZJ95" ca="1">INDEX(ZJ$13:ZJ94,$B95+1,1)</f>
        <v>-</v>
      </c>
      <c r="ZK95" s="535" t="str" cm="1">
        <f t="array" aca="1" ref="ZK95" ca="1">INDEX(ZK$13:ZK94,$B95+1,1)</f>
        <v>-</v>
      </c>
      <c r="ZL95" s="535" t="str" cm="1">
        <f t="array" aca="1" ref="ZL95" ca="1">INDEX(ZL$13:ZL94,$B95+1,1)</f>
        <v>-</v>
      </c>
      <c r="ZM95" s="535" t="str" cm="1">
        <f t="array" aca="1" ref="ZM95" ca="1">INDEX(ZM$13:ZM94,$B95+1,1)</f>
        <v>-</v>
      </c>
      <c r="ZN95" s="535" t="str" cm="1">
        <f t="array" aca="1" ref="ZN95" ca="1">INDEX(ZN$13:ZN94,$B95+1,1)</f>
        <v>-</v>
      </c>
      <c r="ZO95" s="543">
        <f t="shared" si="316"/>
        <v>652</v>
      </c>
      <c r="ZP95" s="543">
        <f t="shared" si="316"/>
        <v>686</v>
      </c>
      <c r="ZQ95" s="543">
        <f t="shared" si="316"/>
        <v>721</v>
      </c>
      <c r="ZR95" s="459">
        <f t="shared" si="317"/>
        <v>469</v>
      </c>
      <c r="ZS95" s="459">
        <f t="shared" si="317"/>
        <v>504</v>
      </c>
      <c r="ZT95" s="459">
        <f t="shared" si="317"/>
        <v>539</v>
      </c>
      <c r="ZU95" s="459">
        <f t="shared" si="318"/>
        <v>385</v>
      </c>
      <c r="ZV95" s="459">
        <f t="shared" si="318"/>
        <v>420</v>
      </c>
      <c r="ZW95" s="459">
        <f t="shared" si="318"/>
        <v>455</v>
      </c>
      <c r="ZX95" s="535" t="str" cm="1">
        <f t="array" aca="1" ref="ZX95" ca="1">INDEX(ZX$13:ZX94,$B95+1,1)</f>
        <v>-</v>
      </c>
      <c r="ZY95" s="535" t="str" cm="1">
        <f t="array" aca="1" ref="ZY95" ca="1">INDEX(ZY$13:ZY94,$B95+1,1)</f>
        <v>-</v>
      </c>
      <c r="ZZ95" s="535" t="str" cm="1">
        <f t="array" aca="1" ref="ZZ95" ca="1">INDEX(ZZ$13:ZZ94,$B95+1,1)</f>
        <v>-</v>
      </c>
      <c r="AAA95" s="535" t="str" cm="1">
        <f t="array" aca="1" ref="AAA95" ca="1">INDEX(AAA$13:AAA94,$B95+1,1)</f>
        <v>-</v>
      </c>
      <c r="AAB95" s="535" t="str" cm="1">
        <f t="array" aca="1" ref="AAB95" ca="1">INDEX(AAB$13:AAB94,$B95+1,1)</f>
        <v>-</v>
      </c>
      <c r="AAC95" s="535" t="str" cm="1">
        <f t="array" aca="1" ref="AAC95" ca="1">INDEX(AAC$13:AAC94,$B95+1,1)</f>
        <v>-</v>
      </c>
      <c r="AAD95" s="535" t="str" cm="1">
        <f t="array" aca="1" ref="AAD95" ca="1">INDEX(AAD$13:AAD94,$B95+1,1)</f>
        <v>-</v>
      </c>
      <c r="AAE95" s="535" t="str" cm="1">
        <f t="array" aca="1" ref="AAE95" ca="1">INDEX(AAE$13:AAE94,$B95+1,1)</f>
        <v>-</v>
      </c>
      <c r="AAF95" s="535" t="str" cm="1">
        <f t="array" aca="1" ref="AAF95" ca="1">INDEX(AAF$13:AAF94,$B95+1,1)</f>
        <v>-</v>
      </c>
      <c r="AAG95" s="535" t="str" cm="1">
        <f t="array" aca="1" ref="AAG95" ca="1">INDEX(AAG$13:AAG94,$B95+1,1)</f>
        <v>-</v>
      </c>
      <c r="AAH95" s="535" t="str" cm="1">
        <f t="array" aca="1" ref="AAH95" ca="1">INDEX(AAH$13:AAH94,$B95+1,1)</f>
        <v>-</v>
      </c>
      <c r="AAI95" s="535" t="str" cm="1">
        <f t="array" aca="1" ref="AAI95" ca="1">INDEX(AAI$13:AAI94,$B95+1,1)</f>
        <v>-</v>
      </c>
      <c r="AAJ95" s="535" t="str" cm="1">
        <f t="array" aca="1" ref="AAJ95" ca="1">INDEX(AAJ$13:AAJ94,$B95+1,1)</f>
        <v>-</v>
      </c>
      <c r="AAK95" s="535" t="str" cm="1">
        <f t="array" aca="1" ref="AAK95" ca="1">INDEX(AAK$13:AAK94,$B95+1,1)</f>
        <v>-</v>
      </c>
      <c r="AAL95" s="535" cm="1">
        <f t="array" aca="1" ref="AAL95" ca="1">INDEX(AAL$13:AAL94,$B95+1,1)</f>
        <v>0</v>
      </c>
      <c r="AAM95" s="535" t="str" cm="1">
        <f t="array" aca="1" ref="AAM95" ca="1">INDEX(AAM$13:AAM94,$B95+1,1)</f>
        <v>-</v>
      </c>
      <c r="AAN95" s="535" t="str" cm="1">
        <f t="array" aca="1" ref="AAN95" ca="1">INDEX(AAN$13:AAN94,$B95+1,1)</f>
        <v>-</v>
      </c>
      <c r="AAO95" s="535" t="str" cm="1">
        <f t="array" aca="1" ref="AAO95" ca="1">INDEX(AAO$13:AAO94,$B95+1,1)</f>
        <v>-</v>
      </c>
      <c r="AAP95" s="535" t="str" cm="1">
        <f t="array" aca="1" ref="AAP95" ca="1">INDEX(AAP$13:AAP94,$B95+1,1)</f>
        <v>-</v>
      </c>
      <c r="AAQ95" s="535" t="str" cm="1">
        <f t="array" aca="1" ref="AAQ95" ca="1">INDEX(AAQ$13:AAQ94,$B95+1,1)</f>
        <v>-</v>
      </c>
      <c r="AAR95" s="535" cm="1">
        <f t="array" aca="1" ref="AAR95" ca="1">INDEX(AAR$13:AAR94,$B95+1,1)</f>
        <v>0</v>
      </c>
      <c r="AAS95" s="535" t="str" cm="1">
        <f t="array" aca="1" ref="AAS95" ca="1">INDEX(AAS$13:AAS94,$B95+1,1)</f>
        <v>-</v>
      </c>
      <c r="AAT95" s="535" t="str" cm="1">
        <f t="array" aca="1" ref="AAT95" ca="1">INDEX(AAT$13:AAT94,$B95+1,1)</f>
        <v>-</v>
      </c>
      <c r="AAU95" s="535" t="str" cm="1">
        <f t="array" aca="1" ref="AAU95" ca="1">INDEX(AAU$13:AAU94,$B95+1,1)</f>
        <v>-</v>
      </c>
      <c r="AAV95" s="535" cm="1">
        <f t="array" aca="1" ref="AAV95" ca="1">INDEX(AAV$13:AAV94,$B95+1,1)</f>
        <v>1</v>
      </c>
      <c r="AAW95" s="535" cm="1">
        <f t="array" aca="1" ref="AAW95" ca="1">INDEX(AAW$13:AAW94,$B95+1,1)</f>
        <v>1</v>
      </c>
      <c r="AAX95" s="535" t="str" cm="1">
        <f t="array" aca="1" ref="AAX95" ca="1">INDEX(AAX$13:AAX94,$B95+1,1)</f>
        <v>-</v>
      </c>
      <c r="AAY95" s="535" t="str" cm="1">
        <f t="array" aca="1" ref="AAY95" ca="1">INDEX(AAY$13:AAY94,$B95+1,1)</f>
        <v>-</v>
      </c>
      <c r="AAZ95" s="535" t="str" cm="1">
        <f t="array" aca="1" ref="AAZ95" ca="1">INDEX(AAZ$13:AAZ94,$B95+1,1)</f>
        <v>-</v>
      </c>
      <c r="ABA95" s="535" t="str" cm="1">
        <f t="array" aca="1" ref="ABA95" ca="1">INDEX(ABA$13:ABA94,$B95+1,1)</f>
        <v>-</v>
      </c>
      <c r="ABB95" s="535" t="str" cm="1">
        <f t="array" aca="1" ref="ABB95" ca="1">INDEX(ABB$13:ABB94,$B95+1,1)</f>
        <v>-</v>
      </c>
      <c r="ABC95" s="535" t="str" cm="1">
        <f t="array" aca="1" ref="ABC95" ca="1">INDEX(ABC$13:ABC94,$B95+1,1)</f>
        <v>-</v>
      </c>
      <c r="ABD95" s="535" t="str" cm="1">
        <f t="array" aca="1" ref="ABD95" ca="1">INDEX(ABD$13:ABD94,$B95+1,1)</f>
        <v>-</v>
      </c>
      <c r="ABE95" s="535" t="str" cm="1">
        <f t="array" aca="1" ref="ABE95" ca="1">INDEX(ABE$13:ABE94,$B95+1,1)</f>
        <v>-</v>
      </c>
      <c r="ABF95" s="535" t="str" cm="1">
        <f t="array" aca="1" ref="ABF95" ca="1">INDEX(ABF$13:ABF94,$B95+1,1)</f>
        <v>-</v>
      </c>
      <c r="ABG95" s="535" t="str" cm="1">
        <f t="array" aca="1" ref="ABG95" ca="1">INDEX(ABG$13:ABG94,$B95+1,1)</f>
        <v>-</v>
      </c>
      <c r="ABH95" s="535" t="str" cm="1">
        <f t="array" aca="1" ref="ABH95" ca="1">INDEX(ABH$13:ABH94,$B95+1,1)</f>
        <v>-</v>
      </c>
      <c r="ABI95" s="535" t="str" cm="1">
        <f t="array" aca="1" ref="ABI95" ca="1">INDEX(ABI$13:ABI94,$B95+1,1)</f>
        <v>-</v>
      </c>
      <c r="ABJ95" s="535" t="str" cm="1">
        <f t="array" aca="1" ref="ABJ95" ca="1">INDEX(ABJ$13:ABJ94,$B95+1,1)</f>
        <v>-</v>
      </c>
      <c r="ABK95" s="18"/>
      <c r="ABL95" s="545" t="str">
        <f t="shared" ca="1" si="439"/>
        <v>-</v>
      </c>
      <c r="ABM95" s="545" t="str">
        <f t="shared" ca="1" si="439"/>
        <v>-</v>
      </c>
      <c r="ABN95" s="545" t="b">
        <f t="shared" ca="1" si="439"/>
        <v>1</v>
      </c>
      <c r="ABO95" s="545" t="str">
        <f t="shared" ca="1" si="439"/>
        <v>-</v>
      </c>
      <c r="ABP95" s="545" t="str">
        <f t="shared" ca="1" si="439"/>
        <v>-</v>
      </c>
      <c r="ABQ95" s="545" t="str">
        <f t="shared" ca="1" si="417"/>
        <v>-</v>
      </c>
      <c r="ABR95" s="545" t="str">
        <f t="shared" ca="1" si="417"/>
        <v>-</v>
      </c>
      <c r="ABS95" s="545" t="str">
        <f t="shared" ca="1" si="417"/>
        <v>-</v>
      </c>
      <c r="ABT95" s="545" t="str">
        <f t="shared" ca="1" si="417"/>
        <v>-</v>
      </c>
      <c r="ABU95" s="545" t="str">
        <f t="shared" ca="1" si="417"/>
        <v>-</v>
      </c>
      <c r="ABV95" s="545" t="str">
        <f t="shared" ca="1" si="417"/>
        <v>-</v>
      </c>
      <c r="ABW95" s="545" t="str">
        <f t="shared" ca="1" si="417"/>
        <v>-</v>
      </c>
      <c r="ABX95" s="545" t="str">
        <f t="shared" ca="1" si="417"/>
        <v>-</v>
      </c>
      <c r="ABY95" s="545" t="str">
        <f t="shared" ca="1" si="417"/>
        <v>-</v>
      </c>
      <c r="ABZ95" s="545" t="str">
        <f t="shared" ca="1" si="417"/>
        <v>-</v>
      </c>
      <c r="ACA95" s="545" t="str">
        <f t="shared" ca="1" si="418"/>
        <v>-</v>
      </c>
      <c r="ACB95" s="545" t="str">
        <f t="shared" ca="1" si="418"/>
        <v>-</v>
      </c>
      <c r="ACC95" s="545" t="str">
        <f t="shared" ca="1" si="418"/>
        <v>-</v>
      </c>
      <c r="ACD95" s="545" t="str">
        <f t="shared" ca="1" si="418"/>
        <v>-</v>
      </c>
      <c r="ACE95" s="545" t="str">
        <f t="shared" ca="1" si="418"/>
        <v>-</v>
      </c>
      <c r="ACF95" s="545" t="b">
        <f t="shared" ca="1" si="418"/>
        <v>1</v>
      </c>
      <c r="ACG95" s="545" t="str">
        <f t="shared" ca="1" si="418"/>
        <v>-</v>
      </c>
      <c r="ACH95" s="545" t="str">
        <f t="shared" ca="1" si="418"/>
        <v>-</v>
      </c>
      <c r="ACI95" s="545" t="str">
        <f t="shared" ca="1" si="418"/>
        <v>-</v>
      </c>
      <c r="ACJ95" s="545" t="str">
        <f t="shared" ca="1" si="418"/>
        <v>-</v>
      </c>
      <c r="ACK95" s="545" t="str">
        <f t="shared" ca="1" si="419"/>
        <v>-</v>
      </c>
      <c r="ACL95" s="545" t="str">
        <f t="shared" ca="1" si="419"/>
        <v>-</v>
      </c>
      <c r="ACM95" s="545" t="str">
        <f t="shared" ca="1" si="419"/>
        <v>-</v>
      </c>
      <c r="ACN95" s="545" t="str">
        <f t="shared" ca="1" si="419"/>
        <v>-</v>
      </c>
      <c r="ACO95" s="545" t="str">
        <f t="shared" ca="1" si="419"/>
        <v>-</v>
      </c>
      <c r="ACP95" s="545" t="str">
        <f t="shared" ca="1" si="419"/>
        <v>-</v>
      </c>
      <c r="ACQ95" s="545" t="str">
        <f t="shared" ca="1" si="419"/>
        <v>-</v>
      </c>
      <c r="ACR95" s="545" t="str">
        <f t="shared" ca="1" si="419"/>
        <v>-</v>
      </c>
      <c r="ACS95" s="545" t="str">
        <f t="shared" ca="1" si="419"/>
        <v>-</v>
      </c>
      <c r="ACT95" s="545" t="str">
        <f t="shared" ca="1" si="419"/>
        <v>-</v>
      </c>
      <c r="ACU95" s="545" t="str">
        <f t="shared" ca="1" si="420"/>
        <v>-</v>
      </c>
      <c r="ACV95" s="545" t="str">
        <f t="shared" ca="1" si="420"/>
        <v>-</v>
      </c>
      <c r="ACW95" s="545" t="str">
        <f t="shared" ca="1" si="420"/>
        <v>-</v>
      </c>
      <c r="ACX95" s="545" t="b">
        <f t="shared" ca="1" si="420"/>
        <v>1</v>
      </c>
      <c r="ACY95" s="545" t="str">
        <f t="shared" ca="1" si="420"/>
        <v>-</v>
      </c>
      <c r="ACZ95" s="545" t="str">
        <f t="shared" ca="1" si="420"/>
        <v>-</v>
      </c>
      <c r="ADA95" s="545" t="str">
        <f t="shared" ca="1" si="420"/>
        <v>-</v>
      </c>
      <c r="ADB95" s="545" t="str">
        <f t="shared" ca="1" si="420"/>
        <v>-</v>
      </c>
      <c r="ADC95" s="545" t="str">
        <f t="shared" ca="1" si="420"/>
        <v>-</v>
      </c>
      <c r="ADD95" s="545" t="str">
        <f t="shared" ca="1" si="420"/>
        <v>-</v>
      </c>
      <c r="ADE95" s="545" t="str">
        <f t="shared" ca="1" si="421"/>
        <v>-</v>
      </c>
      <c r="ADF95" s="545" t="str">
        <f t="shared" ca="1" si="421"/>
        <v>-</v>
      </c>
      <c r="ADG95" s="545" t="str">
        <f t="shared" ca="1" si="421"/>
        <v>-</v>
      </c>
      <c r="ADH95" s="545" t="str">
        <f t="shared" ca="1" si="421"/>
        <v>-</v>
      </c>
      <c r="ADI95" s="545" t="str">
        <f t="shared" ca="1" si="421"/>
        <v>-</v>
      </c>
      <c r="ADJ95" s="545" t="str">
        <f t="shared" ca="1" si="421"/>
        <v>-</v>
      </c>
      <c r="ADK95" s="545" t="str">
        <f t="shared" ca="1" si="421"/>
        <v>-</v>
      </c>
      <c r="ADL95" s="545" t="str">
        <f t="shared" ca="1" si="421"/>
        <v>-</v>
      </c>
      <c r="ADM95" s="545" t="str">
        <f t="shared" ca="1" si="421"/>
        <v>-</v>
      </c>
      <c r="ADN95" s="545" t="str">
        <f t="shared" ca="1" si="421"/>
        <v>-</v>
      </c>
      <c r="ADO95" s="545" t="str">
        <f t="shared" ca="1" si="422"/>
        <v>-</v>
      </c>
      <c r="ADP95" s="545" t="b">
        <f t="shared" ca="1" si="422"/>
        <v>1</v>
      </c>
      <c r="ADQ95" s="545" t="str">
        <f t="shared" ca="1" si="422"/>
        <v>-</v>
      </c>
      <c r="ADR95" s="545" t="str">
        <f t="shared" ca="1" si="422"/>
        <v>-</v>
      </c>
      <c r="ADS95" s="545" t="str">
        <f t="shared" ca="1" si="422"/>
        <v>-</v>
      </c>
      <c r="ADT95" s="545" t="str">
        <f t="shared" ca="1" si="422"/>
        <v>-</v>
      </c>
      <c r="ADU95" s="545" t="str">
        <f t="shared" ca="1" si="422"/>
        <v>-</v>
      </c>
      <c r="ADV95" s="545" t="str">
        <f t="shared" ca="1" si="422"/>
        <v>-</v>
      </c>
      <c r="ADW95" s="545" t="str">
        <f t="shared" ca="1" si="422"/>
        <v>-</v>
      </c>
      <c r="ADX95" s="545" t="str">
        <f t="shared" ca="1" si="422"/>
        <v>-</v>
      </c>
      <c r="ADY95" s="545" t="str">
        <f t="shared" ca="1" si="423"/>
        <v>-</v>
      </c>
      <c r="ADZ95" s="545" t="str">
        <f t="shared" ca="1" si="423"/>
        <v>-</v>
      </c>
      <c r="AEA95" s="545" t="str">
        <f t="shared" ca="1" si="423"/>
        <v>-</v>
      </c>
      <c r="AEB95" s="545" t="str">
        <f t="shared" ca="1" si="423"/>
        <v>-</v>
      </c>
      <c r="AEC95" s="545" t="str">
        <f t="shared" ca="1" si="423"/>
        <v>-</v>
      </c>
      <c r="AED95" s="545" t="str">
        <f t="shared" ca="1" si="423"/>
        <v>-</v>
      </c>
      <c r="AEE95" s="545" t="str">
        <f t="shared" ca="1" si="423"/>
        <v>-</v>
      </c>
      <c r="AEF95" s="545" t="str">
        <f t="shared" ca="1" si="423"/>
        <v>-</v>
      </c>
      <c r="AEG95" s="545" t="str">
        <f t="shared" ca="1" si="423"/>
        <v>-</v>
      </c>
      <c r="AEH95" s="545" t="b">
        <f t="shared" ca="1" si="423"/>
        <v>1</v>
      </c>
      <c r="AEI95" s="545" t="str">
        <f t="shared" ca="1" si="424"/>
        <v>-</v>
      </c>
      <c r="AEJ95" s="545" t="str">
        <f t="shared" ca="1" si="424"/>
        <v>-</v>
      </c>
      <c r="AEK95" s="545" t="str">
        <f t="shared" ca="1" si="424"/>
        <v>-</v>
      </c>
      <c r="AEL95" s="545" t="str">
        <f t="shared" ca="1" si="424"/>
        <v>-</v>
      </c>
      <c r="AEM95" s="545" t="str">
        <f t="shared" ca="1" si="424"/>
        <v>-</v>
      </c>
      <c r="AEN95" s="545" t="str">
        <f t="shared" ca="1" si="424"/>
        <v>-</v>
      </c>
      <c r="AEO95" s="545" t="str">
        <f t="shared" ca="1" si="424"/>
        <v>-</v>
      </c>
      <c r="AEP95" s="545" t="str">
        <f t="shared" ca="1" si="424"/>
        <v>-</v>
      </c>
      <c r="AEQ95" s="545" t="str">
        <f t="shared" ca="1" si="424"/>
        <v>-</v>
      </c>
      <c r="AER95" s="545" t="str">
        <f t="shared" ca="1" si="424"/>
        <v>-</v>
      </c>
      <c r="AES95" s="545" t="str">
        <f t="shared" ca="1" si="425"/>
        <v>-</v>
      </c>
      <c r="AET95" s="545" t="str">
        <f t="shared" ca="1" si="425"/>
        <v>-</v>
      </c>
      <c r="AEU95" s="545" t="str">
        <f t="shared" ca="1" si="425"/>
        <v>-</v>
      </c>
      <c r="AEV95" s="545" t="str">
        <f t="shared" ca="1" si="425"/>
        <v>-</v>
      </c>
      <c r="AEW95" s="545" t="str">
        <f t="shared" ca="1" si="425"/>
        <v>-</v>
      </c>
      <c r="AEX95" s="535" cm="1">
        <f t="array" aca="1" ref="AEX95" ca="1">INDEX(AEX$13:AEX94,$B95+1,1)</f>
        <v>0</v>
      </c>
      <c r="AEY95" s="483">
        <v>0</v>
      </c>
    </row>
    <row r="96" spans="1:831" outlineLevel="2">
      <c r="A96" s="18">
        <f t="shared" si="221"/>
        <v>83</v>
      </c>
      <c r="B96" s="191">
        <f t="shared" ca="1" si="343"/>
        <v>51</v>
      </c>
      <c r="C96" s="458">
        <f t="shared" ca="1" si="225"/>
        <v>1200</v>
      </c>
      <c r="D96" s="119" t="str">
        <f t="shared" ca="1" si="226"/>
        <v>GSW</v>
      </c>
      <c r="E96" t="b">
        <v>0</v>
      </c>
      <c r="F96" t="b">
        <v>0</v>
      </c>
      <c r="G96" t="b">
        <f t="shared" si="426"/>
        <v>0</v>
      </c>
      <c r="H96" s="191">
        <f t="shared" ca="1" si="338"/>
        <v>32</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4</v>
      </c>
      <c r="N96" s="535" cm="1">
        <f t="array" aca="1" ref="N96" ca="1">INDEX(N$13:N95,$B96+1,1)</f>
        <v>3</v>
      </c>
      <c r="O96" s="535" cm="1">
        <f t="array" aca="1" ref="O96" ca="1">INDEX(O$13:O95,$B96+1,1)</f>
        <v>2</v>
      </c>
      <c r="P96" s="535" cm="1">
        <f t="array" aca="1" ref="P96" ca="1">INDEX(P$13:P95,$B96+1,1)</f>
        <v>0</v>
      </c>
      <c r="Q96" s="535" cm="1">
        <f t="array" aca="1" ref="Q96" ca="1">INDEX(Q$13:Q95,$B96+1,1)</f>
        <v>1</v>
      </c>
      <c r="R96" s="535" cm="1">
        <f t="array" aca="1" ref="R96" ca="1">INDEX(R$13:R95,$B96+1,1)</f>
        <v>1</v>
      </c>
      <c r="S96" s="535" cm="1">
        <f t="array" aca="1" ref="S96" ca="1">INDEX(S$13:S95,$B96+1,1)</f>
        <v>1</v>
      </c>
      <c r="T96" s="411">
        <f t="shared" ca="1" si="228"/>
        <v>2</v>
      </c>
      <c r="U96" s="411">
        <f t="shared" ca="1" si="228"/>
        <v>2</v>
      </c>
      <c r="V96" s="411">
        <f t="shared" ca="1" si="229"/>
        <v>2</v>
      </c>
      <c r="W96" s="777" t="b">
        <f t="shared" ca="1" si="230"/>
        <v>1</v>
      </c>
      <c r="X96" s="777" t="b">
        <f t="shared" ca="1" si="230"/>
        <v>1</v>
      </c>
      <c r="Y96" s="777" t="b">
        <f t="shared" ca="1" si="230"/>
        <v>1</v>
      </c>
      <c r="Z96" s="796" t="b" cm="1">
        <f t="array" aca="1" ref="Z96" ca="1">INDEX(Z$13:Z95,$B96+1,1)</f>
        <v>0</v>
      </c>
      <c r="AA96" s="411">
        <f t="shared" ca="1" si="328"/>
        <v>3</v>
      </c>
      <c r="AB96" s="411">
        <f t="shared" si="231"/>
        <v>3</v>
      </c>
      <c r="AC96" s="475">
        <v>3</v>
      </c>
      <c r="AD96" s="475">
        <v>1</v>
      </c>
      <c r="AE96" s="535" cm="1">
        <f t="array" aca="1" ref="AE96" ca="1">INDEX(AE$13:AE95,$B96+1,1)</f>
        <v>0</v>
      </c>
      <c r="AF96" s="535" cm="1">
        <f t="array" aca="1" ref="AF96" ca="1">INDEX(AF$13:AF95,$B96+1,1)</f>
        <v>0</v>
      </c>
      <c r="AG96" s="535" cm="1">
        <f t="array" aca="1" ref="AG96" ca="1">INDEX(AG$13:AG95,$B96+1,1)</f>
        <v>0</v>
      </c>
      <c r="AH96" s="535" cm="1">
        <f t="array" aca="1" ref="AH96" ca="1">INDEX(AH$13:AH95,$B96+1,1)</f>
        <v>0</v>
      </c>
      <c r="AI96" s="87">
        <f t="shared" ca="1" si="350"/>
        <v>2</v>
      </c>
      <c r="AJ96" s="87">
        <f ca="1">INDEX(CHOOSE($N96,DataAutumn!i.AdultDrys,DataWinter!i.AdultDrys,DataSpring!i.AdultDrys),1,$T96)</f>
        <v>1</v>
      </c>
      <c r="AK96" s="535" cm="1">
        <f t="array" aca="1" ref="AK96" ca="1">INDEX(AK$13:AK95,$B96+1,1)</f>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t="s">
        <v>3221</v>
      </c>
      <c r="BA96" s="312" t="str">
        <f ca="1">LEFT(BA95,LEN($BA$57))     &amp;    TEXT($H96," 00000 ")        &amp;      INDEX(i.ModelStructure,$I96,1)    &amp;" "
&amp; $D96                &amp;    " Past" &amp; TEXT($XV96,"??0%;;??0%;    ") &amp; IF($DK96=0," SFM","")&amp;IF($DK96=1," MFM","")&amp;IF($DK96=7," Mat","")&amp;IF($DQ96=TRUE,"&amp;BBT","    ")              &amp;      " TOL"&amp;INDEX(i.TOL_Desc,1,$N96)
&amp; " Scan"&amp;$AK96       &amp;    CHOOSE($K96+1," CFS"," GFS"," NFS")
&amp; " RR"&amp;TEXT(SUM($FD96:$FE96),"+00%;-00%;    ;@")
&amp; " EL"&amp;IF($EZ96="-","_Opt",TEXT($EZ96,"000%"))
&amp; " Emptys_"&amp;CHOOSE($AI96,"Free  ","Retain","Sell  ","Single")
&amp; " ("&amp;IF(OR($ZH96,AND($ZH96="-",$DD96)),"P","E")   &amp;IF(OR($ZJ96,AND($ZJ96="-",$DE96)),"T","t")        &amp;     "_F"&amp;IF($AAG96&lt;&gt;FALSE,3,0)+COUNTIF($ZY96:$AAC96,TRUE)+COUNTIF($BV96:$BW96,"&gt;0")&amp;IF($AAE96&lt;&gt;FALSE,3,0)+COUNTIF($BV96:$BW96,"&gt;0")&amp;"N"&amp;IF($AAJ96&lt;&gt;"-",$AAJ96,$DI96)&amp;IF($AAK96&lt;&gt;"-",$AAK96,$DJ96)&amp;"L"&amp;$AAV96&amp;$AAW96&amp;")"</f>
        <v>GHG 00032 SE GSW Past 35% MFM     TOLSpr Scan2 GFS RR+01% EL075% Emptys_Retain (PT_F33N11L11)</v>
      </c>
      <c r="BB96" s="8" t="str">
        <f ca="1">IF(COUNTIF($BA$13:$BA96,$BA96)=1,"-","Dup")</f>
        <v>-</v>
      </c>
      <c r="BC96" s="18"/>
      <c r="BD96" s="535" t="str" cm="1">
        <f t="array" aca="1" ref="BD96" ca="1">INDEX(BD$13:BD95,$B96+1,1)</f>
        <v>-</v>
      </c>
      <c r="BE96" s="535" t="str" cm="1">
        <f t="array" aca="1" ref="BE96" ca="1">INDEX(BE$13:BE95,$B96+1,1)</f>
        <v>-</v>
      </c>
      <c r="BF96" s="535" t="str" cm="1">
        <f t="array" aca="1" ref="BF96" ca="1">INDEX(BF$13:BF95,$B96+1,1)</f>
        <v>-</v>
      </c>
      <c r="BG96" s="535" t="str" cm="1">
        <f t="array" aca="1" ref="BG96" ca="1">INDEX(BG$13:BG95,$B96+1,1)</f>
        <v>-</v>
      </c>
      <c r="BH96" s="535" t="str" cm="1">
        <f t="array" aca="1" ref="BH96" ca="1">INDEX(BH$13:BH95,$B96+1,1)</f>
        <v>-</v>
      </c>
      <c r="BI96" s="535" t="str" cm="1">
        <f t="array" aca="1" ref="BI96" ca="1">INDEX(BI$13:BI95,$B96+1,1)</f>
        <v>-</v>
      </c>
      <c r="BJ96" s="535" t="str" cm="1">
        <f t="array" aca="1" ref="BJ96" ca="1">INDEX(BJ$13:BJ95,$B96+1,1)</f>
        <v>-</v>
      </c>
      <c r="BK96" s="535" t="str" cm="1">
        <f t="array" aca="1" ref="BK96" ca="1">INDEX(BK$13:BK95,$B96+1,1)</f>
        <v>-</v>
      </c>
      <c r="BL96" s="535" t="str" cm="1">
        <f t="array" aca="1" ref="BL96" ca="1">INDEX(BL$13:BL95,$B96+1,1)</f>
        <v>-</v>
      </c>
      <c r="BM96" s="18"/>
      <c r="BN96" s="411" t="b">
        <f t="shared" ca="1" si="387"/>
        <v>1</v>
      </c>
      <c r="BO96" s="411" t="str">
        <f t="shared" ca="1" si="387"/>
        <v>-</v>
      </c>
      <c r="BP96" s="411" t="b">
        <f t="shared" ca="1" si="387"/>
        <v>0</v>
      </c>
      <c r="BQ96" s="411" t="str">
        <f t="shared" ca="1" si="387"/>
        <v>-</v>
      </c>
      <c r="BR96" s="411" t="str">
        <f t="shared" ca="1" si="387"/>
        <v>-</v>
      </c>
      <c r="BS96" s="411" t="str">
        <f t="shared" ca="1" si="387"/>
        <v>-</v>
      </c>
      <c r="BT96" s="411" t="str">
        <f t="shared" ca="1" si="387"/>
        <v>-</v>
      </c>
      <c r="BU96" s="411" t="str">
        <f t="shared" ca="1" si="387"/>
        <v>-</v>
      </c>
      <c r="BV96" s="411" t="str">
        <f t="shared" ca="1" si="387"/>
        <v>-</v>
      </c>
      <c r="BW96" s="411" t="str">
        <f t="shared" ca="1" si="387"/>
        <v>-</v>
      </c>
      <c r="BX96" s="411" t="str">
        <f t="shared" ca="1" si="387"/>
        <v>-</v>
      </c>
      <c r="BY96" s="411" t="str">
        <f t="shared" ca="1" si="387"/>
        <v>-</v>
      </c>
      <c r="BZ96" s="411" t="b">
        <f t="shared" ca="1" si="387"/>
        <v>0</v>
      </c>
      <c r="CA96" s="87">
        <f t="shared" ca="1" si="387"/>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233"/>
        <v>-</v>
      </c>
      <c r="CI96" s="411">
        <f t="shared" ca="1" si="234"/>
        <v>1</v>
      </c>
      <c r="CJ96" s="411">
        <f t="shared" ca="1" si="234"/>
        <v>1</v>
      </c>
      <c r="CK96" s="535" t="str" cm="1">
        <f t="array" aca="1" ref="CK96" ca="1">INDEX(CK$13:CK95,$B96+1,1)</f>
        <v>-</v>
      </c>
      <c r="CL96" s="535" t="str" cm="1">
        <f t="array" aca="1" ref="CL96" ca="1">INDEX(CL$13:CL95,$B96+1,1)</f>
        <v>-</v>
      </c>
      <c r="CM96" s="535" t="str" cm="1">
        <f t="array" aca="1" ref="CM96" ca="1">INDEX(CM$13:CM95,$B96+1,1)</f>
        <v>-</v>
      </c>
      <c r="CN96" s="411" t="str">
        <f t="shared" ca="1" si="235"/>
        <v>-</v>
      </c>
      <c r="CO96" s="411">
        <f t="shared" ca="1" si="236"/>
        <v>1</v>
      </c>
      <c r="CP96" s="411">
        <f t="shared" ca="1" si="236"/>
        <v>1</v>
      </c>
      <c r="CQ96" s="535" t="str" cm="1">
        <f t="array" aca="1" ref="CQ96" ca="1">INDEX(CQ$13:CQ95,$B96+1,1)</f>
        <v>-</v>
      </c>
      <c r="CR96" s="411" t="str">
        <f t="shared" ca="1" si="237"/>
        <v>-</v>
      </c>
      <c r="CS96" s="411">
        <f t="shared" ca="1" si="238"/>
        <v>1</v>
      </c>
      <c r="CT96" s="535" t="str" cm="1">
        <f t="array" aca="1" ref="CT96" ca="1">INDEX(CT$13:CT95,$B96+1,1)</f>
        <v>-</v>
      </c>
      <c r="CU96" s="535" t="str" cm="1">
        <f t="array" aca="1" ref="CU96" ca="1">INDEX(CU$13:CU95,$B96+1,1)</f>
        <v>-</v>
      </c>
      <c r="CV96" s="411">
        <f t="shared" ca="1" si="239"/>
        <v>1</v>
      </c>
      <c r="CW96" s="535" t="str" cm="1">
        <f t="array" aca="1" ref="CW96" ca="1">INDEX(CW$13:CW95,$B96+1,1)</f>
        <v>-</v>
      </c>
      <c r="CX96" s="411" t="str">
        <f t="shared" ca="1" si="240"/>
        <v>-</v>
      </c>
      <c r="CY96" s="411">
        <f t="shared" ca="1" si="241"/>
        <v>1</v>
      </c>
      <c r="CZ96" s="411">
        <f t="shared" ca="1" si="241"/>
        <v>1</v>
      </c>
      <c r="DA96" s="535" cm="1">
        <f t="array" aca="1" ref="DA96" ca="1">INDEX(DA$13:DA95,$B96+1,1)</f>
        <v>720</v>
      </c>
      <c r="DB96" s="535" cm="1">
        <f t="array" aca="1" ref="DB96" ca="1">INDEX(DB$13:DB95,$B96+1,1)</f>
        <v>720</v>
      </c>
      <c r="DC96" s="18"/>
      <c r="DD96" s="535" t="b" cm="1">
        <f t="array" aca="1" ref="DD96" ca="1">INDEX(DD$13:DD95,$B96+1,1)</f>
        <v>1</v>
      </c>
      <c r="DE96" s="535" t="b" cm="1">
        <f t="array" aca="1" ref="DE96" ca="1">INDEX(DE$13:DE95,$B96+1,1)</f>
        <v>1</v>
      </c>
      <c r="DF96" s="535" t="b" cm="1">
        <f t="array" aca="1" ref="DF96" ca="1">INDEX(DF$13:DF95,$B96+1,1)</f>
        <v>1</v>
      </c>
      <c r="DG96" s="87">
        <f t="shared" ca="1" si="329"/>
        <v>0</v>
      </c>
      <c r="DH96" s="804" cm="1">
        <f t="array" aca="1" ref="DH96" ca="1">VALUE(IFERROR(VALUE($K96),0) &amp; _xlfn.SWITCH($CD96,"-",4,$CD96) &amp; $L96 &amp; $T96 &amp; "00" &amp; $N96 &amp; $AK96 &amp; $R96 &amp; _xlfn.SWITCH($AM96,3,1,$AM96) &amp; _xlfn.SWITCH($M96,4,0,$M96) &amp; _xlfn.SWITCH($AD96,6,1,$AD96))</f>
        <v>142200321201</v>
      </c>
      <c r="DI96" s="535" cm="1">
        <f t="array" aca="1" ref="DI96" ca="1">INDEX(DI$13:DI95,$B96+1,1)</f>
        <v>1</v>
      </c>
      <c r="DJ96" s="535" cm="1">
        <f t="array" aca="1" ref="DJ96" ca="1">INDEX(DJ$13:DJ95,$B96+1,1)</f>
        <v>1</v>
      </c>
      <c r="DK96" s="411">
        <f t="shared" ca="1" si="242"/>
        <v>1</v>
      </c>
      <c r="DL96" s="411">
        <f t="shared" ca="1" si="242"/>
        <v>60</v>
      </c>
      <c r="DM96" s="411" t="str">
        <f t="shared" ca="1" si="242"/>
        <v>-</v>
      </c>
      <c r="DN96" s="411" t="str">
        <f t="shared" ca="1" si="242"/>
        <v>-</v>
      </c>
      <c r="DO96" s="411" t="str">
        <f t="shared" ca="1" si="242"/>
        <v>-</v>
      </c>
      <c r="DP96" s="411" t="str">
        <f t="shared" ca="1" si="242"/>
        <v>-</v>
      </c>
      <c r="DQ96" s="411" t="b">
        <f t="shared" ca="1" si="243"/>
        <v>0</v>
      </c>
      <c r="DR96" s="411" t="str">
        <f t="shared" ca="1" si="441"/>
        <v>-</v>
      </c>
      <c r="DS96" s="411" t="str">
        <f t="shared" ca="1" si="441"/>
        <v>-</v>
      </c>
      <c r="DT96" s="411" t="str">
        <f t="shared" ca="1" si="441"/>
        <v>-</v>
      </c>
      <c r="DU96" s="411" t="str">
        <f t="shared" ca="1" si="441"/>
        <v>-</v>
      </c>
      <c r="DV96" s="411">
        <f t="shared" ca="1" si="441"/>
        <v>500</v>
      </c>
      <c r="DW96" s="411">
        <f t="shared" ca="1" si="441"/>
        <v>500</v>
      </c>
      <c r="DX96" s="411" t="str">
        <f t="shared" ca="1" si="441"/>
        <v>-</v>
      </c>
      <c r="DY96" s="411" t="str">
        <f t="shared" ca="1" si="441"/>
        <v>-</v>
      </c>
      <c r="DZ96" s="411" t="str">
        <f t="shared" ca="1" si="441"/>
        <v>-</v>
      </c>
      <c r="EA96" s="411" t="str">
        <f t="shared" ca="1" si="441"/>
        <v>-</v>
      </c>
      <c r="EB96" s="411" t="str">
        <f t="shared" ca="1" si="441"/>
        <v>-</v>
      </c>
      <c r="EC96" s="535" cm="1">
        <f t="array" aca="1" ref="EC96" ca="1">INDEX(EC$13:EC95,$B96+1,1)</f>
        <v>0</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535" cm="1">
        <f t="array" aca="1" ref="EN96" ca="1">INDEX(EN$13:EN95,$B96+1,1)</f>
        <v>999999</v>
      </c>
      <c r="EO96" s="535" cm="1">
        <f t="array" aca="1" ref="EO96" ca="1">INDEX(EO$13:EO95,$B96+1,1)</f>
        <v>999999</v>
      </c>
      <c r="EP96" s="782">
        <f t="shared" ca="1" si="246"/>
        <v>0</v>
      </c>
      <c r="EQ96" s="782">
        <f t="shared" ca="1" si="246"/>
        <v>0</v>
      </c>
      <c r="ER96" s="782">
        <f t="shared" ca="1" si="246"/>
        <v>999999</v>
      </c>
      <c r="ES96" s="800" t="str">
        <f t="shared" ca="1" si="330"/>
        <v>-</v>
      </c>
      <c r="ET96" s="800" t="str">
        <f t="shared" ca="1" si="247"/>
        <v>-</v>
      </c>
      <c r="EU96" s="801">
        <f t="shared" ca="1" si="248"/>
        <v>999999</v>
      </c>
      <c r="EV96" s="802" t="str">
        <f t="shared" ca="1" si="427"/>
        <v>-</v>
      </c>
      <c r="EW96" s="781">
        <f t="shared" ca="1" si="249"/>
        <v>999999</v>
      </c>
      <c r="EX96" s="779">
        <f t="shared" ca="1" si="332"/>
        <v>999999</v>
      </c>
      <c r="EY96" s="780">
        <f t="shared" ca="1" si="333"/>
        <v>999999</v>
      </c>
      <c r="EZ96" s="727" cm="1">
        <f t="array" ref="EZ96">INDEX(i.ELMated,$AB96+1,1)</f>
        <v>0.75</v>
      </c>
      <c r="FA96" s="728" cm="1">
        <f t="array" aca="1" ref="FA96" ca="1">INDEX(i.ELMatedEst,$AA96+1,$T96)</f>
        <v>0.75</v>
      </c>
      <c r="FB96" s="535" t="str" cm="1">
        <f t="array" aca="1" ref="FB96" ca="1">INDEX(FB$13:FB95,$B96+1,1)</f>
        <v>-</v>
      </c>
      <c r="FC96" s="535" t="str" cm="1">
        <f t="array" aca="1" ref="FC96" ca="1">INDEX(FC$13:FC95,$B96+1,1)</f>
        <v>-</v>
      </c>
      <c r="FD96" s="664">
        <f t="shared" ca="1" si="250"/>
        <v>0</v>
      </c>
      <c r="FE96" s="666">
        <f t="shared" ca="1" si="251"/>
        <v>5.0000000000000001E-3</v>
      </c>
      <c r="FF96" s="191">
        <f t="shared" ca="1" si="339"/>
        <v>0.95</v>
      </c>
      <c r="FG96" s="667">
        <f t="shared" ca="1" si="252"/>
        <v>0.03</v>
      </c>
      <c r="FH96" s="667">
        <f ca="1">INDEX(CHOOSE($N96,DataAutumn!i.EL_PropnSold,DataWinter!i.EL_PropnSold,DataSpring!i.EL_PropnSold),$AI96,$T96)*INDEX(i.ELMatedEst,$AB96+1,$T96)*i.dAdultRR_ELPropSold
+INDEX(i.dryman,($AJ96-1)*4+$AI96,FH$7)</f>
        <v>0</v>
      </c>
      <c r="FI96" s="667">
        <f ca="1">INDEX(CHOOSE($N96,DataAutumn!i.EL_PropnSold,DataWinter!i.EL_PropnSold,DataSpring!i.EL_PropnSold),$AI96,$T96)*INDEX(i.ELMatedEst,$AB96+1,$T96)*i.dAdultRR_ELPropSold
+INDEX(i.dryman,($AJ96-1)*4+$AI96,FI$7)</f>
        <v>3.125E-2</v>
      </c>
      <c r="FJ96" s="667">
        <f ca="1">INDEX(CHOOSE($N96,DataAutumn!i.EL_PropnSold,DataWinter!i.EL_PropnSold,DataSpring!i.EL_PropnSold),$AI96,$T96)*INDEX(i.ELMatedEst,$AB96+1,$T96)*i.dAdultRR_ELPropSold
+INDEX(i.dryman,($AJ96-1)*4+$AI96,FJ$7)</f>
        <v>3.125E-2</v>
      </c>
      <c r="FK96" s="667">
        <f ca="1">INDEX(CHOOSE($N96,DataAutumn!i.EL_PropnSold,DataWinter!i.EL_PropnSold,DataSpring!i.EL_PropnSold),$AI96,$T96)*INDEX(i.ELMatedEst,$AB96+1,$T96)*i.dAdultRR_ELPropSold
+INDEX(i.dryman,($AJ96-1)*4+$AI96,FK$7)</f>
        <v>3.125E-2</v>
      </c>
      <c r="FL96" s="668">
        <f ca="1">INDEX(CHOOSE($N96,DataAutumn!i.EL_PropnSold,DataWinter!i.EL_PropnSold,DataSpring!i.EL_PropnSold),$AI96,$T96)*INDEX(i.ELMatedEst,$AB96+1,$T96)*i.dAdultLSurv_ELPropSold</f>
        <v>0</v>
      </c>
      <c r="FM96" s="666" t="b">
        <f t="shared" ca="1" si="253"/>
        <v>0</v>
      </c>
      <c r="FN96" s="666" t="b">
        <f t="shared" ca="1" si="253"/>
        <v>0</v>
      </c>
      <c r="FO96" s="716" t="b">
        <f t="shared" ca="1" si="254"/>
        <v>1</v>
      </c>
      <c r="FP96" s="666" t="b">
        <f t="shared" ca="1" si="253"/>
        <v>0</v>
      </c>
      <c r="FQ96" s="668">
        <f t="shared" ca="1" si="255"/>
        <v>1</v>
      </c>
      <c r="FR96" s="669">
        <f t="shared" ca="1" si="256"/>
        <v>0</v>
      </c>
      <c r="FS96" s="670" t="b">
        <f t="shared" ca="1" si="257"/>
        <v>0</v>
      </c>
      <c r="FT96" s="665" t="b">
        <f t="shared" ca="1" si="258"/>
        <v>0</v>
      </c>
      <c r="FU96" s="411" t="b">
        <f t="shared" ca="1" si="258"/>
        <v>0</v>
      </c>
      <c r="FV96" s="411" t="b">
        <f t="shared" ca="1" si="258"/>
        <v>1</v>
      </c>
      <c r="FW96" s="87">
        <f t="shared" ca="1" si="259"/>
        <v>2</v>
      </c>
      <c r="FX96" s="87">
        <f t="shared" ca="1" si="259"/>
        <v>2</v>
      </c>
      <c r="FY96" s="411">
        <f t="shared" ca="1" si="260"/>
        <v>1</v>
      </c>
      <c r="FZ96" s="411">
        <f t="shared" ca="1" si="261"/>
        <v>1</v>
      </c>
      <c r="GA96" s="411">
        <f t="shared" ca="1" si="261"/>
        <v>1</v>
      </c>
      <c r="GB96" s="411">
        <f t="shared" ca="1" si="262"/>
        <v>1</v>
      </c>
      <c r="GC96" s="411">
        <f t="shared" ca="1" si="263"/>
        <v>0.35</v>
      </c>
      <c r="GD96" s="411" t="b">
        <f t="shared" ca="1" si="263"/>
        <v>1</v>
      </c>
      <c r="GE96" s="411" t="b">
        <f t="shared" ca="1" si="263"/>
        <v>0</v>
      </c>
      <c r="GF96" s="411" t="b">
        <f t="shared" ca="1" si="263"/>
        <v>0</v>
      </c>
      <c r="GG96" s="411" t="b">
        <f t="shared" ca="1" si="263"/>
        <v>0</v>
      </c>
      <c r="GH96" s="87">
        <f t="shared" ref="GH96:GO115" ca="1" si="443">INDEX(i.PGRscalar,1,($L96-1)*10+GH$6)</f>
        <v>1</v>
      </c>
      <c r="GI96" s="87">
        <f t="shared" ca="1" si="443"/>
        <v>1</v>
      </c>
      <c r="GJ96" s="87">
        <f t="shared" ca="1" si="443"/>
        <v>1</v>
      </c>
      <c r="GK96" s="87">
        <f t="shared" ca="1" si="443"/>
        <v>1</v>
      </c>
      <c r="GL96" s="87">
        <f t="shared" ca="1" si="443"/>
        <v>1</v>
      </c>
      <c r="GM96" s="87">
        <f t="shared" ca="1" si="443"/>
        <v>1</v>
      </c>
      <c r="GN96" s="87">
        <f t="shared" ca="1" si="443"/>
        <v>1</v>
      </c>
      <c r="GO96" s="87">
        <f t="shared" ca="1" si="443"/>
        <v>1</v>
      </c>
      <c r="GP96" s="535" cm="1">
        <f t="array" aca="1" ref="GP96" ca="1">INDEX(GP$13:GP95,$B96+1,1)</f>
        <v>0</v>
      </c>
      <c r="GQ96" s="535" cm="1">
        <f t="array" aca="1" ref="GQ96" ca="1">INDEX(GQ$13:GQ95,$B96+1,1)</f>
        <v>0</v>
      </c>
      <c r="GR96" s="535" cm="1">
        <f t="array" aca="1" ref="GR96" ca="1">INDEX(GR$13:GR95,$B96+1,1)</f>
        <v>0</v>
      </c>
      <c r="GS96" s="535" cm="1">
        <f t="array" aca="1" ref="GS96" ca="1">INDEX(GS$13:GS95,$B96+1,1)</f>
        <v>0</v>
      </c>
      <c r="GT96" s="411" cm="1">
        <f t="array" aca="1" ref="GT96" ca="1">INDEX(i.dse_type,1,$L96)</f>
        <v>0</v>
      </c>
      <c r="GU96" s="535" t="str" cm="1">
        <f t="array" aca="1" ref="GU96" ca="1">INDEX(GU$13:GU95,$B96+1,1)</f>
        <v>-</v>
      </c>
      <c r="GV96" s="535" t="str" cm="1">
        <f t="array" aca="1" ref="GV96" ca="1">INDEX(GV$13:GV95,$B96+1,1)</f>
        <v>-</v>
      </c>
      <c r="GW96" s="535" t="str" cm="1">
        <f t="array" aca="1" ref="GW96" ca="1">INDEX(GW$13:GW95,$B96+1,1)</f>
        <v>-</v>
      </c>
      <c r="GX96" s="18"/>
      <c r="GY96" s="535" t="str" cm="1">
        <f t="array" aca="1" ref="GY96" ca="1">INDEX(GY$13:GY95,$B96+1,1)</f>
        <v>-</v>
      </c>
      <c r="GZ96" s="535" t="str" cm="1">
        <f t="array" aca="1" ref="GZ96" ca="1">INDEX(GZ$13:GZ95,$B96+1,1)</f>
        <v>-</v>
      </c>
      <c r="HA96" s="535" t="str" cm="1">
        <f t="array" aca="1" ref="HA96" ca="1">INDEX(HA$13:HA95,$B96+1,1)</f>
        <v>-</v>
      </c>
      <c r="HB96" s="411">
        <f t="shared" si="334"/>
        <v>0</v>
      </c>
      <c r="HC96" s="535" t="str" cm="1">
        <f t="array" aca="1" ref="HC96" ca="1">INDEX(HC$13:HC95,$B96+1,1)</f>
        <v>-</v>
      </c>
      <c r="HD96" s="535" cm="1">
        <f t="array" aca="1" ref="HD96" ca="1">INDEX(HD$13:HD95,$B96+1,1)</f>
        <v>1</v>
      </c>
      <c r="HE96" s="535" cm="1">
        <f t="array" aca="1" ref="HE96" ca="1">INDEX(HE$13:HE95,$B96+1,1)</f>
        <v>1</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535" t="str" cm="1">
        <f t="array" aca="1" ref="HU96" ca="1">INDEX(HU$13:HU95,$B96+1,1)</f>
        <v>-</v>
      </c>
      <c r="HV96" s="535" t="str" cm="1">
        <f t="array" aca="1" ref="HV96" ca="1">INDEX(HV$13:HV95,$B96+1,1)</f>
        <v>-</v>
      </c>
      <c r="HW96" s="535" t="str" cm="1">
        <f t="array" aca="1" ref="HW96" ca="1">INDEX(HW$13:HW95,$B96+1,1)</f>
        <v>-</v>
      </c>
      <c r="HX96" s="535" t="str" cm="1">
        <f t="array" aca="1" ref="HX96" ca="1">INDEX(HX$13:HX95,$B96+1,1)</f>
        <v>-</v>
      </c>
      <c r="HY96" s="535" t="str" cm="1">
        <f t="array" aca="1" ref="HY96" ca="1">INDEX(HY$13:HY95,$B96+1,1)</f>
        <v>-</v>
      </c>
      <c r="HZ96" s="535" t="str" cm="1">
        <f t="array" aca="1" ref="HZ96" ca="1">INDEX(HZ$13:HZ95,$B96+1,1)</f>
        <v>-</v>
      </c>
      <c r="IA96" s="535" cm="1">
        <f t="array" aca="1" ref="IA96" ca="1">INDEX(IA$13:IA95,$B96+1,1)</f>
        <v>0</v>
      </c>
      <c r="IB96" s="535" t="str" cm="1">
        <f t="array" aca="1" ref="IB96" ca="1">INDEX(IB$13:IB95,$B96+1,1)</f>
        <v>-</v>
      </c>
      <c r="IC96" s="535" cm="1">
        <f t="array" aca="1" ref="IC96" ca="1">INDEX(IC$13:IC95,$B96+1,1)</f>
        <v>1</v>
      </c>
      <c r="ID96" s="727">
        <f t="shared" si="265"/>
        <v>0</v>
      </c>
      <c r="IE96" s="727">
        <f t="shared" si="265"/>
        <v>0</v>
      </c>
      <c r="IF96" s="727">
        <f t="shared" si="265"/>
        <v>0</v>
      </c>
      <c r="IG96" s="727">
        <f t="shared" si="266"/>
        <v>0</v>
      </c>
      <c r="IH96" s="727">
        <f t="shared" si="266"/>
        <v>0</v>
      </c>
      <c r="II96" s="727">
        <f t="shared" si="266"/>
        <v>0</v>
      </c>
      <c r="IJ96" s="535" cm="1">
        <f t="array" aca="1" ref="IJ96" ca="1">INDEX(IJ$13:IJ95,$B96+1,1)</f>
        <v>0</v>
      </c>
      <c r="IK96" s="727">
        <f t="shared" si="267"/>
        <v>1</v>
      </c>
      <c r="IL96" s="727">
        <f t="shared" si="267"/>
        <v>0</v>
      </c>
      <c r="IM96" s="727">
        <f t="shared" si="267"/>
        <v>0</v>
      </c>
      <c r="IN96" s="727">
        <f t="shared" si="267"/>
        <v>0</v>
      </c>
      <c r="IO96" s="535" cm="1">
        <f t="array" aca="1" ref="IO96" ca="1">INDEX(IO$13:IO95,$B96+1,1)</f>
        <v>0</v>
      </c>
      <c r="IP96" s="727">
        <f t="shared" si="267"/>
        <v>0</v>
      </c>
      <c r="IQ96" s="18"/>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t="str" cm="1">
        <f t="array" aca="1" ref="JB96" ca="1">INDEX(JB$13:JB95,$B96+1,1)</f>
        <v>-</v>
      </c>
      <c r="JC96" s="535" t="str" cm="1">
        <f t="array" aca="1" ref="JC96" ca="1">INDEX(JC$13:JC95,$B96+1,1)</f>
        <v>-</v>
      </c>
      <c r="JD96" s="535" t="str" cm="1">
        <f t="array" aca="1" ref="JD96" ca="1">INDEX(JD$13:JD95,$B96+1,1)</f>
        <v>-</v>
      </c>
      <c r="JE96" s="535" t="str" cm="1">
        <f t="array" aca="1" ref="JE96" ca="1">INDEX(JE$13:JE95,$B96+1,1)</f>
        <v>-</v>
      </c>
      <c r="JF96" s="535" t="str" cm="1">
        <f t="array" aca="1" ref="JF96" ca="1">INDEX(JF$13:JF95,$B96+1,1)</f>
        <v>-</v>
      </c>
      <c r="JG96" s="535" t="str" cm="1">
        <f t="array" aca="1" ref="JG96" ca="1">INDEX(JG$13:JG95,$B96+1,1)</f>
        <v>-</v>
      </c>
      <c r="JH96" s="535" cm="1">
        <f t="array" aca="1" ref="JH96" ca="1">INDEX(JH$13:JH95,$B96+1,1)</f>
        <v>0</v>
      </c>
      <c r="JI96" s="535" cm="1">
        <f t="array" aca="1" ref="JI96" ca="1">INDEX(JI$13:JI95,$B96+1,1)</f>
        <v>0</v>
      </c>
      <c r="JJ96" s="545" cm="1">
        <f t="array" aca="1" ref="JJ96" ca="1">IF(AND($N96=JJ$10,$AS96&lt;&gt;0),INDEX(i.LTWFeedLevels,$AS96,12),0)</f>
        <v>0</v>
      </c>
      <c r="JK96" s="630" cm="1">
        <f t="array" aca="1" ref="JK96" ca="1">IF(AND($N96=JK$10,$AT96&lt;&gt;0),INDEX(i.LTWFeedLevels,$AT96,12),0)</f>
        <v>0</v>
      </c>
      <c r="JL96" s="457">
        <f t="shared" ca="1" si="428"/>
        <v>0</v>
      </c>
      <c r="JM96" s="457">
        <f t="shared" ca="1" si="429"/>
        <v>0</v>
      </c>
      <c r="JN96" s="457">
        <f t="shared" ca="1" si="430"/>
        <v>0</v>
      </c>
      <c r="JO96" s="545" cm="1">
        <f t="array" aca="1" ref="JO96" ca="1">IF(AND($N96=JO$10,$AS96&lt;&gt;0),INDEX(i.LTWFeedLevels,$AS96,12),0)</f>
        <v>0</v>
      </c>
      <c r="JP96" s="630" cm="1">
        <f t="array" aca="1" ref="JP96" ca="1">IF(AND($N96=JP$10,$AT96&lt;&gt;0),INDEX(i.LTWFeedLevels,$AT96,12),0)</f>
        <v>0</v>
      </c>
      <c r="JQ96" s="457">
        <f t="shared" ca="1" si="431"/>
        <v>0</v>
      </c>
      <c r="JR96" s="457">
        <f t="shared" ca="1" si="432"/>
        <v>0</v>
      </c>
      <c r="JS96" s="457">
        <f t="shared" ca="1" si="433"/>
        <v>0</v>
      </c>
      <c r="JT96" s="545" cm="1">
        <f t="array" aca="1" ref="JT96" ca="1">IF(AND($N96=JT$10,$AS96&lt;&gt;0),INDEX(i.LTWFeedLevels,$AS96,12),0)</f>
        <v>0</v>
      </c>
      <c r="JU96" s="630" cm="1">
        <f t="array" aca="1" ref="JU96" ca="1">IF(AND($N96=JU$10,$AT96&lt;&gt;0),INDEX(i.LTWFeedLevels,$AT96,12),0)</f>
        <v>0</v>
      </c>
      <c r="JV96" s="457">
        <f t="shared" ca="1" si="434"/>
        <v>0</v>
      </c>
      <c r="JW96" s="457">
        <f t="shared" ca="1" si="435"/>
        <v>0</v>
      </c>
      <c r="JX96" s="457">
        <f t="shared" ca="1" si="436"/>
        <v>0</v>
      </c>
      <c r="JY96" s="189">
        <f t="shared" ca="1" si="437"/>
        <v>0</v>
      </c>
      <c r="JZ96" s="189">
        <f t="shared" ca="1" si="437"/>
        <v>0</v>
      </c>
      <c r="KA96" s="189">
        <f t="shared" ca="1" si="437"/>
        <v>0</v>
      </c>
      <c r="KB96" s="189">
        <f t="shared" ca="1" si="437"/>
        <v>0</v>
      </c>
      <c r="KC96" s="189">
        <f t="shared" ca="1" si="437"/>
        <v>0</v>
      </c>
      <c r="KD96" s="189">
        <f t="shared" ca="1" si="391"/>
        <v>0</v>
      </c>
      <c r="KE96" s="189">
        <f t="shared" ca="1" si="391"/>
        <v>0</v>
      </c>
      <c r="KF96" s="189">
        <f t="shared" ca="1" si="391"/>
        <v>0</v>
      </c>
      <c r="KG96" s="189">
        <f t="shared" ca="1" si="391"/>
        <v>0</v>
      </c>
      <c r="KH96" s="189">
        <f t="shared" ca="1" si="391"/>
        <v>0</v>
      </c>
      <c r="KI96" s="189">
        <f t="shared" ca="1" si="391"/>
        <v>0</v>
      </c>
      <c r="KJ96" s="189">
        <f t="shared" ca="1" si="391"/>
        <v>0</v>
      </c>
      <c r="KK96" s="189">
        <f t="shared" ca="1" si="391"/>
        <v>0</v>
      </c>
      <c r="KL96" s="189">
        <f t="shared" ca="1" si="391"/>
        <v>0</v>
      </c>
      <c r="KM96" s="189">
        <f t="shared" ca="1" si="391"/>
        <v>0</v>
      </c>
      <c r="KN96" s="189">
        <f t="shared" ca="1" si="392"/>
        <v>0</v>
      </c>
      <c r="KO96" s="189">
        <f t="shared" ca="1" si="392"/>
        <v>0</v>
      </c>
      <c r="KP96" s="189">
        <f t="shared" ca="1" si="392"/>
        <v>0</v>
      </c>
      <c r="KQ96" s="189">
        <f t="shared" ca="1" si="392"/>
        <v>0</v>
      </c>
      <c r="KR96" s="189">
        <f t="shared" ca="1" si="392"/>
        <v>0</v>
      </c>
      <c r="KS96" s="189">
        <f t="shared" ca="1" si="392"/>
        <v>0</v>
      </c>
      <c r="KT96" s="189">
        <f t="shared" ca="1" si="392"/>
        <v>0</v>
      </c>
      <c r="KU96" s="189">
        <f t="shared" ca="1" si="392"/>
        <v>0</v>
      </c>
      <c r="KV96" s="189">
        <f t="shared" ca="1" si="392"/>
        <v>0</v>
      </c>
      <c r="KW96" s="189">
        <f t="shared" ca="1" si="392"/>
        <v>0</v>
      </c>
      <c r="KX96" s="189">
        <f t="shared" ca="1" si="393"/>
        <v>0</v>
      </c>
      <c r="KY96" s="189">
        <f t="shared" ca="1" si="393"/>
        <v>0</v>
      </c>
      <c r="KZ96" s="189">
        <f t="shared" ca="1" si="393"/>
        <v>0</v>
      </c>
      <c r="LA96" s="189">
        <f t="shared" ca="1" si="393"/>
        <v>0</v>
      </c>
      <c r="LB96" s="189">
        <f t="shared" ca="1" si="393"/>
        <v>0</v>
      </c>
      <c r="LC96" s="189">
        <f t="shared" ca="1" si="393"/>
        <v>0</v>
      </c>
      <c r="LD96" s="189">
        <f t="shared" ca="1" si="393"/>
        <v>0</v>
      </c>
      <c r="LE96" s="189">
        <f t="shared" ca="1" si="393"/>
        <v>0</v>
      </c>
      <c r="LF96" s="189">
        <f t="shared" ca="1" si="393"/>
        <v>0</v>
      </c>
      <c r="LG96" s="189">
        <f t="shared" ca="1" si="393"/>
        <v>0</v>
      </c>
      <c r="LH96" s="189">
        <f t="shared" ca="1" si="394"/>
        <v>0</v>
      </c>
      <c r="LI96" s="189">
        <f t="shared" ca="1" si="394"/>
        <v>0</v>
      </c>
      <c r="LJ96" s="189">
        <f t="shared" ca="1" si="394"/>
        <v>0</v>
      </c>
      <c r="LK96" s="189">
        <f t="shared" ca="1" si="394"/>
        <v>0</v>
      </c>
      <c r="LL96" s="189">
        <f t="shared" ca="1" si="394"/>
        <v>0</v>
      </c>
      <c r="LM96" s="189">
        <f t="shared" ca="1" si="394"/>
        <v>0</v>
      </c>
      <c r="LN96" s="189">
        <f t="shared" ca="1" si="394"/>
        <v>0</v>
      </c>
      <c r="LO96" s="189">
        <f t="shared" ca="1" si="394"/>
        <v>0</v>
      </c>
      <c r="LP96" s="189">
        <f t="shared" ca="1" si="394"/>
        <v>0</v>
      </c>
      <c r="LQ96" s="189">
        <f t="shared" ca="1" si="394"/>
        <v>0</v>
      </c>
      <c r="LR96" s="189">
        <f t="shared" ca="1" si="395"/>
        <v>0</v>
      </c>
      <c r="LS96" s="189">
        <f t="shared" ca="1" si="395"/>
        <v>0</v>
      </c>
      <c r="LT96" s="189">
        <f t="shared" ca="1" si="395"/>
        <v>0</v>
      </c>
      <c r="LU96" s="189">
        <f t="shared" ca="1" si="395"/>
        <v>0</v>
      </c>
      <c r="LV96" s="189">
        <f t="shared" ca="1" si="395"/>
        <v>0</v>
      </c>
      <c r="LW96" s="189">
        <f t="shared" ca="1" si="395"/>
        <v>0</v>
      </c>
      <c r="LX96" s="189">
        <f t="shared" ca="1" si="395"/>
        <v>0</v>
      </c>
      <c r="LY96" s="189">
        <f t="shared" ca="1" si="395"/>
        <v>0</v>
      </c>
      <c r="LZ96" s="189">
        <f t="shared" ca="1" si="395"/>
        <v>0</v>
      </c>
      <c r="MA96" s="189">
        <f t="shared" ca="1" si="395"/>
        <v>0</v>
      </c>
      <c r="MB96" s="189">
        <f t="shared" ca="1" si="395"/>
        <v>0</v>
      </c>
      <c r="MC96" s="189">
        <f t="shared" ca="1" si="395"/>
        <v>0</v>
      </c>
      <c r="MD96" s="189">
        <f t="shared" ca="1" si="395"/>
        <v>0</v>
      </c>
      <c r="ME96" s="189">
        <f t="shared" ca="1" si="395"/>
        <v>0</v>
      </c>
      <c r="MF96" s="189">
        <f t="shared" ca="1" si="395"/>
        <v>0</v>
      </c>
      <c r="MG96" s="189">
        <f t="shared" ca="1" si="390"/>
        <v>0</v>
      </c>
      <c r="MH96" s="189">
        <f t="shared" ca="1" si="390"/>
        <v>0</v>
      </c>
      <c r="MI96" s="189">
        <f t="shared" ca="1" si="390"/>
        <v>0</v>
      </c>
      <c r="MJ96" s="189">
        <f t="shared" ca="1" si="390"/>
        <v>0</v>
      </c>
      <c r="MK96" s="189">
        <f t="shared" ca="1" si="390"/>
        <v>0</v>
      </c>
      <c r="ML96" s="189">
        <f t="shared" ca="1" si="390"/>
        <v>0</v>
      </c>
      <c r="MM96" s="189">
        <f t="shared" ca="1" si="390"/>
        <v>0</v>
      </c>
      <c r="MN96" s="189">
        <f t="shared" ca="1" si="390"/>
        <v>0</v>
      </c>
      <c r="MO96" s="189">
        <f t="shared" ca="1" si="390"/>
        <v>0</v>
      </c>
      <c r="MP96" s="189">
        <f t="shared" ca="1" si="388"/>
        <v>0</v>
      </c>
      <c r="MQ96" s="189">
        <f t="shared" ca="1" si="388"/>
        <v>0</v>
      </c>
      <c r="MR96" s="189">
        <f t="shared" ca="1" si="388"/>
        <v>0</v>
      </c>
      <c r="MS96" s="557">
        <f t="shared" ca="1" si="438"/>
        <v>0</v>
      </c>
      <c r="MT96" s="557">
        <f t="shared" ca="1" si="438"/>
        <v>0</v>
      </c>
      <c r="MU96" s="557">
        <f t="shared" ca="1" si="438"/>
        <v>0</v>
      </c>
      <c r="MV96" s="557">
        <f t="shared" ca="1" si="438"/>
        <v>0</v>
      </c>
      <c r="MW96" s="557">
        <f t="shared" ca="1" si="438"/>
        <v>0</v>
      </c>
      <c r="MX96" s="557">
        <f t="shared" ca="1" si="396"/>
        <v>0</v>
      </c>
      <c r="MY96" s="557">
        <f t="shared" ca="1" si="396"/>
        <v>0</v>
      </c>
      <c r="MZ96" s="557">
        <f t="shared" ca="1" si="396"/>
        <v>0</v>
      </c>
      <c r="NA96" s="557">
        <f t="shared" ca="1" si="396"/>
        <v>0</v>
      </c>
      <c r="NB96" s="557">
        <f t="shared" ca="1" si="396"/>
        <v>0</v>
      </c>
      <c r="NC96" s="557">
        <f t="shared" ca="1" si="396"/>
        <v>0</v>
      </c>
      <c r="ND96" s="557">
        <f t="shared" ca="1" si="396"/>
        <v>0</v>
      </c>
      <c r="NE96" s="557">
        <f t="shared" ca="1" si="396"/>
        <v>0</v>
      </c>
      <c r="NF96" s="557">
        <f t="shared" ca="1" si="396"/>
        <v>0</v>
      </c>
      <c r="NG96" s="557">
        <f t="shared" ca="1" si="396"/>
        <v>0</v>
      </c>
      <c r="NH96" s="557">
        <f t="shared" ca="1" si="397"/>
        <v>0</v>
      </c>
      <c r="NI96" s="557">
        <f t="shared" ca="1" si="397"/>
        <v>0</v>
      </c>
      <c r="NJ96" s="557">
        <f t="shared" ca="1" si="397"/>
        <v>0</v>
      </c>
      <c r="NK96" s="557">
        <f t="shared" ca="1" si="397"/>
        <v>0</v>
      </c>
      <c r="NL96" s="557">
        <f t="shared" ca="1" si="397"/>
        <v>0</v>
      </c>
      <c r="NM96" s="557">
        <f t="shared" ca="1" si="397"/>
        <v>0</v>
      </c>
      <c r="NN96" s="557">
        <f t="shared" ca="1" si="397"/>
        <v>0</v>
      </c>
      <c r="NO96" s="557">
        <f t="shared" ca="1" si="397"/>
        <v>0</v>
      </c>
      <c r="NP96" s="557">
        <f t="shared" ca="1" si="397"/>
        <v>0</v>
      </c>
      <c r="NQ96" s="557">
        <f t="shared" ca="1" si="397"/>
        <v>0</v>
      </c>
      <c r="NR96" s="557">
        <f t="shared" ca="1" si="398"/>
        <v>0</v>
      </c>
      <c r="NS96" s="557">
        <f t="shared" ca="1" si="398"/>
        <v>0</v>
      </c>
      <c r="NT96" s="557">
        <f t="shared" ca="1" si="398"/>
        <v>0</v>
      </c>
      <c r="NU96" s="557">
        <f t="shared" ca="1" si="398"/>
        <v>0</v>
      </c>
      <c r="NV96" s="557">
        <f t="shared" ca="1" si="398"/>
        <v>0</v>
      </c>
      <c r="NW96" s="557">
        <f t="shared" ca="1" si="398"/>
        <v>0</v>
      </c>
      <c r="NX96" s="557">
        <f t="shared" ca="1" si="398"/>
        <v>0</v>
      </c>
      <c r="NY96" s="557">
        <f t="shared" ca="1" si="398"/>
        <v>0</v>
      </c>
      <c r="NZ96" s="557">
        <f t="shared" ca="1" si="398"/>
        <v>0</v>
      </c>
      <c r="OA96" s="557">
        <f t="shared" ca="1" si="398"/>
        <v>0</v>
      </c>
      <c r="OB96" s="557">
        <f t="shared" ca="1" si="399"/>
        <v>0</v>
      </c>
      <c r="OC96" s="557">
        <f t="shared" ca="1" si="399"/>
        <v>0</v>
      </c>
      <c r="OD96" s="557">
        <f t="shared" ca="1" si="399"/>
        <v>0</v>
      </c>
      <c r="OE96" s="557">
        <f t="shared" ca="1" si="399"/>
        <v>0</v>
      </c>
      <c r="OF96" s="557">
        <f t="shared" ca="1" si="399"/>
        <v>0</v>
      </c>
      <c r="OG96" s="557">
        <f t="shared" ca="1" si="399"/>
        <v>0</v>
      </c>
      <c r="OH96" s="557">
        <f t="shared" ca="1" si="399"/>
        <v>0</v>
      </c>
      <c r="OI96" s="557">
        <f t="shared" ca="1" si="399"/>
        <v>0</v>
      </c>
      <c r="OJ96" s="557">
        <f t="shared" ca="1" si="399"/>
        <v>0</v>
      </c>
      <c r="OK96" s="557">
        <f t="shared" ca="1" si="399"/>
        <v>0</v>
      </c>
      <c r="OL96" s="557">
        <f t="shared" ca="1" si="400"/>
        <v>0</v>
      </c>
      <c r="OM96" s="557">
        <f t="shared" ca="1" si="400"/>
        <v>0</v>
      </c>
      <c r="ON96" s="557">
        <f t="shared" ca="1" si="400"/>
        <v>0</v>
      </c>
      <c r="OO96" s="557">
        <f t="shared" ca="1" si="400"/>
        <v>0</v>
      </c>
      <c r="OP96" s="557">
        <f t="shared" ca="1" si="400"/>
        <v>0</v>
      </c>
      <c r="OQ96" s="557">
        <f t="shared" ca="1" si="400"/>
        <v>0</v>
      </c>
      <c r="OR96" s="557">
        <f t="shared" ca="1" si="400"/>
        <v>0</v>
      </c>
      <c r="OS96" s="557">
        <f t="shared" ca="1" si="400"/>
        <v>0</v>
      </c>
      <c r="OT96" s="557">
        <f t="shared" ca="1" si="400"/>
        <v>0</v>
      </c>
      <c r="OU96" s="557">
        <f t="shared" ca="1" si="400"/>
        <v>0</v>
      </c>
      <c r="OV96" s="557">
        <f t="shared" ca="1" si="401"/>
        <v>0</v>
      </c>
      <c r="OW96" s="557">
        <f t="shared" ca="1" si="401"/>
        <v>0</v>
      </c>
      <c r="OX96" s="557">
        <f t="shared" ca="1" si="401"/>
        <v>0</v>
      </c>
      <c r="OY96" s="557">
        <f t="shared" ca="1" si="401"/>
        <v>0</v>
      </c>
      <c r="OZ96" s="557">
        <f t="shared" ca="1" si="401"/>
        <v>0</v>
      </c>
      <c r="PA96" s="557">
        <f t="shared" ca="1" si="401"/>
        <v>0</v>
      </c>
      <c r="PB96" s="557">
        <f t="shared" ca="1" si="401"/>
        <v>0</v>
      </c>
      <c r="PC96" s="557">
        <f t="shared" ca="1" si="401"/>
        <v>0</v>
      </c>
      <c r="PD96" s="557">
        <f t="shared" ca="1" si="401"/>
        <v>0</v>
      </c>
      <c r="PE96" s="557">
        <f t="shared" ca="1" si="401"/>
        <v>0</v>
      </c>
      <c r="PF96" s="557">
        <f t="shared" ca="1" si="402"/>
        <v>0</v>
      </c>
      <c r="PG96" s="557">
        <f t="shared" ca="1" si="402"/>
        <v>0</v>
      </c>
      <c r="PH96" s="557">
        <f t="shared" ca="1" si="402"/>
        <v>0</v>
      </c>
      <c r="PI96" s="557">
        <f t="shared" ca="1" si="402"/>
        <v>0</v>
      </c>
      <c r="PJ96" s="557">
        <f t="shared" ca="1" si="402"/>
        <v>0</v>
      </c>
      <c r="PK96" s="557">
        <f t="shared" ca="1" si="402"/>
        <v>0</v>
      </c>
      <c r="PL96" s="557">
        <f t="shared" ca="1" si="402"/>
        <v>0</v>
      </c>
      <c r="PM96" s="557">
        <f t="shared" ca="1" si="402"/>
        <v>0</v>
      </c>
      <c r="PN96" s="557">
        <f t="shared" ca="1" si="402"/>
        <v>0</v>
      </c>
      <c r="PO96" s="557">
        <f t="shared" ca="1" si="402"/>
        <v>0</v>
      </c>
      <c r="PP96" s="557">
        <f t="shared" ca="1" si="403"/>
        <v>0</v>
      </c>
      <c r="PQ96" s="557">
        <f t="shared" ca="1" si="403"/>
        <v>0</v>
      </c>
      <c r="PR96" s="557">
        <f t="shared" ca="1" si="403"/>
        <v>0</v>
      </c>
      <c r="PS96" s="557">
        <f t="shared" ca="1" si="403"/>
        <v>0</v>
      </c>
      <c r="PT96" s="557">
        <f t="shared" ca="1" si="403"/>
        <v>0</v>
      </c>
      <c r="PU96" s="557">
        <f t="shared" ca="1" si="403"/>
        <v>0</v>
      </c>
      <c r="PV96" s="557">
        <f t="shared" ca="1" si="403"/>
        <v>0</v>
      </c>
      <c r="PW96" s="557">
        <f t="shared" ca="1" si="403"/>
        <v>0</v>
      </c>
      <c r="PX96" s="557">
        <f t="shared" ca="1" si="403"/>
        <v>0</v>
      </c>
      <c r="PY96" s="557">
        <f t="shared" ca="1" si="403"/>
        <v>0</v>
      </c>
      <c r="PZ96" s="557">
        <f t="shared" ca="1" si="404"/>
        <v>0</v>
      </c>
      <c r="QA96" s="557">
        <f t="shared" ca="1" si="404"/>
        <v>0</v>
      </c>
      <c r="QB96" s="557">
        <f t="shared" ca="1" si="404"/>
        <v>0</v>
      </c>
      <c r="QC96" s="557">
        <f t="shared" ca="1" si="404"/>
        <v>0</v>
      </c>
      <c r="QD96" s="557">
        <f t="shared" ca="1" si="404"/>
        <v>0</v>
      </c>
      <c r="QE96" s="557">
        <f t="shared" ca="1" si="404"/>
        <v>0</v>
      </c>
      <c r="QF96" s="557">
        <f t="shared" ca="1" si="404"/>
        <v>0</v>
      </c>
      <c r="QG96" s="557">
        <f t="shared" ca="1" si="404"/>
        <v>0</v>
      </c>
      <c r="QH96" s="557">
        <f t="shared" ca="1" si="404"/>
        <v>0</v>
      </c>
      <c r="QI96" s="557">
        <f t="shared" ca="1" si="404"/>
        <v>0</v>
      </c>
      <c r="QJ96" s="557">
        <f t="shared" ca="1" si="405"/>
        <v>0</v>
      </c>
      <c r="QK96" s="557">
        <f t="shared" ca="1" si="405"/>
        <v>0</v>
      </c>
      <c r="QL96" s="557">
        <f t="shared" ca="1" si="405"/>
        <v>0</v>
      </c>
      <c r="QM96" s="557">
        <f t="shared" ca="1" si="405"/>
        <v>0</v>
      </c>
      <c r="QN96" s="557">
        <f t="shared" ca="1" si="405"/>
        <v>0</v>
      </c>
      <c r="QO96" s="557">
        <f t="shared" ca="1" si="405"/>
        <v>0</v>
      </c>
      <c r="QP96" s="557">
        <f t="shared" ca="1" si="405"/>
        <v>0</v>
      </c>
      <c r="QQ96" s="557">
        <f t="shared" ca="1" si="405"/>
        <v>0</v>
      </c>
      <c r="QR96" s="557">
        <f t="shared" ca="1" si="405"/>
        <v>0</v>
      </c>
      <c r="QS96" s="557">
        <f t="shared" ca="1" si="405"/>
        <v>0</v>
      </c>
      <c r="QT96" s="557">
        <f t="shared" ca="1" si="406"/>
        <v>0</v>
      </c>
      <c r="QU96" s="557">
        <f t="shared" ca="1" si="406"/>
        <v>0</v>
      </c>
      <c r="QV96" s="557">
        <f t="shared" ca="1" si="406"/>
        <v>0</v>
      </c>
      <c r="QW96" s="557">
        <f t="shared" ca="1" si="406"/>
        <v>0</v>
      </c>
      <c r="QX96" s="557">
        <f t="shared" ca="1" si="406"/>
        <v>0</v>
      </c>
      <c r="QY96" s="557">
        <f t="shared" ca="1" si="406"/>
        <v>0</v>
      </c>
      <c r="QZ96" s="557">
        <f t="shared" ca="1" si="406"/>
        <v>0</v>
      </c>
      <c r="RA96" s="557">
        <f t="shared" ca="1" si="406"/>
        <v>0</v>
      </c>
      <c r="RB96" s="557">
        <f t="shared" ca="1" si="406"/>
        <v>0</v>
      </c>
      <c r="RC96" s="557">
        <f t="shared" ca="1" si="406"/>
        <v>0</v>
      </c>
      <c r="RD96" s="557">
        <f t="shared" ca="1" si="407"/>
        <v>0</v>
      </c>
      <c r="RE96" s="557">
        <f t="shared" ca="1" si="407"/>
        <v>0</v>
      </c>
      <c r="RF96" s="557">
        <f t="shared" ca="1" si="407"/>
        <v>0</v>
      </c>
      <c r="RG96" s="557">
        <f t="shared" ca="1" si="407"/>
        <v>0</v>
      </c>
      <c r="RH96" s="557">
        <f t="shared" ca="1" si="407"/>
        <v>0</v>
      </c>
      <c r="RI96" s="557">
        <f t="shared" ca="1" si="407"/>
        <v>0</v>
      </c>
      <c r="RJ96" s="557">
        <f t="shared" ca="1" si="407"/>
        <v>0</v>
      </c>
      <c r="RK96" s="557">
        <f t="shared" ca="1" si="407"/>
        <v>0</v>
      </c>
      <c r="RL96" s="557">
        <f t="shared" ca="1" si="407"/>
        <v>0</v>
      </c>
      <c r="RM96" s="557">
        <f t="shared" ca="1" si="407"/>
        <v>0</v>
      </c>
      <c r="RN96" s="557">
        <f t="shared" ca="1" si="408"/>
        <v>0</v>
      </c>
      <c r="RO96" s="557">
        <f t="shared" ca="1" si="408"/>
        <v>0</v>
      </c>
      <c r="RP96" s="557">
        <f t="shared" ca="1" si="408"/>
        <v>0</v>
      </c>
      <c r="RQ96" s="557">
        <f t="shared" ca="1" si="408"/>
        <v>0</v>
      </c>
      <c r="RR96" s="557">
        <f t="shared" ca="1" si="408"/>
        <v>0</v>
      </c>
      <c r="RS96" s="557">
        <f t="shared" ca="1" si="408"/>
        <v>0</v>
      </c>
      <c r="RT96" s="557">
        <f t="shared" ca="1" si="408"/>
        <v>0</v>
      </c>
      <c r="RU96" s="557">
        <f t="shared" ca="1" si="408"/>
        <v>0</v>
      </c>
      <c r="RV96" s="557">
        <f t="shared" ca="1" si="408"/>
        <v>0</v>
      </c>
      <c r="RW96" s="557">
        <f t="shared" ca="1" si="408"/>
        <v>0</v>
      </c>
      <c r="RX96" s="557">
        <f t="shared" ca="1" si="409"/>
        <v>0</v>
      </c>
      <c r="RY96" s="557">
        <f t="shared" ca="1" si="409"/>
        <v>0</v>
      </c>
      <c r="RZ96" s="557">
        <f t="shared" ca="1" si="409"/>
        <v>0</v>
      </c>
      <c r="SA96" s="557">
        <f t="shared" ca="1" si="409"/>
        <v>0</v>
      </c>
      <c r="SB96" s="557">
        <f t="shared" ca="1" si="409"/>
        <v>0</v>
      </c>
      <c r="SC96" s="557">
        <f t="shared" ca="1" si="409"/>
        <v>0</v>
      </c>
      <c r="SD96" s="557">
        <f t="shared" ca="1" si="409"/>
        <v>0</v>
      </c>
      <c r="SE96" s="557">
        <f t="shared" ca="1" si="409"/>
        <v>0</v>
      </c>
      <c r="SF96" s="557">
        <f t="shared" ca="1" si="409"/>
        <v>0</v>
      </c>
      <c r="SG96" s="557">
        <f t="shared" ca="1" si="409"/>
        <v>0</v>
      </c>
      <c r="SH96" s="557">
        <f t="shared" ca="1" si="410"/>
        <v>0</v>
      </c>
      <c r="SI96" s="557">
        <f t="shared" ca="1" si="410"/>
        <v>0</v>
      </c>
      <c r="SJ96" s="557">
        <f t="shared" ca="1" si="410"/>
        <v>0</v>
      </c>
      <c r="SK96" s="557">
        <f t="shared" ca="1" si="410"/>
        <v>0</v>
      </c>
      <c r="SL96" s="557">
        <f t="shared" ca="1" si="410"/>
        <v>0</v>
      </c>
      <c r="SM96" s="557">
        <f t="shared" ca="1" si="410"/>
        <v>0</v>
      </c>
      <c r="SN96" s="557">
        <f t="shared" ca="1" si="410"/>
        <v>0</v>
      </c>
      <c r="SO96" s="557">
        <f t="shared" ca="1" si="410"/>
        <v>0</v>
      </c>
      <c r="SP96" s="557">
        <f t="shared" ca="1" si="410"/>
        <v>0</v>
      </c>
      <c r="SQ96" s="557">
        <f t="shared" ca="1" si="410"/>
        <v>0</v>
      </c>
      <c r="SR96" s="557">
        <f t="shared" ca="1" si="411"/>
        <v>0</v>
      </c>
      <c r="SS96" s="557">
        <f t="shared" ca="1" si="411"/>
        <v>0</v>
      </c>
      <c r="ST96" s="557">
        <f t="shared" ca="1" si="411"/>
        <v>0</v>
      </c>
      <c r="SU96" s="557">
        <f t="shared" ca="1" si="411"/>
        <v>0</v>
      </c>
      <c r="SV96" s="557">
        <f t="shared" ca="1" si="411"/>
        <v>0</v>
      </c>
      <c r="SW96" s="557">
        <f t="shared" ca="1" si="411"/>
        <v>0</v>
      </c>
      <c r="SX96" s="557">
        <f t="shared" ca="1" si="411"/>
        <v>0</v>
      </c>
      <c r="SY96" s="557">
        <f t="shared" ca="1" si="411"/>
        <v>0</v>
      </c>
      <c r="SZ96" s="557">
        <f t="shared" ca="1" si="411"/>
        <v>0</v>
      </c>
      <c r="TA96" s="557">
        <f t="shared" ca="1" si="411"/>
        <v>0</v>
      </c>
      <c r="TB96" s="557">
        <f t="shared" ca="1" si="412"/>
        <v>0</v>
      </c>
      <c r="TC96" s="557">
        <f t="shared" ca="1" si="412"/>
        <v>0</v>
      </c>
      <c r="TD96" s="557">
        <f t="shared" ca="1" si="412"/>
        <v>0</v>
      </c>
      <c r="TE96" s="557">
        <f t="shared" ca="1" si="412"/>
        <v>0</v>
      </c>
      <c r="TF96" s="557">
        <f t="shared" ca="1" si="412"/>
        <v>0</v>
      </c>
      <c r="TG96" s="557">
        <f t="shared" ca="1" si="412"/>
        <v>0</v>
      </c>
      <c r="TH96" s="557">
        <f t="shared" ca="1" si="412"/>
        <v>0</v>
      </c>
      <c r="TI96" s="557">
        <f t="shared" ca="1" si="412"/>
        <v>0</v>
      </c>
      <c r="TJ96" s="557">
        <f t="shared" ca="1" si="412"/>
        <v>0</v>
      </c>
      <c r="TK96" s="557">
        <f t="shared" ca="1" si="412"/>
        <v>0</v>
      </c>
      <c r="TL96" s="557">
        <f t="shared" ca="1" si="413"/>
        <v>0</v>
      </c>
      <c r="TM96" s="557">
        <f t="shared" ca="1" si="413"/>
        <v>0</v>
      </c>
      <c r="TN96" s="557">
        <f t="shared" ca="1" si="413"/>
        <v>0</v>
      </c>
      <c r="TO96" s="557">
        <f t="shared" ca="1" si="413"/>
        <v>0</v>
      </c>
      <c r="TP96" s="557">
        <f t="shared" ca="1" si="413"/>
        <v>0</v>
      </c>
      <c r="TQ96" s="557">
        <f t="shared" ca="1" si="413"/>
        <v>0</v>
      </c>
      <c r="TR96" s="557">
        <f t="shared" ca="1" si="413"/>
        <v>0</v>
      </c>
      <c r="TS96" s="557">
        <f t="shared" ca="1" si="413"/>
        <v>0</v>
      </c>
      <c r="TT96" s="557">
        <f t="shared" ca="1" si="413"/>
        <v>0</v>
      </c>
      <c r="TU96" s="557">
        <f t="shared" ca="1" si="413"/>
        <v>0</v>
      </c>
      <c r="TV96" s="557">
        <f t="shared" ca="1" si="414"/>
        <v>0</v>
      </c>
      <c r="TW96" s="557">
        <f t="shared" ca="1" si="414"/>
        <v>0</v>
      </c>
      <c r="TX96" s="557">
        <f t="shared" ca="1" si="414"/>
        <v>0</v>
      </c>
      <c r="TY96" s="557">
        <f t="shared" ca="1" si="414"/>
        <v>0</v>
      </c>
      <c r="TZ96" s="557">
        <f t="shared" ca="1" si="414"/>
        <v>0</v>
      </c>
      <c r="UA96" s="557">
        <f t="shared" ca="1" si="414"/>
        <v>0</v>
      </c>
      <c r="UB96" s="557">
        <f t="shared" ca="1" si="414"/>
        <v>0</v>
      </c>
      <c r="UC96" s="557">
        <f t="shared" ca="1" si="414"/>
        <v>0</v>
      </c>
      <c r="UD96" s="557">
        <f t="shared" ca="1" si="414"/>
        <v>0</v>
      </c>
      <c r="UE96" s="557">
        <f t="shared" ca="1" si="414"/>
        <v>0</v>
      </c>
      <c r="UF96" s="557">
        <f t="shared" ca="1" si="415"/>
        <v>0</v>
      </c>
      <c r="UG96" s="557">
        <f t="shared" ca="1" si="415"/>
        <v>0</v>
      </c>
      <c r="UH96" s="557">
        <f t="shared" ca="1" si="415"/>
        <v>0</v>
      </c>
      <c r="UI96" s="557">
        <f t="shared" ca="1" si="415"/>
        <v>0</v>
      </c>
      <c r="UJ96" s="557">
        <f t="shared" ca="1" si="415"/>
        <v>0</v>
      </c>
      <c r="UK96" s="557">
        <f t="shared" ca="1" si="415"/>
        <v>0</v>
      </c>
      <c r="UL96" s="557">
        <f t="shared" ca="1" si="415"/>
        <v>0</v>
      </c>
      <c r="UM96" s="557">
        <f t="shared" ca="1" si="415"/>
        <v>0</v>
      </c>
      <c r="UN96" s="557">
        <f t="shared" ca="1" si="415"/>
        <v>0</v>
      </c>
      <c r="UO96" s="557">
        <f t="shared" ca="1" si="415"/>
        <v>0</v>
      </c>
      <c r="UP96" s="557">
        <f t="shared" ca="1" si="416"/>
        <v>0</v>
      </c>
      <c r="UQ96" s="557">
        <f t="shared" ca="1" si="416"/>
        <v>0</v>
      </c>
      <c r="UR96" s="557">
        <f t="shared" ca="1" si="416"/>
        <v>0</v>
      </c>
      <c r="US96" s="557">
        <f t="shared" ca="1" si="416"/>
        <v>0</v>
      </c>
      <c r="UT96" s="557">
        <f t="shared" ca="1" si="416"/>
        <v>0</v>
      </c>
      <c r="UU96" s="557">
        <f t="shared" ca="1" si="416"/>
        <v>0</v>
      </c>
      <c r="UV96" s="557">
        <f t="shared" ca="1" si="416"/>
        <v>0</v>
      </c>
      <c r="UW96" s="557">
        <f t="shared" ca="1" si="416"/>
        <v>0</v>
      </c>
      <c r="UX96" s="557">
        <f t="shared" ca="1" si="416"/>
        <v>0</v>
      </c>
      <c r="UY96" s="557">
        <f t="shared" ca="1" si="416"/>
        <v>0</v>
      </c>
      <c r="UZ96" s="557">
        <f t="shared" ca="1" si="416"/>
        <v>0</v>
      </c>
      <c r="VA96" s="557">
        <f t="shared" ca="1" si="416"/>
        <v>0</v>
      </c>
      <c r="VB96" s="557">
        <f t="shared" ca="1" si="416"/>
        <v>0</v>
      </c>
      <c r="VC96" s="557">
        <f t="shared" ca="1" si="416"/>
        <v>0</v>
      </c>
      <c r="VD96" s="557">
        <f t="shared" ca="1" si="416"/>
        <v>0</v>
      </c>
      <c r="VE96" s="557">
        <f t="shared" ca="1" si="416"/>
        <v>0</v>
      </c>
      <c r="VF96" s="557">
        <f t="shared" ca="1" si="416"/>
        <v>0</v>
      </c>
      <c r="VG96" s="557">
        <f t="shared" ca="1" si="416"/>
        <v>0</v>
      </c>
      <c r="VH96" s="557">
        <f t="shared" ca="1" si="416"/>
        <v>0</v>
      </c>
      <c r="VI96" s="557">
        <f t="shared" ca="1" si="416"/>
        <v>0</v>
      </c>
      <c r="VJ96" s="557">
        <f t="shared" ca="1" si="416"/>
        <v>0</v>
      </c>
      <c r="VK96" s="557">
        <f t="shared" ca="1" si="416"/>
        <v>0</v>
      </c>
      <c r="VL96" s="557">
        <f t="shared" ca="1" si="416"/>
        <v>0</v>
      </c>
      <c r="VM96" s="557">
        <f t="shared" ca="1" si="416"/>
        <v>0</v>
      </c>
      <c r="VN96" s="557">
        <f t="shared" ca="1" si="416"/>
        <v>0</v>
      </c>
      <c r="VO96" s="557">
        <f t="shared" ca="1" si="416"/>
        <v>0</v>
      </c>
      <c r="VP96" s="189">
        <f t="shared" ca="1" si="301"/>
        <v>0</v>
      </c>
      <c r="VQ96" s="189">
        <f t="shared" ca="1" si="301"/>
        <v>0</v>
      </c>
      <c r="VR96" s="189">
        <f t="shared" ca="1" si="301"/>
        <v>0</v>
      </c>
      <c r="VS96" s="189">
        <f t="shared" ca="1" si="301"/>
        <v>0</v>
      </c>
      <c r="VT96" s="189">
        <f t="shared" ca="1" si="301"/>
        <v>0</v>
      </c>
      <c r="VU96" s="230">
        <f t="shared" ca="1" si="302"/>
        <v>0</v>
      </c>
      <c r="VV96" s="189">
        <f t="shared" ca="1" si="303"/>
        <v>0</v>
      </c>
      <c r="VW96" s="189">
        <f t="shared" ca="1" si="303"/>
        <v>0</v>
      </c>
      <c r="VX96" s="189">
        <f t="shared" ca="1" si="303"/>
        <v>0</v>
      </c>
      <c r="VY96" s="189">
        <f t="shared" ca="1" si="303"/>
        <v>0</v>
      </c>
      <c r="VZ96" s="189">
        <f t="shared" ca="1" si="303"/>
        <v>0</v>
      </c>
      <c r="WA96" s="230">
        <f t="shared" ca="1" si="304"/>
        <v>0</v>
      </c>
      <c r="WB96" s="231">
        <f t="shared" ca="1" si="305"/>
        <v>0</v>
      </c>
      <c r="WC96" s="231">
        <f t="shared" ca="1" si="305"/>
        <v>0</v>
      </c>
      <c r="WD96" s="231">
        <f t="shared" ca="1" si="305"/>
        <v>0</v>
      </c>
      <c r="WE96" s="231">
        <f t="shared" ca="1" si="305"/>
        <v>0</v>
      </c>
      <c r="WF96" s="544">
        <f t="shared" ca="1" si="306"/>
        <v>0</v>
      </c>
      <c r="WG96" s="231">
        <f t="shared" ca="1" si="307"/>
        <v>0</v>
      </c>
      <c r="WH96" s="231">
        <f t="shared" ca="1" si="307"/>
        <v>0</v>
      </c>
      <c r="WI96" s="231">
        <f t="shared" ca="1" si="307"/>
        <v>0</v>
      </c>
      <c r="WJ96" s="231">
        <f t="shared" ca="1" si="307"/>
        <v>0</v>
      </c>
      <c r="WK96" s="544">
        <f t="shared" ca="1" si="308"/>
        <v>0</v>
      </c>
      <c r="WL96" s="544">
        <f t="shared" ca="1" si="308"/>
        <v>0</v>
      </c>
      <c r="WM96" s="544">
        <f t="shared" ca="1" si="308"/>
        <v>0</v>
      </c>
      <c r="WN96" s="544">
        <f t="shared" ca="1" si="308"/>
        <v>0</v>
      </c>
      <c r="WO96" s="544">
        <f t="shared" ca="1" si="308"/>
        <v>0</v>
      </c>
      <c r="WP96" s="544">
        <f t="shared" ca="1" si="308"/>
        <v>0</v>
      </c>
      <c r="WQ96" s="544">
        <f t="shared" ca="1" si="308"/>
        <v>0</v>
      </c>
      <c r="WR96" s="535" cm="1">
        <f t="array" aca="1" ref="WR96" ca="1">INDEX(WR$13:WR95,$B96+1,1)</f>
        <v>0</v>
      </c>
      <c r="WS96" s="411">
        <f t="shared" ca="1" si="309"/>
        <v>67</v>
      </c>
      <c r="WT96" s="18"/>
      <c r="WU96" s="535" cm="1">
        <f t="array" aca="1" ref="WU96" ca="1">INDEX(WU$13:WU95,$B96+1,1)</f>
        <v>0</v>
      </c>
      <c r="WV96" s="411">
        <f t="shared" si="310"/>
        <v>0</v>
      </c>
      <c r="WW96" s="535" cm="1">
        <f t="array" aca="1" ref="WW96" ca="1">INDEX(WW$13:WW95,$B96+1,1)</f>
        <v>0</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535" t="str" cm="1">
        <f t="array" aca="1" ref="XH96" ca="1">INDEX(XH$13:XH95,$B96+1,1)</f>
        <v>-</v>
      </c>
      <c r="XI96" s="535" t="str" cm="1">
        <f t="array" aca="1" ref="XI96" ca="1">INDEX(XI$13:XI95,$B96+1,1)</f>
        <v>-</v>
      </c>
      <c r="XJ96" s="535" t="str" cm="1">
        <f t="array" aca="1" ref="XJ96" ca="1">INDEX(XJ$13:XJ95,$B96+1,1)</f>
        <v>-</v>
      </c>
      <c r="XK96" s="535" t="str" cm="1">
        <f t="array" aca="1" ref="XK96" ca="1">INDEX(XK$13:XK95,$B96+1,1)</f>
        <v>-</v>
      </c>
      <c r="XL96" s="535" t="str" cm="1">
        <f t="array" aca="1" ref="XL96" ca="1">INDEX(XL$13:XL95,$B96+1,1)</f>
        <v>-</v>
      </c>
      <c r="XM96" s="535" t="str" cm="1">
        <f t="array" aca="1" ref="XM96" ca="1">INDEX(XM$13:XM95,$B96+1,1)</f>
        <v>-</v>
      </c>
      <c r="XN96" s="18"/>
      <c r="XO96" s="411" t="b">
        <f t="shared" ca="1" si="311"/>
        <v>0</v>
      </c>
      <c r="XP96" s="535" t="str" cm="1">
        <f t="array" aca="1" ref="XP96" ca="1">INDEX(XP$13:XP95,$B96+1,1)</f>
        <v>-</v>
      </c>
      <c r="XQ96" s="535" t="str" cm="1">
        <f t="array" aca="1" ref="XQ96" ca="1">INDEX(XQ$13:XQ95,$B96+1,1)</f>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411">
        <f t="shared" ca="1" si="312"/>
        <v>0.35</v>
      </c>
      <c r="XW96" s="535" cm="1">
        <f t="array" aca="1" ref="XW96" ca="1">INDEX(XW$13:XW95,$B96+1,1)</f>
        <v>0</v>
      </c>
      <c r="XX96" s="535" cm="1">
        <f t="array" aca="1" ref="XX96" ca="1">INDEX(XX$13:XX95,$B96+1,1)</f>
        <v>0</v>
      </c>
      <c r="XY96" s="535" cm="1">
        <f t="array" aca="1" ref="XY96" ca="1">INDEX(XY$13:XY95,$B96+1,1)</f>
        <v>1</v>
      </c>
      <c r="XZ96" s="535" cm="1">
        <f t="array" aca="1" ref="XZ96" ca="1">INDEX(XZ$13:XZ95,$B96+1,1)</f>
        <v>0</v>
      </c>
      <c r="YA96" s="535" t="str" cm="1">
        <f t="array" aca="1" ref="YA96" ca="1">INDEX(YA$13:YA95,$B96+1,1)</f>
        <v>-</v>
      </c>
      <c r="YB96" s="545" cm="1">
        <f t="array" ref="YB96">INDEX(i.AgeJ,$AD96,1)</f>
        <v>0</v>
      </c>
      <c r="YC96" s="535" t="str" cm="1">
        <f t="array" aca="1" ref="YC96" ca="1">INDEX(YC$13:YC95,$B96+1,1)</f>
        <v>-</v>
      </c>
      <c r="YD96" s="411" t="str">
        <f t="shared" si="313"/>
        <v>-</v>
      </c>
      <c r="YE96" s="411" t="str">
        <f t="shared" si="313"/>
        <v>-</v>
      </c>
      <c r="YF96" s="535" t="str" cm="1">
        <f t="array" aca="1" ref="YF96" ca="1">INDEX(YF$13:YF95,$B96+1,1)</f>
        <v>-</v>
      </c>
      <c r="YG96" s="535" t="str" cm="1">
        <f t="array" aca="1" ref="YG96" ca="1">INDEX(YG$13:YG95,$B96+1,1)</f>
        <v>-</v>
      </c>
      <c r="YH96" s="535" t="str" cm="1">
        <f t="array" aca="1" ref="YH96" ca="1">INDEX(YH$13:YH95,$B96+1,1)</f>
        <v>-</v>
      </c>
      <c r="YI96" s="535" t="str" cm="1">
        <f t="array" aca="1" ref="YI96" ca="1">INDEX(YI$13:YI95,$B96+1,1)</f>
        <v>-</v>
      </c>
      <c r="YJ96" s="535" t="str" cm="1">
        <f t="array" aca="1" ref="YJ96" ca="1">INDEX(YJ$13:YJ95,$B96+1,1)</f>
        <v>-</v>
      </c>
      <c r="YK96" s="535" t="b" cm="1">
        <f t="array" aca="1" ref="YK96" ca="1">INDEX(YK$13:YK95,$B96+1,1)</f>
        <v>1</v>
      </c>
      <c r="YL96" s="535" t="str" cm="1">
        <f t="array" aca="1" ref="YL96" ca="1">INDEX(YL$13:YL95,$B96+1,1)</f>
        <v>-</v>
      </c>
      <c r="YM96" s="535" cm="1">
        <f t="array" aca="1" ref="YM96" ca="1">INDEX(YM$13:YM95,$B96+1,1)</f>
        <v>0</v>
      </c>
      <c r="YN96" s="535" cm="1">
        <f t="array" aca="1" ref="YN96" ca="1">INDEX(YN$13:YN95,$B96+1,1)</f>
        <v>0</v>
      </c>
      <c r="YO96" s="535" cm="1">
        <f t="array" aca="1" ref="YO96" ca="1">INDEX(YO$13:YO95,$B96+1,1)</f>
        <v>0</v>
      </c>
      <c r="YP96" s="18"/>
      <c r="YQ96" s="411">
        <f t="shared" si="314"/>
        <v>50</v>
      </c>
      <c r="YR96" s="411">
        <f t="shared" si="314"/>
        <v>50</v>
      </c>
      <c r="YS96" s="411">
        <f t="shared" si="314"/>
        <v>50</v>
      </c>
      <c r="YT96" s="411">
        <f t="shared" si="314"/>
        <v>50</v>
      </c>
      <c r="YU96" s="535" cm="1">
        <f t="array" aca="1" ref="YU96" ca="1">INDEX(YU$13:YU95,$B96+1,1)</f>
        <v>1</v>
      </c>
      <c r="YV96" s="535" cm="1">
        <f t="array" aca="1" ref="YV96" ca="1">INDEX(YV$13:YV95,$B96+1,1)</f>
        <v>1</v>
      </c>
      <c r="YW96" s="535" cm="1">
        <f t="array" aca="1" ref="YW96" ca="1">INDEX(YW$13:YW95,$B96+1,1)</f>
        <v>1</v>
      </c>
      <c r="YX96" s="535" cm="1">
        <f t="array" aca="1" ref="YX96" ca="1">INDEX(YX$13:YX95,$B96+1,1)</f>
        <v>1</v>
      </c>
      <c r="YY96" s="535" t="str" cm="1">
        <f t="array" aca="1" ref="YY96" ca="1">INDEX(YY$13:YY95,$B96+1,1)</f>
        <v>-</v>
      </c>
      <c r="YZ96" s="535" t="str" cm="1">
        <f t="array" aca="1" ref="YZ96" ca="1">INDEX(YZ$13:YZ95,$B96+1,1)</f>
        <v>-</v>
      </c>
      <c r="ZA96" s="535" t="str" cm="1">
        <f t="array" aca="1" ref="ZA96" ca="1">INDEX(ZA$13:ZA95,$B96+1,1)</f>
        <v>-</v>
      </c>
      <c r="ZB96" s="535" t="str" cm="1">
        <f t="array" aca="1" ref="ZB96" ca="1">INDEX(ZB$13:ZB95,$B96+1,1)</f>
        <v>-</v>
      </c>
      <c r="ZC96" s="535" t="str" cm="1">
        <f t="array" aca="1" ref="ZC96" ca="1">INDEX(ZC$13:ZC95,$B96+1,1)</f>
        <v>-</v>
      </c>
      <c r="ZD96" s="18"/>
      <c r="ZE96" s="411">
        <f t="shared" ca="1" si="315"/>
        <v>1</v>
      </c>
      <c r="ZF96" s="18"/>
      <c r="ZG96" s="535" t="str" cm="1">
        <f t="array" aca="1" ref="ZG96" ca="1">INDEX(ZG$13:ZG95,$B96+1,1)</f>
        <v>-</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43">
        <f t="shared" si="316"/>
        <v>652</v>
      </c>
      <c r="ZP96" s="543">
        <f t="shared" si="316"/>
        <v>686</v>
      </c>
      <c r="ZQ96" s="543">
        <f t="shared" si="316"/>
        <v>721</v>
      </c>
      <c r="ZR96" s="459">
        <f t="shared" si="317"/>
        <v>469</v>
      </c>
      <c r="ZS96" s="459">
        <f t="shared" si="317"/>
        <v>504</v>
      </c>
      <c r="ZT96" s="459">
        <f t="shared" si="317"/>
        <v>539</v>
      </c>
      <c r="ZU96" s="459">
        <f t="shared" si="318"/>
        <v>385</v>
      </c>
      <c r="ZV96" s="459">
        <f t="shared" si="318"/>
        <v>420</v>
      </c>
      <c r="ZW96" s="459">
        <f t="shared" si="318"/>
        <v>455</v>
      </c>
      <c r="ZX96" s="535" t="str" cm="1">
        <f t="array" aca="1" ref="ZX96" ca="1">INDEX(ZX$13:ZX95,$B96+1,1)</f>
        <v>-</v>
      </c>
      <c r="ZY96" s="535" t="str" cm="1">
        <f t="array" aca="1" ref="ZY96" ca="1">INDEX(ZY$13:ZY95,$B96+1,1)</f>
        <v>-</v>
      </c>
      <c r="ZZ96" s="535" t="str" cm="1">
        <f t="array" aca="1" ref="ZZ96" ca="1">INDEX(ZZ$13:ZZ95,$B96+1,1)</f>
        <v>-</v>
      </c>
      <c r="AAA96" s="535" t="str" cm="1">
        <f t="array" aca="1" ref="AAA96" ca="1">INDEX(AAA$13:AAA95,$B96+1,1)</f>
        <v>-</v>
      </c>
      <c r="AAB96" s="535" t="str" cm="1">
        <f t="array" aca="1" ref="AAB96" ca="1">INDEX(AAB$13:AAB95,$B96+1,1)</f>
        <v>-</v>
      </c>
      <c r="AAC96" s="535" t="str" cm="1">
        <f t="array" aca="1" ref="AAC96" ca="1">INDEX(AAC$13:AAC95,$B96+1,1)</f>
        <v>-</v>
      </c>
      <c r="AAD96" s="535" t="str" cm="1">
        <f t="array" aca="1" ref="AAD96" ca="1">INDEX(AAD$13:AAD95,$B96+1,1)</f>
        <v>-</v>
      </c>
      <c r="AAE96" s="535" t="str" cm="1">
        <f t="array" aca="1" ref="AAE96" ca="1">INDEX(AAE$13:AAE95,$B96+1,1)</f>
        <v>-</v>
      </c>
      <c r="AAF96" s="535" t="str" cm="1">
        <f t="array" aca="1" ref="AAF96" ca="1">INDEX(AAF$13:AAF95,$B96+1,1)</f>
        <v>-</v>
      </c>
      <c r="AAG96" s="535" t="str" cm="1">
        <f t="array" aca="1" ref="AAG96" ca="1">INDEX(AAG$13:AAG95,$B96+1,1)</f>
        <v>-</v>
      </c>
      <c r="AAH96" s="535" t="str" cm="1">
        <f t="array" aca="1" ref="AAH96" ca="1">INDEX(AAH$13:AAH95,$B96+1,1)</f>
        <v>-</v>
      </c>
      <c r="AAI96" s="535" t="str" cm="1">
        <f t="array" aca="1" ref="AAI96" ca="1">INDEX(AAI$13:AAI95,$B96+1,1)</f>
        <v>-</v>
      </c>
      <c r="AAJ96" s="535" t="str" cm="1">
        <f t="array" aca="1" ref="AAJ96" ca="1">INDEX(AAJ$13:AAJ95,$B96+1,1)</f>
        <v>-</v>
      </c>
      <c r="AAK96" s="535" t="str" cm="1">
        <f t="array" aca="1" ref="AAK96" ca="1">INDEX(AAK$13:AAK95,$B96+1,1)</f>
        <v>-</v>
      </c>
      <c r="AAL96" s="535" cm="1">
        <f t="array" aca="1" ref="AAL96" ca="1">INDEX(AAL$13:AAL95,$B96+1,1)</f>
        <v>0</v>
      </c>
      <c r="AAM96" s="535" t="str" cm="1">
        <f t="array" aca="1" ref="AAM96" ca="1">INDEX(AAM$13:AAM95,$B96+1,1)</f>
        <v>-</v>
      </c>
      <c r="AAN96" s="535" t="str" cm="1">
        <f t="array" aca="1" ref="AAN96" ca="1">INDEX(AAN$13:AAN95,$B96+1,1)</f>
        <v>-</v>
      </c>
      <c r="AAO96" s="535" t="str" cm="1">
        <f t="array" aca="1" ref="AAO96" ca="1">INDEX(AAO$13:AAO95,$B96+1,1)</f>
        <v>-</v>
      </c>
      <c r="AAP96" s="535" t="str" cm="1">
        <f t="array" aca="1" ref="AAP96" ca="1">INDEX(AAP$13:AAP95,$B96+1,1)</f>
        <v>-</v>
      </c>
      <c r="AAQ96" s="535" t="str" cm="1">
        <f t="array" aca="1" ref="AAQ96" ca="1">INDEX(AAQ$13:AAQ95,$B96+1,1)</f>
        <v>-</v>
      </c>
      <c r="AAR96" s="535" cm="1">
        <f t="array" aca="1" ref="AAR96" ca="1">INDEX(AAR$13:AAR95,$B96+1,1)</f>
        <v>0</v>
      </c>
      <c r="AAS96" s="535" t="str" cm="1">
        <f t="array" aca="1" ref="AAS96" ca="1">INDEX(AAS$13:AAS95,$B96+1,1)</f>
        <v>-</v>
      </c>
      <c r="AAT96" s="535" t="str" cm="1">
        <f t="array" aca="1" ref="AAT96" ca="1">INDEX(AAT$13:AAT95,$B96+1,1)</f>
        <v>-</v>
      </c>
      <c r="AAU96" s="535" t="str" cm="1">
        <f t="array" aca="1" ref="AAU96" ca="1">INDEX(AAU$13:AAU95,$B96+1,1)</f>
        <v>-</v>
      </c>
      <c r="AAV96" s="535" cm="1">
        <f t="array" aca="1" ref="AAV96" ca="1">INDEX(AAV$13:AAV95,$B96+1,1)</f>
        <v>1</v>
      </c>
      <c r="AAW96" s="535" cm="1">
        <f t="array" aca="1" ref="AAW96" ca="1">INDEX(AAW$13:AAW95,$B96+1,1)</f>
        <v>1</v>
      </c>
      <c r="AAX96" s="535" t="str" cm="1">
        <f t="array" aca="1" ref="AAX96" ca="1">INDEX(AAX$13:AAX95,$B96+1,1)</f>
        <v>-</v>
      </c>
      <c r="AAY96" s="535" t="str" cm="1">
        <f t="array" aca="1" ref="AAY96" ca="1">INDEX(AAY$13:AAY95,$B96+1,1)</f>
        <v>-</v>
      </c>
      <c r="AAZ96" s="535" t="str" cm="1">
        <f t="array" aca="1" ref="AAZ96" ca="1">INDEX(AAZ$13:AAZ95,$B96+1,1)</f>
        <v>-</v>
      </c>
      <c r="ABA96" s="535" t="str" cm="1">
        <f t="array" aca="1" ref="ABA96" ca="1">INDEX(ABA$13:ABA95,$B96+1,1)</f>
        <v>-</v>
      </c>
      <c r="ABB96" s="535" t="str" cm="1">
        <f t="array" aca="1" ref="ABB96" ca="1">INDEX(ABB$13:ABB95,$B96+1,1)</f>
        <v>-</v>
      </c>
      <c r="ABC96" s="535" t="str" cm="1">
        <f t="array" aca="1" ref="ABC96" ca="1">INDEX(ABC$13:ABC95,$B96+1,1)</f>
        <v>-</v>
      </c>
      <c r="ABD96" s="535" t="str" cm="1">
        <f t="array" aca="1" ref="ABD96" ca="1">INDEX(ABD$13:ABD95,$B96+1,1)</f>
        <v>-</v>
      </c>
      <c r="ABE96" s="535" t="str" cm="1">
        <f t="array" aca="1" ref="ABE96" ca="1">INDEX(ABE$13:ABE95,$B96+1,1)</f>
        <v>-</v>
      </c>
      <c r="ABF96" s="535" t="str" cm="1">
        <f t="array" aca="1" ref="ABF96" ca="1">INDEX(ABF$13:ABF95,$B96+1,1)</f>
        <v>-</v>
      </c>
      <c r="ABG96" s="535" t="str" cm="1">
        <f t="array" aca="1" ref="ABG96" ca="1">INDEX(ABG$13:ABG95,$B96+1,1)</f>
        <v>-</v>
      </c>
      <c r="ABH96" s="535" t="str" cm="1">
        <f t="array" aca="1" ref="ABH96" ca="1">INDEX(ABH$13:ABH95,$B96+1,1)</f>
        <v>-</v>
      </c>
      <c r="ABI96" s="535" t="str" cm="1">
        <f t="array" aca="1" ref="ABI96" ca="1">INDEX(ABI$13:ABI95,$B96+1,1)</f>
        <v>-</v>
      </c>
      <c r="ABJ96" s="535" t="str" cm="1">
        <f t="array" aca="1" ref="ABJ96" ca="1">INDEX(ABJ$13:ABJ95,$B96+1,1)</f>
        <v>-</v>
      </c>
      <c r="ABK96" s="18"/>
      <c r="ABL96" s="545" t="str">
        <f t="shared" ca="1" si="439"/>
        <v>-</v>
      </c>
      <c r="ABM96" s="545" t="str">
        <f t="shared" ca="1" si="439"/>
        <v>-</v>
      </c>
      <c r="ABN96" s="545" t="b">
        <f t="shared" ca="1" si="439"/>
        <v>1</v>
      </c>
      <c r="ABO96" s="545" t="str">
        <f t="shared" ca="1" si="439"/>
        <v>-</v>
      </c>
      <c r="ABP96" s="545" t="str">
        <f t="shared" ca="1" si="439"/>
        <v>-</v>
      </c>
      <c r="ABQ96" s="545" t="str">
        <f t="shared" ca="1" si="417"/>
        <v>-</v>
      </c>
      <c r="ABR96" s="545" t="str">
        <f t="shared" ca="1" si="417"/>
        <v>-</v>
      </c>
      <c r="ABS96" s="545" t="str">
        <f t="shared" ca="1" si="417"/>
        <v>-</v>
      </c>
      <c r="ABT96" s="545" t="str">
        <f t="shared" ca="1" si="417"/>
        <v>-</v>
      </c>
      <c r="ABU96" s="545" t="str">
        <f t="shared" ca="1" si="417"/>
        <v>-</v>
      </c>
      <c r="ABV96" s="545" t="str">
        <f t="shared" ca="1" si="417"/>
        <v>-</v>
      </c>
      <c r="ABW96" s="545" t="str">
        <f t="shared" ca="1" si="417"/>
        <v>-</v>
      </c>
      <c r="ABX96" s="545" t="str">
        <f t="shared" ca="1" si="417"/>
        <v>-</v>
      </c>
      <c r="ABY96" s="545" t="str">
        <f t="shared" ca="1" si="417"/>
        <v>-</v>
      </c>
      <c r="ABZ96" s="545" t="str">
        <f t="shared" ca="1" si="417"/>
        <v>-</v>
      </c>
      <c r="ACA96" s="545" t="str">
        <f t="shared" ca="1" si="418"/>
        <v>-</v>
      </c>
      <c r="ACB96" s="545" t="str">
        <f t="shared" ca="1" si="418"/>
        <v>-</v>
      </c>
      <c r="ACC96" s="545" t="str">
        <f t="shared" ca="1" si="418"/>
        <v>-</v>
      </c>
      <c r="ACD96" s="545" t="str">
        <f t="shared" ca="1" si="418"/>
        <v>-</v>
      </c>
      <c r="ACE96" s="545" t="str">
        <f t="shared" ca="1" si="418"/>
        <v>-</v>
      </c>
      <c r="ACF96" s="545" t="b">
        <f t="shared" ca="1" si="418"/>
        <v>1</v>
      </c>
      <c r="ACG96" s="545" t="str">
        <f t="shared" ca="1" si="418"/>
        <v>-</v>
      </c>
      <c r="ACH96" s="545" t="str">
        <f t="shared" ca="1" si="418"/>
        <v>-</v>
      </c>
      <c r="ACI96" s="545" t="str">
        <f t="shared" ca="1" si="418"/>
        <v>-</v>
      </c>
      <c r="ACJ96" s="545" t="str">
        <f t="shared" ca="1" si="418"/>
        <v>-</v>
      </c>
      <c r="ACK96" s="545" t="str">
        <f t="shared" ca="1" si="419"/>
        <v>-</v>
      </c>
      <c r="ACL96" s="545" t="str">
        <f t="shared" ca="1" si="419"/>
        <v>-</v>
      </c>
      <c r="ACM96" s="545" t="str">
        <f t="shared" ca="1" si="419"/>
        <v>-</v>
      </c>
      <c r="ACN96" s="545" t="str">
        <f t="shared" ca="1" si="419"/>
        <v>-</v>
      </c>
      <c r="ACO96" s="545" t="str">
        <f t="shared" ca="1" si="419"/>
        <v>-</v>
      </c>
      <c r="ACP96" s="545" t="str">
        <f t="shared" ca="1" si="419"/>
        <v>-</v>
      </c>
      <c r="ACQ96" s="545" t="str">
        <f t="shared" ca="1" si="419"/>
        <v>-</v>
      </c>
      <c r="ACR96" s="545" t="str">
        <f t="shared" ca="1" si="419"/>
        <v>-</v>
      </c>
      <c r="ACS96" s="545" t="str">
        <f t="shared" ca="1" si="419"/>
        <v>-</v>
      </c>
      <c r="ACT96" s="545" t="str">
        <f t="shared" ca="1" si="419"/>
        <v>-</v>
      </c>
      <c r="ACU96" s="545" t="str">
        <f t="shared" ca="1" si="420"/>
        <v>-</v>
      </c>
      <c r="ACV96" s="545" t="str">
        <f t="shared" ca="1" si="420"/>
        <v>-</v>
      </c>
      <c r="ACW96" s="545" t="str">
        <f t="shared" ca="1" si="420"/>
        <v>-</v>
      </c>
      <c r="ACX96" s="545" t="b">
        <f t="shared" ca="1" si="420"/>
        <v>1</v>
      </c>
      <c r="ACY96" s="545" t="str">
        <f t="shared" ca="1" si="420"/>
        <v>-</v>
      </c>
      <c r="ACZ96" s="545" t="str">
        <f t="shared" ca="1" si="420"/>
        <v>-</v>
      </c>
      <c r="ADA96" s="545" t="str">
        <f t="shared" ca="1" si="420"/>
        <v>-</v>
      </c>
      <c r="ADB96" s="545" t="str">
        <f t="shared" ca="1" si="420"/>
        <v>-</v>
      </c>
      <c r="ADC96" s="545" t="str">
        <f t="shared" ca="1" si="420"/>
        <v>-</v>
      </c>
      <c r="ADD96" s="545" t="str">
        <f t="shared" ca="1" si="420"/>
        <v>-</v>
      </c>
      <c r="ADE96" s="545" t="str">
        <f t="shared" ca="1" si="421"/>
        <v>-</v>
      </c>
      <c r="ADF96" s="545" t="str">
        <f t="shared" ca="1" si="421"/>
        <v>-</v>
      </c>
      <c r="ADG96" s="545" t="str">
        <f t="shared" ca="1" si="421"/>
        <v>-</v>
      </c>
      <c r="ADH96" s="545" t="str">
        <f t="shared" ca="1" si="421"/>
        <v>-</v>
      </c>
      <c r="ADI96" s="545" t="str">
        <f t="shared" ca="1" si="421"/>
        <v>-</v>
      </c>
      <c r="ADJ96" s="545" t="str">
        <f t="shared" ca="1" si="421"/>
        <v>-</v>
      </c>
      <c r="ADK96" s="545" t="str">
        <f t="shared" ca="1" si="421"/>
        <v>-</v>
      </c>
      <c r="ADL96" s="545" t="str">
        <f t="shared" ca="1" si="421"/>
        <v>-</v>
      </c>
      <c r="ADM96" s="545" t="str">
        <f t="shared" ca="1" si="421"/>
        <v>-</v>
      </c>
      <c r="ADN96" s="545" t="str">
        <f t="shared" ca="1" si="421"/>
        <v>-</v>
      </c>
      <c r="ADO96" s="545" t="str">
        <f t="shared" ca="1" si="422"/>
        <v>-</v>
      </c>
      <c r="ADP96" s="545" t="b">
        <f t="shared" ca="1" si="422"/>
        <v>1</v>
      </c>
      <c r="ADQ96" s="545" t="str">
        <f t="shared" ca="1" si="422"/>
        <v>-</v>
      </c>
      <c r="ADR96" s="545" t="str">
        <f t="shared" ca="1" si="422"/>
        <v>-</v>
      </c>
      <c r="ADS96" s="545" t="str">
        <f t="shared" ca="1" si="422"/>
        <v>-</v>
      </c>
      <c r="ADT96" s="545" t="str">
        <f t="shared" ca="1" si="422"/>
        <v>-</v>
      </c>
      <c r="ADU96" s="545" t="str">
        <f t="shared" ca="1" si="422"/>
        <v>-</v>
      </c>
      <c r="ADV96" s="545" t="str">
        <f t="shared" ca="1" si="422"/>
        <v>-</v>
      </c>
      <c r="ADW96" s="545" t="str">
        <f t="shared" ca="1" si="422"/>
        <v>-</v>
      </c>
      <c r="ADX96" s="545" t="str">
        <f t="shared" ca="1" si="422"/>
        <v>-</v>
      </c>
      <c r="ADY96" s="545" t="str">
        <f t="shared" ca="1" si="423"/>
        <v>-</v>
      </c>
      <c r="ADZ96" s="545" t="str">
        <f t="shared" ca="1" si="423"/>
        <v>-</v>
      </c>
      <c r="AEA96" s="545" t="str">
        <f t="shared" ca="1" si="423"/>
        <v>-</v>
      </c>
      <c r="AEB96" s="545" t="str">
        <f t="shared" ca="1" si="423"/>
        <v>-</v>
      </c>
      <c r="AEC96" s="545" t="str">
        <f t="shared" ca="1" si="423"/>
        <v>-</v>
      </c>
      <c r="AED96" s="545" t="str">
        <f t="shared" ca="1" si="423"/>
        <v>-</v>
      </c>
      <c r="AEE96" s="545" t="str">
        <f t="shared" ca="1" si="423"/>
        <v>-</v>
      </c>
      <c r="AEF96" s="545" t="str">
        <f t="shared" ca="1" si="423"/>
        <v>-</v>
      </c>
      <c r="AEG96" s="545" t="str">
        <f t="shared" ca="1" si="423"/>
        <v>-</v>
      </c>
      <c r="AEH96" s="545" t="b">
        <f t="shared" ca="1" si="423"/>
        <v>1</v>
      </c>
      <c r="AEI96" s="545" t="str">
        <f t="shared" ca="1" si="424"/>
        <v>-</v>
      </c>
      <c r="AEJ96" s="545" t="str">
        <f t="shared" ca="1" si="424"/>
        <v>-</v>
      </c>
      <c r="AEK96" s="545" t="str">
        <f t="shared" ca="1" si="424"/>
        <v>-</v>
      </c>
      <c r="AEL96" s="545" t="str">
        <f t="shared" ca="1" si="424"/>
        <v>-</v>
      </c>
      <c r="AEM96" s="545" t="str">
        <f t="shared" ca="1" si="424"/>
        <v>-</v>
      </c>
      <c r="AEN96" s="545" t="str">
        <f t="shared" ca="1" si="424"/>
        <v>-</v>
      </c>
      <c r="AEO96" s="545" t="str">
        <f t="shared" ca="1" si="424"/>
        <v>-</v>
      </c>
      <c r="AEP96" s="545" t="str">
        <f t="shared" ca="1" si="424"/>
        <v>-</v>
      </c>
      <c r="AEQ96" s="545" t="str">
        <f t="shared" ca="1" si="424"/>
        <v>-</v>
      </c>
      <c r="AER96" s="545" t="str">
        <f t="shared" ca="1" si="424"/>
        <v>-</v>
      </c>
      <c r="AES96" s="545" t="str">
        <f t="shared" ca="1" si="425"/>
        <v>-</v>
      </c>
      <c r="AET96" s="545" t="str">
        <f t="shared" ca="1" si="425"/>
        <v>-</v>
      </c>
      <c r="AEU96" s="545" t="str">
        <f t="shared" ca="1" si="425"/>
        <v>-</v>
      </c>
      <c r="AEV96" s="545" t="str">
        <f t="shared" ca="1" si="425"/>
        <v>-</v>
      </c>
      <c r="AEW96" s="545" t="str">
        <f t="shared" ca="1" si="425"/>
        <v>-</v>
      </c>
      <c r="AEX96" s="535" cm="1">
        <f t="array" aca="1" ref="AEX96" ca="1">INDEX(AEX$13:AEX95,$B96+1,1)</f>
        <v>0</v>
      </c>
      <c r="AEY96" s="483">
        <v>0</v>
      </c>
    </row>
    <row r="97" spans="1:831" outlineLevel="2">
      <c r="A97" s="18">
        <f t="shared" si="221"/>
        <v>84</v>
      </c>
      <c r="B97" s="191">
        <f t="shared" ca="1" si="343"/>
        <v>51</v>
      </c>
      <c r="C97" s="458">
        <f t="shared" ca="1" si="225"/>
        <v>1200</v>
      </c>
      <c r="D97" s="119" t="str">
        <f t="shared" ca="1" si="226"/>
        <v>GSW</v>
      </c>
      <c r="E97" t="b">
        <v>0</v>
      </c>
      <c r="F97" t="b">
        <v>0</v>
      </c>
      <c r="G97" t="b">
        <f t="shared" si="426"/>
        <v>0</v>
      </c>
      <c r="H97" s="191">
        <f t="shared" ca="1" si="338"/>
        <v>33</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4</v>
      </c>
      <c r="N97" s="535" cm="1">
        <f t="array" aca="1" ref="N97" ca="1">INDEX(N$13:N96,$B97+1,1)</f>
        <v>3</v>
      </c>
      <c r="O97" s="535" cm="1">
        <f t="array" aca="1" ref="O97" ca="1">INDEX(O$13:O96,$B97+1,1)</f>
        <v>2</v>
      </c>
      <c r="P97" s="535" cm="1">
        <f t="array" aca="1" ref="P97" ca="1">INDEX(P$13:P96,$B97+1,1)</f>
        <v>0</v>
      </c>
      <c r="Q97" s="535" cm="1">
        <f t="array" aca="1" ref="Q97" ca="1">INDEX(Q$13:Q96,$B97+1,1)</f>
        <v>1</v>
      </c>
      <c r="R97" s="535" cm="1">
        <f t="array" aca="1" ref="R97" ca="1">INDEX(R$13:R96,$B97+1,1)</f>
        <v>1</v>
      </c>
      <c r="S97" s="535" cm="1">
        <f t="array" aca="1" ref="S97" ca="1">INDEX(S$13:S96,$B97+1,1)</f>
        <v>1</v>
      </c>
      <c r="T97" s="411">
        <f t="shared" ca="1" si="228"/>
        <v>2</v>
      </c>
      <c r="U97" s="411">
        <f t="shared" ca="1" si="228"/>
        <v>2</v>
      </c>
      <c r="V97" s="411">
        <f t="shared" ca="1" si="229"/>
        <v>2</v>
      </c>
      <c r="W97" s="777" t="b">
        <f t="shared" ca="1" si="230"/>
        <v>1</v>
      </c>
      <c r="X97" s="777" t="b">
        <f t="shared" ca="1" si="230"/>
        <v>1</v>
      </c>
      <c r="Y97" s="777" t="b">
        <f t="shared" ca="1" si="230"/>
        <v>1</v>
      </c>
      <c r="Z97" s="796" t="b" cm="1">
        <f t="array" aca="1" ref="Z97" ca="1">INDEX(Z$13:Z96,$B97+1,1)</f>
        <v>0</v>
      </c>
      <c r="AA97" s="411">
        <f t="shared" ca="1" si="328"/>
        <v>6</v>
      </c>
      <c r="AB97" s="411">
        <f t="shared" ca="1" si="231"/>
        <v>6</v>
      </c>
      <c r="AC97" s="535" cm="1">
        <f t="array" aca="1" ref="AC97" ca="1">INDEX(AC$13:AC96,$B97+1,1)</f>
        <v>6</v>
      </c>
      <c r="AD97" s="535" cm="1">
        <f t="array" aca="1" ref="AD97" ca="1">INDEX(AD$13:AD96,$B97+1,1)</f>
        <v>6</v>
      </c>
      <c r="AE97" s="535" cm="1">
        <f t="array" aca="1" ref="AE97" ca="1">INDEX(AE$13:AE96,$B97+1,1)</f>
        <v>0</v>
      </c>
      <c r="AF97" s="535" cm="1">
        <f t="array" aca="1" ref="AF97" ca="1">INDEX(AF$13:AF96,$B97+1,1)</f>
        <v>0</v>
      </c>
      <c r="AG97" s="535" cm="1">
        <f t="array" aca="1" ref="AG97" ca="1">INDEX(AG$13:AG96,$B97+1,1)</f>
        <v>0</v>
      </c>
      <c r="AH97" s="535" cm="1">
        <f t="array" aca="1" ref="AH97" ca="1">INDEX(AH$13:AH96,$B97+1,1)</f>
        <v>0</v>
      </c>
      <c r="AI97" s="87">
        <f t="shared" ca="1" si="350"/>
        <v>2</v>
      </c>
      <c r="AJ97" s="87">
        <f ca="1">INDEX(CHOOSE($N97,DataAutumn!i.AdultDrys,DataWinter!i.AdultDrys,DataSpring!i.AdultDrys),1,$T97)</f>
        <v>1</v>
      </c>
      <c r="AK97" s="475">
        <v>0</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t="s">
        <v>3222</v>
      </c>
      <c r="BA97" s="312" t="str">
        <f ca="1">LEFT(BA96,LEN($BA$57))     &amp;    TEXT($H97," 00000 ")        &amp;      INDEX(i.ModelStructure,$I97,1)    &amp;" "
&amp; $D97                &amp;    " Past" &amp; TEXT($XV97,"??0%;;??0%;    ") &amp; IF($DK97=0," SFM","")&amp;IF($DK97=1," MFM","")&amp;IF($DK97=7," Mat","")&amp;IF($DQ97=TRUE,"&amp;BBT","    ")              &amp;      " TOL"&amp;INDEX(i.TOL_Desc,1,$N97)
&amp; " Scan"&amp;$AK97       &amp;    CHOOSE($K97+1," CFS"," GFS"," NFS")
&amp; " RR"&amp;TEXT(SUM($FD97:$FE97),"+00%;-00%;    ;@")
&amp; " EL"&amp;IF($EZ97="-","_Opt",TEXT($EZ97,"000%"))
&amp; " Emptys_"&amp;CHOOSE($AI97,"Free  ","Retain","Sell  ","Single")
&amp; " ("&amp;IF(OR($ZH97,AND($ZH97="-",$DD97)),"P","E")   &amp;IF(OR($ZJ97,AND($ZJ97="-",$DE97)),"T","t")        &amp;     "_F"&amp;IF($AAG97&lt;&gt;FALSE,3,0)+COUNTIF($ZY97:$AAC97,TRUE)+COUNTIF($BV97:$BW97,"&gt;0")&amp;IF($AAE97&lt;&gt;FALSE,3,0)+COUNTIF($BV97:$BW97,"&gt;0")&amp;"N"&amp;IF($AAJ97&lt;&gt;"-",$AAJ97,$DI97)&amp;IF($AAK97&lt;&gt;"-",$AAK97,$DJ97)&amp;"L"&amp;$AAV97&amp;$AAW97&amp;")"</f>
        <v>GHG 00033 SE GSW Past 35% MFM     TOLSpr Scan0 GFS RR+01% EL000% Emptys_Retain (PT_F33N11L11)</v>
      </c>
      <c r="BB97" s="8" t="str">
        <f ca="1">IF(COUNTIF($BA$13:$BA97,$BA97)=1,"-","Dup")</f>
        <v>-</v>
      </c>
      <c r="BC97" s="18"/>
      <c r="BD97" s="535" t="str" cm="1">
        <f t="array" aca="1" ref="BD97" ca="1">INDEX(BD$13:BD96,$B97+1,1)</f>
        <v>-</v>
      </c>
      <c r="BE97" s="535" t="str" cm="1">
        <f t="array" aca="1" ref="BE97" ca="1">INDEX(BE$13:BE96,$B97+1,1)</f>
        <v>-</v>
      </c>
      <c r="BF97" s="535" t="str" cm="1">
        <f t="array" aca="1" ref="BF97" ca="1">INDEX(BF$13:BF96,$B97+1,1)</f>
        <v>-</v>
      </c>
      <c r="BG97" s="535" t="str" cm="1">
        <f t="array" aca="1" ref="BG97" ca="1">INDEX(BG$13:BG96,$B97+1,1)</f>
        <v>-</v>
      </c>
      <c r="BH97" s="535" t="str" cm="1">
        <f t="array" aca="1" ref="BH97" ca="1">INDEX(BH$13:BH96,$B97+1,1)</f>
        <v>-</v>
      </c>
      <c r="BI97" s="535" t="str" cm="1">
        <f t="array" aca="1" ref="BI97" ca="1">INDEX(BI$13:BI96,$B97+1,1)</f>
        <v>-</v>
      </c>
      <c r="BJ97" s="535" t="str" cm="1">
        <f t="array" aca="1" ref="BJ97" ca="1">INDEX(BJ$13:BJ96,$B97+1,1)</f>
        <v>-</v>
      </c>
      <c r="BK97" s="535" t="str" cm="1">
        <f t="array" aca="1" ref="BK97" ca="1">INDEX(BK$13:BK96,$B97+1,1)</f>
        <v>-</v>
      </c>
      <c r="BL97" s="535" t="str" cm="1">
        <f t="array" aca="1" ref="BL97" ca="1">INDEX(BL$13:BL96,$B97+1,1)</f>
        <v>-</v>
      </c>
      <c r="BM97" s="18"/>
      <c r="BN97" s="411" t="b">
        <f t="shared" ca="1" si="387"/>
        <v>1</v>
      </c>
      <c r="BO97" s="411" t="str">
        <f t="shared" ca="1" si="387"/>
        <v>-</v>
      </c>
      <c r="BP97" s="411" t="b">
        <f t="shared" ca="1" si="387"/>
        <v>0</v>
      </c>
      <c r="BQ97" s="411" t="str">
        <f t="shared" ca="1" si="387"/>
        <v>-</v>
      </c>
      <c r="BR97" s="411" t="str">
        <f t="shared" ca="1" si="387"/>
        <v>-</v>
      </c>
      <c r="BS97" s="411" t="str">
        <f t="shared" ca="1" si="387"/>
        <v>-</v>
      </c>
      <c r="BT97" s="411" t="str">
        <f t="shared" ca="1" si="387"/>
        <v>-</v>
      </c>
      <c r="BU97" s="411" t="str">
        <f t="shared" ca="1" si="387"/>
        <v>-</v>
      </c>
      <c r="BV97" s="411" t="str">
        <f t="shared" ca="1" si="387"/>
        <v>-</v>
      </c>
      <c r="BW97" s="411" t="str">
        <f t="shared" ca="1" si="387"/>
        <v>-</v>
      </c>
      <c r="BX97" s="411" t="str">
        <f t="shared" ca="1" si="387"/>
        <v>-</v>
      </c>
      <c r="BY97" s="411" t="str">
        <f t="shared" ca="1" si="387"/>
        <v>-</v>
      </c>
      <c r="BZ97" s="411" t="b">
        <f t="shared" ca="1" si="387"/>
        <v>0</v>
      </c>
      <c r="CA97" s="87">
        <f t="shared" ca="1" si="387"/>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233"/>
        <v>-</v>
      </c>
      <c r="CI97" s="411">
        <f t="shared" ca="1" si="234"/>
        <v>1</v>
      </c>
      <c r="CJ97" s="411">
        <f t="shared" ca="1" si="234"/>
        <v>1</v>
      </c>
      <c r="CK97" s="535" t="str" cm="1">
        <f t="array" aca="1" ref="CK97" ca="1">INDEX(CK$13:CK96,$B97+1,1)</f>
        <v>-</v>
      </c>
      <c r="CL97" s="535" t="str" cm="1">
        <f t="array" aca="1" ref="CL97" ca="1">INDEX(CL$13:CL96,$B97+1,1)</f>
        <v>-</v>
      </c>
      <c r="CM97" s="535" t="str" cm="1">
        <f t="array" aca="1" ref="CM97" ca="1">INDEX(CM$13:CM96,$B97+1,1)</f>
        <v>-</v>
      </c>
      <c r="CN97" s="411" t="str">
        <f t="shared" ca="1" si="235"/>
        <v>-</v>
      </c>
      <c r="CO97" s="411">
        <f t="shared" ca="1" si="236"/>
        <v>1</v>
      </c>
      <c r="CP97" s="411">
        <f t="shared" ca="1" si="236"/>
        <v>1</v>
      </c>
      <c r="CQ97" s="535" t="str" cm="1">
        <f t="array" aca="1" ref="CQ97" ca="1">INDEX(CQ$13:CQ96,$B97+1,1)</f>
        <v>-</v>
      </c>
      <c r="CR97" s="411" t="str">
        <f t="shared" ca="1" si="237"/>
        <v>-</v>
      </c>
      <c r="CS97" s="411">
        <f t="shared" ca="1" si="238"/>
        <v>1</v>
      </c>
      <c r="CT97" s="535" t="str" cm="1">
        <f t="array" aca="1" ref="CT97" ca="1">INDEX(CT$13:CT96,$B97+1,1)</f>
        <v>-</v>
      </c>
      <c r="CU97" s="535" t="str" cm="1">
        <f t="array" aca="1" ref="CU97" ca="1">INDEX(CU$13:CU96,$B97+1,1)</f>
        <v>-</v>
      </c>
      <c r="CV97" s="411">
        <f t="shared" ca="1" si="239"/>
        <v>1</v>
      </c>
      <c r="CW97" s="535" t="str" cm="1">
        <f t="array" aca="1" ref="CW97" ca="1">INDEX(CW$13:CW96,$B97+1,1)</f>
        <v>-</v>
      </c>
      <c r="CX97" s="411" t="str">
        <f t="shared" ca="1" si="240"/>
        <v>-</v>
      </c>
      <c r="CY97" s="411">
        <f t="shared" ca="1" si="241"/>
        <v>1</v>
      </c>
      <c r="CZ97" s="411">
        <f t="shared" ca="1" si="241"/>
        <v>1</v>
      </c>
      <c r="DA97" s="535" cm="1">
        <f t="array" aca="1" ref="DA97" ca="1">INDEX(DA$13:DA96,$B97+1,1)</f>
        <v>720</v>
      </c>
      <c r="DB97" s="535" cm="1">
        <f t="array" aca="1" ref="DB97" ca="1">INDEX(DB$13:DB96,$B97+1,1)</f>
        <v>720</v>
      </c>
      <c r="DC97" s="18"/>
      <c r="DD97" s="535" t="b" cm="1">
        <f t="array" aca="1" ref="DD97" ca="1">INDEX(DD$13:DD96,$B97+1,1)</f>
        <v>1</v>
      </c>
      <c r="DE97" s="535" t="b" cm="1">
        <f t="array" aca="1" ref="DE97" ca="1">INDEX(DE$13:DE96,$B97+1,1)</f>
        <v>1</v>
      </c>
      <c r="DF97" s="535" t="b" cm="1">
        <f t="array" aca="1" ref="DF97" ca="1">INDEX(DF$13:DF96,$B97+1,1)</f>
        <v>1</v>
      </c>
      <c r="DG97" s="87">
        <f t="shared" ca="1" si="329"/>
        <v>0</v>
      </c>
      <c r="DH97" s="804" cm="1">
        <f t="array" aca="1" ref="DH97" ca="1">VALUE(IFERROR(VALUE($K97),0) &amp; _xlfn.SWITCH($CD97,"-",4,$CD97) &amp; $L97 &amp; $T97 &amp; "00" &amp; $N97 &amp; $AK97 &amp; $R97 &amp; _xlfn.SWITCH($AM97,3,1,$AM97) &amp; _xlfn.SWITCH($M97,4,0,$M97) &amp; _xlfn.SWITCH($AD97,6,1,$AD97))</f>
        <v>142200301201</v>
      </c>
      <c r="DI97" s="535" cm="1">
        <f t="array" aca="1" ref="DI97" ca="1">INDEX(DI$13:DI96,$B97+1,1)</f>
        <v>1</v>
      </c>
      <c r="DJ97" s="535" cm="1">
        <f t="array" aca="1" ref="DJ97" ca="1">INDEX(DJ$13:DJ96,$B97+1,1)</f>
        <v>1</v>
      </c>
      <c r="DK97" s="411">
        <f t="shared" ca="1" si="242"/>
        <v>1</v>
      </c>
      <c r="DL97" s="411">
        <f t="shared" ca="1" si="242"/>
        <v>60</v>
      </c>
      <c r="DM97" s="411" t="str">
        <f t="shared" ca="1" si="242"/>
        <v>-</v>
      </c>
      <c r="DN97" s="411" t="str">
        <f t="shared" ca="1" si="242"/>
        <v>-</v>
      </c>
      <c r="DO97" s="411" t="str">
        <f t="shared" ca="1" si="242"/>
        <v>-</v>
      </c>
      <c r="DP97" s="411" t="str">
        <f t="shared" ca="1" si="242"/>
        <v>-</v>
      </c>
      <c r="DQ97" s="411" t="b">
        <f t="shared" ca="1" si="243"/>
        <v>0</v>
      </c>
      <c r="DR97" s="411" t="str">
        <f t="shared" ca="1" si="441"/>
        <v>-</v>
      </c>
      <c r="DS97" s="411" t="str">
        <f t="shared" ca="1" si="441"/>
        <v>-</v>
      </c>
      <c r="DT97" s="411" t="str">
        <f t="shared" ca="1" si="441"/>
        <v>-</v>
      </c>
      <c r="DU97" s="411" t="str">
        <f t="shared" ca="1" si="441"/>
        <v>-</v>
      </c>
      <c r="DV97" s="411">
        <f t="shared" ca="1" si="441"/>
        <v>500</v>
      </c>
      <c r="DW97" s="411">
        <f t="shared" ca="1" si="441"/>
        <v>500</v>
      </c>
      <c r="DX97" s="411" t="str">
        <f t="shared" ca="1" si="441"/>
        <v>-</v>
      </c>
      <c r="DY97" s="411" t="str">
        <f t="shared" ca="1" si="441"/>
        <v>-</v>
      </c>
      <c r="DZ97" s="411" t="str">
        <f t="shared" ca="1" si="441"/>
        <v>-</v>
      </c>
      <c r="EA97" s="411" t="str">
        <f t="shared" ca="1" si="441"/>
        <v>-</v>
      </c>
      <c r="EB97" s="411" t="str">
        <f t="shared" ca="1" si="441"/>
        <v>-</v>
      </c>
      <c r="EC97" s="535" cm="1">
        <f t="array" aca="1" ref="EC97" ca="1">INDEX(EC$13:EC96,$B97+1,1)</f>
        <v>0</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535" cm="1">
        <f t="array" aca="1" ref="EN97" ca="1">INDEX(EN$13:EN96,$B97+1,1)</f>
        <v>999999</v>
      </c>
      <c r="EO97" s="535" cm="1">
        <f t="array" aca="1" ref="EO97" ca="1">INDEX(EO$13:EO96,$B97+1,1)</f>
        <v>999999</v>
      </c>
      <c r="EP97" s="782">
        <f t="shared" ca="1" si="246"/>
        <v>0</v>
      </c>
      <c r="EQ97" s="782">
        <f t="shared" ca="1" si="246"/>
        <v>0</v>
      </c>
      <c r="ER97" s="782">
        <f t="shared" ca="1" si="246"/>
        <v>999999</v>
      </c>
      <c r="ES97" s="800" t="str">
        <f t="shared" ca="1" si="330"/>
        <v>-</v>
      </c>
      <c r="ET97" s="800" t="str">
        <f t="shared" ca="1" si="247"/>
        <v>-</v>
      </c>
      <c r="EU97" s="801" t="str">
        <f t="shared" ca="1" si="248"/>
        <v>-</v>
      </c>
      <c r="EV97" s="802" t="str">
        <f t="shared" ca="1" si="427"/>
        <v>-</v>
      </c>
      <c r="EW97" s="781">
        <f t="shared" ca="1" si="249"/>
        <v>999999</v>
      </c>
      <c r="EX97" s="779">
        <f t="shared" ca="1" si="332"/>
        <v>999999</v>
      </c>
      <c r="EY97" s="780">
        <f t="shared" ca="1" si="333"/>
        <v>999999</v>
      </c>
      <c r="EZ97" s="727" cm="1">
        <f t="array" aca="1" ref="EZ97" ca="1">INDEX(i.ELMated,$AB97+1,1)</f>
        <v>0</v>
      </c>
      <c r="FA97" s="728" cm="1">
        <f t="array" aca="1" ref="FA97" ca="1">INDEX(i.ELMatedEst,$AA97+1,$T97)</f>
        <v>0</v>
      </c>
      <c r="FB97" s="535" t="str" cm="1">
        <f t="array" aca="1" ref="FB97" ca="1">INDEX(FB$13:FB96,$B97+1,1)</f>
        <v>-</v>
      </c>
      <c r="FC97" s="535" t="str" cm="1">
        <f t="array" aca="1" ref="FC97" ca="1">INDEX(FC$13:FC96,$B97+1,1)</f>
        <v>-</v>
      </c>
      <c r="FD97" s="664">
        <f t="shared" ca="1" si="250"/>
        <v>0</v>
      </c>
      <c r="FE97" s="666">
        <f t="shared" ca="1" si="251"/>
        <v>5.0000000000000001E-3</v>
      </c>
      <c r="FF97" s="191">
        <f t="shared" ca="1" si="339"/>
        <v>0.95</v>
      </c>
      <c r="FG97" s="667">
        <f t="shared" ca="1" si="252"/>
        <v>0.12</v>
      </c>
      <c r="FH97" s="667">
        <f ca="1">INDEX(CHOOSE($N97,DataAutumn!i.EL_PropnSold,DataWinter!i.EL_PropnSold,DataSpring!i.EL_PropnSold),$AI97,$T97)*INDEX(i.ELMatedEst,$AB97+1,$T97)*i.dAdultRR_ELPropSold
+INDEX(i.dryman,($AJ97-1)*4+$AI97,FH$7)</f>
        <v>0</v>
      </c>
      <c r="FI97" s="667">
        <f ca="1">INDEX(CHOOSE($N97,DataAutumn!i.EL_PropnSold,DataWinter!i.EL_PropnSold,DataSpring!i.EL_PropnSold),$AI97,$T97)*INDEX(i.ELMatedEst,$AB97+1,$T97)*i.dAdultRR_ELPropSold
+INDEX(i.dryman,($AJ97-1)*4+$AI97,FI$7)</f>
        <v>3.125E-2</v>
      </c>
      <c r="FJ97" s="667">
        <f ca="1">INDEX(CHOOSE($N97,DataAutumn!i.EL_PropnSold,DataWinter!i.EL_PropnSold,DataSpring!i.EL_PropnSold),$AI97,$T97)*INDEX(i.ELMatedEst,$AB97+1,$T97)*i.dAdultRR_ELPropSold
+INDEX(i.dryman,($AJ97-1)*4+$AI97,FJ$7)</f>
        <v>3.125E-2</v>
      </c>
      <c r="FK97" s="667">
        <f ca="1">INDEX(CHOOSE($N97,DataAutumn!i.EL_PropnSold,DataWinter!i.EL_PropnSold,DataSpring!i.EL_PropnSold),$AI97,$T97)*INDEX(i.ELMatedEst,$AB97+1,$T97)*i.dAdultRR_ELPropSold
+INDEX(i.dryman,($AJ97-1)*4+$AI97,FK$7)</f>
        <v>3.125E-2</v>
      </c>
      <c r="FL97" s="668">
        <f ca="1">INDEX(CHOOSE($N97,DataAutumn!i.EL_PropnSold,DataWinter!i.EL_PropnSold,DataSpring!i.EL_PropnSold),$AI97,$T97)*INDEX(i.ELMatedEst,$AB97+1,$T97)*i.dAdultLSurv_ELPropSold</f>
        <v>0</v>
      </c>
      <c r="FM97" s="666" t="b">
        <f t="shared" ca="1" si="253"/>
        <v>0</v>
      </c>
      <c r="FN97" s="666" t="b">
        <f t="shared" ca="1" si="253"/>
        <v>0</v>
      </c>
      <c r="FO97" s="716" t="b">
        <f t="shared" ca="1" si="254"/>
        <v>1</v>
      </c>
      <c r="FP97" s="666" t="b">
        <f t="shared" ca="1" si="253"/>
        <v>0</v>
      </c>
      <c r="FQ97" s="668">
        <f t="shared" ca="1" si="255"/>
        <v>1</v>
      </c>
      <c r="FR97" s="669">
        <f t="shared" ca="1" si="256"/>
        <v>0</v>
      </c>
      <c r="FS97" s="670" t="b">
        <f t="shared" ca="1" si="257"/>
        <v>0</v>
      </c>
      <c r="FT97" s="665" t="b">
        <f t="shared" ca="1" si="258"/>
        <v>0</v>
      </c>
      <c r="FU97" s="411" t="b">
        <f t="shared" ca="1" si="258"/>
        <v>0</v>
      </c>
      <c r="FV97" s="411" t="b">
        <f t="shared" ca="1" si="258"/>
        <v>1</v>
      </c>
      <c r="FW97" s="87">
        <f t="shared" si="259"/>
        <v>0</v>
      </c>
      <c r="FX97" s="87">
        <f t="shared" si="259"/>
        <v>0</v>
      </c>
      <c r="FY97" s="411">
        <f t="shared" ca="1" si="260"/>
        <v>1</v>
      </c>
      <c r="FZ97" s="411">
        <f t="shared" ca="1" si="261"/>
        <v>1</v>
      </c>
      <c r="GA97" s="411">
        <f t="shared" ca="1" si="261"/>
        <v>1</v>
      </c>
      <c r="GB97" s="411">
        <f t="shared" ca="1" si="262"/>
        <v>1</v>
      </c>
      <c r="GC97" s="411">
        <f t="shared" ca="1" si="263"/>
        <v>0.35</v>
      </c>
      <c r="GD97" s="411" t="b">
        <f t="shared" ca="1" si="263"/>
        <v>1</v>
      </c>
      <c r="GE97" s="411" t="b">
        <f t="shared" ca="1" si="263"/>
        <v>0</v>
      </c>
      <c r="GF97" s="411" t="b">
        <f t="shared" ca="1" si="263"/>
        <v>0</v>
      </c>
      <c r="GG97" s="411" t="b">
        <f t="shared" ca="1" si="263"/>
        <v>0</v>
      </c>
      <c r="GH97" s="87">
        <f t="shared" ca="1" si="443"/>
        <v>1</v>
      </c>
      <c r="GI97" s="87">
        <f t="shared" ca="1" si="443"/>
        <v>1</v>
      </c>
      <c r="GJ97" s="87">
        <f t="shared" ca="1" si="443"/>
        <v>1</v>
      </c>
      <c r="GK97" s="87">
        <f t="shared" ca="1" si="443"/>
        <v>1</v>
      </c>
      <c r="GL97" s="87">
        <f t="shared" ca="1" si="443"/>
        <v>1</v>
      </c>
      <c r="GM97" s="87">
        <f t="shared" ca="1" si="443"/>
        <v>1</v>
      </c>
      <c r="GN97" s="87">
        <f t="shared" ca="1" si="443"/>
        <v>1</v>
      </c>
      <c r="GO97" s="87">
        <f t="shared" ca="1" si="443"/>
        <v>1</v>
      </c>
      <c r="GP97" s="535" cm="1">
        <f t="array" aca="1" ref="GP97" ca="1">INDEX(GP$13:GP96,$B97+1,1)</f>
        <v>0</v>
      </c>
      <c r="GQ97" s="535" cm="1">
        <f t="array" aca="1" ref="GQ97" ca="1">INDEX(GQ$13:GQ96,$B97+1,1)</f>
        <v>0</v>
      </c>
      <c r="GR97" s="535" cm="1">
        <f t="array" aca="1" ref="GR97" ca="1">INDEX(GR$13:GR96,$B97+1,1)</f>
        <v>0</v>
      </c>
      <c r="GS97" s="535" cm="1">
        <f t="array" aca="1" ref="GS97" ca="1">INDEX(GS$13:GS96,$B97+1,1)</f>
        <v>0</v>
      </c>
      <c r="GT97" s="411" cm="1">
        <f t="array" aca="1" ref="GT97" ca="1">INDEX(i.dse_type,1,$L97)</f>
        <v>0</v>
      </c>
      <c r="GU97" s="535" t="str" cm="1">
        <f t="array" aca="1" ref="GU97" ca="1">INDEX(GU$13:GU96,$B97+1,1)</f>
        <v>-</v>
      </c>
      <c r="GV97" s="535" t="str" cm="1">
        <f t="array" aca="1" ref="GV97" ca="1">INDEX(GV$13:GV96,$B97+1,1)</f>
        <v>-</v>
      </c>
      <c r="GW97" s="535" t="str" cm="1">
        <f t="array" aca="1" ref="GW97" ca="1">INDEX(GW$13:GW96,$B97+1,1)</f>
        <v>-</v>
      </c>
      <c r="GX97" s="18"/>
      <c r="GY97" s="535" t="str" cm="1">
        <f t="array" aca="1" ref="GY97" ca="1">INDEX(GY$13:GY96,$B97+1,1)</f>
        <v>-</v>
      </c>
      <c r="GZ97" s="535" t="str" cm="1">
        <f t="array" aca="1" ref="GZ97" ca="1">INDEX(GZ$13:GZ96,$B97+1,1)</f>
        <v>-</v>
      </c>
      <c r="HA97" s="535" t="str" cm="1">
        <f t="array" aca="1" ref="HA97" ca="1">INDEX(HA$13:HA96,$B97+1,1)</f>
        <v>-</v>
      </c>
      <c r="HB97" s="411">
        <f t="shared" si="334"/>
        <v>0</v>
      </c>
      <c r="HC97" s="535" t="str" cm="1">
        <f t="array" aca="1" ref="HC97" ca="1">INDEX(HC$13:HC96,$B97+1,1)</f>
        <v>-</v>
      </c>
      <c r="HD97" s="535" cm="1">
        <f t="array" aca="1" ref="HD97" ca="1">INDEX(HD$13:HD96,$B97+1,1)</f>
        <v>1</v>
      </c>
      <c r="HE97" s="535" cm="1">
        <f t="array" aca="1" ref="HE97" ca="1">INDEX(HE$13:HE96,$B97+1,1)</f>
        <v>1</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535" t="str" cm="1">
        <f t="array" aca="1" ref="HU97" ca="1">INDEX(HU$13:HU96,$B97+1,1)</f>
        <v>-</v>
      </c>
      <c r="HV97" s="535" t="str" cm="1">
        <f t="array" aca="1" ref="HV97" ca="1">INDEX(HV$13:HV96,$B97+1,1)</f>
        <v>-</v>
      </c>
      <c r="HW97" s="535" t="str" cm="1">
        <f t="array" aca="1" ref="HW97" ca="1">INDEX(HW$13:HW96,$B97+1,1)</f>
        <v>-</v>
      </c>
      <c r="HX97" s="535" t="str" cm="1">
        <f t="array" aca="1" ref="HX97" ca="1">INDEX(HX$13:HX96,$B97+1,1)</f>
        <v>-</v>
      </c>
      <c r="HY97" s="535" t="str" cm="1">
        <f t="array" aca="1" ref="HY97" ca="1">INDEX(HY$13:HY96,$B97+1,1)</f>
        <v>-</v>
      </c>
      <c r="HZ97" s="535" t="str" cm="1">
        <f t="array" aca="1" ref="HZ97" ca="1">INDEX(HZ$13:HZ96,$B97+1,1)</f>
        <v>-</v>
      </c>
      <c r="IA97" s="535" cm="1">
        <f t="array" aca="1" ref="IA97" ca="1">INDEX(IA$13:IA96,$B97+1,1)</f>
        <v>0</v>
      </c>
      <c r="IB97" s="535" t="str" cm="1">
        <f t="array" aca="1" ref="IB97" ca="1">INDEX(IB$13:IB96,$B97+1,1)</f>
        <v>-</v>
      </c>
      <c r="IC97" s="535" cm="1">
        <f t="array" aca="1" ref="IC97" ca="1">INDEX(IC$13:IC96,$B97+1,1)</f>
        <v>1</v>
      </c>
      <c r="ID97" s="727">
        <f t="shared" si="265"/>
        <v>0</v>
      </c>
      <c r="IE97" s="727">
        <f t="shared" si="265"/>
        <v>0</v>
      </c>
      <c r="IF97" s="727">
        <f t="shared" si="265"/>
        <v>0</v>
      </c>
      <c r="IG97" s="727">
        <f t="shared" si="266"/>
        <v>0</v>
      </c>
      <c r="IH97" s="727">
        <f t="shared" si="266"/>
        <v>0</v>
      </c>
      <c r="II97" s="727">
        <f t="shared" si="266"/>
        <v>0</v>
      </c>
      <c r="IJ97" s="535" cm="1">
        <f t="array" aca="1" ref="IJ97" ca="1">INDEX(IJ$13:IJ96,$B97+1,1)</f>
        <v>0</v>
      </c>
      <c r="IK97" s="727">
        <f t="shared" si="267"/>
        <v>1</v>
      </c>
      <c r="IL97" s="727">
        <f t="shared" si="267"/>
        <v>0</v>
      </c>
      <c r="IM97" s="727">
        <f t="shared" si="267"/>
        <v>0</v>
      </c>
      <c r="IN97" s="727">
        <f t="shared" si="267"/>
        <v>0</v>
      </c>
      <c r="IO97" s="535" cm="1">
        <f t="array" aca="1" ref="IO97" ca="1">INDEX(IO$13:IO96,$B97+1,1)</f>
        <v>0</v>
      </c>
      <c r="IP97" s="727">
        <f t="shared" si="267"/>
        <v>0</v>
      </c>
      <c r="IQ97" s="18"/>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t="str" cm="1">
        <f t="array" aca="1" ref="JB97" ca="1">INDEX(JB$13:JB96,$B97+1,1)</f>
        <v>-</v>
      </c>
      <c r="JC97" s="535" t="str" cm="1">
        <f t="array" aca="1" ref="JC97" ca="1">INDEX(JC$13:JC96,$B97+1,1)</f>
        <v>-</v>
      </c>
      <c r="JD97" s="535" t="str" cm="1">
        <f t="array" aca="1" ref="JD97" ca="1">INDEX(JD$13:JD96,$B97+1,1)</f>
        <v>-</v>
      </c>
      <c r="JE97" s="535" t="str" cm="1">
        <f t="array" aca="1" ref="JE97" ca="1">INDEX(JE$13:JE96,$B97+1,1)</f>
        <v>-</v>
      </c>
      <c r="JF97" s="535" t="str" cm="1">
        <f t="array" aca="1" ref="JF97" ca="1">INDEX(JF$13:JF96,$B97+1,1)</f>
        <v>-</v>
      </c>
      <c r="JG97" s="535" t="str" cm="1">
        <f t="array" aca="1" ref="JG97" ca="1">INDEX(JG$13:JG96,$B97+1,1)</f>
        <v>-</v>
      </c>
      <c r="JH97" s="535" cm="1">
        <f t="array" aca="1" ref="JH97" ca="1">INDEX(JH$13:JH96,$B97+1,1)</f>
        <v>0</v>
      </c>
      <c r="JI97" s="535" cm="1">
        <f t="array" aca="1" ref="JI97" ca="1">INDEX(JI$13:JI96,$B97+1,1)</f>
        <v>0</v>
      </c>
      <c r="JJ97" s="545" cm="1">
        <f t="array" aca="1" ref="JJ97" ca="1">IF(AND($N97=JJ$10,$AS97&lt;&gt;0),INDEX(i.LTWFeedLevels,$AS97,12),0)</f>
        <v>0</v>
      </c>
      <c r="JK97" s="630" cm="1">
        <f t="array" aca="1" ref="JK97" ca="1">IF(AND($N97=JK$10,$AT97&lt;&gt;0),INDEX(i.LTWFeedLevels,$AT97,12),0)</f>
        <v>0</v>
      </c>
      <c r="JL97" s="457">
        <f t="shared" ca="1" si="428"/>
        <v>0</v>
      </c>
      <c r="JM97" s="457">
        <f t="shared" ca="1" si="429"/>
        <v>0</v>
      </c>
      <c r="JN97" s="457">
        <f t="shared" ca="1" si="430"/>
        <v>0</v>
      </c>
      <c r="JO97" s="545" cm="1">
        <f t="array" aca="1" ref="JO97" ca="1">IF(AND($N97=JO$10,$AS97&lt;&gt;0),INDEX(i.LTWFeedLevels,$AS97,12),0)</f>
        <v>0</v>
      </c>
      <c r="JP97" s="630" cm="1">
        <f t="array" aca="1" ref="JP97" ca="1">IF(AND($N97=JP$10,$AT97&lt;&gt;0),INDEX(i.LTWFeedLevels,$AT97,12),0)</f>
        <v>0</v>
      </c>
      <c r="JQ97" s="457">
        <f t="shared" ca="1" si="431"/>
        <v>0</v>
      </c>
      <c r="JR97" s="457">
        <f t="shared" ca="1" si="432"/>
        <v>0</v>
      </c>
      <c r="JS97" s="457">
        <f t="shared" ca="1" si="433"/>
        <v>0</v>
      </c>
      <c r="JT97" s="545" cm="1">
        <f t="array" aca="1" ref="JT97" ca="1">IF(AND($N97=JT$10,$AS97&lt;&gt;0),INDEX(i.LTWFeedLevels,$AS97,12),0)</f>
        <v>0</v>
      </c>
      <c r="JU97" s="630" cm="1">
        <f t="array" aca="1" ref="JU97" ca="1">IF(AND($N97=JU$10,$AT97&lt;&gt;0),INDEX(i.LTWFeedLevels,$AT97,12),0)</f>
        <v>0</v>
      </c>
      <c r="JV97" s="457">
        <f t="shared" ca="1" si="434"/>
        <v>0</v>
      </c>
      <c r="JW97" s="457">
        <f t="shared" ca="1" si="435"/>
        <v>0</v>
      </c>
      <c r="JX97" s="457">
        <f t="shared" ca="1" si="436"/>
        <v>0</v>
      </c>
      <c r="JY97" s="189">
        <f t="shared" ca="1" si="437"/>
        <v>0</v>
      </c>
      <c r="JZ97" s="189">
        <f t="shared" ca="1" si="437"/>
        <v>0</v>
      </c>
      <c r="KA97" s="189">
        <f t="shared" ca="1" si="437"/>
        <v>0</v>
      </c>
      <c r="KB97" s="189">
        <f t="shared" ca="1" si="437"/>
        <v>0</v>
      </c>
      <c r="KC97" s="189">
        <f t="shared" ca="1" si="437"/>
        <v>0</v>
      </c>
      <c r="KD97" s="189">
        <f t="shared" ca="1" si="391"/>
        <v>0</v>
      </c>
      <c r="KE97" s="189">
        <f t="shared" ca="1" si="391"/>
        <v>0</v>
      </c>
      <c r="KF97" s="189">
        <f t="shared" ca="1" si="391"/>
        <v>0</v>
      </c>
      <c r="KG97" s="189">
        <f t="shared" ca="1" si="391"/>
        <v>0</v>
      </c>
      <c r="KH97" s="189">
        <f t="shared" ca="1" si="391"/>
        <v>0</v>
      </c>
      <c r="KI97" s="189">
        <f t="shared" ca="1" si="391"/>
        <v>0</v>
      </c>
      <c r="KJ97" s="189">
        <f t="shared" ca="1" si="391"/>
        <v>0</v>
      </c>
      <c r="KK97" s="189">
        <f t="shared" ca="1" si="391"/>
        <v>0</v>
      </c>
      <c r="KL97" s="189">
        <f t="shared" ca="1" si="391"/>
        <v>0</v>
      </c>
      <c r="KM97" s="189">
        <f t="shared" ca="1" si="391"/>
        <v>0</v>
      </c>
      <c r="KN97" s="189">
        <f t="shared" ca="1" si="392"/>
        <v>0</v>
      </c>
      <c r="KO97" s="189">
        <f t="shared" ca="1" si="392"/>
        <v>0</v>
      </c>
      <c r="KP97" s="189">
        <f t="shared" ca="1" si="392"/>
        <v>0</v>
      </c>
      <c r="KQ97" s="189">
        <f t="shared" ca="1" si="392"/>
        <v>0</v>
      </c>
      <c r="KR97" s="189">
        <f t="shared" ca="1" si="392"/>
        <v>0</v>
      </c>
      <c r="KS97" s="189">
        <f t="shared" ca="1" si="392"/>
        <v>0</v>
      </c>
      <c r="KT97" s="189">
        <f t="shared" ca="1" si="392"/>
        <v>0</v>
      </c>
      <c r="KU97" s="189">
        <f t="shared" ca="1" si="392"/>
        <v>0</v>
      </c>
      <c r="KV97" s="189">
        <f t="shared" ca="1" si="392"/>
        <v>0</v>
      </c>
      <c r="KW97" s="189">
        <f t="shared" ca="1" si="392"/>
        <v>0</v>
      </c>
      <c r="KX97" s="189">
        <f t="shared" ca="1" si="393"/>
        <v>0</v>
      </c>
      <c r="KY97" s="189">
        <f t="shared" ca="1" si="393"/>
        <v>0</v>
      </c>
      <c r="KZ97" s="189">
        <f t="shared" ca="1" si="393"/>
        <v>0</v>
      </c>
      <c r="LA97" s="189">
        <f t="shared" ca="1" si="393"/>
        <v>0</v>
      </c>
      <c r="LB97" s="189">
        <f t="shared" ca="1" si="393"/>
        <v>0</v>
      </c>
      <c r="LC97" s="189">
        <f t="shared" ca="1" si="393"/>
        <v>0</v>
      </c>
      <c r="LD97" s="189">
        <f t="shared" ca="1" si="393"/>
        <v>0</v>
      </c>
      <c r="LE97" s="189">
        <f t="shared" ca="1" si="393"/>
        <v>0</v>
      </c>
      <c r="LF97" s="189">
        <f t="shared" ca="1" si="393"/>
        <v>0</v>
      </c>
      <c r="LG97" s="189">
        <f t="shared" ca="1" si="393"/>
        <v>0</v>
      </c>
      <c r="LH97" s="189">
        <f t="shared" ca="1" si="394"/>
        <v>0</v>
      </c>
      <c r="LI97" s="189">
        <f t="shared" ca="1" si="394"/>
        <v>0</v>
      </c>
      <c r="LJ97" s="189">
        <f t="shared" ca="1" si="394"/>
        <v>0</v>
      </c>
      <c r="LK97" s="189">
        <f t="shared" ca="1" si="394"/>
        <v>0</v>
      </c>
      <c r="LL97" s="189">
        <f t="shared" ca="1" si="394"/>
        <v>0</v>
      </c>
      <c r="LM97" s="189">
        <f t="shared" ca="1" si="394"/>
        <v>0</v>
      </c>
      <c r="LN97" s="189">
        <f t="shared" ca="1" si="394"/>
        <v>0</v>
      </c>
      <c r="LO97" s="189">
        <f t="shared" ca="1" si="394"/>
        <v>0</v>
      </c>
      <c r="LP97" s="189">
        <f t="shared" ca="1" si="394"/>
        <v>0</v>
      </c>
      <c r="LQ97" s="189">
        <f t="shared" ca="1" si="394"/>
        <v>0</v>
      </c>
      <c r="LR97" s="189">
        <f t="shared" ca="1" si="395"/>
        <v>0</v>
      </c>
      <c r="LS97" s="189">
        <f t="shared" ca="1" si="395"/>
        <v>0</v>
      </c>
      <c r="LT97" s="189">
        <f t="shared" ca="1" si="395"/>
        <v>0</v>
      </c>
      <c r="LU97" s="189">
        <f t="shared" ca="1" si="395"/>
        <v>0</v>
      </c>
      <c r="LV97" s="189">
        <f t="shared" ca="1" si="395"/>
        <v>0</v>
      </c>
      <c r="LW97" s="189">
        <f t="shared" ca="1" si="395"/>
        <v>0</v>
      </c>
      <c r="LX97" s="189">
        <f t="shared" ca="1" si="395"/>
        <v>0</v>
      </c>
      <c r="LY97" s="189">
        <f t="shared" ca="1" si="395"/>
        <v>0</v>
      </c>
      <c r="LZ97" s="189">
        <f t="shared" ca="1" si="395"/>
        <v>0</v>
      </c>
      <c r="MA97" s="189">
        <f t="shared" ca="1" si="395"/>
        <v>0</v>
      </c>
      <c r="MB97" s="189">
        <f t="shared" ca="1" si="395"/>
        <v>0</v>
      </c>
      <c r="MC97" s="189">
        <f t="shared" ca="1" si="395"/>
        <v>0</v>
      </c>
      <c r="MD97" s="189">
        <f t="shared" ca="1" si="395"/>
        <v>0</v>
      </c>
      <c r="ME97" s="189">
        <f t="shared" ca="1" si="395"/>
        <v>0</v>
      </c>
      <c r="MF97" s="189">
        <f t="shared" ca="1" si="395"/>
        <v>0</v>
      </c>
      <c r="MG97" s="189">
        <f t="shared" ca="1" si="390"/>
        <v>0</v>
      </c>
      <c r="MH97" s="189">
        <f t="shared" ca="1" si="390"/>
        <v>0</v>
      </c>
      <c r="MI97" s="189">
        <f t="shared" ca="1" si="390"/>
        <v>0</v>
      </c>
      <c r="MJ97" s="189">
        <f t="shared" ca="1" si="390"/>
        <v>0</v>
      </c>
      <c r="MK97" s="189">
        <f t="shared" ca="1" si="390"/>
        <v>0</v>
      </c>
      <c r="ML97" s="189">
        <f t="shared" ca="1" si="390"/>
        <v>0</v>
      </c>
      <c r="MM97" s="189">
        <f t="shared" ca="1" si="390"/>
        <v>0</v>
      </c>
      <c r="MN97" s="189">
        <f t="shared" ca="1" si="390"/>
        <v>0</v>
      </c>
      <c r="MO97" s="189">
        <f t="shared" ca="1" si="390"/>
        <v>0</v>
      </c>
      <c r="MP97" s="189">
        <f t="shared" ca="1" si="388"/>
        <v>0</v>
      </c>
      <c r="MQ97" s="189">
        <f t="shared" ca="1" si="388"/>
        <v>0</v>
      </c>
      <c r="MR97" s="189">
        <f t="shared" ca="1" si="388"/>
        <v>0</v>
      </c>
      <c r="MS97" s="557">
        <f t="shared" ca="1" si="438"/>
        <v>0</v>
      </c>
      <c r="MT97" s="557">
        <f t="shared" ca="1" si="438"/>
        <v>0</v>
      </c>
      <c r="MU97" s="557">
        <f t="shared" ca="1" si="438"/>
        <v>0</v>
      </c>
      <c r="MV97" s="557">
        <f t="shared" ca="1" si="438"/>
        <v>0</v>
      </c>
      <c r="MW97" s="557">
        <f t="shared" ca="1" si="438"/>
        <v>0</v>
      </c>
      <c r="MX97" s="557">
        <f t="shared" ca="1" si="396"/>
        <v>0</v>
      </c>
      <c r="MY97" s="557">
        <f t="shared" ca="1" si="396"/>
        <v>0</v>
      </c>
      <c r="MZ97" s="557">
        <f t="shared" ca="1" si="396"/>
        <v>0</v>
      </c>
      <c r="NA97" s="557">
        <f t="shared" ca="1" si="396"/>
        <v>0</v>
      </c>
      <c r="NB97" s="557">
        <f t="shared" ca="1" si="396"/>
        <v>0</v>
      </c>
      <c r="NC97" s="557">
        <f t="shared" ca="1" si="396"/>
        <v>0</v>
      </c>
      <c r="ND97" s="557">
        <f t="shared" ca="1" si="396"/>
        <v>0</v>
      </c>
      <c r="NE97" s="557">
        <f t="shared" ca="1" si="396"/>
        <v>0</v>
      </c>
      <c r="NF97" s="557">
        <f t="shared" ca="1" si="396"/>
        <v>0</v>
      </c>
      <c r="NG97" s="557">
        <f t="shared" ca="1" si="396"/>
        <v>0</v>
      </c>
      <c r="NH97" s="557">
        <f t="shared" ca="1" si="397"/>
        <v>0</v>
      </c>
      <c r="NI97" s="557">
        <f t="shared" ca="1" si="397"/>
        <v>0</v>
      </c>
      <c r="NJ97" s="557">
        <f t="shared" ca="1" si="397"/>
        <v>0</v>
      </c>
      <c r="NK97" s="557">
        <f t="shared" ca="1" si="397"/>
        <v>0</v>
      </c>
      <c r="NL97" s="557">
        <f t="shared" ca="1" si="397"/>
        <v>0</v>
      </c>
      <c r="NM97" s="557">
        <f t="shared" ca="1" si="397"/>
        <v>0</v>
      </c>
      <c r="NN97" s="557">
        <f t="shared" ca="1" si="397"/>
        <v>0</v>
      </c>
      <c r="NO97" s="557">
        <f t="shared" ca="1" si="397"/>
        <v>0</v>
      </c>
      <c r="NP97" s="557">
        <f t="shared" ca="1" si="397"/>
        <v>0</v>
      </c>
      <c r="NQ97" s="557">
        <f t="shared" ca="1" si="397"/>
        <v>0</v>
      </c>
      <c r="NR97" s="557">
        <f t="shared" ca="1" si="398"/>
        <v>0</v>
      </c>
      <c r="NS97" s="557">
        <f t="shared" ca="1" si="398"/>
        <v>0</v>
      </c>
      <c r="NT97" s="557">
        <f t="shared" ca="1" si="398"/>
        <v>0</v>
      </c>
      <c r="NU97" s="557">
        <f t="shared" ca="1" si="398"/>
        <v>0</v>
      </c>
      <c r="NV97" s="557">
        <f t="shared" ca="1" si="398"/>
        <v>0</v>
      </c>
      <c r="NW97" s="557">
        <f t="shared" ca="1" si="398"/>
        <v>0</v>
      </c>
      <c r="NX97" s="557">
        <f t="shared" ca="1" si="398"/>
        <v>0</v>
      </c>
      <c r="NY97" s="557">
        <f t="shared" ca="1" si="398"/>
        <v>0</v>
      </c>
      <c r="NZ97" s="557">
        <f t="shared" ca="1" si="398"/>
        <v>0</v>
      </c>
      <c r="OA97" s="557">
        <f t="shared" ca="1" si="398"/>
        <v>0</v>
      </c>
      <c r="OB97" s="557">
        <f t="shared" ca="1" si="399"/>
        <v>0</v>
      </c>
      <c r="OC97" s="557">
        <f t="shared" ca="1" si="399"/>
        <v>0</v>
      </c>
      <c r="OD97" s="557">
        <f t="shared" ca="1" si="399"/>
        <v>0</v>
      </c>
      <c r="OE97" s="557">
        <f t="shared" ca="1" si="399"/>
        <v>0</v>
      </c>
      <c r="OF97" s="557">
        <f t="shared" ca="1" si="399"/>
        <v>0</v>
      </c>
      <c r="OG97" s="557">
        <f t="shared" ca="1" si="399"/>
        <v>0</v>
      </c>
      <c r="OH97" s="557">
        <f t="shared" ca="1" si="399"/>
        <v>0</v>
      </c>
      <c r="OI97" s="557">
        <f t="shared" ca="1" si="399"/>
        <v>0</v>
      </c>
      <c r="OJ97" s="557">
        <f t="shared" ca="1" si="399"/>
        <v>0</v>
      </c>
      <c r="OK97" s="557">
        <f t="shared" ca="1" si="399"/>
        <v>0</v>
      </c>
      <c r="OL97" s="557">
        <f t="shared" ca="1" si="400"/>
        <v>0</v>
      </c>
      <c r="OM97" s="557">
        <f t="shared" ca="1" si="400"/>
        <v>0</v>
      </c>
      <c r="ON97" s="557">
        <f t="shared" ca="1" si="400"/>
        <v>0</v>
      </c>
      <c r="OO97" s="557">
        <f t="shared" ca="1" si="400"/>
        <v>0</v>
      </c>
      <c r="OP97" s="557">
        <f t="shared" ca="1" si="400"/>
        <v>0</v>
      </c>
      <c r="OQ97" s="557">
        <f t="shared" ca="1" si="400"/>
        <v>0</v>
      </c>
      <c r="OR97" s="557">
        <f t="shared" ca="1" si="400"/>
        <v>0</v>
      </c>
      <c r="OS97" s="557">
        <f t="shared" ca="1" si="400"/>
        <v>0</v>
      </c>
      <c r="OT97" s="557">
        <f t="shared" ca="1" si="400"/>
        <v>0</v>
      </c>
      <c r="OU97" s="557">
        <f t="shared" ca="1" si="400"/>
        <v>0</v>
      </c>
      <c r="OV97" s="557">
        <f t="shared" ca="1" si="401"/>
        <v>0</v>
      </c>
      <c r="OW97" s="557">
        <f t="shared" ca="1" si="401"/>
        <v>0</v>
      </c>
      <c r="OX97" s="557">
        <f t="shared" ca="1" si="401"/>
        <v>0</v>
      </c>
      <c r="OY97" s="557">
        <f t="shared" ca="1" si="401"/>
        <v>0</v>
      </c>
      <c r="OZ97" s="557">
        <f t="shared" ca="1" si="401"/>
        <v>0</v>
      </c>
      <c r="PA97" s="557">
        <f t="shared" ca="1" si="401"/>
        <v>0</v>
      </c>
      <c r="PB97" s="557">
        <f t="shared" ca="1" si="401"/>
        <v>0</v>
      </c>
      <c r="PC97" s="557">
        <f t="shared" ca="1" si="401"/>
        <v>0</v>
      </c>
      <c r="PD97" s="557">
        <f t="shared" ca="1" si="401"/>
        <v>0</v>
      </c>
      <c r="PE97" s="557">
        <f t="shared" ca="1" si="401"/>
        <v>0</v>
      </c>
      <c r="PF97" s="557">
        <f t="shared" ca="1" si="402"/>
        <v>0</v>
      </c>
      <c r="PG97" s="557">
        <f t="shared" ca="1" si="402"/>
        <v>0</v>
      </c>
      <c r="PH97" s="557">
        <f t="shared" ca="1" si="402"/>
        <v>0</v>
      </c>
      <c r="PI97" s="557">
        <f t="shared" ca="1" si="402"/>
        <v>0</v>
      </c>
      <c r="PJ97" s="557">
        <f t="shared" ca="1" si="402"/>
        <v>0</v>
      </c>
      <c r="PK97" s="557">
        <f t="shared" ca="1" si="402"/>
        <v>0</v>
      </c>
      <c r="PL97" s="557">
        <f t="shared" ca="1" si="402"/>
        <v>0</v>
      </c>
      <c r="PM97" s="557">
        <f t="shared" ca="1" si="402"/>
        <v>0</v>
      </c>
      <c r="PN97" s="557">
        <f t="shared" ca="1" si="402"/>
        <v>0</v>
      </c>
      <c r="PO97" s="557">
        <f t="shared" ca="1" si="402"/>
        <v>0</v>
      </c>
      <c r="PP97" s="557">
        <f t="shared" ca="1" si="403"/>
        <v>0</v>
      </c>
      <c r="PQ97" s="557">
        <f t="shared" ca="1" si="403"/>
        <v>0</v>
      </c>
      <c r="PR97" s="557">
        <f t="shared" ca="1" si="403"/>
        <v>0</v>
      </c>
      <c r="PS97" s="557">
        <f t="shared" ca="1" si="403"/>
        <v>0</v>
      </c>
      <c r="PT97" s="557">
        <f t="shared" ca="1" si="403"/>
        <v>0</v>
      </c>
      <c r="PU97" s="557">
        <f t="shared" ca="1" si="403"/>
        <v>0</v>
      </c>
      <c r="PV97" s="557">
        <f t="shared" ca="1" si="403"/>
        <v>0</v>
      </c>
      <c r="PW97" s="557">
        <f t="shared" ca="1" si="403"/>
        <v>0</v>
      </c>
      <c r="PX97" s="557">
        <f t="shared" ca="1" si="403"/>
        <v>0</v>
      </c>
      <c r="PY97" s="557">
        <f t="shared" ca="1" si="403"/>
        <v>0</v>
      </c>
      <c r="PZ97" s="557">
        <f t="shared" ca="1" si="404"/>
        <v>0</v>
      </c>
      <c r="QA97" s="557">
        <f t="shared" ca="1" si="404"/>
        <v>0</v>
      </c>
      <c r="QB97" s="557">
        <f t="shared" ca="1" si="404"/>
        <v>0</v>
      </c>
      <c r="QC97" s="557">
        <f t="shared" ca="1" si="404"/>
        <v>0</v>
      </c>
      <c r="QD97" s="557">
        <f t="shared" ca="1" si="404"/>
        <v>0</v>
      </c>
      <c r="QE97" s="557">
        <f t="shared" ca="1" si="404"/>
        <v>0</v>
      </c>
      <c r="QF97" s="557">
        <f t="shared" ca="1" si="404"/>
        <v>0</v>
      </c>
      <c r="QG97" s="557">
        <f t="shared" ca="1" si="404"/>
        <v>0</v>
      </c>
      <c r="QH97" s="557">
        <f t="shared" ca="1" si="404"/>
        <v>0</v>
      </c>
      <c r="QI97" s="557">
        <f t="shared" ca="1" si="404"/>
        <v>0</v>
      </c>
      <c r="QJ97" s="557">
        <f t="shared" ca="1" si="405"/>
        <v>0</v>
      </c>
      <c r="QK97" s="557">
        <f t="shared" ca="1" si="405"/>
        <v>0</v>
      </c>
      <c r="QL97" s="557">
        <f t="shared" ca="1" si="405"/>
        <v>0</v>
      </c>
      <c r="QM97" s="557">
        <f t="shared" ca="1" si="405"/>
        <v>0</v>
      </c>
      <c r="QN97" s="557">
        <f t="shared" ca="1" si="405"/>
        <v>0</v>
      </c>
      <c r="QO97" s="557">
        <f t="shared" ca="1" si="405"/>
        <v>0</v>
      </c>
      <c r="QP97" s="557">
        <f t="shared" ca="1" si="405"/>
        <v>0</v>
      </c>
      <c r="QQ97" s="557">
        <f t="shared" ca="1" si="405"/>
        <v>0</v>
      </c>
      <c r="QR97" s="557">
        <f t="shared" ca="1" si="405"/>
        <v>0</v>
      </c>
      <c r="QS97" s="557">
        <f t="shared" ca="1" si="405"/>
        <v>0</v>
      </c>
      <c r="QT97" s="557">
        <f t="shared" ca="1" si="406"/>
        <v>0</v>
      </c>
      <c r="QU97" s="557">
        <f t="shared" ca="1" si="406"/>
        <v>0</v>
      </c>
      <c r="QV97" s="557">
        <f t="shared" ca="1" si="406"/>
        <v>0</v>
      </c>
      <c r="QW97" s="557">
        <f t="shared" ca="1" si="406"/>
        <v>0</v>
      </c>
      <c r="QX97" s="557">
        <f t="shared" ca="1" si="406"/>
        <v>0</v>
      </c>
      <c r="QY97" s="557">
        <f t="shared" ca="1" si="406"/>
        <v>0</v>
      </c>
      <c r="QZ97" s="557">
        <f t="shared" ca="1" si="406"/>
        <v>0</v>
      </c>
      <c r="RA97" s="557">
        <f t="shared" ca="1" si="406"/>
        <v>0</v>
      </c>
      <c r="RB97" s="557">
        <f t="shared" ca="1" si="406"/>
        <v>0</v>
      </c>
      <c r="RC97" s="557">
        <f t="shared" ca="1" si="406"/>
        <v>0</v>
      </c>
      <c r="RD97" s="557">
        <f t="shared" ca="1" si="407"/>
        <v>0</v>
      </c>
      <c r="RE97" s="557">
        <f t="shared" ca="1" si="407"/>
        <v>0</v>
      </c>
      <c r="RF97" s="557">
        <f t="shared" ca="1" si="407"/>
        <v>0</v>
      </c>
      <c r="RG97" s="557">
        <f t="shared" ca="1" si="407"/>
        <v>0</v>
      </c>
      <c r="RH97" s="557">
        <f t="shared" ca="1" si="407"/>
        <v>0</v>
      </c>
      <c r="RI97" s="557">
        <f t="shared" ca="1" si="407"/>
        <v>0</v>
      </c>
      <c r="RJ97" s="557">
        <f t="shared" ca="1" si="407"/>
        <v>0</v>
      </c>
      <c r="RK97" s="557">
        <f t="shared" ca="1" si="407"/>
        <v>0</v>
      </c>
      <c r="RL97" s="557">
        <f t="shared" ca="1" si="407"/>
        <v>0</v>
      </c>
      <c r="RM97" s="557">
        <f t="shared" ca="1" si="407"/>
        <v>0</v>
      </c>
      <c r="RN97" s="557">
        <f t="shared" ca="1" si="408"/>
        <v>0</v>
      </c>
      <c r="RO97" s="557">
        <f t="shared" ca="1" si="408"/>
        <v>0</v>
      </c>
      <c r="RP97" s="557">
        <f t="shared" ca="1" si="408"/>
        <v>0</v>
      </c>
      <c r="RQ97" s="557">
        <f t="shared" ca="1" si="408"/>
        <v>0</v>
      </c>
      <c r="RR97" s="557">
        <f t="shared" ca="1" si="408"/>
        <v>0</v>
      </c>
      <c r="RS97" s="557">
        <f t="shared" ca="1" si="408"/>
        <v>0</v>
      </c>
      <c r="RT97" s="557">
        <f t="shared" ca="1" si="408"/>
        <v>0</v>
      </c>
      <c r="RU97" s="557">
        <f t="shared" ca="1" si="408"/>
        <v>0</v>
      </c>
      <c r="RV97" s="557">
        <f t="shared" ca="1" si="408"/>
        <v>0</v>
      </c>
      <c r="RW97" s="557">
        <f t="shared" ca="1" si="408"/>
        <v>0</v>
      </c>
      <c r="RX97" s="557">
        <f t="shared" ca="1" si="409"/>
        <v>0</v>
      </c>
      <c r="RY97" s="557">
        <f t="shared" ca="1" si="409"/>
        <v>0</v>
      </c>
      <c r="RZ97" s="557">
        <f t="shared" ca="1" si="409"/>
        <v>0</v>
      </c>
      <c r="SA97" s="557">
        <f t="shared" ca="1" si="409"/>
        <v>0</v>
      </c>
      <c r="SB97" s="557">
        <f t="shared" ca="1" si="409"/>
        <v>0</v>
      </c>
      <c r="SC97" s="557">
        <f t="shared" ca="1" si="409"/>
        <v>0</v>
      </c>
      <c r="SD97" s="557">
        <f t="shared" ca="1" si="409"/>
        <v>0</v>
      </c>
      <c r="SE97" s="557">
        <f t="shared" ca="1" si="409"/>
        <v>0</v>
      </c>
      <c r="SF97" s="557">
        <f t="shared" ca="1" si="409"/>
        <v>0</v>
      </c>
      <c r="SG97" s="557">
        <f t="shared" ca="1" si="409"/>
        <v>0</v>
      </c>
      <c r="SH97" s="557">
        <f t="shared" ca="1" si="410"/>
        <v>0</v>
      </c>
      <c r="SI97" s="557">
        <f t="shared" ca="1" si="410"/>
        <v>0</v>
      </c>
      <c r="SJ97" s="557">
        <f t="shared" ca="1" si="410"/>
        <v>0</v>
      </c>
      <c r="SK97" s="557">
        <f t="shared" ca="1" si="410"/>
        <v>0</v>
      </c>
      <c r="SL97" s="557">
        <f t="shared" ca="1" si="410"/>
        <v>0</v>
      </c>
      <c r="SM97" s="557">
        <f t="shared" ca="1" si="410"/>
        <v>0</v>
      </c>
      <c r="SN97" s="557">
        <f t="shared" ca="1" si="410"/>
        <v>0</v>
      </c>
      <c r="SO97" s="557">
        <f t="shared" ca="1" si="410"/>
        <v>0</v>
      </c>
      <c r="SP97" s="557">
        <f t="shared" ca="1" si="410"/>
        <v>0</v>
      </c>
      <c r="SQ97" s="557">
        <f t="shared" ca="1" si="410"/>
        <v>0</v>
      </c>
      <c r="SR97" s="557">
        <f t="shared" ca="1" si="411"/>
        <v>0</v>
      </c>
      <c r="SS97" s="557">
        <f t="shared" ca="1" si="411"/>
        <v>0</v>
      </c>
      <c r="ST97" s="557">
        <f t="shared" ca="1" si="411"/>
        <v>0</v>
      </c>
      <c r="SU97" s="557">
        <f t="shared" ca="1" si="411"/>
        <v>0</v>
      </c>
      <c r="SV97" s="557">
        <f t="shared" ca="1" si="411"/>
        <v>0</v>
      </c>
      <c r="SW97" s="557">
        <f t="shared" ca="1" si="411"/>
        <v>0</v>
      </c>
      <c r="SX97" s="557">
        <f t="shared" ca="1" si="411"/>
        <v>0</v>
      </c>
      <c r="SY97" s="557">
        <f t="shared" ca="1" si="411"/>
        <v>0</v>
      </c>
      <c r="SZ97" s="557">
        <f t="shared" ca="1" si="411"/>
        <v>0</v>
      </c>
      <c r="TA97" s="557">
        <f t="shared" ca="1" si="411"/>
        <v>0</v>
      </c>
      <c r="TB97" s="557">
        <f t="shared" ca="1" si="412"/>
        <v>0</v>
      </c>
      <c r="TC97" s="557">
        <f t="shared" ca="1" si="412"/>
        <v>0</v>
      </c>
      <c r="TD97" s="557">
        <f t="shared" ca="1" si="412"/>
        <v>0</v>
      </c>
      <c r="TE97" s="557">
        <f t="shared" ca="1" si="412"/>
        <v>0</v>
      </c>
      <c r="TF97" s="557">
        <f t="shared" ca="1" si="412"/>
        <v>0</v>
      </c>
      <c r="TG97" s="557">
        <f t="shared" ca="1" si="412"/>
        <v>0</v>
      </c>
      <c r="TH97" s="557">
        <f t="shared" ca="1" si="412"/>
        <v>0</v>
      </c>
      <c r="TI97" s="557">
        <f t="shared" ca="1" si="412"/>
        <v>0</v>
      </c>
      <c r="TJ97" s="557">
        <f t="shared" ca="1" si="412"/>
        <v>0</v>
      </c>
      <c r="TK97" s="557">
        <f t="shared" ca="1" si="412"/>
        <v>0</v>
      </c>
      <c r="TL97" s="557">
        <f t="shared" ca="1" si="413"/>
        <v>0</v>
      </c>
      <c r="TM97" s="557">
        <f t="shared" ca="1" si="413"/>
        <v>0</v>
      </c>
      <c r="TN97" s="557">
        <f t="shared" ca="1" si="413"/>
        <v>0</v>
      </c>
      <c r="TO97" s="557">
        <f t="shared" ca="1" si="413"/>
        <v>0</v>
      </c>
      <c r="TP97" s="557">
        <f t="shared" ca="1" si="413"/>
        <v>0</v>
      </c>
      <c r="TQ97" s="557">
        <f t="shared" ca="1" si="413"/>
        <v>0</v>
      </c>
      <c r="TR97" s="557">
        <f t="shared" ca="1" si="413"/>
        <v>0</v>
      </c>
      <c r="TS97" s="557">
        <f t="shared" ca="1" si="413"/>
        <v>0</v>
      </c>
      <c r="TT97" s="557">
        <f t="shared" ca="1" si="413"/>
        <v>0</v>
      </c>
      <c r="TU97" s="557">
        <f t="shared" ca="1" si="413"/>
        <v>0</v>
      </c>
      <c r="TV97" s="557">
        <f t="shared" ca="1" si="414"/>
        <v>0</v>
      </c>
      <c r="TW97" s="557">
        <f t="shared" ca="1" si="414"/>
        <v>0</v>
      </c>
      <c r="TX97" s="557">
        <f t="shared" ca="1" si="414"/>
        <v>0</v>
      </c>
      <c r="TY97" s="557">
        <f t="shared" ca="1" si="414"/>
        <v>0</v>
      </c>
      <c r="TZ97" s="557">
        <f t="shared" ca="1" si="414"/>
        <v>0</v>
      </c>
      <c r="UA97" s="557">
        <f t="shared" ca="1" si="414"/>
        <v>0</v>
      </c>
      <c r="UB97" s="557">
        <f t="shared" ca="1" si="414"/>
        <v>0</v>
      </c>
      <c r="UC97" s="557">
        <f t="shared" ca="1" si="414"/>
        <v>0</v>
      </c>
      <c r="UD97" s="557">
        <f t="shared" ca="1" si="414"/>
        <v>0</v>
      </c>
      <c r="UE97" s="557">
        <f t="shared" ca="1" si="414"/>
        <v>0</v>
      </c>
      <c r="UF97" s="557">
        <f t="shared" ca="1" si="415"/>
        <v>0</v>
      </c>
      <c r="UG97" s="557">
        <f t="shared" ca="1" si="415"/>
        <v>0</v>
      </c>
      <c r="UH97" s="557">
        <f t="shared" ca="1" si="415"/>
        <v>0</v>
      </c>
      <c r="UI97" s="557">
        <f t="shared" ca="1" si="415"/>
        <v>0</v>
      </c>
      <c r="UJ97" s="557">
        <f t="shared" ca="1" si="415"/>
        <v>0</v>
      </c>
      <c r="UK97" s="557">
        <f t="shared" ca="1" si="415"/>
        <v>0</v>
      </c>
      <c r="UL97" s="557">
        <f t="shared" ca="1" si="415"/>
        <v>0</v>
      </c>
      <c r="UM97" s="557">
        <f t="shared" ca="1" si="415"/>
        <v>0</v>
      </c>
      <c r="UN97" s="557">
        <f t="shared" ca="1" si="415"/>
        <v>0</v>
      </c>
      <c r="UO97" s="557">
        <f t="shared" ca="1" si="415"/>
        <v>0</v>
      </c>
      <c r="UP97" s="557">
        <f t="shared" ca="1" si="416"/>
        <v>0</v>
      </c>
      <c r="UQ97" s="557">
        <f t="shared" ca="1" si="416"/>
        <v>0</v>
      </c>
      <c r="UR97" s="557">
        <f t="shared" ca="1" si="416"/>
        <v>0</v>
      </c>
      <c r="US97" s="557">
        <f t="shared" ca="1" si="416"/>
        <v>0</v>
      </c>
      <c r="UT97" s="557">
        <f t="shared" ca="1" si="416"/>
        <v>0</v>
      </c>
      <c r="UU97" s="557">
        <f t="shared" ca="1" si="416"/>
        <v>0</v>
      </c>
      <c r="UV97" s="557">
        <f t="shared" ca="1" si="416"/>
        <v>0</v>
      </c>
      <c r="UW97" s="557">
        <f t="shared" ca="1" si="416"/>
        <v>0</v>
      </c>
      <c r="UX97" s="557">
        <f t="shared" ca="1" si="416"/>
        <v>0</v>
      </c>
      <c r="UY97" s="557">
        <f t="shared" ca="1" si="416"/>
        <v>0</v>
      </c>
      <c r="UZ97" s="557">
        <f t="shared" ca="1" si="416"/>
        <v>0</v>
      </c>
      <c r="VA97" s="557">
        <f t="shared" ca="1" si="416"/>
        <v>0</v>
      </c>
      <c r="VB97" s="557">
        <f t="shared" ca="1" si="416"/>
        <v>0</v>
      </c>
      <c r="VC97" s="557">
        <f t="shared" ca="1" si="416"/>
        <v>0</v>
      </c>
      <c r="VD97" s="557">
        <f t="shared" ca="1" si="416"/>
        <v>0</v>
      </c>
      <c r="VE97" s="557">
        <f t="shared" ca="1" si="416"/>
        <v>0</v>
      </c>
      <c r="VF97" s="557">
        <f t="shared" ca="1" si="416"/>
        <v>0</v>
      </c>
      <c r="VG97" s="557">
        <f t="shared" ca="1" si="416"/>
        <v>0</v>
      </c>
      <c r="VH97" s="557">
        <f t="shared" ca="1" si="416"/>
        <v>0</v>
      </c>
      <c r="VI97" s="557">
        <f t="shared" ca="1" si="416"/>
        <v>0</v>
      </c>
      <c r="VJ97" s="557">
        <f t="shared" ca="1" si="416"/>
        <v>0</v>
      </c>
      <c r="VK97" s="557">
        <f t="shared" ca="1" si="416"/>
        <v>0</v>
      </c>
      <c r="VL97" s="557">
        <f t="shared" ca="1" si="416"/>
        <v>0</v>
      </c>
      <c r="VM97" s="557">
        <f t="shared" ca="1" si="416"/>
        <v>0</v>
      </c>
      <c r="VN97" s="557">
        <f t="shared" ca="1" si="416"/>
        <v>0</v>
      </c>
      <c r="VO97" s="557">
        <f t="shared" ca="1" si="416"/>
        <v>0</v>
      </c>
      <c r="VP97" s="189">
        <f t="shared" ca="1" si="301"/>
        <v>0</v>
      </c>
      <c r="VQ97" s="189">
        <f t="shared" ca="1" si="301"/>
        <v>0</v>
      </c>
      <c r="VR97" s="189">
        <f t="shared" ca="1" si="301"/>
        <v>0</v>
      </c>
      <c r="VS97" s="189">
        <f t="shared" ca="1" si="301"/>
        <v>0</v>
      </c>
      <c r="VT97" s="189">
        <f t="shared" ca="1" si="301"/>
        <v>0</v>
      </c>
      <c r="VU97" s="230">
        <f t="shared" ca="1" si="302"/>
        <v>0</v>
      </c>
      <c r="VV97" s="189">
        <f t="shared" ca="1" si="303"/>
        <v>0</v>
      </c>
      <c r="VW97" s="189">
        <f t="shared" ca="1" si="303"/>
        <v>0</v>
      </c>
      <c r="VX97" s="189">
        <f t="shared" ca="1" si="303"/>
        <v>0</v>
      </c>
      <c r="VY97" s="189">
        <f t="shared" ca="1" si="303"/>
        <v>0</v>
      </c>
      <c r="VZ97" s="189">
        <f t="shared" ca="1" si="303"/>
        <v>0</v>
      </c>
      <c r="WA97" s="230">
        <f t="shared" ca="1" si="304"/>
        <v>0</v>
      </c>
      <c r="WB97" s="231">
        <f t="shared" ca="1" si="305"/>
        <v>0</v>
      </c>
      <c r="WC97" s="231">
        <f t="shared" ca="1" si="305"/>
        <v>0</v>
      </c>
      <c r="WD97" s="231">
        <f t="shared" ca="1" si="305"/>
        <v>0</v>
      </c>
      <c r="WE97" s="231">
        <f t="shared" ca="1" si="305"/>
        <v>0</v>
      </c>
      <c r="WF97" s="544">
        <f t="shared" ca="1" si="306"/>
        <v>0</v>
      </c>
      <c r="WG97" s="231">
        <f t="shared" ca="1" si="307"/>
        <v>0</v>
      </c>
      <c r="WH97" s="231">
        <f t="shared" ca="1" si="307"/>
        <v>0</v>
      </c>
      <c r="WI97" s="231">
        <f t="shared" ca="1" si="307"/>
        <v>0</v>
      </c>
      <c r="WJ97" s="231">
        <f t="shared" ca="1" si="307"/>
        <v>0</v>
      </c>
      <c r="WK97" s="544">
        <f t="shared" ca="1" si="308"/>
        <v>0</v>
      </c>
      <c r="WL97" s="544">
        <f t="shared" ca="1" si="308"/>
        <v>0</v>
      </c>
      <c r="WM97" s="544">
        <f t="shared" ca="1" si="308"/>
        <v>0</v>
      </c>
      <c r="WN97" s="544">
        <f t="shared" ca="1" si="308"/>
        <v>0</v>
      </c>
      <c r="WO97" s="544">
        <f t="shared" ca="1" si="308"/>
        <v>0</v>
      </c>
      <c r="WP97" s="544">
        <f t="shared" ca="1" si="308"/>
        <v>0</v>
      </c>
      <c r="WQ97" s="544">
        <f t="shared" ca="1" si="308"/>
        <v>0</v>
      </c>
      <c r="WR97" s="535" cm="1">
        <f t="array" aca="1" ref="WR97" ca="1">INDEX(WR$13:WR96,$B97+1,1)</f>
        <v>0</v>
      </c>
      <c r="WS97" s="411">
        <f t="shared" ca="1" si="309"/>
        <v>67</v>
      </c>
      <c r="WT97" s="18"/>
      <c r="WU97" s="535" cm="1">
        <f t="array" aca="1" ref="WU97" ca="1">INDEX(WU$13:WU96,$B97+1,1)</f>
        <v>0</v>
      </c>
      <c r="WV97" s="411">
        <f t="shared" si="310"/>
        <v>0</v>
      </c>
      <c r="WW97" s="535" cm="1">
        <f t="array" aca="1" ref="WW97" ca="1">INDEX(WW$13:WW96,$B97+1,1)</f>
        <v>0</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535" t="str" cm="1">
        <f t="array" aca="1" ref="XH97" ca="1">INDEX(XH$13:XH96,$B97+1,1)</f>
        <v>-</v>
      </c>
      <c r="XI97" s="535" t="str" cm="1">
        <f t="array" aca="1" ref="XI97" ca="1">INDEX(XI$13:XI96,$B97+1,1)</f>
        <v>-</v>
      </c>
      <c r="XJ97" s="535" t="str" cm="1">
        <f t="array" aca="1" ref="XJ97" ca="1">INDEX(XJ$13:XJ96,$B97+1,1)</f>
        <v>-</v>
      </c>
      <c r="XK97" s="535" t="str" cm="1">
        <f t="array" aca="1" ref="XK97" ca="1">INDEX(XK$13:XK96,$B97+1,1)</f>
        <v>-</v>
      </c>
      <c r="XL97" s="535" t="str" cm="1">
        <f t="array" aca="1" ref="XL97" ca="1">INDEX(XL$13:XL96,$B97+1,1)</f>
        <v>-</v>
      </c>
      <c r="XM97" s="535" t="str" cm="1">
        <f t="array" aca="1" ref="XM97" ca="1">INDEX(XM$13:XM96,$B97+1,1)</f>
        <v>-</v>
      </c>
      <c r="XN97" s="18"/>
      <c r="XO97" s="411" t="b">
        <f t="shared" ca="1" si="311"/>
        <v>0</v>
      </c>
      <c r="XP97" s="535" t="str" cm="1">
        <f t="array" aca="1" ref="XP97" ca="1">INDEX(XP$13:XP96,$B97+1,1)</f>
        <v>-</v>
      </c>
      <c r="XQ97" s="535" t="str" cm="1">
        <f t="array" aca="1" ref="XQ97" ca="1">INDEX(XQ$13:XQ96,$B97+1,1)</f>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411">
        <f t="shared" ca="1" si="312"/>
        <v>0.35</v>
      </c>
      <c r="XW97" s="535" cm="1">
        <f t="array" aca="1" ref="XW97" ca="1">INDEX(XW$13:XW96,$B97+1,1)</f>
        <v>0</v>
      </c>
      <c r="XX97" s="535" cm="1">
        <f t="array" aca="1" ref="XX97" ca="1">INDEX(XX$13:XX96,$B97+1,1)</f>
        <v>0</v>
      </c>
      <c r="XY97" s="535" cm="1">
        <f t="array" aca="1" ref="XY97" ca="1">INDEX(XY$13:XY96,$B97+1,1)</f>
        <v>1</v>
      </c>
      <c r="XZ97" s="535" cm="1">
        <f t="array" aca="1" ref="XZ97" ca="1">INDEX(XZ$13:XZ96,$B97+1,1)</f>
        <v>0</v>
      </c>
      <c r="YA97" s="535" t="str" cm="1">
        <f t="array" aca="1" ref="YA97" ca="1">INDEX(YA$13:YA96,$B97+1,1)</f>
        <v>-</v>
      </c>
      <c r="YB97" s="545" cm="1">
        <f t="array" aca="1" ref="YB97" ca="1">INDEX(i.AgeJ,$AD97,1)</f>
        <v>0</v>
      </c>
      <c r="YC97" s="535" t="str" cm="1">
        <f t="array" aca="1" ref="YC97" ca="1">INDEX(YC$13:YC96,$B97+1,1)</f>
        <v>-</v>
      </c>
      <c r="YD97" s="411" t="str">
        <f t="shared" si="313"/>
        <v>-</v>
      </c>
      <c r="YE97" s="411" t="str">
        <f t="shared" si="313"/>
        <v>-</v>
      </c>
      <c r="YF97" s="535" t="str" cm="1">
        <f t="array" aca="1" ref="YF97" ca="1">INDEX(YF$13:YF96,$B97+1,1)</f>
        <v>-</v>
      </c>
      <c r="YG97" s="535" t="str" cm="1">
        <f t="array" aca="1" ref="YG97" ca="1">INDEX(YG$13:YG96,$B97+1,1)</f>
        <v>-</v>
      </c>
      <c r="YH97" s="535" t="str" cm="1">
        <f t="array" aca="1" ref="YH97" ca="1">INDEX(YH$13:YH96,$B97+1,1)</f>
        <v>-</v>
      </c>
      <c r="YI97" s="535" t="str" cm="1">
        <f t="array" aca="1" ref="YI97" ca="1">INDEX(YI$13:YI96,$B97+1,1)</f>
        <v>-</v>
      </c>
      <c r="YJ97" s="535" t="str" cm="1">
        <f t="array" aca="1" ref="YJ97" ca="1">INDEX(YJ$13:YJ96,$B97+1,1)</f>
        <v>-</v>
      </c>
      <c r="YK97" s="535" t="b" cm="1">
        <f t="array" aca="1" ref="YK97" ca="1">INDEX(YK$13:YK96,$B97+1,1)</f>
        <v>1</v>
      </c>
      <c r="YL97" s="535" t="str" cm="1">
        <f t="array" aca="1" ref="YL97" ca="1">INDEX(YL$13:YL96,$B97+1,1)</f>
        <v>-</v>
      </c>
      <c r="YM97" s="535" cm="1">
        <f t="array" aca="1" ref="YM97" ca="1">INDEX(YM$13:YM96,$B97+1,1)</f>
        <v>0</v>
      </c>
      <c r="YN97" s="535" cm="1">
        <f t="array" aca="1" ref="YN97" ca="1">INDEX(YN$13:YN96,$B97+1,1)</f>
        <v>0</v>
      </c>
      <c r="YO97" s="535" cm="1">
        <f t="array" aca="1" ref="YO97" ca="1">INDEX(YO$13:YO96,$B97+1,1)</f>
        <v>0</v>
      </c>
      <c r="YP97" s="18"/>
      <c r="YQ97" s="411">
        <f t="shared" si="314"/>
        <v>50</v>
      </c>
      <c r="YR97" s="411">
        <f t="shared" si="314"/>
        <v>50</v>
      </c>
      <c r="YS97" s="411">
        <f t="shared" si="314"/>
        <v>50</v>
      </c>
      <c r="YT97" s="411">
        <f t="shared" si="314"/>
        <v>50</v>
      </c>
      <c r="YU97" s="535" cm="1">
        <f t="array" aca="1" ref="YU97" ca="1">INDEX(YU$13:YU96,$B97+1,1)</f>
        <v>1</v>
      </c>
      <c r="YV97" s="535" cm="1">
        <f t="array" aca="1" ref="YV97" ca="1">INDEX(YV$13:YV96,$B97+1,1)</f>
        <v>1</v>
      </c>
      <c r="YW97" s="535" cm="1">
        <f t="array" aca="1" ref="YW97" ca="1">INDEX(YW$13:YW96,$B97+1,1)</f>
        <v>1</v>
      </c>
      <c r="YX97" s="535" cm="1">
        <f t="array" aca="1" ref="YX97" ca="1">INDEX(YX$13:YX96,$B97+1,1)</f>
        <v>1</v>
      </c>
      <c r="YY97" s="535" t="str" cm="1">
        <f t="array" aca="1" ref="YY97" ca="1">INDEX(YY$13:YY96,$B97+1,1)</f>
        <v>-</v>
      </c>
      <c r="YZ97" s="535" t="str" cm="1">
        <f t="array" aca="1" ref="YZ97" ca="1">INDEX(YZ$13:YZ96,$B97+1,1)</f>
        <v>-</v>
      </c>
      <c r="ZA97" s="535" t="str" cm="1">
        <f t="array" aca="1" ref="ZA97" ca="1">INDEX(ZA$13:ZA96,$B97+1,1)</f>
        <v>-</v>
      </c>
      <c r="ZB97" s="535" t="str" cm="1">
        <f t="array" aca="1" ref="ZB97" ca="1">INDEX(ZB$13:ZB96,$B97+1,1)</f>
        <v>-</v>
      </c>
      <c r="ZC97" s="535" t="str" cm="1">
        <f t="array" aca="1" ref="ZC97" ca="1">INDEX(ZC$13:ZC96,$B97+1,1)</f>
        <v>-</v>
      </c>
      <c r="ZD97" s="18"/>
      <c r="ZE97" s="411">
        <f t="shared" ca="1" si="315"/>
        <v>1</v>
      </c>
      <c r="ZF97" s="18"/>
      <c r="ZG97" s="535" t="str" cm="1">
        <f t="array" aca="1" ref="ZG97" ca="1">INDEX(ZG$13:ZG96,$B97+1,1)</f>
        <v>-</v>
      </c>
      <c r="ZH97" s="535" t="str" cm="1">
        <f t="array" aca="1" ref="ZH97" ca="1">INDEX(ZH$13:ZH96,$B97+1,1)</f>
        <v>-</v>
      </c>
      <c r="ZI97" s="535" t="str" cm="1">
        <f t="array" aca="1" ref="ZI97" ca="1">INDEX(ZI$13:ZI96,$B97+1,1)</f>
        <v>-</v>
      </c>
      <c r="ZJ97" s="535" t="str" cm="1">
        <f t="array" aca="1" ref="ZJ97" ca="1">INDEX(ZJ$13:ZJ96,$B97+1,1)</f>
        <v>-</v>
      </c>
      <c r="ZK97" s="535" t="str" cm="1">
        <f t="array" aca="1" ref="ZK97" ca="1">INDEX(ZK$13:ZK96,$B97+1,1)</f>
        <v>-</v>
      </c>
      <c r="ZL97" s="535" t="str" cm="1">
        <f t="array" aca="1" ref="ZL97" ca="1">INDEX(ZL$13:ZL96,$B97+1,1)</f>
        <v>-</v>
      </c>
      <c r="ZM97" s="535" t="str" cm="1">
        <f t="array" aca="1" ref="ZM97" ca="1">INDEX(ZM$13:ZM96,$B97+1,1)</f>
        <v>-</v>
      </c>
      <c r="ZN97" s="535" t="str" cm="1">
        <f t="array" aca="1" ref="ZN97" ca="1">INDEX(ZN$13:ZN96,$B97+1,1)</f>
        <v>-</v>
      </c>
      <c r="ZO97" s="543">
        <f t="shared" ca="1" si="316"/>
        <v>652</v>
      </c>
      <c r="ZP97" s="543">
        <f t="shared" ca="1" si="316"/>
        <v>686</v>
      </c>
      <c r="ZQ97" s="543">
        <f t="shared" ca="1" si="316"/>
        <v>721</v>
      </c>
      <c r="ZR97" s="459">
        <f t="shared" ca="1" si="317"/>
        <v>469</v>
      </c>
      <c r="ZS97" s="459">
        <f t="shared" ca="1" si="317"/>
        <v>504</v>
      </c>
      <c r="ZT97" s="459">
        <f t="shared" ca="1" si="317"/>
        <v>539</v>
      </c>
      <c r="ZU97" s="459">
        <f t="shared" ca="1" si="318"/>
        <v>385</v>
      </c>
      <c r="ZV97" s="459">
        <f t="shared" ca="1" si="318"/>
        <v>420</v>
      </c>
      <c r="ZW97" s="459">
        <f t="shared" ca="1" si="318"/>
        <v>455</v>
      </c>
      <c r="ZX97" s="535" t="str" cm="1">
        <f t="array" aca="1" ref="ZX97" ca="1">INDEX(ZX$13:ZX96,$B97+1,1)</f>
        <v>-</v>
      </c>
      <c r="ZY97" s="535" t="str" cm="1">
        <f t="array" aca="1" ref="ZY97" ca="1">INDEX(ZY$13:ZY96,$B97+1,1)</f>
        <v>-</v>
      </c>
      <c r="ZZ97" s="535" t="str" cm="1">
        <f t="array" aca="1" ref="ZZ97" ca="1">INDEX(ZZ$13:ZZ96,$B97+1,1)</f>
        <v>-</v>
      </c>
      <c r="AAA97" s="535" t="str" cm="1">
        <f t="array" aca="1" ref="AAA97" ca="1">INDEX(AAA$13:AAA96,$B97+1,1)</f>
        <v>-</v>
      </c>
      <c r="AAB97" s="535" t="str" cm="1">
        <f t="array" aca="1" ref="AAB97" ca="1">INDEX(AAB$13:AAB96,$B97+1,1)</f>
        <v>-</v>
      </c>
      <c r="AAC97" s="535" t="str" cm="1">
        <f t="array" aca="1" ref="AAC97" ca="1">INDEX(AAC$13:AAC96,$B97+1,1)</f>
        <v>-</v>
      </c>
      <c r="AAD97" s="535" t="str" cm="1">
        <f t="array" aca="1" ref="AAD97" ca="1">INDEX(AAD$13:AAD96,$B97+1,1)</f>
        <v>-</v>
      </c>
      <c r="AAE97" s="535" t="str" cm="1">
        <f t="array" aca="1" ref="AAE97" ca="1">INDEX(AAE$13:AAE96,$B97+1,1)</f>
        <v>-</v>
      </c>
      <c r="AAF97" s="535" t="str" cm="1">
        <f t="array" aca="1" ref="AAF97" ca="1">INDEX(AAF$13:AAF96,$B97+1,1)</f>
        <v>-</v>
      </c>
      <c r="AAG97" s="535" t="str" cm="1">
        <f t="array" aca="1" ref="AAG97" ca="1">INDEX(AAG$13:AAG96,$B97+1,1)</f>
        <v>-</v>
      </c>
      <c r="AAH97" s="535" t="str" cm="1">
        <f t="array" aca="1" ref="AAH97" ca="1">INDEX(AAH$13:AAH96,$B97+1,1)</f>
        <v>-</v>
      </c>
      <c r="AAI97" s="535" t="str" cm="1">
        <f t="array" aca="1" ref="AAI97" ca="1">INDEX(AAI$13:AAI96,$B97+1,1)</f>
        <v>-</v>
      </c>
      <c r="AAJ97" s="535" t="str" cm="1">
        <f t="array" aca="1" ref="AAJ97" ca="1">INDEX(AAJ$13:AAJ96,$B97+1,1)</f>
        <v>-</v>
      </c>
      <c r="AAK97" s="535" t="str" cm="1">
        <f t="array" aca="1" ref="AAK97" ca="1">INDEX(AAK$13:AAK96,$B97+1,1)</f>
        <v>-</v>
      </c>
      <c r="AAL97" s="535" cm="1">
        <f t="array" aca="1" ref="AAL97" ca="1">INDEX(AAL$13:AAL96,$B97+1,1)</f>
        <v>0</v>
      </c>
      <c r="AAM97" s="535" t="str" cm="1">
        <f t="array" aca="1" ref="AAM97" ca="1">INDEX(AAM$13:AAM96,$B97+1,1)</f>
        <v>-</v>
      </c>
      <c r="AAN97" s="535" t="str" cm="1">
        <f t="array" aca="1" ref="AAN97" ca="1">INDEX(AAN$13:AAN96,$B97+1,1)</f>
        <v>-</v>
      </c>
      <c r="AAO97" s="535" t="str" cm="1">
        <f t="array" aca="1" ref="AAO97" ca="1">INDEX(AAO$13:AAO96,$B97+1,1)</f>
        <v>-</v>
      </c>
      <c r="AAP97" s="535" t="str" cm="1">
        <f t="array" aca="1" ref="AAP97" ca="1">INDEX(AAP$13:AAP96,$B97+1,1)</f>
        <v>-</v>
      </c>
      <c r="AAQ97" s="535" t="str" cm="1">
        <f t="array" aca="1" ref="AAQ97" ca="1">INDEX(AAQ$13:AAQ96,$B97+1,1)</f>
        <v>-</v>
      </c>
      <c r="AAR97" s="535" cm="1">
        <f t="array" aca="1" ref="AAR97" ca="1">INDEX(AAR$13:AAR96,$B97+1,1)</f>
        <v>0</v>
      </c>
      <c r="AAS97" s="535" t="str" cm="1">
        <f t="array" aca="1" ref="AAS97" ca="1">INDEX(AAS$13:AAS96,$B97+1,1)</f>
        <v>-</v>
      </c>
      <c r="AAT97" s="535" t="str" cm="1">
        <f t="array" aca="1" ref="AAT97" ca="1">INDEX(AAT$13:AAT96,$B97+1,1)</f>
        <v>-</v>
      </c>
      <c r="AAU97" s="535" t="str" cm="1">
        <f t="array" aca="1" ref="AAU97" ca="1">INDEX(AAU$13:AAU96,$B97+1,1)</f>
        <v>-</v>
      </c>
      <c r="AAV97" s="535" cm="1">
        <f t="array" aca="1" ref="AAV97" ca="1">INDEX(AAV$13:AAV96,$B97+1,1)</f>
        <v>1</v>
      </c>
      <c r="AAW97" s="535" cm="1">
        <f t="array" aca="1" ref="AAW97" ca="1">INDEX(AAW$13:AAW96,$B97+1,1)</f>
        <v>1</v>
      </c>
      <c r="AAX97" s="535" t="str" cm="1">
        <f t="array" aca="1" ref="AAX97" ca="1">INDEX(AAX$13:AAX96,$B97+1,1)</f>
        <v>-</v>
      </c>
      <c r="AAY97" s="535" t="str" cm="1">
        <f t="array" aca="1" ref="AAY97" ca="1">INDEX(AAY$13:AAY96,$B97+1,1)</f>
        <v>-</v>
      </c>
      <c r="AAZ97" s="535" t="str" cm="1">
        <f t="array" aca="1" ref="AAZ97" ca="1">INDEX(AAZ$13:AAZ96,$B97+1,1)</f>
        <v>-</v>
      </c>
      <c r="ABA97" s="535" t="str" cm="1">
        <f t="array" aca="1" ref="ABA97" ca="1">INDEX(ABA$13:ABA96,$B97+1,1)</f>
        <v>-</v>
      </c>
      <c r="ABB97" s="535" t="str" cm="1">
        <f t="array" aca="1" ref="ABB97" ca="1">INDEX(ABB$13:ABB96,$B97+1,1)</f>
        <v>-</v>
      </c>
      <c r="ABC97" s="535" t="str" cm="1">
        <f t="array" aca="1" ref="ABC97" ca="1">INDEX(ABC$13:ABC96,$B97+1,1)</f>
        <v>-</v>
      </c>
      <c r="ABD97" s="535" t="str" cm="1">
        <f t="array" aca="1" ref="ABD97" ca="1">INDEX(ABD$13:ABD96,$B97+1,1)</f>
        <v>-</v>
      </c>
      <c r="ABE97" s="535" t="str" cm="1">
        <f t="array" aca="1" ref="ABE97" ca="1">INDEX(ABE$13:ABE96,$B97+1,1)</f>
        <v>-</v>
      </c>
      <c r="ABF97" s="535" t="str" cm="1">
        <f t="array" aca="1" ref="ABF97" ca="1">INDEX(ABF$13:ABF96,$B97+1,1)</f>
        <v>-</v>
      </c>
      <c r="ABG97" s="535" t="str" cm="1">
        <f t="array" aca="1" ref="ABG97" ca="1">INDEX(ABG$13:ABG96,$B97+1,1)</f>
        <v>-</v>
      </c>
      <c r="ABH97" s="535" t="str" cm="1">
        <f t="array" aca="1" ref="ABH97" ca="1">INDEX(ABH$13:ABH96,$B97+1,1)</f>
        <v>-</v>
      </c>
      <c r="ABI97" s="535" t="str" cm="1">
        <f t="array" aca="1" ref="ABI97" ca="1">INDEX(ABI$13:ABI96,$B97+1,1)</f>
        <v>-</v>
      </c>
      <c r="ABJ97" s="535" t="str" cm="1">
        <f t="array" aca="1" ref="ABJ97" ca="1">INDEX(ABJ$13:ABJ96,$B97+1,1)</f>
        <v>-</v>
      </c>
      <c r="ABK97" s="18"/>
      <c r="ABL97" s="545" t="str">
        <f t="shared" ca="1" si="439"/>
        <v>-</v>
      </c>
      <c r="ABM97" s="545" t="str">
        <f t="shared" ca="1" si="439"/>
        <v>-</v>
      </c>
      <c r="ABN97" s="545" t="str">
        <f t="shared" ca="1" si="439"/>
        <v>-</v>
      </c>
      <c r="ABO97" s="545" t="str">
        <f t="shared" ca="1" si="439"/>
        <v>-</v>
      </c>
      <c r="ABP97" s="545" t="str">
        <f t="shared" ca="1" si="439"/>
        <v>-</v>
      </c>
      <c r="ABQ97" s="545" t="str">
        <f t="shared" ca="1" si="417"/>
        <v>-</v>
      </c>
      <c r="ABR97" s="545" t="str">
        <f t="shared" ca="1" si="417"/>
        <v>-</v>
      </c>
      <c r="ABS97" s="545" t="str">
        <f t="shared" ca="1" si="417"/>
        <v>-</v>
      </c>
      <c r="ABT97" s="545" t="str">
        <f t="shared" ca="1" si="417"/>
        <v>-</v>
      </c>
      <c r="ABU97" s="545" t="str">
        <f t="shared" ca="1" si="417"/>
        <v>-</v>
      </c>
      <c r="ABV97" s="545" t="str">
        <f t="shared" ca="1" si="417"/>
        <v>-</v>
      </c>
      <c r="ABW97" s="545" t="str">
        <f t="shared" ca="1" si="417"/>
        <v>-</v>
      </c>
      <c r="ABX97" s="545" t="str">
        <f t="shared" ca="1" si="417"/>
        <v>-</v>
      </c>
      <c r="ABY97" s="545" t="str">
        <f t="shared" ca="1" si="417"/>
        <v>-</v>
      </c>
      <c r="ABZ97" s="545" t="str">
        <f t="shared" ca="1" si="417"/>
        <v>-</v>
      </c>
      <c r="ACA97" s="545" t="str">
        <f t="shared" ca="1" si="418"/>
        <v>-</v>
      </c>
      <c r="ACB97" s="545" t="str">
        <f t="shared" ca="1" si="418"/>
        <v>-</v>
      </c>
      <c r="ACC97" s="545" t="b">
        <f t="shared" ca="1" si="418"/>
        <v>1</v>
      </c>
      <c r="ACD97" s="545" t="str">
        <f t="shared" ca="1" si="418"/>
        <v>-</v>
      </c>
      <c r="ACE97" s="545" t="str">
        <f t="shared" ca="1" si="418"/>
        <v>-</v>
      </c>
      <c r="ACF97" s="545" t="str">
        <f t="shared" ca="1" si="418"/>
        <v>-</v>
      </c>
      <c r="ACG97" s="545" t="str">
        <f t="shared" ca="1" si="418"/>
        <v>-</v>
      </c>
      <c r="ACH97" s="545" t="str">
        <f t="shared" ca="1" si="418"/>
        <v>-</v>
      </c>
      <c r="ACI97" s="545" t="str">
        <f t="shared" ca="1" si="418"/>
        <v>-</v>
      </c>
      <c r="ACJ97" s="545" t="str">
        <f t="shared" ca="1" si="418"/>
        <v>-</v>
      </c>
      <c r="ACK97" s="545" t="str">
        <f t="shared" ca="1" si="419"/>
        <v>-</v>
      </c>
      <c r="ACL97" s="545" t="str">
        <f t="shared" ca="1" si="419"/>
        <v>-</v>
      </c>
      <c r="ACM97" s="545" t="str">
        <f t="shared" ca="1" si="419"/>
        <v>-</v>
      </c>
      <c r="ACN97" s="545" t="str">
        <f t="shared" ca="1" si="419"/>
        <v>-</v>
      </c>
      <c r="ACO97" s="545" t="str">
        <f t="shared" ca="1" si="419"/>
        <v>-</v>
      </c>
      <c r="ACP97" s="545" t="str">
        <f t="shared" ca="1" si="419"/>
        <v>-</v>
      </c>
      <c r="ACQ97" s="545" t="str">
        <f t="shared" ca="1" si="419"/>
        <v>-</v>
      </c>
      <c r="ACR97" s="545" t="str">
        <f t="shared" ca="1" si="419"/>
        <v>-</v>
      </c>
      <c r="ACS97" s="545" t="str">
        <f t="shared" ca="1" si="419"/>
        <v>-</v>
      </c>
      <c r="ACT97" s="545" t="str">
        <f t="shared" ca="1" si="419"/>
        <v>-</v>
      </c>
      <c r="ACU97" s="545" t="b">
        <f t="shared" ca="1" si="420"/>
        <v>1</v>
      </c>
      <c r="ACV97" s="545" t="str">
        <f t="shared" ca="1" si="420"/>
        <v>-</v>
      </c>
      <c r="ACW97" s="545" t="str">
        <f t="shared" ca="1" si="420"/>
        <v>-</v>
      </c>
      <c r="ACX97" s="545" t="str">
        <f t="shared" ca="1" si="420"/>
        <v>-</v>
      </c>
      <c r="ACY97" s="545" t="str">
        <f t="shared" ca="1" si="420"/>
        <v>-</v>
      </c>
      <c r="ACZ97" s="545" t="str">
        <f t="shared" ca="1" si="420"/>
        <v>-</v>
      </c>
      <c r="ADA97" s="545" t="str">
        <f t="shared" ca="1" si="420"/>
        <v>-</v>
      </c>
      <c r="ADB97" s="545" t="str">
        <f t="shared" ca="1" si="420"/>
        <v>-</v>
      </c>
      <c r="ADC97" s="545" t="str">
        <f t="shared" ca="1" si="420"/>
        <v>-</v>
      </c>
      <c r="ADD97" s="545" t="str">
        <f t="shared" ca="1" si="420"/>
        <v>-</v>
      </c>
      <c r="ADE97" s="545" t="str">
        <f t="shared" ca="1" si="421"/>
        <v>-</v>
      </c>
      <c r="ADF97" s="545" t="str">
        <f t="shared" ca="1" si="421"/>
        <v>-</v>
      </c>
      <c r="ADG97" s="545" t="str">
        <f t="shared" ca="1" si="421"/>
        <v>-</v>
      </c>
      <c r="ADH97" s="545" t="str">
        <f t="shared" ca="1" si="421"/>
        <v>-</v>
      </c>
      <c r="ADI97" s="545" t="str">
        <f t="shared" ca="1" si="421"/>
        <v>-</v>
      </c>
      <c r="ADJ97" s="545" t="str">
        <f t="shared" ca="1" si="421"/>
        <v>-</v>
      </c>
      <c r="ADK97" s="545" t="str">
        <f t="shared" ca="1" si="421"/>
        <v>-</v>
      </c>
      <c r="ADL97" s="545" t="str">
        <f t="shared" ca="1" si="421"/>
        <v>-</v>
      </c>
      <c r="ADM97" s="545" t="b">
        <f t="shared" ca="1" si="421"/>
        <v>1</v>
      </c>
      <c r="ADN97" s="545" t="str">
        <f t="shared" ca="1" si="421"/>
        <v>-</v>
      </c>
      <c r="ADO97" s="545" t="str">
        <f t="shared" ca="1" si="422"/>
        <v>-</v>
      </c>
      <c r="ADP97" s="545" t="str">
        <f t="shared" ca="1" si="422"/>
        <v>-</v>
      </c>
      <c r="ADQ97" s="545" t="str">
        <f t="shared" ca="1" si="422"/>
        <v>-</v>
      </c>
      <c r="ADR97" s="545" t="str">
        <f t="shared" ca="1" si="422"/>
        <v>-</v>
      </c>
      <c r="ADS97" s="545" t="str">
        <f t="shared" ca="1" si="422"/>
        <v>-</v>
      </c>
      <c r="ADT97" s="545" t="str">
        <f t="shared" ca="1" si="422"/>
        <v>-</v>
      </c>
      <c r="ADU97" s="545" t="str">
        <f t="shared" ca="1" si="422"/>
        <v>-</v>
      </c>
      <c r="ADV97" s="545" t="str">
        <f t="shared" ca="1" si="422"/>
        <v>-</v>
      </c>
      <c r="ADW97" s="545" t="str">
        <f t="shared" ca="1" si="422"/>
        <v>-</v>
      </c>
      <c r="ADX97" s="545" t="str">
        <f t="shared" ca="1" si="422"/>
        <v>-</v>
      </c>
      <c r="ADY97" s="545" t="str">
        <f t="shared" ca="1" si="423"/>
        <v>-</v>
      </c>
      <c r="ADZ97" s="545" t="str">
        <f t="shared" ca="1" si="423"/>
        <v>-</v>
      </c>
      <c r="AEA97" s="545" t="str">
        <f t="shared" ca="1" si="423"/>
        <v>-</v>
      </c>
      <c r="AEB97" s="545" t="str">
        <f t="shared" ca="1" si="423"/>
        <v>-</v>
      </c>
      <c r="AEC97" s="545" t="str">
        <f t="shared" ca="1" si="423"/>
        <v>-</v>
      </c>
      <c r="AED97" s="545" t="str">
        <f t="shared" ca="1" si="423"/>
        <v>-</v>
      </c>
      <c r="AEE97" s="545" t="b">
        <f t="shared" ca="1" si="423"/>
        <v>1</v>
      </c>
      <c r="AEF97" s="545" t="str">
        <f t="shared" ca="1" si="423"/>
        <v>-</v>
      </c>
      <c r="AEG97" s="545" t="str">
        <f t="shared" ca="1" si="423"/>
        <v>-</v>
      </c>
      <c r="AEH97" s="545" t="str">
        <f t="shared" ca="1" si="423"/>
        <v>-</v>
      </c>
      <c r="AEI97" s="545" t="str">
        <f t="shared" ca="1" si="424"/>
        <v>-</v>
      </c>
      <c r="AEJ97" s="545" t="str">
        <f t="shared" ca="1" si="424"/>
        <v>-</v>
      </c>
      <c r="AEK97" s="545" t="str">
        <f t="shared" ca="1" si="424"/>
        <v>-</v>
      </c>
      <c r="AEL97" s="545" t="str">
        <f t="shared" ca="1" si="424"/>
        <v>-</v>
      </c>
      <c r="AEM97" s="545" t="str">
        <f t="shared" ca="1" si="424"/>
        <v>-</v>
      </c>
      <c r="AEN97" s="545" t="str">
        <f t="shared" ca="1" si="424"/>
        <v>-</v>
      </c>
      <c r="AEO97" s="545" t="str">
        <f t="shared" ca="1" si="424"/>
        <v>-</v>
      </c>
      <c r="AEP97" s="545" t="str">
        <f t="shared" ca="1" si="424"/>
        <v>-</v>
      </c>
      <c r="AEQ97" s="545" t="str">
        <f t="shared" ca="1" si="424"/>
        <v>-</v>
      </c>
      <c r="AER97" s="545" t="str">
        <f t="shared" ca="1" si="424"/>
        <v>-</v>
      </c>
      <c r="AES97" s="545" t="str">
        <f t="shared" ca="1" si="425"/>
        <v>-</v>
      </c>
      <c r="AET97" s="545" t="str">
        <f t="shared" ca="1" si="425"/>
        <v>-</v>
      </c>
      <c r="AEU97" s="545" t="str">
        <f t="shared" ca="1" si="425"/>
        <v>-</v>
      </c>
      <c r="AEV97" s="545" t="str">
        <f t="shared" ca="1" si="425"/>
        <v>-</v>
      </c>
      <c r="AEW97" s="545" t="b">
        <f t="shared" ca="1" si="425"/>
        <v>1</v>
      </c>
      <c r="AEX97" s="535" cm="1">
        <f t="array" aca="1" ref="AEX97" ca="1">INDEX(AEX$13:AEX96,$B97+1,1)</f>
        <v>0</v>
      </c>
      <c r="AEY97" s="483">
        <v>0</v>
      </c>
    </row>
    <row r="98" spans="1:831" outlineLevel="2">
      <c r="A98" s="18">
        <f t="shared" si="221"/>
        <v>85</v>
      </c>
      <c r="B98" s="191">
        <f t="shared" ca="1" si="343"/>
        <v>51</v>
      </c>
      <c r="C98" s="458">
        <f t="shared" ca="1" si="225"/>
        <v>1200</v>
      </c>
      <c r="D98" s="119" t="str">
        <f t="shared" ca="1" si="226"/>
        <v>GSW</v>
      </c>
      <c r="E98" t="b">
        <v>0</v>
      </c>
      <c r="F98" t="b">
        <v>0</v>
      </c>
      <c r="G98" t="b">
        <f t="shared" si="426"/>
        <v>0</v>
      </c>
      <c r="H98" s="191">
        <f t="shared" ca="1" si="338"/>
        <v>34</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4</v>
      </c>
      <c r="N98" s="535" cm="1">
        <f t="array" aca="1" ref="N98" ca="1">INDEX(N$13:N97,$B98+1,1)</f>
        <v>3</v>
      </c>
      <c r="O98" s="535" cm="1">
        <f t="array" aca="1" ref="O98" ca="1">INDEX(O$13:O97,$B98+1,1)</f>
        <v>2</v>
      </c>
      <c r="P98" s="535" cm="1">
        <f t="array" aca="1" ref="P98" ca="1">INDEX(P$13:P97,$B98+1,1)</f>
        <v>0</v>
      </c>
      <c r="Q98" s="535" cm="1">
        <f t="array" aca="1" ref="Q98" ca="1">INDEX(Q$13:Q97,$B98+1,1)</f>
        <v>1</v>
      </c>
      <c r="R98" s="535" cm="1">
        <f t="array" aca="1" ref="R98" ca="1">INDEX(R$13:R97,$B98+1,1)</f>
        <v>1</v>
      </c>
      <c r="S98" s="535" cm="1">
        <f t="array" aca="1" ref="S98" ca="1">INDEX(S$13:S97,$B98+1,1)</f>
        <v>1</v>
      </c>
      <c r="T98" s="411">
        <f t="shared" ca="1" si="228"/>
        <v>2</v>
      </c>
      <c r="U98" s="411">
        <f t="shared" ca="1" si="228"/>
        <v>2</v>
      </c>
      <c r="V98" s="411">
        <f t="shared" ca="1" si="229"/>
        <v>2</v>
      </c>
      <c r="W98" s="777" t="b">
        <f t="shared" ca="1" si="230"/>
        <v>1</v>
      </c>
      <c r="X98" s="777" t="b">
        <f t="shared" ca="1" si="230"/>
        <v>1</v>
      </c>
      <c r="Y98" s="777" t="b">
        <f t="shared" ca="1" si="230"/>
        <v>1</v>
      </c>
      <c r="Z98" s="796" t="b" cm="1">
        <f t="array" aca="1" ref="Z98" ca="1">INDEX(Z$13:Z97,$B98+1,1)</f>
        <v>0</v>
      </c>
      <c r="AA98" s="411">
        <f t="shared" ca="1" si="328"/>
        <v>6</v>
      </c>
      <c r="AB98" s="411">
        <f t="shared" ca="1" si="231"/>
        <v>6</v>
      </c>
      <c r="AC98" s="535" cm="1">
        <f t="array" aca="1" ref="AC98" ca="1">INDEX(AC$13:AC97,$B98+1,1)</f>
        <v>6</v>
      </c>
      <c r="AD98" s="535" cm="1">
        <f t="array" aca="1" ref="AD98" ca="1">INDEX(AD$13:AD97,$B98+1,1)</f>
        <v>6</v>
      </c>
      <c r="AE98" s="535" cm="1">
        <f t="array" aca="1" ref="AE98" ca="1">INDEX(AE$13:AE97,$B98+1,1)</f>
        <v>0</v>
      </c>
      <c r="AF98" s="535" cm="1">
        <f t="array" aca="1" ref="AF98" ca="1">INDEX(AF$13:AF97,$B98+1,1)</f>
        <v>0</v>
      </c>
      <c r="AG98" s="535" cm="1">
        <f t="array" aca="1" ref="AG98" ca="1">INDEX(AG$13:AG97,$B98+1,1)</f>
        <v>0</v>
      </c>
      <c r="AH98" s="535" cm="1">
        <f t="array" aca="1" ref="AH98" ca="1">INDEX(AH$13:AH97,$B98+1,1)</f>
        <v>0</v>
      </c>
      <c r="AI98" s="87">
        <f t="shared" ca="1" si="350"/>
        <v>2</v>
      </c>
      <c r="AJ98" s="87">
        <f ca="1">INDEX(CHOOSE($N98,DataAutumn!i.AdultDrys,DataWinter!i.AdultDrys,DataSpring!i.AdultDrys),1,$T98)</f>
        <v>1</v>
      </c>
      <c r="AK98" s="475">
        <v>1</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t="s">
        <v>1570</v>
      </c>
      <c r="BA98" s="312" t="str">
        <f ca="1">LEFT(BA97,LEN($BA$57))     &amp;    TEXT($H98," 00000 ")        &amp;      INDEX(i.ModelStructure,$I98,1)    &amp;" "
&amp; $D98                &amp;    " Past" &amp; TEXT($XV98,"??0%;;??0%;    ") &amp; IF($DK98=0," SFM","")&amp;IF($DK98=1," MFM","")&amp;IF($DK98=7," Mat","")&amp;IF($DQ98=TRUE,"&amp;BBT","    ")              &amp;      " TOL"&amp;INDEX(i.TOL_Desc,1,$N98)
&amp; " Scan"&amp;$AK98       &amp;    CHOOSE($K98+1," CFS"," GFS"," NFS")
&amp; " RR"&amp;TEXT(SUM($FD98:$FE98),"+00%;-00%;    ;@")
&amp; " EL"&amp;IF($EZ98="-","_Opt",TEXT($EZ98,"000%"))
&amp; " Emptys_"&amp;CHOOSE($AI98,"Free  ","Retain","Sell  ","Single")
&amp; " ("&amp;IF(OR($ZH98,AND($ZH98="-",$DD98)),"P","E")   &amp;IF(OR($ZJ98,AND($ZJ98="-",$DE98)),"T","t")        &amp;     "_F"&amp;IF($AAG98&lt;&gt;FALSE,3,0)+COUNTIF($ZY98:$AAC98,TRUE)+COUNTIF($BV98:$BW98,"&gt;0")&amp;IF($AAE98&lt;&gt;FALSE,3,0)+COUNTIF($BV98:$BW98,"&gt;0")&amp;"N"&amp;IF($AAJ98&lt;&gt;"-",$AAJ98,$DI98)&amp;IF($AAK98&lt;&gt;"-",$AAK98,$DJ98)&amp;"L"&amp;$AAV98&amp;$AAW98&amp;")"</f>
        <v>GHG 00034 SE GSW Past 35% MFM     TOLSpr Scan1 GFS RR+01% EL000% Emptys_Retain (PT_F33N11L11)</v>
      </c>
      <c r="BB98" s="8" t="str">
        <f ca="1">IF(COUNTIF($BA$13:$BA98,$BA98)=1,"-","Dup")</f>
        <v>-</v>
      </c>
      <c r="BC98" s="18"/>
      <c r="BD98" s="535" t="str" cm="1">
        <f t="array" aca="1" ref="BD98" ca="1">INDEX(BD$13:BD97,$B98+1,1)</f>
        <v>-</v>
      </c>
      <c r="BE98" s="535" t="str" cm="1">
        <f t="array" aca="1" ref="BE98" ca="1">INDEX(BE$13:BE97,$B98+1,1)</f>
        <v>-</v>
      </c>
      <c r="BF98" s="535" t="str" cm="1">
        <f t="array" aca="1" ref="BF98" ca="1">INDEX(BF$13:BF97,$B98+1,1)</f>
        <v>-</v>
      </c>
      <c r="BG98" s="535" t="str" cm="1">
        <f t="array" aca="1" ref="BG98" ca="1">INDEX(BG$13:BG97,$B98+1,1)</f>
        <v>-</v>
      </c>
      <c r="BH98" s="535" t="str" cm="1">
        <f t="array" aca="1" ref="BH98" ca="1">INDEX(BH$13:BH97,$B98+1,1)</f>
        <v>-</v>
      </c>
      <c r="BI98" s="535" t="str" cm="1">
        <f t="array" aca="1" ref="BI98" ca="1">INDEX(BI$13:BI97,$B98+1,1)</f>
        <v>-</v>
      </c>
      <c r="BJ98" s="535" t="str" cm="1">
        <f t="array" aca="1" ref="BJ98" ca="1">INDEX(BJ$13:BJ97,$B98+1,1)</f>
        <v>-</v>
      </c>
      <c r="BK98" s="535" t="str" cm="1">
        <f t="array" aca="1" ref="BK98" ca="1">INDEX(BK$13:BK97,$B98+1,1)</f>
        <v>-</v>
      </c>
      <c r="BL98" s="535" t="str" cm="1">
        <f t="array" aca="1" ref="BL98" ca="1">INDEX(BL$13:BL97,$B98+1,1)</f>
        <v>-</v>
      </c>
      <c r="BM98" s="18"/>
      <c r="BN98" s="411" t="b">
        <f t="shared" ca="1" si="387"/>
        <v>1</v>
      </c>
      <c r="BO98" s="411" t="str">
        <f t="shared" ca="1" si="387"/>
        <v>-</v>
      </c>
      <c r="BP98" s="411" t="b">
        <f t="shared" ca="1" si="387"/>
        <v>0</v>
      </c>
      <c r="BQ98" s="411" t="str">
        <f t="shared" ca="1" si="387"/>
        <v>-</v>
      </c>
      <c r="BR98" s="411" t="str">
        <f t="shared" ca="1" si="387"/>
        <v>-</v>
      </c>
      <c r="BS98" s="411" t="str">
        <f t="shared" ca="1" si="387"/>
        <v>-</v>
      </c>
      <c r="BT98" s="411" t="str">
        <f t="shared" ca="1" si="387"/>
        <v>-</v>
      </c>
      <c r="BU98" s="411" t="str">
        <f t="shared" ca="1" si="387"/>
        <v>-</v>
      </c>
      <c r="BV98" s="411" t="str">
        <f t="shared" ca="1" si="387"/>
        <v>-</v>
      </c>
      <c r="BW98" s="411" t="str">
        <f t="shared" ca="1" si="387"/>
        <v>-</v>
      </c>
      <c r="BX98" s="411" t="str">
        <f t="shared" ca="1" si="387"/>
        <v>-</v>
      </c>
      <c r="BY98" s="411" t="str">
        <f t="shared" ca="1" si="387"/>
        <v>-</v>
      </c>
      <c r="BZ98" s="411" t="b">
        <f t="shared" ca="1" si="387"/>
        <v>0</v>
      </c>
      <c r="CA98" s="87">
        <f t="shared" ca="1" si="387"/>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233"/>
        <v>-</v>
      </c>
      <c r="CI98" s="411">
        <f t="shared" ca="1" si="234"/>
        <v>1</v>
      </c>
      <c r="CJ98" s="411">
        <f t="shared" ca="1" si="234"/>
        <v>1</v>
      </c>
      <c r="CK98" s="535" t="str" cm="1">
        <f t="array" aca="1" ref="CK98" ca="1">INDEX(CK$13:CK97,$B98+1,1)</f>
        <v>-</v>
      </c>
      <c r="CL98" s="535" t="str" cm="1">
        <f t="array" aca="1" ref="CL98" ca="1">INDEX(CL$13:CL97,$B98+1,1)</f>
        <v>-</v>
      </c>
      <c r="CM98" s="535" t="str" cm="1">
        <f t="array" aca="1" ref="CM98" ca="1">INDEX(CM$13:CM97,$B98+1,1)</f>
        <v>-</v>
      </c>
      <c r="CN98" s="411" t="str">
        <f t="shared" ca="1" si="235"/>
        <v>-</v>
      </c>
      <c r="CO98" s="411">
        <f t="shared" ca="1" si="236"/>
        <v>1</v>
      </c>
      <c r="CP98" s="411">
        <f t="shared" ca="1" si="236"/>
        <v>1</v>
      </c>
      <c r="CQ98" s="535" t="str" cm="1">
        <f t="array" aca="1" ref="CQ98" ca="1">INDEX(CQ$13:CQ97,$B98+1,1)</f>
        <v>-</v>
      </c>
      <c r="CR98" s="411" t="str">
        <f t="shared" ca="1" si="237"/>
        <v>-</v>
      </c>
      <c r="CS98" s="411">
        <f t="shared" ca="1" si="238"/>
        <v>1</v>
      </c>
      <c r="CT98" s="535" t="str" cm="1">
        <f t="array" aca="1" ref="CT98" ca="1">INDEX(CT$13:CT97,$B98+1,1)</f>
        <v>-</v>
      </c>
      <c r="CU98" s="535" t="str" cm="1">
        <f t="array" aca="1" ref="CU98" ca="1">INDEX(CU$13:CU97,$B98+1,1)</f>
        <v>-</v>
      </c>
      <c r="CV98" s="411">
        <f t="shared" ca="1" si="239"/>
        <v>1</v>
      </c>
      <c r="CW98" s="535" t="str" cm="1">
        <f t="array" aca="1" ref="CW98" ca="1">INDEX(CW$13:CW97,$B98+1,1)</f>
        <v>-</v>
      </c>
      <c r="CX98" s="411" t="str">
        <f t="shared" ca="1" si="240"/>
        <v>-</v>
      </c>
      <c r="CY98" s="411">
        <f t="shared" ca="1" si="241"/>
        <v>1</v>
      </c>
      <c r="CZ98" s="411">
        <f t="shared" ca="1" si="241"/>
        <v>1</v>
      </c>
      <c r="DA98" s="535" cm="1">
        <f t="array" aca="1" ref="DA98" ca="1">INDEX(DA$13:DA97,$B98+1,1)</f>
        <v>720</v>
      </c>
      <c r="DB98" s="535" cm="1">
        <f t="array" aca="1" ref="DB98" ca="1">INDEX(DB$13:DB97,$B98+1,1)</f>
        <v>720</v>
      </c>
      <c r="DC98" s="18"/>
      <c r="DD98" s="535" t="b" cm="1">
        <f t="array" aca="1" ref="DD98" ca="1">INDEX(DD$13:DD97,$B98+1,1)</f>
        <v>1</v>
      </c>
      <c r="DE98" s="535" t="b" cm="1">
        <f t="array" aca="1" ref="DE98" ca="1">INDEX(DE$13:DE97,$B98+1,1)</f>
        <v>1</v>
      </c>
      <c r="DF98" s="535" t="b" cm="1">
        <f t="array" aca="1" ref="DF98" ca="1">INDEX(DF$13:DF97,$B98+1,1)</f>
        <v>1</v>
      </c>
      <c r="DG98" s="87">
        <f t="shared" ca="1" si="329"/>
        <v>0</v>
      </c>
      <c r="DH98" s="804" cm="1">
        <f t="array" aca="1" ref="DH98" ca="1">VALUE(IFERROR(VALUE($K98),0) &amp; _xlfn.SWITCH($CD98,"-",4,$CD98) &amp; $L98 &amp; $T98 &amp; "00" &amp; $N98 &amp; $AK98 &amp; $R98 &amp; _xlfn.SWITCH($AM98,3,1,$AM98) &amp; _xlfn.SWITCH($M98,4,0,$M98) &amp; _xlfn.SWITCH($AD98,6,1,$AD98))</f>
        <v>142200311201</v>
      </c>
      <c r="DI98" s="535" cm="1">
        <f t="array" aca="1" ref="DI98" ca="1">INDEX(DI$13:DI97,$B98+1,1)</f>
        <v>1</v>
      </c>
      <c r="DJ98" s="535" cm="1">
        <f t="array" aca="1" ref="DJ98" ca="1">INDEX(DJ$13:DJ97,$B98+1,1)</f>
        <v>1</v>
      </c>
      <c r="DK98" s="411">
        <f t="shared" ca="1" si="242"/>
        <v>1</v>
      </c>
      <c r="DL98" s="411">
        <f t="shared" ca="1" si="242"/>
        <v>60</v>
      </c>
      <c r="DM98" s="411" t="str">
        <f t="shared" ca="1" si="242"/>
        <v>-</v>
      </c>
      <c r="DN98" s="411" t="str">
        <f t="shared" ca="1" si="242"/>
        <v>-</v>
      </c>
      <c r="DO98" s="411" t="str">
        <f t="shared" ca="1" si="242"/>
        <v>-</v>
      </c>
      <c r="DP98" s="411" t="str">
        <f t="shared" ca="1" si="242"/>
        <v>-</v>
      </c>
      <c r="DQ98" s="411" t="b">
        <f t="shared" ca="1" si="243"/>
        <v>0</v>
      </c>
      <c r="DR98" s="411" t="str">
        <f t="shared" ca="1" si="441"/>
        <v>-</v>
      </c>
      <c r="DS98" s="411" t="str">
        <f t="shared" ca="1" si="441"/>
        <v>-</v>
      </c>
      <c r="DT98" s="411" t="str">
        <f t="shared" ca="1" si="441"/>
        <v>-</v>
      </c>
      <c r="DU98" s="411" t="str">
        <f t="shared" ca="1" si="441"/>
        <v>-</v>
      </c>
      <c r="DV98" s="411">
        <f t="shared" ca="1" si="441"/>
        <v>500</v>
      </c>
      <c r="DW98" s="411">
        <f t="shared" ca="1" si="441"/>
        <v>500</v>
      </c>
      <c r="DX98" s="411" t="str">
        <f t="shared" ca="1" si="441"/>
        <v>-</v>
      </c>
      <c r="DY98" s="411" t="str">
        <f t="shared" ca="1" si="441"/>
        <v>-</v>
      </c>
      <c r="DZ98" s="411" t="str">
        <f t="shared" ca="1" si="441"/>
        <v>-</v>
      </c>
      <c r="EA98" s="411" t="str">
        <f t="shared" ca="1" si="441"/>
        <v>-</v>
      </c>
      <c r="EB98" s="411" t="str">
        <f t="shared" ca="1" si="441"/>
        <v>-</v>
      </c>
      <c r="EC98" s="535" cm="1">
        <f t="array" aca="1" ref="EC98" ca="1">INDEX(EC$13:EC97,$B98+1,1)</f>
        <v>0</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535" cm="1">
        <f t="array" aca="1" ref="EN98" ca="1">INDEX(EN$13:EN97,$B98+1,1)</f>
        <v>999999</v>
      </c>
      <c r="EO98" s="535" cm="1">
        <f t="array" aca="1" ref="EO98" ca="1">INDEX(EO$13:EO97,$B98+1,1)</f>
        <v>999999</v>
      </c>
      <c r="EP98" s="782">
        <f t="shared" ca="1" si="246"/>
        <v>0</v>
      </c>
      <c r="EQ98" s="782">
        <f t="shared" ca="1" si="246"/>
        <v>0</v>
      </c>
      <c r="ER98" s="782">
        <f t="shared" ca="1" si="246"/>
        <v>999999</v>
      </c>
      <c r="ES98" s="800" t="str">
        <f t="shared" ca="1" si="330"/>
        <v>-</v>
      </c>
      <c r="ET98" s="800" t="str">
        <f t="shared" ca="1" si="247"/>
        <v>-</v>
      </c>
      <c r="EU98" s="801" t="str">
        <f t="shared" ca="1" si="248"/>
        <v>-</v>
      </c>
      <c r="EV98" s="802" t="str">
        <f t="shared" ca="1" si="427"/>
        <v>-</v>
      </c>
      <c r="EW98" s="781">
        <f t="shared" ca="1" si="249"/>
        <v>999999</v>
      </c>
      <c r="EX98" s="779">
        <f t="shared" ca="1" si="332"/>
        <v>999999</v>
      </c>
      <c r="EY98" s="780">
        <f t="shared" ca="1" si="333"/>
        <v>999999</v>
      </c>
      <c r="EZ98" s="727" cm="1">
        <f t="array" aca="1" ref="EZ98" ca="1">INDEX(i.ELMated,$AB98+1,1)</f>
        <v>0</v>
      </c>
      <c r="FA98" s="728" cm="1">
        <f t="array" aca="1" ref="FA98" ca="1">INDEX(i.ELMatedEst,$AA98+1,$T98)</f>
        <v>0</v>
      </c>
      <c r="FB98" s="535" t="str" cm="1">
        <f t="array" aca="1" ref="FB98" ca="1">INDEX(FB$13:FB97,$B98+1,1)</f>
        <v>-</v>
      </c>
      <c r="FC98" s="535" t="str" cm="1">
        <f t="array" aca="1" ref="FC98" ca="1">INDEX(FC$13:FC97,$B98+1,1)</f>
        <v>-</v>
      </c>
      <c r="FD98" s="664">
        <f t="shared" ca="1" si="250"/>
        <v>0</v>
      </c>
      <c r="FE98" s="666">
        <f t="shared" ca="1" si="251"/>
        <v>5.0000000000000001E-3</v>
      </c>
      <c r="FF98" s="191">
        <f t="shared" ca="1" si="339"/>
        <v>0.95</v>
      </c>
      <c r="FG98" s="667">
        <f t="shared" ca="1" si="252"/>
        <v>0.12</v>
      </c>
      <c r="FH98" s="667">
        <f ca="1">INDEX(CHOOSE($N98,DataAutumn!i.EL_PropnSold,DataWinter!i.EL_PropnSold,DataSpring!i.EL_PropnSold),$AI98,$T98)*INDEX(i.ELMatedEst,$AB98+1,$T98)*i.dAdultRR_ELPropSold
+INDEX(i.dryman,($AJ98-1)*4+$AI98,FH$7)</f>
        <v>0</v>
      </c>
      <c r="FI98" s="667">
        <f ca="1">INDEX(CHOOSE($N98,DataAutumn!i.EL_PropnSold,DataWinter!i.EL_PropnSold,DataSpring!i.EL_PropnSold),$AI98,$T98)*INDEX(i.ELMatedEst,$AB98+1,$T98)*i.dAdultRR_ELPropSold
+INDEX(i.dryman,($AJ98-1)*4+$AI98,FI$7)</f>
        <v>3.125E-2</v>
      </c>
      <c r="FJ98" s="667">
        <f ca="1">INDEX(CHOOSE($N98,DataAutumn!i.EL_PropnSold,DataWinter!i.EL_PropnSold,DataSpring!i.EL_PropnSold),$AI98,$T98)*INDEX(i.ELMatedEst,$AB98+1,$T98)*i.dAdultRR_ELPropSold
+INDEX(i.dryman,($AJ98-1)*4+$AI98,FJ$7)</f>
        <v>3.125E-2</v>
      </c>
      <c r="FK98" s="667">
        <f ca="1">INDEX(CHOOSE($N98,DataAutumn!i.EL_PropnSold,DataWinter!i.EL_PropnSold,DataSpring!i.EL_PropnSold),$AI98,$T98)*INDEX(i.ELMatedEst,$AB98+1,$T98)*i.dAdultRR_ELPropSold
+INDEX(i.dryman,($AJ98-1)*4+$AI98,FK$7)</f>
        <v>3.125E-2</v>
      </c>
      <c r="FL98" s="668">
        <f ca="1">INDEX(CHOOSE($N98,DataAutumn!i.EL_PropnSold,DataWinter!i.EL_PropnSold,DataSpring!i.EL_PropnSold),$AI98,$T98)*INDEX(i.ELMatedEst,$AB98+1,$T98)*i.dAdultLSurv_ELPropSold</f>
        <v>0</v>
      </c>
      <c r="FM98" s="666" t="b">
        <f t="shared" ca="1" si="253"/>
        <v>0</v>
      </c>
      <c r="FN98" s="666" t="b">
        <f t="shared" ca="1" si="253"/>
        <v>0</v>
      </c>
      <c r="FO98" s="716" t="b">
        <f t="shared" ca="1" si="254"/>
        <v>1</v>
      </c>
      <c r="FP98" s="666" t="b">
        <f t="shared" ca="1" si="253"/>
        <v>0</v>
      </c>
      <c r="FQ98" s="668">
        <f t="shared" ca="1" si="255"/>
        <v>1</v>
      </c>
      <c r="FR98" s="669">
        <f t="shared" ca="1" si="256"/>
        <v>0</v>
      </c>
      <c r="FS98" s="670" t="b">
        <f t="shared" ca="1" si="257"/>
        <v>0</v>
      </c>
      <c r="FT98" s="665" t="b">
        <f t="shared" ca="1" si="258"/>
        <v>0</v>
      </c>
      <c r="FU98" s="411" t="b">
        <f t="shared" ca="1" si="258"/>
        <v>0</v>
      </c>
      <c r="FV98" s="411" t="b">
        <f t="shared" ca="1" si="258"/>
        <v>1</v>
      </c>
      <c r="FW98" s="87">
        <f t="shared" si="259"/>
        <v>1</v>
      </c>
      <c r="FX98" s="87">
        <f t="shared" si="259"/>
        <v>1</v>
      </c>
      <c r="FY98" s="411">
        <f t="shared" ca="1" si="260"/>
        <v>1</v>
      </c>
      <c r="FZ98" s="411">
        <f t="shared" ca="1" si="261"/>
        <v>1</v>
      </c>
      <c r="GA98" s="411">
        <f t="shared" ca="1" si="261"/>
        <v>1</v>
      </c>
      <c r="GB98" s="411">
        <f t="shared" ca="1" si="262"/>
        <v>1</v>
      </c>
      <c r="GC98" s="411">
        <f t="shared" ca="1" si="263"/>
        <v>0.35</v>
      </c>
      <c r="GD98" s="411" t="b">
        <f t="shared" ca="1" si="263"/>
        <v>1</v>
      </c>
      <c r="GE98" s="411" t="b">
        <f t="shared" ca="1" si="263"/>
        <v>0</v>
      </c>
      <c r="GF98" s="411" t="b">
        <f t="shared" ca="1" si="263"/>
        <v>0</v>
      </c>
      <c r="GG98" s="411" t="b">
        <f t="shared" ca="1" si="263"/>
        <v>0</v>
      </c>
      <c r="GH98" s="87">
        <f t="shared" ca="1" si="443"/>
        <v>1</v>
      </c>
      <c r="GI98" s="87">
        <f t="shared" ca="1" si="443"/>
        <v>1</v>
      </c>
      <c r="GJ98" s="87">
        <f t="shared" ca="1" si="443"/>
        <v>1</v>
      </c>
      <c r="GK98" s="87">
        <f t="shared" ca="1" si="443"/>
        <v>1</v>
      </c>
      <c r="GL98" s="87">
        <f t="shared" ca="1" si="443"/>
        <v>1</v>
      </c>
      <c r="GM98" s="87">
        <f t="shared" ca="1" si="443"/>
        <v>1</v>
      </c>
      <c r="GN98" s="87">
        <f t="shared" ca="1" si="443"/>
        <v>1</v>
      </c>
      <c r="GO98" s="87">
        <f t="shared" ca="1" si="443"/>
        <v>1</v>
      </c>
      <c r="GP98" s="535" cm="1">
        <f t="array" aca="1" ref="GP98" ca="1">INDEX(GP$13:GP97,$B98+1,1)</f>
        <v>0</v>
      </c>
      <c r="GQ98" s="535" cm="1">
        <f t="array" aca="1" ref="GQ98" ca="1">INDEX(GQ$13:GQ97,$B98+1,1)</f>
        <v>0</v>
      </c>
      <c r="GR98" s="535" cm="1">
        <f t="array" aca="1" ref="GR98" ca="1">INDEX(GR$13:GR97,$B98+1,1)</f>
        <v>0</v>
      </c>
      <c r="GS98" s="535" cm="1">
        <f t="array" aca="1" ref="GS98" ca="1">INDEX(GS$13:GS97,$B98+1,1)</f>
        <v>0</v>
      </c>
      <c r="GT98" s="411" cm="1">
        <f t="array" aca="1" ref="GT98" ca="1">INDEX(i.dse_type,1,$L98)</f>
        <v>0</v>
      </c>
      <c r="GU98" s="535" t="str" cm="1">
        <f t="array" aca="1" ref="GU98" ca="1">INDEX(GU$13:GU97,$B98+1,1)</f>
        <v>-</v>
      </c>
      <c r="GV98" s="535" t="str" cm="1">
        <f t="array" aca="1" ref="GV98" ca="1">INDEX(GV$13:GV97,$B98+1,1)</f>
        <v>-</v>
      </c>
      <c r="GW98" s="535" t="str" cm="1">
        <f t="array" aca="1" ref="GW98" ca="1">INDEX(GW$13:GW97,$B98+1,1)</f>
        <v>-</v>
      </c>
      <c r="GX98" s="18"/>
      <c r="GY98" s="535" t="str" cm="1">
        <f t="array" aca="1" ref="GY98" ca="1">INDEX(GY$13:GY97,$B98+1,1)</f>
        <v>-</v>
      </c>
      <c r="GZ98" s="535" t="str" cm="1">
        <f t="array" aca="1" ref="GZ98" ca="1">INDEX(GZ$13:GZ97,$B98+1,1)</f>
        <v>-</v>
      </c>
      <c r="HA98" s="535" t="str" cm="1">
        <f t="array" aca="1" ref="HA98" ca="1">INDEX(HA$13:HA97,$B98+1,1)</f>
        <v>-</v>
      </c>
      <c r="HB98" s="411">
        <f t="shared" si="334"/>
        <v>0</v>
      </c>
      <c r="HC98" s="535" t="str" cm="1">
        <f t="array" aca="1" ref="HC98" ca="1">INDEX(HC$13:HC97,$B98+1,1)</f>
        <v>-</v>
      </c>
      <c r="HD98" s="535" cm="1">
        <f t="array" aca="1" ref="HD98" ca="1">INDEX(HD$13:HD97,$B98+1,1)</f>
        <v>1</v>
      </c>
      <c r="HE98" s="535" cm="1">
        <f t="array" aca="1" ref="HE98" ca="1">INDEX(HE$13:HE97,$B98+1,1)</f>
        <v>1</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535" t="str" cm="1">
        <f t="array" aca="1" ref="HU98" ca="1">INDEX(HU$13:HU97,$B98+1,1)</f>
        <v>-</v>
      </c>
      <c r="HV98" s="535" t="str" cm="1">
        <f t="array" aca="1" ref="HV98" ca="1">INDEX(HV$13:HV97,$B98+1,1)</f>
        <v>-</v>
      </c>
      <c r="HW98" s="535" t="str" cm="1">
        <f t="array" aca="1" ref="HW98" ca="1">INDEX(HW$13:HW97,$B98+1,1)</f>
        <v>-</v>
      </c>
      <c r="HX98" s="535" t="str" cm="1">
        <f t="array" aca="1" ref="HX98" ca="1">INDEX(HX$13:HX97,$B98+1,1)</f>
        <v>-</v>
      </c>
      <c r="HY98" s="535" t="str" cm="1">
        <f t="array" aca="1" ref="HY98" ca="1">INDEX(HY$13:HY97,$B98+1,1)</f>
        <v>-</v>
      </c>
      <c r="HZ98" s="535" t="str" cm="1">
        <f t="array" aca="1" ref="HZ98" ca="1">INDEX(HZ$13:HZ97,$B98+1,1)</f>
        <v>-</v>
      </c>
      <c r="IA98" s="535" cm="1">
        <f t="array" aca="1" ref="IA98" ca="1">INDEX(IA$13:IA97,$B98+1,1)</f>
        <v>0</v>
      </c>
      <c r="IB98" s="535" t="str" cm="1">
        <f t="array" aca="1" ref="IB98" ca="1">INDEX(IB$13:IB97,$B98+1,1)</f>
        <v>-</v>
      </c>
      <c r="IC98" s="535" cm="1">
        <f t="array" aca="1" ref="IC98" ca="1">INDEX(IC$13:IC97,$B98+1,1)</f>
        <v>1</v>
      </c>
      <c r="ID98" s="727">
        <f t="shared" si="265"/>
        <v>0</v>
      </c>
      <c r="IE98" s="727">
        <f t="shared" si="265"/>
        <v>0</v>
      </c>
      <c r="IF98" s="727">
        <f t="shared" si="265"/>
        <v>0</v>
      </c>
      <c r="IG98" s="727">
        <f t="shared" si="266"/>
        <v>0</v>
      </c>
      <c r="IH98" s="727">
        <f t="shared" si="266"/>
        <v>0</v>
      </c>
      <c r="II98" s="727">
        <f t="shared" si="266"/>
        <v>0</v>
      </c>
      <c r="IJ98" s="535" cm="1">
        <f t="array" aca="1" ref="IJ98" ca="1">INDEX(IJ$13:IJ97,$B98+1,1)</f>
        <v>0</v>
      </c>
      <c r="IK98" s="727">
        <f t="shared" si="267"/>
        <v>1</v>
      </c>
      <c r="IL98" s="727">
        <f t="shared" si="267"/>
        <v>0</v>
      </c>
      <c r="IM98" s="727">
        <f t="shared" si="267"/>
        <v>0</v>
      </c>
      <c r="IN98" s="727">
        <f t="shared" si="267"/>
        <v>0</v>
      </c>
      <c r="IO98" s="535" cm="1">
        <f t="array" aca="1" ref="IO98" ca="1">INDEX(IO$13:IO97,$B98+1,1)</f>
        <v>0</v>
      </c>
      <c r="IP98" s="727">
        <f t="shared" si="267"/>
        <v>0</v>
      </c>
      <c r="IQ98" s="18"/>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t="str" cm="1">
        <f t="array" aca="1" ref="JB98" ca="1">INDEX(JB$13:JB97,$B98+1,1)</f>
        <v>-</v>
      </c>
      <c r="JC98" s="535" t="str" cm="1">
        <f t="array" aca="1" ref="JC98" ca="1">INDEX(JC$13:JC97,$B98+1,1)</f>
        <v>-</v>
      </c>
      <c r="JD98" s="535" t="str" cm="1">
        <f t="array" aca="1" ref="JD98" ca="1">INDEX(JD$13:JD97,$B98+1,1)</f>
        <v>-</v>
      </c>
      <c r="JE98" s="535" t="str" cm="1">
        <f t="array" aca="1" ref="JE98" ca="1">INDEX(JE$13:JE97,$B98+1,1)</f>
        <v>-</v>
      </c>
      <c r="JF98" s="535" t="str" cm="1">
        <f t="array" aca="1" ref="JF98" ca="1">INDEX(JF$13:JF97,$B98+1,1)</f>
        <v>-</v>
      </c>
      <c r="JG98" s="535" t="str" cm="1">
        <f t="array" aca="1" ref="JG98" ca="1">INDEX(JG$13:JG97,$B98+1,1)</f>
        <v>-</v>
      </c>
      <c r="JH98" s="535" cm="1">
        <f t="array" aca="1" ref="JH98" ca="1">INDEX(JH$13:JH97,$B98+1,1)</f>
        <v>0</v>
      </c>
      <c r="JI98" s="535" cm="1">
        <f t="array" aca="1" ref="JI98" ca="1">INDEX(JI$13:JI97,$B98+1,1)</f>
        <v>0</v>
      </c>
      <c r="JJ98" s="545" cm="1">
        <f t="array" aca="1" ref="JJ98" ca="1">IF(AND($N98=JJ$10,$AS98&lt;&gt;0),INDEX(i.LTWFeedLevels,$AS98,12),0)</f>
        <v>0</v>
      </c>
      <c r="JK98" s="630" cm="1">
        <f t="array" aca="1" ref="JK98" ca="1">IF(AND($N98=JK$10,$AT98&lt;&gt;0),INDEX(i.LTWFeedLevels,$AT98,12),0)</f>
        <v>0</v>
      </c>
      <c r="JL98" s="457">
        <f t="shared" ca="1" si="428"/>
        <v>0</v>
      </c>
      <c r="JM98" s="457">
        <f t="shared" ca="1" si="429"/>
        <v>0</v>
      </c>
      <c r="JN98" s="457">
        <f t="shared" ca="1" si="430"/>
        <v>0</v>
      </c>
      <c r="JO98" s="545" cm="1">
        <f t="array" aca="1" ref="JO98" ca="1">IF(AND($N98=JO$10,$AS98&lt;&gt;0),INDEX(i.LTWFeedLevels,$AS98,12),0)</f>
        <v>0</v>
      </c>
      <c r="JP98" s="630" cm="1">
        <f t="array" aca="1" ref="JP98" ca="1">IF(AND($N98=JP$10,$AT98&lt;&gt;0),INDEX(i.LTWFeedLevels,$AT98,12),0)</f>
        <v>0</v>
      </c>
      <c r="JQ98" s="457">
        <f t="shared" ca="1" si="431"/>
        <v>0</v>
      </c>
      <c r="JR98" s="457">
        <f t="shared" ca="1" si="432"/>
        <v>0</v>
      </c>
      <c r="JS98" s="457">
        <f t="shared" ca="1" si="433"/>
        <v>0</v>
      </c>
      <c r="JT98" s="545" cm="1">
        <f t="array" aca="1" ref="JT98" ca="1">IF(AND($N98=JT$10,$AS98&lt;&gt;0),INDEX(i.LTWFeedLevels,$AS98,12),0)</f>
        <v>0</v>
      </c>
      <c r="JU98" s="630" cm="1">
        <f t="array" aca="1" ref="JU98" ca="1">IF(AND($N98=JU$10,$AT98&lt;&gt;0),INDEX(i.LTWFeedLevels,$AT98,12),0)</f>
        <v>0</v>
      </c>
      <c r="JV98" s="457">
        <f t="shared" ca="1" si="434"/>
        <v>0</v>
      </c>
      <c r="JW98" s="457">
        <f t="shared" ca="1" si="435"/>
        <v>0</v>
      </c>
      <c r="JX98" s="457">
        <f t="shared" ca="1" si="436"/>
        <v>0</v>
      </c>
      <c r="JY98" s="189">
        <f t="shared" ca="1" si="437"/>
        <v>0</v>
      </c>
      <c r="JZ98" s="189">
        <f t="shared" ca="1" si="437"/>
        <v>0</v>
      </c>
      <c r="KA98" s="189">
        <f t="shared" ca="1" si="437"/>
        <v>0</v>
      </c>
      <c r="KB98" s="189">
        <f t="shared" ca="1" si="437"/>
        <v>0</v>
      </c>
      <c r="KC98" s="189">
        <f t="shared" ca="1" si="437"/>
        <v>0</v>
      </c>
      <c r="KD98" s="189">
        <f t="shared" ca="1" si="391"/>
        <v>0</v>
      </c>
      <c r="KE98" s="189">
        <f t="shared" ca="1" si="391"/>
        <v>0</v>
      </c>
      <c r="KF98" s="189">
        <f t="shared" ca="1" si="391"/>
        <v>0</v>
      </c>
      <c r="KG98" s="189">
        <f t="shared" ca="1" si="391"/>
        <v>0</v>
      </c>
      <c r="KH98" s="189">
        <f t="shared" ca="1" si="391"/>
        <v>0</v>
      </c>
      <c r="KI98" s="189">
        <f t="shared" ca="1" si="391"/>
        <v>0</v>
      </c>
      <c r="KJ98" s="189">
        <f t="shared" ca="1" si="391"/>
        <v>0</v>
      </c>
      <c r="KK98" s="189">
        <f t="shared" ca="1" si="391"/>
        <v>0</v>
      </c>
      <c r="KL98" s="189">
        <f t="shared" ca="1" si="391"/>
        <v>0</v>
      </c>
      <c r="KM98" s="189">
        <f t="shared" ca="1" si="391"/>
        <v>0</v>
      </c>
      <c r="KN98" s="189">
        <f t="shared" ca="1" si="392"/>
        <v>0</v>
      </c>
      <c r="KO98" s="189">
        <f t="shared" ca="1" si="392"/>
        <v>0</v>
      </c>
      <c r="KP98" s="189">
        <f t="shared" ca="1" si="392"/>
        <v>0</v>
      </c>
      <c r="KQ98" s="189">
        <f t="shared" ca="1" si="392"/>
        <v>0</v>
      </c>
      <c r="KR98" s="189">
        <f t="shared" ca="1" si="392"/>
        <v>0</v>
      </c>
      <c r="KS98" s="189">
        <f t="shared" ca="1" si="392"/>
        <v>0</v>
      </c>
      <c r="KT98" s="189">
        <f t="shared" ca="1" si="392"/>
        <v>0</v>
      </c>
      <c r="KU98" s="189">
        <f t="shared" ca="1" si="392"/>
        <v>0</v>
      </c>
      <c r="KV98" s="189">
        <f t="shared" ca="1" si="392"/>
        <v>0</v>
      </c>
      <c r="KW98" s="189">
        <f t="shared" ca="1" si="392"/>
        <v>0</v>
      </c>
      <c r="KX98" s="189">
        <f t="shared" ca="1" si="393"/>
        <v>0</v>
      </c>
      <c r="KY98" s="189">
        <f t="shared" ca="1" si="393"/>
        <v>0</v>
      </c>
      <c r="KZ98" s="189">
        <f t="shared" ca="1" si="393"/>
        <v>0</v>
      </c>
      <c r="LA98" s="189">
        <f t="shared" ca="1" si="393"/>
        <v>0</v>
      </c>
      <c r="LB98" s="189">
        <f t="shared" ca="1" si="393"/>
        <v>0</v>
      </c>
      <c r="LC98" s="189">
        <f t="shared" ca="1" si="393"/>
        <v>0</v>
      </c>
      <c r="LD98" s="189">
        <f t="shared" ca="1" si="393"/>
        <v>0</v>
      </c>
      <c r="LE98" s="189">
        <f t="shared" ca="1" si="393"/>
        <v>0</v>
      </c>
      <c r="LF98" s="189">
        <f t="shared" ca="1" si="393"/>
        <v>0</v>
      </c>
      <c r="LG98" s="189">
        <f t="shared" ca="1" si="393"/>
        <v>0</v>
      </c>
      <c r="LH98" s="189">
        <f t="shared" ca="1" si="394"/>
        <v>0</v>
      </c>
      <c r="LI98" s="189">
        <f t="shared" ca="1" si="394"/>
        <v>0</v>
      </c>
      <c r="LJ98" s="189">
        <f t="shared" ca="1" si="394"/>
        <v>0</v>
      </c>
      <c r="LK98" s="189">
        <f t="shared" ca="1" si="394"/>
        <v>0</v>
      </c>
      <c r="LL98" s="189">
        <f t="shared" ca="1" si="394"/>
        <v>0</v>
      </c>
      <c r="LM98" s="189">
        <f t="shared" ca="1" si="394"/>
        <v>0</v>
      </c>
      <c r="LN98" s="189">
        <f t="shared" ca="1" si="394"/>
        <v>0</v>
      </c>
      <c r="LO98" s="189">
        <f t="shared" ca="1" si="394"/>
        <v>0</v>
      </c>
      <c r="LP98" s="189">
        <f t="shared" ca="1" si="394"/>
        <v>0</v>
      </c>
      <c r="LQ98" s="189">
        <f t="shared" ca="1" si="394"/>
        <v>0</v>
      </c>
      <c r="LR98" s="189">
        <f t="shared" ca="1" si="395"/>
        <v>0</v>
      </c>
      <c r="LS98" s="189">
        <f t="shared" ca="1" si="395"/>
        <v>0</v>
      </c>
      <c r="LT98" s="189">
        <f t="shared" ca="1" si="395"/>
        <v>0</v>
      </c>
      <c r="LU98" s="189">
        <f t="shared" ca="1" si="395"/>
        <v>0</v>
      </c>
      <c r="LV98" s="189">
        <f t="shared" ca="1" si="395"/>
        <v>0</v>
      </c>
      <c r="LW98" s="189">
        <f t="shared" ca="1" si="395"/>
        <v>0</v>
      </c>
      <c r="LX98" s="189">
        <f t="shared" ca="1" si="395"/>
        <v>0</v>
      </c>
      <c r="LY98" s="189">
        <f t="shared" ca="1" si="395"/>
        <v>0</v>
      </c>
      <c r="LZ98" s="189">
        <f t="shared" ca="1" si="395"/>
        <v>0</v>
      </c>
      <c r="MA98" s="189">
        <f t="shared" ca="1" si="395"/>
        <v>0</v>
      </c>
      <c r="MB98" s="189">
        <f t="shared" ca="1" si="395"/>
        <v>0</v>
      </c>
      <c r="MC98" s="189">
        <f t="shared" ca="1" si="395"/>
        <v>0</v>
      </c>
      <c r="MD98" s="189">
        <f t="shared" ca="1" si="395"/>
        <v>0</v>
      </c>
      <c r="ME98" s="189">
        <f t="shared" ca="1" si="395"/>
        <v>0</v>
      </c>
      <c r="MF98" s="189">
        <f t="shared" ca="1" si="395"/>
        <v>0</v>
      </c>
      <c r="MG98" s="189">
        <f t="shared" ca="1" si="390"/>
        <v>0</v>
      </c>
      <c r="MH98" s="189">
        <f t="shared" ca="1" si="390"/>
        <v>0</v>
      </c>
      <c r="MI98" s="189">
        <f t="shared" ca="1" si="390"/>
        <v>0</v>
      </c>
      <c r="MJ98" s="189">
        <f t="shared" ca="1" si="390"/>
        <v>0</v>
      </c>
      <c r="MK98" s="189">
        <f t="shared" ca="1" si="390"/>
        <v>0</v>
      </c>
      <c r="ML98" s="189">
        <f t="shared" ca="1" si="390"/>
        <v>0</v>
      </c>
      <c r="MM98" s="189">
        <f t="shared" ca="1" si="390"/>
        <v>0</v>
      </c>
      <c r="MN98" s="189">
        <f t="shared" ca="1" si="390"/>
        <v>0</v>
      </c>
      <c r="MO98" s="189">
        <f t="shared" ca="1" si="390"/>
        <v>0</v>
      </c>
      <c r="MP98" s="189">
        <f t="shared" ca="1" si="388"/>
        <v>0</v>
      </c>
      <c r="MQ98" s="189">
        <f t="shared" ca="1" si="388"/>
        <v>0</v>
      </c>
      <c r="MR98" s="189">
        <f t="shared" ca="1" si="388"/>
        <v>0</v>
      </c>
      <c r="MS98" s="557">
        <f t="shared" ca="1" si="438"/>
        <v>0</v>
      </c>
      <c r="MT98" s="557">
        <f t="shared" ca="1" si="438"/>
        <v>0</v>
      </c>
      <c r="MU98" s="557">
        <f t="shared" ca="1" si="438"/>
        <v>0</v>
      </c>
      <c r="MV98" s="557">
        <f t="shared" ca="1" si="438"/>
        <v>0</v>
      </c>
      <c r="MW98" s="557">
        <f t="shared" ca="1" si="438"/>
        <v>0</v>
      </c>
      <c r="MX98" s="557">
        <f t="shared" ca="1" si="396"/>
        <v>0</v>
      </c>
      <c r="MY98" s="557">
        <f t="shared" ca="1" si="396"/>
        <v>0</v>
      </c>
      <c r="MZ98" s="557">
        <f t="shared" ca="1" si="396"/>
        <v>0</v>
      </c>
      <c r="NA98" s="557">
        <f t="shared" ca="1" si="396"/>
        <v>0</v>
      </c>
      <c r="NB98" s="557">
        <f t="shared" ca="1" si="396"/>
        <v>0</v>
      </c>
      <c r="NC98" s="557">
        <f t="shared" ca="1" si="396"/>
        <v>0</v>
      </c>
      <c r="ND98" s="557">
        <f t="shared" ca="1" si="396"/>
        <v>0</v>
      </c>
      <c r="NE98" s="557">
        <f t="shared" ca="1" si="396"/>
        <v>0</v>
      </c>
      <c r="NF98" s="557">
        <f t="shared" ca="1" si="396"/>
        <v>0</v>
      </c>
      <c r="NG98" s="557">
        <f t="shared" ca="1" si="396"/>
        <v>0</v>
      </c>
      <c r="NH98" s="557">
        <f t="shared" ca="1" si="397"/>
        <v>0</v>
      </c>
      <c r="NI98" s="557">
        <f t="shared" ca="1" si="397"/>
        <v>0</v>
      </c>
      <c r="NJ98" s="557">
        <f t="shared" ca="1" si="397"/>
        <v>0</v>
      </c>
      <c r="NK98" s="557">
        <f t="shared" ca="1" si="397"/>
        <v>0</v>
      </c>
      <c r="NL98" s="557">
        <f t="shared" ca="1" si="397"/>
        <v>0</v>
      </c>
      <c r="NM98" s="557">
        <f t="shared" ca="1" si="397"/>
        <v>0</v>
      </c>
      <c r="NN98" s="557">
        <f t="shared" ca="1" si="397"/>
        <v>0</v>
      </c>
      <c r="NO98" s="557">
        <f t="shared" ca="1" si="397"/>
        <v>0</v>
      </c>
      <c r="NP98" s="557">
        <f t="shared" ca="1" si="397"/>
        <v>0</v>
      </c>
      <c r="NQ98" s="557">
        <f t="shared" ca="1" si="397"/>
        <v>0</v>
      </c>
      <c r="NR98" s="557">
        <f t="shared" ca="1" si="398"/>
        <v>0</v>
      </c>
      <c r="NS98" s="557">
        <f t="shared" ca="1" si="398"/>
        <v>0</v>
      </c>
      <c r="NT98" s="557">
        <f t="shared" ca="1" si="398"/>
        <v>0</v>
      </c>
      <c r="NU98" s="557">
        <f t="shared" ca="1" si="398"/>
        <v>0</v>
      </c>
      <c r="NV98" s="557">
        <f t="shared" ca="1" si="398"/>
        <v>0</v>
      </c>
      <c r="NW98" s="557">
        <f t="shared" ca="1" si="398"/>
        <v>0</v>
      </c>
      <c r="NX98" s="557">
        <f t="shared" ca="1" si="398"/>
        <v>0</v>
      </c>
      <c r="NY98" s="557">
        <f t="shared" ca="1" si="398"/>
        <v>0</v>
      </c>
      <c r="NZ98" s="557">
        <f t="shared" ca="1" si="398"/>
        <v>0</v>
      </c>
      <c r="OA98" s="557">
        <f t="shared" ca="1" si="398"/>
        <v>0</v>
      </c>
      <c r="OB98" s="557">
        <f t="shared" ca="1" si="399"/>
        <v>0</v>
      </c>
      <c r="OC98" s="557">
        <f t="shared" ca="1" si="399"/>
        <v>0</v>
      </c>
      <c r="OD98" s="557">
        <f t="shared" ca="1" si="399"/>
        <v>0</v>
      </c>
      <c r="OE98" s="557">
        <f t="shared" ca="1" si="399"/>
        <v>0</v>
      </c>
      <c r="OF98" s="557">
        <f t="shared" ca="1" si="399"/>
        <v>0</v>
      </c>
      <c r="OG98" s="557">
        <f t="shared" ca="1" si="399"/>
        <v>0</v>
      </c>
      <c r="OH98" s="557">
        <f t="shared" ca="1" si="399"/>
        <v>0</v>
      </c>
      <c r="OI98" s="557">
        <f t="shared" ca="1" si="399"/>
        <v>0</v>
      </c>
      <c r="OJ98" s="557">
        <f t="shared" ca="1" si="399"/>
        <v>0</v>
      </c>
      <c r="OK98" s="557">
        <f t="shared" ca="1" si="399"/>
        <v>0</v>
      </c>
      <c r="OL98" s="557">
        <f t="shared" ca="1" si="400"/>
        <v>0</v>
      </c>
      <c r="OM98" s="557">
        <f t="shared" ca="1" si="400"/>
        <v>0</v>
      </c>
      <c r="ON98" s="557">
        <f t="shared" ca="1" si="400"/>
        <v>0</v>
      </c>
      <c r="OO98" s="557">
        <f t="shared" ca="1" si="400"/>
        <v>0</v>
      </c>
      <c r="OP98" s="557">
        <f t="shared" ca="1" si="400"/>
        <v>0</v>
      </c>
      <c r="OQ98" s="557">
        <f t="shared" ca="1" si="400"/>
        <v>0</v>
      </c>
      <c r="OR98" s="557">
        <f t="shared" ca="1" si="400"/>
        <v>0</v>
      </c>
      <c r="OS98" s="557">
        <f t="shared" ca="1" si="400"/>
        <v>0</v>
      </c>
      <c r="OT98" s="557">
        <f t="shared" ca="1" si="400"/>
        <v>0</v>
      </c>
      <c r="OU98" s="557">
        <f t="shared" ca="1" si="400"/>
        <v>0</v>
      </c>
      <c r="OV98" s="557">
        <f t="shared" ca="1" si="401"/>
        <v>0</v>
      </c>
      <c r="OW98" s="557">
        <f t="shared" ca="1" si="401"/>
        <v>0</v>
      </c>
      <c r="OX98" s="557">
        <f t="shared" ca="1" si="401"/>
        <v>0</v>
      </c>
      <c r="OY98" s="557">
        <f t="shared" ca="1" si="401"/>
        <v>0</v>
      </c>
      <c r="OZ98" s="557">
        <f t="shared" ca="1" si="401"/>
        <v>0</v>
      </c>
      <c r="PA98" s="557">
        <f t="shared" ca="1" si="401"/>
        <v>0</v>
      </c>
      <c r="PB98" s="557">
        <f t="shared" ca="1" si="401"/>
        <v>0</v>
      </c>
      <c r="PC98" s="557">
        <f t="shared" ca="1" si="401"/>
        <v>0</v>
      </c>
      <c r="PD98" s="557">
        <f t="shared" ca="1" si="401"/>
        <v>0</v>
      </c>
      <c r="PE98" s="557">
        <f t="shared" ca="1" si="401"/>
        <v>0</v>
      </c>
      <c r="PF98" s="557">
        <f t="shared" ca="1" si="402"/>
        <v>0</v>
      </c>
      <c r="PG98" s="557">
        <f t="shared" ca="1" si="402"/>
        <v>0</v>
      </c>
      <c r="PH98" s="557">
        <f t="shared" ca="1" si="402"/>
        <v>0</v>
      </c>
      <c r="PI98" s="557">
        <f t="shared" ca="1" si="402"/>
        <v>0</v>
      </c>
      <c r="PJ98" s="557">
        <f t="shared" ca="1" si="402"/>
        <v>0</v>
      </c>
      <c r="PK98" s="557">
        <f t="shared" ca="1" si="402"/>
        <v>0</v>
      </c>
      <c r="PL98" s="557">
        <f t="shared" ca="1" si="402"/>
        <v>0</v>
      </c>
      <c r="PM98" s="557">
        <f t="shared" ca="1" si="402"/>
        <v>0</v>
      </c>
      <c r="PN98" s="557">
        <f t="shared" ca="1" si="402"/>
        <v>0</v>
      </c>
      <c r="PO98" s="557">
        <f t="shared" ca="1" si="402"/>
        <v>0</v>
      </c>
      <c r="PP98" s="557">
        <f t="shared" ca="1" si="403"/>
        <v>0</v>
      </c>
      <c r="PQ98" s="557">
        <f t="shared" ca="1" si="403"/>
        <v>0</v>
      </c>
      <c r="PR98" s="557">
        <f t="shared" ca="1" si="403"/>
        <v>0</v>
      </c>
      <c r="PS98" s="557">
        <f t="shared" ca="1" si="403"/>
        <v>0</v>
      </c>
      <c r="PT98" s="557">
        <f t="shared" ca="1" si="403"/>
        <v>0</v>
      </c>
      <c r="PU98" s="557">
        <f t="shared" ca="1" si="403"/>
        <v>0</v>
      </c>
      <c r="PV98" s="557">
        <f t="shared" ca="1" si="403"/>
        <v>0</v>
      </c>
      <c r="PW98" s="557">
        <f t="shared" ca="1" si="403"/>
        <v>0</v>
      </c>
      <c r="PX98" s="557">
        <f t="shared" ca="1" si="403"/>
        <v>0</v>
      </c>
      <c r="PY98" s="557">
        <f t="shared" ca="1" si="403"/>
        <v>0</v>
      </c>
      <c r="PZ98" s="557">
        <f t="shared" ca="1" si="404"/>
        <v>0</v>
      </c>
      <c r="QA98" s="557">
        <f t="shared" ca="1" si="404"/>
        <v>0</v>
      </c>
      <c r="QB98" s="557">
        <f t="shared" ca="1" si="404"/>
        <v>0</v>
      </c>
      <c r="QC98" s="557">
        <f t="shared" ca="1" si="404"/>
        <v>0</v>
      </c>
      <c r="QD98" s="557">
        <f t="shared" ca="1" si="404"/>
        <v>0</v>
      </c>
      <c r="QE98" s="557">
        <f t="shared" ca="1" si="404"/>
        <v>0</v>
      </c>
      <c r="QF98" s="557">
        <f t="shared" ca="1" si="404"/>
        <v>0</v>
      </c>
      <c r="QG98" s="557">
        <f t="shared" ca="1" si="404"/>
        <v>0</v>
      </c>
      <c r="QH98" s="557">
        <f t="shared" ca="1" si="404"/>
        <v>0</v>
      </c>
      <c r="QI98" s="557">
        <f t="shared" ca="1" si="404"/>
        <v>0</v>
      </c>
      <c r="QJ98" s="557">
        <f t="shared" ca="1" si="405"/>
        <v>0</v>
      </c>
      <c r="QK98" s="557">
        <f t="shared" ca="1" si="405"/>
        <v>0</v>
      </c>
      <c r="QL98" s="557">
        <f t="shared" ca="1" si="405"/>
        <v>0</v>
      </c>
      <c r="QM98" s="557">
        <f t="shared" ca="1" si="405"/>
        <v>0</v>
      </c>
      <c r="QN98" s="557">
        <f t="shared" ca="1" si="405"/>
        <v>0</v>
      </c>
      <c r="QO98" s="557">
        <f t="shared" ca="1" si="405"/>
        <v>0</v>
      </c>
      <c r="QP98" s="557">
        <f t="shared" ca="1" si="405"/>
        <v>0</v>
      </c>
      <c r="QQ98" s="557">
        <f t="shared" ca="1" si="405"/>
        <v>0</v>
      </c>
      <c r="QR98" s="557">
        <f t="shared" ca="1" si="405"/>
        <v>0</v>
      </c>
      <c r="QS98" s="557">
        <f t="shared" ca="1" si="405"/>
        <v>0</v>
      </c>
      <c r="QT98" s="557">
        <f t="shared" ca="1" si="406"/>
        <v>0</v>
      </c>
      <c r="QU98" s="557">
        <f t="shared" ca="1" si="406"/>
        <v>0</v>
      </c>
      <c r="QV98" s="557">
        <f t="shared" ca="1" si="406"/>
        <v>0</v>
      </c>
      <c r="QW98" s="557">
        <f t="shared" ca="1" si="406"/>
        <v>0</v>
      </c>
      <c r="QX98" s="557">
        <f t="shared" ca="1" si="406"/>
        <v>0</v>
      </c>
      <c r="QY98" s="557">
        <f t="shared" ca="1" si="406"/>
        <v>0</v>
      </c>
      <c r="QZ98" s="557">
        <f t="shared" ca="1" si="406"/>
        <v>0</v>
      </c>
      <c r="RA98" s="557">
        <f t="shared" ca="1" si="406"/>
        <v>0</v>
      </c>
      <c r="RB98" s="557">
        <f t="shared" ca="1" si="406"/>
        <v>0</v>
      </c>
      <c r="RC98" s="557">
        <f t="shared" ca="1" si="406"/>
        <v>0</v>
      </c>
      <c r="RD98" s="557">
        <f t="shared" ca="1" si="407"/>
        <v>0</v>
      </c>
      <c r="RE98" s="557">
        <f t="shared" ca="1" si="407"/>
        <v>0</v>
      </c>
      <c r="RF98" s="557">
        <f t="shared" ca="1" si="407"/>
        <v>0</v>
      </c>
      <c r="RG98" s="557">
        <f t="shared" ca="1" si="407"/>
        <v>0</v>
      </c>
      <c r="RH98" s="557">
        <f t="shared" ca="1" si="407"/>
        <v>0</v>
      </c>
      <c r="RI98" s="557">
        <f t="shared" ca="1" si="407"/>
        <v>0</v>
      </c>
      <c r="RJ98" s="557">
        <f t="shared" ca="1" si="407"/>
        <v>0</v>
      </c>
      <c r="RK98" s="557">
        <f t="shared" ca="1" si="407"/>
        <v>0</v>
      </c>
      <c r="RL98" s="557">
        <f t="shared" ca="1" si="407"/>
        <v>0</v>
      </c>
      <c r="RM98" s="557">
        <f t="shared" ca="1" si="407"/>
        <v>0</v>
      </c>
      <c r="RN98" s="557">
        <f t="shared" ca="1" si="408"/>
        <v>0</v>
      </c>
      <c r="RO98" s="557">
        <f t="shared" ca="1" si="408"/>
        <v>0</v>
      </c>
      <c r="RP98" s="557">
        <f t="shared" ca="1" si="408"/>
        <v>0</v>
      </c>
      <c r="RQ98" s="557">
        <f t="shared" ca="1" si="408"/>
        <v>0</v>
      </c>
      <c r="RR98" s="557">
        <f t="shared" ca="1" si="408"/>
        <v>0</v>
      </c>
      <c r="RS98" s="557">
        <f t="shared" ca="1" si="408"/>
        <v>0</v>
      </c>
      <c r="RT98" s="557">
        <f t="shared" ca="1" si="408"/>
        <v>0</v>
      </c>
      <c r="RU98" s="557">
        <f t="shared" ca="1" si="408"/>
        <v>0</v>
      </c>
      <c r="RV98" s="557">
        <f t="shared" ca="1" si="408"/>
        <v>0</v>
      </c>
      <c r="RW98" s="557">
        <f t="shared" ca="1" si="408"/>
        <v>0</v>
      </c>
      <c r="RX98" s="557">
        <f t="shared" ca="1" si="409"/>
        <v>0</v>
      </c>
      <c r="RY98" s="557">
        <f t="shared" ca="1" si="409"/>
        <v>0</v>
      </c>
      <c r="RZ98" s="557">
        <f t="shared" ca="1" si="409"/>
        <v>0</v>
      </c>
      <c r="SA98" s="557">
        <f t="shared" ca="1" si="409"/>
        <v>0</v>
      </c>
      <c r="SB98" s="557">
        <f t="shared" ca="1" si="409"/>
        <v>0</v>
      </c>
      <c r="SC98" s="557">
        <f t="shared" ca="1" si="409"/>
        <v>0</v>
      </c>
      <c r="SD98" s="557">
        <f t="shared" ca="1" si="409"/>
        <v>0</v>
      </c>
      <c r="SE98" s="557">
        <f t="shared" ca="1" si="409"/>
        <v>0</v>
      </c>
      <c r="SF98" s="557">
        <f t="shared" ca="1" si="409"/>
        <v>0</v>
      </c>
      <c r="SG98" s="557">
        <f t="shared" ca="1" si="409"/>
        <v>0</v>
      </c>
      <c r="SH98" s="557">
        <f t="shared" ca="1" si="410"/>
        <v>0</v>
      </c>
      <c r="SI98" s="557">
        <f t="shared" ca="1" si="410"/>
        <v>0</v>
      </c>
      <c r="SJ98" s="557">
        <f t="shared" ca="1" si="410"/>
        <v>0</v>
      </c>
      <c r="SK98" s="557">
        <f t="shared" ca="1" si="410"/>
        <v>0</v>
      </c>
      <c r="SL98" s="557">
        <f t="shared" ca="1" si="410"/>
        <v>0</v>
      </c>
      <c r="SM98" s="557">
        <f t="shared" ca="1" si="410"/>
        <v>0</v>
      </c>
      <c r="SN98" s="557">
        <f t="shared" ca="1" si="410"/>
        <v>0</v>
      </c>
      <c r="SO98" s="557">
        <f t="shared" ca="1" si="410"/>
        <v>0</v>
      </c>
      <c r="SP98" s="557">
        <f t="shared" ca="1" si="410"/>
        <v>0</v>
      </c>
      <c r="SQ98" s="557">
        <f t="shared" ca="1" si="410"/>
        <v>0</v>
      </c>
      <c r="SR98" s="557">
        <f t="shared" ca="1" si="411"/>
        <v>0</v>
      </c>
      <c r="SS98" s="557">
        <f t="shared" ca="1" si="411"/>
        <v>0</v>
      </c>
      <c r="ST98" s="557">
        <f t="shared" ca="1" si="411"/>
        <v>0</v>
      </c>
      <c r="SU98" s="557">
        <f t="shared" ca="1" si="411"/>
        <v>0</v>
      </c>
      <c r="SV98" s="557">
        <f t="shared" ca="1" si="411"/>
        <v>0</v>
      </c>
      <c r="SW98" s="557">
        <f t="shared" ca="1" si="411"/>
        <v>0</v>
      </c>
      <c r="SX98" s="557">
        <f t="shared" ca="1" si="411"/>
        <v>0</v>
      </c>
      <c r="SY98" s="557">
        <f t="shared" ca="1" si="411"/>
        <v>0</v>
      </c>
      <c r="SZ98" s="557">
        <f t="shared" ca="1" si="411"/>
        <v>0</v>
      </c>
      <c r="TA98" s="557">
        <f t="shared" ca="1" si="411"/>
        <v>0</v>
      </c>
      <c r="TB98" s="557">
        <f t="shared" ca="1" si="412"/>
        <v>0</v>
      </c>
      <c r="TC98" s="557">
        <f t="shared" ca="1" si="412"/>
        <v>0</v>
      </c>
      <c r="TD98" s="557">
        <f t="shared" ca="1" si="412"/>
        <v>0</v>
      </c>
      <c r="TE98" s="557">
        <f t="shared" ca="1" si="412"/>
        <v>0</v>
      </c>
      <c r="TF98" s="557">
        <f t="shared" ca="1" si="412"/>
        <v>0</v>
      </c>
      <c r="TG98" s="557">
        <f t="shared" ca="1" si="412"/>
        <v>0</v>
      </c>
      <c r="TH98" s="557">
        <f t="shared" ca="1" si="412"/>
        <v>0</v>
      </c>
      <c r="TI98" s="557">
        <f t="shared" ca="1" si="412"/>
        <v>0</v>
      </c>
      <c r="TJ98" s="557">
        <f t="shared" ca="1" si="412"/>
        <v>0</v>
      </c>
      <c r="TK98" s="557">
        <f t="shared" ca="1" si="412"/>
        <v>0</v>
      </c>
      <c r="TL98" s="557">
        <f t="shared" ca="1" si="413"/>
        <v>0</v>
      </c>
      <c r="TM98" s="557">
        <f t="shared" ca="1" si="413"/>
        <v>0</v>
      </c>
      <c r="TN98" s="557">
        <f t="shared" ca="1" si="413"/>
        <v>0</v>
      </c>
      <c r="TO98" s="557">
        <f t="shared" ca="1" si="413"/>
        <v>0</v>
      </c>
      <c r="TP98" s="557">
        <f t="shared" ca="1" si="413"/>
        <v>0</v>
      </c>
      <c r="TQ98" s="557">
        <f t="shared" ca="1" si="413"/>
        <v>0</v>
      </c>
      <c r="TR98" s="557">
        <f t="shared" ca="1" si="413"/>
        <v>0</v>
      </c>
      <c r="TS98" s="557">
        <f t="shared" ca="1" si="413"/>
        <v>0</v>
      </c>
      <c r="TT98" s="557">
        <f t="shared" ca="1" si="413"/>
        <v>0</v>
      </c>
      <c r="TU98" s="557">
        <f t="shared" ca="1" si="413"/>
        <v>0</v>
      </c>
      <c r="TV98" s="557">
        <f t="shared" ca="1" si="414"/>
        <v>0</v>
      </c>
      <c r="TW98" s="557">
        <f t="shared" ca="1" si="414"/>
        <v>0</v>
      </c>
      <c r="TX98" s="557">
        <f t="shared" ca="1" si="414"/>
        <v>0</v>
      </c>
      <c r="TY98" s="557">
        <f t="shared" ca="1" si="414"/>
        <v>0</v>
      </c>
      <c r="TZ98" s="557">
        <f t="shared" ca="1" si="414"/>
        <v>0</v>
      </c>
      <c r="UA98" s="557">
        <f t="shared" ca="1" si="414"/>
        <v>0</v>
      </c>
      <c r="UB98" s="557">
        <f t="shared" ca="1" si="414"/>
        <v>0</v>
      </c>
      <c r="UC98" s="557">
        <f t="shared" ca="1" si="414"/>
        <v>0</v>
      </c>
      <c r="UD98" s="557">
        <f t="shared" ca="1" si="414"/>
        <v>0</v>
      </c>
      <c r="UE98" s="557">
        <f t="shared" ca="1" si="414"/>
        <v>0</v>
      </c>
      <c r="UF98" s="557">
        <f t="shared" ca="1" si="415"/>
        <v>0</v>
      </c>
      <c r="UG98" s="557">
        <f t="shared" ca="1" si="415"/>
        <v>0</v>
      </c>
      <c r="UH98" s="557">
        <f t="shared" ca="1" si="415"/>
        <v>0</v>
      </c>
      <c r="UI98" s="557">
        <f t="shared" ca="1" si="415"/>
        <v>0</v>
      </c>
      <c r="UJ98" s="557">
        <f t="shared" ca="1" si="415"/>
        <v>0</v>
      </c>
      <c r="UK98" s="557">
        <f t="shared" ca="1" si="415"/>
        <v>0</v>
      </c>
      <c r="UL98" s="557">
        <f t="shared" ca="1" si="415"/>
        <v>0</v>
      </c>
      <c r="UM98" s="557">
        <f t="shared" ca="1" si="415"/>
        <v>0</v>
      </c>
      <c r="UN98" s="557">
        <f t="shared" ca="1" si="415"/>
        <v>0</v>
      </c>
      <c r="UO98" s="557">
        <f t="shared" ca="1" si="415"/>
        <v>0</v>
      </c>
      <c r="UP98" s="557">
        <f t="shared" ca="1" si="416"/>
        <v>0</v>
      </c>
      <c r="UQ98" s="557">
        <f t="shared" ca="1" si="416"/>
        <v>0</v>
      </c>
      <c r="UR98" s="557">
        <f t="shared" ca="1" si="416"/>
        <v>0</v>
      </c>
      <c r="US98" s="557">
        <f t="shared" ca="1" si="416"/>
        <v>0</v>
      </c>
      <c r="UT98" s="557">
        <f t="shared" ca="1" si="416"/>
        <v>0</v>
      </c>
      <c r="UU98" s="557">
        <f t="shared" ca="1" si="416"/>
        <v>0</v>
      </c>
      <c r="UV98" s="557">
        <f t="shared" ca="1" si="416"/>
        <v>0</v>
      </c>
      <c r="UW98" s="557">
        <f t="shared" ca="1" si="416"/>
        <v>0</v>
      </c>
      <c r="UX98" s="557">
        <f t="shared" ca="1" si="416"/>
        <v>0</v>
      </c>
      <c r="UY98" s="557">
        <f t="shared" ca="1" si="416"/>
        <v>0</v>
      </c>
      <c r="UZ98" s="557">
        <f t="shared" ca="1" si="416"/>
        <v>0</v>
      </c>
      <c r="VA98" s="557">
        <f t="shared" ca="1" si="416"/>
        <v>0</v>
      </c>
      <c r="VB98" s="557">
        <f t="shared" ca="1" si="416"/>
        <v>0</v>
      </c>
      <c r="VC98" s="557">
        <f t="shared" ca="1" si="416"/>
        <v>0</v>
      </c>
      <c r="VD98" s="557">
        <f t="shared" ca="1" si="416"/>
        <v>0</v>
      </c>
      <c r="VE98" s="557">
        <f t="shared" ca="1" si="416"/>
        <v>0</v>
      </c>
      <c r="VF98" s="557">
        <f t="shared" ca="1" si="416"/>
        <v>0</v>
      </c>
      <c r="VG98" s="557">
        <f t="shared" ca="1" si="416"/>
        <v>0</v>
      </c>
      <c r="VH98" s="557">
        <f t="shared" ca="1" si="416"/>
        <v>0</v>
      </c>
      <c r="VI98" s="557">
        <f t="shared" ca="1" si="416"/>
        <v>0</v>
      </c>
      <c r="VJ98" s="557">
        <f t="shared" ca="1" si="416"/>
        <v>0</v>
      </c>
      <c r="VK98" s="557">
        <f t="shared" ref="VK98:VO115" ca="1" si="444">IF(AND($N98=VK$10,INDEX($AR98:$AT98,1,VK$7)&lt;&gt;0,OR(VK$7&lt;&gt;1,$AD98=VK$12)),INDEX(i.LTWFeedLevels,INDEX($AR98:$AT98,1,VK$7),MOD(VK$6-1,7)+1),0)</f>
        <v>0</v>
      </c>
      <c r="VL98" s="557">
        <f t="shared" ca="1" si="444"/>
        <v>0</v>
      </c>
      <c r="VM98" s="557">
        <f t="shared" ca="1" si="444"/>
        <v>0</v>
      </c>
      <c r="VN98" s="557">
        <f t="shared" ca="1" si="444"/>
        <v>0</v>
      </c>
      <c r="VO98" s="557">
        <f t="shared" ca="1" si="444"/>
        <v>0</v>
      </c>
      <c r="VP98" s="189">
        <f t="shared" ca="1" si="301"/>
        <v>0</v>
      </c>
      <c r="VQ98" s="189">
        <f t="shared" ca="1" si="301"/>
        <v>0</v>
      </c>
      <c r="VR98" s="189">
        <f t="shared" ca="1" si="301"/>
        <v>0</v>
      </c>
      <c r="VS98" s="189">
        <f t="shared" ca="1" si="301"/>
        <v>0</v>
      </c>
      <c r="VT98" s="189">
        <f t="shared" ca="1" si="301"/>
        <v>0</v>
      </c>
      <c r="VU98" s="230">
        <f t="shared" ca="1" si="302"/>
        <v>0</v>
      </c>
      <c r="VV98" s="189">
        <f t="shared" ca="1" si="303"/>
        <v>0</v>
      </c>
      <c r="VW98" s="189">
        <f t="shared" ca="1" si="303"/>
        <v>0</v>
      </c>
      <c r="VX98" s="189">
        <f t="shared" ca="1" si="303"/>
        <v>0</v>
      </c>
      <c r="VY98" s="189">
        <f t="shared" ca="1" si="303"/>
        <v>0</v>
      </c>
      <c r="VZ98" s="189">
        <f t="shared" ca="1" si="303"/>
        <v>0</v>
      </c>
      <c r="WA98" s="230">
        <f t="shared" ca="1" si="304"/>
        <v>0</v>
      </c>
      <c r="WB98" s="231">
        <f t="shared" ca="1" si="305"/>
        <v>0</v>
      </c>
      <c r="WC98" s="231">
        <f t="shared" ca="1" si="305"/>
        <v>0</v>
      </c>
      <c r="WD98" s="231">
        <f t="shared" ca="1" si="305"/>
        <v>0</v>
      </c>
      <c r="WE98" s="231">
        <f t="shared" ca="1" si="305"/>
        <v>0</v>
      </c>
      <c r="WF98" s="544">
        <f t="shared" ca="1" si="306"/>
        <v>0</v>
      </c>
      <c r="WG98" s="231">
        <f t="shared" ca="1" si="307"/>
        <v>0</v>
      </c>
      <c r="WH98" s="231">
        <f t="shared" ca="1" si="307"/>
        <v>0</v>
      </c>
      <c r="WI98" s="231">
        <f t="shared" ca="1" si="307"/>
        <v>0</v>
      </c>
      <c r="WJ98" s="231">
        <f t="shared" ca="1" si="307"/>
        <v>0</v>
      </c>
      <c r="WK98" s="544">
        <f t="shared" ca="1" si="308"/>
        <v>0</v>
      </c>
      <c r="WL98" s="544">
        <f t="shared" ca="1" si="308"/>
        <v>0</v>
      </c>
      <c r="WM98" s="544">
        <f t="shared" ca="1" si="308"/>
        <v>0</v>
      </c>
      <c r="WN98" s="544">
        <f t="shared" ca="1" si="308"/>
        <v>0</v>
      </c>
      <c r="WO98" s="544">
        <f t="shared" ca="1" si="308"/>
        <v>0</v>
      </c>
      <c r="WP98" s="544">
        <f t="shared" ca="1" si="308"/>
        <v>0</v>
      </c>
      <c r="WQ98" s="544">
        <f t="shared" ca="1" si="308"/>
        <v>0</v>
      </c>
      <c r="WR98" s="535" cm="1">
        <f t="array" aca="1" ref="WR98" ca="1">INDEX(WR$13:WR97,$B98+1,1)</f>
        <v>0</v>
      </c>
      <c r="WS98" s="411">
        <f t="shared" ca="1" si="309"/>
        <v>67</v>
      </c>
      <c r="WT98" s="18"/>
      <c r="WU98" s="535" cm="1">
        <f t="array" aca="1" ref="WU98" ca="1">INDEX(WU$13:WU97,$B98+1,1)</f>
        <v>0</v>
      </c>
      <c r="WV98" s="411">
        <f t="shared" si="310"/>
        <v>0</v>
      </c>
      <c r="WW98" s="535" cm="1">
        <f t="array" aca="1" ref="WW98" ca="1">INDEX(WW$13:WW97,$B98+1,1)</f>
        <v>0</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535" t="str" cm="1">
        <f t="array" aca="1" ref="XH98" ca="1">INDEX(XH$13:XH97,$B98+1,1)</f>
        <v>-</v>
      </c>
      <c r="XI98" s="535" t="str" cm="1">
        <f t="array" aca="1" ref="XI98" ca="1">INDEX(XI$13:XI97,$B98+1,1)</f>
        <v>-</v>
      </c>
      <c r="XJ98" s="535" t="str" cm="1">
        <f t="array" aca="1" ref="XJ98" ca="1">INDEX(XJ$13:XJ97,$B98+1,1)</f>
        <v>-</v>
      </c>
      <c r="XK98" s="535" t="str" cm="1">
        <f t="array" aca="1" ref="XK98" ca="1">INDEX(XK$13:XK97,$B98+1,1)</f>
        <v>-</v>
      </c>
      <c r="XL98" s="535" t="str" cm="1">
        <f t="array" aca="1" ref="XL98" ca="1">INDEX(XL$13:XL97,$B98+1,1)</f>
        <v>-</v>
      </c>
      <c r="XM98" s="535" t="str" cm="1">
        <f t="array" aca="1" ref="XM98" ca="1">INDEX(XM$13:XM97,$B98+1,1)</f>
        <v>-</v>
      </c>
      <c r="XN98" s="18"/>
      <c r="XO98" s="411" t="b">
        <f t="shared" ca="1" si="311"/>
        <v>0</v>
      </c>
      <c r="XP98" s="535" t="str" cm="1">
        <f t="array" aca="1" ref="XP98" ca="1">INDEX(XP$13:XP97,$B98+1,1)</f>
        <v>-</v>
      </c>
      <c r="XQ98" s="535" t="str" cm="1">
        <f t="array" aca="1" ref="XQ98" ca="1">INDEX(XQ$13:XQ97,$B98+1,1)</f>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411">
        <f t="shared" ca="1" si="312"/>
        <v>0.35</v>
      </c>
      <c r="XW98" s="535" cm="1">
        <f t="array" aca="1" ref="XW98" ca="1">INDEX(XW$13:XW97,$B98+1,1)</f>
        <v>0</v>
      </c>
      <c r="XX98" s="535" cm="1">
        <f t="array" aca="1" ref="XX98" ca="1">INDEX(XX$13:XX97,$B98+1,1)</f>
        <v>0</v>
      </c>
      <c r="XY98" s="535" cm="1">
        <f t="array" aca="1" ref="XY98" ca="1">INDEX(XY$13:XY97,$B98+1,1)</f>
        <v>1</v>
      </c>
      <c r="XZ98" s="535" cm="1">
        <f t="array" aca="1" ref="XZ98" ca="1">INDEX(XZ$13:XZ97,$B98+1,1)</f>
        <v>0</v>
      </c>
      <c r="YA98" s="535" t="str" cm="1">
        <f t="array" aca="1" ref="YA98" ca="1">INDEX(YA$13:YA97,$B98+1,1)</f>
        <v>-</v>
      </c>
      <c r="YB98" s="545" cm="1">
        <f t="array" aca="1" ref="YB98" ca="1">INDEX(i.AgeJ,$AD98,1)</f>
        <v>0</v>
      </c>
      <c r="YC98" s="535" t="str" cm="1">
        <f t="array" aca="1" ref="YC98" ca="1">INDEX(YC$13:YC97,$B98+1,1)</f>
        <v>-</v>
      </c>
      <c r="YD98" s="411" t="str">
        <f t="shared" si="313"/>
        <v>-</v>
      </c>
      <c r="YE98" s="411" t="str">
        <f t="shared" si="313"/>
        <v>-</v>
      </c>
      <c r="YF98" s="535" t="str" cm="1">
        <f t="array" aca="1" ref="YF98" ca="1">INDEX(YF$13:YF97,$B98+1,1)</f>
        <v>-</v>
      </c>
      <c r="YG98" s="535" t="str" cm="1">
        <f t="array" aca="1" ref="YG98" ca="1">INDEX(YG$13:YG97,$B98+1,1)</f>
        <v>-</v>
      </c>
      <c r="YH98" s="535" t="str" cm="1">
        <f t="array" aca="1" ref="YH98" ca="1">INDEX(YH$13:YH97,$B98+1,1)</f>
        <v>-</v>
      </c>
      <c r="YI98" s="535" t="str" cm="1">
        <f t="array" aca="1" ref="YI98" ca="1">INDEX(YI$13:YI97,$B98+1,1)</f>
        <v>-</v>
      </c>
      <c r="YJ98" s="535" t="str" cm="1">
        <f t="array" aca="1" ref="YJ98" ca="1">INDEX(YJ$13:YJ97,$B98+1,1)</f>
        <v>-</v>
      </c>
      <c r="YK98" s="535" t="b" cm="1">
        <f t="array" aca="1" ref="YK98" ca="1">INDEX(YK$13:YK97,$B98+1,1)</f>
        <v>1</v>
      </c>
      <c r="YL98" s="535" t="str" cm="1">
        <f t="array" aca="1" ref="YL98" ca="1">INDEX(YL$13:YL97,$B98+1,1)</f>
        <v>-</v>
      </c>
      <c r="YM98" s="535" cm="1">
        <f t="array" aca="1" ref="YM98" ca="1">INDEX(YM$13:YM97,$B98+1,1)</f>
        <v>0</v>
      </c>
      <c r="YN98" s="535" cm="1">
        <f t="array" aca="1" ref="YN98" ca="1">INDEX(YN$13:YN97,$B98+1,1)</f>
        <v>0</v>
      </c>
      <c r="YO98" s="535" cm="1">
        <f t="array" aca="1" ref="YO98" ca="1">INDEX(YO$13:YO97,$B98+1,1)</f>
        <v>0</v>
      </c>
      <c r="YP98" s="18"/>
      <c r="YQ98" s="411">
        <f t="shared" si="314"/>
        <v>50</v>
      </c>
      <c r="YR98" s="411">
        <f t="shared" si="314"/>
        <v>50</v>
      </c>
      <c r="YS98" s="411">
        <f t="shared" si="314"/>
        <v>50</v>
      </c>
      <c r="YT98" s="411">
        <f t="shared" si="314"/>
        <v>50</v>
      </c>
      <c r="YU98" s="535" cm="1">
        <f t="array" aca="1" ref="YU98" ca="1">INDEX(YU$13:YU97,$B98+1,1)</f>
        <v>1</v>
      </c>
      <c r="YV98" s="535" cm="1">
        <f t="array" aca="1" ref="YV98" ca="1">INDEX(YV$13:YV97,$B98+1,1)</f>
        <v>1</v>
      </c>
      <c r="YW98" s="535" cm="1">
        <f t="array" aca="1" ref="YW98" ca="1">INDEX(YW$13:YW97,$B98+1,1)</f>
        <v>1</v>
      </c>
      <c r="YX98" s="535" cm="1">
        <f t="array" aca="1" ref="YX98" ca="1">INDEX(YX$13:YX97,$B98+1,1)</f>
        <v>1</v>
      </c>
      <c r="YY98" s="535" t="str" cm="1">
        <f t="array" aca="1" ref="YY98" ca="1">INDEX(YY$13:YY97,$B98+1,1)</f>
        <v>-</v>
      </c>
      <c r="YZ98" s="535" t="str" cm="1">
        <f t="array" aca="1" ref="YZ98" ca="1">INDEX(YZ$13:YZ97,$B98+1,1)</f>
        <v>-</v>
      </c>
      <c r="ZA98" s="535" t="str" cm="1">
        <f t="array" aca="1" ref="ZA98" ca="1">INDEX(ZA$13:ZA97,$B98+1,1)</f>
        <v>-</v>
      </c>
      <c r="ZB98" s="535" t="str" cm="1">
        <f t="array" aca="1" ref="ZB98" ca="1">INDEX(ZB$13:ZB97,$B98+1,1)</f>
        <v>-</v>
      </c>
      <c r="ZC98" s="535" t="str" cm="1">
        <f t="array" aca="1" ref="ZC98" ca="1">INDEX(ZC$13:ZC97,$B98+1,1)</f>
        <v>-</v>
      </c>
      <c r="ZD98" s="18"/>
      <c r="ZE98" s="411">
        <f t="shared" ca="1" si="315"/>
        <v>1</v>
      </c>
      <c r="ZF98" s="18"/>
      <c r="ZG98" s="535" t="str" cm="1">
        <f t="array" aca="1" ref="ZG98" ca="1">INDEX(ZG$13:ZG97,$B98+1,1)</f>
        <v>-</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43">
        <f t="shared" ca="1" si="316"/>
        <v>652</v>
      </c>
      <c r="ZP98" s="543">
        <f t="shared" ca="1" si="316"/>
        <v>686</v>
      </c>
      <c r="ZQ98" s="543">
        <f t="shared" ca="1" si="316"/>
        <v>721</v>
      </c>
      <c r="ZR98" s="459">
        <f t="shared" ca="1" si="317"/>
        <v>469</v>
      </c>
      <c r="ZS98" s="459">
        <f t="shared" ca="1" si="317"/>
        <v>504</v>
      </c>
      <c r="ZT98" s="459">
        <f t="shared" ca="1" si="317"/>
        <v>539</v>
      </c>
      <c r="ZU98" s="459">
        <f t="shared" ca="1" si="318"/>
        <v>385</v>
      </c>
      <c r="ZV98" s="459">
        <f t="shared" ca="1" si="318"/>
        <v>420</v>
      </c>
      <c r="ZW98" s="459">
        <f t="shared" ca="1" si="318"/>
        <v>455</v>
      </c>
      <c r="ZX98" s="535" t="str" cm="1">
        <f t="array" aca="1" ref="ZX98" ca="1">INDEX(ZX$13:ZX97,$B98+1,1)</f>
        <v>-</v>
      </c>
      <c r="ZY98" s="535" t="str" cm="1">
        <f t="array" aca="1" ref="ZY98" ca="1">INDEX(ZY$13:ZY97,$B98+1,1)</f>
        <v>-</v>
      </c>
      <c r="ZZ98" s="535" t="str" cm="1">
        <f t="array" aca="1" ref="ZZ98" ca="1">INDEX(ZZ$13:ZZ97,$B98+1,1)</f>
        <v>-</v>
      </c>
      <c r="AAA98" s="535" t="str" cm="1">
        <f t="array" aca="1" ref="AAA98" ca="1">INDEX(AAA$13:AAA97,$B98+1,1)</f>
        <v>-</v>
      </c>
      <c r="AAB98" s="535" t="str" cm="1">
        <f t="array" aca="1" ref="AAB98" ca="1">INDEX(AAB$13:AAB97,$B98+1,1)</f>
        <v>-</v>
      </c>
      <c r="AAC98" s="535" t="str" cm="1">
        <f t="array" aca="1" ref="AAC98" ca="1">INDEX(AAC$13:AAC97,$B98+1,1)</f>
        <v>-</v>
      </c>
      <c r="AAD98" s="535" t="str" cm="1">
        <f t="array" aca="1" ref="AAD98" ca="1">INDEX(AAD$13:AAD97,$B98+1,1)</f>
        <v>-</v>
      </c>
      <c r="AAE98" s="535" t="str" cm="1">
        <f t="array" aca="1" ref="AAE98" ca="1">INDEX(AAE$13:AAE97,$B98+1,1)</f>
        <v>-</v>
      </c>
      <c r="AAF98" s="535" t="str" cm="1">
        <f t="array" aca="1" ref="AAF98" ca="1">INDEX(AAF$13:AAF97,$B98+1,1)</f>
        <v>-</v>
      </c>
      <c r="AAG98" s="535" t="str" cm="1">
        <f t="array" aca="1" ref="AAG98" ca="1">INDEX(AAG$13:AAG97,$B98+1,1)</f>
        <v>-</v>
      </c>
      <c r="AAH98" s="535" t="str" cm="1">
        <f t="array" aca="1" ref="AAH98" ca="1">INDEX(AAH$13:AAH97,$B98+1,1)</f>
        <v>-</v>
      </c>
      <c r="AAI98" s="535" t="str" cm="1">
        <f t="array" aca="1" ref="AAI98" ca="1">INDEX(AAI$13:AAI97,$B98+1,1)</f>
        <v>-</v>
      </c>
      <c r="AAJ98" s="535" t="str" cm="1">
        <f t="array" aca="1" ref="AAJ98" ca="1">INDEX(AAJ$13:AAJ97,$B98+1,1)</f>
        <v>-</v>
      </c>
      <c r="AAK98" s="535" t="str" cm="1">
        <f t="array" aca="1" ref="AAK98" ca="1">INDEX(AAK$13:AAK97,$B98+1,1)</f>
        <v>-</v>
      </c>
      <c r="AAL98" s="535" cm="1">
        <f t="array" aca="1" ref="AAL98" ca="1">INDEX(AAL$13:AAL97,$B98+1,1)</f>
        <v>0</v>
      </c>
      <c r="AAM98" s="535" t="str" cm="1">
        <f t="array" aca="1" ref="AAM98" ca="1">INDEX(AAM$13:AAM97,$B98+1,1)</f>
        <v>-</v>
      </c>
      <c r="AAN98" s="535" t="str" cm="1">
        <f t="array" aca="1" ref="AAN98" ca="1">INDEX(AAN$13:AAN97,$B98+1,1)</f>
        <v>-</v>
      </c>
      <c r="AAO98" s="535" t="str" cm="1">
        <f t="array" aca="1" ref="AAO98" ca="1">INDEX(AAO$13:AAO97,$B98+1,1)</f>
        <v>-</v>
      </c>
      <c r="AAP98" s="535" t="str" cm="1">
        <f t="array" aca="1" ref="AAP98" ca="1">INDEX(AAP$13:AAP97,$B98+1,1)</f>
        <v>-</v>
      </c>
      <c r="AAQ98" s="535" t="str" cm="1">
        <f t="array" aca="1" ref="AAQ98" ca="1">INDEX(AAQ$13:AAQ97,$B98+1,1)</f>
        <v>-</v>
      </c>
      <c r="AAR98" s="535" cm="1">
        <f t="array" aca="1" ref="AAR98" ca="1">INDEX(AAR$13:AAR97,$B98+1,1)</f>
        <v>0</v>
      </c>
      <c r="AAS98" s="535" t="str" cm="1">
        <f t="array" aca="1" ref="AAS98" ca="1">INDEX(AAS$13:AAS97,$B98+1,1)</f>
        <v>-</v>
      </c>
      <c r="AAT98" s="535" t="str" cm="1">
        <f t="array" aca="1" ref="AAT98" ca="1">INDEX(AAT$13:AAT97,$B98+1,1)</f>
        <v>-</v>
      </c>
      <c r="AAU98" s="535" t="str" cm="1">
        <f t="array" aca="1" ref="AAU98" ca="1">INDEX(AAU$13:AAU97,$B98+1,1)</f>
        <v>-</v>
      </c>
      <c r="AAV98" s="535" cm="1">
        <f t="array" aca="1" ref="AAV98" ca="1">INDEX(AAV$13:AAV97,$B98+1,1)</f>
        <v>1</v>
      </c>
      <c r="AAW98" s="535" cm="1">
        <f t="array" aca="1" ref="AAW98" ca="1">INDEX(AAW$13:AAW97,$B98+1,1)</f>
        <v>1</v>
      </c>
      <c r="AAX98" s="535" t="str" cm="1">
        <f t="array" aca="1" ref="AAX98" ca="1">INDEX(AAX$13:AAX97,$B98+1,1)</f>
        <v>-</v>
      </c>
      <c r="AAY98" s="535" t="str" cm="1">
        <f t="array" aca="1" ref="AAY98" ca="1">INDEX(AAY$13:AAY97,$B98+1,1)</f>
        <v>-</v>
      </c>
      <c r="AAZ98" s="535" t="str" cm="1">
        <f t="array" aca="1" ref="AAZ98" ca="1">INDEX(AAZ$13:AAZ97,$B98+1,1)</f>
        <v>-</v>
      </c>
      <c r="ABA98" s="535" t="str" cm="1">
        <f t="array" aca="1" ref="ABA98" ca="1">INDEX(ABA$13:ABA97,$B98+1,1)</f>
        <v>-</v>
      </c>
      <c r="ABB98" s="535" t="str" cm="1">
        <f t="array" aca="1" ref="ABB98" ca="1">INDEX(ABB$13:ABB97,$B98+1,1)</f>
        <v>-</v>
      </c>
      <c r="ABC98" s="535" t="str" cm="1">
        <f t="array" aca="1" ref="ABC98" ca="1">INDEX(ABC$13:ABC97,$B98+1,1)</f>
        <v>-</v>
      </c>
      <c r="ABD98" s="535" t="str" cm="1">
        <f t="array" aca="1" ref="ABD98" ca="1">INDEX(ABD$13:ABD97,$B98+1,1)</f>
        <v>-</v>
      </c>
      <c r="ABE98" s="535" t="str" cm="1">
        <f t="array" aca="1" ref="ABE98" ca="1">INDEX(ABE$13:ABE97,$B98+1,1)</f>
        <v>-</v>
      </c>
      <c r="ABF98" s="535" t="str" cm="1">
        <f t="array" aca="1" ref="ABF98" ca="1">INDEX(ABF$13:ABF97,$B98+1,1)</f>
        <v>-</v>
      </c>
      <c r="ABG98" s="535" t="str" cm="1">
        <f t="array" aca="1" ref="ABG98" ca="1">INDEX(ABG$13:ABG97,$B98+1,1)</f>
        <v>-</v>
      </c>
      <c r="ABH98" s="535" t="str" cm="1">
        <f t="array" aca="1" ref="ABH98" ca="1">INDEX(ABH$13:ABH97,$B98+1,1)</f>
        <v>-</v>
      </c>
      <c r="ABI98" s="535" t="str" cm="1">
        <f t="array" aca="1" ref="ABI98" ca="1">INDEX(ABI$13:ABI97,$B98+1,1)</f>
        <v>-</v>
      </c>
      <c r="ABJ98" s="535" t="str" cm="1">
        <f t="array" aca="1" ref="ABJ98" ca="1">INDEX(ABJ$13:ABJ97,$B98+1,1)</f>
        <v>-</v>
      </c>
      <c r="ABK98" s="18"/>
      <c r="ABL98" s="545" t="str">
        <f t="shared" ca="1" si="439"/>
        <v>-</v>
      </c>
      <c r="ABM98" s="545" t="str">
        <f t="shared" ca="1" si="439"/>
        <v>-</v>
      </c>
      <c r="ABN98" s="545" t="str">
        <f t="shared" ca="1" si="439"/>
        <v>-</v>
      </c>
      <c r="ABO98" s="545" t="str">
        <f t="shared" ca="1" si="439"/>
        <v>-</v>
      </c>
      <c r="ABP98" s="545" t="str">
        <f t="shared" ca="1" si="439"/>
        <v>-</v>
      </c>
      <c r="ABQ98" s="545" t="str">
        <f t="shared" ca="1" si="417"/>
        <v>-</v>
      </c>
      <c r="ABR98" s="545" t="str">
        <f t="shared" ca="1" si="417"/>
        <v>-</v>
      </c>
      <c r="ABS98" s="545" t="str">
        <f t="shared" ca="1" si="417"/>
        <v>-</v>
      </c>
      <c r="ABT98" s="545" t="str">
        <f t="shared" ca="1" si="417"/>
        <v>-</v>
      </c>
      <c r="ABU98" s="545" t="str">
        <f t="shared" ca="1" si="417"/>
        <v>-</v>
      </c>
      <c r="ABV98" s="545" t="str">
        <f t="shared" ca="1" si="417"/>
        <v>-</v>
      </c>
      <c r="ABW98" s="545" t="str">
        <f t="shared" ca="1" si="417"/>
        <v>-</v>
      </c>
      <c r="ABX98" s="545" t="str">
        <f t="shared" ca="1" si="417"/>
        <v>-</v>
      </c>
      <c r="ABY98" s="545" t="str">
        <f t="shared" ca="1" si="417"/>
        <v>-</v>
      </c>
      <c r="ABZ98" s="545" t="str">
        <f t="shared" ca="1" si="417"/>
        <v>-</v>
      </c>
      <c r="ACA98" s="545" t="str">
        <f t="shared" ca="1" si="418"/>
        <v>-</v>
      </c>
      <c r="ACB98" s="545" t="str">
        <f t="shared" ca="1" si="418"/>
        <v>-</v>
      </c>
      <c r="ACC98" s="545" t="b">
        <f t="shared" ca="1" si="418"/>
        <v>1</v>
      </c>
      <c r="ACD98" s="545" t="str">
        <f t="shared" ca="1" si="418"/>
        <v>-</v>
      </c>
      <c r="ACE98" s="545" t="str">
        <f t="shared" ca="1" si="418"/>
        <v>-</v>
      </c>
      <c r="ACF98" s="545" t="str">
        <f t="shared" ca="1" si="418"/>
        <v>-</v>
      </c>
      <c r="ACG98" s="545" t="str">
        <f t="shared" ca="1" si="418"/>
        <v>-</v>
      </c>
      <c r="ACH98" s="545" t="str">
        <f t="shared" ca="1" si="418"/>
        <v>-</v>
      </c>
      <c r="ACI98" s="545" t="str">
        <f t="shared" ca="1" si="418"/>
        <v>-</v>
      </c>
      <c r="ACJ98" s="545" t="str">
        <f t="shared" ca="1" si="418"/>
        <v>-</v>
      </c>
      <c r="ACK98" s="545" t="str">
        <f t="shared" ca="1" si="419"/>
        <v>-</v>
      </c>
      <c r="ACL98" s="545" t="str">
        <f t="shared" ca="1" si="419"/>
        <v>-</v>
      </c>
      <c r="ACM98" s="545" t="str">
        <f t="shared" ca="1" si="419"/>
        <v>-</v>
      </c>
      <c r="ACN98" s="545" t="str">
        <f t="shared" ca="1" si="419"/>
        <v>-</v>
      </c>
      <c r="ACO98" s="545" t="str">
        <f t="shared" ca="1" si="419"/>
        <v>-</v>
      </c>
      <c r="ACP98" s="545" t="str">
        <f t="shared" ca="1" si="419"/>
        <v>-</v>
      </c>
      <c r="ACQ98" s="545" t="str">
        <f t="shared" ca="1" si="419"/>
        <v>-</v>
      </c>
      <c r="ACR98" s="545" t="str">
        <f t="shared" ca="1" si="419"/>
        <v>-</v>
      </c>
      <c r="ACS98" s="545" t="str">
        <f t="shared" ca="1" si="419"/>
        <v>-</v>
      </c>
      <c r="ACT98" s="545" t="str">
        <f t="shared" ca="1" si="419"/>
        <v>-</v>
      </c>
      <c r="ACU98" s="545" t="b">
        <f t="shared" ca="1" si="420"/>
        <v>1</v>
      </c>
      <c r="ACV98" s="545" t="str">
        <f t="shared" ca="1" si="420"/>
        <v>-</v>
      </c>
      <c r="ACW98" s="545" t="str">
        <f t="shared" ca="1" si="420"/>
        <v>-</v>
      </c>
      <c r="ACX98" s="545" t="str">
        <f t="shared" ca="1" si="420"/>
        <v>-</v>
      </c>
      <c r="ACY98" s="545" t="str">
        <f t="shared" ca="1" si="420"/>
        <v>-</v>
      </c>
      <c r="ACZ98" s="545" t="str">
        <f t="shared" ca="1" si="420"/>
        <v>-</v>
      </c>
      <c r="ADA98" s="545" t="str">
        <f t="shared" ca="1" si="420"/>
        <v>-</v>
      </c>
      <c r="ADB98" s="545" t="str">
        <f t="shared" ca="1" si="420"/>
        <v>-</v>
      </c>
      <c r="ADC98" s="545" t="str">
        <f t="shared" ca="1" si="420"/>
        <v>-</v>
      </c>
      <c r="ADD98" s="545" t="str">
        <f t="shared" ca="1" si="420"/>
        <v>-</v>
      </c>
      <c r="ADE98" s="545" t="str">
        <f t="shared" ca="1" si="421"/>
        <v>-</v>
      </c>
      <c r="ADF98" s="545" t="str">
        <f t="shared" ca="1" si="421"/>
        <v>-</v>
      </c>
      <c r="ADG98" s="545" t="str">
        <f t="shared" ca="1" si="421"/>
        <v>-</v>
      </c>
      <c r="ADH98" s="545" t="str">
        <f t="shared" ca="1" si="421"/>
        <v>-</v>
      </c>
      <c r="ADI98" s="545" t="str">
        <f t="shared" ca="1" si="421"/>
        <v>-</v>
      </c>
      <c r="ADJ98" s="545" t="str">
        <f t="shared" ca="1" si="421"/>
        <v>-</v>
      </c>
      <c r="ADK98" s="545" t="str">
        <f t="shared" ca="1" si="421"/>
        <v>-</v>
      </c>
      <c r="ADL98" s="545" t="str">
        <f t="shared" ca="1" si="421"/>
        <v>-</v>
      </c>
      <c r="ADM98" s="545" t="b">
        <f t="shared" ca="1" si="421"/>
        <v>1</v>
      </c>
      <c r="ADN98" s="545" t="str">
        <f t="shared" ca="1" si="421"/>
        <v>-</v>
      </c>
      <c r="ADO98" s="545" t="str">
        <f t="shared" ca="1" si="422"/>
        <v>-</v>
      </c>
      <c r="ADP98" s="545" t="str">
        <f t="shared" ca="1" si="422"/>
        <v>-</v>
      </c>
      <c r="ADQ98" s="545" t="str">
        <f t="shared" ca="1" si="422"/>
        <v>-</v>
      </c>
      <c r="ADR98" s="545" t="str">
        <f t="shared" ca="1" si="422"/>
        <v>-</v>
      </c>
      <c r="ADS98" s="545" t="str">
        <f t="shared" ca="1" si="422"/>
        <v>-</v>
      </c>
      <c r="ADT98" s="545" t="str">
        <f t="shared" ca="1" si="422"/>
        <v>-</v>
      </c>
      <c r="ADU98" s="545" t="str">
        <f t="shared" ca="1" si="422"/>
        <v>-</v>
      </c>
      <c r="ADV98" s="545" t="str">
        <f t="shared" ca="1" si="422"/>
        <v>-</v>
      </c>
      <c r="ADW98" s="545" t="str">
        <f t="shared" ca="1" si="422"/>
        <v>-</v>
      </c>
      <c r="ADX98" s="545" t="str">
        <f t="shared" ca="1" si="422"/>
        <v>-</v>
      </c>
      <c r="ADY98" s="545" t="str">
        <f t="shared" ca="1" si="423"/>
        <v>-</v>
      </c>
      <c r="ADZ98" s="545" t="str">
        <f t="shared" ca="1" si="423"/>
        <v>-</v>
      </c>
      <c r="AEA98" s="545" t="str">
        <f t="shared" ca="1" si="423"/>
        <v>-</v>
      </c>
      <c r="AEB98" s="545" t="str">
        <f t="shared" ca="1" si="423"/>
        <v>-</v>
      </c>
      <c r="AEC98" s="545" t="str">
        <f t="shared" ca="1" si="423"/>
        <v>-</v>
      </c>
      <c r="AED98" s="545" t="str">
        <f t="shared" ca="1" si="423"/>
        <v>-</v>
      </c>
      <c r="AEE98" s="545" t="b">
        <f t="shared" ca="1" si="423"/>
        <v>1</v>
      </c>
      <c r="AEF98" s="545" t="str">
        <f t="shared" ca="1" si="423"/>
        <v>-</v>
      </c>
      <c r="AEG98" s="545" t="str">
        <f t="shared" ca="1" si="423"/>
        <v>-</v>
      </c>
      <c r="AEH98" s="545" t="str">
        <f t="shared" ca="1" si="423"/>
        <v>-</v>
      </c>
      <c r="AEI98" s="545" t="str">
        <f t="shared" ca="1" si="424"/>
        <v>-</v>
      </c>
      <c r="AEJ98" s="545" t="str">
        <f t="shared" ca="1" si="424"/>
        <v>-</v>
      </c>
      <c r="AEK98" s="545" t="str">
        <f t="shared" ca="1" si="424"/>
        <v>-</v>
      </c>
      <c r="AEL98" s="545" t="str">
        <f t="shared" ca="1" si="424"/>
        <v>-</v>
      </c>
      <c r="AEM98" s="545" t="str">
        <f t="shared" ca="1" si="424"/>
        <v>-</v>
      </c>
      <c r="AEN98" s="545" t="str">
        <f t="shared" ca="1" si="424"/>
        <v>-</v>
      </c>
      <c r="AEO98" s="545" t="str">
        <f t="shared" ca="1" si="424"/>
        <v>-</v>
      </c>
      <c r="AEP98" s="545" t="str">
        <f t="shared" ca="1" si="424"/>
        <v>-</v>
      </c>
      <c r="AEQ98" s="545" t="str">
        <f t="shared" ca="1" si="424"/>
        <v>-</v>
      </c>
      <c r="AER98" s="545" t="str">
        <f t="shared" ca="1" si="424"/>
        <v>-</v>
      </c>
      <c r="AES98" s="545" t="str">
        <f t="shared" ca="1" si="425"/>
        <v>-</v>
      </c>
      <c r="AET98" s="545" t="str">
        <f t="shared" ca="1" si="425"/>
        <v>-</v>
      </c>
      <c r="AEU98" s="545" t="str">
        <f t="shared" ca="1" si="425"/>
        <v>-</v>
      </c>
      <c r="AEV98" s="545" t="str">
        <f t="shared" ca="1" si="425"/>
        <v>-</v>
      </c>
      <c r="AEW98" s="545" t="b">
        <f t="shared" ca="1" si="425"/>
        <v>1</v>
      </c>
      <c r="AEX98" s="535" cm="1">
        <f t="array" aca="1" ref="AEX98" ca="1">INDEX(AEX$13:AEX97,$B98+1,1)</f>
        <v>0</v>
      </c>
      <c r="AEY98" s="483">
        <v>0</v>
      </c>
    </row>
    <row r="99" spans="1:831" outlineLevel="2">
      <c r="A99" s="18">
        <f t="shared" si="221"/>
        <v>86</v>
      </c>
      <c r="B99" s="191">
        <f t="shared" ca="1" si="343"/>
        <v>51</v>
      </c>
      <c r="C99" s="458">
        <f t="shared" ca="1" si="225"/>
        <v>1200</v>
      </c>
      <c r="D99" s="119" t="str">
        <f t="shared" ca="1" si="226"/>
        <v>GSW</v>
      </c>
      <c r="E99" t="b">
        <v>0</v>
      </c>
      <c r="F99" t="b">
        <v>0</v>
      </c>
      <c r="G99" t="b">
        <f t="shared" si="426"/>
        <v>0</v>
      </c>
      <c r="H99" s="191">
        <f t="shared" ca="1" si="338"/>
        <v>35</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4</v>
      </c>
      <c r="N99" s="535" cm="1">
        <f t="array" aca="1" ref="N99" ca="1">INDEX(N$13:N98,$B99+1,1)</f>
        <v>3</v>
      </c>
      <c r="O99" s="535" cm="1">
        <f t="array" aca="1" ref="O99" ca="1">INDEX(O$13:O98,$B99+1,1)</f>
        <v>2</v>
      </c>
      <c r="P99" s="535" cm="1">
        <f t="array" aca="1" ref="P99" ca="1">INDEX(P$13:P98,$B99+1,1)</f>
        <v>0</v>
      </c>
      <c r="Q99" s="535" cm="1">
        <f t="array" aca="1" ref="Q99" ca="1">INDEX(Q$13:Q98,$B99+1,1)</f>
        <v>1</v>
      </c>
      <c r="R99" s="535" cm="1">
        <f t="array" aca="1" ref="R99" ca="1">INDEX(R$13:R98,$B99+1,1)</f>
        <v>1</v>
      </c>
      <c r="S99" s="535" cm="1">
        <f t="array" aca="1" ref="S99" ca="1">INDEX(S$13:S98,$B99+1,1)</f>
        <v>1</v>
      </c>
      <c r="T99" s="411">
        <f t="shared" ca="1" si="228"/>
        <v>2</v>
      </c>
      <c r="U99" s="411">
        <f t="shared" ca="1" si="228"/>
        <v>2</v>
      </c>
      <c r="V99" s="411">
        <f t="shared" ca="1" si="229"/>
        <v>2</v>
      </c>
      <c r="W99" s="777" t="b">
        <f t="shared" ca="1" si="230"/>
        <v>1</v>
      </c>
      <c r="X99" s="777" t="b">
        <f t="shared" ca="1" si="230"/>
        <v>1</v>
      </c>
      <c r="Y99" s="777" t="b">
        <f t="shared" ca="1" si="230"/>
        <v>1</v>
      </c>
      <c r="Z99" s="796" t="b" cm="1">
        <f t="array" aca="1" ref="Z99" ca="1">INDEX(Z$13:Z98,$B99+1,1)</f>
        <v>0</v>
      </c>
      <c r="AA99" s="411">
        <f t="shared" ca="1" si="328"/>
        <v>6</v>
      </c>
      <c r="AB99" s="411">
        <f t="shared" ca="1" si="231"/>
        <v>6</v>
      </c>
      <c r="AC99" s="535" cm="1">
        <f t="array" aca="1" ref="AC99" ca="1">INDEX(AC$13:AC98,$B99+1,1)</f>
        <v>6</v>
      </c>
      <c r="AD99" s="535" cm="1">
        <f t="array" aca="1" ref="AD99" ca="1">INDEX(AD$13:AD98,$B99+1,1)</f>
        <v>6</v>
      </c>
      <c r="AE99" s="535" cm="1">
        <f t="array" aca="1" ref="AE99" ca="1">INDEX(AE$13:AE98,$B99+1,1)</f>
        <v>0</v>
      </c>
      <c r="AF99" s="535" cm="1">
        <f t="array" aca="1" ref="AF99" ca="1">INDEX(AF$13:AF98,$B99+1,1)</f>
        <v>0</v>
      </c>
      <c r="AG99" s="535" cm="1">
        <f t="array" aca="1" ref="AG99" ca="1">INDEX(AG$13:AG98,$B99+1,1)</f>
        <v>0</v>
      </c>
      <c r="AH99" s="535" cm="1">
        <f t="array" aca="1" ref="AH99" ca="1">INDEX(AH$13:AH98,$B99+1,1)</f>
        <v>0</v>
      </c>
      <c r="AI99" s="87">
        <f t="shared" ca="1" si="350"/>
        <v>2</v>
      </c>
      <c r="AJ99" s="87">
        <f ca="1">INDEX(CHOOSE($N99,DataAutumn!i.AdultDrys,DataWinter!i.AdultDrys,DataSpring!i.AdultDrys),1,$T99)</f>
        <v>1</v>
      </c>
      <c r="AK99" s="475">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t="s">
        <v>1571</v>
      </c>
      <c r="BA99" s="312" t="str">
        <f ca="1">LEFT(BA98,LEN($BA$57))     &amp;    TEXT($H99," 00000 ")        &amp;      INDEX(i.ModelStructure,$I99,1)    &amp;" "
&amp; $D99                &amp;    " Past" &amp; TEXT($XV99,"??0%;;??0%;    ") &amp; IF($DK99=0," SFM","")&amp;IF($DK99=1," MFM","")&amp;IF($DK99=7," Mat","")&amp;IF($DQ99=TRUE,"&amp;BBT","    ")              &amp;      " TOL"&amp;INDEX(i.TOL_Desc,1,$N99)
&amp; " Scan"&amp;$AK99       &amp;    CHOOSE($K99+1," CFS"," GFS"," NFS")
&amp; " RR"&amp;TEXT(SUM($FD99:$FE99),"+00%;-00%;    ;@")
&amp; " EL"&amp;IF($EZ99="-","_Opt",TEXT($EZ99,"000%"))
&amp; " Emptys_"&amp;CHOOSE($AI99,"Free  ","Retain","Sell  ","Single")
&amp; " ("&amp;IF(OR($ZH99,AND($ZH99="-",$DD99)),"P","E")   &amp;IF(OR($ZJ99,AND($ZJ99="-",$DE99)),"T","t")        &amp;     "_F"&amp;IF($AAG99&lt;&gt;FALSE,3,0)+COUNTIF($ZY99:$AAC99,TRUE)+COUNTIF($BV99:$BW99,"&gt;0")&amp;IF($AAE99&lt;&gt;FALSE,3,0)+COUNTIF($BV99:$BW99,"&gt;0")&amp;"N"&amp;IF($AAJ99&lt;&gt;"-",$AAJ99,$DI99)&amp;IF($AAK99&lt;&gt;"-",$AAK99,$DJ99)&amp;"L"&amp;$AAV99&amp;$AAW99&amp;")"</f>
        <v>GHG 00035 SE GSW Past 35% MFM     TOLSpr Scan2 GFS RR+01% EL000% Emptys_Retain (PT_F33N11L11)</v>
      </c>
      <c r="BB99" s="8" t="str">
        <f ca="1">IF(COUNTIF($BA$13:$BA99,$BA99)=1,"-","Dup")</f>
        <v>-</v>
      </c>
      <c r="BC99" s="18"/>
      <c r="BD99" s="535" t="str" cm="1">
        <f t="array" aca="1" ref="BD99" ca="1">INDEX(BD$13:BD98,$B99+1,1)</f>
        <v>-</v>
      </c>
      <c r="BE99" s="535" t="str" cm="1">
        <f t="array" aca="1" ref="BE99" ca="1">INDEX(BE$13:BE98,$B99+1,1)</f>
        <v>-</v>
      </c>
      <c r="BF99" s="535" t="str" cm="1">
        <f t="array" aca="1" ref="BF99" ca="1">INDEX(BF$13:BF98,$B99+1,1)</f>
        <v>-</v>
      </c>
      <c r="BG99" s="535" t="str" cm="1">
        <f t="array" aca="1" ref="BG99" ca="1">INDEX(BG$13:BG98,$B99+1,1)</f>
        <v>-</v>
      </c>
      <c r="BH99" s="535" t="str" cm="1">
        <f t="array" aca="1" ref="BH99" ca="1">INDEX(BH$13:BH98,$B99+1,1)</f>
        <v>-</v>
      </c>
      <c r="BI99" s="535" t="str" cm="1">
        <f t="array" aca="1" ref="BI99" ca="1">INDEX(BI$13:BI98,$B99+1,1)</f>
        <v>-</v>
      </c>
      <c r="BJ99" s="535" t="str" cm="1">
        <f t="array" aca="1" ref="BJ99" ca="1">INDEX(BJ$13:BJ98,$B99+1,1)</f>
        <v>-</v>
      </c>
      <c r="BK99" s="535" t="str" cm="1">
        <f t="array" aca="1" ref="BK99" ca="1">INDEX(BK$13:BK98,$B99+1,1)</f>
        <v>-</v>
      </c>
      <c r="BL99" s="535" t="str" cm="1">
        <f t="array" aca="1" ref="BL99" ca="1">INDEX(BL$13:BL98,$B99+1,1)</f>
        <v>-</v>
      </c>
      <c r="BM99" s="18"/>
      <c r="BN99" s="411" t="b">
        <f t="shared" ca="1" si="387"/>
        <v>1</v>
      </c>
      <c r="BO99" s="411" t="str">
        <f t="shared" ca="1" si="387"/>
        <v>-</v>
      </c>
      <c r="BP99" s="411" t="b">
        <f t="shared" ca="1" si="387"/>
        <v>0</v>
      </c>
      <c r="BQ99" s="411" t="str">
        <f t="shared" ca="1" si="387"/>
        <v>-</v>
      </c>
      <c r="BR99" s="411" t="str">
        <f t="shared" ca="1" si="387"/>
        <v>-</v>
      </c>
      <c r="BS99" s="411" t="str">
        <f t="shared" ca="1" si="387"/>
        <v>-</v>
      </c>
      <c r="BT99" s="411" t="str">
        <f t="shared" ca="1" si="387"/>
        <v>-</v>
      </c>
      <c r="BU99" s="411" t="str">
        <f t="shared" ca="1" si="387"/>
        <v>-</v>
      </c>
      <c r="BV99" s="411" t="str">
        <f t="shared" ca="1" si="387"/>
        <v>-</v>
      </c>
      <c r="BW99" s="411" t="str">
        <f t="shared" ca="1" si="387"/>
        <v>-</v>
      </c>
      <c r="BX99" s="411" t="str">
        <f t="shared" ca="1" si="387"/>
        <v>-</v>
      </c>
      <c r="BY99" s="411" t="str">
        <f t="shared" ca="1" si="387"/>
        <v>-</v>
      </c>
      <c r="BZ99" s="411" t="b">
        <f t="shared" ca="1" si="387"/>
        <v>0</v>
      </c>
      <c r="CA99" s="87">
        <f t="shared" ca="1" si="387"/>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233"/>
        <v>-</v>
      </c>
      <c r="CI99" s="411">
        <f t="shared" ca="1" si="234"/>
        <v>1</v>
      </c>
      <c r="CJ99" s="411">
        <f t="shared" ca="1" si="234"/>
        <v>1</v>
      </c>
      <c r="CK99" s="535" t="str" cm="1">
        <f t="array" aca="1" ref="CK99" ca="1">INDEX(CK$13:CK98,$B99+1,1)</f>
        <v>-</v>
      </c>
      <c r="CL99" s="535" t="str" cm="1">
        <f t="array" aca="1" ref="CL99" ca="1">INDEX(CL$13:CL98,$B99+1,1)</f>
        <v>-</v>
      </c>
      <c r="CM99" s="535" t="str" cm="1">
        <f t="array" aca="1" ref="CM99" ca="1">INDEX(CM$13:CM98,$B99+1,1)</f>
        <v>-</v>
      </c>
      <c r="CN99" s="411" t="str">
        <f t="shared" ca="1" si="235"/>
        <v>-</v>
      </c>
      <c r="CO99" s="411">
        <f t="shared" ca="1" si="236"/>
        <v>1</v>
      </c>
      <c r="CP99" s="411">
        <f t="shared" ca="1" si="236"/>
        <v>1</v>
      </c>
      <c r="CQ99" s="535" t="str" cm="1">
        <f t="array" aca="1" ref="CQ99" ca="1">INDEX(CQ$13:CQ98,$B99+1,1)</f>
        <v>-</v>
      </c>
      <c r="CR99" s="411" t="str">
        <f t="shared" ca="1" si="237"/>
        <v>-</v>
      </c>
      <c r="CS99" s="411">
        <f t="shared" ca="1" si="238"/>
        <v>1</v>
      </c>
      <c r="CT99" s="535" t="str" cm="1">
        <f t="array" aca="1" ref="CT99" ca="1">INDEX(CT$13:CT98,$B99+1,1)</f>
        <v>-</v>
      </c>
      <c r="CU99" s="535" t="str" cm="1">
        <f t="array" aca="1" ref="CU99" ca="1">INDEX(CU$13:CU98,$B99+1,1)</f>
        <v>-</v>
      </c>
      <c r="CV99" s="411">
        <f t="shared" ca="1" si="239"/>
        <v>1</v>
      </c>
      <c r="CW99" s="535" t="str" cm="1">
        <f t="array" aca="1" ref="CW99" ca="1">INDEX(CW$13:CW98,$B99+1,1)</f>
        <v>-</v>
      </c>
      <c r="CX99" s="411" t="str">
        <f t="shared" ca="1" si="240"/>
        <v>-</v>
      </c>
      <c r="CY99" s="411">
        <f t="shared" ca="1" si="241"/>
        <v>1</v>
      </c>
      <c r="CZ99" s="411">
        <f t="shared" ca="1" si="241"/>
        <v>1</v>
      </c>
      <c r="DA99" s="535" cm="1">
        <f t="array" aca="1" ref="DA99" ca="1">INDEX(DA$13:DA98,$B99+1,1)</f>
        <v>720</v>
      </c>
      <c r="DB99" s="535" cm="1">
        <f t="array" aca="1" ref="DB99" ca="1">INDEX(DB$13:DB98,$B99+1,1)</f>
        <v>720</v>
      </c>
      <c r="DC99" s="18"/>
      <c r="DD99" s="535" t="b" cm="1">
        <f t="array" aca="1" ref="DD99" ca="1">INDEX(DD$13:DD98,$B99+1,1)</f>
        <v>1</v>
      </c>
      <c r="DE99" s="535" t="b" cm="1">
        <f t="array" aca="1" ref="DE99" ca="1">INDEX(DE$13:DE98,$B99+1,1)</f>
        <v>1</v>
      </c>
      <c r="DF99" s="535" t="b" cm="1">
        <f t="array" aca="1" ref="DF99" ca="1">INDEX(DF$13:DF98,$B99+1,1)</f>
        <v>1</v>
      </c>
      <c r="DG99" s="87">
        <f t="shared" ca="1" si="329"/>
        <v>0</v>
      </c>
      <c r="DH99" s="804" cm="1">
        <f t="array" aca="1" ref="DH99" ca="1">VALUE(IFERROR(VALUE($K99),0) &amp; _xlfn.SWITCH($CD99,"-",4,$CD99) &amp; $L99 &amp; $T99 &amp; "00" &amp; $N99 &amp; $AK99 &amp; $R99 &amp; _xlfn.SWITCH($AM99,3,1,$AM99) &amp; _xlfn.SWITCH($M99,4,0,$M99) &amp; _xlfn.SWITCH($AD99,6,1,$AD99))</f>
        <v>142200321201</v>
      </c>
      <c r="DI99" s="535" cm="1">
        <f t="array" aca="1" ref="DI99" ca="1">INDEX(DI$13:DI98,$B99+1,1)</f>
        <v>1</v>
      </c>
      <c r="DJ99" s="535" cm="1">
        <f t="array" aca="1" ref="DJ99" ca="1">INDEX(DJ$13:DJ98,$B99+1,1)</f>
        <v>1</v>
      </c>
      <c r="DK99" s="411">
        <f t="shared" ca="1" si="242"/>
        <v>1</v>
      </c>
      <c r="DL99" s="411">
        <f t="shared" ca="1" si="242"/>
        <v>60</v>
      </c>
      <c r="DM99" s="411" t="str">
        <f t="shared" ca="1" si="242"/>
        <v>-</v>
      </c>
      <c r="DN99" s="411" t="str">
        <f t="shared" ca="1" si="242"/>
        <v>-</v>
      </c>
      <c r="DO99" s="411" t="str">
        <f t="shared" ca="1" si="242"/>
        <v>-</v>
      </c>
      <c r="DP99" s="411" t="str">
        <f t="shared" ca="1" si="242"/>
        <v>-</v>
      </c>
      <c r="DQ99" s="411" t="b">
        <f t="shared" ca="1" si="243"/>
        <v>0</v>
      </c>
      <c r="DR99" s="411" t="str">
        <f t="shared" ca="1" si="441"/>
        <v>-</v>
      </c>
      <c r="DS99" s="411" t="str">
        <f t="shared" ca="1" si="441"/>
        <v>-</v>
      </c>
      <c r="DT99" s="411" t="str">
        <f t="shared" ca="1" si="441"/>
        <v>-</v>
      </c>
      <c r="DU99" s="411" t="str">
        <f t="shared" ca="1" si="441"/>
        <v>-</v>
      </c>
      <c r="DV99" s="411">
        <f t="shared" ca="1" si="441"/>
        <v>500</v>
      </c>
      <c r="DW99" s="411">
        <f t="shared" ca="1" si="441"/>
        <v>500</v>
      </c>
      <c r="DX99" s="411" t="str">
        <f t="shared" ca="1" si="441"/>
        <v>-</v>
      </c>
      <c r="DY99" s="411" t="str">
        <f t="shared" ca="1" si="441"/>
        <v>-</v>
      </c>
      <c r="DZ99" s="411" t="str">
        <f t="shared" ca="1" si="441"/>
        <v>-</v>
      </c>
      <c r="EA99" s="411" t="str">
        <f t="shared" ca="1" si="441"/>
        <v>-</v>
      </c>
      <c r="EB99" s="411" t="str">
        <f t="shared" ca="1" si="441"/>
        <v>-</v>
      </c>
      <c r="EC99" s="535" cm="1">
        <f t="array" aca="1" ref="EC99" ca="1">INDEX(EC$13:EC98,$B99+1,1)</f>
        <v>0</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535" cm="1">
        <f t="array" aca="1" ref="EN99" ca="1">INDEX(EN$13:EN98,$B99+1,1)</f>
        <v>999999</v>
      </c>
      <c r="EO99" s="535" cm="1">
        <f t="array" aca="1" ref="EO99" ca="1">INDEX(EO$13:EO98,$B99+1,1)</f>
        <v>999999</v>
      </c>
      <c r="EP99" s="782">
        <f t="shared" ca="1" si="246"/>
        <v>0</v>
      </c>
      <c r="EQ99" s="782">
        <f t="shared" ca="1" si="246"/>
        <v>0</v>
      </c>
      <c r="ER99" s="782">
        <f t="shared" ca="1" si="246"/>
        <v>999999</v>
      </c>
      <c r="ES99" s="800" t="str">
        <f t="shared" ca="1" si="330"/>
        <v>-</v>
      </c>
      <c r="ET99" s="800" t="str">
        <f t="shared" ca="1" si="247"/>
        <v>-</v>
      </c>
      <c r="EU99" s="801" t="str">
        <f t="shared" ca="1" si="248"/>
        <v>-</v>
      </c>
      <c r="EV99" s="802" t="str">
        <f t="shared" ca="1" si="427"/>
        <v>-</v>
      </c>
      <c r="EW99" s="781">
        <f t="shared" ca="1" si="249"/>
        <v>999999</v>
      </c>
      <c r="EX99" s="779">
        <f t="shared" ca="1" si="332"/>
        <v>999999</v>
      </c>
      <c r="EY99" s="780">
        <f t="shared" ca="1" si="333"/>
        <v>999999</v>
      </c>
      <c r="EZ99" s="727" cm="1">
        <f t="array" aca="1" ref="EZ99" ca="1">INDEX(i.ELMated,$AB99+1,1)</f>
        <v>0</v>
      </c>
      <c r="FA99" s="728" cm="1">
        <f t="array" aca="1" ref="FA99" ca="1">INDEX(i.ELMatedEst,$AA99+1,$T99)</f>
        <v>0</v>
      </c>
      <c r="FB99" s="535" t="str" cm="1">
        <f t="array" aca="1" ref="FB99" ca="1">INDEX(FB$13:FB98,$B99+1,1)</f>
        <v>-</v>
      </c>
      <c r="FC99" s="535" t="str" cm="1">
        <f t="array" aca="1" ref="FC99" ca="1">INDEX(FC$13:FC98,$B99+1,1)</f>
        <v>-</v>
      </c>
      <c r="FD99" s="664">
        <f t="shared" ca="1" si="250"/>
        <v>0</v>
      </c>
      <c r="FE99" s="666">
        <f t="shared" ca="1" si="251"/>
        <v>5.0000000000000001E-3</v>
      </c>
      <c r="FF99" s="191">
        <f t="shared" ca="1" si="339"/>
        <v>0.95</v>
      </c>
      <c r="FG99" s="667">
        <f t="shared" ca="1" si="252"/>
        <v>0.12</v>
      </c>
      <c r="FH99" s="667">
        <f ca="1">INDEX(CHOOSE($N99,DataAutumn!i.EL_PropnSold,DataWinter!i.EL_PropnSold,DataSpring!i.EL_PropnSold),$AI99,$T99)*INDEX(i.ELMatedEst,$AB99+1,$T99)*i.dAdultRR_ELPropSold
+INDEX(i.dryman,($AJ99-1)*4+$AI99,FH$7)</f>
        <v>0</v>
      </c>
      <c r="FI99" s="667">
        <f ca="1">INDEX(CHOOSE($N99,DataAutumn!i.EL_PropnSold,DataWinter!i.EL_PropnSold,DataSpring!i.EL_PropnSold),$AI99,$T99)*INDEX(i.ELMatedEst,$AB99+1,$T99)*i.dAdultRR_ELPropSold
+INDEX(i.dryman,($AJ99-1)*4+$AI99,FI$7)</f>
        <v>3.125E-2</v>
      </c>
      <c r="FJ99" s="667">
        <f ca="1">INDEX(CHOOSE($N99,DataAutumn!i.EL_PropnSold,DataWinter!i.EL_PropnSold,DataSpring!i.EL_PropnSold),$AI99,$T99)*INDEX(i.ELMatedEst,$AB99+1,$T99)*i.dAdultRR_ELPropSold
+INDEX(i.dryman,($AJ99-1)*4+$AI99,FJ$7)</f>
        <v>3.125E-2</v>
      </c>
      <c r="FK99" s="667">
        <f ca="1">INDEX(CHOOSE($N99,DataAutumn!i.EL_PropnSold,DataWinter!i.EL_PropnSold,DataSpring!i.EL_PropnSold),$AI99,$T99)*INDEX(i.ELMatedEst,$AB99+1,$T99)*i.dAdultRR_ELPropSold
+INDEX(i.dryman,($AJ99-1)*4+$AI99,FK$7)</f>
        <v>3.125E-2</v>
      </c>
      <c r="FL99" s="668">
        <f ca="1">INDEX(CHOOSE($N99,DataAutumn!i.EL_PropnSold,DataWinter!i.EL_PropnSold,DataSpring!i.EL_PropnSold),$AI99,$T99)*INDEX(i.ELMatedEst,$AB99+1,$T99)*i.dAdultLSurv_ELPropSold</f>
        <v>0</v>
      </c>
      <c r="FM99" s="666" t="b">
        <f t="shared" ca="1" si="253"/>
        <v>0</v>
      </c>
      <c r="FN99" s="666" t="b">
        <f t="shared" ca="1" si="253"/>
        <v>0</v>
      </c>
      <c r="FO99" s="716" t="b">
        <f t="shared" ca="1" si="254"/>
        <v>1</v>
      </c>
      <c r="FP99" s="666" t="b">
        <f t="shared" ca="1" si="253"/>
        <v>0</v>
      </c>
      <c r="FQ99" s="668">
        <f t="shared" ca="1" si="255"/>
        <v>1</v>
      </c>
      <c r="FR99" s="669">
        <f t="shared" ca="1" si="256"/>
        <v>0</v>
      </c>
      <c r="FS99" s="670" t="b">
        <f t="shared" ca="1" si="257"/>
        <v>0</v>
      </c>
      <c r="FT99" s="665" t="b">
        <f t="shared" ca="1" si="258"/>
        <v>0</v>
      </c>
      <c r="FU99" s="411" t="b">
        <f t="shared" ca="1" si="258"/>
        <v>0</v>
      </c>
      <c r="FV99" s="411" t="b">
        <f t="shared" ca="1" si="258"/>
        <v>1</v>
      </c>
      <c r="FW99" s="87">
        <f t="shared" si="259"/>
        <v>2</v>
      </c>
      <c r="FX99" s="87">
        <f t="shared" si="259"/>
        <v>2</v>
      </c>
      <c r="FY99" s="411">
        <f t="shared" ca="1" si="260"/>
        <v>1</v>
      </c>
      <c r="FZ99" s="411">
        <f t="shared" ca="1" si="261"/>
        <v>1</v>
      </c>
      <c r="GA99" s="411">
        <f t="shared" ca="1" si="261"/>
        <v>1</v>
      </c>
      <c r="GB99" s="411">
        <f t="shared" ca="1" si="262"/>
        <v>1</v>
      </c>
      <c r="GC99" s="411">
        <f t="shared" ca="1" si="263"/>
        <v>0.35</v>
      </c>
      <c r="GD99" s="411" t="b">
        <f t="shared" ca="1" si="263"/>
        <v>1</v>
      </c>
      <c r="GE99" s="411" t="b">
        <f t="shared" ca="1" si="263"/>
        <v>0</v>
      </c>
      <c r="GF99" s="411" t="b">
        <f t="shared" ca="1" si="263"/>
        <v>0</v>
      </c>
      <c r="GG99" s="411" t="b">
        <f t="shared" ca="1" si="263"/>
        <v>0</v>
      </c>
      <c r="GH99" s="87">
        <f t="shared" ca="1" si="443"/>
        <v>1</v>
      </c>
      <c r="GI99" s="87">
        <f t="shared" ca="1" si="443"/>
        <v>1</v>
      </c>
      <c r="GJ99" s="87">
        <f t="shared" ca="1" si="443"/>
        <v>1</v>
      </c>
      <c r="GK99" s="87">
        <f t="shared" ca="1" si="443"/>
        <v>1</v>
      </c>
      <c r="GL99" s="87">
        <f t="shared" ca="1" si="443"/>
        <v>1</v>
      </c>
      <c r="GM99" s="87">
        <f t="shared" ca="1" si="443"/>
        <v>1</v>
      </c>
      <c r="GN99" s="87">
        <f t="shared" ca="1" si="443"/>
        <v>1</v>
      </c>
      <c r="GO99" s="87">
        <f t="shared" ca="1" si="443"/>
        <v>1</v>
      </c>
      <c r="GP99" s="535" cm="1">
        <f t="array" aca="1" ref="GP99" ca="1">INDEX(GP$13:GP98,$B99+1,1)</f>
        <v>0</v>
      </c>
      <c r="GQ99" s="535" cm="1">
        <f t="array" aca="1" ref="GQ99" ca="1">INDEX(GQ$13:GQ98,$B99+1,1)</f>
        <v>0</v>
      </c>
      <c r="GR99" s="535" cm="1">
        <f t="array" aca="1" ref="GR99" ca="1">INDEX(GR$13:GR98,$B99+1,1)</f>
        <v>0</v>
      </c>
      <c r="GS99" s="535" cm="1">
        <f t="array" aca="1" ref="GS99" ca="1">INDEX(GS$13:GS98,$B99+1,1)</f>
        <v>0</v>
      </c>
      <c r="GT99" s="411" cm="1">
        <f t="array" aca="1" ref="GT99" ca="1">INDEX(i.dse_type,1,$L99)</f>
        <v>0</v>
      </c>
      <c r="GU99" s="535" t="str" cm="1">
        <f t="array" aca="1" ref="GU99" ca="1">INDEX(GU$13:GU98,$B99+1,1)</f>
        <v>-</v>
      </c>
      <c r="GV99" s="535" t="str" cm="1">
        <f t="array" aca="1" ref="GV99" ca="1">INDEX(GV$13:GV98,$B99+1,1)</f>
        <v>-</v>
      </c>
      <c r="GW99" s="535" t="str" cm="1">
        <f t="array" aca="1" ref="GW99" ca="1">INDEX(GW$13:GW98,$B99+1,1)</f>
        <v>-</v>
      </c>
      <c r="GX99" s="18"/>
      <c r="GY99" s="535" t="str" cm="1">
        <f t="array" aca="1" ref="GY99" ca="1">INDEX(GY$13:GY98,$B99+1,1)</f>
        <v>-</v>
      </c>
      <c r="GZ99" s="535" t="str" cm="1">
        <f t="array" aca="1" ref="GZ99" ca="1">INDEX(GZ$13:GZ98,$B99+1,1)</f>
        <v>-</v>
      </c>
      <c r="HA99" s="535" t="str" cm="1">
        <f t="array" aca="1" ref="HA99" ca="1">INDEX(HA$13:HA98,$B99+1,1)</f>
        <v>-</v>
      </c>
      <c r="HB99" s="411">
        <f t="shared" si="334"/>
        <v>0</v>
      </c>
      <c r="HC99" s="535" t="str" cm="1">
        <f t="array" aca="1" ref="HC99" ca="1">INDEX(HC$13:HC98,$B99+1,1)</f>
        <v>-</v>
      </c>
      <c r="HD99" s="535" cm="1">
        <f t="array" aca="1" ref="HD99" ca="1">INDEX(HD$13:HD98,$B99+1,1)</f>
        <v>1</v>
      </c>
      <c r="HE99" s="535" cm="1">
        <f t="array" aca="1" ref="HE99" ca="1">INDEX(HE$13:HE98,$B99+1,1)</f>
        <v>1</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535" t="str" cm="1">
        <f t="array" aca="1" ref="HU99" ca="1">INDEX(HU$13:HU98,$B99+1,1)</f>
        <v>-</v>
      </c>
      <c r="HV99" s="535" t="str" cm="1">
        <f t="array" aca="1" ref="HV99" ca="1">INDEX(HV$13:HV98,$B99+1,1)</f>
        <v>-</v>
      </c>
      <c r="HW99" s="535" t="str" cm="1">
        <f t="array" aca="1" ref="HW99" ca="1">INDEX(HW$13:HW98,$B99+1,1)</f>
        <v>-</v>
      </c>
      <c r="HX99" s="535" t="str" cm="1">
        <f t="array" aca="1" ref="HX99" ca="1">INDEX(HX$13:HX98,$B99+1,1)</f>
        <v>-</v>
      </c>
      <c r="HY99" s="535" t="str" cm="1">
        <f t="array" aca="1" ref="HY99" ca="1">INDEX(HY$13:HY98,$B99+1,1)</f>
        <v>-</v>
      </c>
      <c r="HZ99" s="535" t="str" cm="1">
        <f t="array" aca="1" ref="HZ99" ca="1">INDEX(HZ$13:HZ98,$B99+1,1)</f>
        <v>-</v>
      </c>
      <c r="IA99" s="535" cm="1">
        <f t="array" aca="1" ref="IA99" ca="1">INDEX(IA$13:IA98,$B99+1,1)</f>
        <v>0</v>
      </c>
      <c r="IB99" s="535" t="str" cm="1">
        <f t="array" aca="1" ref="IB99" ca="1">INDEX(IB$13:IB98,$B99+1,1)</f>
        <v>-</v>
      </c>
      <c r="IC99" s="535" cm="1">
        <f t="array" aca="1" ref="IC99" ca="1">INDEX(IC$13:IC98,$B99+1,1)</f>
        <v>1</v>
      </c>
      <c r="ID99" s="727">
        <f t="shared" si="265"/>
        <v>0</v>
      </c>
      <c r="IE99" s="727">
        <f t="shared" si="265"/>
        <v>0</v>
      </c>
      <c r="IF99" s="727">
        <f t="shared" si="265"/>
        <v>0</v>
      </c>
      <c r="IG99" s="727">
        <f t="shared" si="266"/>
        <v>0</v>
      </c>
      <c r="IH99" s="727">
        <f t="shared" si="266"/>
        <v>0</v>
      </c>
      <c r="II99" s="727">
        <f t="shared" si="266"/>
        <v>0</v>
      </c>
      <c r="IJ99" s="535" cm="1">
        <f t="array" aca="1" ref="IJ99" ca="1">INDEX(IJ$13:IJ98,$B99+1,1)</f>
        <v>0</v>
      </c>
      <c r="IK99" s="727">
        <f t="shared" si="267"/>
        <v>1</v>
      </c>
      <c r="IL99" s="727">
        <f t="shared" si="267"/>
        <v>0</v>
      </c>
      <c r="IM99" s="727">
        <f t="shared" si="267"/>
        <v>0</v>
      </c>
      <c r="IN99" s="727">
        <f t="shared" si="267"/>
        <v>0</v>
      </c>
      <c r="IO99" s="535" cm="1">
        <f t="array" aca="1" ref="IO99" ca="1">INDEX(IO$13:IO98,$B99+1,1)</f>
        <v>0</v>
      </c>
      <c r="IP99" s="727">
        <f t="shared" si="267"/>
        <v>0</v>
      </c>
      <c r="IQ99" s="18"/>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t="str" cm="1">
        <f t="array" aca="1" ref="JB99" ca="1">INDEX(JB$13:JB98,$B99+1,1)</f>
        <v>-</v>
      </c>
      <c r="JC99" s="535" t="str" cm="1">
        <f t="array" aca="1" ref="JC99" ca="1">INDEX(JC$13:JC98,$B99+1,1)</f>
        <v>-</v>
      </c>
      <c r="JD99" s="535" t="str" cm="1">
        <f t="array" aca="1" ref="JD99" ca="1">INDEX(JD$13:JD98,$B99+1,1)</f>
        <v>-</v>
      </c>
      <c r="JE99" s="535" t="str" cm="1">
        <f t="array" aca="1" ref="JE99" ca="1">INDEX(JE$13:JE98,$B99+1,1)</f>
        <v>-</v>
      </c>
      <c r="JF99" s="535" t="str" cm="1">
        <f t="array" aca="1" ref="JF99" ca="1">INDEX(JF$13:JF98,$B99+1,1)</f>
        <v>-</v>
      </c>
      <c r="JG99" s="535" t="str" cm="1">
        <f t="array" aca="1" ref="JG99" ca="1">INDEX(JG$13:JG98,$B99+1,1)</f>
        <v>-</v>
      </c>
      <c r="JH99" s="535" cm="1">
        <f t="array" aca="1" ref="JH99" ca="1">INDEX(JH$13:JH98,$B99+1,1)</f>
        <v>0</v>
      </c>
      <c r="JI99" s="535" cm="1">
        <f t="array" aca="1" ref="JI99" ca="1">INDEX(JI$13:JI98,$B99+1,1)</f>
        <v>0</v>
      </c>
      <c r="JJ99" s="545" cm="1">
        <f t="array" aca="1" ref="JJ99" ca="1">IF(AND($N99=JJ$10,$AS99&lt;&gt;0),INDEX(i.LTWFeedLevels,$AS99,12),0)</f>
        <v>0</v>
      </c>
      <c r="JK99" s="630" cm="1">
        <f t="array" aca="1" ref="JK99" ca="1">IF(AND($N99=JK$10,$AT99&lt;&gt;0),INDEX(i.LTWFeedLevels,$AT99,12),0)</f>
        <v>0</v>
      </c>
      <c r="JL99" s="457">
        <f t="shared" ca="1" si="428"/>
        <v>0</v>
      </c>
      <c r="JM99" s="457">
        <f t="shared" ca="1" si="429"/>
        <v>0</v>
      </c>
      <c r="JN99" s="457">
        <f t="shared" ca="1" si="430"/>
        <v>0</v>
      </c>
      <c r="JO99" s="545" cm="1">
        <f t="array" aca="1" ref="JO99" ca="1">IF(AND($N99=JO$10,$AS99&lt;&gt;0),INDEX(i.LTWFeedLevels,$AS99,12),0)</f>
        <v>0</v>
      </c>
      <c r="JP99" s="630" cm="1">
        <f t="array" aca="1" ref="JP99" ca="1">IF(AND($N99=JP$10,$AT99&lt;&gt;0),INDEX(i.LTWFeedLevels,$AT99,12),0)</f>
        <v>0</v>
      </c>
      <c r="JQ99" s="457">
        <f t="shared" ca="1" si="431"/>
        <v>0</v>
      </c>
      <c r="JR99" s="457">
        <f t="shared" ca="1" si="432"/>
        <v>0</v>
      </c>
      <c r="JS99" s="457">
        <f t="shared" ca="1" si="433"/>
        <v>0</v>
      </c>
      <c r="JT99" s="545" cm="1">
        <f t="array" aca="1" ref="JT99" ca="1">IF(AND($N99=JT$10,$AS99&lt;&gt;0),INDEX(i.LTWFeedLevels,$AS99,12),0)</f>
        <v>0</v>
      </c>
      <c r="JU99" s="630" cm="1">
        <f t="array" aca="1" ref="JU99" ca="1">IF(AND($N99=JU$10,$AT99&lt;&gt;0),INDEX(i.LTWFeedLevels,$AT99,12),0)</f>
        <v>0</v>
      </c>
      <c r="JV99" s="457">
        <f t="shared" ca="1" si="434"/>
        <v>0</v>
      </c>
      <c r="JW99" s="457">
        <f t="shared" ca="1" si="435"/>
        <v>0</v>
      </c>
      <c r="JX99" s="457">
        <f t="shared" ca="1" si="436"/>
        <v>0</v>
      </c>
      <c r="JY99" s="189">
        <f t="shared" ca="1" si="437"/>
        <v>0</v>
      </c>
      <c r="JZ99" s="189">
        <f t="shared" ca="1" si="437"/>
        <v>0</v>
      </c>
      <c r="KA99" s="189">
        <f t="shared" ca="1" si="437"/>
        <v>0</v>
      </c>
      <c r="KB99" s="189">
        <f t="shared" ca="1" si="437"/>
        <v>0</v>
      </c>
      <c r="KC99" s="189">
        <f t="shared" ca="1" si="437"/>
        <v>0</v>
      </c>
      <c r="KD99" s="189">
        <f t="shared" ca="1" si="391"/>
        <v>0</v>
      </c>
      <c r="KE99" s="189">
        <f t="shared" ca="1" si="391"/>
        <v>0</v>
      </c>
      <c r="KF99" s="189">
        <f t="shared" ca="1" si="391"/>
        <v>0</v>
      </c>
      <c r="KG99" s="189">
        <f t="shared" ca="1" si="391"/>
        <v>0</v>
      </c>
      <c r="KH99" s="189">
        <f t="shared" ca="1" si="391"/>
        <v>0</v>
      </c>
      <c r="KI99" s="189">
        <f t="shared" ca="1" si="391"/>
        <v>0</v>
      </c>
      <c r="KJ99" s="189">
        <f t="shared" ca="1" si="391"/>
        <v>0</v>
      </c>
      <c r="KK99" s="189">
        <f t="shared" ca="1" si="391"/>
        <v>0</v>
      </c>
      <c r="KL99" s="189">
        <f t="shared" ca="1" si="391"/>
        <v>0</v>
      </c>
      <c r="KM99" s="189">
        <f t="shared" ca="1" si="391"/>
        <v>0</v>
      </c>
      <c r="KN99" s="189">
        <f t="shared" ca="1" si="392"/>
        <v>0</v>
      </c>
      <c r="KO99" s="189">
        <f t="shared" ca="1" si="392"/>
        <v>0</v>
      </c>
      <c r="KP99" s="189">
        <f t="shared" ca="1" si="392"/>
        <v>0</v>
      </c>
      <c r="KQ99" s="189">
        <f t="shared" ca="1" si="392"/>
        <v>0</v>
      </c>
      <c r="KR99" s="189">
        <f t="shared" ca="1" si="392"/>
        <v>0</v>
      </c>
      <c r="KS99" s="189">
        <f t="shared" ca="1" si="392"/>
        <v>0</v>
      </c>
      <c r="KT99" s="189">
        <f t="shared" ca="1" si="392"/>
        <v>0</v>
      </c>
      <c r="KU99" s="189">
        <f t="shared" ca="1" si="392"/>
        <v>0</v>
      </c>
      <c r="KV99" s="189">
        <f t="shared" ca="1" si="392"/>
        <v>0</v>
      </c>
      <c r="KW99" s="189">
        <f t="shared" ca="1" si="392"/>
        <v>0</v>
      </c>
      <c r="KX99" s="189">
        <f t="shared" ca="1" si="393"/>
        <v>0</v>
      </c>
      <c r="KY99" s="189">
        <f t="shared" ca="1" si="393"/>
        <v>0</v>
      </c>
      <c r="KZ99" s="189">
        <f t="shared" ca="1" si="393"/>
        <v>0</v>
      </c>
      <c r="LA99" s="189">
        <f t="shared" ca="1" si="393"/>
        <v>0</v>
      </c>
      <c r="LB99" s="189">
        <f t="shared" ca="1" si="393"/>
        <v>0</v>
      </c>
      <c r="LC99" s="189">
        <f t="shared" ca="1" si="393"/>
        <v>0</v>
      </c>
      <c r="LD99" s="189">
        <f t="shared" ca="1" si="393"/>
        <v>0</v>
      </c>
      <c r="LE99" s="189">
        <f t="shared" ca="1" si="393"/>
        <v>0</v>
      </c>
      <c r="LF99" s="189">
        <f t="shared" ca="1" si="393"/>
        <v>0</v>
      </c>
      <c r="LG99" s="189">
        <f t="shared" ca="1" si="393"/>
        <v>0</v>
      </c>
      <c r="LH99" s="189">
        <f t="shared" ca="1" si="394"/>
        <v>0</v>
      </c>
      <c r="LI99" s="189">
        <f t="shared" ca="1" si="394"/>
        <v>0</v>
      </c>
      <c r="LJ99" s="189">
        <f t="shared" ca="1" si="394"/>
        <v>0</v>
      </c>
      <c r="LK99" s="189">
        <f t="shared" ca="1" si="394"/>
        <v>0</v>
      </c>
      <c r="LL99" s="189">
        <f t="shared" ca="1" si="394"/>
        <v>0</v>
      </c>
      <c r="LM99" s="189">
        <f t="shared" ca="1" si="394"/>
        <v>0</v>
      </c>
      <c r="LN99" s="189">
        <f t="shared" ca="1" si="394"/>
        <v>0</v>
      </c>
      <c r="LO99" s="189">
        <f t="shared" ca="1" si="394"/>
        <v>0</v>
      </c>
      <c r="LP99" s="189">
        <f t="shared" ca="1" si="394"/>
        <v>0</v>
      </c>
      <c r="LQ99" s="189">
        <f t="shared" ca="1" si="394"/>
        <v>0</v>
      </c>
      <c r="LR99" s="189">
        <f t="shared" ca="1" si="395"/>
        <v>0</v>
      </c>
      <c r="LS99" s="189">
        <f t="shared" ca="1" si="395"/>
        <v>0</v>
      </c>
      <c r="LT99" s="189">
        <f t="shared" ca="1" si="395"/>
        <v>0</v>
      </c>
      <c r="LU99" s="189">
        <f t="shared" ca="1" si="395"/>
        <v>0</v>
      </c>
      <c r="LV99" s="189">
        <f t="shared" ca="1" si="395"/>
        <v>0</v>
      </c>
      <c r="LW99" s="189">
        <f t="shared" ca="1" si="395"/>
        <v>0</v>
      </c>
      <c r="LX99" s="189">
        <f t="shared" ca="1" si="395"/>
        <v>0</v>
      </c>
      <c r="LY99" s="189">
        <f t="shared" ca="1" si="395"/>
        <v>0</v>
      </c>
      <c r="LZ99" s="189">
        <f t="shared" ca="1" si="395"/>
        <v>0</v>
      </c>
      <c r="MA99" s="189">
        <f t="shared" ca="1" si="395"/>
        <v>0</v>
      </c>
      <c r="MB99" s="189">
        <f t="shared" ca="1" si="395"/>
        <v>0</v>
      </c>
      <c r="MC99" s="189">
        <f t="shared" ca="1" si="395"/>
        <v>0</v>
      </c>
      <c r="MD99" s="189">
        <f t="shared" ca="1" si="395"/>
        <v>0</v>
      </c>
      <c r="ME99" s="189">
        <f t="shared" ca="1" si="395"/>
        <v>0</v>
      </c>
      <c r="MF99" s="189">
        <f t="shared" ca="1" si="395"/>
        <v>0</v>
      </c>
      <c r="MG99" s="189">
        <f t="shared" ca="1" si="390"/>
        <v>0</v>
      </c>
      <c r="MH99" s="189">
        <f t="shared" ca="1" si="390"/>
        <v>0</v>
      </c>
      <c r="MI99" s="189">
        <f t="shared" ca="1" si="390"/>
        <v>0</v>
      </c>
      <c r="MJ99" s="189">
        <f t="shared" ca="1" si="390"/>
        <v>0</v>
      </c>
      <c r="MK99" s="189">
        <f t="shared" ca="1" si="390"/>
        <v>0</v>
      </c>
      <c r="ML99" s="189">
        <f t="shared" ca="1" si="390"/>
        <v>0</v>
      </c>
      <c r="MM99" s="189">
        <f t="shared" ca="1" si="390"/>
        <v>0</v>
      </c>
      <c r="MN99" s="189">
        <f t="shared" ca="1" si="390"/>
        <v>0</v>
      </c>
      <c r="MO99" s="189">
        <f t="shared" ca="1" si="390"/>
        <v>0</v>
      </c>
      <c r="MP99" s="189">
        <f t="shared" ca="1" si="388"/>
        <v>0</v>
      </c>
      <c r="MQ99" s="189">
        <f t="shared" ca="1" si="388"/>
        <v>0</v>
      </c>
      <c r="MR99" s="189">
        <f t="shared" ca="1" si="388"/>
        <v>0</v>
      </c>
      <c r="MS99" s="557">
        <f t="shared" ca="1" si="438"/>
        <v>0</v>
      </c>
      <c r="MT99" s="557">
        <f t="shared" ca="1" si="438"/>
        <v>0</v>
      </c>
      <c r="MU99" s="557">
        <f t="shared" ca="1" si="438"/>
        <v>0</v>
      </c>
      <c r="MV99" s="557">
        <f t="shared" ca="1" si="438"/>
        <v>0</v>
      </c>
      <c r="MW99" s="557">
        <f t="shared" ca="1" si="438"/>
        <v>0</v>
      </c>
      <c r="MX99" s="557">
        <f t="shared" ca="1" si="396"/>
        <v>0</v>
      </c>
      <c r="MY99" s="557">
        <f t="shared" ca="1" si="396"/>
        <v>0</v>
      </c>
      <c r="MZ99" s="557">
        <f t="shared" ca="1" si="396"/>
        <v>0</v>
      </c>
      <c r="NA99" s="557">
        <f t="shared" ca="1" si="396"/>
        <v>0</v>
      </c>
      <c r="NB99" s="557">
        <f t="shared" ca="1" si="396"/>
        <v>0</v>
      </c>
      <c r="NC99" s="557">
        <f t="shared" ca="1" si="396"/>
        <v>0</v>
      </c>
      <c r="ND99" s="557">
        <f t="shared" ca="1" si="396"/>
        <v>0</v>
      </c>
      <c r="NE99" s="557">
        <f t="shared" ca="1" si="396"/>
        <v>0</v>
      </c>
      <c r="NF99" s="557">
        <f t="shared" ca="1" si="396"/>
        <v>0</v>
      </c>
      <c r="NG99" s="557">
        <f t="shared" ca="1" si="396"/>
        <v>0</v>
      </c>
      <c r="NH99" s="557">
        <f t="shared" ca="1" si="397"/>
        <v>0</v>
      </c>
      <c r="NI99" s="557">
        <f t="shared" ca="1" si="397"/>
        <v>0</v>
      </c>
      <c r="NJ99" s="557">
        <f t="shared" ca="1" si="397"/>
        <v>0</v>
      </c>
      <c r="NK99" s="557">
        <f t="shared" ca="1" si="397"/>
        <v>0</v>
      </c>
      <c r="NL99" s="557">
        <f t="shared" ca="1" si="397"/>
        <v>0</v>
      </c>
      <c r="NM99" s="557">
        <f t="shared" ca="1" si="397"/>
        <v>0</v>
      </c>
      <c r="NN99" s="557">
        <f t="shared" ca="1" si="397"/>
        <v>0</v>
      </c>
      <c r="NO99" s="557">
        <f t="shared" ca="1" si="397"/>
        <v>0</v>
      </c>
      <c r="NP99" s="557">
        <f t="shared" ca="1" si="397"/>
        <v>0</v>
      </c>
      <c r="NQ99" s="557">
        <f t="shared" ca="1" si="397"/>
        <v>0</v>
      </c>
      <c r="NR99" s="557">
        <f t="shared" ca="1" si="398"/>
        <v>0</v>
      </c>
      <c r="NS99" s="557">
        <f t="shared" ca="1" si="398"/>
        <v>0</v>
      </c>
      <c r="NT99" s="557">
        <f t="shared" ca="1" si="398"/>
        <v>0</v>
      </c>
      <c r="NU99" s="557">
        <f t="shared" ca="1" si="398"/>
        <v>0</v>
      </c>
      <c r="NV99" s="557">
        <f t="shared" ca="1" si="398"/>
        <v>0</v>
      </c>
      <c r="NW99" s="557">
        <f t="shared" ca="1" si="398"/>
        <v>0</v>
      </c>
      <c r="NX99" s="557">
        <f t="shared" ca="1" si="398"/>
        <v>0</v>
      </c>
      <c r="NY99" s="557">
        <f t="shared" ca="1" si="398"/>
        <v>0</v>
      </c>
      <c r="NZ99" s="557">
        <f t="shared" ca="1" si="398"/>
        <v>0</v>
      </c>
      <c r="OA99" s="557">
        <f t="shared" ca="1" si="398"/>
        <v>0</v>
      </c>
      <c r="OB99" s="557">
        <f t="shared" ca="1" si="399"/>
        <v>0</v>
      </c>
      <c r="OC99" s="557">
        <f t="shared" ca="1" si="399"/>
        <v>0</v>
      </c>
      <c r="OD99" s="557">
        <f t="shared" ca="1" si="399"/>
        <v>0</v>
      </c>
      <c r="OE99" s="557">
        <f t="shared" ca="1" si="399"/>
        <v>0</v>
      </c>
      <c r="OF99" s="557">
        <f t="shared" ca="1" si="399"/>
        <v>0</v>
      </c>
      <c r="OG99" s="557">
        <f t="shared" ca="1" si="399"/>
        <v>0</v>
      </c>
      <c r="OH99" s="557">
        <f t="shared" ca="1" si="399"/>
        <v>0</v>
      </c>
      <c r="OI99" s="557">
        <f t="shared" ca="1" si="399"/>
        <v>0</v>
      </c>
      <c r="OJ99" s="557">
        <f t="shared" ca="1" si="399"/>
        <v>0</v>
      </c>
      <c r="OK99" s="557">
        <f t="shared" ca="1" si="399"/>
        <v>0</v>
      </c>
      <c r="OL99" s="557">
        <f t="shared" ca="1" si="400"/>
        <v>0</v>
      </c>
      <c r="OM99" s="557">
        <f t="shared" ca="1" si="400"/>
        <v>0</v>
      </c>
      <c r="ON99" s="557">
        <f t="shared" ca="1" si="400"/>
        <v>0</v>
      </c>
      <c r="OO99" s="557">
        <f t="shared" ca="1" si="400"/>
        <v>0</v>
      </c>
      <c r="OP99" s="557">
        <f t="shared" ca="1" si="400"/>
        <v>0</v>
      </c>
      <c r="OQ99" s="557">
        <f t="shared" ca="1" si="400"/>
        <v>0</v>
      </c>
      <c r="OR99" s="557">
        <f t="shared" ca="1" si="400"/>
        <v>0</v>
      </c>
      <c r="OS99" s="557">
        <f t="shared" ca="1" si="400"/>
        <v>0</v>
      </c>
      <c r="OT99" s="557">
        <f t="shared" ca="1" si="400"/>
        <v>0</v>
      </c>
      <c r="OU99" s="557">
        <f t="shared" ca="1" si="400"/>
        <v>0</v>
      </c>
      <c r="OV99" s="557">
        <f t="shared" ca="1" si="401"/>
        <v>0</v>
      </c>
      <c r="OW99" s="557">
        <f t="shared" ca="1" si="401"/>
        <v>0</v>
      </c>
      <c r="OX99" s="557">
        <f t="shared" ca="1" si="401"/>
        <v>0</v>
      </c>
      <c r="OY99" s="557">
        <f t="shared" ca="1" si="401"/>
        <v>0</v>
      </c>
      <c r="OZ99" s="557">
        <f t="shared" ca="1" si="401"/>
        <v>0</v>
      </c>
      <c r="PA99" s="557">
        <f t="shared" ca="1" si="401"/>
        <v>0</v>
      </c>
      <c r="PB99" s="557">
        <f t="shared" ca="1" si="401"/>
        <v>0</v>
      </c>
      <c r="PC99" s="557">
        <f t="shared" ca="1" si="401"/>
        <v>0</v>
      </c>
      <c r="PD99" s="557">
        <f t="shared" ca="1" si="401"/>
        <v>0</v>
      </c>
      <c r="PE99" s="557">
        <f t="shared" ca="1" si="401"/>
        <v>0</v>
      </c>
      <c r="PF99" s="557">
        <f t="shared" ca="1" si="402"/>
        <v>0</v>
      </c>
      <c r="PG99" s="557">
        <f t="shared" ca="1" si="402"/>
        <v>0</v>
      </c>
      <c r="PH99" s="557">
        <f t="shared" ca="1" si="402"/>
        <v>0</v>
      </c>
      <c r="PI99" s="557">
        <f t="shared" ca="1" si="402"/>
        <v>0</v>
      </c>
      <c r="PJ99" s="557">
        <f t="shared" ca="1" si="402"/>
        <v>0</v>
      </c>
      <c r="PK99" s="557">
        <f t="shared" ca="1" si="402"/>
        <v>0</v>
      </c>
      <c r="PL99" s="557">
        <f t="shared" ca="1" si="402"/>
        <v>0</v>
      </c>
      <c r="PM99" s="557">
        <f t="shared" ca="1" si="402"/>
        <v>0</v>
      </c>
      <c r="PN99" s="557">
        <f t="shared" ca="1" si="402"/>
        <v>0</v>
      </c>
      <c r="PO99" s="557">
        <f t="shared" ca="1" si="402"/>
        <v>0</v>
      </c>
      <c r="PP99" s="557">
        <f t="shared" ca="1" si="403"/>
        <v>0</v>
      </c>
      <c r="PQ99" s="557">
        <f t="shared" ca="1" si="403"/>
        <v>0</v>
      </c>
      <c r="PR99" s="557">
        <f t="shared" ca="1" si="403"/>
        <v>0</v>
      </c>
      <c r="PS99" s="557">
        <f t="shared" ca="1" si="403"/>
        <v>0</v>
      </c>
      <c r="PT99" s="557">
        <f t="shared" ca="1" si="403"/>
        <v>0</v>
      </c>
      <c r="PU99" s="557">
        <f t="shared" ca="1" si="403"/>
        <v>0</v>
      </c>
      <c r="PV99" s="557">
        <f t="shared" ca="1" si="403"/>
        <v>0</v>
      </c>
      <c r="PW99" s="557">
        <f t="shared" ca="1" si="403"/>
        <v>0</v>
      </c>
      <c r="PX99" s="557">
        <f t="shared" ca="1" si="403"/>
        <v>0</v>
      </c>
      <c r="PY99" s="557">
        <f t="shared" ca="1" si="403"/>
        <v>0</v>
      </c>
      <c r="PZ99" s="557">
        <f t="shared" ca="1" si="404"/>
        <v>0</v>
      </c>
      <c r="QA99" s="557">
        <f t="shared" ca="1" si="404"/>
        <v>0</v>
      </c>
      <c r="QB99" s="557">
        <f t="shared" ca="1" si="404"/>
        <v>0</v>
      </c>
      <c r="QC99" s="557">
        <f t="shared" ca="1" si="404"/>
        <v>0</v>
      </c>
      <c r="QD99" s="557">
        <f t="shared" ca="1" si="404"/>
        <v>0</v>
      </c>
      <c r="QE99" s="557">
        <f t="shared" ca="1" si="404"/>
        <v>0</v>
      </c>
      <c r="QF99" s="557">
        <f t="shared" ca="1" si="404"/>
        <v>0</v>
      </c>
      <c r="QG99" s="557">
        <f t="shared" ca="1" si="404"/>
        <v>0</v>
      </c>
      <c r="QH99" s="557">
        <f t="shared" ca="1" si="404"/>
        <v>0</v>
      </c>
      <c r="QI99" s="557">
        <f t="shared" ca="1" si="404"/>
        <v>0</v>
      </c>
      <c r="QJ99" s="557">
        <f t="shared" ca="1" si="405"/>
        <v>0</v>
      </c>
      <c r="QK99" s="557">
        <f t="shared" ca="1" si="405"/>
        <v>0</v>
      </c>
      <c r="QL99" s="557">
        <f t="shared" ca="1" si="405"/>
        <v>0</v>
      </c>
      <c r="QM99" s="557">
        <f t="shared" ca="1" si="405"/>
        <v>0</v>
      </c>
      <c r="QN99" s="557">
        <f t="shared" ca="1" si="405"/>
        <v>0</v>
      </c>
      <c r="QO99" s="557">
        <f t="shared" ca="1" si="405"/>
        <v>0</v>
      </c>
      <c r="QP99" s="557">
        <f t="shared" ca="1" si="405"/>
        <v>0</v>
      </c>
      <c r="QQ99" s="557">
        <f t="shared" ca="1" si="405"/>
        <v>0</v>
      </c>
      <c r="QR99" s="557">
        <f t="shared" ca="1" si="405"/>
        <v>0</v>
      </c>
      <c r="QS99" s="557">
        <f t="shared" ca="1" si="405"/>
        <v>0</v>
      </c>
      <c r="QT99" s="557">
        <f t="shared" ca="1" si="406"/>
        <v>0</v>
      </c>
      <c r="QU99" s="557">
        <f t="shared" ca="1" si="406"/>
        <v>0</v>
      </c>
      <c r="QV99" s="557">
        <f t="shared" ca="1" si="406"/>
        <v>0</v>
      </c>
      <c r="QW99" s="557">
        <f t="shared" ca="1" si="406"/>
        <v>0</v>
      </c>
      <c r="QX99" s="557">
        <f t="shared" ca="1" si="406"/>
        <v>0</v>
      </c>
      <c r="QY99" s="557">
        <f t="shared" ca="1" si="406"/>
        <v>0</v>
      </c>
      <c r="QZ99" s="557">
        <f t="shared" ca="1" si="406"/>
        <v>0</v>
      </c>
      <c r="RA99" s="557">
        <f t="shared" ca="1" si="406"/>
        <v>0</v>
      </c>
      <c r="RB99" s="557">
        <f t="shared" ca="1" si="406"/>
        <v>0</v>
      </c>
      <c r="RC99" s="557">
        <f t="shared" ca="1" si="406"/>
        <v>0</v>
      </c>
      <c r="RD99" s="557">
        <f t="shared" ca="1" si="407"/>
        <v>0</v>
      </c>
      <c r="RE99" s="557">
        <f t="shared" ca="1" si="407"/>
        <v>0</v>
      </c>
      <c r="RF99" s="557">
        <f t="shared" ca="1" si="407"/>
        <v>0</v>
      </c>
      <c r="RG99" s="557">
        <f t="shared" ca="1" si="407"/>
        <v>0</v>
      </c>
      <c r="RH99" s="557">
        <f t="shared" ca="1" si="407"/>
        <v>0</v>
      </c>
      <c r="RI99" s="557">
        <f t="shared" ca="1" si="407"/>
        <v>0</v>
      </c>
      <c r="RJ99" s="557">
        <f t="shared" ca="1" si="407"/>
        <v>0</v>
      </c>
      <c r="RK99" s="557">
        <f t="shared" ca="1" si="407"/>
        <v>0</v>
      </c>
      <c r="RL99" s="557">
        <f t="shared" ca="1" si="407"/>
        <v>0</v>
      </c>
      <c r="RM99" s="557">
        <f t="shared" ca="1" si="407"/>
        <v>0</v>
      </c>
      <c r="RN99" s="557">
        <f t="shared" ca="1" si="408"/>
        <v>0</v>
      </c>
      <c r="RO99" s="557">
        <f t="shared" ca="1" si="408"/>
        <v>0</v>
      </c>
      <c r="RP99" s="557">
        <f t="shared" ca="1" si="408"/>
        <v>0</v>
      </c>
      <c r="RQ99" s="557">
        <f t="shared" ca="1" si="408"/>
        <v>0</v>
      </c>
      <c r="RR99" s="557">
        <f t="shared" ca="1" si="408"/>
        <v>0</v>
      </c>
      <c r="RS99" s="557">
        <f t="shared" ca="1" si="408"/>
        <v>0</v>
      </c>
      <c r="RT99" s="557">
        <f t="shared" ca="1" si="408"/>
        <v>0</v>
      </c>
      <c r="RU99" s="557">
        <f t="shared" ca="1" si="408"/>
        <v>0</v>
      </c>
      <c r="RV99" s="557">
        <f t="shared" ca="1" si="408"/>
        <v>0</v>
      </c>
      <c r="RW99" s="557">
        <f t="shared" ca="1" si="408"/>
        <v>0</v>
      </c>
      <c r="RX99" s="557">
        <f t="shared" ca="1" si="409"/>
        <v>0</v>
      </c>
      <c r="RY99" s="557">
        <f t="shared" ca="1" si="409"/>
        <v>0</v>
      </c>
      <c r="RZ99" s="557">
        <f t="shared" ca="1" si="409"/>
        <v>0</v>
      </c>
      <c r="SA99" s="557">
        <f t="shared" ca="1" si="409"/>
        <v>0</v>
      </c>
      <c r="SB99" s="557">
        <f t="shared" ca="1" si="409"/>
        <v>0</v>
      </c>
      <c r="SC99" s="557">
        <f t="shared" ca="1" si="409"/>
        <v>0</v>
      </c>
      <c r="SD99" s="557">
        <f t="shared" ca="1" si="409"/>
        <v>0</v>
      </c>
      <c r="SE99" s="557">
        <f t="shared" ca="1" si="409"/>
        <v>0</v>
      </c>
      <c r="SF99" s="557">
        <f t="shared" ca="1" si="409"/>
        <v>0</v>
      </c>
      <c r="SG99" s="557">
        <f t="shared" ca="1" si="409"/>
        <v>0</v>
      </c>
      <c r="SH99" s="557">
        <f t="shared" ca="1" si="410"/>
        <v>0</v>
      </c>
      <c r="SI99" s="557">
        <f t="shared" ca="1" si="410"/>
        <v>0</v>
      </c>
      <c r="SJ99" s="557">
        <f t="shared" ca="1" si="410"/>
        <v>0</v>
      </c>
      <c r="SK99" s="557">
        <f t="shared" ca="1" si="410"/>
        <v>0</v>
      </c>
      <c r="SL99" s="557">
        <f t="shared" ca="1" si="410"/>
        <v>0</v>
      </c>
      <c r="SM99" s="557">
        <f t="shared" ca="1" si="410"/>
        <v>0</v>
      </c>
      <c r="SN99" s="557">
        <f t="shared" ca="1" si="410"/>
        <v>0</v>
      </c>
      <c r="SO99" s="557">
        <f t="shared" ca="1" si="410"/>
        <v>0</v>
      </c>
      <c r="SP99" s="557">
        <f t="shared" ca="1" si="410"/>
        <v>0</v>
      </c>
      <c r="SQ99" s="557">
        <f t="shared" ca="1" si="410"/>
        <v>0</v>
      </c>
      <c r="SR99" s="557">
        <f t="shared" ca="1" si="411"/>
        <v>0</v>
      </c>
      <c r="SS99" s="557">
        <f t="shared" ca="1" si="411"/>
        <v>0</v>
      </c>
      <c r="ST99" s="557">
        <f t="shared" ca="1" si="411"/>
        <v>0</v>
      </c>
      <c r="SU99" s="557">
        <f t="shared" ca="1" si="411"/>
        <v>0</v>
      </c>
      <c r="SV99" s="557">
        <f t="shared" ca="1" si="411"/>
        <v>0</v>
      </c>
      <c r="SW99" s="557">
        <f t="shared" ca="1" si="411"/>
        <v>0</v>
      </c>
      <c r="SX99" s="557">
        <f t="shared" ca="1" si="411"/>
        <v>0</v>
      </c>
      <c r="SY99" s="557">
        <f t="shared" ca="1" si="411"/>
        <v>0</v>
      </c>
      <c r="SZ99" s="557">
        <f t="shared" ca="1" si="411"/>
        <v>0</v>
      </c>
      <c r="TA99" s="557">
        <f t="shared" ca="1" si="411"/>
        <v>0</v>
      </c>
      <c r="TB99" s="557">
        <f t="shared" ca="1" si="412"/>
        <v>0</v>
      </c>
      <c r="TC99" s="557">
        <f t="shared" ca="1" si="412"/>
        <v>0</v>
      </c>
      <c r="TD99" s="557">
        <f t="shared" ca="1" si="412"/>
        <v>0</v>
      </c>
      <c r="TE99" s="557">
        <f t="shared" ca="1" si="412"/>
        <v>0</v>
      </c>
      <c r="TF99" s="557">
        <f t="shared" ca="1" si="412"/>
        <v>0</v>
      </c>
      <c r="TG99" s="557">
        <f t="shared" ca="1" si="412"/>
        <v>0</v>
      </c>
      <c r="TH99" s="557">
        <f t="shared" ca="1" si="412"/>
        <v>0</v>
      </c>
      <c r="TI99" s="557">
        <f t="shared" ca="1" si="412"/>
        <v>0</v>
      </c>
      <c r="TJ99" s="557">
        <f t="shared" ca="1" si="412"/>
        <v>0</v>
      </c>
      <c r="TK99" s="557">
        <f t="shared" ca="1" si="412"/>
        <v>0</v>
      </c>
      <c r="TL99" s="557">
        <f t="shared" ca="1" si="413"/>
        <v>0</v>
      </c>
      <c r="TM99" s="557">
        <f t="shared" ca="1" si="413"/>
        <v>0</v>
      </c>
      <c r="TN99" s="557">
        <f t="shared" ca="1" si="413"/>
        <v>0</v>
      </c>
      <c r="TO99" s="557">
        <f t="shared" ca="1" si="413"/>
        <v>0</v>
      </c>
      <c r="TP99" s="557">
        <f t="shared" ca="1" si="413"/>
        <v>0</v>
      </c>
      <c r="TQ99" s="557">
        <f t="shared" ca="1" si="413"/>
        <v>0</v>
      </c>
      <c r="TR99" s="557">
        <f t="shared" ca="1" si="413"/>
        <v>0</v>
      </c>
      <c r="TS99" s="557">
        <f t="shared" ca="1" si="413"/>
        <v>0</v>
      </c>
      <c r="TT99" s="557">
        <f t="shared" ca="1" si="413"/>
        <v>0</v>
      </c>
      <c r="TU99" s="557">
        <f t="shared" ca="1" si="413"/>
        <v>0</v>
      </c>
      <c r="TV99" s="557">
        <f t="shared" ca="1" si="414"/>
        <v>0</v>
      </c>
      <c r="TW99" s="557">
        <f t="shared" ca="1" si="414"/>
        <v>0</v>
      </c>
      <c r="TX99" s="557">
        <f t="shared" ca="1" si="414"/>
        <v>0</v>
      </c>
      <c r="TY99" s="557">
        <f t="shared" ca="1" si="414"/>
        <v>0</v>
      </c>
      <c r="TZ99" s="557">
        <f t="shared" ca="1" si="414"/>
        <v>0</v>
      </c>
      <c r="UA99" s="557">
        <f t="shared" ca="1" si="414"/>
        <v>0</v>
      </c>
      <c r="UB99" s="557">
        <f t="shared" ca="1" si="414"/>
        <v>0</v>
      </c>
      <c r="UC99" s="557">
        <f t="shared" ca="1" si="414"/>
        <v>0</v>
      </c>
      <c r="UD99" s="557">
        <f t="shared" ca="1" si="414"/>
        <v>0</v>
      </c>
      <c r="UE99" s="557">
        <f t="shared" ca="1" si="414"/>
        <v>0</v>
      </c>
      <c r="UF99" s="557">
        <f t="shared" ca="1" si="415"/>
        <v>0</v>
      </c>
      <c r="UG99" s="557">
        <f t="shared" ca="1" si="415"/>
        <v>0</v>
      </c>
      <c r="UH99" s="557">
        <f t="shared" ca="1" si="415"/>
        <v>0</v>
      </c>
      <c r="UI99" s="557">
        <f t="shared" ca="1" si="415"/>
        <v>0</v>
      </c>
      <c r="UJ99" s="557">
        <f t="shared" ca="1" si="415"/>
        <v>0</v>
      </c>
      <c r="UK99" s="557">
        <f t="shared" ca="1" si="415"/>
        <v>0</v>
      </c>
      <c r="UL99" s="557">
        <f t="shared" ca="1" si="415"/>
        <v>0</v>
      </c>
      <c r="UM99" s="557">
        <f t="shared" ca="1" si="415"/>
        <v>0</v>
      </c>
      <c r="UN99" s="557">
        <f t="shared" ca="1" si="415"/>
        <v>0</v>
      </c>
      <c r="UO99" s="557">
        <f t="shared" ca="1" si="415"/>
        <v>0</v>
      </c>
      <c r="UP99" s="557">
        <f t="shared" ca="1" si="415"/>
        <v>0</v>
      </c>
      <c r="UQ99" s="557">
        <f t="shared" ca="1" si="415"/>
        <v>0</v>
      </c>
      <c r="UR99" s="557">
        <f t="shared" ca="1" si="415"/>
        <v>0</v>
      </c>
      <c r="US99" s="557">
        <f t="shared" ca="1" si="415"/>
        <v>0</v>
      </c>
      <c r="UT99" s="557">
        <f t="shared" ca="1" si="415"/>
        <v>0</v>
      </c>
      <c r="UU99" s="557">
        <f t="shared" ca="1" si="415"/>
        <v>0</v>
      </c>
      <c r="UV99" s="557">
        <f t="shared" ref="UV99:VK114" ca="1" si="445">IF(AND($N99=UV$10,INDEX($AR99:$AT99,1,UV$7)&lt;&gt;0,OR(UV$7&lt;&gt;1,$AD99=UV$12)),INDEX(i.LTWFeedLevels,INDEX($AR99:$AT99,1,UV$7),MOD(UV$6-1,7)+1),0)</f>
        <v>0</v>
      </c>
      <c r="UW99" s="557">
        <f t="shared" ca="1" si="445"/>
        <v>0</v>
      </c>
      <c r="UX99" s="557">
        <f t="shared" ca="1" si="445"/>
        <v>0</v>
      </c>
      <c r="UY99" s="557">
        <f t="shared" ca="1" si="445"/>
        <v>0</v>
      </c>
      <c r="UZ99" s="557">
        <f t="shared" ca="1" si="445"/>
        <v>0</v>
      </c>
      <c r="VA99" s="557">
        <f t="shared" ca="1" si="445"/>
        <v>0</v>
      </c>
      <c r="VB99" s="557">
        <f t="shared" ca="1" si="445"/>
        <v>0</v>
      </c>
      <c r="VC99" s="557">
        <f t="shared" ca="1" si="445"/>
        <v>0</v>
      </c>
      <c r="VD99" s="557">
        <f t="shared" ca="1" si="445"/>
        <v>0</v>
      </c>
      <c r="VE99" s="557">
        <f t="shared" ca="1" si="445"/>
        <v>0</v>
      </c>
      <c r="VF99" s="557">
        <f t="shared" ca="1" si="445"/>
        <v>0</v>
      </c>
      <c r="VG99" s="557">
        <f t="shared" ca="1" si="445"/>
        <v>0</v>
      </c>
      <c r="VH99" s="557">
        <f t="shared" ca="1" si="445"/>
        <v>0</v>
      </c>
      <c r="VI99" s="557">
        <f t="shared" ca="1" si="445"/>
        <v>0</v>
      </c>
      <c r="VJ99" s="557">
        <f t="shared" ca="1" si="445"/>
        <v>0</v>
      </c>
      <c r="VK99" s="557">
        <f t="shared" ca="1" si="445"/>
        <v>0</v>
      </c>
      <c r="VL99" s="557">
        <f t="shared" ca="1" si="444"/>
        <v>0</v>
      </c>
      <c r="VM99" s="557">
        <f t="shared" ca="1" si="444"/>
        <v>0</v>
      </c>
      <c r="VN99" s="557">
        <f t="shared" ca="1" si="444"/>
        <v>0</v>
      </c>
      <c r="VO99" s="557">
        <f t="shared" ca="1" si="444"/>
        <v>0</v>
      </c>
      <c r="VP99" s="189">
        <f t="shared" ca="1" si="301"/>
        <v>0</v>
      </c>
      <c r="VQ99" s="189">
        <f t="shared" ca="1" si="301"/>
        <v>0</v>
      </c>
      <c r="VR99" s="189">
        <f t="shared" ca="1" si="301"/>
        <v>0</v>
      </c>
      <c r="VS99" s="189">
        <f t="shared" ca="1" si="301"/>
        <v>0</v>
      </c>
      <c r="VT99" s="189">
        <f t="shared" ca="1" si="301"/>
        <v>0</v>
      </c>
      <c r="VU99" s="230">
        <f t="shared" ca="1" si="302"/>
        <v>0</v>
      </c>
      <c r="VV99" s="189">
        <f t="shared" ca="1" si="303"/>
        <v>0</v>
      </c>
      <c r="VW99" s="189">
        <f t="shared" ca="1" si="303"/>
        <v>0</v>
      </c>
      <c r="VX99" s="189">
        <f t="shared" ca="1" si="303"/>
        <v>0</v>
      </c>
      <c r="VY99" s="189">
        <f t="shared" ca="1" si="303"/>
        <v>0</v>
      </c>
      <c r="VZ99" s="189">
        <f t="shared" ca="1" si="303"/>
        <v>0</v>
      </c>
      <c r="WA99" s="230">
        <f t="shared" ca="1" si="304"/>
        <v>0</v>
      </c>
      <c r="WB99" s="231">
        <f t="shared" ca="1" si="305"/>
        <v>0</v>
      </c>
      <c r="WC99" s="231">
        <f t="shared" ca="1" si="305"/>
        <v>0</v>
      </c>
      <c r="WD99" s="231">
        <f t="shared" ca="1" si="305"/>
        <v>0</v>
      </c>
      <c r="WE99" s="231">
        <f t="shared" ca="1" si="305"/>
        <v>0</v>
      </c>
      <c r="WF99" s="544">
        <f t="shared" ca="1" si="306"/>
        <v>0</v>
      </c>
      <c r="WG99" s="231">
        <f t="shared" ca="1" si="307"/>
        <v>0</v>
      </c>
      <c r="WH99" s="231">
        <f t="shared" ca="1" si="307"/>
        <v>0</v>
      </c>
      <c r="WI99" s="231">
        <f t="shared" ca="1" si="307"/>
        <v>0</v>
      </c>
      <c r="WJ99" s="231">
        <f t="shared" ca="1" si="307"/>
        <v>0</v>
      </c>
      <c r="WK99" s="544">
        <f t="shared" ca="1" si="308"/>
        <v>0</v>
      </c>
      <c r="WL99" s="544">
        <f t="shared" ca="1" si="308"/>
        <v>0</v>
      </c>
      <c r="WM99" s="544">
        <f t="shared" ca="1" si="308"/>
        <v>0</v>
      </c>
      <c r="WN99" s="544">
        <f t="shared" ca="1" si="308"/>
        <v>0</v>
      </c>
      <c r="WO99" s="544">
        <f t="shared" ca="1" si="308"/>
        <v>0</v>
      </c>
      <c r="WP99" s="544">
        <f t="shared" ca="1" si="308"/>
        <v>0</v>
      </c>
      <c r="WQ99" s="544">
        <f t="shared" ca="1" si="308"/>
        <v>0</v>
      </c>
      <c r="WR99" s="535" cm="1">
        <f t="array" aca="1" ref="WR99" ca="1">INDEX(WR$13:WR98,$B99+1,1)</f>
        <v>0</v>
      </c>
      <c r="WS99" s="411">
        <f t="shared" ca="1" si="309"/>
        <v>67</v>
      </c>
      <c r="WT99" s="18"/>
      <c r="WU99" s="535" cm="1">
        <f t="array" aca="1" ref="WU99" ca="1">INDEX(WU$13:WU98,$B99+1,1)</f>
        <v>0</v>
      </c>
      <c r="WV99" s="411">
        <f t="shared" si="310"/>
        <v>0</v>
      </c>
      <c r="WW99" s="535" cm="1">
        <f t="array" aca="1" ref="WW99" ca="1">INDEX(WW$13:WW98,$B99+1,1)</f>
        <v>0</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535" t="str" cm="1">
        <f t="array" aca="1" ref="XH99" ca="1">INDEX(XH$13:XH98,$B99+1,1)</f>
        <v>-</v>
      </c>
      <c r="XI99" s="535" t="str" cm="1">
        <f t="array" aca="1" ref="XI99" ca="1">INDEX(XI$13:XI98,$B99+1,1)</f>
        <v>-</v>
      </c>
      <c r="XJ99" s="535" t="str" cm="1">
        <f t="array" aca="1" ref="XJ99" ca="1">INDEX(XJ$13:XJ98,$B99+1,1)</f>
        <v>-</v>
      </c>
      <c r="XK99" s="535" t="str" cm="1">
        <f t="array" aca="1" ref="XK99" ca="1">INDEX(XK$13:XK98,$B99+1,1)</f>
        <v>-</v>
      </c>
      <c r="XL99" s="535" t="str" cm="1">
        <f t="array" aca="1" ref="XL99" ca="1">INDEX(XL$13:XL98,$B99+1,1)</f>
        <v>-</v>
      </c>
      <c r="XM99" s="535" t="str" cm="1">
        <f t="array" aca="1" ref="XM99" ca="1">INDEX(XM$13:XM98,$B99+1,1)</f>
        <v>-</v>
      </c>
      <c r="XN99" s="18"/>
      <c r="XO99" s="411" t="b">
        <f t="shared" ca="1" si="311"/>
        <v>0</v>
      </c>
      <c r="XP99" s="535" t="str" cm="1">
        <f t="array" aca="1" ref="XP99" ca="1">INDEX(XP$13:XP98,$B99+1,1)</f>
        <v>-</v>
      </c>
      <c r="XQ99" s="535" t="str" cm="1">
        <f t="array" aca="1" ref="XQ99" ca="1">INDEX(XQ$13:XQ98,$B99+1,1)</f>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411">
        <f t="shared" ca="1" si="312"/>
        <v>0.35</v>
      </c>
      <c r="XW99" s="535" cm="1">
        <f t="array" aca="1" ref="XW99" ca="1">INDEX(XW$13:XW98,$B99+1,1)</f>
        <v>0</v>
      </c>
      <c r="XX99" s="535" cm="1">
        <f t="array" aca="1" ref="XX99" ca="1">INDEX(XX$13:XX98,$B99+1,1)</f>
        <v>0</v>
      </c>
      <c r="XY99" s="535" cm="1">
        <f t="array" aca="1" ref="XY99" ca="1">INDEX(XY$13:XY98,$B99+1,1)</f>
        <v>1</v>
      </c>
      <c r="XZ99" s="535" cm="1">
        <f t="array" aca="1" ref="XZ99" ca="1">INDEX(XZ$13:XZ98,$B99+1,1)</f>
        <v>0</v>
      </c>
      <c r="YA99" s="535" t="str" cm="1">
        <f t="array" aca="1" ref="YA99" ca="1">INDEX(YA$13:YA98,$B99+1,1)</f>
        <v>-</v>
      </c>
      <c r="YB99" s="545" cm="1">
        <f t="array" aca="1" ref="YB99" ca="1">INDEX(i.AgeJ,$AD99,1)</f>
        <v>0</v>
      </c>
      <c r="YC99" s="535" t="str" cm="1">
        <f t="array" aca="1" ref="YC99" ca="1">INDEX(YC$13:YC98,$B99+1,1)</f>
        <v>-</v>
      </c>
      <c r="YD99" s="411" t="str">
        <f t="shared" si="313"/>
        <v>-</v>
      </c>
      <c r="YE99" s="411" t="str">
        <f t="shared" si="313"/>
        <v>-</v>
      </c>
      <c r="YF99" s="535" t="str" cm="1">
        <f t="array" aca="1" ref="YF99" ca="1">INDEX(YF$13:YF98,$B99+1,1)</f>
        <v>-</v>
      </c>
      <c r="YG99" s="535" t="str" cm="1">
        <f t="array" aca="1" ref="YG99" ca="1">INDEX(YG$13:YG98,$B99+1,1)</f>
        <v>-</v>
      </c>
      <c r="YH99" s="535" t="str" cm="1">
        <f t="array" aca="1" ref="YH99" ca="1">INDEX(YH$13:YH98,$B99+1,1)</f>
        <v>-</v>
      </c>
      <c r="YI99" s="535" t="str" cm="1">
        <f t="array" aca="1" ref="YI99" ca="1">INDEX(YI$13:YI98,$B99+1,1)</f>
        <v>-</v>
      </c>
      <c r="YJ99" s="535" t="str" cm="1">
        <f t="array" aca="1" ref="YJ99" ca="1">INDEX(YJ$13:YJ98,$B99+1,1)</f>
        <v>-</v>
      </c>
      <c r="YK99" s="535" t="b" cm="1">
        <f t="array" aca="1" ref="YK99" ca="1">INDEX(YK$13:YK98,$B99+1,1)</f>
        <v>1</v>
      </c>
      <c r="YL99" s="535" t="str" cm="1">
        <f t="array" aca="1" ref="YL99" ca="1">INDEX(YL$13:YL98,$B99+1,1)</f>
        <v>-</v>
      </c>
      <c r="YM99" s="535" cm="1">
        <f t="array" aca="1" ref="YM99" ca="1">INDEX(YM$13:YM98,$B99+1,1)</f>
        <v>0</v>
      </c>
      <c r="YN99" s="535" cm="1">
        <f t="array" aca="1" ref="YN99" ca="1">INDEX(YN$13:YN98,$B99+1,1)</f>
        <v>0</v>
      </c>
      <c r="YO99" s="535" cm="1">
        <f t="array" aca="1" ref="YO99" ca="1">INDEX(YO$13:YO98,$B99+1,1)</f>
        <v>0</v>
      </c>
      <c r="YP99" s="18"/>
      <c r="YQ99" s="411">
        <f t="shared" si="314"/>
        <v>50</v>
      </c>
      <c r="YR99" s="411">
        <f t="shared" si="314"/>
        <v>50</v>
      </c>
      <c r="YS99" s="411">
        <f t="shared" si="314"/>
        <v>50</v>
      </c>
      <c r="YT99" s="411">
        <f t="shared" si="314"/>
        <v>50</v>
      </c>
      <c r="YU99" s="535" cm="1">
        <f t="array" aca="1" ref="YU99" ca="1">INDEX(YU$13:YU98,$B99+1,1)</f>
        <v>1</v>
      </c>
      <c r="YV99" s="535" cm="1">
        <f t="array" aca="1" ref="YV99" ca="1">INDEX(YV$13:YV98,$B99+1,1)</f>
        <v>1</v>
      </c>
      <c r="YW99" s="535" cm="1">
        <f t="array" aca="1" ref="YW99" ca="1">INDEX(YW$13:YW98,$B99+1,1)</f>
        <v>1</v>
      </c>
      <c r="YX99" s="535" cm="1">
        <f t="array" aca="1" ref="YX99" ca="1">INDEX(YX$13:YX98,$B99+1,1)</f>
        <v>1</v>
      </c>
      <c r="YY99" s="535" t="str" cm="1">
        <f t="array" aca="1" ref="YY99" ca="1">INDEX(YY$13:YY98,$B99+1,1)</f>
        <v>-</v>
      </c>
      <c r="YZ99" s="535" t="str" cm="1">
        <f t="array" aca="1" ref="YZ99" ca="1">INDEX(YZ$13:YZ98,$B99+1,1)</f>
        <v>-</v>
      </c>
      <c r="ZA99" s="535" t="str" cm="1">
        <f t="array" aca="1" ref="ZA99" ca="1">INDEX(ZA$13:ZA98,$B99+1,1)</f>
        <v>-</v>
      </c>
      <c r="ZB99" s="535" t="str" cm="1">
        <f t="array" aca="1" ref="ZB99" ca="1">INDEX(ZB$13:ZB98,$B99+1,1)</f>
        <v>-</v>
      </c>
      <c r="ZC99" s="535" t="str" cm="1">
        <f t="array" aca="1" ref="ZC99" ca="1">INDEX(ZC$13:ZC98,$B99+1,1)</f>
        <v>-</v>
      </c>
      <c r="ZD99" s="18"/>
      <c r="ZE99" s="411">
        <f t="shared" ca="1" si="315"/>
        <v>1</v>
      </c>
      <c r="ZF99" s="18"/>
      <c r="ZG99" s="535" t="str" cm="1">
        <f t="array" aca="1" ref="ZG99" ca="1">INDEX(ZG$13:ZG98,$B99+1,1)</f>
        <v>-</v>
      </c>
      <c r="ZH99" s="535" t="str" cm="1">
        <f t="array" aca="1" ref="ZH99" ca="1">INDEX(ZH$13:ZH98,$B99+1,1)</f>
        <v>-</v>
      </c>
      <c r="ZI99" s="535" t="str" cm="1">
        <f t="array" aca="1" ref="ZI99" ca="1">INDEX(ZI$13:ZI98,$B99+1,1)</f>
        <v>-</v>
      </c>
      <c r="ZJ99" s="535" t="str" cm="1">
        <f t="array" aca="1" ref="ZJ99" ca="1">INDEX(ZJ$13:ZJ98,$B99+1,1)</f>
        <v>-</v>
      </c>
      <c r="ZK99" s="535" t="str" cm="1">
        <f t="array" aca="1" ref="ZK99" ca="1">INDEX(ZK$13:ZK98,$B99+1,1)</f>
        <v>-</v>
      </c>
      <c r="ZL99" s="535" t="str" cm="1">
        <f t="array" aca="1" ref="ZL99" ca="1">INDEX(ZL$13:ZL98,$B99+1,1)</f>
        <v>-</v>
      </c>
      <c r="ZM99" s="535" t="str" cm="1">
        <f t="array" aca="1" ref="ZM99" ca="1">INDEX(ZM$13:ZM98,$B99+1,1)</f>
        <v>-</v>
      </c>
      <c r="ZN99" s="535" t="str" cm="1">
        <f t="array" aca="1" ref="ZN99" ca="1">INDEX(ZN$13:ZN98,$B99+1,1)</f>
        <v>-</v>
      </c>
      <c r="ZO99" s="543">
        <f t="shared" ca="1" si="316"/>
        <v>652</v>
      </c>
      <c r="ZP99" s="543">
        <f t="shared" ca="1" si="316"/>
        <v>686</v>
      </c>
      <c r="ZQ99" s="543">
        <f t="shared" ca="1" si="316"/>
        <v>721</v>
      </c>
      <c r="ZR99" s="459">
        <f t="shared" ca="1" si="317"/>
        <v>469</v>
      </c>
      <c r="ZS99" s="459">
        <f t="shared" ca="1" si="317"/>
        <v>504</v>
      </c>
      <c r="ZT99" s="459">
        <f t="shared" ca="1" si="317"/>
        <v>539</v>
      </c>
      <c r="ZU99" s="459">
        <f t="shared" ca="1" si="318"/>
        <v>385</v>
      </c>
      <c r="ZV99" s="459">
        <f t="shared" ca="1" si="318"/>
        <v>420</v>
      </c>
      <c r="ZW99" s="459">
        <f t="shared" ca="1" si="318"/>
        <v>455</v>
      </c>
      <c r="ZX99" s="535" t="str" cm="1">
        <f t="array" aca="1" ref="ZX99" ca="1">INDEX(ZX$13:ZX98,$B99+1,1)</f>
        <v>-</v>
      </c>
      <c r="ZY99" s="535" t="str" cm="1">
        <f t="array" aca="1" ref="ZY99" ca="1">INDEX(ZY$13:ZY98,$B99+1,1)</f>
        <v>-</v>
      </c>
      <c r="ZZ99" s="535" t="str" cm="1">
        <f t="array" aca="1" ref="ZZ99" ca="1">INDEX(ZZ$13:ZZ98,$B99+1,1)</f>
        <v>-</v>
      </c>
      <c r="AAA99" s="535" t="str" cm="1">
        <f t="array" aca="1" ref="AAA99" ca="1">INDEX(AAA$13:AAA98,$B99+1,1)</f>
        <v>-</v>
      </c>
      <c r="AAB99" s="535" t="str" cm="1">
        <f t="array" aca="1" ref="AAB99" ca="1">INDEX(AAB$13:AAB98,$B99+1,1)</f>
        <v>-</v>
      </c>
      <c r="AAC99" s="535" t="str" cm="1">
        <f t="array" aca="1" ref="AAC99" ca="1">INDEX(AAC$13:AAC98,$B99+1,1)</f>
        <v>-</v>
      </c>
      <c r="AAD99" s="535" t="str" cm="1">
        <f t="array" aca="1" ref="AAD99" ca="1">INDEX(AAD$13:AAD98,$B99+1,1)</f>
        <v>-</v>
      </c>
      <c r="AAE99" s="535" t="str" cm="1">
        <f t="array" aca="1" ref="AAE99" ca="1">INDEX(AAE$13:AAE98,$B99+1,1)</f>
        <v>-</v>
      </c>
      <c r="AAF99" s="535" t="str" cm="1">
        <f t="array" aca="1" ref="AAF99" ca="1">INDEX(AAF$13:AAF98,$B99+1,1)</f>
        <v>-</v>
      </c>
      <c r="AAG99" s="535" t="str" cm="1">
        <f t="array" aca="1" ref="AAG99" ca="1">INDEX(AAG$13:AAG98,$B99+1,1)</f>
        <v>-</v>
      </c>
      <c r="AAH99" s="535" t="str" cm="1">
        <f t="array" aca="1" ref="AAH99" ca="1">INDEX(AAH$13:AAH98,$B99+1,1)</f>
        <v>-</v>
      </c>
      <c r="AAI99" s="535" t="str" cm="1">
        <f t="array" aca="1" ref="AAI99" ca="1">INDEX(AAI$13:AAI98,$B99+1,1)</f>
        <v>-</v>
      </c>
      <c r="AAJ99" s="535" t="str" cm="1">
        <f t="array" aca="1" ref="AAJ99" ca="1">INDEX(AAJ$13:AAJ98,$B99+1,1)</f>
        <v>-</v>
      </c>
      <c r="AAK99" s="535" t="str" cm="1">
        <f t="array" aca="1" ref="AAK99" ca="1">INDEX(AAK$13:AAK98,$B99+1,1)</f>
        <v>-</v>
      </c>
      <c r="AAL99" s="535" cm="1">
        <f t="array" aca="1" ref="AAL99" ca="1">INDEX(AAL$13:AAL98,$B99+1,1)</f>
        <v>0</v>
      </c>
      <c r="AAM99" s="535" t="str" cm="1">
        <f t="array" aca="1" ref="AAM99" ca="1">INDEX(AAM$13:AAM98,$B99+1,1)</f>
        <v>-</v>
      </c>
      <c r="AAN99" s="535" t="str" cm="1">
        <f t="array" aca="1" ref="AAN99" ca="1">INDEX(AAN$13:AAN98,$B99+1,1)</f>
        <v>-</v>
      </c>
      <c r="AAO99" s="535" t="str" cm="1">
        <f t="array" aca="1" ref="AAO99" ca="1">INDEX(AAO$13:AAO98,$B99+1,1)</f>
        <v>-</v>
      </c>
      <c r="AAP99" s="535" t="str" cm="1">
        <f t="array" aca="1" ref="AAP99" ca="1">INDEX(AAP$13:AAP98,$B99+1,1)</f>
        <v>-</v>
      </c>
      <c r="AAQ99" s="535" t="str" cm="1">
        <f t="array" aca="1" ref="AAQ99" ca="1">INDEX(AAQ$13:AAQ98,$B99+1,1)</f>
        <v>-</v>
      </c>
      <c r="AAR99" s="535" cm="1">
        <f t="array" aca="1" ref="AAR99" ca="1">INDEX(AAR$13:AAR98,$B99+1,1)</f>
        <v>0</v>
      </c>
      <c r="AAS99" s="535" t="str" cm="1">
        <f t="array" aca="1" ref="AAS99" ca="1">INDEX(AAS$13:AAS98,$B99+1,1)</f>
        <v>-</v>
      </c>
      <c r="AAT99" s="535" t="str" cm="1">
        <f t="array" aca="1" ref="AAT99" ca="1">INDEX(AAT$13:AAT98,$B99+1,1)</f>
        <v>-</v>
      </c>
      <c r="AAU99" s="535" t="str" cm="1">
        <f t="array" aca="1" ref="AAU99" ca="1">INDEX(AAU$13:AAU98,$B99+1,1)</f>
        <v>-</v>
      </c>
      <c r="AAV99" s="535" cm="1">
        <f t="array" aca="1" ref="AAV99" ca="1">INDEX(AAV$13:AAV98,$B99+1,1)</f>
        <v>1</v>
      </c>
      <c r="AAW99" s="535" cm="1">
        <f t="array" aca="1" ref="AAW99" ca="1">INDEX(AAW$13:AAW98,$B99+1,1)</f>
        <v>1</v>
      </c>
      <c r="AAX99" s="535" t="str" cm="1">
        <f t="array" aca="1" ref="AAX99" ca="1">INDEX(AAX$13:AAX98,$B99+1,1)</f>
        <v>-</v>
      </c>
      <c r="AAY99" s="535" t="str" cm="1">
        <f t="array" aca="1" ref="AAY99" ca="1">INDEX(AAY$13:AAY98,$B99+1,1)</f>
        <v>-</v>
      </c>
      <c r="AAZ99" s="535" t="str" cm="1">
        <f t="array" aca="1" ref="AAZ99" ca="1">INDEX(AAZ$13:AAZ98,$B99+1,1)</f>
        <v>-</v>
      </c>
      <c r="ABA99" s="535" t="str" cm="1">
        <f t="array" aca="1" ref="ABA99" ca="1">INDEX(ABA$13:ABA98,$B99+1,1)</f>
        <v>-</v>
      </c>
      <c r="ABB99" s="535" t="str" cm="1">
        <f t="array" aca="1" ref="ABB99" ca="1">INDEX(ABB$13:ABB98,$B99+1,1)</f>
        <v>-</v>
      </c>
      <c r="ABC99" s="535" t="str" cm="1">
        <f t="array" aca="1" ref="ABC99" ca="1">INDEX(ABC$13:ABC98,$B99+1,1)</f>
        <v>-</v>
      </c>
      <c r="ABD99" s="535" t="str" cm="1">
        <f t="array" aca="1" ref="ABD99" ca="1">INDEX(ABD$13:ABD98,$B99+1,1)</f>
        <v>-</v>
      </c>
      <c r="ABE99" s="535" t="str" cm="1">
        <f t="array" aca="1" ref="ABE99" ca="1">INDEX(ABE$13:ABE98,$B99+1,1)</f>
        <v>-</v>
      </c>
      <c r="ABF99" s="535" t="str" cm="1">
        <f t="array" aca="1" ref="ABF99" ca="1">INDEX(ABF$13:ABF98,$B99+1,1)</f>
        <v>-</v>
      </c>
      <c r="ABG99" s="535" t="str" cm="1">
        <f t="array" aca="1" ref="ABG99" ca="1">INDEX(ABG$13:ABG98,$B99+1,1)</f>
        <v>-</v>
      </c>
      <c r="ABH99" s="535" t="str" cm="1">
        <f t="array" aca="1" ref="ABH99" ca="1">INDEX(ABH$13:ABH98,$B99+1,1)</f>
        <v>-</v>
      </c>
      <c r="ABI99" s="535" t="str" cm="1">
        <f t="array" aca="1" ref="ABI99" ca="1">INDEX(ABI$13:ABI98,$B99+1,1)</f>
        <v>-</v>
      </c>
      <c r="ABJ99" s="535" t="str" cm="1">
        <f t="array" aca="1" ref="ABJ99" ca="1">INDEX(ABJ$13:ABJ98,$B99+1,1)</f>
        <v>-</v>
      </c>
      <c r="ABK99" s="18"/>
      <c r="ABL99" s="545" t="str">
        <f t="shared" ca="1" si="439"/>
        <v>-</v>
      </c>
      <c r="ABM99" s="545" t="str">
        <f t="shared" ca="1" si="439"/>
        <v>-</v>
      </c>
      <c r="ABN99" s="545" t="str">
        <f t="shared" ca="1" si="439"/>
        <v>-</v>
      </c>
      <c r="ABO99" s="545" t="str">
        <f t="shared" ca="1" si="439"/>
        <v>-</v>
      </c>
      <c r="ABP99" s="545" t="str">
        <f t="shared" ca="1" si="439"/>
        <v>-</v>
      </c>
      <c r="ABQ99" s="545" t="str">
        <f t="shared" ca="1" si="417"/>
        <v>-</v>
      </c>
      <c r="ABR99" s="545" t="str">
        <f t="shared" ca="1" si="417"/>
        <v>-</v>
      </c>
      <c r="ABS99" s="545" t="str">
        <f t="shared" ca="1" si="417"/>
        <v>-</v>
      </c>
      <c r="ABT99" s="545" t="str">
        <f t="shared" ca="1" si="417"/>
        <v>-</v>
      </c>
      <c r="ABU99" s="545" t="str">
        <f t="shared" ca="1" si="417"/>
        <v>-</v>
      </c>
      <c r="ABV99" s="545" t="str">
        <f t="shared" ca="1" si="417"/>
        <v>-</v>
      </c>
      <c r="ABW99" s="545" t="str">
        <f t="shared" ca="1" si="417"/>
        <v>-</v>
      </c>
      <c r="ABX99" s="545" t="str">
        <f t="shared" ca="1" si="417"/>
        <v>-</v>
      </c>
      <c r="ABY99" s="545" t="str">
        <f t="shared" ca="1" si="417"/>
        <v>-</v>
      </c>
      <c r="ABZ99" s="545" t="str">
        <f t="shared" ca="1" si="417"/>
        <v>-</v>
      </c>
      <c r="ACA99" s="545" t="str">
        <f t="shared" ca="1" si="418"/>
        <v>-</v>
      </c>
      <c r="ACB99" s="545" t="str">
        <f t="shared" ca="1" si="418"/>
        <v>-</v>
      </c>
      <c r="ACC99" s="545" t="b">
        <f t="shared" ca="1" si="418"/>
        <v>1</v>
      </c>
      <c r="ACD99" s="545" t="str">
        <f t="shared" ca="1" si="418"/>
        <v>-</v>
      </c>
      <c r="ACE99" s="545" t="str">
        <f t="shared" ca="1" si="418"/>
        <v>-</v>
      </c>
      <c r="ACF99" s="545" t="str">
        <f t="shared" ca="1" si="418"/>
        <v>-</v>
      </c>
      <c r="ACG99" s="545" t="str">
        <f t="shared" ca="1" si="418"/>
        <v>-</v>
      </c>
      <c r="ACH99" s="545" t="str">
        <f t="shared" ca="1" si="418"/>
        <v>-</v>
      </c>
      <c r="ACI99" s="545" t="str">
        <f t="shared" ca="1" si="418"/>
        <v>-</v>
      </c>
      <c r="ACJ99" s="545" t="str">
        <f t="shared" ca="1" si="418"/>
        <v>-</v>
      </c>
      <c r="ACK99" s="545" t="str">
        <f t="shared" ca="1" si="419"/>
        <v>-</v>
      </c>
      <c r="ACL99" s="545" t="str">
        <f t="shared" ca="1" si="419"/>
        <v>-</v>
      </c>
      <c r="ACM99" s="545" t="str">
        <f t="shared" ca="1" si="419"/>
        <v>-</v>
      </c>
      <c r="ACN99" s="545" t="str">
        <f t="shared" ca="1" si="419"/>
        <v>-</v>
      </c>
      <c r="ACO99" s="545" t="str">
        <f t="shared" ca="1" si="419"/>
        <v>-</v>
      </c>
      <c r="ACP99" s="545" t="str">
        <f t="shared" ca="1" si="419"/>
        <v>-</v>
      </c>
      <c r="ACQ99" s="545" t="str">
        <f t="shared" ca="1" si="419"/>
        <v>-</v>
      </c>
      <c r="ACR99" s="545" t="str">
        <f t="shared" ca="1" si="419"/>
        <v>-</v>
      </c>
      <c r="ACS99" s="545" t="str">
        <f t="shared" ca="1" si="419"/>
        <v>-</v>
      </c>
      <c r="ACT99" s="545" t="str">
        <f t="shared" ca="1" si="419"/>
        <v>-</v>
      </c>
      <c r="ACU99" s="545" t="b">
        <f t="shared" ca="1" si="420"/>
        <v>1</v>
      </c>
      <c r="ACV99" s="545" t="str">
        <f t="shared" ca="1" si="420"/>
        <v>-</v>
      </c>
      <c r="ACW99" s="545" t="str">
        <f t="shared" ca="1" si="420"/>
        <v>-</v>
      </c>
      <c r="ACX99" s="545" t="str">
        <f t="shared" ca="1" si="420"/>
        <v>-</v>
      </c>
      <c r="ACY99" s="545" t="str">
        <f t="shared" ca="1" si="420"/>
        <v>-</v>
      </c>
      <c r="ACZ99" s="545" t="str">
        <f t="shared" ca="1" si="420"/>
        <v>-</v>
      </c>
      <c r="ADA99" s="545" t="str">
        <f t="shared" ca="1" si="420"/>
        <v>-</v>
      </c>
      <c r="ADB99" s="545" t="str">
        <f t="shared" ca="1" si="420"/>
        <v>-</v>
      </c>
      <c r="ADC99" s="545" t="str">
        <f t="shared" ca="1" si="420"/>
        <v>-</v>
      </c>
      <c r="ADD99" s="545" t="str">
        <f t="shared" ca="1" si="420"/>
        <v>-</v>
      </c>
      <c r="ADE99" s="545" t="str">
        <f t="shared" ca="1" si="421"/>
        <v>-</v>
      </c>
      <c r="ADF99" s="545" t="str">
        <f t="shared" ca="1" si="421"/>
        <v>-</v>
      </c>
      <c r="ADG99" s="545" t="str">
        <f t="shared" ca="1" si="421"/>
        <v>-</v>
      </c>
      <c r="ADH99" s="545" t="str">
        <f t="shared" ca="1" si="421"/>
        <v>-</v>
      </c>
      <c r="ADI99" s="545" t="str">
        <f t="shared" ca="1" si="421"/>
        <v>-</v>
      </c>
      <c r="ADJ99" s="545" t="str">
        <f t="shared" ca="1" si="421"/>
        <v>-</v>
      </c>
      <c r="ADK99" s="545" t="str">
        <f t="shared" ca="1" si="421"/>
        <v>-</v>
      </c>
      <c r="ADL99" s="545" t="str">
        <f t="shared" ca="1" si="421"/>
        <v>-</v>
      </c>
      <c r="ADM99" s="545" t="b">
        <f t="shared" ca="1" si="421"/>
        <v>1</v>
      </c>
      <c r="ADN99" s="545" t="str">
        <f t="shared" ca="1" si="421"/>
        <v>-</v>
      </c>
      <c r="ADO99" s="545" t="str">
        <f t="shared" ca="1" si="422"/>
        <v>-</v>
      </c>
      <c r="ADP99" s="545" t="str">
        <f t="shared" ca="1" si="422"/>
        <v>-</v>
      </c>
      <c r="ADQ99" s="545" t="str">
        <f t="shared" ca="1" si="422"/>
        <v>-</v>
      </c>
      <c r="ADR99" s="545" t="str">
        <f t="shared" ca="1" si="422"/>
        <v>-</v>
      </c>
      <c r="ADS99" s="545" t="str">
        <f t="shared" ca="1" si="422"/>
        <v>-</v>
      </c>
      <c r="ADT99" s="545" t="str">
        <f t="shared" ca="1" si="422"/>
        <v>-</v>
      </c>
      <c r="ADU99" s="545" t="str">
        <f t="shared" ca="1" si="422"/>
        <v>-</v>
      </c>
      <c r="ADV99" s="545" t="str">
        <f t="shared" ca="1" si="422"/>
        <v>-</v>
      </c>
      <c r="ADW99" s="545" t="str">
        <f t="shared" ca="1" si="422"/>
        <v>-</v>
      </c>
      <c r="ADX99" s="545" t="str">
        <f t="shared" ca="1" si="422"/>
        <v>-</v>
      </c>
      <c r="ADY99" s="545" t="str">
        <f t="shared" ca="1" si="423"/>
        <v>-</v>
      </c>
      <c r="ADZ99" s="545" t="str">
        <f t="shared" ca="1" si="423"/>
        <v>-</v>
      </c>
      <c r="AEA99" s="545" t="str">
        <f t="shared" ca="1" si="423"/>
        <v>-</v>
      </c>
      <c r="AEB99" s="545" t="str">
        <f t="shared" ca="1" si="423"/>
        <v>-</v>
      </c>
      <c r="AEC99" s="545" t="str">
        <f t="shared" ca="1" si="423"/>
        <v>-</v>
      </c>
      <c r="AED99" s="545" t="str">
        <f t="shared" ca="1" si="423"/>
        <v>-</v>
      </c>
      <c r="AEE99" s="545" t="b">
        <f t="shared" ca="1" si="423"/>
        <v>1</v>
      </c>
      <c r="AEF99" s="545" t="str">
        <f t="shared" ca="1" si="423"/>
        <v>-</v>
      </c>
      <c r="AEG99" s="545" t="str">
        <f t="shared" ca="1" si="423"/>
        <v>-</v>
      </c>
      <c r="AEH99" s="545" t="str">
        <f t="shared" ca="1" si="423"/>
        <v>-</v>
      </c>
      <c r="AEI99" s="545" t="str">
        <f t="shared" ca="1" si="424"/>
        <v>-</v>
      </c>
      <c r="AEJ99" s="545" t="str">
        <f t="shared" ca="1" si="424"/>
        <v>-</v>
      </c>
      <c r="AEK99" s="545" t="str">
        <f t="shared" ca="1" si="424"/>
        <v>-</v>
      </c>
      <c r="AEL99" s="545" t="str">
        <f t="shared" ca="1" si="424"/>
        <v>-</v>
      </c>
      <c r="AEM99" s="545" t="str">
        <f t="shared" ca="1" si="424"/>
        <v>-</v>
      </c>
      <c r="AEN99" s="545" t="str">
        <f t="shared" ca="1" si="424"/>
        <v>-</v>
      </c>
      <c r="AEO99" s="545" t="str">
        <f t="shared" ca="1" si="424"/>
        <v>-</v>
      </c>
      <c r="AEP99" s="545" t="str">
        <f t="shared" ca="1" si="424"/>
        <v>-</v>
      </c>
      <c r="AEQ99" s="545" t="str">
        <f t="shared" ca="1" si="424"/>
        <v>-</v>
      </c>
      <c r="AER99" s="545" t="str">
        <f t="shared" ca="1" si="424"/>
        <v>-</v>
      </c>
      <c r="AES99" s="545" t="str">
        <f t="shared" ca="1" si="425"/>
        <v>-</v>
      </c>
      <c r="AET99" s="545" t="str">
        <f t="shared" ca="1" si="425"/>
        <v>-</v>
      </c>
      <c r="AEU99" s="545" t="str">
        <f t="shared" ca="1" si="425"/>
        <v>-</v>
      </c>
      <c r="AEV99" s="545" t="str">
        <f t="shared" ca="1" si="425"/>
        <v>-</v>
      </c>
      <c r="AEW99" s="545" t="b">
        <f t="shared" ca="1" si="425"/>
        <v>1</v>
      </c>
      <c r="AEX99" s="535" cm="1">
        <f t="array" aca="1" ref="AEX99" ca="1">INDEX(AEX$13:AEX98,$B99+1,1)</f>
        <v>0</v>
      </c>
      <c r="AEY99" s="483">
        <v>0</v>
      </c>
    </row>
    <row r="100" spans="1:831" outlineLevel="2">
      <c r="A100" s="18">
        <f t="shared" si="221"/>
        <v>87</v>
      </c>
      <c r="B100" s="191">
        <f t="shared" ca="1" si="343"/>
        <v>51</v>
      </c>
      <c r="C100" s="458">
        <f t="shared" ca="1" si="225"/>
        <v>1200</v>
      </c>
      <c r="D100" s="119" t="str">
        <f t="shared" ca="1" si="226"/>
        <v>GSW</v>
      </c>
      <c r="E100" t="b">
        <v>1</v>
      </c>
      <c r="F100" t="b">
        <v>0</v>
      </c>
      <c r="G100" t="b">
        <f t="shared" si="426"/>
        <v>1</v>
      </c>
      <c r="H100" s="191">
        <f t="shared" ca="1" si="338"/>
        <v>36</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4</v>
      </c>
      <c r="N100" s="535" cm="1">
        <f t="array" aca="1" ref="N100" ca="1">INDEX(N$13:N99,$B100+1,1)</f>
        <v>3</v>
      </c>
      <c r="O100" s="535" cm="1">
        <f t="array" aca="1" ref="O100" ca="1">INDEX(O$13:O99,$B100+1,1)</f>
        <v>2</v>
      </c>
      <c r="P100" s="535" cm="1">
        <f t="array" aca="1" ref="P100" ca="1">INDEX(P$13:P99,$B100+1,1)</f>
        <v>0</v>
      </c>
      <c r="Q100" s="535" cm="1">
        <f t="array" aca="1" ref="Q100" ca="1">INDEX(Q$13:Q99,$B100+1,1)</f>
        <v>1</v>
      </c>
      <c r="R100" s="535" cm="1">
        <f t="array" aca="1" ref="R100" ca="1">INDEX(R$13:R99,$B100+1,1)</f>
        <v>1</v>
      </c>
      <c r="S100" s="535" cm="1">
        <f t="array" aca="1" ref="S100" ca="1">INDEX(S$13:S99,$B100+1,1)</f>
        <v>1</v>
      </c>
      <c r="T100" s="411">
        <f t="shared" ca="1" si="228"/>
        <v>2</v>
      </c>
      <c r="U100" s="411">
        <f t="shared" ca="1" si="228"/>
        <v>2</v>
      </c>
      <c r="V100" s="411">
        <f t="shared" ca="1" si="229"/>
        <v>2</v>
      </c>
      <c r="W100" s="777" t="b">
        <f t="shared" ca="1" si="230"/>
        <v>1</v>
      </c>
      <c r="X100" s="777" t="b">
        <f t="shared" ca="1" si="230"/>
        <v>1</v>
      </c>
      <c r="Y100" s="777" t="b">
        <f t="shared" ca="1" si="230"/>
        <v>1</v>
      </c>
      <c r="Z100" s="796" t="b" cm="1">
        <f t="array" aca="1" ref="Z100" ca="1">INDEX(Z$13:Z99,$B100+1,1)</f>
        <v>0</v>
      </c>
      <c r="AA100" s="411">
        <f t="shared" ca="1" si="328"/>
        <v>6</v>
      </c>
      <c r="AB100" s="411">
        <f t="shared" ca="1" si="231"/>
        <v>6</v>
      </c>
      <c r="AC100" s="535" cm="1">
        <f t="array" aca="1" ref="AC100" ca="1">INDEX(AC$13:AC99,$B100+1,1)</f>
        <v>6</v>
      </c>
      <c r="AD100" s="535" cm="1">
        <f t="array" aca="1" ref="AD100" ca="1">INDEX(AD$13:AD99,$B100+1,1)</f>
        <v>6</v>
      </c>
      <c r="AE100" s="535" cm="1">
        <f t="array" aca="1" ref="AE100" ca="1">INDEX(AE$13:AE99,$B100+1,1)</f>
        <v>0</v>
      </c>
      <c r="AF100" s="535" cm="1">
        <f t="array" aca="1" ref="AF100" ca="1">INDEX(AF$13:AF99,$B100+1,1)</f>
        <v>0</v>
      </c>
      <c r="AG100" s="535" cm="1">
        <f t="array" aca="1" ref="AG100" ca="1">INDEX(AG$13:AG99,$B100+1,1)</f>
        <v>0</v>
      </c>
      <c r="AH100" s="535" cm="1">
        <f t="array" aca="1" ref="AH100" ca="1">INDEX(AH$13:AH99,$B100+1,1)</f>
        <v>0</v>
      </c>
      <c r="AI100" s="87">
        <f t="shared" ca="1" si="350"/>
        <v>2</v>
      </c>
      <c r="AJ100" s="87">
        <f ca="1">INDEX(CHOOSE($N100,DataAutumn!i.AdultDrys,DataWinter!i.AdultDrys,DataSpring!i.AdultDrys),1,$T100)</f>
        <v>1</v>
      </c>
      <c r="AK100" s="535" cm="1">
        <f t="array" aca="1" ref="AK100" ca="1">INDEX(AK$13:AK99,$B100+1,1)</f>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t="s">
        <v>3223</v>
      </c>
      <c r="BA100" s="312" t="str">
        <f ca="1">LEFT(BA99,LEN($BA$57))     &amp;    TEXT($H100," 00000 ")        &amp;      INDEX(i.ModelStructure,$I100,1)    &amp;" "
&amp; $D100                &amp;    " Past" &amp; TEXT($XV100,"??0%;;??0%;    ") &amp; IF($DK100=0," SFM","")&amp;IF($DK100=1," MFM","")&amp;IF($DK100=7," Mat","")&amp;IF($DQ100=TRUE,"&amp;BBT","    ")              &amp;      " TOL"&amp;INDEX(i.TOL_Desc,1,$N100)
&amp; " Scan"&amp;$AK100       &amp;    CHOOSE($K100+1," CFS"," GFS"," NFS")
&amp; " RR"&amp;TEXT(SUM($FD100:$FE100),"+00%;-00%;    ;@")
&amp; " EL"&amp;IF($EZ100="-","_Opt",TEXT($EZ100,"000%"))
&amp; " Emptys_"&amp;CHOOSE($AI100,"Free  ","Retain","Sell  ","Single")
&amp; " ("&amp;IF(OR($ZH100,AND($ZH100="-",$DD100)),"P","E")   &amp;IF(OR($ZJ100,AND($ZJ100="-",$DE100)),"T","t")        &amp;     "_F"&amp;IF($AAG100&lt;&gt;FALSE,3,0)+COUNTIF($ZY100:$AAC100,TRUE)+COUNTIF($BV100:$BW100,"&gt;0")&amp;IF($AAE100&lt;&gt;FALSE,3,0)+COUNTIF($BV100:$BW100,"&gt;0")&amp;"N"&amp;IF($AAJ100&lt;&gt;"-",$AAJ100,$DI100)&amp;IF($AAK100&lt;&gt;"-",$AAK100,$DJ100)&amp;"L"&amp;$AAV100&amp;$AAW100&amp;")"</f>
        <v>GHG 00036 SE GSW Past 35% MFM     TOLSpr Scan2 GFS RR+01% EL000% Emptys_Retain (PT_F33N11L11)</v>
      </c>
      <c r="BB100" s="8" t="str">
        <f ca="1">IF(COUNTIF($BA$13:$BA100,$BA100)=1,"-","Dup")</f>
        <v>-</v>
      </c>
      <c r="BC100" s="18"/>
      <c r="BD100" s="535" t="str" cm="1">
        <f t="array" aca="1" ref="BD100" ca="1">INDEX(BD$13:BD99,$B100+1,1)</f>
        <v>-</v>
      </c>
      <c r="BE100" s="535" t="str" cm="1">
        <f t="array" aca="1" ref="BE100" ca="1">INDEX(BE$13:BE99,$B100+1,1)</f>
        <v>-</v>
      </c>
      <c r="BF100" s="535" t="str" cm="1">
        <f t="array" aca="1" ref="BF100" ca="1">INDEX(BF$13:BF99,$B100+1,1)</f>
        <v>-</v>
      </c>
      <c r="BG100" s="535" t="str" cm="1">
        <f t="array" aca="1" ref="BG100" ca="1">INDEX(BG$13:BG99,$B100+1,1)</f>
        <v>-</v>
      </c>
      <c r="BH100" s="535" t="str" cm="1">
        <f t="array" aca="1" ref="BH100" ca="1">INDEX(BH$13:BH99,$B100+1,1)</f>
        <v>-</v>
      </c>
      <c r="BI100" s="535" t="str" cm="1">
        <f t="array" aca="1" ref="BI100" ca="1">INDEX(BI$13:BI99,$B100+1,1)</f>
        <v>-</v>
      </c>
      <c r="BJ100" s="535" t="str" cm="1">
        <f t="array" aca="1" ref="BJ100" ca="1">INDEX(BJ$13:BJ99,$B100+1,1)</f>
        <v>-</v>
      </c>
      <c r="BK100" s="535" t="str" cm="1">
        <f t="array" aca="1" ref="BK100" ca="1">INDEX(BK$13:BK99,$B100+1,1)</f>
        <v>-</v>
      </c>
      <c r="BL100" s="535" t="str" cm="1">
        <f t="array" aca="1" ref="BL100" ca="1">INDEX(BL$13:BL99,$B100+1,1)</f>
        <v>-</v>
      </c>
      <c r="BM100" s="18"/>
      <c r="BN100" s="411" t="b">
        <f t="shared" ca="1" si="387"/>
        <v>1</v>
      </c>
      <c r="BO100" s="411" t="str">
        <f t="shared" ca="1" si="387"/>
        <v>-</v>
      </c>
      <c r="BP100" s="411" t="b">
        <f t="shared" ca="1" si="387"/>
        <v>0</v>
      </c>
      <c r="BQ100" s="411" t="str">
        <f t="shared" ca="1" si="387"/>
        <v>-</v>
      </c>
      <c r="BR100" s="411" t="str">
        <f t="shared" ca="1" si="387"/>
        <v>-</v>
      </c>
      <c r="BS100" s="411" t="str">
        <f t="shared" ca="1" si="387"/>
        <v>-</v>
      </c>
      <c r="BT100" s="411" t="str">
        <f t="shared" ca="1" si="387"/>
        <v>-</v>
      </c>
      <c r="BU100" s="411" t="str">
        <f t="shared" ca="1" si="387"/>
        <v>-</v>
      </c>
      <c r="BV100" s="411" t="str">
        <f t="shared" ca="1" si="387"/>
        <v>-</v>
      </c>
      <c r="BW100" s="411" t="str">
        <f t="shared" ca="1" si="387"/>
        <v>-</v>
      </c>
      <c r="BX100" s="411" t="str">
        <f t="shared" ca="1" si="387"/>
        <v>-</v>
      </c>
      <c r="BY100" s="411" t="str">
        <f t="shared" ca="1" si="387"/>
        <v>-</v>
      </c>
      <c r="BZ100" s="411" t="b">
        <f t="shared" ca="1" si="387"/>
        <v>0</v>
      </c>
      <c r="CA100" s="87">
        <f t="shared" ca="1" si="387"/>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233"/>
        <v>-</v>
      </c>
      <c r="CI100" s="411">
        <f t="shared" ca="1" si="234"/>
        <v>1</v>
      </c>
      <c r="CJ100" s="411">
        <f t="shared" ca="1" si="234"/>
        <v>1</v>
      </c>
      <c r="CK100" s="535" t="str" cm="1">
        <f t="array" aca="1" ref="CK100" ca="1">INDEX(CK$13:CK99,$B100+1,1)</f>
        <v>-</v>
      </c>
      <c r="CL100" s="535" t="str" cm="1">
        <f t="array" aca="1" ref="CL100" ca="1">INDEX(CL$13:CL99,$B100+1,1)</f>
        <v>-</v>
      </c>
      <c r="CM100" s="535" t="str" cm="1">
        <f t="array" aca="1" ref="CM100" ca="1">INDEX(CM$13:CM99,$B100+1,1)</f>
        <v>-</v>
      </c>
      <c r="CN100" s="411" t="str">
        <f t="shared" ca="1" si="235"/>
        <v>-</v>
      </c>
      <c r="CO100" s="411">
        <f t="shared" ca="1" si="236"/>
        <v>1</v>
      </c>
      <c r="CP100" s="411">
        <f t="shared" ca="1" si="236"/>
        <v>1</v>
      </c>
      <c r="CQ100" s="535" t="str" cm="1">
        <f t="array" aca="1" ref="CQ100" ca="1">INDEX(CQ$13:CQ99,$B100+1,1)</f>
        <v>-</v>
      </c>
      <c r="CR100" s="411" t="str">
        <f t="shared" ca="1" si="237"/>
        <v>-</v>
      </c>
      <c r="CS100" s="411">
        <f t="shared" ca="1" si="238"/>
        <v>1</v>
      </c>
      <c r="CT100" s="535" t="str" cm="1">
        <f t="array" aca="1" ref="CT100" ca="1">INDEX(CT$13:CT99,$B100+1,1)</f>
        <v>-</v>
      </c>
      <c r="CU100" s="535" t="str" cm="1">
        <f t="array" aca="1" ref="CU100" ca="1">INDEX(CU$13:CU99,$B100+1,1)</f>
        <v>-</v>
      </c>
      <c r="CV100" s="411">
        <f t="shared" ca="1" si="239"/>
        <v>1</v>
      </c>
      <c r="CW100" s="535" t="str" cm="1">
        <f t="array" aca="1" ref="CW100" ca="1">INDEX(CW$13:CW99,$B100+1,1)</f>
        <v>-</v>
      </c>
      <c r="CX100" s="411" t="str">
        <f t="shared" ca="1" si="240"/>
        <v>-</v>
      </c>
      <c r="CY100" s="411">
        <f t="shared" ca="1" si="241"/>
        <v>1</v>
      </c>
      <c r="CZ100" s="411">
        <f t="shared" ca="1" si="241"/>
        <v>1</v>
      </c>
      <c r="DA100" s="535" cm="1">
        <f t="array" aca="1" ref="DA100" ca="1">INDEX(DA$13:DA99,$B100+1,1)</f>
        <v>720</v>
      </c>
      <c r="DB100" s="535" cm="1">
        <f t="array" aca="1" ref="DB100" ca="1">INDEX(DB$13:DB99,$B100+1,1)</f>
        <v>720</v>
      </c>
      <c r="DC100" s="18"/>
      <c r="DD100" s="535" t="b" cm="1">
        <f t="array" aca="1" ref="DD100" ca="1">INDEX(DD$13:DD99,$B100+1,1)</f>
        <v>1</v>
      </c>
      <c r="DE100" s="535" t="b" cm="1">
        <f t="array" aca="1" ref="DE100" ca="1">INDEX(DE$13:DE99,$B100+1,1)</f>
        <v>1</v>
      </c>
      <c r="DF100" s="535" t="b" cm="1">
        <f t="array" aca="1" ref="DF100" ca="1">INDEX(DF$13:DF99,$B100+1,1)</f>
        <v>1</v>
      </c>
      <c r="DG100" s="87">
        <f t="shared" ca="1" si="329"/>
        <v>0</v>
      </c>
      <c r="DH100" s="804" cm="1">
        <f t="array" aca="1" ref="DH100" ca="1">VALUE(IFERROR(VALUE($K100),0) &amp; _xlfn.SWITCH($CD100,"-",4,$CD100) &amp; $L100 &amp; $T100 &amp; "00" &amp; $N100 &amp; $AK100 &amp; $R100 &amp; _xlfn.SWITCH($AM100,3,1,$AM100) &amp; _xlfn.SWITCH($M100,4,0,$M100) &amp; _xlfn.SWITCH($AD100,6,1,$AD100))</f>
        <v>142200321201</v>
      </c>
      <c r="DI100" s="535" cm="1">
        <f t="array" aca="1" ref="DI100" ca="1">INDEX(DI$13:DI99,$B100+1,1)</f>
        <v>1</v>
      </c>
      <c r="DJ100" s="535" cm="1">
        <f t="array" aca="1" ref="DJ100" ca="1">INDEX(DJ$13:DJ99,$B100+1,1)</f>
        <v>1</v>
      </c>
      <c r="DK100" s="411">
        <f t="shared" ca="1" si="242"/>
        <v>1</v>
      </c>
      <c r="DL100" s="411">
        <f t="shared" ca="1" si="242"/>
        <v>60</v>
      </c>
      <c r="DM100" s="411" t="str">
        <f t="shared" ca="1" si="242"/>
        <v>-</v>
      </c>
      <c r="DN100" s="411" t="str">
        <f t="shared" ca="1" si="242"/>
        <v>-</v>
      </c>
      <c r="DO100" s="411" t="str">
        <f t="shared" ca="1" si="242"/>
        <v>-</v>
      </c>
      <c r="DP100" s="411" t="str">
        <f t="shared" ca="1" si="242"/>
        <v>-</v>
      </c>
      <c r="DQ100" s="411" t="b">
        <f t="shared" ca="1" si="243"/>
        <v>0</v>
      </c>
      <c r="DR100" s="411" t="str">
        <f t="shared" ca="1" si="441"/>
        <v>-</v>
      </c>
      <c r="DS100" s="411" t="str">
        <f t="shared" ca="1" si="441"/>
        <v>-</v>
      </c>
      <c r="DT100" s="411" t="str">
        <f t="shared" ca="1" si="441"/>
        <v>-</v>
      </c>
      <c r="DU100" s="411" t="str">
        <f t="shared" ca="1" si="441"/>
        <v>-</v>
      </c>
      <c r="DV100" s="411">
        <f t="shared" ca="1" si="441"/>
        <v>500</v>
      </c>
      <c r="DW100" s="411">
        <f t="shared" ca="1" si="441"/>
        <v>500</v>
      </c>
      <c r="DX100" s="411" t="str">
        <f t="shared" ca="1" si="441"/>
        <v>-</v>
      </c>
      <c r="DY100" s="411" t="str">
        <f t="shared" ca="1" si="441"/>
        <v>-</v>
      </c>
      <c r="DZ100" s="411" t="str">
        <f t="shared" ca="1" si="441"/>
        <v>-</v>
      </c>
      <c r="EA100" s="411" t="str">
        <f t="shared" ca="1" si="441"/>
        <v>-</v>
      </c>
      <c r="EB100" s="411" t="str">
        <f t="shared" ca="1" si="441"/>
        <v>-</v>
      </c>
      <c r="EC100" s="535" cm="1">
        <f t="array" aca="1" ref="EC100" ca="1">INDEX(EC$13:EC99,$B100+1,1)</f>
        <v>0</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535" cm="1">
        <f t="array" aca="1" ref="EN100" ca="1">INDEX(EN$13:EN99,$B100+1,1)</f>
        <v>999999</v>
      </c>
      <c r="EO100" s="535" cm="1">
        <f t="array" aca="1" ref="EO100" ca="1">INDEX(EO$13:EO99,$B100+1,1)</f>
        <v>999999</v>
      </c>
      <c r="EP100" s="782">
        <f t="shared" ca="1" si="246"/>
        <v>0</v>
      </c>
      <c r="EQ100" s="782">
        <f t="shared" ca="1" si="246"/>
        <v>0</v>
      </c>
      <c r="ER100" s="782">
        <f t="shared" ca="1" si="246"/>
        <v>999999</v>
      </c>
      <c r="ES100" s="800" t="str">
        <f t="shared" ca="1" si="330"/>
        <v>-</v>
      </c>
      <c r="ET100" s="800" t="str">
        <f t="shared" ca="1" si="247"/>
        <v>-</v>
      </c>
      <c r="EU100" s="801" t="str">
        <f t="shared" ca="1" si="248"/>
        <v>-</v>
      </c>
      <c r="EV100" s="802" t="str">
        <f t="shared" ca="1" si="427"/>
        <v>-</v>
      </c>
      <c r="EW100" s="781">
        <f t="shared" ca="1" si="249"/>
        <v>999999</v>
      </c>
      <c r="EX100" s="779">
        <f t="shared" ca="1" si="332"/>
        <v>999999</v>
      </c>
      <c r="EY100" s="780">
        <f t="shared" ca="1" si="333"/>
        <v>999999</v>
      </c>
      <c r="EZ100" s="727" cm="1">
        <f t="array" aca="1" ref="EZ100" ca="1">INDEX(i.ELMated,$AB100+1,1)</f>
        <v>0</v>
      </c>
      <c r="FA100" s="728" cm="1">
        <f t="array" aca="1" ref="FA100" ca="1">INDEX(i.ELMatedEst,$AA100+1,$T100)</f>
        <v>0</v>
      </c>
      <c r="FB100" s="535" t="str" cm="1">
        <f t="array" aca="1" ref="FB100" ca="1">INDEX(FB$13:FB99,$B100+1,1)</f>
        <v>-</v>
      </c>
      <c r="FC100" s="535" t="str" cm="1">
        <f t="array" aca="1" ref="FC100" ca="1">INDEX(FC$13:FC99,$B100+1,1)</f>
        <v>-</v>
      </c>
      <c r="FD100" s="664">
        <f t="shared" ca="1" si="250"/>
        <v>0</v>
      </c>
      <c r="FE100" s="666">
        <f t="shared" ca="1" si="251"/>
        <v>5.0000000000000001E-3</v>
      </c>
      <c r="FF100" s="191">
        <f t="shared" ca="1" si="339"/>
        <v>0.95</v>
      </c>
      <c r="FG100" s="667">
        <f t="shared" ca="1" si="252"/>
        <v>0.12</v>
      </c>
      <c r="FH100" s="667">
        <f ca="1">INDEX(CHOOSE($N100,DataAutumn!i.EL_PropnSold,DataWinter!i.EL_PropnSold,DataSpring!i.EL_PropnSold),$AI100,$T100)*INDEX(i.ELMatedEst,$AB100+1,$T100)*i.dAdultRR_ELPropSold
+INDEX(i.dryman,($AJ100-1)*4+$AI100,FH$7)</f>
        <v>0</v>
      </c>
      <c r="FI100" s="667">
        <f ca="1">INDEX(CHOOSE($N100,DataAutumn!i.EL_PropnSold,DataWinter!i.EL_PropnSold,DataSpring!i.EL_PropnSold),$AI100,$T100)*INDEX(i.ELMatedEst,$AB100+1,$T100)*i.dAdultRR_ELPropSold
+INDEX(i.dryman,($AJ100-1)*4+$AI100,FI$7)</f>
        <v>3.125E-2</v>
      </c>
      <c r="FJ100" s="667">
        <f ca="1">INDEX(CHOOSE($N100,DataAutumn!i.EL_PropnSold,DataWinter!i.EL_PropnSold,DataSpring!i.EL_PropnSold),$AI100,$T100)*INDEX(i.ELMatedEst,$AB100+1,$T100)*i.dAdultRR_ELPropSold
+INDEX(i.dryman,($AJ100-1)*4+$AI100,FJ$7)</f>
        <v>3.125E-2</v>
      </c>
      <c r="FK100" s="667">
        <f ca="1">INDEX(CHOOSE($N100,DataAutumn!i.EL_PropnSold,DataWinter!i.EL_PropnSold,DataSpring!i.EL_PropnSold),$AI100,$T100)*INDEX(i.ELMatedEst,$AB100+1,$T100)*i.dAdultRR_ELPropSold
+INDEX(i.dryman,($AJ100-1)*4+$AI100,FK$7)</f>
        <v>3.125E-2</v>
      </c>
      <c r="FL100" s="668">
        <f ca="1">INDEX(CHOOSE($N100,DataAutumn!i.EL_PropnSold,DataWinter!i.EL_PropnSold,DataSpring!i.EL_PropnSold),$AI100,$T100)*INDEX(i.ELMatedEst,$AB100+1,$T100)*i.dAdultLSurv_ELPropSold</f>
        <v>0</v>
      </c>
      <c r="FM100" s="666" t="b">
        <f t="shared" ca="1" si="253"/>
        <v>0</v>
      </c>
      <c r="FN100" s="666" t="b">
        <f t="shared" ca="1" si="253"/>
        <v>0</v>
      </c>
      <c r="FO100" s="716" t="b">
        <f t="shared" ca="1" si="254"/>
        <v>1</v>
      </c>
      <c r="FP100" s="666" t="b">
        <f t="shared" ca="1" si="253"/>
        <v>0</v>
      </c>
      <c r="FQ100" s="668">
        <f t="shared" ca="1" si="255"/>
        <v>1</v>
      </c>
      <c r="FR100" s="669">
        <f t="shared" ca="1" si="256"/>
        <v>0</v>
      </c>
      <c r="FS100" s="670" t="b">
        <f t="shared" ca="1" si="257"/>
        <v>0</v>
      </c>
      <c r="FT100" s="665" t="b">
        <f t="shared" ca="1" si="258"/>
        <v>0</v>
      </c>
      <c r="FU100" s="411" t="b">
        <f t="shared" ca="1" si="258"/>
        <v>0</v>
      </c>
      <c r="FV100" s="411" t="b">
        <f t="shared" ca="1" si="258"/>
        <v>1</v>
      </c>
      <c r="FW100" s="87">
        <f t="shared" ca="1" si="259"/>
        <v>2</v>
      </c>
      <c r="FX100" s="87">
        <f t="shared" ca="1" si="259"/>
        <v>2</v>
      </c>
      <c r="FY100" s="411">
        <f t="shared" ca="1" si="260"/>
        <v>1</v>
      </c>
      <c r="FZ100" s="411">
        <f t="shared" ca="1" si="261"/>
        <v>1</v>
      </c>
      <c r="GA100" s="411">
        <f t="shared" ca="1" si="261"/>
        <v>1</v>
      </c>
      <c r="GB100" s="411">
        <f t="shared" ca="1" si="262"/>
        <v>1</v>
      </c>
      <c r="GC100" s="411">
        <f t="shared" ca="1" si="263"/>
        <v>0.35</v>
      </c>
      <c r="GD100" s="411" t="b">
        <f t="shared" ca="1" si="263"/>
        <v>1</v>
      </c>
      <c r="GE100" s="411" t="b">
        <f t="shared" ca="1" si="263"/>
        <v>0</v>
      </c>
      <c r="GF100" s="411" t="b">
        <f t="shared" ca="1" si="263"/>
        <v>0</v>
      </c>
      <c r="GG100" s="411" t="b">
        <f t="shared" ca="1" si="263"/>
        <v>0</v>
      </c>
      <c r="GH100" s="87">
        <f t="shared" ca="1" si="443"/>
        <v>1</v>
      </c>
      <c r="GI100" s="87">
        <f t="shared" ca="1" si="443"/>
        <v>1</v>
      </c>
      <c r="GJ100" s="87">
        <f t="shared" ca="1" si="443"/>
        <v>1</v>
      </c>
      <c r="GK100" s="87">
        <f t="shared" ca="1" si="443"/>
        <v>1</v>
      </c>
      <c r="GL100" s="87">
        <f t="shared" ca="1" si="443"/>
        <v>1</v>
      </c>
      <c r="GM100" s="87">
        <f t="shared" ca="1" si="443"/>
        <v>1</v>
      </c>
      <c r="GN100" s="87">
        <f t="shared" ca="1" si="443"/>
        <v>1</v>
      </c>
      <c r="GO100" s="87">
        <f t="shared" ca="1" si="443"/>
        <v>1</v>
      </c>
      <c r="GP100" s="535" cm="1">
        <f t="array" aca="1" ref="GP100" ca="1">INDEX(GP$13:GP99,$B100+1,1)</f>
        <v>0</v>
      </c>
      <c r="GQ100" s="535" cm="1">
        <f t="array" aca="1" ref="GQ100" ca="1">INDEX(GQ$13:GQ99,$B100+1,1)</f>
        <v>0</v>
      </c>
      <c r="GR100" s="535" cm="1">
        <f t="array" aca="1" ref="GR100" ca="1">INDEX(GR$13:GR99,$B100+1,1)</f>
        <v>0</v>
      </c>
      <c r="GS100" s="535" cm="1">
        <f t="array" aca="1" ref="GS100" ca="1">INDEX(GS$13:GS99,$B100+1,1)</f>
        <v>0</v>
      </c>
      <c r="GT100" s="411" cm="1">
        <f t="array" aca="1" ref="GT100" ca="1">INDEX(i.dse_type,1,$L100)</f>
        <v>0</v>
      </c>
      <c r="GU100" s="535" t="str" cm="1">
        <f t="array" aca="1" ref="GU100" ca="1">INDEX(GU$13:GU99,$B100+1,1)</f>
        <v>-</v>
      </c>
      <c r="GV100" s="535" t="str" cm="1">
        <f t="array" aca="1" ref="GV100" ca="1">INDEX(GV$13:GV99,$B100+1,1)</f>
        <v>-</v>
      </c>
      <c r="GW100" s="535" t="str" cm="1">
        <f t="array" aca="1" ref="GW100" ca="1">INDEX(GW$13:GW99,$B100+1,1)</f>
        <v>-</v>
      </c>
      <c r="GX100" s="18"/>
      <c r="GY100" s="535" t="str" cm="1">
        <f t="array" aca="1" ref="GY100" ca="1">INDEX(GY$13:GY99,$B100+1,1)</f>
        <v>-</v>
      </c>
      <c r="GZ100" s="535" t="str" cm="1">
        <f t="array" aca="1" ref="GZ100" ca="1">INDEX(GZ$13:GZ99,$B100+1,1)</f>
        <v>-</v>
      </c>
      <c r="HA100" s="535" t="str" cm="1">
        <f t="array" aca="1" ref="HA100" ca="1">INDEX(HA$13:HA99,$B100+1,1)</f>
        <v>-</v>
      </c>
      <c r="HB100" s="411">
        <f t="shared" si="334"/>
        <v>0</v>
      </c>
      <c r="HC100" s="535" t="str" cm="1">
        <f t="array" aca="1" ref="HC100" ca="1">INDEX(HC$13:HC99,$B100+1,1)</f>
        <v>-</v>
      </c>
      <c r="HD100" s="535" cm="1">
        <f t="array" aca="1" ref="HD100" ca="1">INDEX(HD$13:HD99,$B100+1,1)</f>
        <v>1</v>
      </c>
      <c r="HE100" s="535" cm="1">
        <f t="array" aca="1" ref="HE100" ca="1">INDEX(HE$13:HE99,$B100+1,1)</f>
        <v>1</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535" t="str" cm="1">
        <f t="array" aca="1" ref="HU100" ca="1">INDEX(HU$13:HU99,$B100+1,1)</f>
        <v>-</v>
      </c>
      <c r="HV100" s="535" t="str" cm="1">
        <f t="array" aca="1" ref="HV100" ca="1">INDEX(HV$13:HV99,$B100+1,1)</f>
        <v>-</v>
      </c>
      <c r="HW100" s="535" t="str" cm="1">
        <f t="array" aca="1" ref="HW100" ca="1">INDEX(HW$13:HW99,$B100+1,1)</f>
        <v>-</v>
      </c>
      <c r="HX100" s="535" t="str" cm="1">
        <f t="array" aca="1" ref="HX100" ca="1">INDEX(HX$13:HX99,$B100+1,1)</f>
        <v>-</v>
      </c>
      <c r="HY100" s="535" t="str" cm="1">
        <f t="array" aca="1" ref="HY100" ca="1">INDEX(HY$13:HY99,$B100+1,1)</f>
        <v>-</v>
      </c>
      <c r="HZ100" s="535" t="str" cm="1">
        <f t="array" aca="1" ref="HZ100" ca="1">INDEX(HZ$13:HZ99,$B100+1,1)</f>
        <v>-</v>
      </c>
      <c r="IA100" s="535" cm="1">
        <f t="array" aca="1" ref="IA100" ca="1">INDEX(IA$13:IA99,$B100+1,1)</f>
        <v>0</v>
      </c>
      <c r="IB100" s="535" t="str" cm="1">
        <f t="array" aca="1" ref="IB100" ca="1">INDEX(IB$13:IB99,$B100+1,1)</f>
        <v>-</v>
      </c>
      <c r="IC100" s="535" cm="1">
        <f t="array" aca="1" ref="IC100" ca="1">INDEX(IC$13:IC99,$B100+1,1)</f>
        <v>1</v>
      </c>
      <c r="ID100" s="727">
        <f t="shared" si="265"/>
        <v>0</v>
      </c>
      <c r="IE100" s="727">
        <f t="shared" si="265"/>
        <v>0</v>
      </c>
      <c r="IF100" s="727">
        <f t="shared" si="265"/>
        <v>0</v>
      </c>
      <c r="IG100" s="727">
        <f t="shared" si="266"/>
        <v>0</v>
      </c>
      <c r="IH100" s="727">
        <f t="shared" si="266"/>
        <v>0</v>
      </c>
      <c r="II100" s="727">
        <f t="shared" si="266"/>
        <v>0</v>
      </c>
      <c r="IJ100" s="535" cm="1">
        <f t="array" aca="1" ref="IJ100" ca="1">INDEX(IJ$13:IJ99,$B100+1,1)</f>
        <v>0</v>
      </c>
      <c r="IK100" s="727">
        <f t="shared" si="267"/>
        <v>1</v>
      </c>
      <c r="IL100" s="727">
        <f t="shared" si="267"/>
        <v>0</v>
      </c>
      <c r="IM100" s="727">
        <f t="shared" si="267"/>
        <v>0</v>
      </c>
      <c r="IN100" s="727">
        <f t="shared" si="267"/>
        <v>0</v>
      </c>
      <c r="IO100" s="535" cm="1">
        <f t="array" aca="1" ref="IO100" ca="1">INDEX(IO$13:IO99,$B100+1,1)</f>
        <v>0</v>
      </c>
      <c r="IP100" s="727">
        <f t="shared" si="267"/>
        <v>0</v>
      </c>
      <c r="IQ100" s="18"/>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t="str" cm="1">
        <f t="array" aca="1" ref="JB100" ca="1">INDEX(JB$13:JB99,$B100+1,1)</f>
        <v>-</v>
      </c>
      <c r="JC100" s="535" t="str" cm="1">
        <f t="array" aca="1" ref="JC100" ca="1">INDEX(JC$13:JC99,$B100+1,1)</f>
        <v>-</v>
      </c>
      <c r="JD100" s="535" t="str" cm="1">
        <f t="array" aca="1" ref="JD100" ca="1">INDEX(JD$13:JD99,$B100+1,1)</f>
        <v>-</v>
      </c>
      <c r="JE100" s="535" t="str" cm="1">
        <f t="array" aca="1" ref="JE100" ca="1">INDEX(JE$13:JE99,$B100+1,1)</f>
        <v>-</v>
      </c>
      <c r="JF100" s="535" t="str" cm="1">
        <f t="array" aca="1" ref="JF100" ca="1">INDEX(JF$13:JF99,$B100+1,1)</f>
        <v>-</v>
      </c>
      <c r="JG100" s="535" t="str" cm="1">
        <f t="array" aca="1" ref="JG100" ca="1">INDEX(JG$13:JG99,$B100+1,1)</f>
        <v>-</v>
      </c>
      <c r="JH100" s="535" cm="1">
        <f t="array" aca="1" ref="JH100" ca="1">INDEX(JH$13:JH99,$B100+1,1)</f>
        <v>0</v>
      </c>
      <c r="JI100" s="535" cm="1">
        <f t="array" aca="1" ref="JI100" ca="1">INDEX(JI$13:JI99,$B100+1,1)</f>
        <v>0</v>
      </c>
      <c r="JJ100" s="545" cm="1">
        <f t="array" aca="1" ref="JJ100" ca="1">IF(AND($N100=JJ$10,$AS100&lt;&gt;0),INDEX(i.LTWFeedLevels,$AS100,12),0)</f>
        <v>0</v>
      </c>
      <c r="JK100" s="630" cm="1">
        <f t="array" aca="1" ref="JK100" ca="1">IF(AND($N100=JK$10,$AT100&lt;&gt;0),INDEX(i.LTWFeedLevels,$AT100,12),0)</f>
        <v>0</v>
      </c>
      <c r="JL100" s="457">
        <f t="shared" ca="1" si="428"/>
        <v>0</v>
      </c>
      <c r="JM100" s="457">
        <f t="shared" ca="1" si="429"/>
        <v>0</v>
      </c>
      <c r="JN100" s="457">
        <f t="shared" ca="1" si="430"/>
        <v>0</v>
      </c>
      <c r="JO100" s="545" cm="1">
        <f t="array" aca="1" ref="JO100" ca="1">IF(AND($N100=JO$10,$AS100&lt;&gt;0),INDEX(i.LTWFeedLevels,$AS100,12),0)</f>
        <v>0</v>
      </c>
      <c r="JP100" s="630" cm="1">
        <f t="array" aca="1" ref="JP100" ca="1">IF(AND($N100=JP$10,$AT100&lt;&gt;0),INDEX(i.LTWFeedLevels,$AT100,12),0)</f>
        <v>0</v>
      </c>
      <c r="JQ100" s="457">
        <f t="shared" ca="1" si="431"/>
        <v>0</v>
      </c>
      <c r="JR100" s="457">
        <f t="shared" ca="1" si="432"/>
        <v>0</v>
      </c>
      <c r="JS100" s="457">
        <f t="shared" ca="1" si="433"/>
        <v>0</v>
      </c>
      <c r="JT100" s="545" cm="1">
        <f t="array" aca="1" ref="JT100" ca="1">IF(AND($N100=JT$10,$AS100&lt;&gt;0),INDEX(i.LTWFeedLevels,$AS100,12),0)</f>
        <v>0</v>
      </c>
      <c r="JU100" s="630" cm="1">
        <f t="array" aca="1" ref="JU100" ca="1">IF(AND($N100=JU$10,$AT100&lt;&gt;0),INDEX(i.LTWFeedLevels,$AT100,12),0)</f>
        <v>0</v>
      </c>
      <c r="JV100" s="457">
        <f t="shared" ca="1" si="434"/>
        <v>0</v>
      </c>
      <c r="JW100" s="457">
        <f t="shared" ca="1" si="435"/>
        <v>0</v>
      </c>
      <c r="JX100" s="457">
        <f t="shared" ca="1" si="436"/>
        <v>0</v>
      </c>
      <c r="JY100" s="189">
        <f t="shared" ca="1" si="437"/>
        <v>0</v>
      </c>
      <c r="JZ100" s="189">
        <f t="shared" ca="1" si="437"/>
        <v>0</v>
      </c>
      <c r="KA100" s="189">
        <f t="shared" ca="1" si="437"/>
        <v>0</v>
      </c>
      <c r="KB100" s="189">
        <f t="shared" ca="1" si="437"/>
        <v>0</v>
      </c>
      <c r="KC100" s="189">
        <f t="shared" ca="1" si="437"/>
        <v>0</v>
      </c>
      <c r="KD100" s="189">
        <f t="shared" ca="1" si="391"/>
        <v>0</v>
      </c>
      <c r="KE100" s="189">
        <f t="shared" ca="1" si="391"/>
        <v>0</v>
      </c>
      <c r="KF100" s="189">
        <f t="shared" ca="1" si="391"/>
        <v>0</v>
      </c>
      <c r="KG100" s="189">
        <f t="shared" ca="1" si="391"/>
        <v>0</v>
      </c>
      <c r="KH100" s="189">
        <f t="shared" ca="1" si="391"/>
        <v>0</v>
      </c>
      <c r="KI100" s="189">
        <f t="shared" ca="1" si="391"/>
        <v>0</v>
      </c>
      <c r="KJ100" s="189">
        <f t="shared" ca="1" si="391"/>
        <v>0</v>
      </c>
      <c r="KK100" s="189">
        <f t="shared" ca="1" si="391"/>
        <v>0</v>
      </c>
      <c r="KL100" s="189">
        <f t="shared" ca="1" si="391"/>
        <v>0</v>
      </c>
      <c r="KM100" s="189">
        <f t="shared" ca="1" si="391"/>
        <v>0</v>
      </c>
      <c r="KN100" s="189">
        <f t="shared" ca="1" si="392"/>
        <v>0</v>
      </c>
      <c r="KO100" s="189">
        <f t="shared" ca="1" si="392"/>
        <v>0</v>
      </c>
      <c r="KP100" s="189">
        <f t="shared" ca="1" si="392"/>
        <v>0</v>
      </c>
      <c r="KQ100" s="189">
        <f t="shared" ca="1" si="392"/>
        <v>0</v>
      </c>
      <c r="KR100" s="189">
        <f t="shared" ca="1" si="392"/>
        <v>0</v>
      </c>
      <c r="KS100" s="189">
        <f t="shared" ca="1" si="392"/>
        <v>0</v>
      </c>
      <c r="KT100" s="189">
        <f t="shared" ca="1" si="392"/>
        <v>0</v>
      </c>
      <c r="KU100" s="189">
        <f t="shared" ca="1" si="392"/>
        <v>0</v>
      </c>
      <c r="KV100" s="189">
        <f t="shared" ca="1" si="392"/>
        <v>0</v>
      </c>
      <c r="KW100" s="189">
        <f t="shared" ca="1" si="392"/>
        <v>0</v>
      </c>
      <c r="KX100" s="189">
        <f t="shared" ca="1" si="393"/>
        <v>0</v>
      </c>
      <c r="KY100" s="189">
        <f t="shared" ca="1" si="393"/>
        <v>0</v>
      </c>
      <c r="KZ100" s="189">
        <f t="shared" ca="1" si="393"/>
        <v>0</v>
      </c>
      <c r="LA100" s="189">
        <f t="shared" ca="1" si="393"/>
        <v>0</v>
      </c>
      <c r="LB100" s="189">
        <f t="shared" ca="1" si="393"/>
        <v>0</v>
      </c>
      <c r="LC100" s="189">
        <f t="shared" ca="1" si="393"/>
        <v>0</v>
      </c>
      <c r="LD100" s="189">
        <f t="shared" ca="1" si="393"/>
        <v>0</v>
      </c>
      <c r="LE100" s="189">
        <f t="shared" ca="1" si="393"/>
        <v>0</v>
      </c>
      <c r="LF100" s="189">
        <f t="shared" ca="1" si="393"/>
        <v>0</v>
      </c>
      <c r="LG100" s="189">
        <f t="shared" ca="1" si="393"/>
        <v>0</v>
      </c>
      <c r="LH100" s="189">
        <f t="shared" ca="1" si="394"/>
        <v>0</v>
      </c>
      <c r="LI100" s="189">
        <f t="shared" ca="1" si="394"/>
        <v>0</v>
      </c>
      <c r="LJ100" s="189">
        <f t="shared" ca="1" si="394"/>
        <v>0</v>
      </c>
      <c r="LK100" s="189">
        <f t="shared" ca="1" si="394"/>
        <v>0</v>
      </c>
      <c r="LL100" s="189">
        <f t="shared" ca="1" si="394"/>
        <v>0</v>
      </c>
      <c r="LM100" s="189">
        <f t="shared" ca="1" si="394"/>
        <v>0</v>
      </c>
      <c r="LN100" s="189">
        <f t="shared" ca="1" si="394"/>
        <v>0</v>
      </c>
      <c r="LO100" s="189">
        <f t="shared" ca="1" si="394"/>
        <v>0</v>
      </c>
      <c r="LP100" s="189">
        <f t="shared" ca="1" si="394"/>
        <v>0</v>
      </c>
      <c r="LQ100" s="189">
        <f t="shared" ca="1" si="394"/>
        <v>0</v>
      </c>
      <c r="LR100" s="189">
        <f t="shared" ca="1" si="395"/>
        <v>0</v>
      </c>
      <c r="LS100" s="189">
        <f t="shared" ca="1" si="395"/>
        <v>0</v>
      </c>
      <c r="LT100" s="189">
        <f t="shared" ca="1" si="395"/>
        <v>0</v>
      </c>
      <c r="LU100" s="189">
        <f t="shared" ca="1" si="395"/>
        <v>0</v>
      </c>
      <c r="LV100" s="189">
        <f t="shared" ca="1" si="395"/>
        <v>0</v>
      </c>
      <c r="LW100" s="189">
        <f t="shared" ca="1" si="395"/>
        <v>0</v>
      </c>
      <c r="LX100" s="189">
        <f t="shared" ca="1" si="395"/>
        <v>0</v>
      </c>
      <c r="LY100" s="189">
        <f t="shared" ca="1" si="395"/>
        <v>0</v>
      </c>
      <c r="LZ100" s="189">
        <f t="shared" ca="1" si="395"/>
        <v>0</v>
      </c>
      <c r="MA100" s="189">
        <f t="shared" ca="1" si="395"/>
        <v>0</v>
      </c>
      <c r="MB100" s="189">
        <f t="shared" ca="1" si="395"/>
        <v>0</v>
      </c>
      <c r="MC100" s="189">
        <f t="shared" ca="1" si="395"/>
        <v>0</v>
      </c>
      <c r="MD100" s="189">
        <f t="shared" ca="1" si="395"/>
        <v>0</v>
      </c>
      <c r="ME100" s="189">
        <f t="shared" ca="1" si="395"/>
        <v>0</v>
      </c>
      <c r="MF100" s="189">
        <f t="shared" ca="1" si="395"/>
        <v>0</v>
      </c>
      <c r="MG100" s="189">
        <f t="shared" ca="1" si="390"/>
        <v>0</v>
      </c>
      <c r="MH100" s="189">
        <f t="shared" ca="1" si="390"/>
        <v>0</v>
      </c>
      <c r="MI100" s="189">
        <f t="shared" ca="1" si="390"/>
        <v>0</v>
      </c>
      <c r="MJ100" s="189">
        <f t="shared" ca="1" si="390"/>
        <v>0</v>
      </c>
      <c r="MK100" s="189">
        <f t="shared" ca="1" si="390"/>
        <v>0</v>
      </c>
      <c r="ML100" s="189">
        <f t="shared" ca="1" si="390"/>
        <v>0</v>
      </c>
      <c r="MM100" s="189">
        <f t="shared" ca="1" si="390"/>
        <v>0</v>
      </c>
      <c r="MN100" s="189">
        <f t="shared" ca="1" si="390"/>
        <v>0</v>
      </c>
      <c r="MO100" s="189">
        <f t="shared" ca="1" si="390"/>
        <v>0</v>
      </c>
      <c r="MP100" s="189">
        <f t="shared" ca="1" si="388"/>
        <v>0</v>
      </c>
      <c r="MQ100" s="189">
        <f t="shared" ca="1" si="388"/>
        <v>0</v>
      </c>
      <c r="MR100" s="189">
        <f t="shared" ca="1" si="388"/>
        <v>0</v>
      </c>
      <c r="MS100" s="557">
        <f t="shared" ca="1" si="438"/>
        <v>0</v>
      </c>
      <c r="MT100" s="557">
        <f t="shared" ca="1" si="438"/>
        <v>0</v>
      </c>
      <c r="MU100" s="557">
        <f t="shared" ca="1" si="438"/>
        <v>0</v>
      </c>
      <c r="MV100" s="557">
        <f t="shared" ca="1" si="438"/>
        <v>0</v>
      </c>
      <c r="MW100" s="557">
        <f t="shared" ca="1" si="438"/>
        <v>0</v>
      </c>
      <c r="MX100" s="557">
        <f t="shared" ca="1" si="396"/>
        <v>0</v>
      </c>
      <c r="MY100" s="557">
        <f t="shared" ca="1" si="396"/>
        <v>0</v>
      </c>
      <c r="MZ100" s="557">
        <f t="shared" ca="1" si="396"/>
        <v>0</v>
      </c>
      <c r="NA100" s="557">
        <f t="shared" ca="1" si="396"/>
        <v>0</v>
      </c>
      <c r="NB100" s="557">
        <f t="shared" ca="1" si="396"/>
        <v>0</v>
      </c>
      <c r="NC100" s="557">
        <f t="shared" ca="1" si="396"/>
        <v>0</v>
      </c>
      <c r="ND100" s="557">
        <f t="shared" ca="1" si="396"/>
        <v>0</v>
      </c>
      <c r="NE100" s="557">
        <f t="shared" ca="1" si="396"/>
        <v>0</v>
      </c>
      <c r="NF100" s="557">
        <f t="shared" ca="1" si="396"/>
        <v>0</v>
      </c>
      <c r="NG100" s="557">
        <f t="shared" ca="1" si="396"/>
        <v>0</v>
      </c>
      <c r="NH100" s="557">
        <f t="shared" ca="1" si="397"/>
        <v>0</v>
      </c>
      <c r="NI100" s="557">
        <f t="shared" ca="1" si="397"/>
        <v>0</v>
      </c>
      <c r="NJ100" s="557">
        <f t="shared" ca="1" si="397"/>
        <v>0</v>
      </c>
      <c r="NK100" s="557">
        <f t="shared" ca="1" si="397"/>
        <v>0</v>
      </c>
      <c r="NL100" s="557">
        <f t="shared" ca="1" si="397"/>
        <v>0</v>
      </c>
      <c r="NM100" s="557">
        <f t="shared" ca="1" si="397"/>
        <v>0</v>
      </c>
      <c r="NN100" s="557">
        <f t="shared" ca="1" si="397"/>
        <v>0</v>
      </c>
      <c r="NO100" s="557">
        <f t="shared" ca="1" si="397"/>
        <v>0</v>
      </c>
      <c r="NP100" s="557">
        <f t="shared" ca="1" si="397"/>
        <v>0</v>
      </c>
      <c r="NQ100" s="557">
        <f t="shared" ca="1" si="397"/>
        <v>0</v>
      </c>
      <c r="NR100" s="557">
        <f t="shared" ca="1" si="398"/>
        <v>0</v>
      </c>
      <c r="NS100" s="557">
        <f t="shared" ca="1" si="398"/>
        <v>0</v>
      </c>
      <c r="NT100" s="557">
        <f t="shared" ca="1" si="398"/>
        <v>0</v>
      </c>
      <c r="NU100" s="557">
        <f t="shared" ca="1" si="398"/>
        <v>0</v>
      </c>
      <c r="NV100" s="557">
        <f t="shared" ca="1" si="398"/>
        <v>0</v>
      </c>
      <c r="NW100" s="557">
        <f t="shared" ca="1" si="398"/>
        <v>0</v>
      </c>
      <c r="NX100" s="557">
        <f t="shared" ca="1" si="398"/>
        <v>0</v>
      </c>
      <c r="NY100" s="557">
        <f t="shared" ca="1" si="398"/>
        <v>0</v>
      </c>
      <c r="NZ100" s="557">
        <f t="shared" ca="1" si="398"/>
        <v>0</v>
      </c>
      <c r="OA100" s="557">
        <f t="shared" ca="1" si="398"/>
        <v>0</v>
      </c>
      <c r="OB100" s="557">
        <f t="shared" ca="1" si="399"/>
        <v>0</v>
      </c>
      <c r="OC100" s="557">
        <f t="shared" ca="1" si="399"/>
        <v>0</v>
      </c>
      <c r="OD100" s="557">
        <f t="shared" ca="1" si="399"/>
        <v>0</v>
      </c>
      <c r="OE100" s="557">
        <f t="shared" ca="1" si="399"/>
        <v>0</v>
      </c>
      <c r="OF100" s="557">
        <f t="shared" ca="1" si="399"/>
        <v>0</v>
      </c>
      <c r="OG100" s="557">
        <f t="shared" ca="1" si="399"/>
        <v>0</v>
      </c>
      <c r="OH100" s="557">
        <f t="shared" ca="1" si="399"/>
        <v>0</v>
      </c>
      <c r="OI100" s="557">
        <f t="shared" ca="1" si="399"/>
        <v>0</v>
      </c>
      <c r="OJ100" s="557">
        <f t="shared" ca="1" si="399"/>
        <v>0</v>
      </c>
      <c r="OK100" s="557">
        <f t="shared" ca="1" si="399"/>
        <v>0</v>
      </c>
      <c r="OL100" s="557">
        <f t="shared" ca="1" si="400"/>
        <v>0</v>
      </c>
      <c r="OM100" s="557">
        <f t="shared" ca="1" si="400"/>
        <v>0</v>
      </c>
      <c r="ON100" s="557">
        <f t="shared" ca="1" si="400"/>
        <v>0</v>
      </c>
      <c r="OO100" s="557">
        <f t="shared" ca="1" si="400"/>
        <v>0</v>
      </c>
      <c r="OP100" s="557">
        <f t="shared" ca="1" si="400"/>
        <v>0</v>
      </c>
      <c r="OQ100" s="557">
        <f t="shared" ca="1" si="400"/>
        <v>0</v>
      </c>
      <c r="OR100" s="557">
        <f t="shared" ca="1" si="400"/>
        <v>0</v>
      </c>
      <c r="OS100" s="557">
        <f t="shared" ca="1" si="400"/>
        <v>0</v>
      </c>
      <c r="OT100" s="557">
        <f t="shared" ca="1" si="400"/>
        <v>0</v>
      </c>
      <c r="OU100" s="557">
        <f t="shared" ca="1" si="400"/>
        <v>0</v>
      </c>
      <c r="OV100" s="557">
        <f t="shared" ca="1" si="401"/>
        <v>0</v>
      </c>
      <c r="OW100" s="557">
        <f t="shared" ca="1" si="401"/>
        <v>0</v>
      </c>
      <c r="OX100" s="557">
        <f t="shared" ca="1" si="401"/>
        <v>0</v>
      </c>
      <c r="OY100" s="557">
        <f t="shared" ca="1" si="401"/>
        <v>0</v>
      </c>
      <c r="OZ100" s="557">
        <f t="shared" ca="1" si="401"/>
        <v>0</v>
      </c>
      <c r="PA100" s="557">
        <f t="shared" ca="1" si="401"/>
        <v>0</v>
      </c>
      <c r="PB100" s="557">
        <f t="shared" ca="1" si="401"/>
        <v>0</v>
      </c>
      <c r="PC100" s="557">
        <f t="shared" ca="1" si="401"/>
        <v>0</v>
      </c>
      <c r="PD100" s="557">
        <f t="shared" ca="1" si="401"/>
        <v>0</v>
      </c>
      <c r="PE100" s="557">
        <f t="shared" ca="1" si="401"/>
        <v>0</v>
      </c>
      <c r="PF100" s="557">
        <f t="shared" ca="1" si="402"/>
        <v>0</v>
      </c>
      <c r="PG100" s="557">
        <f t="shared" ca="1" si="402"/>
        <v>0</v>
      </c>
      <c r="PH100" s="557">
        <f t="shared" ca="1" si="402"/>
        <v>0</v>
      </c>
      <c r="PI100" s="557">
        <f t="shared" ca="1" si="402"/>
        <v>0</v>
      </c>
      <c r="PJ100" s="557">
        <f t="shared" ca="1" si="402"/>
        <v>0</v>
      </c>
      <c r="PK100" s="557">
        <f t="shared" ca="1" si="402"/>
        <v>0</v>
      </c>
      <c r="PL100" s="557">
        <f t="shared" ca="1" si="402"/>
        <v>0</v>
      </c>
      <c r="PM100" s="557">
        <f t="shared" ca="1" si="402"/>
        <v>0</v>
      </c>
      <c r="PN100" s="557">
        <f t="shared" ca="1" si="402"/>
        <v>0</v>
      </c>
      <c r="PO100" s="557">
        <f t="shared" ca="1" si="402"/>
        <v>0</v>
      </c>
      <c r="PP100" s="557">
        <f t="shared" ca="1" si="403"/>
        <v>0</v>
      </c>
      <c r="PQ100" s="557">
        <f t="shared" ca="1" si="403"/>
        <v>0</v>
      </c>
      <c r="PR100" s="557">
        <f t="shared" ca="1" si="403"/>
        <v>0</v>
      </c>
      <c r="PS100" s="557">
        <f t="shared" ca="1" si="403"/>
        <v>0</v>
      </c>
      <c r="PT100" s="557">
        <f t="shared" ca="1" si="403"/>
        <v>0</v>
      </c>
      <c r="PU100" s="557">
        <f t="shared" ca="1" si="403"/>
        <v>0</v>
      </c>
      <c r="PV100" s="557">
        <f t="shared" ca="1" si="403"/>
        <v>0</v>
      </c>
      <c r="PW100" s="557">
        <f t="shared" ca="1" si="403"/>
        <v>0</v>
      </c>
      <c r="PX100" s="557">
        <f t="shared" ca="1" si="403"/>
        <v>0</v>
      </c>
      <c r="PY100" s="557">
        <f t="shared" ca="1" si="403"/>
        <v>0</v>
      </c>
      <c r="PZ100" s="557">
        <f t="shared" ca="1" si="404"/>
        <v>0</v>
      </c>
      <c r="QA100" s="557">
        <f t="shared" ca="1" si="404"/>
        <v>0</v>
      </c>
      <c r="QB100" s="557">
        <f t="shared" ca="1" si="404"/>
        <v>0</v>
      </c>
      <c r="QC100" s="557">
        <f t="shared" ca="1" si="404"/>
        <v>0</v>
      </c>
      <c r="QD100" s="557">
        <f t="shared" ca="1" si="404"/>
        <v>0</v>
      </c>
      <c r="QE100" s="557">
        <f t="shared" ca="1" si="404"/>
        <v>0</v>
      </c>
      <c r="QF100" s="557">
        <f t="shared" ca="1" si="404"/>
        <v>0</v>
      </c>
      <c r="QG100" s="557">
        <f t="shared" ca="1" si="404"/>
        <v>0</v>
      </c>
      <c r="QH100" s="557">
        <f t="shared" ca="1" si="404"/>
        <v>0</v>
      </c>
      <c r="QI100" s="557">
        <f t="shared" ca="1" si="404"/>
        <v>0</v>
      </c>
      <c r="QJ100" s="557">
        <f t="shared" ca="1" si="405"/>
        <v>0</v>
      </c>
      <c r="QK100" s="557">
        <f t="shared" ca="1" si="405"/>
        <v>0</v>
      </c>
      <c r="QL100" s="557">
        <f t="shared" ca="1" si="405"/>
        <v>0</v>
      </c>
      <c r="QM100" s="557">
        <f t="shared" ca="1" si="405"/>
        <v>0</v>
      </c>
      <c r="QN100" s="557">
        <f t="shared" ca="1" si="405"/>
        <v>0</v>
      </c>
      <c r="QO100" s="557">
        <f t="shared" ca="1" si="405"/>
        <v>0</v>
      </c>
      <c r="QP100" s="557">
        <f t="shared" ca="1" si="405"/>
        <v>0</v>
      </c>
      <c r="QQ100" s="557">
        <f t="shared" ca="1" si="405"/>
        <v>0</v>
      </c>
      <c r="QR100" s="557">
        <f t="shared" ca="1" si="405"/>
        <v>0</v>
      </c>
      <c r="QS100" s="557">
        <f t="shared" ca="1" si="405"/>
        <v>0</v>
      </c>
      <c r="QT100" s="557">
        <f t="shared" ca="1" si="406"/>
        <v>0</v>
      </c>
      <c r="QU100" s="557">
        <f t="shared" ca="1" si="406"/>
        <v>0</v>
      </c>
      <c r="QV100" s="557">
        <f t="shared" ca="1" si="406"/>
        <v>0</v>
      </c>
      <c r="QW100" s="557">
        <f t="shared" ca="1" si="406"/>
        <v>0</v>
      </c>
      <c r="QX100" s="557">
        <f t="shared" ca="1" si="406"/>
        <v>0</v>
      </c>
      <c r="QY100" s="557">
        <f t="shared" ca="1" si="406"/>
        <v>0</v>
      </c>
      <c r="QZ100" s="557">
        <f t="shared" ca="1" si="406"/>
        <v>0</v>
      </c>
      <c r="RA100" s="557">
        <f t="shared" ca="1" si="406"/>
        <v>0</v>
      </c>
      <c r="RB100" s="557">
        <f t="shared" ca="1" si="406"/>
        <v>0</v>
      </c>
      <c r="RC100" s="557">
        <f t="shared" ca="1" si="406"/>
        <v>0</v>
      </c>
      <c r="RD100" s="557">
        <f t="shared" ca="1" si="407"/>
        <v>0</v>
      </c>
      <c r="RE100" s="557">
        <f t="shared" ca="1" si="407"/>
        <v>0</v>
      </c>
      <c r="RF100" s="557">
        <f t="shared" ca="1" si="407"/>
        <v>0</v>
      </c>
      <c r="RG100" s="557">
        <f t="shared" ca="1" si="407"/>
        <v>0</v>
      </c>
      <c r="RH100" s="557">
        <f t="shared" ca="1" si="407"/>
        <v>0</v>
      </c>
      <c r="RI100" s="557">
        <f t="shared" ca="1" si="407"/>
        <v>0</v>
      </c>
      <c r="RJ100" s="557">
        <f t="shared" ca="1" si="407"/>
        <v>0</v>
      </c>
      <c r="RK100" s="557">
        <f t="shared" ca="1" si="407"/>
        <v>0</v>
      </c>
      <c r="RL100" s="557">
        <f t="shared" ca="1" si="407"/>
        <v>0</v>
      </c>
      <c r="RM100" s="557">
        <f t="shared" ca="1" si="407"/>
        <v>0</v>
      </c>
      <c r="RN100" s="557">
        <f t="shared" ca="1" si="408"/>
        <v>0</v>
      </c>
      <c r="RO100" s="557">
        <f t="shared" ca="1" si="408"/>
        <v>0</v>
      </c>
      <c r="RP100" s="557">
        <f t="shared" ca="1" si="408"/>
        <v>0</v>
      </c>
      <c r="RQ100" s="557">
        <f t="shared" ca="1" si="408"/>
        <v>0</v>
      </c>
      <c r="RR100" s="557">
        <f t="shared" ca="1" si="408"/>
        <v>0</v>
      </c>
      <c r="RS100" s="557">
        <f t="shared" ca="1" si="408"/>
        <v>0</v>
      </c>
      <c r="RT100" s="557">
        <f t="shared" ca="1" si="408"/>
        <v>0</v>
      </c>
      <c r="RU100" s="557">
        <f t="shared" ca="1" si="408"/>
        <v>0</v>
      </c>
      <c r="RV100" s="557">
        <f t="shared" ca="1" si="408"/>
        <v>0</v>
      </c>
      <c r="RW100" s="557">
        <f t="shared" ca="1" si="408"/>
        <v>0</v>
      </c>
      <c r="RX100" s="557">
        <f t="shared" ca="1" si="409"/>
        <v>0</v>
      </c>
      <c r="RY100" s="557">
        <f t="shared" ca="1" si="409"/>
        <v>0</v>
      </c>
      <c r="RZ100" s="557">
        <f t="shared" ca="1" si="409"/>
        <v>0</v>
      </c>
      <c r="SA100" s="557">
        <f t="shared" ca="1" si="409"/>
        <v>0</v>
      </c>
      <c r="SB100" s="557">
        <f t="shared" ca="1" si="409"/>
        <v>0</v>
      </c>
      <c r="SC100" s="557">
        <f t="shared" ca="1" si="409"/>
        <v>0</v>
      </c>
      <c r="SD100" s="557">
        <f t="shared" ca="1" si="409"/>
        <v>0</v>
      </c>
      <c r="SE100" s="557">
        <f t="shared" ca="1" si="409"/>
        <v>0</v>
      </c>
      <c r="SF100" s="557">
        <f t="shared" ca="1" si="409"/>
        <v>0</v>
      </c>
      <c r="SG100" s="557">
        <f t="shared" ca="1" si="409"/>
        <v>0</v>
      </c>
      <c r="SH100" s="557">
        <f t="shared" ca="1" si="410"/>
        <v>0</v>
      </c>
      <c r="SI100" s="557">
        <f t="shared" ca="1" si="410"/>
        <v>0</v>
      </c>
      <c r="SJ100" s="557">
        <f t="shared" ca="1" si="410"/>
        <v>0</v>
      </c>
      <c r="SK100" s="557">
        <f t="shared" ca="1" si="410"/>
        <v>0</v>
      </c>
      <c r="SL100" s="557">
        <f t="shared" ca="1" si="410"/>
        <v>0</v>
      </c>
      <c r="SM100" s="557">
        <f t="shared" ca="1" si="410"/>
        <v>0</v>
      </c>
      <c r="SN100" s="557">
        <f t="shared" ca="1" si="410"/>
        <v>0</v>
      </c>
      <c r="SO100" s="557">
        <f t="shared" ca="1" si="410"/>
        <v>0</v>
      </c>
      <c r="SP100" s="557">
        <f t="shared" ca="1" si="410"/>
        <v>0</v>
      </c>
      <c r="SQ100" s="557">
        <f t="shared" ca="1" si="410"/>
        <v>0</v>
      </c>
      <c r="SR100" s="557">
        <f t="shared" ca="1" si="411"/>
        <v>0</v>
      </c>
      <c r="SS100" s="557">
        <f t="shared" ca="1" si="411"/>
        <v>0</v>
      </c>
      <c r="ST100" s="557">
        <f t="shared" ca="1" si="411"/>
        <v>0</v>
      </c>
      <c r="SU100" s="557">
        <f t="shared" ca="1" si="411"/>
        <v>0</v>
      </c>
      <c r="SV100" s="557">
        <f t="shared" ca="1" si="411"/>
        <v>0</v>
      </c>
      <c r="SW100" s="557">
        <f t="shared" ca="1" si="411"/>
        <v>0</v>
      </c>
      <c r="SX100" s="557">
        <f t="shared" ca="1" si="411"/>
        <v>0</v>
      </c>
      <c r="SY100" s="557">
        <f t="shared" ca="1" si="411"/>
        <v>0</v>
      </c>
      <c r="SZ100" s="557">
        <f t="shared" ca="1" si="411"/>
        <v>0</v>
      </c>
      <c r="TA100" s="557">
        <f t="shared" ca="1" si="411"/>
        <v>0</v>
      </c>
      <c r="TB100" s="557">
        <f t="shared" ca="1" si="412"/>
        <v>0</v>
      </c>
      <c r="TC100" s="557">
        <f t="shared" ca="1" si="412"/>
        <v>0</v>
      </c>
      <c r="TD100" s="557">
        <f t="shared" ca="1" si="412"/>
        <v>0</v>
      </c>
      <c r="TE100" s="557">
        <f t="shared" ca="1" si="412"/>
        <v>0</v>
      </c>
      <c r="TF100" s="557">
        <f t="shared" ca="1" si="412"/>
        <v>0</v>
      </c>
      <c r="TG100" s="557">
        <f t="shared" ca="1" si="412"/>
        <v>0</v>
      </c>
      <c r="TH100" s="557">
        <f t="shared" ca="1" si="412"/>
        <v>0</v>
      </c>
      <c r="TI100" s="557">
        <f t="shared" ca="1" si="412"/>
        <v>0</v>
      </c>
      <c r="TJ100" s="557">
        <f t="shared" ca="1" si="412"/>
        <v>0</v>
      </c>
      <c r="TK100" s="557">
        <f t="shared" ca="1" si="412"/>
        <v>0</v>
      </c>
      <c r="TL100" s="557">
        <f t="shared" ca="1" si="413"/>
        <v>0</v>
      </c>
      <c r="TM100" s="557">
        <f t="shared" ca="1" si="413"/>
        <v>0</v>
      </c>
      <c r="TN100" s="557">
        <f t="shared" ca="1" si="413"/>
        <v>0</v>
      </c>
      <c r="TO100" s="557">
        <f t="shared" ca="1" si="413"/>
        <v>0</v>
      </c>
      <c r="TP100" s="557">
        <f t="shared" ca="1" si="413"/>
        <v>0</v>
      </c>
      <c r="TQ100" s="557">
        <f t="shared" ca="1" si="413"/>
        <v>0</v>
      </c>
      <c r="TR100" s="557">
        <f t="shared" ca="1" si="413"/>
        <v>0</v>
      </c>
      <c r="TS100" s="557">
        <f t="shared" ca="1" si="413"/>
        <v>0</v>
      </c>
      <c r="TT100" s="557">
        <f t="shared" ca="1" si="413"/>
        <v>0</v>
      </c>
      <c r="TU100" s="557">
        <f t="shared" ca="1" si="413"/>
        <v>0</v>
      </c>
      <c r="TV100" s="557">
        <f t="shared" ca="1" si="414"/>
        <v>0</v>
      </c>
      <c r="TW100" s="557">
        <f t="shared" ca="1" si="414"/>
        <v>0</v>
      </c>
      <c r="TX100" s="557">
        <f t="shared" ca="1" si="414"/>
        <v>0</v>
      </c>
      <c r="TY100" s="557">
        <f t="shared" ca="1" si="414"/>
        <v>0</v>
      </c>
      <c r="TZ100" s="557">
        <f t="shared" ca="1" si="414"/>
        <v>0</v>
      </c>
      <c r="UA100" s="557">
        <f t="shared" ca="1" si="414"/>
        <v>0</v>
      </c>
      <c r="UB100" s="557">
        <f t="shared" ca="1" si="414"/>
        <v>0</v>
      </c>
      <c r="UC100" s="557">
        <f t="shared" ca="1" si="414"/>
        <v>0</v>
      </c>
      <c r="UD100" s="557">
        <f t="shared" ca="1" si="414"/>
        <v>0</v>
      </c>
      <c r="UE100" s="557">
        <f t="shared" ca="1" si="414"/>
        <v>0</v>
      </c>
      <c r="UF100" s="557">
        <f t="shared" ca="1" si="415"/>
        <v>0</v>
      </c>
      <c r="UG100" s="557">
        <f t="shared" ca="1" si="415"/>
        <v>0</v>
      </c>
      <c r="UH100" s="557">
        <f t="shared" ca="1" si="415"/>
        <v>0</v>
      </c>
      <c r="UI100" s="557">
        <f t="shared" ca="1" si="415"/>
        <v>0</v>
      </c>
      <c r="UJ100" s="557">
        <f t="shared" ca="1" si="415"/>
        <v>0</v>
      </c>
      <c r="UK100" s="557">
        <f t="shared" ca="1" si="415"/>
        <v>0</v>
      </c>
      <c r="UL100" s="557">
        <f t="shared" ca="1" si="415"/>
        <v>0</v>
      </c>
      <c r="UM100" s="557">
        <f t="shared" ca="1" si="415"/>
        <v>0</v>
      </c>
      <c r="UN100" s="557">
        <f t="shared" ca="1" si="415"/>
        <v>0</v>
      </c>
      <c r="UO100" s="557">
        <f t="shared" ca="1" si="415"/>
        <v>0</v>
      </c>
      <c r="UP100" s="557">
        <f t="shared" ca="1" si="415"/>
        <v>0</v>
      </c>
      <c r="UQ100" s="557">
        <f t="shared" ca="1" si="415"/>
        <v>0</v>
      </c>
      <c r="UR100" s="557">
        <f t="shared" ca="1" si="415"/>
        <v>0</v>
      </c>
      <c r="US100" s="557">
        <f t="shared" ca="1" si="415"/>
        <v>0</v>
      </c>
      <c r="UT100" s="557">
        <f t="shared" ca="1" si="415"/>
        <v>0</v>
      </c>
      <c r="UU100" s="557">
        <f t="shared" ca="1" si="415"/>
        <v>0</v>
      </c>
      <c r="UV100" s="557">
        <f t="shared" ca="1" si="445"/>
        <v>0</v>
      </c>
      <c r="UW100" s="557">
        <f t="shared" ca="1" si="445"/>
        <v>0</v>
      </c>
      <c r="UX100" s="557">
        <f t="shared" ca="1" si="445"/>
        <v>0</v>
      </c>
      <c r="UY100" s="557">
        <f t="shared" ca="1" si="445"/>
        <v>0</v>
      </c>
      <c r="UZ100" s="557">
        <f t="shared" ca="1" si="445"/>
        <v>0</v>
      </c>
      <c r="VA100" s="557">
        <f t="shared" ca="1" si="445"/>
        <v>0</v>
      </c>
      <c r="VB100" s="557">
        <f t="shared" ca="1" si="445"/>
        <v>0</v>
      </c>
      <c r="VC100" s="557">
        <f t="shared" ca="1" si="445"/>
        <v>0</v>
      </c>
      <c r="VD100" s="557">
        <f t="shared" ca="1" si="445"/>
        <v>0</v>
      </c>
      <c r="VE100" s="557">
        <f t="shared" ca="1" si="445"/>
        <v>0</v>
      </c>
      <c r="VF100" s="557">
        <f t="shared" ca="1" si="445"/>
        <v>0</v>
      </c>
      <c r="VG100" s="557">
        <f t="shared" ca="1" si="445"/>
        <v>0</v>
      </c>
      <c r="VH100" s="557">
        <f t="shared" ca="1" si="445"/>
        <v>0</v>
      </c>
      <c r="VI100" s="557">
        <f t="shared" ca="1" si="445"/>
        <v>0</v>
      </c>
      <c r="VJ100" s="557">
        <f t="shared" ca="1" si="445"/>
        <v>0</v>
      </c>
      <c r="VK100" s="557">
        <f t="shared" ca="1" si="445"/>
        <v>0</v>
      </c>
      <c r="VL100" s="557">
        <f t="shared" ca="1" si="444"/>
        <v>0</v>
      </c>
      <c r="VM100" s="557">
        <f t="shared" ca="1" si="444"/>
        <v>0</v>
      </c>
      <c r="VN100" s="557">
        <f t="shared" ca="1" si="444"/>
        <v>0</v>
      </c>
      <c r="VO100" s="557">
        <f t="shared" ca="1" si="444"/>
        <v>0</v>
      </c>
      <c r="VP100" s="189">
        <f t="shared" ca="1" si="301"/>
        <v>0</v>
      </c>
      <c r="VQ100" s="189">
        <f t="shared" ca="1" si="301"/>
        <v>0</v>
      </c>
      <c r="VR100" s="189">
        <f t="shared" ca="1" si="301"/>
        <v>0</v>
      </c>
      <c r="VS100" s="189">
        <f t="shared" ca="1" si="301"/>
        <v>0</v>
      </c>
      <c r="VT100" s="189">
        <f t="shared" ca="1" si="301"/>
        <v>0</v>
      </c>
      <c r="VU100" s="230">
        <f t="shared" ca="1" si="302"/>
        <v>0</v>
      </c>
      <c r="VV100" s="189">
        <f t="shared" ca="1" si="303"/>
        <v>0</v>
      </c>
      <c r="VW100" s="189">
        <f t="shared" ca="1" si="303"/>
        <v>0</v>
      </c>
      <c r="VX100" s="189">
        <f t="shared" ca="1" si="303"/>
        <v>0</v>
      </c>
      <c r="VY100" s="189">
        <f t="shared" ca="1" si="303"/>
        <v>0</v>
      </c>
      <c r="VZ100" s="189">
        <f t="shared" ca="1" si="303"/>
        <v>0</v>
      </c>
      <c r="WA100" s="230">
        <f t="shared" ca="1" si="304"/>
        <v>0</v>
      </c>
      <c r="WB100" s="231">
        <f t="shared" ca="1" si="305"/>
        <v>0</v>
      </c>
      <c r="WC100" s="231">
        <f t="shared" ca="1" si="305"/>
        <v>0</v>
      </c>
      <c r="WD100" s="231">
        <f t="shared" ca="1" si="305"/>
        <v>0</v>
      </c>
      <c r="WE100" s="231">
        <f t="shared" ca="1" si="305"/>
        <v>0</v>
      </c>
      <c r="WF100" s="544">
        <f t="shared" ca="1" si="306"/>
        <v>0</v>
      </c>
      <c r="WG100" s="231">
        <f t="shared" ca="1" si="307"/>
        <v>0</v>
      </c>
      <c r="WH100" s="231">
        <f t="shared" ca="1" si="307"/>
        <v>0</v>
      </c>
      <c r="WI100" s="231">
        <f t="shared" ca="1" si="307"/>
        <v>0</v>
      </c>
      <c r="WJ100" s="231">
        <f t="shared" ca="1" si="307"/>
        <v>0</v>
      </c>
      <c r="WK100" s="544">
        <f t="shared" ca="1" si="308"/>
        <v>0</v>
      </c>
      <c r="WL100" s="544">
        <f t="shared" ca="1" si="308"/>
        <v>0</v>
      </c>
      <c r="WM100" s="544">
        <f t="shared" ca="1" si="308"/>
        <v>0</v>
      </c>
      <c r="WN100" s="544">
        <f t="shared" ref="WN100:WQ115" ca="1" si="446">IF(AND($L100=WN$8,$N100=WN$10,$AU100=WN$7,OR($AK100=WN$11,WN$11=1)),INDEX(i.FS_Strategy,$AX100+1,$AU100),0)</f>
        <v>0</v>
      </c>
      <c r="WO100" s="544">
        <f t="shared" ca="1" si="446"/>
        <v>0</v>
      </c>
      <c r="WP100" s="544">
        <f t="shared" ca="1" si="446"/>
        <v>0</v>
      </c>
      <c r="WQ100" s="544">
        <f t="shared" ca="1" si="446"/>
        <v>0</v>
      </c>
      <c r="WR100" s="535" cm="1">
        <f t="array" aca="1" ref="WR100" ca="1">INDEX(WR$13:WR99,$B100+1,1)</f>
        <v>0</v>
      </c>
      <c r="WS100" s="411">
        <f t="shared" ca="1" si="309"/>
        <v>67</v>
      </c>
      <c r="WT100" s="18"/>
      <c r="WU100" s="535" cm="1">
        <f t="array" aca="1" ref="WU100" ca="1">INDEX(WU$13:WU99,$B100+1,1)</f>
        <v>0</v>
      </c>
      <c r="WV100" s="411">
        <f t="shared" si="310"/>
        <v>0</v>
      </c>
      <c r="WW100" s="535" cm="1">
        <f t="array" aca="1" ref="WW100" ca="1">INDEX(WW$13:WW99,$B100+1,1)</f>
        <v>0</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535" t="str" cm="1">
        <f t="array" aca="1" ref="XH100" ca="1">INDEX(XH$13:XH99,$B100+1,1)</f>
        <v>-</v>
      </c>
      <c r="XI100" s="535" t="str" cm="1">
        <f t="array" aca="1" ref="XI100" ca="1">INDEX(XI$13:XI99,$B100+1,1)</f>
        <v>-</v>
      </c>
      <c r="XJ100" s="535" t="str" cm="1">
        <f t="array" aca="1" ref="XJ100" ca="1">INDEX(XJ$13:XJ99,$B100+1,1)</f>
        <v>-</v>
      </c>
      <c r="XK100" s="535" t="str" cm="1">
        <f t="array" aca="1" ref="XK100" ca="1">INDEX(XK$13:XK99,$B100+1,1)</f>
        <v>-</v>
      </c>
      <c r="XL100" s="535" t="str" cm="1">
        <f t="array" aca="1" ref="XL100" ca="1">INDEX(XL$13:XL99,$B100+1,1)</f>
        <v>-</v>
      </c>
      <c r="XM100" s="535" t="str" cm="1">
        <f t="array" aca="1" ref="XM100" ca="1">INDEX(XM$13:XM99,$B100+1,1)</f>
        <v>-</v>
      </c>
      <c r="XN100" s="18"/>
      <c r="XO100" s="411" t="b">
        <f t="shared" ca="1" si="311"/>
        <v>0</v>
      </c>
      <c r="XP100" s="535" t="str" cm="1">
        <f t="array" aca="1" ref="XP100" ca="1">INDEX(XP$13:XP99,$B100+1,1)</f>
        <v>-</v>
      </c>
      <c r="XQ100" s="535" t="str" cm="1">
        <f t="array" aca="1" ref="XQ100" ca="1">INDEX(XQ$13:XQ99,$B100+1,1)</f>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411">
        <f t="shared" ca="1" si="312"/>
        <v>0.35</v>
      </c>
      <c r="XW100" s="535" cm="1">
        <f t="array" aca="1" ref="XW100" ca="1">INDEX(XW$13:XW99,$B100+1,1)</f>
        <v>0</v>
      </c>
      <c r="XX100" s="535" cm="1">
        <f t="array" aca="1" ref="XX100" ca="1">INDEX(XX$13:XX99,$B100+1,1)</f>
        <v>0</v>
      </c>
      <c r="XY100" s="535" cm="1">
        <f t="array" aca="1" ref="XY100" ca="1">INDEX(XY$13:XY99,$B100+1,1)</f>
        <v>1</v>
      </c>
      <c r="XZ100" s="535" cm="1">
        <f t="array" aca="1" ref="XZ100" ca="1">INDEX(XZ$13:XZ99,$B100+1,1)</f>
        <v>0</v>
      </c>
      <c r="YA100" s="535" t="str" cm="1">
        <f t="array" aca="1" ref="YA100" ca="1">INDEX(YA$13:YA99,$B100+1,1)</f>
        <v>-</v>
      </c>
      <c r="YB100" s="545" cm="1">
        <f t="array" aca="1" ref="YB100" ca="1">INDEX(i.AgeJ,$AD100,1)</f>
        <v>0</v>
      </c>
      <c r="YC100" s="535" t="str" cm="1">
        <f t="array" aca="1" ref="YC100" ca="1">INDEX(YC$13:YC99,$B100+1,1)</f>
        <v>-</v>
      </c>
      <c r="YD100" s="411" t="str">
        <f t="shared" si="313"/>
        <v>-</v>
      </c>
      <c r="YE100" s="411" t="str">
        <f t="shared" si="313"/>
        <v>-</v>
      </c>
      <c r="YF100" s="535" t="str" cm="1">
        <f t="array" aca="1" ref="YF100" ca="1">INDEX(YF$13:YF99,$B100+1,1)</f>
        <v>-</v>
      </c>
      <c r="YG100" s="535" t="str" cm="1">
        <f t="array" aca="1" ref="YG100" ca="1">INDEX(YG$13:YG99,$B100+1,1)</f>
        <v>-</v>
      </c>
      <c r="YH100" s="535" t="str" cm="1">
        <f t="array" aca="1" ref="YH100" ca="1">INDEX(YH$13:YH99,$B100+1,1)</f>
        <v>-</v>
      </c>
      <c r="YI100" s="535" t="str" cm="1">
        <f t="array" aca="1" ref="YI100" ca="1">INDEX(YI$13:YI99,$B100+1,1)</f>
        <v>-</v>
      </c>
      <c r="YJ100" s="535" t="str" cm="1">
        <f t="array" aca="1" ref="YJ100" ca="1">INDEX(YJ$13:YJ99,$B100+1,1)</f>
        <v>-</v>
      </c>
      <c r="YK100" s="535" t="b" cm="1">
        <f t="array" aca="1" ref="YK100" ca="1">INDEX(YK$13:YK99,$B100+1,1)</f>
        <v>1</v>
      </c>
      <c r="YL100" s="535" t="str" cm="1">
        <f t="array" aca="1" ref="YL100" ca="1">INDEX(YL$13:YL99,$B100+1,1)</f>
        <v>-</v>
      </c>
      <c r="YM100" s="535" cm="1">
        <f t="array" aca="1" ref="YM100" ca="1">INDEX(YM$13:YM99,$B100+1,1)</f>
        <v>0</v>
      </c>
      <c r="YN100" s="535" cm="1">
        <f t="array" aca="1" ref="YN100" ca="1">INDEX(YN$13:YN99,$B100+1,1)</f>
        <v>0</v>
      </c>
      <c r="YO100" s="535" cm="1">
        <f t="array" aca="1" ref="YO100" ca="1">INDEX(YO$13:YO99,$B100+1,1)</f>
        <v>0</v>
      </c>
      <c r="YP100" s="18"/>
      <c r="YQ100" s="411">
        <f t="shared" si="314"/>
        <v>50</v>
      </c>
      <c r="YR100" s="411">
        <f t="shared" si="314"/>
        <v>50</v>
      </c>
      <c r="YS100" s="411">
        <f t="shared" si="314"/>
        <v>50</v>
      </c>
      <c r="YT100" s="411">
        <f t="shared" si="314"/>
        <v>50</v>
      </c>
      <c r="YU100" s="535" cm="1">
        <f t="array" aca="1" ref="YU100" ca="1">INDEX(YU$13:YU99,$B100+1,1)</f>
        <v>1</v>
      </c>
      <c r="YV100" s="535" cm="1">
        <f t="array" aca="1" ref="YV100" ca="1">INDEX(YV$13:YV99,$B100+1,1)</f>
        <v>1</v>
      </c>
      <c r="YW100" s="535" cm="1">
        <f t="array" aca="1" ref="YW100" ca="1">INDEX(YW$13:YW99,$B100+1,1)</f>
        <v>1</v>
      </c>
      <c r="YX100" s="535" cm="1">
        <f t="array" aca="1" ref="YX100" ca="1">INDEX(YX$13:YX99,$B100+1,1)</f>
        <v>1</v>
      </c>
      <c r="YY100" s="535" t="str" cm="1">
        <f t="array" aca="1" ref="YY100" ca="1">INDEX(YY$13:YY99,$B100+1,1)</f>
        <v>-</v>
      </c>
      <c r="YZ100" s="535" t="str" cm="1">
        <f t="array" aca="1" ref="YZ100" ca="1">INDEX(YZ$13:YZ99,$B100+1,1)</f>
        <v>-</v>
      </c>
      <c r="ZA100" s="535" t="str" cm="1">
        <f t="array" aca="1" ref="ZA100" ca="1">INDEX(ZA$13:ZA99,$B100+1,1)</f>
        <v>-</v>
      </c>
      <c r="ZB100" s="535" t="str" cm="1">
        <f t="array" aca="1" ref="ZB100" ca="1">INDEX(ZB$13:ZB99,$B100+1,1)</f>
        <v>-</v>
      </c>
      <c r="ZC100" s="535" t="str" cm="1">
        <f t="array" aca="1" ref="ZC100" ca="1">INDEX(ZC$13:ZC99,$B100+1,1)</f>
        <v>-</v>
      </c>
      <c r="ZD100" s="18"/>
      <c r="ZE100" s="411">
        <f t="shared" ca="1" si="315"/>
        <v>1</v>
      </c>
      <c r="ZF100" s="18"/>
      <c r="ZG100" s="535" t="str" cm="1">
        <f t="array" aca="1" ref="ZG100" ca="1">INDEX(ZG$13:ZG99,$B100+1,1)</f>
        <v>-</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43">
        <f t="shared" ca="1" si="316"/>
        <v>652</v>
      </c>
      <c r="ZP100" s="543">
        <f t="shared" ca="1" si="316"/>
        <v>686</v>
      </c>
      <c r="ZQ100" s="543">
        <f t="shared" ca="1" si="316"/>
        <v>721</v>
      </c>
      <c r="ZR100" s="459">
        <f t="shared" ca="1" si="317"/>
        <v>469</v>
      </c>
      <c r="ZS100" s="459">
        <f t="shared" ca="1" si="317"/>
        <v>504</v>
      </c>
      <c r="ZT100" s="459">
        <f t="shared" ca="1" si="317"/>
        <v>539</v>
      </c>
      <c r="ZU100" s="459">
        <f t="shared" ca="1" si="318"/>
        <v>385</v>
      </c>
      <c r="ZV100" s="459">
        <f t="shared" ca="1" si="318"/>
        <v>420</v>
      </c>
      <c r="ZW100" s="459">
        <f t="shared" ca="1" si="318"/>
        <v>455</v>
      </c>
      <c r="ZX100" s="535" t="str" cm="1">
        <f t="array" aca="1" ref="ZX100" ca="1">INDEX(ZX$13:ZX99,$B100+1,1)</f>
        <v>-</v>
      </c>
      <c r="ZY100" s="535" t="str" cm="1">
        <f t="array" aca="1" ref="ZY100" ca="1">INDEX(ZY$13:ZY99,$B100+1,1)</f>
        <v>-</v>
      </c>
      <c r="ZZ100" s="535" t="str" cm="1">
        <f t="array" aca="1" ref="ZZ100" ca="1">INDEX(ZZ$13:ZZ99,$B100+1,1)</f>
        <v>-</v>
      </c>
      <c r="AAA100" s="535" t="str" cm="1">
        <f t="array" aca="1" ref="AAA100" ca="1">INDEX(AAA$13:AAA99,$B100+1,1)</f>
        <v>-</v>
      </c>
      <c r="AAB100" s="535" t="str" cm="1">
        <f t="array" aca="1" ref="AAB100" ca="1">INDEX(AAB$13:AAB99,$B100+1,1)</f>
        <v>-</v>
      </c>
      <c r="AAC100" s="535" t="str" cm="1">
        <f t="array" aca="1" ref="AAC100" ca="1">INDEX(AAC$13:AAC99,$B100+1,1)</f>
        <v>-</v>
      </c>
      <c r="AAD100" s="535" t="str" cm="1">
        <f t="array" aca="1" ref="AAD100" ca="1">INDEX(AAD$13:AAD99,$B100+1,1)</f>
        <v>-</v>
      </c>
      <c r="AAE100" s="535" t="str" cm="1">
        <f t="array" aca="1" ref="AAE100" ca="1">INDEX(AAE$13:AAE99,$B100+1,1)</f>
        <v>-</v>
      </c>
      <c r="AAF100" s="535" t="str" cm="1">
        <f t="array" aca="1" ref="AAF100" ca="1">INDEX(AAF$13:AAF99,$B100+1,1)</f>
        <v>-</v>
      </c>
      <c r="AAG100" s="535" t="str" cm="1">
        <f t="array" aca="1" ref="AAG100" ca="1">INDEX(AAG$13:AAG99,$B100+1,1)</f>
        <v>-</v>
      </c>
      <c r="AAH100" s="535" t="str" cm="1">
        <f t="array" aca="1" ref="AAH100" ca="1">INDEX(AAH$13:AAH99,$B100+1,1)</f>
        <v>-</v>
      </c>
      <c r="AAI100" s="535" t="str" cm="1">
        <f t="array" aca="1" ref="AAI100" ca="1">INDEX(AAI$13:AAI99,$B100+1,1)</f>
        <v>-</v>
      </c>
      <c r="AAJ100" s="535" t="str" cm="1">
        <f t="array" aca="1" ref="AAJ100" ca="1">INDEX(AAJ$13:AAJ99,$B100+1,1)</f>
        <v>-</v>
      </c>
      <c r="AAK100" s="535" t="str" cm="1">
        <f t="array" aca="1" ref="AAK100" ca="1">INDEX(AAK$13:AAK99,$B100+1,1)</f>
        <v>-</v>
      </c>
      <c r="AAL100" s="535" cm="1">
        <f t="array" aca="1" ref="AAL100" ca="1">INDEX(AAL$13:AAL99,$B100+1,1)</f>
        <v>0</v>
      </c>
      <c r="AAM100" s="535" t="str" cm="1">
        <f t="array" aca="1" ref="AAM100" ca="1">INDEX(AAM$13:AAM99,$B100+1,1)</f>
        <v>-</v>
      </c>
      <c r="AAN100" s="535" t="str" cm="1">
        <f t="array" aca="1" ref="AAN100" ca="1">INDEX(AAN$13:AAN99,$B100+1,1)</f>
        <v>-</v>
      </c>
      <c r="AAO100" s="535" t="str" cm="1">
        <f t="array" aca="1" ref="AAO100" ca="1">INDEX(AAO$13:AAO99,$B100+1,1)</f>
        <v>-</v>
      </c>
      <c r="AAP100" s="535" t="str" cm="1">
        <f t="array" aca="1" ref="AAP100" ca="1">INDEX(AAP$13:AAP99,$B100+1,1)</f>
        <v>-</v>
      </c>
      <c r="AAQ100" s="535" t="str" cm="1">
        <f t="array" aca="1" ref="AAQ100" ca="1">INDEX(AAQ$13:AAQ99,$B100+1,1)</f>
        <v>-</v>
      </c>
      <c r="AAR100" s="535" cm="1">
        <f t="array" aca="1" ref="AAR100" ca="1">INDEX(AAR$13:AAR99,$B100+1,1)</f>
        <v>0</v>
      </c>
      <c r="AAS100" s="535" t="str" cm="1">
        <f t="array" aca="1" ref="AAS100" ca="1">INDEX(AAS$13:AAS99,$B100+1,1)</f>
        <v>-</v>
      </c>
      <c r="AAT100" s="535" t="str" cm="1">
        <f t="array" aca="1" ref="AAT100" ca="1">INDEX(AAT$13:AAT99,$B100+1,1)</f>
        <v>-</v>
      </c>
      <c r="AAU100" s="535" t="str" cm="1">
        <f t="array" aca="1" ref="AAU100" ca="1">INDEX(AAU$13:AAU99,$B100+1,1)</f>
        <v>-</v>
      </c>
      <c r="AAV100" s="535" cm="1">
        <f t="array" aca="1" ref="AAV100" ca="1">INDEX(AAV$13:AAV99,$B100+1,1)</f>
        <v>1</v>
      </c>
      <c r="AAW100" s="535" cm="1">
        <f t="array" aca="1" ref="AAW100" ca="1">INDEX(AAW$13:AAW99,$B100+1,1)</f>
        <v>1</v>
      </c>
      <c r="AAX100" s="535" t="str" cm="1">
        <f t="array" aca="1" ref="AAX100" ca="1">INDEX(AAX$13:AAX99,$B100+1,1)</f>
        <v>-</v>
      </c>
      <c r="AAY100" s="535" t="str" cm="1">
        <f t="array" aca="1" ref="AAY100" ca="1">INDEX(AAY$13:AAY99,$B100+1,1)</f>
        <v>-</v>
      </c>
      <c r="AAZ100" s="535" t="str" cm="1">
        <f t="array" aca="1" ref="AAZ100" ca="1">INDEX(AAZ$13:AAZ99,$B100+1,1)</f>
        <v>-</v>
      </c>
      <c r="ABA100" s="535" t="str" cm="1">
        <f t="array" aca="1" ref="ABA100" ca="1">INDEX(ABA$13:ABA99,$B100+1,1)</f>
        <v>-</v>
      </c>
      <c r="ABB100" s="535" t="str" cm="1">
        <f t="array" aca="1" ref="ABB100" ca="1">INDEX(ABB$13:ABB99,$B100+1,1)</f>
        <v>-</v>
      </c>
      <c r="ABC100" s="535" t="str" cm="1">
        <f t="array" aca="1" ref="ABC100" ca="1">INDEX(ABC$13:ABC99,$B100+1,1)</f>
        <v>-</v>
      </c>
      <c r="ABD100" s="535" t="str" cm="1">
        <f t="array" aca="1" ref="ABD100" ca="1">INDEX(ABD$13:ABD99,$B100+1,1)</f>
        <v>-</v>
      </c>
      <c r="ABE100" s="535" t="str" cm="1">
        <f t="array" aca="1" ref="ABE100" ca="1">INDEX(ABE$13:ABE99,$B100+1,1)</f>
        <v>-</v>
      </c>
      <c r="ABF100" s="535" t="str" cm="1">
        <f t="array" aca="1" ref="ABF100" ca="1">INDEX(ABF$13:ABF99,$B100+1,1)</f>
        <v>-</v>
      </c>
      <c r="ABG100" s="535" t="str" cm="1">
        <f t="array" aca="1" ref="ABG100" ca="1">INDEX(ABG$13:ABG99,$B100+1,1)</f>
        <v>-</v>
      </c>
      <c r="ABH100" s="535" t="str" cm="1">
        <f t="array" aca="1" ref="ABH100" ca="1">INDEX(ABH$13:ABH99,$B100+1,1)</f>
        <v>-</v>
      </c>
      <c r="ABI100" s="535" t="str" cm="1">
        <f t="array" aca="1" ref="ABI100" ca="1">INDEX(ABI$13:ABI99,$B100+1,1)</f>
        <v>-</v>
      </c>
      <c r="ABJ100" s="535" t="str" cm="1">
        <f t="array" aca="1" ref="ABJ100" ca="1">INDEX(ABJ$13:ABJ99,$B100+1,1)</f>
        <v>-</v>
      </c>
      <c r="ABK100" s="18"/>
      <c r="ABL100" s="545" t="str">
        <f t="shared" ca="1" si="439"/>
        <v>-</v>
      </c>
      <c r="ABM100" s="545" t="str">
        <f t="shared" ca="1" si="439"/>
        <v>-</v>
      </c>
      <c r="ABN100" s="545" t="str">
        <f t="shared" ca="1" si="439"/>
        <v>-</v>
      </c>
      <c r="ABO100" s="545" t="str">
        <f t="shared" ca="1" si="439"/>
        <v>-</v>
      </c>
      <c r="ABP100" s="545" t="str">
        <f t="shared" ca="1" si="439"/>
        <v>-</v>
      </c>
      <c r="ABQ100" s="545" t="str">
        <f t="shared" ca="1" si="417"/>
        <v>-</v>
      </c>
      <c r="ABR100" s="545" t="str">
        <f t="shared" ca="1" si="417"/>
        <v>-</v>
      </c>
      <c r="ABS100" s="545" t="str">
        <f t="shared" ca="1" si="417"/>
        <v>-</v>
      </c>
      <c r="ABT100" s="545" t="str">
        <f t="shared" ca="1" si="417"/>
        <v>-</v>
      </c>
      <c r="ABU100" s="545" t="str">
        <f t="shared" ca="1" si="417"/>
        <v>-</v>
      </c>
      <c r="ABV100" s="545" t="str">
        <f t="shared" ca="1" si="417"/>
        <v>-</v>
      </c>
      <c r="ABW100" s="545" t="str">
        <f t="shared" ca="1" si="417"/>
        <v>-</v>
      </c>
      <c r="ABX100" s="545" t="str">
        <f t="shared" ca="1" si="417"/>
        <v>-</v>
      </c>
      <c r="ABY100" s="545" t="str">
        <f t="shared" ca="1" si="417"/>
        <v>-</v>
      </c>
      <c r="ABZ100" s="545" t="str">
        <f t="shared" ca="1" si="417"/>
        <v>-</v>
      </c>
      <c r="ACA100" s="545" t="str">
        <f t="shared" ca="1" si="418"/>
        <v>-</v>
      </c>
      <c r="ACB100" s="545" t="str">
        <f t="shared" ca="1" si="418"/>
        <v>-</v>
      </c>
      <c r="ACC100" s="545" t="b">
        <f t="shared" ca="1" si="418"/>
        <v>1</v>
      </c>
      <c r="ACD100" s="545" t="str">
        <f t="shared" ca="1" si="418"/>
        <v>-</v>
      </c>
      <c r="ACE100" s="545" t="str">
        <f t="shared" ca="1" si="418"/>
        <v>-</v>
      </c>
      <c r="ACF100" s="545" t="str">
        <f t="shared" ca="1" si="418"/>
        <v>-</v>
      </c>
      <c r="ACG100" s="545" t="str">
        <f t="shared" ca="1" si="418"/>
        <v>-</v>
      </c>
      <c r="ACH100" s="545" t="str">
        <f t="shared" ca="1" si="418"/>
        <v>-</v>
      </c>
      <c r="ACI100" s="545" t="str">
        <f t="shared" ca="1" si="418"/>
        <v>-</v>
      </c>
      <c r="ACJ100" s="545" t="str">
        <f t="shared" ca="1" si="418"/>
        <v>-</v>
      </c>
      <c r="ACK100" s="545" t="str">
        <f t="shared" ca="1" si="419"/>
        <v>-</v>
      </c>
      <c r="ACL100" s="545" t="str">
        <f t="shared" ca="1" si="419"/>
        <v>-</v>
      </c>
      <c r="ACM100" s="545" t="str">
        <f t="shared" ca="1" si="419"/>
        <v>-</v>
      </c>
      <c r="ACN100" s="545" t="str">
        <f t="shared" ca="1" si="419"/>
        <v>-</v>
      </c>
      <c r="ACO100" s="545" t="str">
        <f t="shared" ca="1" si="419"/>
        <v>-</v>
      </c>
      <c r="ACP100" s="545" t="str">
        <f t="shared" ca="1" si="419"/>
        <v>-</v>
      </c>
      <c r="ACQ100" s="545" t="str">
        <f t="shared" ca="1" si="419"/>
        <v>-</v>
      </c>
      <c r="ACR100" s="545" t="str">
        <f t="shared" ca="1" si="419"/>
        <v>-</v>
      </c>
      <c r="ACS100" s="545" t="str">
        <f t="shared" ca="1" si="419"/>
        <v>-</v>
      </c>
      <c r="ACT100" s="545" t="str">
        <f t="shared" ca="1" si="419"/>
        <v>-</v>
      </c>
      <c r="ACU100" s="545" t="b">
        <f t="shared" ca="1" si="420"/>
        <v>1</v>
      </c>
      <c r="ACV100" s="545" t="str">
        <f t="shared" ca="1" si="420"/>
        <v>-</v>
      </c>
      <c r="ACW100" s="545" t="str">
        <f t="shared" ca="1" si="420"/>
        <v>-</v>
      </c>
      <c r="ACX100" s="545" t="str">
        <f t="shared" ca="1" si="420"/>
        <v>-</v>
      </c>
      <c r="ACY100" s="545" t="str">
        <f t="shared" ca="1" si="420"/>
        <v>-</v>
      </c>
      <c r="ACZ100" s="545" t="str">
        <f t="shared" ca="1" si="420"/>
        <v>-</v>
      </c>
      <c r="ADA100" s="545" t="str">
        <f t="shared" ca="1" si="420"/>
        <v>-</v>
      </c>
      <c r="ADB100" s="545" t="str">
        <f t="shared" ca="1" si="420"/>
        <v>-</v>
      </c>
      <c r="ADC100" s="545" t="str">
        <f t="shared" ca="1" si="420"/>
        <v>-</v>
      </c>
      <c r="ADD100" s="545" t="str">
        <f t="shared" ca="1" si="420"/>
        <v>-</v>
      </c>
      <c r="ADE100" s="545" t="str">
        <f t="shared" ca="1" si="421"/>
        <v>-</v>
      </c>
      <c r="ADF100" s="545" t="str">
        <f t="shared" ca="1" si="421"/>
        <v>-</v>
      </c>
      <c r="ADG100" s="545" t="str">
        <f t="shared" ca="1" si="421"/>
        <v>-</v>
      </c>
      <c r="ADH100" s="545" t="str">
        <f t="shared" ca="1" si="421"/>
        <v>-</v>
      </c>
      <c r="ADI100" s="545" t="str">
        <f t="shared" ca="1" si="421"/>
        <v>-</v>
      </c>
      <c r="ADJ100" s="545" t="str">
        <f t="shared" ca="1" si="421"/>
        <v>-</v>
      </c>
      <c r="ADK100" s="545" t="str">
        <f t="shared" ca="1" si="421"/>
        <v>-</v>
      </c>
      <c r="ADL100" s="545" t="str">
        <f t="shared" ca="1" si="421"/>
        <v>-</v>
      </c>
      <c r="ADM100" s="545" t="b">
        <f t="shared" ca="1" si="421"/>
        <v>1</v>
      </c>
      <c r="ADN100" s="545" t="str">
        <f t="shared" ca="1" si="421"/>
        <v>-</v>
      </c>
      <c r="ADO100" s="545" t="str">
        <f t="shared" ca="1" si="422"/>
        <v>-</v>
      </c>
      <c r="ADP100" s="545" t="str">
        <f t="shared" ca="1" si="422"/>
        <v>-</v>
      </c>
      <c r="ADQ100" s="545" t="str">
        <f t="shared" ca="1" si="422"/>
        <v>-</v>
      </c>
      <c r="ADR100" s="545" t="str">
        <f t="shared" ca="1" si="422"/>
        <v>-</v>
      </c>
      <c r="ADS100" s="545" t="str">
        <f t="shared" ca="1" si="422"/>
        <v>-</v>
      </c>
      <c r="ADT100" s="545" t="str">
        <f t="shared" ca="1" si="422"/>
        <v>-</v>
      </c>
      <c r="ADU100" s="545" t="str">
        <f t="shared" ca="1" si="422"/>
        <v>-</v>
      </c>
      <c r="ADV100" s="545" t="str">
        <f t="shared" ca="1" si="422"/>
        <v>-</v>
      </c>
      <c r="ADW100" s="545" t="str">
        <f t="shared" ca="1" si="422"/>
        <v>-</v>
      </c>
      <c r="ADX100" s="545" t="str">
        <f t="shared" ca="1" si="422"/>
        <v>-</v>
      </c>
      <c r="ADY100" s="545" t="str">
        <f t="shared" ca="1" si="423"/>
        <v>-</v>
      </c>
      <c r="ADZ100" s="545" t="str">
        <f t="shared" ca="1" si="423"/>
        <v>-</v>
      </c>
      <c r="AEA100" s="545" t="str">
        <f t="shared" ca="1" si="423"/>
        <v>-</v>
      </c>
      <c r="AEB100" s="545" t="str">
        <f t="shared" ca="1" si="423"/>
        <v>-</v>
      </c>
      <c r="AEC100" s="545" t="str">
        <f t="shared" ca="1" si="423"/>
        <v>-</v>
      </c>
      <c r="AED100" s="545" t="str">
        <f t="shared" ca="1" si="423"/>
        <v>-</v>
      </c>
      <c r="AEE100" s="545" t="b">
        <f t="shared" ca="1" si="423"/>
        <v>1</v>
      </c>
      <c r="AEF100" s="545" t="str">
        <f t="shared" ca="1" si="423"/>
        <v>-</v>
      </c>
      <c r="AEG100" s="545" t="str">
        <f t="shared" ca="1" si="423"/>
        <v>-</v>
      </c>
      <c r="AEH100" s="545" t="str">
        <f t="shared" ca="1" si="423"/>
        <v>-</v>
      </c>
      <c r="AEI100" s="545" t="str">
        <f t="shared" ca="1" si="424"/>
        <v>-</v>
      </c>
      <c r="AEJ100" s="545" t="str">
        <f t="shared" ca="1" si="424"/>
        <v>-</v>
      </c>
      <c r="AEK100" s="545" t="str">
        <f t="shared" ca="1" si="424"/>
        <v>-</v>
      </c>
      <c r="AEL100" s="545" t="str">
        <f t="shared" ca="1" si="424"/>
        <v>-</v>
      </c>
      <c r="AEM100" s="545" t="str">
        <f t="shared" ca="1" si="424"/>
        <v>-</v>
      </c>
      <c r="AEN100" s="545" t="str">
        <f t="shared" ca="1" si="424"/>
        <v>-</v>
      </c>
      <c r="AEO100" s="545" t="str">
        <f t="shared" ca="1" si="424"/>
        <v>-</v>
      </c>
      <c r="AEP100" s="545" t="str">
        <f t="shared" ca="1" si="424"/>
        <v>-</v>
      </c>
      <c r="AEQ100" s="545" t="str">
        <f t="shared" ca="1" si="424"/>
        <v>-</v>
      </c>
      <c r="AER100" s="545" t="str">
        <f t="shared" ca="1" si="424"/>
        <v>-</v>
      </c>
      <c r="AES100" s="545" t="str">
        <f t="shared" ca="1" si="425"/>
        <v>-</v>
      </c>
      <c r="AET100" s="545" t="str">
        <f t="shared" ca="1" si="425"/>
        <v>-</v>
      </c>
      <c r="AEU100" s="545" t="str">
        <f t="shared" ca="1" si="425"/>
        <v>-</v>
      </c>
      <c r="AEV100" s="545" t="str">
        <f t="shared" ca="1" si="425"/>
        <v>-</v>
      </c>
      <c r="AEW100" s="545" t="b">
        <f t="shared" ca="1" si="425"/>
        <v>1</v>
      </c>
      <c r="AEX100" s="535" cm="1">
        <f t="array" aca="1" ref="AEX100" ca="1">INDEX(AEX$13:AEX99,$B100+1,1)</f>
        <v>0</v>
      </c>
      <c r="AEY100" s="483">
        <v>0</v>
      </c>
    </row>
    <row r="101" spans="1:831" outlineLevel="2">
      <c r="A101" s="18">
        <f t="shared" si="221"/>
        <v>88</v>
      </c>
      <c r="B101" s="191">
        <f t="shared" ca="1" si="343"/>
        <v>51</v>
      </c>
      <c r="C101" s="458">
        <f t="shared" ca="1" si="225"/>
        <v>1200</v>
      </c>
      <c r="D101" s="119" t="str">
        <f t="shared" ca="1" si="226"/>
        <v>GSW</v>
      </c>
      <c r="E101" t="b">
        <v>0</v>
      </c>
      <c r="F101" t="b">
        <v>0</v>
      </c>
      <c r="G101" t="b">
        <f t="shared" ref="G101:G115" si="447">E101</f>
        <v>0</v>
      </c>
      <c r="H101" s="191">
        <f t="shared" ca="1" si="338"/>
        <v>37</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4</v>
      </c>
      <c r="N101" s="535" cm="1">
        <f t="array" aca="1" ref="N101" ca="1">INDEX(N$13:N100,$B101+1,1)</f>
        <v>3</v>
      </c>
      <c r="O101" s="535" cm="1">
        <f t="array" aca="1" ref="O101" ca="1">INDEX(O$13:O100,$B101+1,1)</f>
        <v>2</v>
      </c>
      <c r="P101" s="535" cm="1">
        <f t="array" aca="1" ref="P101" ca="1">INDEX(P$13:P100,$B101+1,1)</f>
        <v>0</v>
      </c>
      <c r="Q101" s="535" cm="1">
        <f t="array" aca="1" ref="Q101" ca="1">INDEX(Q$13:Q100,$B101+1,1)</f>
        <v>1</v>
      </c>
      <c r="R101" s="535" cm="1">
        <f t="array" aca="1" ref="R101" ca="1">INDEX(R$13:R100,$B101+1,1)</f>
        <v>1</v>
      </c>
      <c r="S101" s="535" cm="1">
        <f t="array" aca="1" ref="S101" ca="1">INDEX(S$13:S100,$B101+1,1)</f>
        <v>1</v>
      </c>
      <c r="T101" s="411">
        <f t="shared" ca="1" si="228"/>
        <v>2</v>
      </c>
      <c r="U101" s="411">
        <f t="shared" ca="1" si="228"/>
        <v>2</v>
      </c>
      <c r="V101" s="411">
        <f t="shared" ca="1" si="229"/>
        <v>2</v>
      </c>
      <c r="W101" s="777" t="b">
        <f t="shared" ca="1" si="230"/>
        <v>1</v>
      </c>
      <c r="X101" s="777" t="b">
        <f t="shared" ca="1" si="230"/>
        <v>1</v>
      </c>
      <c r="Y101" s="777" t="b">
        <f t="shared" ca="1" si="230"/>
        <v>1</v>
      </c>
      <c r="Z101" s="796" t="b" cm="1">
        <f t="array" aca="1" ref="Z101" ca="1">INDEX(Z$13:Z100,$B101+1,1)</f>
        <v>0</v>
      </c>
      <c r="AA101" s="411">
        <f t="shared" ca="1" si="328"/>
        <v>6</v>
      </c>
      <c r="AB101" s="411">
        <f t="shared" ca="1" si="231"/>
        <v>6</v>
      </c>
      <c r="AC101" s="535" cm="1">
        <f t="array" aca="1" ref="AC101" ca="1">INDEX(AC$13:AC100,$B101+1,1)</f>
        <v>6</v>
      </c>
      <c r="AD101" s="535" cm="1">
        <f t="array" aca="1" ref="AD101" ca="1">INDEX(AD$13:AD100,$B101+1,1)</f>
        <v>6</v>
      </c>
      <c r="AE101" s="535" cm="1">
        <f t="array" aca="1" ref="AE101" ca="1">INDEX(AE$13:AE100,$B101+1,1)</f>
        <v>0</v>
      </c>
      <c r="AF101" s="535" cm="1">
        <f t="array" aca="1" ref="AF101" ca="1">INDEX(AF$13:AF100,$B101+1,1)</f>
        <v>0</v>
      </c>
      <c r="AG101" s="535" cm="1">
        <f t="array" aca="1" ref="AG101" ca="1">INDEX(AG$13:AG100,$B101+1,1)</f>
        <v>0</v>
      </c>
      <c r="AH101" s="535" cm="1">
        <f t="array" aca="1" ref="AH101" ca="1">INDEX(AH$13:AH100,$B101+1,1)</f>
        <v>0</v>
      </c>
      <c r="AI101" s="87">
        <f t="shared" ca="1" si="350"/>
        <v>2</v>
      </c>
      <c r="AJ101" s="87">
        <f ca="1">INDEX(CHOOSE($N101,DataAutumn!i.AdultDrys,DataWinter!i.AdultDrys,DataSpring!i.AdultDrys),1,$T101)</f>
        <v>1</v>
      </c>
      <c r="AK101" s="535" cm="1">
        <f t="array" aca="1" ref="AK101" ca="1">INDEX(AK$13:AK100,$B101+1,1)</f>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t="s">
        <v>3224</v>
      </c>
      <c r="BA101" s="312" t="str">
        <f ca="1">LEFT(BA100,LEN($BA$57))     &amp;    TEXT($H101," 00000 ")        &amp;      INDEX(i.ModelStructure,$I101,1)    &amp;" "
&amp; $D101                &amp;    " Past" &amp; TEXT($XV101,"??0%;;??0%;    ") &amp; IF($DK101=0," SFM","")&amp;IF($DK101=1," MFM","")&amp;IF($DK101=7," Mat","")&amp;IF($DQ101=TRUE,"&amp;BBT","    ")              &amp;      " TOL"&amp;INDEX(i.TOL_Desc,1,$N101)
&amp; " Scan"&amp;$AK101       &amp;    CHOOSE($K101+1," CFS"," GFS"," NFS")
&amp; " RR"&amp;TEXT(SUM($FD101:$FE101),"+00%;-00%;    ;@")
&amp; " EL"&amp;IF($EZ101="-","_Opt",TEXT($EZ101,"000%"))
&amp; " Emptys_"&amp;CHOOSE($AI101,"Free  ","Retain","Sell  ","Single")
&amp; " ("&amp;IF(OR($ZH101,AND($ZH101="-",$DD101)),"P","E")   &amp;IF(OR($ZJ101,AND($ZJ101="-",$DE101)),"T","t")        &amp;     "_F"&amp;IF($AAG101&lt;&gt;FALSE,3,0)+COUNTIF($ZY101:$AAC101,TRUE)+COUNTIF($BV101:$BW101,"&gt;0")&amp;IF($AAE101&lt;&gt;FALSE,3,0)+COUNTIF($BV101:$BW101,"&gt;0")&amp;"N"&amp;IF($AAJ101&lt;&gt;"-",$AAJ101,$DI101)&amp;IF($AAK101&lt;&gt;"-",$AAK101,$DJ101)&amp;"L"&amp;$AAV101&amp;$AAW101&amp;")"</f>
        <v>GHG 00037 SE GSW Past 35% MFM     TOLSpr Scan2 GFS RR+01% EL000% Emptys_Retain (PT_F33N11L11)</v>
      </c>
      <c r="BB101" s="8" t="str">
        <f ca="1">IF(COUNTIF($BA$13:$BA101,$BA101)=1,"-","Dup")</f>
        <v>-</v>
      </c>
      <c r="BC101" s="18"/>
      <c r="BD101" s="535" t="str" cm="1">
        <f t="array" aca="1" ref="BD101" ca="1">INDEX(BD$13:BD100,$B101+1,1)</f>
        <v>-</v>
      </c>
      <c r="BE101" s="535" t="str" cm="1">
        <f t="array" aca="1" ref="BE101" ca="1">INDEX(BE$13:BE100,$B101+1,1)</f>
        <v>-</v>
      </c>
      <c r="BF101" s="535" t="str" cm="1">
        <f t="array" aca="1" ref="BF101" ca="1">INDEX(BF$13:BF100,$B101+1,1)</f>
        <v>-</v>
      </c>
      <c r="BG101" s="535" t="str" cm="1">
        <f t="array" aca="1" ref="BG101" ca="1">INDEX(BG$13:BG100,$B101+1,1)</f>
        <v>-</v>
      </c>
      <c r="BH101" s="535" t="str" cm="1">
        <f t="array" aca="1" ref="BH101" ca="1">INDEX(BH$13:BH100,$B101+1,1)</f>
        <v>-</v>
      </c>
      <c r="BI101" s="535" t="str" cm="1">
        <f t="array" aca="1" ref="BI101" ca="1">INDEX(BI$13:BI100,$B101+1,1)</f>
        <v>-</v>
      </c>
      <c r="BJ101" s="535" t="str" cm="1">
        <f t="array" aca="1" ref="BJ101" ca="1">INDEX(BJ$13:BJ100,$B101+1,1)</f>
        <v>-</v>
      </c>
      <c r="BK101" s="535" t="str" cm="1">
        <f t="array" aca="1" ref="BK101" ca="1">INDEX(BK$13:BK100,$B101+1,1)</f>
        <v>-</v>
      </c>
      <c r="BL101" s="535" t="str" cm="1">
        <f t="array" aca="1" ref="BL101" ca="1">INDEX(BL$13:BL100,$B101+1,1)</f>
        <v>-</v>
      </c>
      <c r="BM101" s="18"/>
      <c r="BN101" s="411" t="b">
        <f t="shared" ca="1" si="387"/>
        <v>1</v>
      </c>
      <c r="BO101" s="411" t="str">
        <f t="shared" ca="1" si="387"/>
        <v>-</v>
      </c>
      <c r="BP101" s="411" t="b">
        <f t="shared" ca="1" si="387"/>
        <v>0</v>
      </c>
      <c r="BQ101" s="411" t="str">
        <f t="shared" ref="BQ101:CA101" ca="1" si="448">INDEX(i.model_structure,$I101,BQ$6)</f>
        <v>-</v>
      </c>
      <c r="BR101" s="411" t="str">
        <f t="shared" ca="1" si="448"/>
        <v>-</v>
      </c>
      <c r="BS101" s="411" t="str">
        <f t="shared" ca="1" si="448"/>
        <v>-</v>
      </c>
      <c r="BT101" s="411" t="str">
        <f t="shared" ca="1" si="448"/>
        <v>-</v>
      </c>
      <c r="BU101" s="411" t="str">
        <f t="shared" ca="1" si="448"/>
        <v>-</v>
      </c>
      <c r="BV101" s="411" t="str">
        <f t="shared" ca="1" si="448"/>
        <v>-</v>
      </c>
      <c r="BW101" s="411" t="str">
        <f t="shared" ca="1" si="448"/>
        <v>-</v>
      </c>
      <c r="BX101" s="411" t="str">
        <f t="shared" ca="1" si="448"/>
        <v>-</v>
      </c>
      <c r="BY101" s="411" t="str">
        <f t="shared" ca="1" si="448"/>
        <v>-</v>
      </c>
      <c r="BZ101" s="411" t="b">
        <f t="shared" ca="1" si="448"/>
        <v>0</v>
      </c>
      <c r="CA101" s="87">
        <f t="shared" ca="1" si="448"/>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233"/>
        <v>-</v>
      </c>
      <c r="CI101" s="411">
        <f t="shared" ca="1" si="234"/>
        <v>1</v>
      </c>
      <c r="CJ101" s="411">
        <f t="shared" ca="1" si="234"/>
        <v>1</v>
      </c>
      <c r="CK101" s="535" t="str" cm="1">
        <f t="array" aca="1" ref="CK101" ca="1">INDEX(CK$13:CK100,$B101+1,1)</f>
        <v>-</v>
      </c>
      <c r="CL101" s="535" t="str" cm="1">
        <f t="array" aca="1" ref="CL101" ca="1">INDEX(CL$13:CL100,$B101+1,1)</f>
        <v>-</v>
      </c>
      <c r="CM101" s="535" t="str" cm="1">
        <f t="array" aca="1" ref="CM101" ca="1">INDEX(CM$13:CM100,$B101+1,1)</f>
        <v>-</v>
      </c>
      <c r="CN101" s="411" t="str">
        <f t="shared" ca="1" si="235"/>
        <v>-</v>
      </c>
      <c r="CO101" s="411">
        <f t="shared" ca="1" si="236"/>
        <v>1</v>
      </c>
      <c r="CP101" s="411">
        <f t="shared" ca="1" si="236"/>
        <v>1</v>
      </c>
      <c r="CQ101" s="535" t="str" cm="1">
        <f t="array" aca="1" ref="CQ101" ca="1">INDEX(CQ$13:CQ100,$B101+1,1)</f>
        <v>-</v>
      </c>
      <c r="CR101" s="411" t="str">
        <f t="shared" ca="1" si="237"/>
        <v>-</v>
      </c>
      <c r="CS101" s="411">
        <f t="shared" ca="1" si="238"/>
        <v>1</v>
      </c>
      <c r="CT101" s="535" t="str" cm="1">
        <f t="array" aca="1" ref="CT101" ca="1">INDEX(CT$13:CT100,$B101+1,1)</f>
        <v>-</v>
      </c>
      <c r="CU101" s="535" t="str" cm="1">
        <f t="array" aca="1" ref="CU101" ca="1">INDEX(CU$13:CU100,$B101+1,1)</f>
        <v>-</v>
      </c>
      <c r="CV101" s="411">
        <f t="shared" ca="1" si="239"/>
        <v>1</v>
      </c>
      <c r="CW101" s="535" t="str" cm="1">
        <f t="array" aca="1" ref="CW101" ca="1">INDEX(CW$13:CW100,$B101+1,1)</f>
        <v>-</v>
      </c>
      <c r="CX101" s="411" t="str">
        <f t="shared" ca="1" si="240"/>
        <v>-</v>
      </c>
      <c r="CY101" s="411">
        <f t="shared" ca="1" si="241"/>
        <v>1</v>
      </c>
      <c r="CZ101" s="411">
        <f t="shared" ca="1" si="241"/>
        <v>1</v>
      </c>
      <c r="DA101" s="535" cm="1">
        <f t="array" aca="1" ref="DA101" ca="1">INDEX(DA$13:DA100,$B101+1,1)</f>
        <v>720</v>
      </c>
      <c r="DB101" s="535" cm="1">
        <f t="array" aca="1" ref="DB101" ca="1">INDEX(DB$13:DB100,$B101+1,1)</f>
        <v>720</v>
      </c>
      <c r="DC101" s="18"/>
      <c r="DD101" s="535" t="b" cm="1">
        <f t="array" aca="1" ref="DD101" ca="1">INDEX(DD$13:DD100,$B101+1,1)</f>
        <v>1</v>
      </c>
      <c r="DE101" s="535" t="b" cm="1">
        <f t="array" aca="1" ref="DE101" ca="1">INDEX(DE$13:DE100,$B101+1,1)</f>
        <v>1</v>
      </c>
      <c r="DF101" s="535" t="b" cm="1">
        <f t="array" aca="1" ref="DF101" ca="1">INDEX(DF$13:DF100,$B101+1,1)</f>
        <v>1</v>
      </c>
      <c r="DG101" s="87">
        <f t="shared" ca="1" si="329"/>
        <v>0</v>
      </c>
      <c r="DH101" s="804" cm="1">
        <f t="array" aca="1" ref="DH101" ca="1">VALUE(IFERROR(VALUE($K101),0) &amp; _xlfn.SWITCH($CD101,"-",4,$CD101) &amp; $L101 &amp; $T101 &amp; "00" &amp; $N101 &amp; $AK101 &amp; $R101 &amp; _xlfn.SWITCH($AM101,3,1,$AM101) &amp; _xlfn.SWITCH($M101,4,0,$M101) &amp; _xlfn.SWITCH($AD101,6,1,$AD101))</f>
        <v>142200321201</v>
      </c>
      <c r="DI101" s="535" cm="1">
        <f t="array" aca="1" ref="DI101" ca="1">INDEX(DI$13:DI100,$B101+1,1)</f>
        <v>1</v>
      </c>
      <c r="DJ101" s="535" cm="1">
        <f t="array" aca="1" ref="DJ101" ca="1">INDEX(DJ$13:DJ100,$B101+1,1)</f>
        <v>1</v>
      </c>
      <c r="DK101" s="411">
        <f t="shared" ca="1" si="242"/>
        <v>1</v>
      </c>
      <c r="DL101" s="411">
        <f t="shared" ca="1" si="242"/>
        <v>60</v>
      </c>
      <c r="DM101" s="411" t="str">
        <f t="shared" ca="1" si="242"/>
        <v>-</v>
      </c>
      <c r="DN101" s="411" t="str">
        <f t="shared" ca="1" si="242"/>
        <v>-</v>
      </c>
      <c r="DO101" s="411" t="str">
        <f t="shared" ca="1" si="242"/>
        <v>-</v>
      </c>
      <c r="DP101" s="411" t="str">
        <f t="shared" ca="1" si="242"/>
        <v>-</v>
      </c>
      <c r="DQ101" s="411" t="b">
        <f t="shared" ca="1" si="243"/>
        <v>0</v>
      </c>
      <c r="DR101" s="411" t="str">
        <f t="shared" ca="1" si="441"/>
        <v>-</v>
      </c>
      <c r="DS101" s="411" t="str">
        <f t="shared" ca="1" si="441"/>
        <v>-</v>
      </c>
      <c r="DT101" s="411" t="str">
        <f t="shared" ca="1" si="441"/>
        <v>-</v>
      </c>
      <c r="DU101" s="411" t="str">
        <f t="shared" ca="1" si="441"/>
        <v>-</v>
      </c>
      <c r="DV101" s="411">
        <f t="shared" ca="1" si="441"/>
        <v>500</v>
      </c>
      <c r="DW101" s="411">
        <f t="shared" ca="1" si="441"/>
        <v>500</v>
      </c>
      <c r="DX101" s="411" t="str">
        <f t="shared" ca="1" si="441"/>
        <v>-</v>
      </c>
      <c r="DY101" s="411" t="str">
        <f t="shared" ca="1" si="441"/>
        <v>-</v>
      </c>
      <c r="DZ101" s="411" t="str">
        <f t="shared" ca="1" si="441"/>
        <v>-</v>
      </c>
      <c r="EA101" s="411" t="str">
        <f t="shared" ca="1" si="441"/>
        <v>-</v>
      </c>
      <c r="EB101" s="411" t="str">
        <f t="shared" ca="1" si="441"/>
        <v>-</v>
      </c>
      <c r="EC101" s="535" cm="1">
        <f t="array" aca="1" ref="EC101" ca="1">INDEX(EC$13:EC100,$B101+1,1)</f>
        <v>0</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535" cm="1">
        <f t="array" aca="1" ref="EN101" ca="1">INDEX(EN$13:EN100,$B101+1,1)</f>
        <v>999999</v>
      </c>
      <c r="EO101" s="535" cm="1">
        <f t="array" aca="1" ref="EO101" ca="1">INDEX(EO$13:EO100,$B101+1,1)</f>
        <v>999999</v>
      </c>
      <c r="EP101" s="782">
        <f t="shared" ca="1" si="246"/>
        <v>0</v>
      </c>
      <c r="EQ101" s="782">
        <f t="shared" ca="1" si="246"/>
        <v>0</v>
      </c>
      <c r="ER101" s="782">
        <f t="shared" ca="1" si="246"/>
        <v>999999</v>
      </c>
      <c r="ES101" s="800" t="str">
        <f t="shared" ca="1" si="330"/>
        <v>-</v>
      </c>
      <c r="ET101" s="800" t="str">
        <f t="shared" ca="1" si="247"/>
        <v>-</v>
      </c>
      <c r="EU101" s="801" t="str">
        <f t="shared" ca="1" si="248"/>
        <v>-</v>
      </c>
      <c r="EV101" s="802" t="str">
        <f t="shared" ref="EV101:EV115" ca="1" si="449">IF(EU101=0,999999,"-")</f>
        <v>-</v>
      </c>
      <c r="EW101" s="781">
        <f t="shared" ca="1" si="249"/>
        <v>999999</v>
      </c>
      <c r="EX101" s="779">
        <f t="shared" ca="1" si="332"/>
        <v>999999</v>
      </c>
      <c r="EY101" s="780">
        <f t="shared" ca="1" si="333"/>
        <v>999999</v>
      </c>
      <c r="EZ101" s="727" cm="1">
        <f t="array" aca="1" ref="EZ101" ca="1">INDEX(i.ELMated,$AB101+1,1)</f>
        <v>0</v>
      </c>
      <c r="FA101" s="728" cm="1">
        <f t="array" aca="1" ref="FA101" ca="1">INDEX(i.ELMatedEst,$AA101+1,$T101)</f>
        <v>0</v>
      </c>
      <c r="FB101" s="535" t="str" cm="1">
        <f t="array" aca="1" ref="FB101" ca="1">INDEX(FB$13:FB100,$B101+1,1)</f>
        <v>-</v>
      </c>
      <c r="FC101" s="535" t="str" cm="1">
        <f t="array" aca="1" ref="FC101" ca="1">INDEX(FC$13:FC100,$B101+1,1)</f>
        <v>-</v>
      </c>
      <c r="FD101" s="664">
        <f t="shared" ca="1" si="250"/>
        <v>0</v>
      </c>
      <c r="FE101" s="666">
        <f t="shared" ca="1" si="251"/>
        <v>5.0000000000000001E-3</v>
      </c>
      <c r="FF101" s="191">
        <f t="shared" ca="1" si="339"/>
        <v>0.95</v>
      </c>
      <c r="FG101" s="667">
        <f t="shared" ca="1" si="252"/>
        <v>0.12</v>
      </c>
      <c r="FH101" s="667">
        <f ca="1">INDEX(CHOOSE($N101,DataAutumn!i.EL_PropnSold,DataWinter!i.EL_PropnSold,DataSpring!i.EL_PropnSold),$AI101,$T101)*INDEX(i.ELMatedEst,$AB101+1,$T101)*i.dAdultRR_ELPropSold
+INDEX(i.dryman,($AJ101-1)*4+$AI101,FH$7)</f>
        <v>0</v>
      </c>
      <c r="FI101" s="667">
        <f ca="1">INDEX(CHOOSE($N101,DataAutumn!i.EL_PropnSold,DataWinter!i.EL_PropnSold,DataSpring!i.EL_PropnSold),$AI101,$T101)*INDEX(i.ELMatedEst,$AB101+1,$T101)*i.dAdultRR_ELPropSold
+INDEX(i.dryman,($AJ101-1)*4+$AI101,FI$7)</f>
        <v>3.125E-2</v>
      </c>
      <c r="FJ101" s="667">
        <f ca="1">INDEX(CHOOSE($N101,DataAutumn!i.EL_PropnSold,DataWinter!i.EL_PropnSold,DataSpring!i.EL_PropnSold),$AI101,$T101)*INDEX(i.ELMatedEst,$AB101+1,$T101)*i.dAdultRR_ELPropSold
+INDEX(i.dryman,($AJ101-1)*4+$AI101,FJ$7)</f>
        <v>3.125E-2</v>
      </c>
      <c r="FK101" s="667">
        <f ca="1">INDEX(CHOOSE($N101,DataAutumn!i.EL_PropnSold,DataWinter!i.EL_PropnSold,DataSpring!i.EL_PropnSold),$AI101,$T101)*INDEX(i.ELMatedEst,$AB101+1,$T101)*i.dAdultRR_ELPropSold
+INDEX(i.dryman,($AJ101-1)*4+$AI101,FK$7)</f>
        <v>3.125E-2</v>
      </c>
      <c r="FL101" s="668">
        <f ca="1">INDEX(CHOOSE($N101,DataAutumn!i.EL_PropnSold,DataWinter!i.EL_PropnSold,DataSpring!i.EL_PropnSold),$AI101,$T101)*INDEX(i.ELMatedEst,$AB101+1,$T101)*i.dAdultLSurv_ELPropSold</f>
        <v>0</v>
      </c>
      <c r="FM101" s="666" t="b">
        <f t="shared" ca="1" si="253"/>
        <v>0</v>
      </c>
      <c r="FN101" s="666" t="b">
        <f t="shared" ca="1" si="253"/>
        <v>0</v>
      </c>
      <c r="FO101" s="716" t="b">
        <f t="shared" ca="1" si="254"/>
        <v>1</v>
      </c>
      <c r="FP101" s="666" t="b">
        <f t="shared" ca="1" si="253"/>
        <v>0</v>
      </c>
      <c r="FQ101" s="668">
        <f t="shared" ca="1" si="255"/>
        <v>1</v>
      </c>
      <c r="FR101" s="669">
        <f t="shared" ca="1" si="256"/>
        <v>0</v>
      </c>
      <c r="FS101" s="670" t="b">
        <f t="shared" ca="1" si="257"/>
        <v>0</v>
      </c>
      <c r="FT101" s="665" t="b">
        <f t="shared" ca="1" si="258"/>
        <v>0</v>
      </c>
      <c r="FU101" s="411" t="b">
        <f t="shared" ca="1" si="258"/>
        <v>0</v>
      </c>
      <c r="FV101" s="411" t="b">
        <f t="shared" ca="1" si="258"/>
        <v>1</v>
      </c>
      <c r="FW101" s="87">
        <f t="shared" ca="1" si="259"/>
        <v>2</v>
      </c>
      <c r="FX101" s="87">
        <f t="shared" ca="1" si="259"/>
        <v>2</v>
      </c>
      <c r="FY101" s="411">
        <f t="shared" ca="1" si="260"/>
        <v>1</v>
      </c>
      <c r="FZ101" s="411">
        <f t="shared" ca="1" si="261"/>
        <v>1</v>
      </c>
      <c r="GA101" s="411">
        <f t="shared" ca="1" si="261"/>
        <v>1</v>
      </c>
      <c r="GB101" s="411">
        <f t="shared" ca="1" si="262"/>
        <v>1</v>
      </c>
      <c r="GC101" s="411">
        <f t="shared" ca="1" si="263"/>
        <v>0.35</v>
      </c>
      <c r="GD101" s="411" t="b">
        <f t="shared" ca="1" si="263"/>
        <v>1</v>
      </c>
      <c r="GE101" s="411" t="b">
        <f t="shared" ca="1" si="263"/>
        <v>0</v>
      </c>
      <c r="GF101" s="411" t="b">
        <f t="shared" ca="1" si="263"/>
        <v>0</v>
      </c>
      <c r="GG101" s="411" t="b">
        <f t="shared" ca="1" si="263"/>
        <v>0</v>
      </c>
      <c r="GH101" s="87">
        <f t="shared" ca="1" si="443"/>
        <v>1</v>
      </c>
      <c r="GI101" s="87">
        <f t="shared" ca="1" si="443"/>
        <v>1</v>
      </c>
      <c r="GJ101" s="87">
        <f t="shared" ca="1" si="443"/>
        <v>1</v>
      </c>
      <c r="GK101" s="87">
        <f t="shared" ca="1" si="443"/>
        <v>1</v>
      </c>
      <c r="GL101" s="87">
        <f t="shared" ca="1" si="443"/>
        <v>1</v>
      </c>
      <c r="GM101" s="87">
        <f t="shared" ca="1" si="443"/>
        <v>1</v>
      </c>
      <c r="GN101" s="87">
        <f t="shared" ca="1" si="443"/>
        <v>1</v>
      </c>
      <c r="GO101" s="87">
        <f t="shared" ca="1" si="443"/>
        <v>1</v>
      </c>
      <c r="GP101" s="535" cm="1">
        <f t="array" aca="1" ref="GP101" ca="1">INDEX(GP$13:GP100,$B101+1,1)</f>
        <v>0</v>
      </c>
      <c r="GQ101" s="535" cm="1">
        <f t="array" aca="1" ref="GQ101" ca="1">INDEX(GQ$13:GQ100,$B101+1,1)</f>
        <v>0</v>
      </c>
      <c r="GR101" s="535" cm="1">
        <f t="array" aca="1" ref="GR101" ca="1">INDEX(GR$13:GR100,$B101+1,1)</f>
        <v>0</v>
      </c>
      <c r="GS101" s="535" cm="1">
        <f t="array" aca="1" ref="GS101" ca="1">INDEX(GS$13:GS100,$B101+1,1)</f>
        <v>0</v>
      </c>
      <c r="GT101" s="411" cm="1">
        <f t="array" aca="1" ref="GT101" ca="1">INDEX(i.dse_type,1,$L101)</f>
        <v>0</v>
      </c>
      <c r="GU101" s="535" t="str" cm="1">
        <f t="array" aca="1" ref="GU101" ca="1">INDEX(GU$13:GU100,$B101+1,1)</f>
        <v>-</v>
      </c>
      <c r="GV101" s="535" t="str" cm="1">
        <f t="array" aca="1" ref="GV101" ca="1">INDEX(GV$13:GV100,$B101+1,1)</f>
        <v>-</v>
      </c>
      <c r="GW101" s="535" t="str" cm="1">
        <f t="array" aca="1" ref="GW101" ca="1">INDEX(GW$13:GW100,$B101+1,1)</f>
        <v>-</v>
      </c>
      <c r="GX101" s="18"/>
      <c r="GY101" s="535" t="str" cm="1">
        <f t="array" aca="1" ref="GY101" ca="1">INDEX(GY$13:GY100,$B101+1,1)</f>
        <v>-</v>
      </c>
      <c r="GZ101" s="535" t="str" cm="1">
        <f t="array" aca="1" ref="GZ101" ca="1">INDEX(GZ$13:GZ100,$B101+1,1)</f>
        <v>-</v>
      </c>
      <c r="HA101" s="535" t="str" cm="1">
        <f t="array" aca="1" ref="HA101" ca="1">INDEX(HA$13:HA100,$B101+1,1)</f>
        <v>-</v>
      </c>
      <c r="HB101" s="411">
        <f t="shared" si="334"/>
        <v>0</v>
      </c>
      <c r="HC101" s="535" t="str" cm="1">
        <f t="array" aca="1" ref="HC101" ca="1">INDEX(HC$13:HC100,$B101+1,1)</f>
        <v>-</v>
      </c>
      <c r="HD101" s="535" cm="1">
        <f t="array" aca="1" ref="HD101" ca="1">INDEX(HD$13:HD100,$B101+1,1)</f>
        <v>1</v>
      </c>
      <c r="HE101" s="535" cm="1">
        <f t="array" aca="1" ref="HE101" ca="1">INDEX(HE$13:HE100,$B101+1,1)</f>
        <v>1</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535" t="str" cm="1">
        <f t="array" aca="1" ref="HU101" ca="1">INDEX(HU$13:HU100,$B101+1,1)</f>
        <v>-</v>
      </c>
      <c r="HV101" s="535" t="str" cm="1">
        <f t="array" aca="1" ref="HV101" ca="1">INDEX(HV$13:HV100,$B101+1,1)</f>
        <v>-</v>
      </c>
      <c r="HW101" s="535" t="str" cm="1">
        <f t="array" aca="1" ref="HW101" ca="1">INDEX(HW$13:HW100,$B101+1,1)</f>
        <v>-</v>
      </c>
      <c r="HX101" s="535" t="str" cm="1">
        <f t="array" aca="1" ref="HX101" ca="1">INDEX(HX$13:HX100,$B101+1,1)</f>
        <v>-</v>
      </c>
      <c r="HY101" s="535" t="str" cm="1">
        <f t="array" aca="1" ref="HY101" ca="1">INDEX(HY$13:HY100,$B101+1,1)</f>
        <v>-</v>
      </c>
      <c r="HZ101" s="535" t="str" cm="1">
        <f t="array" aca="1" ref="HZ101" ca="1">INDEX(HZ$13:HZ100,$B101+1,1)</f>
        <v>-</v>
      </c>
      <c r="IA101" s="535" cm="1">
        <f t="array" aca="1" ref="IA101" ca="1">INDEX(IA$13:IA100,$B101+1,1)</f>
        <v>0</v>
      </c>
      <c r="IB101" s="535" t="str" cm="1">
        <f t="array" aca="1" ref="IB101" ca="1">INDEX(IB$13:IB100,$B101+1,1)</f>
        <v>-</v>
      </c>
      <c r="IC101" s="535" cm="1">
        <f t="array" aca="1" ref="IC101" ca="1">INDEX(IC$13:IC100,$B101+1,1)</f>
        <v>1</v>
      </c>
      <c r="ID101" s="727">
        <f t="shared" si="265"/>
        <v>0</v>
      </c>
      <c r="IE101" s="727">
        <f t="shared" si="265"/>
        <v>0</v>
      </c>
      <c r="IF101" s="727">
        <f t="shared" si="265"/>
        <v>0</v>
      </c>
      <c r="IG101" s="727">
        <f t="shared" si="266"/>
        <v>0</v>
      </c>
      <c r="IH101" s="727">
        <f t="shared" si="266"/>
        <v>0</v>
      </c>
      <c r="II101" s="727">
        <f t="shared" si="266"/>
        <v>0</v>
      </c>
      <c r="IJ101" s="535" cm="1">
        <f t="array" aca="1" ref="IJ101" ca="1">INDEX(IJ$13:IJ100,$B101+1,1)</f>
        <v>0</v>
      </c>
      <c r="IK101" s="727">
        <f t="shared" si="267"/>
        <v>1</v>
      </c>
      <c r="IL101" s="727">
        <f t="shared" si="267"/>
        <v>0</v>
      </c>
      <c r="IM101" s="727">
        <f t="shared" si="267"/>
        <v>0</v>
      </c>
      <c r="IN101" s="727">
        <f t="shared" si="267"/>
        <v>0</v>
      </c>
      <c r="IO101" s="535" cm="1">
        <f t="array" aca="1" ref="IO101" ca="1">INDEX(IO$13:IO100,$B101+1,1)</f>
        <v>0</v>
      </c>
      <c r="IP101" s="727">
        <f t="shared" si="267"/>
        <v>0</v>
      </c>
      <c r="IQ101" s="18"/>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t="str" cm="1">
        <f t="array" aca="1" ref="JB101" ca="1">INDEX(JB$13:JB100,$B101+1,1)</f>
        <v>-</v>
      </c>
      <c r="JC101" s="535" t="str" cm="1">
        <f t="array" aca="1" ref="JC101" ca="1">INDEX(JC$13:JC100,$B101+1,1)</f>
        <v>-</v>
      </c>
      <c r="JD101" s="535" t="str" cm="1">
        <f t="array" aca="1" ref="JD101" ca="1">INDEX(JD$13:JD100,$B101+1,1)</f>
        <v>-</v>
      </c>
      <c r="JE101" s="535" t="str" cm="1">
        <f t="array" aca="1" ref="JE101" ca="1">INDEX(JE$13:JE100,$B101+1,1)</f>
        <v>-</v>
      </c>
      <c r="JF101" s="535" t="str" cm="1">
        <f t="array" aca="1" ref="JF101" ca="1">INDEX(JF$13:JF100,$B101+1,1)</f>
        <v>-</v>
      </c>
      <c r="JG101" s="535" t="str" cm="1">
        <f t="array" aca="1" ref="JG101" ca="1">INDEX(JG$13:JG100,$B101+1,1)</f>
        <v>-</v>
      </c>
      <c r="JH101" s="535" cm="1">
        <f t="array" aca="1" ref="JH101" ca="1">INDEX(JH$13:JH100,$B101+1,1)</f>
        <v>0</v>
      </c>
      <c r="JI101" s="535" cm="1">
        <f t="array" aca="1" ref="JI101" ca="1">INDEX(JI$13:JI100,$B101+1,1)</f>
        <v>0</v>
      </c>
      <c r="JJ101" s="545" cm="1">
        <f t="array" aca="1" ref="JJ101" ca="1">IF(AND($N101=JJ$10,$AS101&lt;&gt;0),INDEX(i.LTWFeedLevels,$AS101,12),0)</f>
        <v>0</v>
      </c>
      <c r="JK101" s="630" cm="1">
        <f t="array" aca="1" ref="JK101" ca="1">IF(AND($N101=JK$10,$AT101&lt;&gt;0),INDEX(i.LTWFeedLevels,$AT101,12),0)</f>
        <v>0</v>
      </c>
      <c r="JL101" s="457">
        <f t="shared" ref="JL101:JL115" ca="1" si="450">JK101</f>
        <v>0</v>
      </c>
      <c r="JM101" s="457">
        <f t="shared" ref="JM101:JM115" ca="1" si="451">JL101</f>
        <v>0</v>
      </c>
      <c r="JN101" s="457">
        <f t="shared" ref="JN101:JN115" ca="1" si="452">JM101</f>
        <v>0</v>
      </c>
      <c r="JO101" s="545" cm="1">
        <f t="array" aca="1" ref="JO101" ca="1">IF(AND($N101=JO$10,$AS101&lt;&gt;0),INDEX(i.LTWFeedLevels,$AS101,12),0)</f>
        <v>0</v>
      </c>
      <c r="JP101" s="630" cm="1">
        <f t="array" aca="1" ref="JP101" ca="1">IF(AND($N101=JP$10,$AT101&lt;&gt;0),INDEX(i.LTWFeedLevels,$AT101,12),0)</f>
        <v>0</v>
      </c>
      <c r="JQ101" s="457">
        <f t="shared" ref="JQ101:JQ115" ca="1" si="453">JP101</f>
        <v>0</v>
      </c>
      <c r="JR101" s="457">
        <f t="shared" ref="JR101:JR115" ca="1" si="454">JQ101</f>
        <v>0</v>
      </c>
      <c r="JS101" s="457">
        <f t="shared" ref="JS101:JS115" ca="1" si="455">JR101</f>
        <v>0</v>
      </c>
      <c r="JT101" s="545" cm="1">
        <f t="array" aca="1" ref="JT101" ca="1">IF(AND($N101=JT$10,$AS101&lt;&gt;0),INDEX(i.LTWFeedLevels,$AS101,12),0)</f>
        <v>0</v>
      </c>
      <c r="JU101" s="630" cm="1">
        <f t="array" aca="1" ref="JU101" ca="1">IF(AND($N101=JU$10,$AT101&lt;&gt;0),INDEX(i.LTWFeedLevels,$AT101,12),0)</f>
        <v>0</v>
      </c>
      <c r="JV101" s="457">
        <f t="shared" ref="JV101:JV115" ca="1" si="456">JU101</f>
        <v>0</v>
      </c>
      <c r="JW101" s="457">
        <f t="shared" ref="JW101:JW115" ca="1" si="457">JV101</f>
        <v>0</v>
      </c>
      <c r="JX101" s="457">
        <f t="shared" ref="JX101:JX115" ca="1" si="458">JW101</f>
        <v>0</v>
      </c>
      <c r="JY101" s="189">
        <f t="shared" ca="1" si="437"/>
        <v>0</v>
      </c>
      <c r="JZ101" s="189">
        <f t="shared" ca="1" si="437"/>
        <v>0</v>
      </c>
      <c r="KA101" s="189">
        <f t="shared" ca="1" si="437"/>
        <v>0</v>
      </c>
      <c r="KB101" s="189">
        <f t="shared" ca="1" si="437"/>
        <v>0</v>
      </c>
      <c r="KC101" s="189">
        <f t="shared" ca="1" si="437"/>
        <v>0</v>
      </c>
      <c r="KD101" s="189">
        <f t="shared" ca="1" si="391"/>
        <v>0</v>
      </c>
      <c r="KE101" s="189">
        <f t="shared" ca="1" si="391"/>
        <v>0</v>
      </c>
      <c r="KF101" s="189">
        <f t="shared" ca="1" si="391"/>
        <v>0</v>
      </c>
      <c r="KG101" s="189">
        <f t="shared" ca="1" si="391"/>
        <v>0</v>
      </c>
      <c r="KH101" s="189">
        <f t="shared" ca="1" si="391"/>
        <v>0</v>
      </c>
      <c r="KI101" s="189">
        <f t="shared" ca="1" si="391"/>
        <v>0</v>
      </c>
      <c r="KJ101" s="189">
        <f t="shared" ca="1" si="391"/>
        <v>0</v>
      </c>
      <c r="KK101" s="189">
        <f t="shared" ca="1" si="391"/>
        <v>0</v>
      </c>
      <c r="KL101" s="189">
        <f t="shared" ca="1" si="391"/>
        <v>0</v>
      </c>
      <c r="KM101" s="189">
        <f t="shared" ca="1" si="391"/>
        <v>0</v>
      </c>
      <c r="KN101" s="189">
        <f t="shared" ca="1" si="392"/>
        <v>0</v>
      </c>
      <c r="KO101" s="189">
        <f t="shared" ca="1" si="392"/>
        <v>0</v>
      </c>
      <c r="KP101" s="189">
        <f t="shared" ca="1" si="392"/>
        <v>0</v>
      </c>
      <c r="KQ101" s="189">
        <f t="shared" ca="1" si="392"/>
        <v>0</v>
      </c>
      <c r="KR101" s="189">
        <f t="shared" ca="1" si="392"/>
        <v>0</v>
      </c>
      <c r="KS101" s="189">
        <f t="shared" ca="1" si="392"/>
        <v>0</v>
      </c>
      <c r="KT101" s="189">
        <f t="shared" ca="1" si="392"/>
        <v>0</v>
      </c>
      <c r="KU101" s="189">
        <f t="shared" ca="1" si="392"/>
        <v>0</v>
      </c>
      <c r="KV101" s="189">
        <f t="shared" ca="1" si="392"/>
        <v>0</v>
      </c>
      <c r="KW101" s="189">
        <f t="shared" ca="1" si="392"/>
        <v>0</v>
      </c>
      <c r="KX101" s="189">
        <f t="shared" ca="1" si="393"/>
        <v>0</v>
      </c>
      <c r="KY101" s="189">
        <f t="shared" ca="1" si="393"/>
        <v>0</v>
      </c>
      <c r="KZ101" s="189">
        <f t="shared" ca="1" si="393"/>
        <v>0</v>
      </c>
      <c r="LA101" s="189">
        <f t="shared" ca="1" si="393"/>
        <v>0</v>
      </c>
      <c r="LB101" s="189">
        <f t="shared" ca="1" si="393"/>
        <v>0</v>
      </c>
      <c r="LC101" s="189">
        <f t="shared" ca="1" si="393"/>
        <v>0</v>
      </c>
      <c r="LD101" s="189">
        <f t="shared" ca="1" si="393"/>
        <v>0</v>
      </c>
      <c r="LE101" s="189">
        <f t="shared" ca="1" si="393"/>
        <v>0</v>
      </c>
      <c r="LF101" s="189">
        <f t="shared" ca="1" si="393"/>
        <v>0</v>
      </c>
      <c r="LG101" s="189">
        <f t="shared" ca="1" si="393"/>
        <v>0</v>
      </c>
      <c r="LH101" s="189">
        <f t="shared" ca="1" si="394"/>
        <v>0</v>
      </c>
      <c r="LI101" s="189">
        <f t="shared" ca="1" si="394"/>
        <v>0</v>
      </c>
      <c r="LJ101" s="189">
        <f t="shared" ca="1" si="394"/>
        <v>0</v>
      </c>
      <c r="LK101" s="189">
        <f t="shared" ca="1" si="394"/>
        <v>0</v>
      </c>
      <c r="LL101" s="189">
        <f t="shared" ca="1" si="394"/>
        <v>0</v>
      </c>
      <c r="LM101" s="189">
        <f t="shared" ca="1" si="394"/>
        <v>0</v>
      </c>
      <c r="LN101" s="189">
        <f t="shared" ca="1" si="394"/>
        <v>0</v>
      </c>
      <c r="LO101" s="189">
        <f t="shared" ca="1" si="394"/>
        <v>0</v>
      </c>
      <c r="LP101" s="189">
        <f t="shared" ca="1" si="394"/>
        <v>0</v>
      </c>
      <c r="LQ101" s="189">
        <f t="shared" ca="1" si="394"/>
        <v>0</v>
      </c>
      <c r="LR101" s="189">
        <f t="shared" ca="1" si="395"/>
        <v>0</v>
      </c>
      <c r="LS101" s="189">
        <f t="shared" ca="1" si="395"/>
        <v>0</v>
      </c>
      <c r="LT101" s="189">
        <f t="shared" ca="1" si="395"/>
        <v>0</v>
      </c>
      <c r="LU101" s="189">
        <f t="shared" ca="1" si="395"/>
        <v>0</v>
      </c>
      <c r="LV101" s="189">
        <f t="shared" ca="1" si="395"/>
        <v>0</v>
      </c>
      <c r="LW101" s="189">
        <f t="shared" ca="1" si="395"/>
        <v>0</v>
      </c>
      <c r="LX101" s="189">
        <f t="shared" ca="1" si="395"/>
        <v>0</v>
      </c>
      <c r="LY101" s="189">
        <f t="shared" ca="1" si="395"/>
        <v>0</v>
      </c>
      <c r="LZ101" s="189">
        <f t="shared" ca="1" si="395"/>
        <v>0</v>
      </c>
      <c r="MA101" s="189">
        <f t="shared" ca="1" si="395"/>
        <v>0</v>
      </c>
      <c r="MB101" s="189">
        <f t="shared" ca="1" si="395"/>
        <v>0</v>
      </c>
      <c r="MC101" s="189">
        <f t="shared" ca="1" si="395"/>
        <v>0</v>
      </c>
      <c r="MD101" s="189">
        <f t="shared" ca="1" si="395"/>
        <v>0</v>
      </c>
      <c r="ME101" s="189">
        <f t="shared" ca="1" si="395"/>
        <v>0</v>
      </c>
      <c r="MF101" s="189">
        <f t="shared" ca="1" si="395"/>
        <v>0</v>
      </c>
      <c r="MG101" s="189">
        <f t="shared" ca="1" si="390"/>
        <v>0</v>
      </c>
      <c r="MH101" s="189">
        <f t="shared" ca="1" si="390"/>
        <v>0</v>
      </c>
      <c r="MI101" s="189">
        <f t="shared" ca="1" si="390"/>
        <v>0</v>
      </c>
      <c r="MJ101" s="189">
        <f t="shared" ca="1" si="390"/>
        <v>0</v>
      </c>
      <c r="MK101" s="189">
        <f t="shared" ca="1" si="390"/>
        <v>0</v>
      </c>
      <c r="ML101" s="189">
        <f t="shared" ca="1" si="390"/>
        <v>0</v>
      </c>
      <c r="MM101" s="189">
        <f t="shared" ca="1" si="390"/>
        <v>0</v>
      </c>
      <c r="MN101" s="189">
        <f t="shared" ca="1" si="390"/>
        <v>0</v>
      </c>
      <c r="MO101" s="189">
        <f t="shared" ca="1" si="390"/>
        <v>0</v>
      </c>
      <c r="MP101" s="189">
        <f t="shared" ca="1" si="388"/>
        <v>0</v>
      </c>
      <c r="MQ101" s="189">
        <f t="shared" ca="1" si="388"/>
        <v>0</v>
      </c>
      <c r="MR101" s="189">
        <f t="shared" ca="1" si="388"/>
        <v>0</v>
      </c>
      <c r="MS101" s="557">
        <f t="shared" ca="1" si="438"/>
        <v>0</v>
      </c>
      <c r="MT101" s="557">
        <f t="shared" ca="1" si="438"/>
        <v>0</v>
      </c>
      <c r="MU101" s="557">
        <f t="shared" ca="1" si="438"/>
        <v>0</v>
      </c>
      <c r="MV101" s="557">
        <f t="shared" ca="1" si="438"/>
        <v>0</v>
      </c>
      <c r="MW101" s="557">
        <f t="shared" ca="1" si="438"/>
        <v>0</v>
      </c>
      <c r="MX101" s="557">
        <f t="shared" ca="1" si="396"/>
        <v>0</v>
      </c>
      <c r="MY101" s="557">
        <f t="shared" ca="1" si="396"/>
        <v>0</v>
      </c>
      <c r="MZ101" s="557">
        <f t="shared" ca="1" si="396"/>
        <v>0</v>
      </c>
      <c r="NA101" s="557">
        <f t="shared" ca="1" si="396"/>
        <v>0</v>
      </c>
      <c r="NB101" s="557">
        <f t="shared" ca="1" si="396"/>
        <v>0</v>
      </c>
      <c r="NC101" s="557">
        <f t="shared" ca="1" si="396"/>
        <v>0</v>
      </c>
      <c r="ND101" s="557">
        <f t="shared" ca="1" si="396"/>
        <v>0</v>
      </c>
      <c r="NE101" s="557">
        <f t="shared" ca="1" si="396"/>
        <v>0</v>
      </c>
      <c r="NF101" s="557">
        <f t="shared" ca="1" si="396"/>
        <v>0</v>
      </c>
      <c r="NG101" s="557">
        <f t="shared" ca="1" si="396"/>
        <v>0</v>
      </c>
      <c r="NH101" s="557">
        <f t="shared" ca="1" si="397"/>
        <v>0</v>
      </c>
      <c r="NI101" s="557">
        <f t="shared" ca="1" si="397"/>
        <v>0</v>
      </c>
      <c r="NJ101" s="557">
        <f t="shared" ca="1" si="397"/>
        <v>0</v>
      </c>
      <c r="NK101" s="557">
        <f t="shared" ca="1" si="397"/>
        <v>0</v>
      </c>
      <c r="NL101" s="557">
        <f t="shared" ca="1" si="397"/>
        <v>0</v>
      </c>
      <c r="NM101" s="557">
        <f t="shared" ca="1" si="397"/>
        <v>0</v>
      </c>
      <c r="NN101" s="557">
        <f t="shared" ca="1" si="397"/>
        <v>0</v>
      </c>
      <c r="NO101" s="557">
        <f t="shared" ca="1" si="397"/>
        <v>0</v>
      </c>
      <c r="NP101" s="557">
        <f t="shared" ca="1" si="397"/>
        <v>0</v>
      </c>
      <c r="NQ101" s="557">
        <f t="shared" ca="1" si="397"/>
        <v>0</v>
      </c>
      <c r="NR101" s="557">
        <f t="shared" ca="1" si="398"/>
        <v>0</v>
      </c>
      <c r="NS101" s="557">
        <f t="shared" ca="1" si="398"/>
        <v>0</v>
      </c>
      <c r="NT101" s="557">
        <f t="shared" ca="1" si="398"/>
        <v>0</v>
      </c>
      <c r="NU101" s="557">
        <f t="shared" ca="1" si="398"/>
        <v>0</v>
      </c>
      <c r="NV101" s="557">
        <f t="shared" ca="1" si="398"/>
        <v>0</v>
      </c>
      <c r="NW101" s="557">
        <f t="shared" ca="1" si="398"/>
        <v>0</v>
      </c>
      <c r="NX101" s="557">
        <f t="shared" ca="1" si="398"/>
        <v>0</v>
      </c>
      <c r="NY101" s="557">
        <f t="shared" ca="1" si="398"/>
        <v>0</v>
      </c>
      <c r="NZ101" s="557">
        <f t="shared" ca="1" si="398"/>
        <v>0</v>
      </c>
      <c r="OA101" s="557">
        <f t="shared" ca="1" si="398"/>
        <v>0</v>
      </c>
      <c r="OB101" s="557">
        <f t="shared" ca="1" si="399"/>
        <v>0</v>
      </c>
      <c r="OC101" s="557">
        <f t="shared" ca="1" si="399"/>
        <v>0</v>
      </c>
      <c r="OD101" s="557">
        <f t="shared" ca="1" si="399"/>
        <v>0</v>
      </c>
      <c r="OE101" s="557">
        <f t="shared" ca="1" si="399"/>
        <v>0</v>
      </c>
      <c r="OF101" s="557">
        <f t="shared" ca="1" si="399"/>
        <v>0</v>
      </c>
      <c r="OG101" s="557">
        <f t="shared" ca="1" si="399"/>
        <v>0</v>
      </c>
      <c r="OH101" s="557">
        <f t="shared" ca="1" si="399"/>
        <v>0</v>
      </c>
      <c r="OI101" s="557">
        <f t="shared" ca="1" si="399"/>
        <v>0</v>
      </c>
      <c r="OJ101" s="557">
        <f t="shared" ca="1" si="399"/>
        <v>0</v>
      </c>
      <c r="OK101" s="557">
        <f t="shared" ca="1" si="399"/>
        <v>0</v>
      </c>
      <c r="OL101" s="557">
        <f t="shared" ca="1" si="400"/>
        <v>0</v>
      </c>
      <c r="OM101" s="557">
        <f t="shared" ca="1" si="400"/>
        <v>0</v>
      </c>
      <c r="ON101" s="557">
        <f t="shared" ca="1" si="400"/>
        <v>0</v>
      </c>
      <c r="OO101" s="557">
        <f t="shared" ca="1" si="400"/>
        <v>0</v>
      </c>
      <c r="OP101" s="557">
        <f t="shared" ca="1" si="400"/>
        <v>0</v>
      </c>
      <c r="OQ101" s="557">
        <f t="shared" ca="1" si="400"/>
        <v>0</v>
      </c>
      <c r="OR101" s="557">
        <f t="shared" ca="1" si="400"/>
        <v>0</v>
      </c>
      <c r="OS101" s="557">
        <f t="shared" ca="1" si="400"/>
        <v>0</v>
      </c>
      <c r="OT101" s="557">
        <f t="shared" ca="1" si="400"/>
        <v>0</v>
      </c>
      <c r="OU101" s="557">
        <f t="shared" ca="1" si="400"/>
        <v>0</v>
      </c>
      <c r="OV101" s="557">
        <f t="shared" ca="1" si="401"/>
        <v>0</v>
      </c>
      <c r="OW101" s="557">
        <f t="shared" ca="1" si="401"/>
        <v>0</v>
      </c>
      <c r="OX101" s="557">
        <f t="shared" ca="1" si="401"/>
        <v>0</v>
      </c>
      <c r="OY101" s="557">
        <f t="shared" ca="1" si="401"/>
        <v>0</v>
      </c>
      <c r="OZ101" s="557">
        <f t="shared" ca="1" si="401"/>
        <v>0</v>
      </c>
      <c r="PA101" s="557">
        <f t="shared" ca="1" si="401"/>
        <v>0</v>
      </c>
      <c r="PB101" s="557">
        <f t="shared" ca="1" si="401"/>
        <v>0</v>
      </c>
      <c r="PC101" s="557">
        <f t="shared" ca="1" si="401"/>
        <v>0</v>
      </c>
      <c r="PD101" s="557">
        <f t="shared" ca="1" si="401"/>
        <v>0</v>
      </c>
      <c r="PE101" s="557">
        <f t="shared" ca="1" si="401"/>
        <v>0</v>
      </c>
      <c r="PF101" s="557">
        <f t="shared" ca="1" si="402"/>
        <v>0</v>
      </c>
      <c r="PG101" s="557">
        <f t="shared" ca="1" si="402"/>
        <v>0</v>
      </c>
      <c r="PH101" s="557">
        <f t="shared" ca="1" si="402"/>
        <v>0</v>
      </c>
      <c r="PI101" s="557">
        <f t="shared" ca="1" si="402"/>
        <v>0</v>
      </c>
      <c r="PJ101" s="557">
        <f t="shared" ca="1" si="402"/>
        <v>0</v>
      </c>
      <c r="PK101" s="557">
        <f t="shared" ca="1" si="402"/>
        <v>0</v>
      </c>
      <c r="PL101" s="557">
        <f t="shared" ca="1" si="402"/>
        <v>0</v>
      </c>
      <c r="PM101" s="557">
        <f t="shared" ca="1" si="402"/>
        <v>0</v>
      </c>
      <c r="PN101" s="557">
        <f t="shared" ca="1" si="402"/>
        <v>0</v>
      </c>
      <c r="PO101" s="557">
        <f t="shared" ca="1" si="402"/>
        <v>0</v>
      </c>
      <c r="PP101" s="557">
        <f t="shared" ca="1" si="403"/>
        <v>0</v>
      </c>
      <c r="PQ101" s="557">
        <f t="shared" ca="1" si="403"/>
        <v>0</v>
      </c>
      <c r="PR101" s="557">
        <f t="shared" ca="1" si="403"/>
        <v>0</v>
      </c>
      <c r="PS101" s="557">
        <f t="shared" ca="1" si="403"/>
        <v>0</v>
      </c>
      <c r="PT101" s="557">
        <f t="shared" ca="1" si="403"/>
        <v>0</v>
      </c>
      <c r="PU101" s="557">
        <f t="shared" ca="1" si="403"/>
        <v>0</v>
      </c>
      <c r="PV101" s="557">
        <f t="shared" ca="1" si="403"/>
        <v>0</v>
      </c>
      <c r="PW101" s="557">
        <f t="shared" ca="1" si="403"/>
        <v>0</v>
      </c>
      <c r="PX101" s="557">
        <f t="shared" ca="1" si="403"/>
        <v>0</v>
      </c>
      <c r="PY101" s="557">
        <f t="shared" ca="1" si="403"/>
        <v>0</v>
      </c>
      <c r="PZ101" s="557">
        <f t="shared" ca="1" si="404"/>
        <v>0</v>
      </c>
      <c r="QA101" s="557">
        <f t="shared" ca="1" si="404"/>
        <v>0</v>
      </c>
      <c r="QB101" s="557">
        <f t="shared" ca="1" si="404"/>
        <v>0</v>
      </c>
      <c r="QC101" s="557">
        <f t="shared" ca="1" si="404"/>
        <v>0</v>
      </c>
      <c r="QD101" s="557">
        <f t="shared" ca="1" si="404"/>
        <v>0</v>
      </c>
      <c r="QE101" s="557">
        <f t="shared" ca="1" si="404"/>
        <v>0</v>
      </c>
      <c r="QF101" s="557">
        <f t="shared" ca="1" si="404"/>
        <v>0</v>
      </c>
      <c r="QG101" s="557">
        <f t="shared" ca="1" si="404"/>
        <v>0</v>
      </c>
      <c r="QH101" s="557">
        <f t="shared" ca="1" si="404"/>
        <v>0</v>
      </c>
      <c r="QI101" s="557">
        <f t="shared" ca="1" si="404"/>
        <v>0</v>
      </c>
      <c r="QJ101" s="557">
        <f t="shared" ca="1" si="405"/>
        <v>0</v>
      </c>
      <c r="QK101" s="557">
        <f t="shared" ca="1" si="405"/>
        <v>0</v>
      </c>
      <c r="QL101" s="557">
        <f t="shared" ca="1" si="405"/>
        <v>0</v>
      </c>
      <c r="QM101" s="557">
        <f t="shared" ca="1" si="405"/>
        <v>0</v>
      </c>
      <c r="QN101" s="557">
        <f t="shared" ca="1" si="405"/>
        <v>0</v>
      </c>
      <c r="QO101" s="557">
        <f t="shared" ca="1" si="405"/>
        <v>0</v>
      </c>
      <c r="QP101" s="557">
        <f t="shared" ca="1" si="405"/>
        <v>0</v>
      </c>
      <c r="QQ101" s="557">
        <f t="shared" ca="1" si="405"/>
        <v>0</v>
      </c>
      <c r="QR101" s="557">
        <f t="shared" ca="1" si="405"/>
        <v>0</v>
      </c>
      <c r="QS101" s="557">
        <f t="shared" ca="1" si="405"/>
        <v>0</v>
      </c>
      <c r="QT101" s="557">
        <f t="shared" ca="1" si="406"/>
        <v>0</v>
      </c>
      <c r="QU101" s="557">
        <f t="shared" ca="1" si="406"/>
        <v>0</v>
      </c>
      <c r="QV101" s="557">
        <f t="shared" ca="1" si="406"/>
        <v>0</v>
      </c>
      <c r="QW101" s="557">
        <f t="shared" ca="1" si="406"/>
        <v>0</v>
      </c>
      <c r="QX101" s="557">
        <f t="shared" ca="1" si="406"/>
        <v>0</v>
      </c>
      <c r="QY101" s="557">
        <f t="shared" ca="1" si="406"/>
        <v>0</v>
      </c>
      <c r="QZ101" s="557">
        <f t="shared" ca="1" si="406"/>
        <v>0</v>
      </c>
      <c r="RA101" s="557">
        <f t="shared" ca="1" si="406"/>
        <v>0</v>
      </c>
      <c r="RB101" s="557">
        <f t="shared" ca="1" si="406"/>
        <v>0</v>
      </c>
      <c r="RC101" s="557">
        <f t="shared" ca="1" si="406"/>
        <v>0</v>
      </c>
      <c r="RD101" s="557">
        <f t="shared" ca="1" si="407"/>
        <v>0</v>
      </c>
      <c r="RE101" s="557">
        <f t="shared" ca="1" si="407"/>
        <v>0</v>
      </c>
      <c r="RF101" s="557">
        <f t="shared" ca="1" si="407"/>
        <v>0</v>
      </c>
      <c r="RG101" s="557">
        <f t="shared" ca="1" si="407"/>
        <v>0</v>
      </c>
      <c r="RH101" s="557">
        <f t="shared" ca="1" si="407"/>
        <v>0</v>
      </c>
      <c r="RI101" s="557">
        <f t="shared" ca="1" si="407"/>
        <v>0</v>
      </c>
      <c r="RJ101" s="557">
        <f t="shared" ca="1" si="407"/>
        <v>0</v>
      </c>
      <c r="RK101" s="557">
        <f t="shared" ca="1" si="407"/>
        <v>0</v>
      </c>
      <c r="RL101" s="557">
        <f t="shared" ca="1" si="407"/>
        <v>0</v>
      </c>
      <c r="RM101" s="557">
        <f t="shared" ca="1" si="407"/>
        <v>0</v>
      </c>
      <c r="RN101" s="557">
        <f t="shared" ca="1" si="408"/>
        <v>0</v>
      </c>
      <c r="RO101" s="557">
        <f t="shared" ca="1" si="408"/>
        <v>0</v>
      </c>
      <c r="RP101" s="557">
        <f t="shared" ca="1" si="408"/>
        <v>0</v>
      </c>
      <c r="RQ101" s="557">
        <f t="shared" ca="1" si="408"/>
        <v>0</v>
      </c>
      <c r="RR101" s="557">
        <f t="shared" ca="1" si="408"/>
        <v>0</v>
      </c>
      <c r="RS101" s="557">
        <f t="shared" ca="1" si="408"/>
        <v>0</v>
      </c>
      <c r="RT101" s="557">
        <f t="shared" ca="1" si="408"/>
        <v>0</v>
      </c>
      <c r="RU101" s="557">
        <f t="shared" ca="1" si="408"/>
        <v>0</v>
      </c>
      <c r="RV101" s="557">
        <f t="shared" ca="1" si="408"/>
        <v>0</v>
      </c>
      <c r="RW101" s="557">
        <f t="shared" ca="1" si="408"/>
        <v>0</v>
      </c>
      <c r="RX101" s="557">
        <f t="shared" ca="1" si="409"/>
        <v>0</v>
      </c>
      <c r="RY101" s="557">
        <f t="shared" ca="1" si="409"/>
        <v>0</v>
      </c>
      <c r="RZ101" s="557">
        <f t="shared" ca="1" si="409"/>
        <v>0</v>
      </c>
      <c r="SA101" s="557">
        <f t="shared" ca="1" si="409"/>
        <v>0</v>
      </c>
      <c r="SB101" s="557">
        <f t="shared" ca="1" si="409"/>
        <v>0</v>
      </c>
      <c r="SC101" s="557">
        <f t="shared" ca="1" si="409"/>
        <v>0</v>
      </c>
      <c r="SD101" s="557">
        <f t="shared" ca="1" si="409"/>
        <v>0</v>
      </c>
      <c r="SE101" s="557">
        <f t="shared" ca="1" si="409"/>
        <v>0</v>
      </c>
      <c r="SF101" s="557">
        <f t="shared" ca="1" si="409"/>
        <v>0</v>
      </c>
      <c r="SG101" s="557">
        <f t="shared" ca="1" si="409"/>
        <v>0</v>
      </c>
      <c r="SH101" s="557">
        <f t="shared" ca="1" si="410"/>
        <v>0</v>
      </c>
      <c r="SI101" s="557">
        <f t="shared" ca="1" si="410"/>
        <v>0</v>
      </c>
      <c r="SJ101" s="557">
        <f t="shared" ca="1" si="410"/>
        <v>0</v>
      </c>
      <c r="SK101" s="557">
        <f t="shared" ca="1" si="410"/>
        <v>0</v>
      </c>
      <c r="SL101" s="557">
        <f t="shared" ca="1" si="410"/>
        <v>0</v>
      </c>
      <c r="SM101" s="557">
        <f t="shared" ca="1" si="410"/>
        <v>0</v>
      </c>
      <c r="SN101" s="557">
        <f t="shared" ca="1" si="410"/>
        <v>0</v>
      </c>
      <c r="SO101" s="557">
        <f t="shared" ca="1" si="410"/>
        <v>0</v>
      </c>
      <c r="SP101" s="557">
        <f t="shared" ca="1" si="410"/>
        <v>0</v>
      </c>
      <c r="SQ101" s="557">
        <f t="shared" ca="1" si="410"/>
        <v>0</v>
      </c>
      <c r="SR101" s="557">
        <f t="shared" ca="1" si="411"/>
        <v>0</v>
      </c>
      <c r="SS101" s="557">
        <f t="shared" ca="1" si="411"/>
        <v>0</v>
      </c>
      <c r="ST101" s="557">
        <f t="shared" ca="1" si="411"/>
        <v>0</v>
      </c>
      <c r="SU101" s="557">
        <f t="shared" ca="1" si="411"/>
        <v>0</v>
      </c>
      <c r="SV101" s="557">
        <f t="shared" ca="1" si="411"/>
        <v>0</v>
      </c>
      <c r="SW101" s="557">
        <f t="shared" ca="1" si="411"/>
        <v>0</v>
      </c>
      <c r="SX101" s="557">
        <f t="shared" ca="1" si="411"/>
        <v>0</v>
      </c>
      <c r="SY101" s="557">
        <f t="shared" ca="1" si="411"/>
        <v>0</v>
      </c>
      <c r="SZ101" s="557">
        <f t="shared" ca="1" si="411"/>
        <v>0</v>
      </c>
      <c r="TA101" s="557">
        <f t="shared" ca="1" si="411"/>
        <v>0</v>
      </c>
      <c r="TB101" s="557">
        <f t="shared" ca="1" si="412"/>
        <v>0</v>
      </c>
      <c r="TC101" s="557">
        <f t="shared" ca="1" si="412"/>
        <v>0</v>
      </c>
      <c r="TD101" s="557">
        <f t="shared" ca="1" si="412"/>
        <v>0</v>
      </c>
      <c r="TE101" s="557">
        <f t="shared" ca="1" si="412"/>
        <v>0</v>
      </c>
      <c r="TF101" s="557">
        <f t="shared" ca="1" si="412"/>
        <v>0</v>
      </c>
      <c r="TG101" s="557">
        <f t="shared" ca="1" si="412"/>
        <v>0</v>
      </c>
      <c r="TH101" s="557">
        <f t="shared" ca="1" si="412"/>
        <v>0</v>
      </c>
      <c r="TI101" s="557">
        <f t="shared" ca="1" si="412"/>
        <v>0</v>
      </c>
      <c r="TJ101" s="557">
        <f t="shared" ca="1" si="412"/>
        <v>0</v>
      </c>
      <c r="TK101" s="557">
        <f t="shared" ca="1" si="412"/>
        <v>0</v>
      </c>
      <c r="TL101" s="557">
        <f t="shared" ca="1" si="413"/>
        <v>0</v>
      </c>
      <c r="TM101" s="557">
        <f t="shared" ca="1" si="413"/>
        <v>0</v>
      </c>
      <c r="TN101" s="557">
        <f t="shared" ca="1" si="413"/>
        <v>0</v>
      </c>
      <c r="TO101" s="557">
        <f t="shared" ca="1" si="413"/>
        <v>0</v>
      </c>
      <c r="TP101" s="557">
        <f t="shared" ca="1" si="413"/>
        <v>0</v>
      </c>
      <c r="TQ101" s="557">
        <f t="shared" ca="1" si="413"/>
        <v>0</v>
      </c>
      <c r="TR101" s="557">
        <f t="shared" ca="1" si="413"/>
        <v>0</v>
      </c>
      <c r="TS101" s="557">
        <f t="shared" ca="1" si="413"/>
        <v>0</v>
      </c>
      <c r="TT101" s="557">
        <f t="shared" ca="1" si="413"/>
        <v>0</v>
      </c>
      <c r="TU101" s="557">
        <f t="shared" ca="1" si="413"/>
        <v>0</v>
      </c>
      <c r="TV101" s="557">
        <f t="shared" ca="1" si="414"/>
        <v>0</v>
      </c>
      <c r="TW101" s="557">
        <f t="shared" ca="1" si="414"/>
        <v>0</v>
      </c>
      <c r="TX101" s="557">
        <f t="shared" ca="1" si="414"/>
        <v>0</v>
      </c>
      <c r="TY101" s="557">
        <f t="shared" ca="1" si="414"/>
        <v>0</v>
      </c>
      <c r="TZ101" s="557">
        <f t="shared" ca="1" si="414"/>
        <v>0</v>
      </c>
      <c r="UA101" s="557">
        <f t="shared" ca="1" si="414"/>
        <v>0</v>
      </c>
      <c r="UB101" s="557">
        <f t="shared" ca="1" si="414"/>
        <v>0</v>
      </c>
      <c r="UC101" s="557">
        <f t="shared" ca="1" si="414"/>
        <v>0</v>
      </c>
      <c r="UD101" s="557">
        <f t="shared" ca="1" si="414"/>
        <v>0</v>
      </c>
      <c r="UE101" s="557">
        <f t="shared" ca="1" si="414"/>
        <v>0</v>
      </c>
      <c r="UF101" s="557">
        <f t="shared" ca="1" si="415"/>
        <v>0</v>
      </c>
      <c r="UG101" s="557">
        <f t="shared" ca="1" si="415"/>
        <v>0</v>
      </c>
      <c r="UH101" s="557">
        <f t="shared" ca="1" si="415"/>
        <v>0</v>
      </c>
      <c r="UI101" s="557">
        <f t="shared" ca="1" si="415"/>
        <v>0</v>
      </c>
      <c r="UJ101" s="557">
        <f t="shared" ca="1" si="415"/>
        <v>0</v>
      </c>
      <c r="UK101" s="557">
        <f t="shared" ca="1" si="415"/>
        <v>0</v>
      </c>
      <c r="UL101" s="557">
        <f t="shared" ca="1" si="415"/>
        <v>0</v>
      </c>
      <c r="UM101" s="557">
        <f t="shared" ca="1" si="415"/>
        <v>0</v>
      </c>
      <c r="UN101" s="557">
        <f t="shared" ca="1" si="415"/>
        <v>0</v>
      </c>
      <c r="UO101" s="557">
        <f t="shared" ca="1" si="415"/>
        <v>0</v>
      </c>
      <c r="UP101" s="557">
        <f t="shared" ca="1" si="415"/>
        <v>0</v>
      </c>
      <c r="UQ101" s="557">
        <f t="shared" ca="1" si="415"/>
        <v>0</v>
      </c>
      <c r="UR101" s="557">
        <f t="shared" ca="1" si="415"/>
        <v>0</v>
      </c>
      <c r="US101" s="557">
        <f t="shared" ca="1" si="415"/>
        <v>0</v>
      </c>
      <c r="UT101" s="557">
        <f t="shared" ca="1" si="415"/>
        <v>0</v>
      </c>
      <c r="UU101" s="557">
        <f t="shared" ca="1" si="415"/>
        <v>0</v>
      </c>
      <c r="UV101" s="557">
        <f t="shared" ca="1" si="445"/>
        <v>0</v>
      </c>
      <c r="UW101" s="557">
        <f t="shared" ca="1" si="445"/>
        <v>0</v>
      </c>
      <c r="UX101" s="557">
        <f t="shared" ca="1" si="445"/>
        <v>0</v>
      </c>
      <c r="UY101" s="557">
        <f t="shared" ca="1" si="445"/>
        <v>0</v>
      </c>
      <c r="UZ101" s="557">
        <f t="shared" ca="1" si="445"/>
        <v>0</v>
      </c>
      <c r="VA101" s="557">
        <f t="shared" ca="1" si="445"/>
        <v>0</v>
      </c>
      <c r="VB101" s="557">
        <f t="shared" ca="1" si="445"/>
        <v>0</v>
      </c>
      <c r="VC101" s="557">
        <f t="shared" ca="1" si="445"/>
        <v>0</v>
      </c>
      <c r="VD101" s="557">
        <f t="shared" ca="1" si="445"/>
        <v>0</v>
      </c>
      <c r="VE101" s="557">
        <f t="shared" ca="1" si="445"/>
        <v>0</v>
      </c>
      <c r="VF101" s="557">
        <f t="shared" ca="1" si="445"/>
        <v>0</v>
      </c>
      <c r="VG101" s="557">
        <f t="shared" ca="1" si="445"/>
        <v>0</v>
      </c>
      <c r="VH101" s="557">
        <f t="shared" ca="1" si="445"/>
        <v>0</v>
      </c>
      <c r="VI101" s="557">
        <f t="shared" ca="1" si="445"/>
        <v>0</v>
      </c>
      <c r="VJ101" s="557">
        <f t="shared" ca="1" si="445"/>
        <v>0</v>
      </c>
      <c r="VK101" s="557">
        <f t="shared" ca="1" si="445"/>
        <v>0</v>
      </c>
      <c r="VL101" s="557">
        <f t="shared" ca="1" si="444"/>
        <v>0</v>
      </c>
      <c r="VM101" s="557">
        <f t="shared" ca="1" si="444"/>
        <v>0</v>
      </c>
      <c r="VN101" s="557">
        <f t="shared" ca="1" si="444"/>
        <v>0</v>
      </c>
      <c r="VO101" s="557">
        <f t="shared" ca="1" si="444"/>
        <v>0</v>
      </c>
      <c r="VP101" s="189">
        <f t="shared" ca="1" si="301"/>
        <v>0</v>
      </c>
      <c r="VQ101" s="189">
        <f t="shared" ca="1" si="301"/>
        <v>0</v>
      </c>
      <c r="VR101" s="189">
        <f t="shared" ca="1" si="301"/>
        <v>0</v>
      </c>
      <c r="VS101" s="189">
        <f t="shared" ca="1" si="301"/>
        <v>0</v>
      </c>
      <c r="VT101" s="189">
        <f t="shared" ca="1" si="301"/>
        <v>0</v>
      </c>
      <c r="VU101" s="230">
        <f t="shared" ca="1" si="302"/>
        <v>0</v>
      </c>
      <c r="VV101" s="189">
        <f t="shared" ca="1" si="303"/>
        <v>0</v>
      </c>
      <c r="VW101" s="189">
        <f t="shared" ca="1" si="303"/>
        <v>0</v>
      </c>
      <c r="VX101" s="189">
        <f t="shared" ca="1" si="303"/>
        <v>0</v>
      </c>
      <c r="VY101" s="189">
        <f t="shared" ca="1" si="303"/>
        <v>0</v>
      </c>
      <c r="VZ101" s="189">
        <f t="shared" ca="1" si="303"/>
        <v>0</v>
      </c>
      <c r="WA101" s="230">
        <f t="shared" ca="1" si="304"/>
        <v>0</v>
      </c>
      <c r="WB101" s="231">
        <f t="shared" ca="1" si="305"/>
        <v>0</v>
      </c>
      <c r="WC101" s="231">
        <f t="shared" ca="1" si="305"/>
        <v>0</v>
      </c>
      <c r="WD101" s="231">
        <f t="shared" ca="1" si="305"/>
        <v>0</v>
      </c>
      <c r="WE101" s="231">
        <f t="shared" ca="1" si="305"/>
        <v>0</v>
      </c>
      <c r="WF101" s="544">
        <f t="shared" ca="1" si="306"/>
        <v>0</v>
      </c>
      <c r="WG101" s="231">
        <f t="shared" ca="1" si="307"/>
        <v>0</v>
      </c>
      <c r="WH101" s="231">
        <f t="shared" ca="1" si="307"/>
        <v>0</v>
      </c>
      <c r="WI101" s="231">
        <f t="shared" ca="1" si="307"/>
        <v>0</v>
      </c>
      <c r="WJ101" s="231">
        <f t="shared" ca="1" si="307"/>
        <v>0</v>
      </c>
      <c r="WK101" s="544">
        <f t="shared" ref="WK101:WM115" ca="1" si="459">IF(AND($L101=WK$8,$N101=WK$10,$AU101=WK$7,OR($AK101=WK$11,WK$11=1)),INDEX(i.FS_Strategy,$AX101+1,$AU101),0)</f>
        <v>0</v>
      </c>
      <c r="WL101" s="544">
        <f t="shared" ca="1" si="459"/>
        <v>0</v>
      </c>
      <c r="WM101" s="544">
        <f t="shared" ca="1" si="459"/>
        <v>0</v>
      </c>
      <c r="WN101" s="544">
        <f t="shared" ca="1" si="446"/>
        <v>0</v>
      </c>
      <c r="WO101" s="544">
        <f t="shared" ca="1" si="446"/>
        <v>0</v>
      </c>
      <c r="WP101" s="544">
        <f t="shared" ca="1" si="446"/>
        <v>0</v>
      </c>
      <c r="WQ101" s="544">
        <f t="shared" ca="1" si="446"/>
        <v>0</v>
      </c>
      <c r="WR101" s="535" cm="1">
        <f t="array" aca="1" ref="WR101" ca="1">INDEX(WR$13:WR100,$B101+1,1)</f>
        <v>0</v>
      </c>
      <c r="WS101" s="411">
        <f t="shared" ca="1" si="309"/>
        <v>67</v>
      </c>
      <c r="WT101" s="18"/>
      <c r="WU101" s="535" cm="1">
        <f t="array" aca="1" ref="WU101" ca="1">INDEX(WU$13:WU100,$B101+1,1)</f>
        <v>0</v>
      </c>
      <c r="WV101" s="411">
        <f t="shared" si="310"/>
        <v>0</v>
      </c>
      <c r="WW101" s="535" cm="1">
        <f t="array" aca="1" ref="WW101" ca="1">INDEX(WW$13:WW100,$B101+1,1)</f>
        <v>0</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535" t="str" cm="1">
        <f t="array" aca="1" ref="XH101" ca="1">INDEX(XH$13:XH100,$B101+1,1)</f>
        <v>-</v>
      </c>
      <c r="XI101" s="535" t="str" cm="1">
        <f t="array" aca="1" ref="XI101" ca="1">INDEX(XI$13:XI100,$B101+1,1)</f>
        <v>-</v>
      </c>
      <c r="XJ101" s="535" t="str" cm="1">
        <f t="array" aca="1" ref="XJ101" ca="1">INDEX(XJ$13:XJ100,$B101+1,1)</f>
        <v>-</v>
      </c>
      <c r="XK101" s="535" t="str" cm="1">
        <f t="array" aca="1" ref="XK101" ca="1">INDEX(XK$13:XK100,$B101+1,1)</f>
        <v>-</v>
      </c>
      <c r="XL101" s="535" t="str" cm="1">
        <f t="array" aca="1" ref="XL101" ca="1">INDEX(XL$13:XL100,$B101+1,1)</f>
        <v>-</v>
      </c>
      <c r="XM101" s="535" t="str" cm="1">
        <f t="array" aca="1" ref="XM101" ca="1">INDEX(XM$13:XM100,$B101+1,1)</f>
        <v>-</v>
      </c>
      <c r="XN101" s="18"/>
      <c r="XO101" s="411" t="b">
        <f t="shared" ca="1" si="311"/>
        <v>0</v>
      </c>
      <c r="XP101" s="535" t="str" cm="1">
        <f t="array" aca="1" ref="XP101" ca="1">INDEX(XP$13:XP100,$B101+1,1)</f>
        <v>-</v>
      </c>
      <c r="XQ101" s="535" t="str" cm="1">
        <f t="array" aca="1" ref="XQ101" ca="1">INDEX(XQ$13:XQ100,$B101+1,1)</f>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411">
        <f t="shared" ca="1" si="312"/>
        <v>0.35</v>
      </c>
      <c r="XW101" s="535" cm="1">
        <f t="array" aca="1" ref="XW101" ca="1">INDEX(XW$13:XW100,$B101+1,1)</f>
        <v>0</v>
      </c>
      <c r="XX101" s="535" cm="1">
        <f t="array" aca="1" ref="XX101" ca="1">INDEX(XX$13:XX100,$B101+1,1)</f>
        <v>0</v>
      </c>
      <c r="XY101" s="535" cm="1">
        <f t="array" aca="1" ref="XY101" ca="1">INDEX(XY$13:XY100,$B101+1,1)</f>
        <v>1</v>
      </c>
      <c r="XZ101" s="535" cm="1">
        <f t="array" aca="1" ref="XZ101" ca="1">INDEX(XZ$13:XZ100,$B101+1,1)</f>
        <v>0</v>
      </c>
      <c r="YA101" s="535" t="str" cm="1">
        <f t="array" aca="1" ref="YA101" ca="1">INDEX(YA$13:YA100,$B101+1,1)</f>
        <v>-</v>
      </c>
      <c r="YB101" s="545" cm="1">
        <f t="array" aca="1" ref="YB101" ca="1">INDEX(i.AgeJ,$AD101,1)</f>
        <v>0</v>
      </c>
      <c r="YC101" s="535" t="str" cm="1">
        <f t="array" aca="1" ref="YC101" ca="1">INDEX(YC$13:YC100,$B101+1,1)</f>
        <v>-</v>
      </c>
      <c r="YD101" s="411" t="str">
        <f t="shared" si="313"/>
        <v>-</v>
      </c>
      <c r="YE101" s="411" t="str">
        <f t="shared" si="313"/>
        <v>-</v>
      </c>
      <c r="YF101" s="535" t="str" cm="1">
        <f t="array" aca="1" ref="YF101" ca="1">INDEX(YF$13:YF100,$B101+1,1)</f>
        <v>-</v>
      </c>
      <c r="YG101" s="535" t="str" cm="1">
        <f t="array" aca="1" ref="YG101" ca="1">INDEX(YG$13:YG100,$B101+1,1)</f>
        <v>-</v>
      </c>
      <c r="YH101" s="535" t="str" cm="1">
        <f t="array" aca="1" ref="YH101" ca="1">INDEX(YH$13:YH100,$B101+1,1)</f>
        <v>-</v>
      </c>
      <c r="YI101" s="535" t="str" cm="1">
        <f t="array" aca="1" ref="YI101" ca="1">INDEX(YI$13:YI100,$B101+1,1)</f>
        <v>-</v>
      </c>
      <c r="YJ101" s="535" t="str" cm="1">
        <f t="array" aca="1" ref="YJ101" ca="1">INDEX(YJ$13:YJ100,$B101+1,1)</f>
        <v>-</v>
      </c>
      <c r="YK101" s="535" t="b" cm="1">
        <f t="array" aca="1" ref="YK101" ca="1">INDEX(YK$13:YK100,$B101+1,1)</f>
        <v>1</v>
      </c>
      <c r="YL101" s="535" t="str" cm="1">
        <f t="array" aca="1" ref="YL101" ca="1">INDEX(YL$13:YL100,$B101+1,1)</f>
        <v>-</v>
      </c>
      <c r="YM101" s="535" cm="1">
        <f t="array" aca="1" ref="YM101" ca="1">INDEX(YM$13:YM100,$B101+1,1)</f>
        <v>0</v>
      </c>
      <c r="YN101" s="535" cm="1">
        <f t="array" aca="1" ref="YN101" ca="1">INDEX(YN$13:YN100,$B101+1,1)</f>
        <v>0</v>
      </c>
      <c r="YO101" s="535" cm="1">
        <f t="array" aca="1" ref="YO101" ca="1">INDEX(YO$13:YO100,$B101+1,1)</f>
        <v>0</v>
      </c>
      <c r="YP101" s="18"/>
      <c r="YQ101" s="411">
        <f t="shared" si="314"/>
        <v>50</v>
      </c>
      <c r="YR101" s="411">
        <f t="shared" si="314"/>
        <v>50</v>
      </c>
      <c r="YS101" s="411">
        <f t="shared" si="314"/>
        <v>50</v>
      </c>
      <c r="YT101" s="411">
        <f t="shared" si="314"/>
        <v>50</v>
      </c>
      <c r="YU101" s="535" cm="1">
        <f t="array" aca="1" ref="YU101" ca="1">INDEX(YU$13:YU100,$B101+1,1)</f>
        <v>1</v>
      </c>
      <c r="YV101" s="535" cm="1">
        <f t="array" aca="1" ref="YV101" ca="1">INDEX(YV$13:YV100,$B101+1,1)</f>
        <v>1</v>
      </c>
      <c r="YW101" s="535" cm="1">
        <f t="array" aca="1" ref="YW101" ca="1">INDEX(YW$13:YW100,$B101+1,1)</f>
        <v>1</v>
      </c>
      <c r="YX101" s="535" cm="1">
        <f t="array" aca="1" ref="YX101" ca="1">INDEX(YX$13:YX100,$B101+1,1)</f>
        <v>1</v>
      </c>
      <c r="YY101" s="535" t="str" cm="1">
        <f t="array" aca="1" ref="YY101" ca="1">INDEX(YY$13:YY100,$B101+1,1)</f>
        <v>-</v>
      </c>
      <c r="YZ101" s="535" t="str" cm="1">
        <f t="array" aca="1" ref="YZ101" ca="1">INDEX(YZ$13:YZ100,$B101+1,1)</f>
        <v>-</v>
      </c>
      <c r="ZA101" s="535" t="str" cm="1">
        <f t="array" aca="1" ref="ZA101" ca="1">INDEX(ZA$13:ZA100,$B101+1,1)</f>
        <v>-</v>
      </c>
      <c r="ZB101" s="535" t="str" cm="1">
        <f t="array" aca="1" ref="ZB101" ca="1">INDEX(ZB$13:ZB100,$B101+1,1)</f>
        <v>-</v>
      </c>
      <c r="ZC101" s="535" t="str" cm="1">
        <f t="array" aca="1" ref="ZC101" ca="1">INDEX(ZC$13:ZC100,$B101+1,1)</f>
        <v>-</v>
      </c>
      <c r="ZD101" s="18"/>
      <c r="ZE101" s="411">
        <f t="shared" ca="1" si="315"/>
        <v>1</v>
      </c>
      <c r="ZF101" s="18"/>
      <c r="ZG101" s="535" t="str" cm="1">
        <f t="array" aca="1" ref="ZG101" ca="1">INDEX(ZG$13:ZG100,$B101+1,1)</f>
        <v>-</v>
      </c>
      <c r="ZH101" s="535" t="str" cm="1">
        <f t="array" aca="1" ref="ZH101" ca="1">INDEX(ZH$13:ZH100,$B101+1,1)</f>
        <v>-</v>
      </c>
      <c r="ZI101" s="535" t="str" cm="1">
        <f t="array" aca="1" ref="ZI101" ca="1">INDEX(ZI$13:ZI100,$B101+1,1)</f>
        <v>-</v>
      </c>
      <c r="ZJ101" s="535" t="str" cm="1">
        <f t="array" aca="1" ref="ZJ101" ca="1">INDEX(ZJ$13:ZJ100,$B101+1,1)</f>
        <v>-</v>
      </c>
      <c r="ZK101" s="535" t="str" cm="1">
        <f t="array" aca="1" ref="ZK101" ca="1">INDEX(ZK$13:ZK100,$B101+1,1)</f>
        <v>-</v>
      </c>
      <c r="ZL101" s="535" t="str" cm="1">
        <f t="array" aca="1" ref="ZL101" ca="1">INDEX(ZL$13:ZL100,$B101+1,1)</f>
        <v>-</v>
      </c>
      <c r="ZM101" s="535" t="str" cm="1">
        <f t="array" aca="1" ref="ZM101" ca="1">INDEX(ZM$13:ZM100,$B101+1,1)</f>
        <v>-</v>
      </c>
      <c r="ZN101" s="535" t="str" cm="1">
        <f t="array" aca="1" ref="ZN101" ca="1">INDEX(ZN$13:ZN100,$B101+1,1)</f>
        <v>-</v>
      </c>
      <c r="ZO101" s="543">
        <f t="shared" ca="1" si="316"/>
        <v>652</v>
      </c>
      <c r="ZP101" s="543">
        <f t="shared" ca="1" si="316"/>
        <v>686</v>
      </c>
      <c r="ZQ101" s="543">
        <f t="shared" ca="1" si="316"/>
        <v>721</v>
      </c>
      <c r="ZR101" s="459">
        <f t="shared" ca="1" si="317"/>
        <v>469</v>
      </c>
      <c r="ZS101" s="459">
        <f t="shared" ca="1" si="317"/>
        <v>504</v>
      </c>
      <c r="ZT101" s="459">
        <f t="shared" ca="1" si="317"/>
        <v>539</v>
      </c>
      <c r="ZU101" s="459">
        <f t="shared" ca="1" si="318"/>
        <v>385</v>
      </c>
      <c r="ZV101" s="459">
        <f t="shared" ca="1" si="318"/>
        <v>420</v>
      </c>
      <c r="ZW101" s="459">
        <f t="shared" ca="1" si="318"/>
        <v>455</v>
      </c>
      <c r="ZX101" s="535" t="str" cm="1">
        <f t="array" aca="1" ref="ZX101" ca="1">INDEX(ZX$13:ZX100,$B101+1,1)</f>
        <v>-</v>
      </c>
      <c r="ZY101" s="535" t="str" cm="1">
        <f t="array" aca="1" ref="ZY101" ca="1">INDEX(ZY$13:ZY100,$B101+1,1)</f>
        <v>-</v>
      </c>
      <c r="ZZ101" s="535" t="str" cm="1">
        <f t="array" aca="1" ref="ZZ101" ca="1">INDEX(ZZ$13:ZZ100,$B101+1,1)</f>
        <v>-</v>
      </c>
      <c r="AAA101" s="535" t="str" cm="1">
        <f t="array" aca="1" ref="AAA101" ca="1">INDEX(AAA$13:AAA100,$B101+1,1)</f>
        <v>-</v>
      </c>
      <c r="AAB101" s="535" t="str" cm="1">
        <f t="array" aca="1" ref="AAB101" ca="1">INDEX(AAB$13:AAB100,$B101+1,1)</f>
        <v>-</v>
      </c>
      <c r="AAC101" s="535" t="str" cm="1">
        <f t="array" aca="1" ref="AAC101" ca="1">INDEX(AAC$13:AAC100,$B101+1,1)</f>
        <v>-</v>
      </c>
      <c r="AAD101" s="535" t="str" cm="1">
        <f t="array" aca="1" ref="AAD101" ca="1">INDEX(AAD$13:AAD100,$B101+1,1)</f>
        <v>-</v>
      </c>
      <c r="AAE101" s="535" t="str" cm="1">
        <f t="array" aca="1" ref="AAE101" ca="1">INDEX(AAE$13:AAE100,$B101+1,1)</f>
        <v>-</v>
      </c>
      <c r="AAF101" s="535" t="str" cm="1">
        <f t="array" aca="1" ref="AAF101" ca="1">INDEX(AAF$13:AAF100,$B101+1,1)</f>
        <v>-</v>
      </c>
      <c r="AAG101" s="535" t="str" cm="1">
        <f t="array" aca="1" ref="AAG101" ca="1">INDEX(AAG$13:AAG100,$B101+1,1)</f>
        <v>-</v>
      </c>
      <c r="AAH101" s="535" t="str" cm="1">
        <f t="array" aca="1" ref="AAH101" ca="1">INDEX(AAH$13:AAH100,$B101+1,1)</f>
        <v>-</v>
      </c>
      <c r="AAI101" s="535" t="str" cm="1">
        <f t="array" aca="1" ref="AAI101" ca="1">INDEX(AAI$13:AAI100,$B101+1,1)</f>
        <v>-</v>
      </c>
      <c r="AAJ101" s="535" t="str" cm="1">
        <f t="array" aca="1" ref="AAJ101" ca="1">INDEX(AAJ$13:AAJ100,$B101+1,1)</f>
        <v>-</v>
      </c>
      <c r="AAK101" s="535" t="str" cm="1">
        <f t="array" aca="1" ref="AAK101" ca="1">INDEX(AAK$13:AAK100,$B101+1,1)</f>
        <v>-</v>
      </c>
      <c r="AAL101" s="475">
        <v>-0.5</v>
      </c>
      <c r="AAM101" s="535" t="str" cm="1">
        <f t="array" aca="1" ref="AAM101" ca="1">INDEX(AAM$13:AAM100,$B101+1,1)</f>
        <v>-</v>
      </c>
      <c r="AAN101" s="535" t="str" cm="1">
        <f t="array" aca="1" ref="AAN101" ca="1">INDEX(AAN$13:AAN100,$B101+1,1)</f>
        <v>-</v>
      </c>
      <c r="AAO101" s="535" t="str" cm="1">
        <f t="array" aca="1" ref="AAO101" ca="1">INDEX(AAO$13:AAO100,$B101+1,1)</f>
        <v>-</v>
      </c>
      <c r="AAP101" s="535" t="str" cm="1">
        <f t="array" aca="1" ref="AAP101" ca="1">INDEX(AAP$13:AAP100,$B101+1,1)</f>
        <v>-</v>
      </c>
      <c r="AAQ101" s="535" t="str" cm="1">
        <f t="array" aca="1" ref="AAQ101" ca="1">INDEX(AAQ$13:AAQ100,$B101+1,1)</f>
        <v>-</v>
      </c>
      <c r="AAR101" s="535" cm="1">
        <f t="array" aca="1" ref="AAR101" ca="1">INDEX(AAR$13:AAR100,$B101+1,1)</f>
        <v>0</v>
      </c>
      <c r="AAS101" s="535" t="str" cm="1">
        <f t="array" aca="1" ref="AAS101" ca="1">INDEX(AAS$13:AAS100,$B101+1,1)</f>
        <v>-</v>
      </c>
      <c r="AAT101" s="535" t="str" cm="1">
        <f t="array" aca="1" ref="AAT101" ca="1">INDEX(AAT$13:AAT100,$B101+1,1)</f>
        <v>-</v>
      </c>
      <c r="AAU101" s="535" t="str" cm="1">
        <f t="array" aca="1" ref="AAU101" ca="1">INDEX(AAU$13:AAU100,$B101+1,1)</f>
        <v>-</v>
      </c>
      <c r="AAV101" s="535" cm="1">
        <f t="array" aca="1" ref="AAV101" ca="1">INDEX(AAV$13:AAV100,$B101+1,1)</f>
        <v>1</v>
      </c>
      <c r="AAW101" s="535" cm="1">
        <f t="array" aca="1" ref="AAW101" ca="1">INDEX(AAW$13:AAW100,$B101+1,1)</f>
        <v>1</v>
      </c>
      <c r="AAX101" s="535" t="str" cm="1">
        <f t="array" aca="1" ref="AAX101" ca="1">INDEX(AAX$13:AAX100,$B101+1,1)</f>
        <v>-</v>
      </c>
      <c r="AAY101" s="535" t="str" cm="1">
        <f t="array" aca="1" ref="AAY101" ca="1">INDEX(AAY$13:AAY100,$B101+1,1)</f>
        <v>-</v>
      </c>
      <c r="AAZ101" s="535" t="str" cm="1">
        <f t="array" aca="1" ref="AAZ101" ca="1">INDEX(AAZ$13:AAZ100,$B101+1,1)</f>
        <v>-</v>
      </c>
      <c r="ABA101" s="535" t="str" cm="1">
        <f t="array" aca="1" ref="ABA101" ca="1">INDEX(ABA$13:ABA100,$B101+1,1)</f>
        <v>-</v>
      </c>
      <c r="ABB101" s="535" t="str" cm="1">
        <f t="array" aca="1" ref="ABB101" ca="1">INDEX(ABB$13:ABB100,$B101+1,1)</f>
        <v>-</v>
      </c>
      <c r="ABC101" s="535" t="str" cm="1">
        <f t="array" aca="1" ref="ABC101" ca="1">INDEX(ABC$13:ABC100,$B101+1,1)</f>
        <v>-</v>
      </c>
      <c r="ABD101" s="535" t="str" cm="1">
        <f t="array" aca="1" ref="ABD101" ca="1">INDEX(ABD$13:ABD100,$B101+1,1)</f>
        <v>-</v>
      </c>
      <c r="ABE101" s="535" t="str" cm="1">
        <f t="array" aca="1" ref="ABE101" ca="1">INDEX(ABE$13:ABE100,$B101+1,1)</f>
        <v>-</v>
      </c>
      <c r="ABF101" s="535" t="str" cm="1">
        <f t="array" aca="1" ref="ABF101" ca="1">INDEX(ABF$13:ABF100,$B101+1,1)</f>
        <v>-</v>
      </c>
      <c r="ABG101" s="535" t="str" cm="1">
        <f t="array" aca="1" ref="ABG101" ca="1">INDEX(ABG$13:ABG100,$B101+1,1)</f>
        <v>-</v>
      </c>
      <c r="ABH101" s="535" t="str" cm="1">
        <f t="array" aca="1" ref="ABH101" ca="1">INDEX(ABH$13:ABH100,$B101+1,1)</f>
        <v>-</v>
      </c>
      <c r="ABI101" s="535" t="str" cm="1">
        <f t="array" aca="1" ref="ABI101" ca="1">INDEX(ABI$13:ABI100,$B101+1,1)</f>
        <v>-</v>
      </c>
      <c r="ABJ101" s="535" t="str" cm="1">
        <f t="array" aca="1" ref="ABJ101" ca="1">INDEX(ABJ$13:ABJ100,$B101+1,1)</f>
        <v>-</v>
      </c>
      <c r="ABK101" s="18"/>
      <c r="ABL101" s="545" t="str">
        <f t="shared" ca="1" si="439"/>
        <v>-</v>
      </c>
      <c r="ABM101" s="545" t="str">
        <f t="shared" ca="1" si="439"/>
        <v>-</v>
      </c>
      <c r="ABN101" s="545" t="str">
        <f t="shared" ca="1" si="439"/>
        <v>-</v>
      </c>
      <c r="ABO101" s="545" t="str">
        <f t="shared" ca="1" si="439"/>
        <v>-</v>
      </c>
      <c r="ABP101" s="545" t="str">
        <f t="shared" ca="1" si="439"/>
        <v>-</v>
      </c>
      <c r="ABQ101" s="545" t="str">
        <f t="shared" ca="1" si="417"/>
        <v>-</v>
      </c>
      <c r="ABR101" s="545" t="str">
        <f t="shared" ca="1" si="417"/>
        <v>-</v>
      </c>
      <c r="ABS101" s="545" t="str">
        <f t="shared" ca="1" si="417"/>
        <v>-</v>
      </c>
      <c r="ABT101" s="545" t="str">
        <f t="shared" ca="1" si="417"/>
        <v>-</v>
      </c>
      <c r="ABU101" s="545" t="str">
        <f t="shared" ca="1" si="417"/>
        <v>-</v>
      </c>
      <c r="ABV101" s="545" t="str">
        <f t="shared" ca="1" si="417"/>
        <v>-</v>
      </c>
      <c r="ABW101" s="545" t="str">
        <f t="shared" ca="1" si="417"/>
        <v>-</v>
      </c>
      <c r="ABX101" s="545" t="str">
        <f t="shared" ca="1" si="417"/>
        <v>-</v>
      </c>
      <c r="ABY101" s="545" t="str">
        <f t="shared" ca="1" si="417"/>
        <v>-</v>
      </c>
      <c r="ABZ101" s="545" t="str">
        <f t="shared" ca="1" si="417"/>
        <v>-</v>
      </c>
      <c r="ACA101" s="545" t="str">
        <f t="shared" ca="1" si="418"/>
        <v>-</v>
      </c>
      <c r="ACB101" s="545" t="str">
        <f t="shared" ca="1" si="418"/>
        <v>-</v>
      </c>
      <c r="ACC101" s="545" t="b">
        <f t="shared" ca="1" si="418"/>
        <v>1</v>
      </c>
      <c r="ACD101" s="545" t="str">
        <f t="shared" ca="1" si="418"/>
        <v>-</v>
      </c>
      <c r="ACE101" s="545" t="str">
        <f t="shared" ca="1" si="418"/>
        <v>-</v>
      </c>
      <c r="ACF101" s="545" t="str">
        <f t="shared" ca="1" si="418"/>
        <v>-</v>
      </c>
      <c r="ACG101" s="545" t="str">
        <f t="shared" ca="1" si="418"/>
        <v>-</v>
      </c>
      <c r="ACH101" s="545" t="str">
        <f t="shared" ca="1" si="418"/>
        <v>-</v>
      </c>
      <c r="ACI101" s="545" t="str">
        <f t="shared" ca="1" si="418"/>
        <v>-</v>
      </c>
      <c r="ACJ101" s="545" t="str">
        <f t="shared" ca="1" si="418"/>
        <v>-</v>
      </c>
      <c r="ACK101" s="545" t="str">
        <f t="shared" ca="1" si="419"/>
        <v>-</v>
      </c>
      <c r="ACL101" s="545" t="str">
        <f t="shared" ca="1" si="419"/>
        <v>-</v>
      </c>
      <c r="ACM101" s="545" t="str">
        <f t="shared" ca="1" si="419"/>
        <v>-</v>
      </c>
      <c r="ACN101" s="545" t="str">
        <f t="shared" ca="1" si="419"/>
        <v>-</v>
      </c>
      <c r="ACO101" s="545" t="str">
        <f t="shared" ca="1" si="419"/>
        <v>-</v>
      </c>
      <c r="ACP101" s="545" t="str">
        <f t="shared" ca="1" si="419"/>
        <v>-</v>
      </c>
      <c r="ACQ101" s="545" t="str">
        <f t="shared" ca="1" si="419"/>
        <v>-</v>
      </c>
      <c r="ACR101" s="545" t="str">
        <f t="shared" ca="1" si="419"/>
        <v>-</v>
      </c>
      <c r="ACS101" s="545" t="str">
        <f t="shared" ca="1" si="419"/>
        <v>-</v>
      </c>
      <c r="ACT101" s="545" t="str">
        <f t="shared" ca="1" si="419"/>
        <v>-</v>
      </c>
      <c r="ACU101" s="545" t="b">
        <f t="shared" ca="1" si="420"/>
        <v>1</v>
      </c>
      <c r="ACV101" s="545" t="str">
        <f t="shared" ca="1" si="420"/>
        <v>-</v>
      </c>
      <c r="ACW101" s="545" t="str">
        <f t="shared" ca="1" si="420"/>
        <v>-</v>
      </c>
      <c r="ACX101" s="545" t="str">
        <f t="shared" ca="1" si="420"/>
        <v>-</v>
      </c>
      <c r="ACY101" s="545" t="str">
        <f t="shared" ca="1" si="420"/>
        <v>-</v>
      </c>
      <c r="ACZ101" s="545" t="str">
        <f t="shared" ca="1" si="420"/>
        <v>-</v>
      </c>
      <c r="ADA101" s="545" t="str">
        <f t="shared" ca="1" si="420"/>
        <v>-</v>
      </c>
      <c r="ADB101" s="545" t="str">
        <f t="shared" ca="1" si="420"/>
        <v>-</v>
      </c>
      <c r="ADC101" s="545" t="str">
        <f t="shared" ca="1" si="420"/>
        <v>-</v>
      </c>
      <c r="ADD101" s="545" t="str">
        <f t="shared" ca="1" si="420"/>
        <v>-</v>
      </c>
      <c r="ADE101" s="545" t="str">
        <f t="shared" ca="1" si="421"/>
        <v>-</v>
      </c>
      <c r="ADF101" s="545" t="str">
        <f t="shared" ca="1" si="421"/>
        <v>-</v>
      </c>
      <c r="ADG101" s="545" t="str">
        <f t="shared" ca="1" si="421"/>
        <v>-</v>
      </c>
      <c r="ADH101" s="545" t="str">
        <f t="shared" ca="1" si="421"/>
        <v>-</v>
      </c>
      <c r="ADI101" s="545" t="str">
        <f t="shared" ca="1" si="421"/>
        <v>-</v>
      </c>
      <c r="ADJ101" s="545" t="str">
        <f t="shared" ca="1" si="421"/>
        <v>-</v>
      </c>
      <c r="ADK101" s="545" t="str">
        <f t="shared" ca="1" si="421"/>
        <v>-</v>
      </c>
      <c r="ADL101" s="545" t="str">
        <f t="shared" ca="1" si="421"/>
        <v>-</v>
      </c>
      <c r="ADM101" s="545" t="b">
        <f t="shared" ca="1" si="421"/>
        <v>1</v>
      </c>
      <c r="ADN101" s="545" t="str">
        <f t="shared" ca="1" si="421"/>
        <v>-</v>
      </c>
      <c r="ADO101" s="545" t="str">
        <f t="shared" ca="1" si="422"/>
        <v>-</v>
      </c>
      <c r="ADP101" s="545" t="str">
        <f t="shared" ca="1" si="422"/>
        <v>-</v>
      </c>
      <c r="ADQ101" s="545" t="str">
        <f t="shared" ca="1" si="422"/>
        <v>-</v>
      </c>
      <c r="ADR101" s="545" t="str">
        <f t="shared" ca="1" si="422"/>
        <v>-</v>
      </c>
      <c r="ADS101" s="545" t="str">
        <f t="shared" ca="1" si="422"/>
        <v>-</v>
      </c>
      <c r="ADT101" s="545" t="str">
        <f t="shared" ca="1" si="422"/>
        <v>-</v>
      </c>
      <c r="ADU101" s="545" t="str">
        <f t="shared" ca="1" si="422"/>
        <v>-</v>
      </c>
      <c r="ADV101" s="545" t="str">
        <f t="shared" ca="1" si="422"/>
        <v>-</v>
      </c>
      <c r="ADW101" s="545" t="str">
        <f t="shared" ca="1" si="422"/>
        <v>-</v>
      </c>
      <c r="ADX101" s="545" t="str">
        <f t="shared" ca="1" si="422"/>
        <v>-</v>
      </c>
      <c r="ADY101" s="545" t="str">
        <f t="shared" ca="1" si="423"/>
        <v>-</v>
      </c>
      <c r="ADZ101" s="545" t="str">
        <f t="shared" ca="1" si="423"/>
        <v>-</v>
      </c>
      <c r="AEA101" s="545" t="str">
        <f t="shared" ca="1" si="423"/>
        <v>-</v>
      </c>
      <c r="AEB101" s="545" t="str">
        <f t="shared" ca="1" si="423"/>
        <v>-</v>
      </c>
      <c r="AEC101" s="545" t="str">
        <f t="shared" ca="1" si="423"/>
        <v>-</v>
      </c>
      <c r="AED101" s="545" t="str">
        <f t="shared" ca="1" si="423"/>
        <v>-</v>
      </c>
      <c r="AEE101" s="545" t="b">
        <f t="shared" ca="1" si="423"/>
        <v>1</v>
      </c>
      <c r="AEF101" s="545" t="str">
        <f t="shared" ca="1" si="423"/>
        <v>-</v>
      </c>
      <c r="AEG101" s="545" t="str">
        <f t="shared" ca="1" si="423"/>
        <v>-</v>
      </c>
      <c r="AEH101" s="545" t="str">
        <f t="shared" ca="1" si="423"/>
        <v>-</v>
      </c>
      <c r="AEI101" s="545" t="str">
        <f t="shared" ca="1" si="424"/>
        <v>-</v>
      </c>
      <c r="AEJ101" s="545" t="str">
        <f t="shared" ca="1" si="424"/>
        <v>-</v>
      </c>
      <c r="AEK101" s="545" t="str">
        <f t="shared" ca="1" si="424"/>
        <v>-</v>
      </c>
      <c r="AEL101" s="545" t="str">
        <f t="shared" ca="1" si="424"/>
        <v>-</v>
      </c>
      <c r="AEM101" s="545" t="str">
        <f t="shared" ca="1" si="424"/>
        <v>-</v>
      </c>
      <c r="AEN101" s="545" t="str">
        <f t="shared" ca="1" si="424"/>
        <v>-</v>
      </c>
      <c r="AEO101" s="545" t="str">
        <f t="shared" ca="1" si="424"/>
        <v>-</v>
      </c>
      <c r="AEP101" s="545" t="str">
        <f t="shared" ca="1" si="424"/>
        <v>-</v>
      </c>
      <c r="AEQ101" s="545" t="str">
        <f t="shared" ca="1" si="424"/>
        <v>-</v>
      </c>
      <c r="AER101" s="545" t="str">
        <f t="shared" ca="1" si="424"/>
        <v>-</v>
      </c>
      <c r="AES101" s="545" t="str">
        <f t="shared" ca="1" si="425"/>
        <v>-</v>
      </c>
      <c r="AET101" s="545" t="str">
        <f t="shared" ca="1" si="425"/>
        <v>-</v>
      </c>
      <c r="AEU101" s="545" t="str">
        <f t="shared" ca="1" si="425"/>
        <v>-</v>
      </c>
      <c r="AEV101" s="545" t="str">
        <f t="shared" ca="1" si="425"/>
        <v>-</v>
      </c>
      <c r="AEW101" s="545" t="b">
        <f t="shared" ca="1" si="425"/>
        <v>1</v>
      </c>
      <c r="AEX101" s="535" cm="1">
        <f t="array" aca="1" ref="AEX101" ca="1">INDEX(AEX$13:AEX100,$B101+1,1)</f>
        <v>0</v>
      </c>
      <c r="AEY101" s="483">
        <v>0</v>
      </c>
    </row>
    <row r="102" spans="1:831" outlineLevel="2">
      <c r="A102" s="18">
        <f t="shared" si="221"/>
        <v>89</v>
      </c>
      <c r="B102" s="191">
        <f t="shared" ca="1" si="343"/>
        <v>51</v>
      </c>
      <c r="C102" s="458">
        <f t="shared" ca="1" si="225"/>
        <v>1200</v>
      </c>
      <c r="D102" s="119" t="str">
        <f t="shared" ca="1" si="226"/>
        <v>GSW</v>
      </c>
      <c r="E102" t="b">
        <v>0</v>
      </c>
      <c r="F102" t="b">
        <v>0</v>
      </c>
      <c r="G102" t="b">
        <f t="shared" si="447"/>
        <v>0</v>
      </c>
      <c r="H102" s="191">
        <f t="shared" ca="1" si="338"/>
        <v>38</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4</v>
      </c>
      <c r="N102" s="535" cm="1">
        <f t="array" aca="1" ref="N102" ca="1">INDEX(N$13:N101,$B102+1,1)</f>
        <v>3</v>
      </c>
      <c r="O102" s="535" cm="1">
        <f t="array" aca="1" ref="O102" ca="1">INDEX(O$13:O101,$B102+1,1)</f>
        <v>2</v>
      </c>
      <c r="P102" s="535" cm="1">
        <f t="array" aca="1" ref="P102" ca="1">INDEX(P$13:P101,$B102+1,1)</f>
        <v>0</v>
      </c>
      <c r="Q102" s="535" cm="1">
        <f t="array" aca="1" ref="Q102" ca="1">INDEX(Q$13:Q101,$B102+1,1)</f>
        <v>1</v>
      </c>
      <c r="R102" s="535" cm="1">
        <f t="array" aca="1" ref="R102" ca="1">INDEX(R$13:R101,$B102+1,1)</f>
        <v>1</v>
      </c>
      <c r="S102" s="535" cm="1">
        <f t="array" aca="1" ref="S102" ca="1">INDEX(S$13:S101,$B102+1,1)</f>
        <v>1</v>
      </c>
      <c r="T102" s="411">
        <f t="shared" ca="1" si="228"/>
        <v>2</v>
      </c>
      <c r="U102" s="411">
        <f t="shared" ca="1" si="228"/>
        <v>2</v>
      </c>
      <c r="V102" s="411">
        <f t="shared" ca="1" si="229"/>
        <v>2</v>
      </c>
      <c r="W102" s="777" t="b">
        <f t="shared" ca="1" si="230"/>
        <v>1</v>
      </c>
      <c r="X102" s="777" t="b">
        <f t="shared" ca="1" si="230"/>
        <v>1</v>
      </c>
      <c r="Y102" s="777" t="b">
        <f t="shared" ca="1" si="230"/>
        <v>1</v>
      </c>
      <c r="Z102" s="796" t="b" cm="1">
        <f t="array" aca="1" ref="Z102" ca="1">INDEX(Z$13:Z101,$B102+1,1)</f>
        <v>0</v>
      </c>
      <c r="AA102" s="411">
        <f t="shared" ca="1" si="328"/>
        <v>6</v>
      </c>
      <c r="AB102" s="411">
        <f t="shared" ca="1" si="231"/>
        <v>6</v>
      </c>
      <c r="AC102" s="535" cm="1">
        <f t="array" aca="1" ref="AC102" ca="1">INDEX(AC$13:AC101,$B102+1,1)</f>
        <v>6</v>
      </c>
      <c r="AD102" s="535" cm="1">
        <f t="array" aca="1" ref="AD102" ca="1">INDEX(AD$13:AD101,$B102+1,1)</f>
        <v>6</v>
      </c>
      <c r="AE102" s="535" cm="1">
        <f t="array" aca="1" ref="AE102" ca="1">INDEX(AE$13:AE101,$B102+1,1)</f>
        <v>0</v>
      </c>
      <c r="AF102" s="535" cm="1">
        <f t="array" aca="1" ref="AF102" ca="1">INDEX(AF$13:AF101,$B102+1,1)</f>
        <v>0</v>
      </c>
      <c r="AG102" s="535" cm="1">
        <f t="array" aca="1" ref="AG102" ca="1">INDEX(AG$13:AG101,$B102+1,1)</f>
        <v>0</v>
      </c>
      <c r="AH102" s="535" cm="1">
        <f t="array" aca="1" ref="AH102" ca="1">INDEX(AH$13:AH101,$B102+1,1)</f>
        <v>0</v>
      </c>
      <c r="AI102" s="87">
        <f t="shared" ca="1" si="350"/>
        <v>2</v>
      </c>
      <c r="AJ102" s="87">
        <f ca="1">INDEX(CHOOSE($N102,DataAutumn!i.AdultDrys,DataWinter!i.AdultDrys,DataSpring!i.AdultDrys),1,$T102)</f>
        <v>1</v>
      </c>
      <c r="AK102" s="535" cm="1">
        <f t="array" aca="1" ref="AK102" ca="1">INDEX(AK$13:AK101,$B102+1,1)</f>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807" t="s">
        <v>3225</v>
      </c>
      <c r="BA102" s="312" t="str">
        <f ca="1">LEFT(BA101,LEN($BA$57))     &amp;    TEXT($H102," 00000 ")        &amp;      INDEX(i.ModelStructure,$I102,1)    &amp;" "
&amp; $D102                &amp;    " Past" &amp; TEXT($XV102,"??0%;;??0%;    ") &amp; IF($DK102=0," SFM","")&amp;IF($DK102=1," MFM","")&amp;IF($DK102=7," Mat","")&amp;IF($DQ102=TRUE,"&amp;BBT","    ")              &amp;      " TOL"&amp;INDEX(i.TOL_Desc,1,$N102)
&amp; " Scan"&amp;$AK102       &amp;    CHOOSE($K102+1," CFS"," GFS"," NFS")
&amp; " RR"&amp;TEXT(SUM($FD102:$FE102),"+00%;-00%;    ;@")
&amp; " EL"&amp;IF($EZ102="-","_Opt",TEXT($EZ102,"000%"))
&amp; " Emptys_"&amp;CHOOSE($AI102,"Free  ","Retain","Sell  ","Single")
&amp; " ("&amp;IF(OR($ZH102,AND($ZH102="-",$DD102)),"P","E")   &amp;IF(OR($ZJ102,AND($ZJ102="-",$DE102)),"T","t")        &amp;     "_F"&amp;IF($AAG102&lt;&gt;FALSE,3,0)+COUNTIF($ZY102:$AAC102,TRUE)+COUNTIF($BV102:$BW102,"&gt;0")&amp;IF($AAE102&lt;&gt;FALSE,3,0)+COUNTIF($BV102:$BW102,"&gt;0")&amp;"N"&amp;IF($AAJ102&lt;&gt;"-",$AAJ102,$DI102)&amp;IF($AAK102&lt;&gt;"-",$AAK102,$DJ102)&amp;"L"&amp;$AAV102&amp;$AAW102&amp;")"</f>
        <v>GHG 00038 SE GSW Past 35% MFM     TOLSpr Scan2 GFS RR+01% EL000% Emptys_Retain (PT_F33N11L11)</v>
      </c>
      <c r="BB102" s="8" t="str">
        <f ca="1">IF(COUNTIF($BA$13:$BA102,$BA102)=1,"-","Dup")</f>
        <v>-</v>
      </c>
      <c r="BC102" s="18"/>
      <c r="BD102" s="535" t="str" cm="1">
        <f t="array" aca="1" ref="BD102" ca="1">INDEX(BD$13:BD101,$B102+1,1)</f>
        <v>-</v>
      </c>
      <c r="BE102" s="535" t="str" cm="1">
        <f t="array" aca="1" ref="BE102" ca="1">INDEX(BE$13:BE101,$B102+1,1)</f>
        <v>-</v>
      </c>
      <c r="BF102" s="535" t="str" cm="1">
        <f t="array" aca="1" ref="BF102" ca="1">INDEX(BF$13:BF101,$B102+1,1)</f>
        <v>-</v>
      </c>
      <c r="BG102" s="535" t="str" cm="1">
        <f t="array" aca="1" ref="BG102" ca="1">INDEX(BG$13:BG101,$B102+1,1)</f>
        <v>-</v>
      </c>
      <c r="BH102" s="535" t="str" cm="1">
        <f t="array" aca="1" ref="BH102" ca="1">INDEX(BH$13:BH101,$B102+1,1)</f>
        <v>-</v>
      </c>
      <c r="BI102" s="535" t="str" cm="1">
        <f t="array" aca="1" ref="BI102" ca="1">INDEX(BI$13:BI101,$B102+1,1)</f>
        <v>-</v>
      </c>
      <c r="BJ102" s="535" t="str" cm="1">
        <f t="array" aca="1" ref="BJ102" ca="1">INDEX(BJ$13:BJ101,$B102+1,1)</f>
        <v>-</v>
      </c>
      <c r="BK102" s="535" t="str" cm="1">
        <f t="array" aca="1" ref="BK102" ca="1">INDEX(BK$13:BK101,$B102+1,1)</f>
        <v>-</v>
      </c>
      <c r="BL102" s="535" t="str" cm="1">
        <f t="array" aca="1" ref="BL102" ca="1">INDEX(BL$13:BL101,$B102+1,1)</f>
        <v>-</v>
      </c>
      <c r="BM102" s="18"/>
      <c r="BN102" s="411" t="b">
        <f t="shared" ref="BN102:CA115" ca="1" si="460">INDEX(i.model_structure,$I102,BN$6)</f>
        <v>1</v>
      </c>
      <c r="BO102" s="411" t="str">
        <f t="shared" ca="1" si="460"/>
        <v>-</v>
      </c>
      <c r="BP102" s="411" t="b">
        <f t="shared" ca="1" si="460"/>
        <v>0</v>
      </c>
      <c r="BQ102" s="411" t="str">
        <f t="shared" ca="1" si="460"/>
        <v>-</v>
      </c>
      <c r="BR102" s="411" t="str">
        <f t="shared" ca="1" si="460"/>
        <v>-</v>
      </c>
      <c r="BS102" s="411" t="str">
        <f t="shared" ca="1" si="460"/>
        <v>-</v>
      </c>
      <c r="BT102" s="411" t="str">
        <f t="shared" ca="1" si="460"/>
        <v>-</v>
      </c>
      <c r="BU102" s="411" t="str">
        <f t="shared" ca="1" si="460"/>
        <v>-</v>
      </c>
      <c r="BV102" s="411" t="str">
        <f t="shared" ca="1" si="460"/>
        <v>-</v>
      </c>
      <c r="BW102" s="411" t="str">
        <f t="shared" ca="1" si="460"/>
        <v>-</v>
      </c>
      <c r="BX102" s="411" t="str">
        <f t="shared" ca="1" si="460"/>
        <v>-</v>
      </c>
      <c r="BY102" s="411" t="str">
        <f t="shared" ca="1" si="460"/>
        <v>-</v>
      </c>
      <c r="BZ102" s="411" t="b">
        <f t="shared" ca="1" si="460"/>
        <v>0</v>
      </c>
      <c r="CA102" s="87">
        <f t="shared" ca="1" si="460"/>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233"/>
        <v>-</v>
      </c>
      <c r="CI102" s="411">
        <f t="shared" ca="1" si="234"/>
        <v>1</v>
      </c>
      <c r="CJ102" s="411">
        <f t="shared" ca="1" si="234"/>
        <v>1</v>
      </c>
      <c r="CK102" s="535" t="str" cm="1">
        <f t="array" aca="1" ref="CK102" ca="1">INDEX(CK$13:CK101,$B102+1,1)</f>
        <v>-</v>
      </c>
      <c r="CL102" s="535" t="str" cm="1">
        <f t="array" aca="1" ref="CL102" ca="1">INDEX(CL$13:CL101,$B102+1,1)</f>
        <v>-</v>
      </c>
      <c r="CM102" s="535" t="str" cm="1">
        <f t="array" aca="1" ref="CM102" ca="1">INDEX(CM$13:CM101,$B102+1,1)</f>
        <v>-</v>
      </c>
      <c r="CN102" s="411" t="str">
        <f t="shared" ca="1" si="235"/>
        <v>-</v>
      </c>
      <c r="CO102" s="411">
        <f t="shared" ca="1" si="236"/>
        <v>1</v>
      </c>
      <c r="CP102" s="411">
        <f t="shared" ca="1" si="236"/>
        <v>1</v>
      </c>
      <c r="CQ102" s="535" t="str" cm="1">
        <f t="array" aca="1" ref="CQ102" ca="1">INDEX(CQ$13:CQ101,$B102+1,1)</f>
        <v>-</v>
      </c>
      <c r="CR102" s="411" t="str">
        <f t="shared" ca="1" si="237"/>
        <v>-</v>
      </c>
      <c r="CS102" s="411">
        <f t="shared" ca="1" si="238"/>
        <v>1</v>
      </c>
      <c r="CT102" s="535" t="str" cm="1">
        <f t="array" aca="1" ref="CT102" ca="1">INDEX(CT$13:CT101,$B102+1,1)</f>
        <v>-</v>
      </c>
      <c r="CU102" s="535" t="str" cm="1">
        <f t="array" aca="1" ref="CU102" ca="1">INDEX(CU$13:CU101,$B102+1,1)</f>
        <v>-</v>
      </c>
      <c r="CV102" s="411">
        <f t="shared" ca="1" si="239"/>
        <v>1</v>
      </c>
      <c r="CW102" s="535" t="str" cm="1">
        <f t="array" aca="1" ref="CW102" ca="1">INDEX(CW$13:CW101,$B102+1,1)</f>
        <v>-</v>
      </c>
      <c r="CX102" s="411" t="str">
        <f t="shared" ca="1" si="240"/>
        <v>-</v>
      </c>
      <c r="CY102" s="411">
        <f t="shared" ca="1" si="241"/>
        <v>1</v>
      </c>
      <c r="CZ102" s="411">
        <f t="shared" ca="1" si="241"/>
        <v>1</v>
      </c>
      <c r="DA102" s="535" cm="1">
        <f t="array" aca="1" ref="DA102" ca="1">INDEX(DA$13:DA101,$B102+1,1)</f>
        <v>720</v>
      </c>
      <c r="DB102" s="535" cm="1">
        <f t="array" aca="1" ref="DB102" ca="1">INDEX(DB$13:DB101,$B102+1,1)</f>
        <v>720</v>
      </c>
      <c r="DC102" s="18"/>
      <c r="DD102" s="535" t="b" cm="1">
        <f t="array" aca="1" ref="DD102" ca="1">INDEX(DD$13:DD101,$B102+1,1)</f>
        <v>1</v>
      </c>
      <c r="DE102" s="535" t="b" cm="1">
        <f t="array" aca="1" ref="DE102" ca="1">INDEX(DE$13:DE101,$B102+1,1)</f>
        <v>1</v>
      </c>
      <c r="DF102" s="535" t="b" cm="1">
        <f t="array" aca="1" ref="DF102" ca="1">INDEX(DF$13:DF101,$B102+1,1)</f>
        <v>1</v>
      </c>
      <c r="DG102" s="87">
        <f t="shared" ca="1" si="329"/>
        <v>0</v>
      </c>
      <c r="DH102" s="804" cm="1">
        <f t="array" aca="1" ref="DH102" ca="1">VALUE(IFERROR(VALUE($K102),0) &amp; _xlfn.SWITCH($CD102,"-",4,$CD102) &amp; $L102 &amp; $T102 &amp; "00" &amp; $N102 &amp; $AK102 &amp; $R102 &amp; _xlfn.SWITCH($AM102,3,1,$AM102) &amp; _xlfn.SWITCH($M102,4,0,$M102) &amp; _xlfn.SWITCH($AD102,6,1,$AD102))</f>
        <v>142200321201</v>
      </c>
      <c r="DI102" s="535" cm="1">
        <f t="array" aca="1" ref="DI102" ca="1">INDEX(DI$13:DI101,$B102+1,1)</f>
        <v>1</v>
      </c>
      <c r="DJ102" s="535" cm="1">
        <f t="array" aca="1" ref="DJ102" ca="1">INDEX(DJ$13:DJ101,$B102+1,1)</f>
        <v>1</v>
      </c>
      <c r="DK102" s="411">
        <f t="shared" ca="1" si="242"/>
        <v>1</v>
      </c>
      <c r="DL102" s="411">
        <f t="shared" ca="1" si="242"/>
        <v>60</v>
      </c>
      <c r="DM102" s="411" t="str">
        <f t="shared" ca="1" si="242"/>
        <v>-</v>
      </c>
      <c r="DN102" s="411" t="str">
        <f t="shared" ca="1" si="242"/>
        <v>-</v>
      </c>
      <c r="DO102" s="411" t="str">
        <f t="shared" ca="1" si="242"/>
        <v>-</v>
      </c>
      <c r="DP102" s="411" t="str">
        <f t="shared" ca="1" si="242"/>
        <v>-</v>
      </c>
      <c r="DQ102" s="411" t="b">
        <f t="shared" ca="1" si="243"/>
        <v>0</v>
      </c>
      <c r="DR102" s="411" t="str">
        <f t="shared" ca="1" si="441"/>
        <v>-</v>
      </c>
      <c r="DS102" s="411" t="str">
        <f t="shared" ca="1" si="441"/>
        <v>-</v>
      </c>
      <c r="DT102" s="411" t="str">
        <f t="shared" ca="1" si="441"/>
        <v>-</v>
      </c>
      <c r="DU102" s="411" t="str">
        <f t="shared" ca="1" si="441"/>
        <v>-</v>
      </c>
      <c r="DV102" s="411">
        <f t="shared" ca="1" si="441"/>
        <v>500</v>
      </c>
      <c r="DW102" s="411">
        <f t="shared" ca="1" si="441"/>
        <v>500</v>
      </c>
      <c r="DX102" s="411" t="str">
        <f t="shared" ca="1" si="441"/>
        <v>-</v>
      </c>
      <c r="DY102" s="411" t="str">
        <f t="shared" ca="1" si="441"/>
        <v>-</v>
      </c>
      <c r="DZ102" s="411" t="str">
        <f t="shared" ca="1" si="441"/>
        <v>-</v>
      </c>
      <c r="EA102" s="411" t="str">
        <f t="shared" ca="1" si="441"/>
        <v>-</v>
      </c>
      <c r="EB102" s="411" t="str">
        <f t="shared" ca="1" si="441"/>
        <v>-</v>
      </c>
      <c r="EC102" s="535" cm="1">
        <f t="array" aca="1" ref="EC102" ca="1">INDEX(EC$13:EC101,$B102+1,1)</f>
        <v>0</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535" cm="1">
        <f t="array" aca="1" ref="EN102" ca="1">INDEX(EN$13:EN101,$B102+1,1)</f>
        <v>999999</v>
      </c>
      <c r="EO102" s="535" cm="1">
        <f t="array" aca="1" ref="EO102" ca="1">INDEX(EO$13:EO101,$B102+1,1)</f>
        <v>999999</v>
      </c>
      <c r="EP102" s="782">
        <f t="shared" ca="1" si="246"/>
        <v>0</v>
      </c>
      <c r="EQ102" s="782">
        <f t="shared" ca="1" si="246"/>
        <v>0</v>
      </c>
      <c r="ER102" s="782">
        <f t="shared" ca="1" si="246"/>
        <v>999999</v>
      </c>
      <c r="ES102" s="800" t="str">
        <f t="shared" ca="1" si="330"/>
        <v>-</v>
      </c>
      <c r="ET102" s="800" t="str">
        <f t="shared" ca="1" si="247"/>
        <v>-</v>
      </c>
      <c r="EU102" s="801" t="str">
        <f t="shared" ca="1" si="248"/>
        <v>-</v>
      </c>
      <c r="EV102" s="802" t="str">
        <f t="shared" ca="1" si="449"/>
        <v>-</v>
      </c>
      <c r="EW102" s="781">
        <f t="shared" ca="1" si="249"/>
        <v>999999</v>
      </c>
      <c r="EX102" s="779">
        <f t="shared" ca="1" si="332"/>
        <v>999999</v>
      </c>
      <c r="EY102" s="780">
        <f t="shared" ca="1" si="333"/>
        <v>999999</v>
      </c>
      <c r="EZ102" s="727" cm="1">
        <f t="array" aca="1" ref="EZ102" ca="1">INDEX(i.ELMated,$AB102+1,1)</f>
        <v>0</v>
      </c>
      <c r="FA102" s="728" cm="1">
        <f t="array" aca="1" ref="FA102" ca="1">INDEX(i.ELMatedEst,$AA102+1,$T102)</f>
        <v>0</v>
      </c>
      <c r="FB102" s="535" t="str" cm="1">
        <f t="array" aca="1" ref="FB102" ca="1">INDEX(FB$13:FB101,$B102+1,1)</f>
        <v>-</v>
      </c>
      <c r="FC102" s="535" t="str" cm="1">
        <f t="array" aca="1" ref="FC102" ca="1">INDEX(FC$13:FC101,$B102+1,1)</f>
        <v>-</v>
      </c>
      <c r="FD102" s="664">
        <f t="shared" ca="1" si="250"/>
        <v>0</v>
      </c>
      <c r="FE102" s="666">
        <f t="shared" ca="1" si="251"/>
        <v>5.0000000000000001E-3</v>
      </c>
      <c r="FF102" s="191">
        <f t="shared" ca="1" si="339"/>
        <v>0.95</v>
      </c>
      <c r="FG102" s="667">
        <f t="shared" ca="1" si="252"/>
        <v>0.12</v>
      </c>
      <c r="FH102" s="667">
        <f ca="1">INDEX(CHOOSE($N102,DataAutumn!i.EL_PropnSold,DataWinter!i.EL_PropnSold,DataSpring!i.EL_PropnSold),$AI102,$T102)*INDEX(i.ELMatedEst,$AB102+1,$T102)*i.dAdultRR_ELPropSold
+INDEX(i.dryman,($AJ102-1)*4+$AI102,FH$7)</f>
        <v>0</v>
      </c>
      <c r="FI102" s="667">
        <f ca="1">INDEX(CHOOSE($N102,DataAutumn!i.EL_PropnSold,DataWinter!i.EL_PropnSold,DataSpring!i.EL_PropnSold),$AI102,$T102)*INDEX(i.ELMatedEst,$AB102+1,$T102)*i.dAdultRR_ELPropSold
+INDEX(i.dryman,($AJ102-1)*4+$AI102,FI$7)</f>
        <v>3.125E-2</v>
      </c>
      <c r="FJ102" s="667">
        <f ca="1">INDEX(CHOOSE($N102,DataAutumn!i.EL_PropnSold,DataWinter!i.EL_PropnSold,DataSpring!i.EL_PropnSold),$AI102,$T102)*INDEX(i.ELMatedEst,$AB102+1,$T102)*i.dAdultRR_ELPropSold
+INDEX(i.dryman,($AJ102-1)*4+$AI102,FJ$7)</f>
        <v>3.125E-2</v>
      </c>
      <c r="FK102" s="667">
        <f ca="1">INDEX(CHOOSE($N102,DataAutumn!i.EL_PropnSold,DataWinter!i.EL_PropnSold,DataSpring!i.EL_PropnSold),$AI102,$T102)*INDEX(i.ELMatedEst,$AB102+1,$T102)*i.dAdultRR_ELPropSold
+INDEX(i.dryman,($AJ102-1)*4+$AI102,FK$7)</f>
        <v>3.125E-2</v>
      </c>
      <c r="FL102" s="668">
        <f ca="1">INDEX(CHOOSE($N102,DataAutumn!i.EL_PropnSold,DataWinter!i.EL_PropnSold,DataSpring!i.EL_PropnSold),$AI102,$T102)*INDEX(i.ELMatedEst,$AB102+1,$T102)*i.dAdultLSurv_ELPropSold</f>
        <v>0</v>
      </c>
      <c r="FM102" s="666" t="b">
        <f t="shared" ca="1" si="253"/>
        <v>0</v>
      </c>
      <c r="FN102" s="666" t="b">
        <f t="shared" ca="1" si="253"/>
        <v>0</v>
      </c>
      <c r="FO102" s="716" t="b">
        <f t="shared" ca="1" si="254"/>
        <v>1</v>
      </c>
      <c r="FP102" s="666" t="b">
        <f t="shared" ca="1" si="253"/>
        <v>0</v>
      </c>
      <c r="FQ102" s="668">
        <f t="shared" ca="1" si="255"/>
        <v>1</v>
      </c>
      <c r="FR102" s="669">
        <f t="shared" ca="1" si="256"/>
        <v>0</v>
      </c>
      <c r="FS102" s="670" t="b">
        <f t="shared" ca="1" si="257"/>
        <v>0</v>
      </c>
      <c r="FT102" s="665" t="b">
        <f t="shared" ca="1" si="258"/>
        <v>0</v>
      </c>
      <c r="FU102" s="411" t="b">
        <f t="shared" ca="1" si="258"/>
        <v>0</v>
      </c>
      <c r="FV102" s="411" t="b">
        <f t="shared" ca="1" si="258"/>
        <v>1</v>
      </c>
      <c r="FW102" s="87">
        <f t="shared" ca="1" si="259"/>
        <v>2</v>
      </c>
      <c r="FX102" s="87">
        <f t="shared" ca="1" si="259"/>
        <v>2</v>
      </c>
      <c r="FY102" s="411">
        <f t="shared" ca="1" si="260"/>
        <v>1</v>
      </c>
      <c r="FZ102" s="411">
        <f t="shared" ca="1" si="261"/>
        <v>1</v>
      </c>
      <c r="GA102" s="411">
        <f t="shared" ca="1" si="261"/>
        <v>1</v>
      </c>
      <c r="GB102" s="411">
        <f t="shared" ca="1" si="262"/>
        <v>1</v>
      </c>
      <c r="GC102" s="411">
        <f t="shared" ca="1" si="263"/>
        <v>0.35</v>
      </c>
      <c r="GD102" s="411" t="b">
        <f t="shared" ca="1" si="263"/>
        <v>1</v>
      </c>
      <c r="GE102" s="411" t="b">
        <f t="shared" ca="1" si="263"/>
        <v>0</v>
      </c>
      <c r="GF102" s="411" t="b">
        <f t="shared" ca="1" si="263"/>
        <v>0</v>
      </c>
      <c r="GG102" s="411" t="b">
        <f t="shared" ca="1" si="263"/>
        <v>0</v>
      </c>
      <c r="GH102" s="87">
        <f t="shared" ca="1" si="443"/>
        <v>1</v>
      </c>
      <c r="GI102" s="87">
        <f t="shared" ca="1" si="443"/>
        <v>1</v>
      </c>
      <c r="GJ102" s="87">
        <f t="shared" ca="1" si="443"/>
        <v>1</v>
      </c>
      <c r="GK102" s="87">
        <f t="shared" ca="1" si="443"/>
        <v>1</v>
      </c>
      <c r="GL102" s="87">
        <f t="shared" ca="1" si="443"/>
        <v>1</v>
      </c>
      <c r="GM102" s="87">
        <f t="shared" ca="1" si="443"/>
        <v>1</v>
      </c>
      <c r="GN102" s="87">
        <f t="shared" ca="1" si="443"/>
        <v>1</v>
      </c>
      <c r="GO102" s="87">
        <f t="shared" ca="1" si="443"/>
        <v>1</v>
      </c>
      <c r="GP102" s="475" cm="1">
        <f t="array" aca="1" ref="GP102" ca="1">INDEX(GP$13:GP101,$B102+1,1)</f>
        <v>0</v>
      </c>
      <c r="GQ102" s="475">
        <v>2</v>
      </c>
      <c r="GR102" s="475">
        <v>2</v>
      </c>
      <c r="GS102" s="475">
        <v>2</v>
      </c>
      <c r="GT102" s="411" cm="1">
        <f t="array" aca="1" ref="GT102" ca="1">INDEX(i.dse_type,1,$L102)</f>
        <v>0</v>
      </c>
      <c r="GU102" s="535" t="str" cm="1">
        <f t="array" aca="1" ref="GU102" ca="1">INDEX(GU$13:GU101,$B102+1,1)</f>
        <v>-</v>
      </c>
      <c r="GV102" s="535" t="str" cm="1">
        <f t="array" aca="1" ref="GV102" ca="1">INDEX(GV$13:GV101,$B102+1,1)</f>
        <v>-</v>
      </c>
      <c r="GW102" s="535" t="str" cm="1">
        <f t="array" aca="1" ref="GW102" ca="1">INDEX(GW$13:GW101,$B102+1,1)</f>
        <v>-</v>
      </c>
      <c r="GX102" s="18"/>
      <c r="GY102" s="535" t="str" cm="1">
        <f t="array" aca="1" ref="GY102" ca="1">INDEX(GY$13:GY101,$B102+1,1)</f>
        <v>-</v>
      </c>
      <c r="GZ102" s="535" t="str" cm="1">
        <f t="array" aca="1" ref="GZ102" ca="1">INDEX(GZ$13:GZ101,$B102+1,1)</f>
        <v>-</v>
      </c>
      <c r="HA102" s="535" t="str" cm="1">
        <f t="array" aca="1" ref="HA102" ca="1">INDEX(HA$13:HA101,$B102+1,1)</f>
        <v>-</v>
      </c>
      <c r="HB102" s="411">
        <f t="shared" si="334"/>
        <v>0</v>
      </c>
      <c r="HC102" s="535" t="str" cm="1">
        <f t="array" aca="1" ref="HC102" ca="1">INDEX(HC$13:HC101,$B102+1,1)</f>
        <v>-</v>
      </c>
      <c r="HD102" s="535" cm="1">
        <f t="array" aca="1" ref="HD102" ca="1">INDEX(HD$13:HD101,$B102+1,1)</f>
        <v>1</v>
      </c>
      <c r="HE102" s="535" cm="1">
        <f t="array" aca="1" ref="HE102" ca="1">INDEX(HE$13:HE101,$B102+1,1)</f>
        <v>1</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535" t="str" cm="1">
        <f t="array" aca="1" ref="HU102" ca="1">INDEX(HU$13:HU101,$B102+1,1)</f>
        <v>-</v>
      </c>
      <c r="HV102" s="535" t="str" cm="1">
        <f t="array" aca="1" ref="HV102" ca="1">INDEX(HV$13:HV101,$B102+1,1)</f>
        <v>-</v>
      </c>
      <c r="HW102" s="535" t="str" cm="1">
        <f t="array" aca="1" ref="HW102" ca="1">INDEX(HW$13:HW101,$B102+1,1)</f>
        <v>-</v>
      </c>
      <c r="HX102" s="535" t="str" cm="1">
        <f t="array" aca="1" ref="HX102" ca="1">INDEX(HX$13:HX101,$B102+1,1)</f>
        <v>-</v>
      </c>
      <c r="HY102" s="535" t="str" cm="1">
        <f t="array" aca="1" ref="HY102" ca="1">INDEX(HY$13:HY101,$B102+1,1)</f>
        <v>-</v>
      </c>
      <c r="HZ102" s="535" t="str" cm="1">
        <f t="array" aca="1" ref="HZ102" ca="1">INDEX(HZ$13:HZ101,$B102+1,1)</f>
        <v>-</v>
      </c>
      <c r="IA102" s="535" cm="1">
        <f t="array" aca="1" ref="IA102" ca="1">INDEX(IA$13:IA101,$B102+1,1)</f>
        <v>0</v>
      </c>
      <c r="IB102" s="535" t="str" cm="1">
        <f t="array" aca="1" ref="IB102" ca="1">INDEX(IB$13:IB101,$B102+1,1)</f>
        <v>-</v>
      </c>
      <c r="IC102" s="535" cm="1">
        <f t="array" aca="1" ref="IC102" ca="1">INDEX(IC$13:IC101,$B102+1,1)</f>
        <v>1</v>
      </c>
      <c r="ID102" s="727">
        <f t="shared" si="265"/>
        <v>0</v>
      </c>
      <c r="IE102" s="727">
        <f t="shared" si="265"/>
        <v>0</v>
      </c>
      <c r="IF102" s="727">
        <f t="shared" si="265"/>
        <v>0</v>
      </c>
      <c r="IG102" s="727">
        <f t="shared" si="266"/>
        <v>0</v>
      </c>
      <c r="IH102" s="727">
        <f t="shared" si="266"/>
        <v>0</v>
      </c>
      <c r="II102" s="727">
        <f t="shared" si="266"/>
        <v>0</v>
      </c>
      <c r="IJ102" s="535" cm="1">
        <f t="array" aca="1" ref="IJ102" ca="1">INDEX(IJ$13:IJ101,$B102+1,1)</f>
        <v>0</v>
      </c>
      <c r="IK102" s="727">
        <f t="shared" si="267"/>
        <v>1</v>
      </c>
      <c r="IL102" s="727">
        <f t="shared" si="267"/>
        <v>0</v>
      </c>
      <c r="IM102" s="727">
        <f t="shared" si="267"/>
        <v>0</v>
      </c>
      <c r="IN102" s="727">
        <f t="shared" si="267"/>
        <v>0</v>
      </c>
      <c r="IO102" s="535" cm="1">
        <f t="array" aca="1" ref="IO102" ca="1">INDEX(IO$13:IO101,$B102+1,1)</f>
        <v>0</v>
      </c>
      <c r="IP102" s="727">
        <f t="shared" si="267"/>
        <v>0</v>
      </c>
      <c r="IQ102" s="18"/>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t="str" cm="1">
        <f t="array" aca="1" ref="JB102" ca="1">INDEX(JB$13:JB101,$B102+1,1)</f>
        <v>-</v>
      </c>
      <c r="JC102" s="535" t="str" cm="1">
        <f t="array" aca="1" ref="JC102" ca="1">INDEX(JC$13:JC101,$B102+1,1)</f>
        <v>-</v>
      </c>
      <c r="JD102" s="535" t="str" cm="1">
        <f t="array" aca="1" ref="JD102" ca="1">INDEX(JD$13:JD101,$B102+1,1)</f>
        <v>-</v>
      </c>
      <c r="JE102" s="535" t="str" cm="1">
        <f t="array" aca="1" ref="JE102" ca="1">INDEX(JE$13:JE101,$B102+1,1)</f>
        <v>-</v>
      </c>
      <c r="JF102" s="535" t="str" cm="1">
        <f t="array" aca="1" ref="JF102" ca="1">INDEX(JF$13:JF101,$B102+1,1)</f>
        <v>-</v>
      </c>
      <c r="JG102" s="535" t="str" cm="1">
        <f t="array" aca="1" ref="JG102" ca="1">INDEX(JG$13:JG101,$B102+1,1)</f>
        <v>-</v>
      </c>
      <c r="JH102" s="535" cm="1">
        <f t="array" aca="1" ref="JH102" ca="1">INDEX(JH$13:JH101,$B102+1,1)</f>
        <v>0</v>
      </c>
      <c r="JI102" s="535" cm="1">
        <f t="array" aca="1" ref="JI102" ca="1">INDEX(JI$13:JI101,$B102+1,1)</f>
        <v>0</v>
      </c>
      <c r="JJ102" s="545" cm="1">
        <f t="array" aca="1" ref="JJ102" ca="1">IF(AND($N102=JJ$10,$AS102&lt;&gt;0),INDEX(i.LTWFeedLevels,$AS102,12),0)</f>
        <v>0</v>
      </c>
      <c r="JK102" s="630" cm="1">
        <f t="array" aca="1" ref="JK102" ca="1">IF(AND($N102=JK$10,$AT102&lt;&gt;0),INDEX(i.LTWFeedLevels,$AT102,12),0)</f>
        <v>0</v>
      </c>
      <c r="JL102" s="457">
        <f t="shared" ca="1" si="450"/>
        <v>0</v>
      </c>
      <c r="JM102" s="457">
        <f t="shared" ca="1" si="451"/>
        <v>0</v>
      </c>
      <c r="JN102" s="457">
        <f t="shared" ca="1" si="452"/>
        <v>0</v>
      </c>
      <c r="JO102" s="545" cm="1">
        <f t="array" aca="1" ref="JO102" ca="1">IF(AND($N102=JO$10,$AS102&lt;&gt;0),INDEX(i.LTWFeedLevels,$AS102,12),0)</f>
        <v>0</v>
      </c>
      <c r="JP102" s="630" cm="1">
        <f t="array" aca="1" ref="JP102" ca="1">IF(AND($N102=JP$10,$AT102&lt;&gt;0),INDEX(i.LTWFeedLevels,$AT102,12),0)</f>
        <v>0</v>
      </c>
      <c r="JQ102" s="457">
        <f t="shared" ca="1" si="453"/>
        <v>0</v>
      </c>
      <c r="JR102" s="457">
        <f t="shared" ca="1" si="454"/>
        <v>0</v>
      </c>
      <c r="JS102" s="457">
        <f t="shared" ca="1" si="455"/>
        <v>0</v>
      </c>
      <c r="JT102" s="545" cm="1">
        <f t="array" aca="1" ref="JT102" ca="1">IF(AND($N102=JT$10,$AS102&lt;&gt;0),INDEX(i.LTWFeedLevels,$AS102,12),0)</f>
        <v>0</v>
      </c>
      <c r="JU102" s="630" cm="1">
        <f t="array" aca="1" ref="JU102" ca="1">IF(AND($N102=JU$10,$AT102&lt;&gt;0),INDEX(i.LTWFeedLevels,$AT102,12),0)</f>
        <v>0</v>
      </c>
      <c r="JV102" s="457">
        <f t="shared" ca="1" si="456"/>
        <v>0</v>
      </c>
      <c r="JW102" s="457">
        <f t="shared" ca="1" si="457"/>
        <v>0</v>
      </c>
      <c r="JX102" s="457">
        <f t="shared" ca="1" si="458"/>
        <v>0</v>
      </c>
      <c r="JY102" s="189">
        <f t="shared" ca="1" si="437"/>
        <v>0</v>
      </c>
      <c r="JZ102" s="189">
        <f t="shared" ca="1" si="437"/>
        <v>0</v>
      </c>
      <c r="KA102" s="189">
        <f t="shared" ca="1" si="437"/>
        <v>0</v>
      </c>
      <c r="KB102" s="189">
        <f t="shared" ca="1" si="437"/>
        <v>0</v>
      </c>
      <c r="KC102" s="189">
        <f t="shared" ca="1" si="437"/>
        <v>0</v>
      </c>
      <c r="KD102" s="189">
        <f t="shared" ca="1" si="391"/>
        <v>0</v>
      </c>
      <c r="KE102" s="189">
        <f t="shared" ca="1" si="391"/>
        <v>0</v>
      </c>
      <c r="KF102" s="189">
        <f t="shared" ca="1" si="391"/>
        <v>0</v>
      </c>
      <c r="KG102" s="189">
        <f t="shared" ca="1" si="391"/>
        <v>0</v>
      </c>
      <c r="KH102" s="189">
        <f t="shared" ca="1" si="391"/>
        <v>0</v>
      </c>
      <c r="KI102" s="189">
        <f t="shared" ca="1" si="391"/>
        <v>0</v>
      </c>
      <c r="KJ102" s="189">
        <f t="shared" ca="1" si="391"/>
        <v>0</v>
      </c>
      <c r="KK102" s="189">
        <f t="shared" ca="1" si="391"/>
        <v>0</v>
      </c>
      <c r="KL102" s="189">
        <f t="shared" ca="1" si="391"/>
        <v>0</v>
      </c>
      <c r="KM102" s="189">
        <f t="shared" ca="1" si="391"/>
        <v>0</v>
      </c>
      <c r="KN102" s="189">
        <f t="shared" ca="1" si="392"/>
        <v>0</v>
      </c>
      <c r="KO102" s="189">
        <f t="shared" ca="1" si="392"/>
        <v>0</v>
      </c>
      <c r="KP102" s="189">
        <f t="shared" ca="1" si="392"/>
        <v>0</v>
      </c>
      <c r="KQ102" s="189">
        <f t="shared" ca="1" si="392"/>
        <v>0</v>
      </c>
      <c r="KR102" s="189">
        <f t="shared" ca="1" si="392"/>
        <v>0</v>
      </c>
      <c r="KS102" s="189">
        <f t="shared" ca="1" si="392"/>
        <v>0</v>
      </c>
      <c r="KT102" s="189">
        <f t="shared" ca="1" si="392"/>
        <v>0</v>
      </c>
      <c r="KU102" s="189">
        <f t="shared" ca="1" si="392"/>
        <v>0</v>
      </c>
      <c r="KV102" s="189">
        <f t="shared" ca="1" si="392"/>
        <v>0</v>
      </c>
      <c r="KW102" s="189">
        <f t="shared" ca="1" si="392"/>
        <v>0</v>
      </c>
      <c r="KX102" s="189">
        <f t="shared" ca="1" si="393"/>
        <v>0</v>
      </c>
      <c r="KY102" s="189">
        <f t="shared" ca="1" si="393"/>
        <v>0</v>
      </c>
      <c r="KZ102" s="189">
        <f t="shared" ca="1" si="393"/>
        <v>0</v>
      </c>
      <c r="LA102" s="189">
        <f t="shared" ca="1" si="393"/>
        <v>0</v>
      </c>
      <c r="LB102" s="189">
        <f t="shared" ca="1" si="393"/>
        <v>0</v>
      </c>
      <c r="LC102" s="189">
        <f t="shared" ca="1" si="393"/>
        <v>0</v>
      </c>
      <c r="LD102" s="189">
        <f t="shared" ca="1" si="393"/>
        <v>0</v>
      </c>
      <c r="LE102" s="189">
        <f t="shared" ca="1" si="393"/>
        <v>0</v>
      </c>
      <c r="LF102" s="189">
        <f t="shared" ca="1" si="393"/>
        <v>0</v>
      </c>
      <c r="LG102" s="189">
        <f t="shared" ca="1" si="393"/>
        <v>0</v>
      </c>
      <c r="LH102" s="189">
        <f t="shared" ca="1" si="394"/>
        <v>0</v>
      </c>
      <c r="LI102" s="189">
        <f t="shared" ca="1" si="394"/>
        <v>0</v>
      </c>
      <c r="LJ102" s="189">
        <f t="shared" ca="1" si="394"/>
        <v>0</v>
      </c>
      <c r="LK102" s="189">
        <f t="shared" ca="1" si="394"/>
        <v>0</v>
      </c>
      <c r="LL102" s="189">
        <f t="shared" ca="1" si="394"/>
        <v>0</v>
      </c>
      <c r="LM102" s="189">
        <f t="shared" ca="1" si="394"/>
        <v>0</v>
      </c>
      <c r="LN102" s="189">
        <f t="shared" ca="1" si="394"/>
        <v>0</v>
      </c>
      <c r="LO102" s="189">
        <f t="shared" ca="1" si="394"/>
        <v>0</v>
      </c>
      <c r="LP102" s="189">
        <f t="shared" ca="1" si="394"/>
        <v>0</v>
      </c>
      <c r="LQ102" s="189">
        <f t="shared" ca="1" si="394"/>
        <v>0</v>
      </c>
      <c r="LR102" s="189">
        <f t="shared" ca="1" si="395"/>
        <v>0</v>
      </c>
      <c r="LS102" s="189">
        <f t="shared" ca="1" si="395"/>
        <v>0</v>
      </c>
      <c r="LT102" s="189">
        <f t="shared" ca="1" si="395"/>
        <v>0</v>
      </c>
      <c r="LU102" s="189">
        <f t="shared" ca="1" si="395"/>
        <v>0</v>
      </c>
      <c r="LV102" s="189">
        <f t="shared" ca="1" si="395"/>
        <v>0</v>
      </c>
      <c r="LW102" s="189">
        <f t="shared" ca="1" si="395"/>
        <v>0</v>
      </c>
      <c r="LX102" s="189">
        <f t="shared" ca="1" si="395"/>
        <v>0</v>
      </c>
      <c r="LY102" s="189">
        <f t="shared" ca="1" si="395"/>
        <v>0</v>
      </c>
      <c r="LZ102" s="189">
        <f t="shared" ca="1" si="395"/>
        <v>0</v>
      </c>
      <c r="MA102" s="189">
        <f t="shared" ca="1" si="395"/>
        <v>0</v>
      </c>
      <c r="MB102" s="189">
        <f t="shared" ca="1" si="395"/>
        <v>0</v>
      </c>
      <c r="MC102" s="189">
        <f t="shared" ca="1" si="395"/>
        <v>0</v>
      </c>
      <c r="MD102" s="189">
        <f t="shared" ca="1" si="395"/>
        <v>0</v>
      </c>
      <c r="ME102" s="189">
        <f t="shared" ca="1" si="395"/>
        <v>0</v>
      </c>
      <c r="MF102" s="189">
        <f t="shared" ca="1" si="395"/>
        <v>0</v>
      </c>
      <c r="MG102" s="189">
        <f t="shared" ca="1" si="390"/>
        <v>0</v>
      </c>
      <c r="MH102" s="189">
        <f t="shared" ca="1" si="390"/>
        <v>0</v>
      </c>
      <c r="MI102" s="189">
        <f t="shared" ca="1" si="390"/>
        <v>0</v>
      </c>
      <c r="MJ102" s="189">
        <f t="shared" ca="1" si="390"/>
        <v>0</v>
      </c>
      <c r="MK102" s="189">
        <f t="shared" ca="1" si="390"/>
        <v>0</v>
      </c>
      <c r="ML102" s="189">
        <f t="shared" ca="1" si="390"/>
        <v>0</v>
      </c>
      <c r="MM102" s="189">
        <f t="shared" ca="1" si="390"/>
        <v>0</v>
      </c>
      <c r="MN102" s="189">
        <f t="shared" ca="1" si="390"/>
        <v>0</v>
      </c>
      <c r="MO102" s="189">
        <f t="shared" ca="1" si="390"/>
        <v>0</v>
      </c>
      <c r="MP102" s="189">
        <f t="shared" ca="1" si="388"/>
        <v>0</v>
      </c>
      <c r="MQ102" s="189">
        <f t="shared" ca="1" si="388"/>
        <v>0</v>
      </c>
      <c r="MR102" s="189">
        <f t="shared" ca="1" si="388"/>
        <v>0</v>
      </c>
      <c r="MS102" s="557">
        <f t="shared" ca="1" si="438"/>
        <v>0</v>
      </c>
      <c r="MT102" s="557">
        <f t="shared" ca="1" si="438"/>
        <v>0</v>
      </c>
      <c r="MU102" s="557">
        <f t="shared" ca="1" si="438"/>
        <v>0</v>
      </c>
      <c r="MV102" s="557">
        <f t="shared" ca="1" si="438"/>
        <v>0</v>
      </c>
      <c r="MW102" s="557">
        <f t="shared" ca="1" si="438"/>
        <v>0</v>
      </c>
      <c r="MX102" s="557">
        <f t="shared" ca="1" si="396"/>
        <v>0</v>
      </c>
      <c r="MY102" s="557">
        <f t="shared" ca="1" si="396"/>
        <v>0</v>
      </c>
      <c r="MZ102" s="557">
        <f t="shared" ca="1" si="396"/>
        <v>0</v>
      </c>
      <c r="NA102" s="557">
        <f t="shared" ca="1" si="396"/>
        <v>0</v>
      </c>
      <c r="NB102" s="557">
        <f t="shared" ca="1" si="396"/>
        <v>0</v>
      </c>
      <c r="NC102" s="557">
        <f t="shared" ca="1" si="396"/>
        <v>0</v>
      </c>
      <c r="ND102" s="557">
        <f t="shared" ca="1" si="396"/>
        <v>0</v>
      </c>
      <c r="NE102" s="557">
        <f t="shared" ca="1" si="396"/>
        <v>0</v>
      </c>
      <c r="NF102" s="557">
        <f t="shared" ca="1" si="396"/>
        <v>0</v>
      </c>
      <c r="NG102" s="557">
        <f t="shared" ca="1" si="396"/>
        <v>0</v>
      </c>
      <c r="NH102" s="557">
        <f t="shared" ca="1" si="397"/>
        <v>0</v>
      </c>
      <c r="NI102" s="557">
        <f t="shared" ca="1" si="397"/>
        <v>0</v>
      </c>
      <c r="NJ102" s="557">
        <f t="shared" ca="1" si="397"/>
        <v>0</v>
      </c>
      <c r="NK102" s="557">
        <f t="shared" ca="1" si="397"/>
        <v>0</v>
      </c>
      <c r="NL102" s="557">
        <f t="shared" ca="1" si="397"/>
        <v>0</v>
      </c>
      <c r="NM102" s="557">
        <f t="shared" ca="1" si="397"/>
        <v>0</v>
      </c>
      <c r="NN102" s="557">
        <f t="shared" ca="1" si="397"/>
        <v>0</v>
      </c>
      <c r="NO102" s="557">
        <f t="shared" ca="1" si="397"/>
        <v>0</v>
      </c>
      <c r="NP102" s="557">
        <f t="shared" ca="1" si="397"/>
        <v>0</v>
      </c>
      <c r="NQ102" s="557">
        <f t="shared" ca="1" si="397"/>
        <v>0</v>
      </c>
      <c r="NR102" s="557">
        <f t="shared" ca="1" si="398"/>
        <v>0</v>
      </c>
      <c r="NS102" s="557">
        <f t="shared" ca="1" si="398"/>
        <v>0</v>
      </c>
      <c r="NT102" s="557">
        <f t="shared" ca="1" si="398"/>
        <v>0</v>
      </c>
      <c r="NU102" s="557">
        <f t="shared" ca="1" si="398"/>
        <v>0</v>
      </c>
      <c r="NV102" s="557">
        <f t="shared" ca="1" si="398"/>
        <v>0</v>
      </c>
      <c r="NW102" s="557">
        <f t="shared" ca="1" si="398"/>
        <v>0</v>
      </c>
      <c r="NX102" s="557">
        <f t="shared" ca="1" si="398"/>
        <v>0</v>
      </c>
      <c r="NY102" s="557">
        <f t="shared" ca="1" si="398"/>
        <v>0</v>
      </c>
      <c r="NZ102" s="557">
        <f t="shared" ca="1" si="398"/>
        <v>0</v>
      </c>
      <c r="OA102" s="557">
        <f t="shared" ca="1" si="398"/>
        <v>0</v>
      </c>
      <c r="OB102" s="557">
        <f t="shared" ca="1" si="399"/>
        <v>0</v>
      </c>
      <c r="OC102" s="557">
        <f t="shared" ca="1" si="399"/>
        <v>0</v>
      </c>
      <c r="OD102" s="557">
        <f t="shared" ca="1" si="399"/>
        <v>0</v>
      </c>
      <c r="OE102" s="557">
        <f t="shared" ca="1" si="399"/>
        <v>0</v>
      </c>
      <c r="OF102" s="557">
        <f t="shared" ca="1" si="399"/>
        <v>0</v>
      </c>
      <c r="OG102" s="557">
        <f t="shared" ca="1" si="399"/>
        <v>0</v>
      </c>
      <c r="OH102" s="557">
        <f t="shared" ca="1" si="399"/>
        <v>0</v>
      </c>
      <c r="OI102" s="557">
        <f t="shared" ca="1" si="399"/>
        <v>0</v>
      </c>
      <c r="OJ102" s="557">
        <f t="shared" ca="1" si="399"/>
        <v>0</v>
      </c>
      <c r="OK102" s="557">
        <f t="shared" ca="1" si="399"/>
        <v>0</v>
      </c>
      <c r="OL102" s="557">
        <f t="shared" ca="1" si="400"/>
        <v>0</v>
      </c>
      <c r="OM102" s="557">
        <f t="shared" ca="1" si="400"/>
        <v>0</v>
      </c>
      <c r="ON102" s="557">
        <f t="shared" ca="1" si="400"/>
        <v>0</v>
      </c>
      <c r="OO102" s="557">
        <f t="shared" ca="1" si="400"/>
        <v>0</v>
      </c>
      <c r="OP102" s="557">
        <f t="shared" ca="1" si="400"/>
        <v>0</v>
      </c>
      <c r="OQ102" s="557">
        <f t="shared" ca="1" si="400"/>
        <v>0</v>
      </c>
      <c r="OR102" s="557">
        <f t="shared" ca="1" si="400"/>
        <v>0</v>
      </c>
      <c r="OS102" s="557">
        <f t="shared" ca="1" si="400"/>
        <v>0</v>
      </c>
      <c r="OT102" s="557">
        <f t="shared" ca="1" si="400"/>
        <v>0</v>
      </c>
      <c r="OU102" s="557">
        <f t="shared" ca="1" si="400"/>
        <v>0</v>
      </c>
      <c r="OV102" s="557">
        <f t="shared" ca="1" si="401"/>
        <v>0</v>
      </c>
      <c r="OW102" s="557">
        <f t="shared" ca="1" si="401"/>
        <v>0</v>
      </c>
      <c r="OX102" s="557">
        <f t="shared" ca="1" si="401"/>
        <v>0</v>
      </c>
      <c r="OY102" s="557">
        <f t="shared" ca="1" si="401"/>
        <v>0</v>
      </c>
      <c r="OZ102" s="557">
        <f t="shared" ca="1" si="401"/>
        <v>0</v>
      </c>
      <c r="PA102" s="557">
        <f t="shared" ca="1" si="401"/>
        <v>0</v>
      </c>
      <c r="PB102" s="557">
        <f t="shared" ca="1" si="401"/>
        <v>0</v>
      </c>
      <c r="PC102" s="557">
        <f t="shared" ca="1" si="401"/>
        <v>0</v>
      </c>
      <c r="PD102" s="557">
        <f t="shared" ca="1" si="401"/>
        <v>0</v>
      </c>
      <c r="PE102" s="557">
        <f t="shared" ca="1" si="401"/>
        <v>0</v>
      </c>
      <c r="PF102" s="557">
        <f t="shared" ca="1" si="402"/>
        <v>0</v>
      </c>
      <c r="PG102" s="557">
        <f t="shared" ca="1" si="402"/>
        <v>0</v>
      </c>
      <c r="PH102" s="557">
        <f t="shared" ca="1" si="402"/>
        <v>0</v>
      </c>
      <c r="PI102" s="557">
        <f t="shared" ca="1" si="402"/>
        <v>0</v>
      </c>
      <c r="PJ102" s="557">
        <f t="shared" ca="1" si="402"/>
        <v>0</v>
      </c>
      <c r="PK102" s="557">
        <f t="shared" ca="1" si="402"/>
        <v>0</v>
      </c>
      <c r="PL102" s="557">
        <f t="shared" ca="1" si="402"/>
        <v>0</v>
      </c>
      <c r="PM102" s="557">
        <f t="shared" ca="1" si="402"/>
        <v>0</v>
      </c>
      <c r="PN102" s="557">
        <f t="shared" ca="1" si="402"/>
        <v>0</v>
      </c>
      <c r="PO102" s="557">
        <f t="shared" ca="1" si="402"/>
        <v>0</v>
      </c>
      <c r="PP102" s="557">
        <f t="shared" ca="1" si="403"/>
        <v>0</v>
      </c>
      <c r="PQ102" s="557">
        <f t="shared" ca="1" si="403"/>
        <v>0</v>
      </c>
      <c r="PR102" s="557">
        <f t="shared" ca="1" si="403"/>
        <v>0</v>
      </c>
      <c r="PS102" s="557">
        <f t="shared" ca="1" si="403"/>
        <v>0</v>
      </c>
      <c r="PT102" s="557">
        <f t="shared" ca="1" si="403"/>
        <v>0</v>
      </c>
      <c r="PU102" s="557">
        <f t="shared" ca="1" si="403"/>
        <v>0</v>
      </c>
      <c r="PV102" s="557">
        <f t="shared" ca="1" si="403"/>
        <v>0</v>
      </c>
      <c r="PW102" s="557">
        <f t="shared" ca="1" si="403"/>
        <v>0</v>
      </c>
      <c r="PX102" s="557">
        <f t="shared" ca="1" si="403"/>
        <v>0</v>
      </c>
      <c r="PY102" s="557">
        <f t="shared" ca="1" si="403"/>
        <v>0</v>
      </c>
      <c r="PZ102" s="557">
        <f t="shared" ca="1" si="404"/>
        <v>0</v>
      </c>
      <c r="QA102" s="557">
        <f t="shared" ca="1" si="404"/>
        <v>0</v>
      </c>
      <c r="QB102" s="557">
        <f t="shared" ca="1" si="404"/>
        <v>0</v>
      </c>
      <c r="QC102" s="557">
        <f t="shared" ca="1" si="404"/>
        <v>0</v>
      </c>
      <c r="QD102" s="557">
        <f t="shared" ca="1" si="404"/>
        <v>0</v>
      </c>
      <c r="QE102" s="557">
        <f t="shared" ca="1" si="404"/>
        <v>0</v>
      </c>
      <c r="QF102" s="557">
        <f t="shared" ca="1" si="404"/>
        <v>0</v>
      </c>
      <c r="QG102" s="557">
        <f t="shared" ca="1" si="404"/>
        <v>0</v>
      </c>
      <c r="QH102" s="557">
        <f t="shared" ca="1" si="404"/>
        <v>0</v>
      </c>
      <c r="QI102" s="557">
        <f t="shared" ca="1" si="404"/>
        <v>0</v>
      </c>
      <c r="QJ102" s="557">
        <f t="shared" ca="1" si="405"/>
        <v>0</v>
      </c>
      <c r="QK102" s="557">
        <f t="shared" ca="1" si="405"/>
        <v>0</v>
      </c>
      <c r="QL102" s="557">
        <f t="shared" ca="1" si="405"/>
        <v>0</v>
      </c>
      <c r="QM102" s="557">
        <f t="shared" ca="1" si="405"/>
        <v>0</v>
      </c>
      <c r="QN102" s="557">
        <f t="shared" ca="1" si="405"/>
        <v>0</v>
      </c>
      <c r="QO102" s="557">
        <f t="shared" ca="1" si="405"/>
        <v>0</v>
      </c>
      <c r="QP102" s="557">
        <f t="shared" ca="1" si="405"/>
        <v>0</v>
      </c>
      <c r="QQ102" s="557">
        <f t="shared" ca="1" si="405"/>
        <v>0</v>
      </c>
      <c r="QR102" s="557">
        <f t="shared" ca="1" si="405"/>
        <v>0</v>
      </c>
      <c r="QS102" s="557">
        <f t="shared" ca="1" si="405"/>
        <v>0</v>
      </c>
      <c r="QT102" s="557">
        <f t="shared" ca="1" si="406"/>
        <v>0</v>
      </c>
      <c r="QU102" s="557">
        <f t="shared" ca="1" si="406"/>
        <v>0</v>
      </c>
      <c r="QV102" s="557">
        <f t="shared" ca="1" si="406"/>
        <v>0</v>
      </c>
      <c r="QW102" s="557">
        <f t="shared" ca="1" si="406"/>
        <v>0</v>
      </c>
      <c r="QX102" s="557">
        <f t="shared" ca="1" si="406"/>
        <v>0</v>
      </c>
      <c r="QY102" s="557">
        <f t="shared" ca="1" si="406"/>
        <v>0</v>
      </c>
      <c r="QZ102" s="557">
        <f t="shared" ca="1" si="406"/>
        <v>0</v>
      </c>
      <c r="RA102" s="557">
        <f t="shared" ca="1" si="406"/>
        <v>0</v>
      </c>
      <c r="RB102" s="557">
        <f t="shared" ca="1" si="406"/>
        <v>0</v>
      </c>
      <c r="RC102" s="557">
        <f t="shared" ca="1" si="406"/>
        <v>0</v>
      </c>
      <c r="RD102" s="557">
        <f t="shared" ca="1" si="407"/>
        <v>0</v>
      </c>
      <c r="RE102" s="557">
        <f t="shared" ca="1" si="407"/>
        <v>0</v>
      </c>
      <c r="RF102" s="557">
        <f t="shared" ca="1" si="407"/>
        <v>0</v>
      </c>
      <c r="RG102" s="557">
        <f t="shared" ca="1" si="407"/>
        <v>0</v>
      </c>
      <c r="RH102" s="557">
        <f t="shared" ca="1" si="407"/>
        <v>0</v>
      </c>
      <c r="RI102" s="557">
        <f t="shared" ca="1" si="407"/>
        <v>0</v>
      </c>
      <c r="RJ102" s="557">
        <f t="shared" ca="1" si="407"/>
        <v>0</v>
      </c>
      <c r="RK102" s="557">
        <f t="shared" ca="1" si="407"/>
        <v>0</v>
      </c>
      <c r="RL102" s="557">
        <f t="shared" ca="1" si="407"/>
        <v>0</v>
      </c>
      <c r="RM102" s="557">
        <f t="shared" ca="1" si="407"/>
        <v>0</v>
      </c>
      <c r="RN102" s="557">
        <f t="shared" ca="1" si="408"/>
        <v>0</v>
      </c>
      <c r="RO102" s="557">
        <f t="shared" ca="1" si="408"/>
        <v>0</v>
      </c>
      <c r="RP102" s="557">
        <f t="shared" ca="1" si="408"/>
        <v>0</v>
      </c>
      <c r="RQ102" s="557">
        <f t="shared" ca="1" si="408"/>
        <v>0</v>
      </c>
      <c r="RR102" s="557">
        <f t="shared" ca="1" si="408"/>
        <v>0</v>
      </c>
      <c r="RS102" s="557">
        <f t="shared" ca="1" si="408"/>
        <v>0</v>
      </c>
      <c r="RT102" s="557">
        <f t="shared" ca="1" si="408"/>
        <v>0</v>
      </c>
      <c r="RU102" s="557">
        <f t="shared" ca="1" si="408"/>
        <v>0</v>
      </c>
      <c r="RV102" s="557">
        <f t="shared" ca="1" si="408"/>
        <v>0</v>
      </c>
      <c r="RW102" s="557">
        <f t="shared" ca="1" si="408"/>
        <v>0</v>
      </c>
      <c r="RX102" s="557">
        <f t="shared" ca="1" si="409"/>
        <v>0</v>
      </c>
      <c r="RY102" s="557">
        <f t="shared" ca="1" si="409"/>
        <v>0</v>
      </c>
      <c r="RZ102" s="557">
        <f t="shared" ca="1" si="409"/>
        <v>0</v>
      </c>
      <c r="SA102" s="557">
        <f t="shared" ca="1" si="409"/>
        <v>0</v>
      </c>
      <c r="SB102" s="557">
        <f t="shared" ca="1" si="409"/>
        <v>0</v>
      </c>
      <c r="SC102" s="557">
        <f t="shared" ca="1" si="409"/>
        <v>0</v>
      </c>
      <c r="SD102" s="557">
        <f t="shared" ca="1" si="409"/>
        <v>0</v>
      </c>
      <c r="SE102" s="557">
        <f t="shared" ca="1" si="409"/>
        <v>0</v>
      </c>
      <c r="SF102" s="557">
        <f t="shared" ca="1" si="409"/>
        <v>0</v>
      </c>
      <c r="SG102" s="557">
        <f t="shared" ca="1" si="409"/>
        <v>0</v>
      </c>
      <c r="SH102" s="557">
        <f t="shared" ca="1" si="410"/>
        <v>0</v>
      </c>
      <c r="SI102" s="557">
        <f t="shared" ca="1" si="410"/>
        <v>0</v>
      </c>
      <c r="SJ102" s="557">
        <f t="shared" ca="1" si="410"/>
        <v>0</v>
      </c>
      <c r="SK102" s="557">
        <f t="shared" ca="1" si="410"/>
        <v>0</v>
      </c>
      <c r="SL102" s="557">
        <f t="shared" ca="1" si="410"/>
        <v>0</v>
      </c>
      <c r="SM102" s="557">
        <f t="shared" ca="1" si="410"/>
        <v>0</v>
      </c>
      <c r="SN102" s="557">
        <f t="shared" ca="1" si="410"/>
        <v>0</v>
      </c>
      <c r="SO102" s="557">
        <f t="shared" ca="1" si="410"/>
        <v>0</v>
      </c>
      <c r="SP102" s="557">
        <f t="shared" ca="1" si="410"/>
        <v>0</v>
      </c>
      <c r="SQ102" s="557">
        <f t="shared" ca="1" si="410"/>
        <v>0</v>
      </c>
      <c r="SR102" s="557">
        <f t="shared" ca="1" si="411"/>
        <v>0</v>
      </c>
      <c r="SS102" s="557">
        <f t="shared" ca="1" si="411"/>
        <v>0</v>
      </c>
      <c r="ST102" s="557">
        <f t="shared" ca="1" si="411"/>
        <v>0</v>
      </c>
      <c r="SU102" s="557">
        <f t="shared" ca="1" si="411"/>
        <v>0</v>
      </c>
      <c r="SV102" s="557">
        <f t="shared" ca="1" si="411"/>
        <v>0</v>
      </c>
      <c r="SW102" s="557">
        <f t="shared" ca="1" si="411"/>
        <v>0</v>
      </c>
      <c r="SX102" s="557">
        <f t="shared" ca="1" si="411"/>
        <v>0</v>
      </c>
      <c r="SY102" s="557">
        <f t="shared" ca="1" si="411"/>
        <v>0</v>
      </c>
      <c r="SZ102" s="557">
        <f t="shared" ca="1" si="411"/>
        <v>0</v>
      </c>
      <c r="TA102" s="557">
        <f t="shared" ca="1" si="411"/>
        <v>0</v>
      </c>
      <c r="TB102" s="557">
        <f t="shared" ca="1" si="412"/>
        <v>0</v>
      </c>
      <c r="TC102" s="557">
        <f t="shared" ca="1" si="412"/>
        <v>0</v>
      </c>
      <c r="TD102" s="557">
        <f t="shared" ca="1" si="412"/>
        <v>0</v>
      </c>
      <c r="TE102" s="557">
        <f t="shared" ca="1" si="412"/>
        <v>0</v>
      </c>
      <c r="TF102" s="557">
        <f t="shared" ca="1" si="412"/>
        <v>0</v>
      </c>
      <c r="TG102" s="557">
        <f t="shared" ca="1" si="412"/>
        <v>0</v>
      </c>
      <c r="TH102" s="557">
        <f t="shared" ca="1" si="412"/>
        <v>0</v>
      </c>
      <c r="TI102" s="557">
        <f t="shared" ca="1" si="412"/>
        <v>0</v>
      </c>
      <c r="TJ102" s="557">
        <f t="shared" ca="1" si="412"/>
        <v>0</v>
      </c>
      <c r="TK102" s="557">
        <f t="shared" ca="1" si="412"/>
        <v>0</v>
      </c>
      <c r="TL102" s="557">
        <f t="shared" ca="1" si="413"/>
        <v>0</v>
      </c>
      <c r="TM102" s="557">
        <f t="shared" ca="1" si="413"/>
        <v>0</v>
      </c>
      <c r="TN102" s="557">
        <f t="shared" ca="1" si="413"/>
        <v>0</v>
      </c>
      <c r="TO102" s="557">
        <f t="shared" ca="1" si="413"/>
        <v>0</v>
      </c>
      <c r="TP102" s="557">
        <f t="shared" ca="1" si="413"/>
        <v>0</v>
      </c>
      <c r="TQ102" s="557">
        <f t="shared" ca="1" si="413"/>
        <v>0</v>
      </c>
      <c r="TR102" s="557">
        <f t="shared" ca="1" si="413"/>
        <v>0</v>
      </c>
      <c r="TS102" s="557">
        <f t="shared" ca="1" si="413"/>
        <v>0</v>
      </c>
      <c r="TT102" s="557">
        <f t="shared" ca="1" si="413"/>
        <v>0</v>
      </c>
      <c r="TU102" s="557">
        <f t="shared" ca="1" si="413"/>
        <v>0</v>
      </c>
      <c r="TV102" s="557">
        <f t="shared" ca="1" si="414"/>
        <v>0</v>
      </c>
      <c r="TW102" s="557">
        <f t="shared" ca="1" si="414"/>
        <v>0</v>
      </c>
      <c r="TX102" s="557">
        <f t="shared" ca="1" si="414"/>
        <v>0</v>
      </c>
      <c r="TY102" s="557">
        <f t="shared" ca="1" si="414"/>
        <v>0</v>
      </c>
      <c r="TZ102" s="557">
        <f t="shared" ca="1" si="414"/>
        <v>0</v>
      </c>
      <c r="UA102" s="557">
        <f t="shared" ca="1" si="414"/>
        <v>0</v>
      </c>
      <c r="UB102" s="557">
        <f t="shared" ca="1" si="414"/>
        <v>0</v>
      </c>
      <c r="UC102" s="557">
        <f t="shared" ca="1" si="414"/>
        <v>0</v>
      </c>
      <c r="UD102" s="557">
        <f t="shared" ca="1" si="414"/>
        <v>0</v>
      </c>
      <c r="UE102" s="557">
        <f t="shared" ca="1" si="414"/>
        <v>0</v>
      </c>
      <c r="UF102" s="557">
        <f t="shared" ca="1" si="415"/>
        <v>0</v>
      </c>
      <c r="UG102" s="557">
        <f t="shared" ca="1" si="415"/>
        <v>0</v>
      </c>
      <c r="UH102" s="557">
        <f t="shared" ca="1" si="415"/>
        <v>0</v>
      </c>
      <c r="UI102" s="557">
        <f t="shared" ca="1" si="415"/>
        <v>0</v>
      </c>
      <c r="UJ102" s="557">
        <f t="shared" ca="1" si="415"/>
        <v>0</v>
      </c>
      <c r="UK102" s="557">
        <f t="shared" ca="1" si="415"/>
        <v>0</v>
      </c>
      <c r="UL102" s="557">
        <f t="shared" ca="1" si="415"/>
        <v>0</v>
      </c>
      <c r="UM102" s="557">
        <f t="shared" ca="1" si="415"/>
        <v>0</v>
      </c>
      <c r="UN102" s="557">
        <f t="shared" ca="1" si="415"/>
        <v>0</v>
      </c>
      <c r="UO102" s="557">
        <f t="shared" ca="1" si="415"/>
        <v>0</v>
      </c>
      <c r="UP102" s="557">
        <f t="shared" ca="1" si="415"/>
        <v>0</v>
      </c>
      <c r="UQ102" s="557">
        <f t="shared" ca="1" si="415"/>
        <v>0</v>
      </c>
      <c r="UR102" s="557">
        <f t="shared" ca="1" si="415"/>
        <v>0</v>
      </c>
      <c r="US102" s="557">
        <f t="shared" ca="1" si="415"/>
        <v>0</v>
      </c>
      <c r="UT102" s="557">
        <f t="shared" ca="1" si="415"/>
        <v>0</v>
      </c>
      <c r="UU102" s="557">
        <f t="shared" ca="1" si="415"/>
        <v>0</v>
      </c>
      <c r="UV102" s="557">
        <f t="shared" ca="1" si="445"/>
        <v>0</v>
      </c>
      <c r="UW102" s="557">
        <f t="shared" ca="1" si="445"/>
        <v>0</v>
      </c>
      <c r="UX102" s="557">
        <f t="shared" ca="1" si="445"/>
        <v>0</v>
      </c>
      <c r="UY102" s="557">
        <f t="shared" ca="1" si="445"/>
        <v>0</v>
      </c>
      <c r="UZ102" s="557">
        <f t="shared" ca="1" si="445"/>
        <v>0</v>
      </c>
      <c r="VA102" s="557">
        <f t="shared" ca="1" si="445"/>
        <v>0</v>
      </c>
      <c r="VB102" s="557">
        <f t="shared" ca="1" si="445"/>
        <v>0</v>
      </c>
      <c r="VC102" s="557">
        <f t="shared" ca="1" si="445"/>
        <v>0</v>
      </c>
      <c r="VD102" s="557">
        <f t="shared" ca="1" si="445"/>
        <v>0</v>
      </c>
      <c r="VE102" s="557">
        <f t="shared" ca="1" si="445"/>
        <v>0</v>
      </c>
      <c r="VF102" s="557">
        <f t="shared" ca="1" si="445"/>
        <v>0</v>
      </c>
      <c r="VG102" s="557">
        <f t="shared" ca="1" si="445"/>
        <v>0</v>
      </c>
      <c r="VH102" s="557">
        <f t="shared" ca="1" si="445"/>
        <v>0</v>
      </c>
      <c r="VI102" s="557">
        <f t="shared" ca="1" si="445"/>
        <v>0</v>
      </c>
      <c r="VJ102" s="557">
        <f t="shared" ca="1" si="445"/>
        <v>0</v>
      </c>
      <c r="VK102" s="557">
        <f t="shared" ca="1" si="445"/>
        <v>0</v>
      </c>
      <c r="VL102" s="557">
        <f t="shared" ca="1" si="444"/>
        <v>0</v>
      </c>
      <c r="VM102" s="557">
        <f t="shared" ca="1" si="444"/>
        <v>0</v>
      </c>
      <c r="VN102" s="557">
        <f t="shared" ca="1" si="444"/>
        <v>0</v>
      </c>
      <c r="VO102" s="557">
        <f t="shared" ca="1" si="444"/>
        <v>0</v>
      </c>
      <c r="VP102" s="189">
        <f t="shared" ca="1" si="301"/>
        <v>0</v>
      </c>
      <c r="VQ102" s="189">
        <f t="shared" ca="1" si="301"/>
        <v>0</v>
      </c>
      <c r="VR102" s="189">
        <f t="shared" ca="1" si="301"/>
        <v>0</v>
      </c>
      <c r="VS102" s="189">
        <f t="shared" ca="1" si="301"/>
        <v>0</v>
      </c>
      <c r="VT102" s="189">
        <f t="shared" ca="1" si="301"/>
        <v>0</v>
      </c>
      <c r="VU102" s="230">
        <f t="shared" ca="1" si="302"/>
        <v>0</v>
      </c>
      <c r="VV102" s="189">
        <f t="shared" ca="1" si="303"/>
        <v>0</v>
      </c>
      <c r="VW102" s="189">
        <f t="shared" ca="1" si="303"/>
        <v>0</v>
      </c>
      <c r="VX102" s="189">
        <f t="shared" ca="1" si="303"/>
        <v>0</v>
      </c>
      <c r="VY102" s="189">
        <f t="shared" ca="1" si="303"/>
        <v>0</v>
      </c>
      <c r="VZ102" s="189">
        <f t="shared" ca="1" si="303"/>
        <v>0</v>
      </c>
      <c r="WA102" s="230">
        <f t="shared" ca="1" si="304"/>
        <v>0</v>
      </c>
      <c r="WB102" s="231">
        <f t="shared" ca="1" si="305"/>
        <v>0</v>
      </c>
      <c r="WC102" s="231">
        <f t="shared" ca="1" si="305"/>
        <v>0</v>
      </c>
      <c r="WD102" s="231">
        <f t="shared" ca="1" si="305"/>
        <v>0</v>
      </c>
      <c r="WE102" s="231">
        <f t="shared" ca="1" si="305"/>
        <v>0</v>
      </c>
      <c r="WF102" s="544">
        <f t="shared" ca="1" si="306"/>
        <v>0</v>
      </c>
      <c r="WG102" s="231">
        <f t="shared" ca="1" si="307"/>
        <v>0</v>
      </c>
      <c r="WH102" s="231">
        <f t="shared" ca="1" si="307"/>
        <v>0</v>
      </c>
      <c r="WI102" s="231">
        <f t="shared" ca="1" si="307"/>
        <v>0</v>
      </c>
      <c r="WJ102" s="231">
        <f t="shared" ca="1" si="307"/>
        <v>0</v>
      </c>
      <c r="WK102" s="544">
        <f t="shared" ca="1" si="459"/>
        <v>0</v>
      </c>
      <c r="WL102" s="544">
        <f t="shared" ca="1" si="459"/>
        <v>0</v>
      </c>
      <c r="WM102" s="544">
        <f t="shared" ca="1" si="459"/>
        <v>0</v>
      </c>
      <c r="WN102" s="544">
        <f t="shared" ca="1" si="446"/>
        <v>0</v>
      </c>
      <c r="WO102" s="544">
        <f t="shared" ca="1" si="446"/>
        <v>0</v>
      </c>
      <c r="WP102" s="544">
        <f t="shared" ca="1" si="446"/>
        <v>0</v>
      </c>
      <c r="WQ102" s="544">
        <f t="shared" ca="1" si="446"/>
        <v>0</v>
      </c>
      <c r="WR102" s="535" cm="1">
        <f t="array" aca="1" ref="WR102" ca="1">INDEX(WR$13:WR101,$B102+1,1)</f>
        <v>0</v>
      </c>
      <c r="WS102" s="411">
        <f t="shared" ca="1" si="309"/>
        <v>67</v>
      </c>
      <c r="WT102" s="18"/>
      <c r="WU102" s="535" cm="1">
        <f t="array" aca="1" ref="WU102" ca="1">INDEX(WU$13:WU101,$B102+1,1)</f>
        <v>0</v>
      </c>
      <c r="WV102" s="411">
        <f t="shared" si="310"/>
        <v>0</v>
      </c>
      <c r="WW102" s="535" cm="1">
        <f t="array" aca="1" ref="WW102" ca="1">INDEX(WW$13:WW101,$B102+1,1)</f>
        <v>0</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535" t="str" cm="1">
        <f t="array" aca="1" ref="XH102" ca="1">INDEX(XH$13:XH101,$B102+1,1)</f>
        <v>-</v>
      </c>
      <c r="XI102" s="535" t="str" cm="1">
        <f t="array" aca="1" ref="XI102" ca="1">INDEX(XI$13:XI101,$B102+1,1)</f>
        <v>-</v>
      </c>
      <c r="XJ102" s="535" t="str" cm="1">
        <f t="array" aca="1" ref="XJ102" ca="1">INDEX(XJ$13:XJ101,$B102+1,1)</f>
        <v>-</v>
      </c>
      <c r="XK102" s="535" t="str" cm="1">
        <f t="array" aca="1" ref="XK102" ca="1">INDEX(XK$13:XK101,$B102+1,1)</f>
        <v>-</v>
      </c>
      <c r="XL102" s="535" t="str" cm="1">
        <f t="array" aca="1" ref="XL102" ca="1">INDEX(XL$13:XL101,$B102+1,1)</f>
        <v>-</v>
      </c>
      <c r="XM102" s="535" t="str" cm="1">
        <f t="array" aca="1" ref="XM102" ca="1">INDEX(XM$13:XM101,$B102+1,1)</f>
        <v>-</v>
      </c>
      <c r="XN102" s="18"/>
      <c r="XO102" s="411" t="b">
        <f t="shared" ca="1" si="311"/>
        <v>0</v>
      </c>
      <c r="XP102" s="535" t="str" cm="1">
        <f t="array" aca="1" ref="XP102" ca="1">INDEX(XP$13:XP101,$B102+1,1)</f>
        <v>-</v>
      </c>
      <c r="XQ102" s="535" t="str" cm="1">
        <f t="array" aca="1" ref="XQ102" ca="1">INDEX(XQ$13:XQ101,$B102+1,1)</f>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411">
        <f t="shared" ca="1" si="312"/>
        <v>0.35</v>
      </c>
      <c r="XW102" s="535" cm="1">
        <f t="array" aca="1" ref="XW102" ca="1">INDEX(XW$13:XW101,$B102+1,1)</f>
        <v>0</v>
      </c>
      <c r="XX102" s="535" cm="1">
        <f t="array" aca="1" ref="XX102" ca="1">INDEX(XX$13:XX101,$B102+1,1)</f>
        <v>0</v>
      </c>
      <c r="XY102" s="535" cm="1">
        <f t="array" aca="1" ref="XY102" ca="1">INDEX(XY$13:XY101,$B102+1,1)</f>
        <v>1</v>
      </c>
      <c r="XZ102" s="535" cm="1">
        <f t="array" aca="1" ref="XZ102" ca="1">INDEX(XZ$13:XZ101,$B102+1,1)</f>
        <v>0</v>
      </c>
      <c r="YA102" s="535" t="str" cm="1">
        <f t="array" aca="1" ref="YA102" ca="1">INDEX(YA$13:YA101,$B102+1,1)</f>
        <v>-</v>
      </c>
      <c r="YB102" s="545" cm="1">
        <f t="array" aca="1" ref="YB102" ca="1">INDEX(i.AgeJ,$AD102,1)</f>
        <v>0</v>
      </c>
      <c r="YC102" s="535" t="str" cm="1">
        <f t="array" aca="1" ref="YC102" ca="1">INDEX(YC$13:YC101,$B102+1,1)</f>
        <v>-</v>
      </c>
      <c r="YD102" s="411" t="str">
        <f t="shared" si="313"/>
        <v>-</v>
      </c>
      <c r="YE102" s="411" t="str">
        <f t="shared" si="313"/>
        <v>-</v>
      </c>
      <c r="YF102" s="535" t="str" cm="1">
        <f t="array" aca="1" ref="YF102" ca="1">INDEX(YF$13:YF101,$B102+1,1)</f>
        <v>-</v>
      </c>
      <c r="YG102" s="535" t="str" cm="1">
        <f t="array" aca="1" ref="YG102" ca="1">INDEX(YG$13:YG101,$B102+1,1)</f>
        <v>-</v>
      </c>
      <c r="YH102" s="535" t="str" cm="1">
        <f t="array" aca="1" ref="YH102" ca="1">INDEX(YH$13:YH101,$B102+1,1)</f>
        <v>-</v>
      </c>
      <c r="YI102" s="535" t="str" cm="1">
        <f t="array" aca="1" ref="YI102" ca="1">INDEX(YI$13:YI101,$B102+1,1)</f>
        <v>-</v>
      </c>
      <c r="YJ102" s="535" t="str" cm="1">
        <f t="array" aca="1" ref="YJ102" ca="1">INDEX(YJ$13:YJ101,$B102+1,1)</f>
        <v>-</v>
      </c>
      <c r="YK102" s="535" t="b" cm="1">
        <f t="array" aca="1" ref="YK102" ca="1">INDEX(YK$13:YK101,$B102+1,1)</f>
        <v>1</v>
      </c>
      <c r="YL102" s="535" t="str" cm="1">
        <f t="array" aca="1" ref="YL102" ca="1">INDEX(YL$13:YL101,$B102+1,1)</f>
        <v>-</v>
      </c>
      <c r="YM102" s="535" cm="1">
        <f t="array" aca="1" ref="YM102" ca="1">INDEX(YM$13:YM101,$B102+1,1)</f>
        <v>0</v>
      </c>
      <c r="YN102" s="535" cm="1">
        <f t="array" aca="1" ref="YN102" ca="1">INDEX(YN$13:YN101,$B102+1,1)</f>
        <v>0</v>
      </c>
      <c r="YO102" s="535" cm="1">
        <f t="array" aca="1" ref="YO102" ca="1">INDEX(YO$13:YO101,$B102+1,1)</f>
        <v>0</v>
      </c>
      <c r="YP102" s="18"/>
      <c r="YQ102" s="411">
        <f t="shared" si="314"/>
        <v>50</v>
      </c>
      <c r="YR102" s="411">
        <f t="shared" si="314"/>
        <v>50</v>
      </c>
      <c r="YS102" s="411">
        <f t="shared" si="314"/>
        <v>50</v>
      </c>
      <c r="YT102" s="411">
        <f t="shared" si="314"/>
        <v>50</v>
      </c>
      <c r="YU102" s="535" cm="1">
        <f t="array" aca="1" ref="YU102" ca="1">INDEX(YU$13:YU101,$B102+1,1)</f>
        <v>1</v>
      </c>
      <c r="YV102" s="535" cm="1">
        <f t="array" aca="1" ref="YV102" ca="1">INDEX(YV$13:YV101,$B102+1,1)</f>
        <v>1</v>
      </c>
      <c r="YW102" s="535" cm="1">
        <f t="array" aca="1" ref="YW102" ca="1">INDEX(YW$13:YW101,$B102+1,1)</f>
        <v>1</v>
      </c>
      <c r="YX102" s="535" cm="1">
        <f t="array" aca="1" ref="YX102" ca="1">INDEX(YX$13:YX101,$B102+1,1)</f>
        <v>1</v>
      </c>
      <c r="YY102" s="535" t="str" cm="1">
        <f t="array" aca="1" ref="YY102" ca="1">INDEX(YY$13:YY101,$B102+1,1)</f>
        <v>-</v>
      </c>
      <c r="YZ102" s="535" t="str" cm="1">
        <f t="array" aca="1" ref="YZ102" ca="1">INDEX(YZ$13:YZ101,$B102+1,1)</f>
        <v>-</v>
      </c>
      <c r="ZA102" s="535" t="str" cm="1">
        <f t="array" aca="1" ref="ZA102" ca="1">INDEX(ZA$13:ZA101,$B102+1,1)</f>
        <v>-</v>
      </c>
      <c r="ZB102" s="535" t="str" cm="1">
        <f t="array" aca="1" ref="ZB102" ca="1">INDEX(ZB$13:ZB101,$B102+1,1)</f>
        <v>-</v>
      </c>
      <c r="ZC102" s="535" t="str" cm="1">
        <f t="array" aca="1" ref="ZC102" ca="1">INDEX(ZC$13:ZC101,$B102+1,1)</f>
        <v>-</v>
      </c>
      <c r="ZD102" s="18"/>
      <c r="ZE102" s="411">
        <f t="shared" ca="1" si="315"/>
        <v>1</v>
      </c>
      <c r="ZF102" s="18"/>
      <c r="ZG102" s="535" t="str" cm="1">
        <f t="array" aca="1" ref="ZG102" ca="1">INDEX(ZG$13:ZG101,$B102+1,1)</f>
        <v>-</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43">
        <f t="shared" ca="1" si="316"/>
        <v>652</v>
      </c>
      <c r="ZP102" s="543">
        <f t="shared" ca="1" si="316"/>
        <v>686</v>
      </c>
      <c r="ZQ102" s="543">
        <f t="shared" ca="1" si="316"/>
        <v>721</v>
      </c>
      <c r="ZR102" s="459">
        <f t="shared" ca="1" si="317"/>
        <v>469</v>
      </c>
      <c r="ZS102" s="459">
        <f t="shared" ca="1" si="317"/>
        <v>504</v>
      </c>
      <c r="ZT102" s="459">
        <f t="shared" ca="1" si="317"/>
        <v>539</v>
      </c>
      <c r="ZU102" s="459">
        <f t="shared" ca="1" si="318"/>
        <v>385</v>
      </c>
      <c r="ZV102" s="459">
        <f t="shared" ca="1" si="318"/>
        <v>420</v>
      </c>
      <c r="ZW102" s="459">
        <f t="shared" ca="1" si="318"/>
        <v>455</v>
      </c>
      <c r="ZX102" s="535" t="str" cm="1">
        <f t="array" aca="1" ref="ZX102" ca="1">INDEX(ZX$13:ZX101,$B102+1,1)</f>
        <v>-</v>
      </c>
      <c r="ZY102" s="535" t="str" cm="1">
        <f t="array" aca="1" ref="ZY102" ca="1">INDEX(ZY$13:ZY101,$B102+1,1)</f>
        <v>-</v>
      </c>
      <c r="ZZ102" s="535" t="str" cm="1">
        <f t="array" aca="1" ref="ZZ102" ca="1">INDEX(ZZ$13:ZZ101,$B102+1,1)</f>
        <v>-</v>
      </c>
      <c r="AAA102" s="535" t="str" cm="1">
        <f t="array" aca="1" ref="AAA102" ca="1">INDEX(AAA$13:AAA101,$B102+1,1)</f>
        <v>-</v>
      </c>
      <c r="AAB102" s="535" t="str" cm="1">
        <f t="array" aca="1" ref="AAB102" ca="1">INDEX(AAB$13:AAB101,$B102+1,1)</f>
        <v>-</v>
      </c>
      <c r="AAC102" s="535" t="str" cm="1">
        <f t="array" aca="1" ref="AAC102" ca="1">INDEX(AAC$13:AAC101,$B102+1,1)</f>
        <v>-</v>
      </c>
      <c r="AAD102" s="535" t="str" cm="1">
        <f t="array" aca="1" ref="AAD102" ca="1">INDEX(AAD$13:AAD101,$B102+1,1)</f>
        <v>-</v>
      </c>
      <c r="AAE102" s="535" t="str" cm="1">
        <f t="array" aca="1" ref="AAE102" ca="1">INDEX(AAE$13:AAE101,$B102+1,1)</f>
        <v>-</v>
      </c>
      <c r="AAF102" s="535" t="str" cm="1">
        <f t="array" aca="1" ref="AAF102" ca="1">INDEX(AAF$13:AAF101,$B102+1,1)</f>
        <v>-</v>
      </c>
      <c r="AAG102" s="535" t="str" cm="1">
        <f t="array" aca="1" ref="AAG102" ca="1">INDEX(AAG$13:AAG101,$B102+1,1)</f>
        <v>-</v>
      </c>
      <c r="AAH102" s="535" t="str" cm="1">
        <f t="array" aca="1" ref="AAH102" ca="1">INDEX(AAH$13:AAH101,$B102+1,1)</f>
        <v>-</v>
      </c>
      <c r="AAI102" s="535" t="str" cm="1">
        <f t="array" aca="1" ref="AAI102" ca="1">INDEX(AAI$13:AAI101,$B102+1,1)</f>
        <v>-</v>
      </c>
      <c r="AAJ102" s="535" t="str" cm="1">
        <f t="array" aca="1" ref="AAJ102" ca="1">INDEX(AAJ$13:AAJ101,$B102+1,1)</f>
        <v>-</v>
      </c>
      <c r="AAK102" s="535" t="str" cm="1">
        <f t="array" aca="1" ref="AAK102" ca="1">INDEX(AAK$13:AAK101,$B102+1,1)</f>
        <v>-</v>
      </c>
      <c r="AAL102" s="535" cm="1">
        <f t="array" aca="1" ref="AAL102" ca="1">INDEX(AAL$13:AAL101,$B102+1,1)</f>
        <v>0</v>
      </c>
      <c r="AAM102" s="535" t="str" cm="1">
        <f t="array" aca="1" ref="AAM102" ca="1">INDEX(AAM$13:AAM101,$B102+1,1)</f>
        <v>-</v>
      </c>
      <c r="AAN102" s="535" t="str" cm="1">
        <f t="array" aca="1" ref="AAN102" ca="1">INDEX(AAN$13:AAN101,$B102+1,1)</f>
        <v>-</v>
      </c>
      <c r="AAO102" s="535" t="str" cm="1">
        <f t="array" aca="1" ref="AAO102" ca="1">INDEX(AAO$13:AAO101,$B102+1,1)</f>
        <v>-</v>
      </c>
      <c r="AAP102" s="535" t="str" cm="1">
        <f t="array" aca="1" ref="AAP102" ca="1">INDEX(AAP$13:AAP101,$B102+1,1)</f>
        <v>-</v>
      </c>
      <c r="AAQ102" s="535" t="str" cm="1">
        <f t="array" aca="1" ref="AAQ102" ca="1">INDEX(AAQ$13:AAQ101,$B102+1,1)</f>
        <v>-</v>
      </c>
      <c r="AAR102" s="535" cm="1">
        <f t="array" aca="1" ref="AAR102" ca="1">INDEX(AAR$13:AAR101,$B102+1,1)</f>
        <v>0</v>
      </c>
      <c r="AAS102" s="535" t="str" cm="1">
        <f t="array" aca="1" ref="AAS102" ca="1">INDEX(AAS$13:AAS101,$B102+1,1)</f>
        <v>-</v>
      </c>
      <c r="AAT102" s="535" t="str" cm="1">
        <f t="array" aca="1" ref="AAT102" ca="1">INDEX(AAT$13:AAT101,$B102+1,1)</f>
        <v>-</v>
      </c>
      <c r="AAU102" s="535" t="str" cm="1">
        <f t="array" aca="1" ref="AAU102" ca="1">INDEX(AAU$13:AAU101,$B102+1,1)</f>
        <v>-</v>
      </c>
      <c r="AAV102" s="535" cm="1">
        <f t="array" aca="1" ref="AAV102" ca="1">INDEX(AAV$13:AAV101,$B102+1,1)</f>
        <v>1</v>
      </c>
      <c r="AAW102" s="535" cm="1">
        <f t="array" aca="1" ref="AAW102" ca="1">INDEX(AAW$13:AAW101,$B102+1,1)</f>
        <v>1</v>
      </c>
      <c r="AAX102" s="535" t="str" cm="1">
        <f t="array" aca="1" ref="AAX102" ca="1">INDEX(AAX$13:AAX101,$B102+1,1)</f>
        <v>-</v>
      </c>
      <c r="AAY102" s="535" t="str" cm="1">
        <f t="array" aca="1" ref="AAY102" ca="1">INDEX(AAY$13:AAY101,$B102+1,1)</f>
        <v>-</v>
      </c>
      <c r="AAZ102" s="535" t="str" cm="1">
        <f t="array" aca="1" ref="AAZ102" ca="1">INDEX(AAZ$13:AAZ101,$B102+1,1)</f>
        <v>-</v>
      </c>
      <c r="ABA102" s="535" t="str" cm="1">
        <f t="array" aca="1" ref="ABA102" ca="1">INDEX(ABA$13:ABA101,$B102+1,1)</f>
        <v>-</v>
      </c>
      <c r="ABB102" s="535" t="str" cm="1">
        <f t="array" aca="1" ref="ABB102" ca="1">INDEX(ABB$13:ABB101,$B102+1,1)</f>
        <v>-</v>
      </c>
      <c r="ABC102" s="535" t="str" cm="1">
        <f t="array" aca="1" ref="ABC102" ca="1">INDEX(ABC$13:ABC101,$B102+1,1)</f>
        <v>-</v>
      </c>
      <c r="ABD102" s="535" t="str" cm="1">
        <f t="array" aca="1" ref="ABD102" ca="1">INDEX(ABD$13:ABD101,$B102+1,1)</f>
        <v>-</v>
      </c>
      <c r="ABE102" s="535" t="str" cm="1">
        <f t="array" aca="1" ref="ABE102" ca="1">INDEX(ABE$13:ABE101,$B102+1,1)</f>
        <v>-</v>
      </c>
      <c r="ABF102" s="535" t="str" cm="1">
        <f t="array" aca="1" ref="ABF102" ca="1">INDEX(ABF$13:ABF101,$B102+1,1)</f>
        <v>-</v>
      </c>
      <c r="ABG102" s="535" t="str" cm="1">
        <f t="array" aca="1" ref="ABG102" ca="1">INDEX(ABG$13:ABG101,$B102+1,1)</f>
        <v>-</v>
      </c>
      <c r="ABH102" s="535" t="str" cm="1">
        <f t="array" aca="1" ref="ABH102" ca="1">INDEX(ABH$13:ABH101,$B102+1,1)</f>
        <v>-</v>
      </c>
      <c r="ABI102" s="535" t="str" cm="1">
        <f t="array" aca="1" ref="ABI102" ca="1">INDEX(ABI$13:ABI101,$B102+1,1)</f>
        <v>-</v>
      </c>
      <c r="ABJ102" s="535" t="str" cm="1">
        <f t="array" aca="1" ref="ABJ102" ca="1">INDEX(ABJ$13:ABJ101,$B102+1,1)</f>
        <v>-</v>
      </c>
      <c r="ABK102" s="18"/>
      <c r="ABL102" s="545" t="str">
        <f t="shared" ca="1" si="439"/>
        <v>-</v>
      </c>
      <c r="ABM102" s="545" t="str">
        <f t="shared" ca="1" si="439"/>
        <v>-</v>
      </c>
      <c r="ABN102" s="545" t="str">
        <f t="shared" ca="1" si="439"/>
        <v>-</v>
      </c>
      <c r="ABO102" s="545" t="str">
        <f t="shared" ca="1" si="439"/>
        <v>-</v>
      </c>
      <c r="ABP102" s="545" t="str">
        <f t="shared" ca="1" si="439"/>
        <v>-</v>
      </c>
      <c r="ABQ102" s="545" t="str">
        <f t="shared" ca="1" si="417"/>
        <v>-</v>
      </c>
      <c r="ABR102" s="545" t="str">
        <f t="shared" ca="1" si="417"/>
        <v>-</v>
      </c>
      <c r="ABS102" s="545" t="str">
        <f t="shared" ca="1" si="417"/>
        <v>-</v>
      </c>
      <c r="ABT102" s="545" t="str">
        <f t="shared" ca="1" si="417"/>
        <v>-</v>
      </c>
      <c r="ABU102" s="545" t="str">
        <f t="shared" ca="1" si="417"/>
        <v>-</v>
      </c>
      <c r="ABV102" s="545" t="str">
        <f t="shared" ca="1" si="417"/>
        <v>-</v>
      </c>
      <c r="ABW102" s="545" t="str">
        <f t="shared" ca="1" si="417"/>
        <v>-</v>
      </c>
      <c r="ABX102" s="545" t="str">
        <f t="shared" ca="1" si="417"/>
        <v>-</v>
      </c>
      <c r="ABY102" s="545" t="str">
        <f t="shared" ca="1" si="417"/>
        <v>-</v>
      </c>
      <c r="ABZ102" s="545" t="str">
        <f t="shared" ca="1" si="417"/>
        <v>-</v>
      </c>
      <c r="ACA102" s="545" t="str">
        <f t="shared" ca="1" si="418"/>
        <v>-</v>
      </c>
      <c r="ACB102" s="545" t="str">
        <f t="shared" ca="1" si="418"/>
        <v>-</v>
      </c>
      <c r="ACC102" s="545" t="b">
        <f t="shared" ca="1" si="418"/>
        <v>1</v>
      </c>
      <c r="ACD102" s="545" t="str">
        <f t="shared" ca="1" si="418"/>
        <v>-</v>
      </c>
      <c r="ACE102" s="545" t="str">
        <f t="shared" ca="1" si="418"/>
        <v>-</v>
      </c>
      <c r="ACF102" s="545" t="str">
        <f t="shared" ca="1" si="418"/>
        <v>-</v>
      </c>
      <c r="ACG102" s="545" t="str">
        <f t="shared" ca="1" si="418"/>
        <v>-</v>
      </c>
      <c r="ACH102" s="545" t="str">
        <f t="shared" ca="1" si="418"/>
        <v>-</v>
      </c>
      <c r="ACI102" s="545" t="str">
        <f t="shared" ca="1" si="418"/>
        <v>-</v>
      </c>
      <c r="ACJ102" s="545" t="str">
        <f t="shared" ca="1" si="418"/>
        <v>-</v>
      </c>
      <c r="ACK102" s="545" t="str">
        <f t="shared" ca="1" si="419"/>
        <v>-</v>
      </c>
      <c r="ACL102" s="545" t="str">
        <f t="shared" ca="1" si="419"/>
        <v>-</v>
      </c>
      <c r="ACM102" s="545" t="str">
        <f t="shared" ca="1" si="419"/>
        <v>-</v>
      </c>
      <c r="ACN102" s="545" t="str">
        <f t="shared" ca="1" si="419"/>
        <v>-</v>
      </c>
      <c r="ACO102" s="545" t="str">
        <f t="shared" ca="1" si="419"/>
        <v>-</v>
      </c>
      <c r="ACP102" s="545" t="str">
        <f t="shared" ca="1" si="419"/>
        <v>-</v>
      </c>
      <c r="ACQ102" s="545" t="str">
        <f t="shared" ca="1" si="419"/>
        <v>-</v>
      </c>
      <c r="ACR102" s="545" t="str">
        <f t="shared" ca="1" si="419"/>
        <v>-</v>
      </c>
      <c r="ACS102" s="545" t="str">
        <f t="shared" ca="1" si="419"/>
        <v>-</v>
      </c>
      <c r="ACT102" s="545" t="str">
        <f t="shared" ca="1" si="419"/>
        <v>-</v>
      </c>
      <c r="ACU102" s="545" t="b">
        <f t="shared" ca="1" si="420"/>
        <v>1</v>
      </c>
      <c r="ACV102" s="545" t="str">
        <f t="shared" ca="1" si="420"/>
        <v>-</v>
      </c>
      <c r="ACW102" s="545" t="str">
        <f t="shared" ca="1" si="420"/>
        <v>-</v>
      </c>
      <c r="ACX102" s="545" t="str">
        <f t="shared" ca="1" si="420"/>
        <v>-</v>
      </c>
      <c r="ACY102" s="545" t="str">
        <f t="shared" ca="1" si="420"/>
        <v>-</v>
      </c>
      <c r="ACZ102" s="545" t="str">
        <f t="shared" ca="1" si="420"/>
        <v>-</v>
      </c>
      <c r="ADA102" s="545" t="str">
        <f t="shared" ca="1" si="420"/>
        <v>-</v>
      </c>
      <c r="ADB102" s="545" t="str">
        <f t="shared" ca="1" si="420"/>
        <v>-</v>
      </c>
      <c r="ADC102" s="545" t="str">
        <f t="shared" ca="1" si="420"/>
        <v>-</v>
      </c>
      <c r="ADD102" s="545" t="str">
        <f t="shared" ca="1" si="420"/>
        <v>-</v>
      </c>
      <c r="ADE102" s="545" t="str">
        <f t="shared" ca="1" si="421"/>
        <v>-</v>
      </c>
      <c r="ADF102" s="545" t="str">
        <f t="shared" ca="1" si="421"/>
        <v>-</v>
      </c>
      <c r="ADG102" s="545" t="str">
        <f t="shared" ca="1" si="421"/>
        <v>-</v>
      </c>
      <c r="ADH102" s="545" t="str">
        <f t="shared" ca="1" si="421"/>
        <v>-</v>
      </c>
      <c r="ADI102" s="545" t="str">
        <f t="shared" ca="1" si="421"/>
        <v>-</v>
      </c>
      <c r="ADJ102" s="545" t="str">
        <f t="shared" ca="1" si="421"/>
        <v>-</v>
      </c>
      <c r="ADK102" s="545" t="str">
        <f t="shared" ca="1" si="421"/>
        <v>-</v>
      </c>
      <c r="ADL102" s="545" t="str">
        <f t="shared" ca="1" si="421"/>
        <v>-</v>
      </c>
      <c r="ADM102" s="545" t="b">
        <f t="shared" ca="1" si="421"/>
        <v>1</v>
      </c>
      <c r="ADN102" s="545" t="str">
        <f t="shared" ca="1" si="421"/>
        <v>-</v>
      </c>
      <c r="ADO102" s="545" t="str">
        <f t="shared" ca="1" si="422"/>
        <v>-</v>
      </c>
      <c r="ADP102" s="545" t="str">
        <f t="shared" ca="1" si="422"/>
        <v>-</v>
      </c>
      <c r="ADQ102" s="545" t="str">
        <f t="shared" ca="1" si="422"/>
        <v>-</v>
      </c>
      <c r="ADR102" s="545" t="str">
        <f t="shared" ca="1" si="422"/>
        <v>-</v>
      </c>
      <c r="ADS102" s="545" t="str">
        <f t="shared" ca="1" si="422"/>
        <v>-</v>
      </c>
      <c r="ADT102" s="545" t="str">
        <f t="shared" ca="1" si="422"/>
        <v>-</v>
      </c>
      <c r="ADU102" s="545" t="str">
        <f t="shared" ca="1" si="422"/>
        <v>-</v>
      </c>
      <c r="ADV102" s="545" t="str">
        <f t="shared" ca="1" si="422"/>
        <v>-</v>
      </c>
      <c r="ADW102" s="545" t="str">
        <f t="shared" ca="1" si="422"/>
        <v>-</v>
      </c>
      <c r="ADX102" s="545" t="str">
        <f t="shared" ca="1" si="422"/>
        <v>-</v>
      </c>
      <c r="ADY102" s="545" t="str">
        <f t="shared" ca="1" si="423"/>
        <v>-</v>
      </c>
      <c r="ADZ102" s="545" t="str">
        <f t="shared" ca="1" si="423"/>
        <v>-</v>
      </c>
      <c r="AEA102" s="545" t="str">
        <f t="shared" ca="1" si="423"/>
        <v>-</v>
      </c>
      <c r="AEB102" s="545" t="str">
        <f t="shared" ca="1" si="423"/>
        <v>-</v>
      </c>
      <c r="AEC102" s="545" t="str">
        <f t="shared" ca="1" si="423"/>
        <v>-</v>
      </c>
      <c r="AED102" s="545" t="str">
        <f t="shared" ca="1" si="423"/>
        <v>-</v>
      </c>
      <c r="AEE102" s="545" t="b">
        <f t="shared" ca="1" si="423"/>
        <v>1</v>
      </c>
      <c r="AEF102" s="545" t="str">
        <f t="shared" ca="1" si="423"/>
        <v>-</v>
      </c>
      <c r="AEG102" s="545" t="str">
        <f t="shared" ca="1" si="423"/>
        <v>-</v>
      </c>
      <c r="AEH102" s="545" t="str">
        <f t="shared" ca="1" si="423"/>
        <v>-</v>
      </c>
      <c r="AEI102" s="545" t="str">
        <f t="shared" ca="1" si="424"/>
        <v>-</v>
      </c>
      <c r="AEJ102" s="545" t="str">
        <f t="shared" ca="1" si="424"/>
        <v>-</v>
      </c>
      <c r="AEK102" s="545" t="str">
        <f t="shared" ca="1" si="424"/>
        <v>-</v>
      </c>
      <c r="AEL102" s="545" t="str">
        <f t="shared" ca="1" si="424"/>
        <v>-</v>
      </c>
      <c r="AEM102" s="545" t="str">
        <f t="shared" ca="1" si="424"/>
        <v>-</v>
      </c>
      <c r="AEN102" s="545" t="str">
        <f t="shared" ca="1" si="424"/>
        <v>-</v>
      </c>
      <c r="AEO102" s="545" t="str">
        <f t="shared" ca="1" si="424"/>
        <v>-</v>
      </c>
      <c r="AEP102" s="545" t="str">
        <f t="shared" ca="1" si="424"/>
        <v>-</v>
      </c>
      <c r="AEQ102" s="545" t="str">
        <f t="shared" ca="1" si="424"/>
        <v>-</v>
      </c>
      <c r="AER102" s="545" t="str">
        <f t="shared" ca="1" si="424"/>
        <v>-</v>
      </c>
      <c r="AES102" s="545" t="str">
        <f t="shared" ca="1" si="425"/>
        <v>-</v>
      </c>
      <c r="AET102" s="545" t="str">
        <f t="shared" ca="1" si="425"/>
        <v>-</v>
      </c>
      <c r="AEU102" s="545" t="str">
        <f t="shared" ca="1" si="425"/>
        <v>-</v>
      </c>
      <c r="AEV102" s="545" t="str">
        <f t="shared" ca="1" si="425"/>
        <v>-</v>
      </c>
      <c r="AEW102" s="545" t="b">
        <f t="shared" ca="1" si="425"/>
        <v>1</v>
      </c>
      <c r="AEX102" s="535" cm="1">
        <f t="array" aca="1" ref="AEX102" ca="1">INDEX(AEX$13:AEX101,$B102+1,1)</f>
        <v>0</v>
      </c>
      <c r="AEY102" s="483">
        <v>0</v>
      </c>
    </row>
    <row r="103" spans="1:831" outlineLevel="2">
      <c r="A103" s="18">
        <f t="shared" si="221"/>
        <v>90</v>
      </c>
      <c r="B103" s="191">
        <f t="shared" ca="1" si="343"/>
        <v>51</v>
      </c>
      <c r="C103" s="458">
        <f t="shared" ca="1" si="225"/>
        <v>1200</v>
      </c>
      <c r="D103" s="119" t="str">
        <f t="shared" ca="1" si="226"/>
        <v>GSW</v>
      </c>
      <c r="E103" t="b">
        <v>1</v>
      </c>
      <c r="F103" t="b">
        <v>0</v>
      </c>
      <c r="G103" t="b">
        <f t="shared" si="447"/>
        <v>1</v>
      </c>
      <c r="H103" s="191">
        <f t="shared" ca="1" si="338"/>
        <v>39</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4</v>
      </c>
      <c r="N103" s="535" cm="1">
        <f t="array" aca="1" ref="N103" ca="1">INDEX(N$13:N102,$B103+1,1)</f>
        <v>3</v>
      </c>
      <c r="O103" s="535" cm="1">
        <f t="array" aca="1" ref="O103" ca="1">INDEX(O$13:O102,$B103+1,1)</f>
        <v>2</v>
      </c>
      <c r="P103" s="535" cm="1">
        <f t="array" aca="1" ref="P103" ca="1">INDEX(P$13:P102,$B103+1,1)</f>
        <v>0</v>
      </c>
      <c r="Q103" s="535" cm="1">
        <f t="array" aca="1" ref="Q103" ca="1">INDEX(Q$13:Q102,$B103+1,1)</f>
        <v>1</v>
      </c>
      <c r="R103" s="535" cm="1">
        <f t="array" aca="1" ref="R103" ca="1">INDEX(R$13:R102,$B103+1,1)</f>
        <v>1</v>
      </c>
      <c r="S103" s="535" cm="1">
        <f t="array" aca="1" ref="S103" ca="1">INDEX(S$13:S102,$B103+1,1)</f>
        <v>1</v>
      </c>
      <c r="T103" s="411">
        <f t="shared" ca="1" si="228"/>
        <v>2</v>
      </c>
      <c r="U103" s="411">
        <f t="shared" ca="1" si="228"/>
        <v>2</v>
      </c>
      <c r="V103" s="411">
        <f t="shared" ca="1" si="229"/>
        <v>2</v>
      </c>
      <c r="W103" s="777" t="b">
        <f t="shared" ca="1" si="230"/>
        <v>1</v>
      </c>
      <c r="X103" s="777" t="b">
        <f t="shared" ca="1" si="230"/>
        <v>1</v>
      </c>
      <c r="Y103" s="777" t="b">
        <f t="shared" ca="1" si="230"/>
        <v>1</v>
      </c>
      <c r="Z103" s="796" t="b" cm="1">
        <f t="array" aca="1" ref="Z103" ca="1">INDEX(Z$13:Z102,$B103+1,1)</f>
        <v>0</v>
      </c>
      <c r="AA103" s="411">
        <f t="shared" ca="1" si="328"/>
        <v>6</v>
      </c>
      <c r="AB103" s="411">
        <f t="shared" ca="1" si="231"/>
        <v>6</v>
      </c>
      <c r="AC103" s="535" cm="1">
        <f t="array" aca="1" ref="AC103" ca="1">INDEX(AC$13:AC102,$B103+1,1)</f>
        <v>6</v>
      </c>
      <c r="AD103" s="535" cm="1">
        <f t="array" aca="1" ref="AD103" ca="1">INDEX(AD$13:AD102,$B103+1,1)</f>
        <v>6</v>
      </c>
      <c r="AE103" s="535" cm="1">
        <f t="array" aca="1" ref="AE103" ca="1">INDEX(AE$13:AE102,$B103+1,1)</f>
        <v>0</v>
      </c>
      <c r="AF103" s="535" cm="1">
        <f t="array" aca="1" ref="AF103" ca="1">INDEX(AF$13:AF102,$B103+1,1)</f>
        <v>0</v>
      </c>
      <c r="AG103" s="535" cm="1">
        <f t="array" aca="1" ref="AG103" ca="1">INDEX(AG$13:AG102,$B103+1,1)</f>
        <v>0</v>
      </c>
      <c r="AH103" s="535" cm="1">
        <f t="array" aca="1" ref="AH103" ca="1">INDEX(AH$13:AH102,$B103+1,1)</f>
        <v>0</v>
      </c>
      <c r="AI103" s="87">
        <f t="shared" ca="1" si="350"/>
        <v>2</v>
      </c>
      <c r="AJ103" s="87">
        <f ca="1">INDEX(CHOOSE($N103,DataAutumn!i.AdultDrys,DataWinter!i.AdultDrys,DataSpring!i.AdultDrys),1,$T103)</f>
        <v>1</v>
      </c>
      <c r="AK103" s="535" cm="1">
        <f t="array" aca="1" ref="AK103" ca="1">INDEX(AK$13:AK102,$B103+1,1)</f>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807" t="s">
        <v>3226</v>
      </c>
      <c r="BA103" s="312" t="str">
        <f ca="1">LEFT(BA102,LEN($BA$57))     &amp;    TEXT($H103," 00000 ")        &amp;      INDEX(i.ModelStructure,$I103,1)    &amp;" "
&amp; $D103                &amp;    " Past" &amp; TEXT($XV103,"??0%;;??0%;    ") &amp; IF($DK103=0," SFM","")&amp;IF($DK103=1," MFM","")&amp;IF($DK103=7," Mat","")&amp;IF($DQ103=TRUE,"&amp;BBT","    ")              &amp;      " TOL"&amp;INDEX(i.TOL_Desc,1,$N103)
&amp; " Scan"&amp;$AK103       &amp;    CHOOSE($K103+1," CFS"," GFS"," NFS")
&amp; " RR"&amp;TEXT(SUM($FD103:$FE103),"+00%;-00%;    ;@")
&amp; " EL"&amp;IF($EZ103="-","_Opt",TEXT($EZ103,"000%"))
&amp; " Emptys_"&amp;CHOOSE($AI103,"Free  ","Retain","Sell  ","Single")
&amp; " ("&amp;IF(OR($ZH103,AND($ZH103="-",$DD103)),"P","E")   &amp;IF(OR($ZJ103,AND($ZJ103="-",$DE103)),"T","t")        &amp;     "_F"&amp;IF($AAG103&lt;&gt;FALSE,3,0)+COUNTIF($ZY103:$AAC103,TRUE)+COUNTIF($BV103:$BW103,"&gt;0")&amp;IF($AAE103&lt;&gt;FALSE,3,0)+COUNTIF($BV103:$BW103,"&gt;0")&amp;"N"&amp;IF($AAJ103&lt;&gt;"-",$AAJ103,$DI103)&amp;IF($AAK103&lt;&gt;"-",$AAK103,$DJ103)&amp;"L"&amp;$AAV103&amp;$AAW103&amp;")"</f>
        <v>GHG 00039 SE GSW Past 35% MFM     TOLSpr Scan2 GFS RR+01% EL000% Emptys_Retain (PT_F33N11L11)</v>
      </c>
      <c r="BB103" s="8" t="str">
        <f ca="1">IF(COUNTIF($BA$13:$BA103,$BA103)=1,"-","Dup")</f>
        <v>-</v>
      </c>
      <c r="BC103" s="18"/>
      <c r="BD103" s="535" t="str" cm="1">
        <f t="array" aca="1" ref="BD103" ca="1">INDEX(BD$13:BD102,$B103+1,1)</f>
        <v>-</v>
      </c>
      <c r="BE103" s="535" t="str" cm="1">
        <f t="array" aca="1" ref="BE103" ca="1">INDEX(BE$13:BE102,$B103+1,1)</f>
        <v>-</v>
      </c>
      <c r="BF103" s="535" t="str" cm="1">
        <f t="array" aca="1" ref="BF103" ca="1">INDEX(BF$13:BF102,$B103+1,1)</f>
        <v>-</v>
      </c>
      <c r="BG103" s="535" t="str" cm="1">
        <f t="array" aca="1" ref="BG103" ca="1">INDEX(BG$13:BG102,$B103+1,1)</f>
        <v>-</v>
      </c>
      <c r="BH103" s="535" t="str" cm="1">
        <f t="array" aca="1" ref="BH103" ca="1">INDEX(BH$13:BH102,$B103+1,1)</f>
        <v>-</v>
      </c>
      <c r="BI103" s="535" t="str" cm="1">
        <f t="array" aca="1" ref="BI103" ca="1">INDEX(BI$13:BI102,$B103+1,1)</f>
        <v>-</v>
      </c>
      <c r="BJ103" s="535" t="str" cm="1">
        <f t="array" aca="1" ref="BJ103" ca="1">INDEX(BJ$13:BJ102,$B103+1,1)</f>
        <v>-</v>
      </c>
      <c r="BK103" s="535" t="str" cm="1">
        <f t="array" aca="1" ref="BK103" ca="1">INDEX(BK$13:BK102,$B103+1,1)</f>
        <v>-</v>
      </c>
      <c r="BL103" s="535" t="str" cm="1">
        <f t="array" aca="1" ref="BL103" ca="1">INDEX(BL$13:BL102,$B103+1,1)</f>
        <v>-</v>
      </c>
      <c r="BM103" s="18"/>
      <c r="BN103" s="411" t="b">
        <f t="shared" ca="1" si="460"/>
        <v>1</v>
      </c>
      <c r="BO103" s="411" t="str">
        <f t="shared" ca="1" si="460"/>
        <v>-</v>
      </c>
      <c r="BP103" s="411" t="b">
        <f t="shared" ca="1" si="460"/>
        <v>0</v>
      </c>
      <c r="BQ103" s="411" t="str">
        <f t="shared" ca="1" si="460"/>
        <v>-</v>
      </c>
      <c r="BR103" s="411" t="str">
        <f t="shared" ca="1" si="460"/>
        <v>-</v>
      </c>
      <c r="BS103" s="411" t="str">
        <f t="shared" ca="1" si="460"/>
        <v>-</v>
      </c>
      <c r="BT103" s="411" t="str">
        <f t="shared" ca="1" si="460"/>
        <v>-</v>
      </c>
      <c r="BU103" s="411" t="str">
        <f t="shared" ca="1" si="460"/>
        <v>-</v>
      </c>
      <c r="BV103" s="411" t="str">
        <f t="shared" ca="1" si="460"/>
        <v>-</v>
      </c>
      <c r="BW103" s="411" t="str">
        <f t="shared" ca="1" si="460"/>
        <v>-</v>
      </c>
      <c r="BX103" s="411" t="str">
        <f t="shared" ca="1" si="460"/>
        <v>-</v>
      </c>
      <c r="BY103" s="411" t="str">
        <f t="shared" ca="1" si="460"/>
        <v>-</v>
      </c>
      <c r="BZ103" s="411" t="b">
        <f t="shared" ca="1" si="460"/>
        <v>0</v>
      </c>
      <c r="CA103" s="87">
        <f t="shared" ca="1" si="460"/>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233"/>
        <v>-</v>
      </c>
      <c r="CI103" s="411">
        <f t="shared" ca="1" si="234"/>
        <v>1</v>
      </c>
      <c r="CJ103" s="411">
        <f t="shared" ca="1" si="234"/>
        <v>1</v>
      </c>
      <c r="CK103" s="535" t="str" cm="1">
        <f t="array" aca="1" ref="CK103" ca="1">INDEX(CK$13:CK102,$B103+1,1)</f>
        <v>-</v>
      </c>
      <c r="CL103" s="535" t="str" cm="1">
        <f t="array" aca="1" ref="CL103" ca="1">INDEX(CL$13:CL102,$B103+1,1)</f>
        <v>-</v>
      </c>
      <c r="CM103" s="535" t="str" cm="1">
        <f t="array" aca="1" ref="CM103" ca="1">INDEX(CM$13:CM102,$B103+1,1)</f>
        <v>-</v>
      </c>
      <c r="CN103" s="411" t="str">
        <f t="shared" ca="1" si="235"/>
        <v>-</v>
      </c>
      <c r="CO103" s="411">
        <f t="shared" ca="1" si="236"/>
        <v>1</v>
      </c>
      <c r="CP103" s="411">
        <f t="shared" ca="1" si="236"/>
        <v>1</v>
      </c>
      <c r="CQ103" s="535" t="str" cm="1">
        <f t="array" aca="1" ref="CQ103" ca="1">INDEX(CQ$13:CQ102,$B103+1,1)</f>
        <v>-</v>
      </c>
      <c r="CR103" s="411" t="str">
        <f t="shared" ca="1" si="237"/>
        <v>-</v>
      </c>
      <c r="CS103" s="411">
        <f t="shared" ca="1" si="238"/>
        <v>1</v>
      </c>
      <c r="CT103" s="535" t="str" cm="1">
        <f t="array" aca="1" ref="CT103" ca="1">INDEX(CT$13:CT102,$B103+1,1)</f>
        <v>-</v>
      </c>
      <c r="CU103" s="535" t="str" cm="1">
        <f t="array" aca="1" ref="CU103" ca="1">INDEX(CU$13:CU102,$B103+1,1)</f>
        <v>-</v>
      </c>
      <c r="CV103" s="411">
        <f t="shared" ca="1" si="239"/>
        <v>1</v>
      </c>
      <c r="CW103" s="535" t="str" cm="1">
        <f t="array" aca="1" ref="CW103" ca="1">INDEX(CW$13:CW102,$B103+1,1)</f>
        <v>-</v>
      </c>
      <c r="CX103" s="411" t="str">
        <f t="shared" ca="1" si="240"/>
        <v>-</v>
      </c>
      <c r="CY103" s="411">
        <f t="shared" ca="1" si="241"/>
        <v>1</v>
      </c>
      <c r="CZ103" s="411">
        <f t="shared" ca="1" si="241"/>
        <v>1</v>
      </c>
      <c r="DA103" s="535" cm="1">
        <f t="array" aca="1" ref="DA103" ca="1">INDEX(DA$13:DA102,$B103+1,1)</f>
        <v>720</v>
      </c>
      <c r="DB103" s="535" cm="1">
        <f t="array" aca="1" ref="DB103" ca="1">INDEX(DB$13:DB102,$B103+1,1)</f>
        <v>720</v>
      </c>
      <c r="DC103" s="18"/>
      <c r="DD103" s="535" t="b" cm="1">
        <f t="array" aca="1" ref="DD103" ca="1">INDEX(DD$13:DD102,$B103+1,1)</f>
        <v>1</v>
      </c>
      <c r="DE103" s="535" t="b" cm="1">
        <f t="array" aca="1" ref="DE103" ca="1">INDEX(DE$13:DE102,$B103+1,1)</f>
        <v>1</v>
      </c>
      <c r="DF103" s="535" t="b" cm="1">
        <f t="array" aca="1" ref="DF103" ca="1">INDEX(DF$13:DF102,$B103+1,1)</f>
        <v>1</v>
      </c>
      <c r="DG103" s="87">
        <f t="shared" ca="1" si="329"/>
        <v>0</v>
      </c>
      <c r="DH103" s="804" cm="1">
        <f t="array" aca="1" ref="DH103" ca="1">VALUE(IFERROR(VALUE($K103),0) &amp; _xlfn.SWITCH($CD103,"-",4,$CD103) &amp; $L103 &amp; $T103 &amp; "00" &amp; $N103 &amp; $AK103 &amp; $R103 &amp; _xlfn.SWITCH($AM103,3,1,$AM103) &amp; _xlfn.SWITCH($M103,4,0,$M103) &amp; _xlfn.SWITCH($AD103,6,1,$AD103))</f>
        <v>142200321201</v>
      </c>
      <c r="DI103" s="535" cm="1">
        <f t="array" aca="1" ref="DI103" ca="1">INDEX(DI$13:DI102,$B103+1,1)</f>
        <v>1</v>
      </c>
      <c r="DJ103" s="535" cm="1">
        <f t="array" aca="1" ref="DJ103" ca="1">INDEX(DJ$13:DJ102,$B103+1,1)</f>
        <v>1</v>
      </c>
      <c r="DK103" s="411">
        <f t="shared" ca="1" si="242"/>
        <v>1</v>
      </c>
      <c r="DL103" s="411">
        <f t="shared" ca="1" si="242"/>
        <v>60</v>
      </c>
      <c r="DM103" s="411" t="str">
        <f t="shared" ca="1" si="242"/>
        <v>-</v>
      </c>
      <c r="DN103" s="411" t="str">
        <f t="shared" ca="1" si="242"/>
        <v>-</v>
      </c>
      <c r="DO103" s="411" t="str">
        <f t="shared" ca="1" si="242"/>
        <v>-</v>
      </c>
      <c r="DP103" s="411" t="str">
        <f t="shared" ca="1" si="242"/>
        <v>-</v>
      </c>
      <c r="DQ103" s="411" t="b">
        <f t="shared" ca="1" si="243"/>
        <v>0</v>
      </c>
      <c r="DR103" s="411" t="str">
        <f t="shared" ca="1" si="441"/>
        <v>-</v>
      </c>
      <c r="DS103" s="411" t="str">
        <f t="shared" ca="1" si="441"/>
        <v>-</v>
      </c>
      <c r="DT103" s="411" t="str">
        <f t="shared" ca="1" si="441"/>
        <v>-</v>
      </c>
      <c r="DU103" s="411" t="str">
        <f t="shared" ca="1" si="441"/>
        <v>-</v>
      </c>
      <c r="DV103" s="411">
        <f t="shared" ca="1" si="441"/>
        <v>500</v>
      </c>
      <c r="DW103" s="411">
        <f t="shared" ca="1" si="441"/>
        <v>500</v>
      </c>
      <c r="DX103" s="411" t="str">
        <f t="shared" ca="1" si="441"/>
        <v>-</v>
      </c>
      <c r="DY103" s="411" t="str">
        <f t="shared" ca="1" si="441"/>
        <v>-</v>
      </c>
      <c r="DZ103" s="411" t="str">
        <f t="shared" ca="1" si="441"/>
        <v>-</v>
      </c>
      <c r="EA103" s="411" t="str">
        <f t="shared" ca="1" si="441"/>
        <v>-</v>
      </c>
      <c r="EB103" s="411" t="str">
        <f t="shared" ca="1" si="441"/>
        <v>-</v>
      </c>
      <c r="EC103" s="535" cm="1">
        <f t="array" aca="1" ref="EC103" ca="1">INDEX(EC$13:EC102,$B103+1,1)</f>
        <v>0</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535" cm="1">
        <f t="array" aca="1" ref="EN103" ca="1">INDEX(EN$13:EN102,$B103+1,1)</f>
        <v>999999</v>
      </c>
      <c r="EO103" s="535" cm="1">
        <f t="array" aca="1" ref="EO103" ca="1">INDEX(EO$13:EO102,$B103+1,1)</f>
        <v>999999</v>
      </c>
      <c r="EP103" s="782">
        <f t="shared" ca="1" si="246"/>
        <v>0</v>
      </c>
      <c r="EQ103" s="782">
        <f t="shared" ca="1" si="246"/>
        <v>0</v>
      </c>
      <c r="ER103" s="782">
        <f t="shared" ca="1" si="246"/>
        <v>999999</v>
      </c>
      <c r="ES103" s="800" t="str">
        <f t="shared" ca="1" si="330"/>
        <v>-</v>
      </c>
      <c r="ET103" s="800" t="str">
        <f t="shared" ca="1" si="247"/>
        <v>-</v>
      </c>
      <c r="EU103" s="801" t="str">
        <f t="shared" ca="1" si="248"/>
        <v>-</v>
      </c>
      <c r="EV103" s="802" t="str">
        <f t="shared" ca="1" si="449"/>
        <v>-</v>
      </c>
      <c r="EW103" s="781">
        <f t="shared" ca="1" si="249"/>
        <v>999999</v>
      </c>
      <c r="EX103" s="779">
        <f t="shared" ca="1" si="332"/>
        <v>999999</v>
      </c>
      <c r="EY103" s="780">
        <f t="shared" ca="1" si="333"/>
        <v>999999</v>
      </c>
      <c r="EZ103" s="727" cm="1">
        <f t="array" aca="1" ref="EZ103" ca="1">INDEX(i.ELMated,$AB103+1,1)</f>
        <v>0</v>
      </c>
      <c r="FA103" s="728" cm="1">
        <f t="array" aca="1" ref="FA103" ca="1">INDEX(i.ELMatedEst,$AA103+1,$T103)</f>
        <v>0</v>
      </c>
      <c r="FB103" s="535" t="str" cm="1">
        <f t="array" aca="1" ref="FB103" ca="1">INDEX(FB$13:FB102,$B103+1,1)</f>
        <v>-</v>
      </c>
      <c r="FC103" s="535" t="str" cm="1">
        <f t="array" aca="1" ref="FC103" ca="1">INDEX(FC$13:FC102,$B103+1,1)</f>
        <v>-</v>
      </c>
      <c r="FD103" s="664">
        <f t="shared" ca="1" si="250"/>
        <v>0</v>
      </c>
      <c r="FE103" s="666">
        <f t="shared" ca="1" si="251"/>
        <v>5.0000000000000001E-3</v>
      </c>
      <c r="FF103" s="191">
        <f t="shared" ca="1" si="339"/>
        <v>0.95</v>
      </c>
      <c r="FG103" s="667">
        <f t="shared" ca="1" si="252"/>
        <v>0.12</v>
      </c>
      <c r="FH103" s="667">
        <f ca="1">INDEX(CHOOSE($N103,DataAutumn!i.EL_PropnSold,DataWinter!i.EL_PropnSold,DataSpring!i.EL_PropnSold),$AI103,$T103)*INDEX(i.ELMatedEst,$AB103+1,$T103)*i.dAdultRR_ELPropSold
+INDEX(i.dryman,($AJ103-1)*4+$AI103,FH$7)</f>
        <v>0</v>
      </c>
      <c r="FI103" s="667">
        <f ca="1">INDEX(CHOOSE($N103,DataAutumn!i.EL_PropnSold,DataWinter!i.EL_PropnSold,DataSpring!i.EL_PropnSold),$AI103,$T103)*INDEX(i.ELMatedEst,$AB103+1,$T103)*i.dAdultRR_ELPropSold
+INDEX(i.dryman,($AJ103-1)*4+$AI103,FI$7)</f>
        <v>3.125E-2</v>
      </c>
      <c r="FJ103" s="667">
        <f ca="1">INDEX(CHOOSE($N103,DataAutumn!i.EL_PropnSold,DataWinter!i.EL_PropnSold,DataSpring!i.EL_PropnSold),$AI103,$T103)*INDEX(i.ELMatedEst,$AB103+1,$T103)*i.dAdultRR_ELPropSold
+INDEX(i.dryman,($AJ103-1)*4+$AI103,FJ$7)</f>
        <v>3.125E-2</v>
      </c>
      <c r="FK103" s="667">
        <f ca="1">INDEX(CHOOSE($N103,DataAutumn!i.EL_PropnSold,DataWinter!i.EL_PropnSold,DataSpring!i.EL_PropnSold),$AI103,$T103)*INDEX(i.ELMatedEst,$AB103+1,$T103)*i.dAdultRR_ELPropSold
+INDEX(i.dryman,($AJ103-1)*4+$AI103,FK$7)</f>
        <v>3.125E-2</v>
      </c>
      <c r="FL103" s="668">
        <f ca="1">INDEX(CHOOSE($N103,DataAutumn!i.EL_PropnSold,DataWinter!i.EL_PropnSold,DataSpring!i.EL_PropnSold),$AI103,$T103)*INDEX(i.ELMatedEst,$AB103+1,$T103)*i.dAdultLSurv_ELPropSold</f>
        <v>0</v>
      </c>
      <c r="FM103" s="666" t="b">
        <f t="shared" ca="1" si="253"/>
        <v>0</v>
      </c>
      <c r="FN103" s="666" t="b">
        <f t="shared" ca="1" si="253"/>
        <v>0</v>
      </c>
      <c r="FO103" s="716" t="b">
        <f t="shared" ca="1" si="254"/>
        <v>1</v>
      </c>
      <c r="FP103" s="666" t="b">
        <f t="shared" ca="1" si="253"/>
        <v>0</v>
      </c>
      <c r="FQ103" s="668">
        <f t="shared" ca="1" si="255"/>
        <v>1</v>
      </c>
      <c r="FR103" s="669">
        <f t="shared" ca="1" si="256"/>
        <v>0</v>
      </c>
      <c r="FS103" s="670" t="b">
        <f t="shared" ca="1" si="257"/>
        <v>0</v>
      </c>
      <c r="FT103" s="665" t="b">
        <f t="shared" ca="1" si="258"/>
        <v>0</v>
      </c>
      <c r="FU103" s="411" t="b">
        <f t="shared" ca="1" si="258"/>
        <v>0</v>
      </c>
      <c r="FV103" s="411" t="b">
        <f t="shared" ca="1" si="258"/>
        <v>1</v>
      </c>
      <c r="FW103" s="87">
        <f t="shared" ca="1" si="259"/>
        <v>2</v>
      </c>
      <c r="FX103" s="87">
        <f t="shared" ca="1" si="259"/>
        <v>2</v>
      </c>
      <c r="FY103" s="411">
        <f t="shared" ca="1" si="260"/>
        <v>1</v>
      </c>
      <c r="FZ103" s="411">
        <f t="shared" ca="1" si="261"/>
        <v>1</v>
      </c>
      <c r="GA103" s="411">
        <f t="shared" ca="1" si="261"/>
        <v>1</v>
      </c>
      <c r="GB103" s="411">
        <f t="shared" ca="1" si="262"/>
        <v>1</v>
      </c>
      <c r="GC103" s="411">
        <f t="shared" ca="1" si="263"/>
        <v>0.35</v>
      </c>
      <c r="GD103" s="411" t="b">
        <f t="shared" ca="1" si="263"/>
        <v>1</v>
      </c>
      <c r="GE103" s="411" t="b">
        <f t="shared" ca="1" si="263"/>
        <v>0</v>
      </c>
      <c r="GF103" s="411" t="b">
        <f t="shared" ca="1" si="263"/>
        <v>0</v>
      </c>
      <c r="GG103" s="411" t="b">
        <f t="shared" ca="1" si="263"/>
        <v>0</v>
      </c>
      <c r="GH103" s="87">
        <f t="shared" ca="1" si="443"/>
        <v>1</v>
      </c>
      <c r="GI103" s="87">
        <f t="shared" ca="1" si="443"/>
        <v>1</v>
      </c>
      <c r="GJ103" s="87">
        <f t="shared" ca="1" si="443"/>
        <v>1</v>
      </c>
      <c r="GK103" s="87">
        <f t="shared" ca="1" si="443"/>
        <v>1</v>
      </c>
      <c r="GL103" s="87">
        <f t="shared" ca="1" si="443"/>
        <v>1</v>
      </c>
      <c r="GM103" s="87">
        <f t="shared" ca="1" si="443"/>
        <v>1</v>
      </c>
      <c r="GN103" s="87">
        <f t="shared" ca="1" si="443"/>
        <v>1</v>
      </c>
      <c r="GO103" s="87">
        <f t="shared" ca="1" si="443"/>
        <v>1</v>
      </c>
      <c r="GP103" s="475">
        <v>2</v>
      </c>
      <c r="GQ103" s="475" cm="1">
        <f t="array" aca="1" ref="GQ103" ca="1">INDEX(GQ$13:GQ102,$B103+1,1)</f>
        <v>0</v>
      </c>
      <c r="GR103" s="475" cm="1">
        <f t="array" aca="1" ref="GR103" ca="1">INDEX(GR$13:GR102,$B103+1,1)</f>
        <v>0</v>
      </c>
      <c r="GS103" s="475">
        <v>-2</v>
      </c>
      <c r="GT103" s="411" cm="1">
        <f t="array" aca="1" ref="GT103" ca="1">INDEX(i.dse_type,1,$L103)</f>
        <v>0</v>
      </c>
      <c r="GU103" s="535" t="str" cm="1">
        <f t="array" aca="1" ref="GU103" ca="1">INDEX(GU$13:GU102,$B103+1,1)</f>
        <v>-</v>
      </c>
      <c r="GV103" s="535" t="str" cm="1">
        <f t="array" aca="1" ref="GV103" ca="1">INDEX(GV$13:GV102,$B103+1,1)</f>
        <v>-</v>
      </c>
      <c r="GW103" s="535" t="str" cm="1">
        <f t="array" aca="1" ref="GW103" ca="1">INDEX(GW$13:GW102,$B103+1,1)</f>
        <v>-</v>
      </c>
      <c r="GX103" s="18"/>
      <c r="GY103" s="535" t="str" cm="1">
        <f t="array" aca="1" ref="GY103" ca="1">INDEX(GY$13:GY102,$B103+1,1)</f>
        <v>-</v>
      </c>
      <c r="GZ103" s="535" t="str" cm="1">
        <f t="array" aca="1" ref="GZ103" ca="1">INDEX(GZ$13:GZ102,$B103+1,1)</f>
        <v>-</v>
      </c>
      <c r="HA103" s="535" t="str" cm="1">
        <f t="array" aca="1" ref="HA103" ca="1">INDEX(HA$13:HA102,$B103+1,1)</f>
        <v>-</v>
      </c>
      <c r="HB103" s="411">
        <f t="shared" si="334"/>
        <v>0</v>
      </c>
      <c r="HC103" s="535" t="str" cm="1">
        <f t="array" aca="1" ref="HC103" ca="1">INDEX(HC$13:HC102,$B103+1,1)</f>
        <v>-</v>
      </c>
      <c r="HD103" s="535" cm="1">
        <f t="array" aca="1" ref="HD103" ca="1">INDEX(HD$13:HD102,$B103+1,1)</f>
        <v>1</v>
      </c>
      <c r="HE103" s="535" cm="1">
        <f t="array" aca="1" ref="HE103" ca="1">INDEX(HE$13:HE102,$B103+1,1)</f>
        <v>1</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535" t="str" cm="1">
        <f t="array" aca="1" ref="HU103" ca="1">INDEX(HU$13:HU102,$B103+1,1)</f>
        <v>-</v>
      </c>
      <c r="HV103" s="535" t="str" cm="1">
        <f t="array" aca="1" ref="HV103" ca="1">INDEX(HV$13:HV102,$B103+1,1)</f>
        <v>-</v>
      </c>
      <c r="HW103" s="535" t="str" cm="1">
        <f t="array" aca="1" ref="HW103" ca="1">INDEX(HW$13:HW102,$B103+1,1)</f>
        <v>-</v>
      </c>
      <c r="HX103" s="535" t="str" cm="1">
        <f t="array" aca="1" ref="HX103" ca="1">INDEX(HX$13:HX102,$B103+1,1)</f>
        <v>-</v>
      </c>
      <c r="HY103" s="535" t="str" cm="1">
        <f t="array" aca="1" ref="HY103" ca="1">INDEX(HY$13:HY102,$B103+1,1)</f>
        <v>-</v>
      </c>
      <c r="HZ103" s="535" t="str" cm="1">
        <f t="array" aca="1" ref="HZ103" ca="1">INDEX(HZ$13:HZ102,$B103+1,1)</f>
        <v>-</v>
      </c>
      <c r="IA103" s="535" cm="1">
        <f t="array" aca="1" ref="IA103" ca="1">INDEX(IA$13:IA102,$B103+1,1)</f>
        <v>0</v>
      </c>
      <c r="IB103" s="535" t="str" cm="1">
        <f t="array" aca="1" ref="IB103" ca="1">INDEX(IB$13:IB102,$B103+1,1)</f>
        <v>-</v>
      </c>
      <c r="IC103" s="535" cm="1">
        <f t="array" aca="1" ref="IC103" ca="1">INDEX(IC$13:IC102,$B103+1,1)</f>
        <v>1</v>
      </c>
      <c r="ID103" s="727">
        <f t="shared" si="265"/>
        <v>0</v>
      </c>
      <c r="IE103" s="727">
        <f t="shared" si="265"/>
        <v>0</v>
      </c>
      <c r="IF103" s="727">
        <f t="shared" si="265"/>
        <v>0</v>
      </c>
      <c r="IG103" s="727">
        <f t="shared" si="266"/>
        <v>0</v>
      </c>
      <c r="IH103" s="727">
        <f t="shared" si="266"/>
        <v>0</v>
      </c>
      <c r="II103" s="727">
        <f t="shared" si="266"/>
        <v>0</v>
      </c>
      <c r="IJ103" s="535" cm="1">
        <f t="array" aca="1" ref="IJ103" ca="1">INDEX(IJ$13:IJ102,$B103+1,1)</f>
        <v>0</v>
      </c>
      <c r="IK103" s="727">
        <f t="shared" si="267"/>
        <v>1</v>
      </c>
      <c r="IL103" s="727">
        <f t="shared" si="267"/>
        <v>0</v>
      </c>
      <c r="IM103" s="727">
        <f t="shared" si="267"/>
        <v>0</v>
      </c>
      <c r="IN103" s="727">
        <f t="shared" si="267"/>
        <v>0</v>
      </c>
      <c r="IO103" s="535" cm="1">
        <f t="array" aca="1" ref="IO103" ca="1">INDEX(IO$13:IO102,$B103+1,1)</f>
        <v>0</v>
      </c>
      <c r="IP103" s="727">
        <f t="shared" si="267"/>
        <v>0</v>
      </c>
      <c r="IQ103" s="18"/>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t="str" cm="1">
        <f t="array" aca="1" ref="JB103" ca="1">INDEX(JB$13:JB102,$B103+1,1)</f>
        <v>-</v>
      </c>
      <c r="JC103" s="535" t="str" cm="1">
        <f t="array" aca="1" ref="JC103" ca="1">INDEX(JC$13:JC102,$B103+1,1)</f>
        <v>-</v>
      </c>
      <c r="JD103" s="535" t="str" cm="1">
        <f t="array" aca="1" ref="JD103" ca="1">INDEX(JD$13:JD102,$B103+1,1)</f>
        <v>-</v>
      </c>
      <c r="JE103" s="535" t="str" cm="1">
        <f t="array" aca="1" ref="JE103" ca="1">INDEX(JE$13:JE102,$B103+1,1)</f>
        <v>-</v>
      </c>
      <c r="JF103" s="535" t="str" cm="1">
        <f t="array" aca="1" ref="JF103" ca="1">INDEX(JF$13:JF102,$B103+1,1)</f>
        <v>-</v>
      </c>
      <c r="JG103" s="535" t="str" cm="1">
        <f t="array" aca="1" ref="JG103" ca="1">INDEX(JG$13:JG102,$B103+1,1)</f>
        <v>-</v>
      </c>
      <c r="JH103" s="535" cm="1">
        <f t="array" aca="1" ref="JH103" ca="1">INDEX(JH$13:JH102,$B103+1,1)</f>
        <v>0</v>
      </c>
      <c r="JI103" s="535" cm="1">
        <f t="array" aca="1" ref="JI103" ca="1">INDEX(JI$13:JI102,$B103+1,1)</f>
        <v>0</v>
      </c>
      <c r="JJ103" s="545" cm="1">
        <f t="array" aca="1" ref="JJ103" ca="1">IF(AND($N103=JJ$10,$AS103&lt;&gt;0),INDEX(i.LTWFeedLevels,$AS103,12),0)</f>
        <v>0</v>
      </c>
      <c r="JK103" s="630" cm="1">
        <f t="array" aca="1" ref="JK103" ca="1">IF(AND($N103=JK$10,$AT103&lt;&gt;0),INDEX(i.LTWFeedLevels,$AT103,12),0)</f>
        <v>0</v>
      </c>
      <c r="JL103" s="457">
        <f t="shared" ca="1" si="450"/>
        <v>0</v>
      </c>
      <c r="JM103" s="457">
        <f t="shared" ca="1" si="451"/>
        <v>0</v>
      </c>
      <c r="JN103" s="457">
        <f t="shared" ca="1" si="452"/>
        <v>0</v>
      </c>
      <c r="JO103" s="545" cm="1">
        <f t="array" aca="1" ref="JO103" ca="1">IF(AND($N103=JO$10,$AS103&lt;&gt;0),INDEX(i.LTWFeedLevels,$AS103,12),0)</f>
        <v>0</v>
      </c>
      <c r="JP103" s="630" cm="1">
        <f t="array" aca="1" ref="JP103" ca="1">IF(AND($N103=JP$10,$AT103&lt;&gt;0),INDEX(i.LTWFeedLevels,$AT103,12),0)</f>
        <v>0</v>
      </c>
      <c r="JQ103" s="457">
        <f t="shared" ca="1" si="453"/>
        <v>0</v>
      </c>
      <c r="JR103" s="457">
        <f t="shared" ca="1" si="454"/>
        <v>0</v>
      </c>
      <c r="JS103" s="457">
        <f t="shared" ca="1" si="455"/>
        <v>0</v>
      </c>
      <c r="JT103" s="545" cm="1">
        <f t="array" aca="1" ref="JT103" ca="1">IF(AND($N103=JT$10,$AS103&lt;&gt;0),INDEX(i.LTWFeedLevels,$AS103,12),0)</f>
        <v>0</v>
      </c>
      <c r="JU103" s="630" cm="1">
        <f t="array" aca="1" ref="JU103" ca="1">IF(AND($N103=JU$10,$AT103&lt;&gt;0),INDEX(i.LTWFeedLevels,$AT103,12),0)</f>
        <v>0</v>
      </c>
      <c r="JV103" s="457">
        <f t="shared" ca="1" si="456"/>
        <v>0</v>
      </c>
      <c r="JW103" s="457">
        <f t="shared" ca="1" si="457"/>
        <v>0</v>
      </c>
      <c r="JX103" s="457">
        <f t="shared" ca="1" si="458"/>
        <v>0</v>
      </c>
      <c r="JY103" s="189">
        <f t="shared" ca="1" si="437"/>
        <v>0</v>
      </c>
      <c r="JZ103" s="189">
        <f t="shared" ca="1" si="437"/>
        <v>0</v>
      </c>
      <c r="KA103" s="189">
        <f t="shared" ca="1" si="437"/>
        <v>0</v>
      </c>
      <c r="KB103" s="189">
        <f t="shared" ca="1" si="437"/>
        <v>0</v>
      </c>
      <c r="KC103" s="189">
        <f t="shared" ca="1" si="437"/>
        <v>0</v>
      </c>
      <c r="KD103" s="189">
        <f t="shared" ca="1" si="391"/>
        <v>0</v>
      </c>
      <c r="KE103" s="189">
        <f t="shared" ca="1" si="391"/>
        <v>0</v>
      </c>
      <c r="KF103" s="189">
        <f t="shared" ca="1" si="391"/>
        <v>0</v>
      </c>
      <c r="KG103" s="189">
        <f t="shared" ca="1" si="391"/>
        <v>0</v>
      </c>
      <c r="KH103" s="189">
        <f t="shared" ca="1" si="391"/>
        <v>0</v>
      </c>
      <c r="KI103" s="189">
        <f t="shared" ca="1" si="391"/>
        <v>0</v>
      </c>
      <c r="KJ103" s="189">
        <f t="shared" ca="1" si="391"/>
        <v>0</v>
      </c>
      <c r="KK103" s="189">
        <f t="shared" ca="1" si="391"/>
        <v>0</v>
      </c>
      <c r="KL103" s="189">
        <f t="shared" ca="1" si="391"/>
        <v>0</v>
      </c>
      <c r="KM103" s="189">
        <f t="shared" ca="1" si="391"/>
        <v>0</v>
      </c>
      <c r="KN103" s="189">
        <f t="shared" ca="1" si="392"/>
        <v>0</v>
      </c>
      <c r="KO103" s="189">
        <f t="shared" ca="1" si="392"/>
        <v>0</v>
      </c>
      <c r="KP103" s="189">
        <f t="shared" ca="1" si="392"/>
        <v>0</v>
      </c>
      <c r="KQ103" s="189">
        <f t="shared" ca="1" si="392"/>
        <v>0</v>
      </c>
      <c r="KR103" s="189">
        <f t="shared" ca="1" si="392"/>
        <v>0</v>
      </c>
      <c r="KS103" s="189">
        <f t="shared" ca="1" si="392"/>
        <v>0</v>
      </c>
      <c r="KT103" s="189">
        <f t="shared" ca="1" si="392"/>
        <v>0</v>
      </c>
      <c r="KU103" s="189">
        <f t="shared" ca="1" si="392"/>
        <v>0</v>
      </c>
      <c r="KV103" s="189">
        <f t="shared" ca="1" si="392"/>
        <v>0</v>
      </c>
      <c r="KW103" s="189">
        <f t="shared" ca="1" si="392"/>
        <v>0</v>
      </c>
      <c r="KX103" s="189">
        <f t="shared" ca="1" si="393"/>
        <v>0</v>
      </c>
      <c r="KY103" s="189">
        <f t="shared" ca="1" si="393"/>
        <v>0</v>
      </c>
      <c r="KZ103" s="189">
        <f t="shared" ca="1" si="393"/>
        <v>0</v>
      </c>
      <c r="LA103" s="189">
        <f t="shared" ca="1" si="393"/>
        <v>0</v>
      </c>
      <c r="LB103" s="189">
        <f t="shared" ca="1" si="393"/>
        <v>0</v>
      </c>
      <c r="LC103" s="189">
        <f t="shared" ca="1" si="393"/>
        <v>0</v>
      </c>
      <c r="LD103" s="189">
        <f t="shared" ca="1" si="393"/>
        <v>0</v>
      </c>
      <c r="LE103" s="189">
        <f t="shared" ca="1" si="393"/>
        <v>0</v>
      </c>
      <c r="LF103" s="189">
        <f t="shared" ca="1" si="393"/>
        <v>0</v>
      </c>
      <c r="LG103" s="189">
        <f t="shared" ca="1" si="393"/>
        <v>0</v>
      </c>
      <c r="LH103" s="189">
        <f t="shared" ca="1" si="394"/>
        <v>0</v>
      </c>
      <c r="LI103" s="189">
        <f t="shared" ca="1" si="394"/>
        <v>0</v>
      </c>
      <c r="LJ103" s="189">
        <f t="shared" ca="1" si="394"/>
        <v>0</v>
      </c>
      <c r="LK103" s="189">
        <f t="shared" ca="1" si="394"/>
        <v>0</v>
      </c>
      <c r="LL103" s="189">
        <f t="shared" ca="1" si="394"/>
        <v>0</v>
      </c>
      <c r="LM103" s="189">
        <f t="shared" ca="1" si="394"/>
        <v>0</v>
      </c>
      <c r="LN103" s="189">
        <f t="shared" ca="1" si="394"/>
        <v>0</v>
      </c>
      <c r="LO103" s="189">
        <f t="shared" ca="1" si="394"/>
        <v>0</v>
      </c>
      <c r="LP103" s="189">
        <f t="shared" ca="1" si="394"/>
        <v>0</v>
      </c>
      <c r="LQ103" s="189">
        <f t="shared" ca="1" si="394"/>
        <v>0</v>
      </c>
      <c r="LR103" s="189">
        <f t="shared" ca="1" si="395"/>
        <v>0</v>
      </c>
      <c r="LS103" s="189">
        <f t="shared" ca="1" si="395"/>
        <v>0</v>
      </c>
      <c r="LT103" s="189">
        <f t="shared" ca="1" si="395"/>
        <v>0</v>
      </c>
      <c r="LU103" s="189">
        <f t="shared" ca="1" si="395"/>
        <v>0</v>
      </c>
      <c r="LV103" s="189">
        <f t="shared" ca="1" si="395"/>
        <v>0</v>
      </c>
      <c r="LW103" s="189">
        <f t="shared" ca="1" si="395"/>
        <v>0</v>
      </c>
      <c r="LX103" s="189">
        <f t="shared" ca="1" si="395"/>
        <v>0</v>
      </c>
      <c r="LY103" s="189">
        <f t="shared" ca="1" si="395"/>
        <v>0</v>
      </c>
      <c r="LZ103" s="189">
        <f t="shared" ca="1" si="395"/>
        <v>0</v>
      </c>
      <c r="MA103" s="189">
        <f t="shared" ca="1" si="395"/>
        <v>0</v>
      </c>
      <c r="MB103" s="189">
        <f t="shared" ca="1" si="395"/>
        <v>0</v>
      </c>
      <c r="MC103" s="189">
        <f t="shared" ca="1" si="395"/>
        <v>0</v>
      </c>
      <c r="MD103" s="189">
        <f t="shared" ca="1" si="395"/>
        <v>0</v>
      </c>
      <c r="ME103" s="189">
        <f t="shared" ca="1" si="395"/>
        <v>0</v>
      </c>
      <c r="MF103" s="189">
        <f t="shared" ca="1" si="395"/>
        <v>0</v>
      </c>
      <c r="MG103" s="189">
        <f t="shared" ca="1" si="390"/>
        <v>0</v>
      </c>
      <c r="MH103" s="189">
        <f t="shared" ca="1" si="390"/>
        <v>0</v>
      </c>
      <c r="MI103" s="189">
        <f t="shared" ca="1" si="390"/>
        <v>0</v>
      </c>
      <c r="MJ103" s="189">
        <f t="shared" ca="1" si="390"/>
        <v>0</v>
      </c>
      <c r="MK103" s="189">
        <f t="shared" ca="1" si="390"/>
        <v>0</v>
      </c>
      <c r="ML103" s="189">
        <f t="shared" ca="1" si="390"/>
        <v>0</v>
      </c>
      <c r="MM103" s="189">
        <f t="shared" ca="1" si="390"/>
        <v>0</v>
      </c>
      <c r="MN103" s="189">
        <f t="shared" ca="1" si="390"/>
        <v>0</v>
      </c>
      <c r="MO103" s="189">
        <f t="shared" ca="1" si="390"/>
        <v>0</v>
      </c>
      <c r="MP103" s="189">
        <f t="shared" ca="1" si="388"/>
        <v>0</v>
      </c>
      <c r="MQ103" s="189">
        <f t="shared" ca="1" si="388"/>
        <v>0</v>
      </c>
      <c r="MR103" s="189">
        <f t="shared" ca="1" si="388"/>
        <v>0</v>
      </c>
      <c r="MS103" s="557">
        <f t="shared" ca="1" si="438"/>
        <v>0</v>
      </c>
      <c r="MT103" s="557">
        <f t="shared" ca="1" si="438"/>
        <v>0</v>
      </c>
      <c r="MU103" s="557">
        <f t="shared" ca="1" si="438"/>
        <v>0</v>
      </c>
      <c r="MV103" s="557">
        <f t="shared" ca="1" si="438"/>
        <v>0</v>
      </c>
      <c r="MW103" s="557">
        <f t="shared" ca="1" si="438"/>
        <v>0</v>
      </c>
      <c r="MX103" s="557">
        <f t="shared" ca="1" si="396"/>
        <v>0</v>
      </c>
      <c r="MY103" s="557">
        <f t="shared" ca="1" si="396"/>
        <v>0</v>
      </c>
      <c r="MZ103" s="557">
        <f t="shared" ca="1" si="396"/>
        <v>0</v>
      </c>
      <c r="NA103" s="557">
        <f t="shared" ca="1" si="396"/>
        <v>0</v>
      </c>
      <c r="NB103" s="557">
        <f t="shared" ca="1" si="396"/>
        <v>0</v>
      </c>
      <c r="NC103" s="557">
        <f t="shared" ca="1" si="396"/>
        <v>0</v>
      </c>
      <c r="ND103" s="557">
        <f t="shared" ca="1" si="396"/>
        <v>0</v>
      </c>
      <c r="NE103" s="557">
        <f t="shared" ca="1" si="396"/>
        <v>0</v>
      </c>
      <c r="NF103" s="557">
        <f t="shared" ca="1" si="396"/>
        <v>0</v>
      </c>
      <c r="NG103" s="557">
        <f t="shared" ca="1" si="396"/>
        <v>0</v>
      </c>
      <c r="NH103" s="557">
        <f t="shared" ca="1" si="397"/>
        <v>0</v>
      </c>
      <c r="NI103" s="557">
        <f t="shared" ca="1" si="397"/>
        <v>0</v>
      </c>
      <c r="NJ103" s="557">
        <f t="shared" ca="1" si="397"/>
        <v>0</v>
      </c>
      <c r="NK103" s="557">
        <f t="shared" ca="1" si="397"/>
        <v>0</v>
      </c>
      <c r="NL103" s="557">
        <f t="shared" ca="1" si="397"/>
        <v>0</v>
      </c>
      <c r="NM103" s="557">
        <f t="shared" ca="1" si="397"/>
        <v>0</v>
      </c>
      <c r="NN103" s="557">
        <f t="shared" ca="1" si="397"/>
        <v>0</v>
      </c>
      <c r="NO103" s="557">
        <f t="shared" ca="1" si="397"/>
        <v>0</v>
      </c>
      <c r="NP103" s="557">
        <f t="shared" ca="1" si="397"/>
        <v>0</v>
      </c>
      <c r="NQ103" s="557">
        <f t="shared" ca="1" si="397"/>
        <v>0</v>
      </c>
      <c r="NR103" s="557">
        <f t="shared" ca="1" si="398"/>
        <v>0</v>
      </c>
      <c r="NS103" s="557">
        <f t="shared" ca="1" si="398"/>
        <v>0</v>
      </c>
      <c r="NT103" s="557">
        <f t="shared" ca="1" si="398"/>
        <v>0</v>
      </c>
      <c r="NU103" s="557">
        <f t="shared" ca="1" si="398"/>
        <v>0</v>
      </c>
      <c r="NV103" s="557">
        <f t="shared" ca="1" si="398"/>
        <v>0</v>
      </c>
      <c r="NW103" s="557">
        <f t="shared" ca="1" si="398"/>
        <v>0</v>
      </c>
      <c r="NX103" s="557">
        <f t="shared" ca="1" si="398"/>
        <v>0</v>
      </c>
      <c r="NY103" s="557">
        <f t="shared" ca="1" si="398"/>
        <v>0</v>
      </c>
      <c r="NZ103" s="557">
        <f t="shared" ca="1" si="398"/>
        <v>0</v>
      </c>
      <c r="OA103" s="557">
        <f t="shared" ca="1" si="398"/>
        <v>0</v>
      </c>
      <c r="OB103" s="557">
        <f t="shared" ca="1" si="399"/>
        <v>0</v>
      </c>
      <c r="OC103" s="557">
        <f t="shared" ca="1" si="399"/>
        <v>0</v>
      </c>
      <c r="OD103" s="557">
        <f t="shared" ca="1" si="399"/>
        <v>0</v>
      </c>
      <c r="OE103" s="557">
        <f t="shared" ca="1" si="399"/>
        <v>0</v>
      </c>
      <c r="OF103" s="557">
        <f t="shared" ca="1" si="399"/>
        <v>0</v>
      </c>
      <c r="OG103" s="557">
        <f t="shared" ca="1" si="399"/>
        <v>0</v>
      </c>
      <c r="OH103" s="557">
        <f t="shared" ca="1" si="399"/>
        <v>0</v>
      </c>
      <c r="OI103" s="557">
        <f t="shared" ca="1" si="399"/>
        <v>0</v>
      </c>
      <c r="OJ103" s="557">
        <f t="shared" ca="1" si="399"/>
        <v>0</v>
      </c>
      <c r="OK103" s="557">
        <f t="shared" ca="1" si="399"/>
        <v>0</v>
      </c>
      <c r="OL103" s="557">
        <f t="shared" ca="1" si="400"/>
        <v>0</v>
      </c>
      <c r="OM103" s="557">
        <f t="shared" ca="1" si="400"/>
        <v>0</v>
      </c>
      <c r="ON103" s="557">
        <f t="shared" ca="1" si="400"/>
        <v>0</v>
      </c>
      <c r="OO103" s="557">
        <f t="shared" ca="1" si="400"/>
        <v>0</v>
      </c>
      <c r="OP103" s="557">
        <f t="shared" ca="1" si="400"/>
        <v>0</v>
      </c>
      <c r="OQ103" s="557">
        <f t="shared" ca="1" si="400"/>
        <v>0</v>
      </c>
      <c r="OR103" s="557">
        <f t="shared" ca="1" si="400"/>
        <v>0</v>
      </c>
      <c r="OS103" s="557">
        <f t="shared" ca="1" si="400"/>
        <v>0</v>
      </c>
      <c r="OT103" s="557">
        <f t="shared" ca="1" si="400"/>
        <v>0</v>
      </c>
      <c r="OU103" s="557">
        <f t="shared" ca="1" si="400"/>
        <v>0</v>
      </c>
      <c r="OV103" s="557">
        <f t="shared" ca="1" si="401"/>
        <v>0</v>
      </c>
      <c r="OW103" s="557">
        <f t="shared" ca="1" si="401"/>
        <v>0</v>
      </c>
      <c r="OX103" s="557">
        <f t="shared" ca="1" si="401"/>
        <v>0</v>
      </c>
      <c r="OY103" s="557">
        <f t="shared" ca="1" si="401"/>
        <v>0</v>
      </c>
      <c r="OZ103" s="557">
        <f t="shared" ca="1" si="401"/>
        <v>0</v>
      </c>
      <c r="PA103" s="557">
        <f t="shared" ca="1" si="401"/>
        <v>0</v>
      </c>
      <c r="PB103" s="557">
        <f t="shared" ca="1" si="401"/>
        <v>0</v>
      </c>
      <c r="PC103" s="557">
        <f t="shared" ca="1" si="401"/>
        <v>0</v>
      </c>
      <c r="PD103" s="557">
        <f t="shared" ca="1" si="401"/>
        <v>0</v>
      </c>
      <c r="PE103" s="557">
        <f t="shared" ca="1" si="401"/>
        <v>0</v>
      </c>
      <c r="PF103" s="557">
        <f t="shared" ca="1" si="402"/>
        <v>0</v>
      </c>
      <c r="PG103" s="557">
        <f t="shared" ca="1" si="402"/>
        <v>0</v>
      </c>
      <c r="PH103" s="557">
        <f t="shared" ca="1" si="402"/>
        <v>0</v>
      </c>
      <c r="PI103" s="557">
        <f t="shared" ca="1" si="402"/>
        <v>0</v>
      </c>
      <c r="PJ103" s="557">
        <f t="shared" ca="1" si="402"/>
        <v>0</v>
      </c>
      <c r="PK103" s="557">
        <f t="shared" ca="1" si="402"/>
        <v>0</v>
      </c>
      <c r="PL103" s="557">
        <f t="shared" ca="1" si="402"/>
        <v>0</v>
      </c>
      <c r="PM103" s="557">
        <f t="shared" ca="1" si="402"/>
        <v>0</v>
      </c>
      <c r="PN103" s="557">
        <f t="shared" ca="1" si="402"/>
        <v>0</v>
      </c>
      <c r="PO103" s="557">
        <f t="shared" ca="1" si="402"/>
        <v>0</v>
      </c>
      <c r="PP103" s="557">
        <f t="shared" ca="1" si="403"/>
        <v>0</v>
      </c>
      <c r="PQ103" s="557">
        <f t="shared" ca="1" si="403"/>
        <v>0</v>
      </c>
      <c r="PR103" s="557">
        <f t="shared" ca="1" si="403"/>
        <v>0</v>
      </c>
      <c r="PS103" s="557">
        <f t="shared" ca="1" si="403"/>
        <v>0</v>
      </c>
      <c r="PT103" s="557">
        <f t="shared" ca="1" si="403"/>
        <v>0</v>
      </c>
      <c r="PU103" s="557">
        <f t="shared" ca="1" si="403"/>
        <v>0</v>
      </c>
      <c r="PV103" s="557">
        <f t="shared" ca="1" si="403"/>
        <v>0</v>
      </c>
      <c r="PW103" s="557">
        <f t="shared" ca="1" si="403"/>
        <v>0</v>
      </c>
      <c r="PX103" s="557">
        <f t="shared" ca="1" si="403"/>
        <v>0</v>
      </c>
      <c r="PY103" s="557">
        <f t="shared" ca="1" si="403"/>
        <v>0</v>
      </c>
      <c r="PZ103" s="557">
        <f t="shared" ca="1" si="404"/>
        <v>0</v>
      </c>
      <c r="QA103" s="557">
        <f t="shared" ca="1" si="404"/>
        <v>0</v>
      </c>
      <c r="QB103" s="557">
        <f t="shared" ca="1" si="404"/>
        <v>0</v>
      </c>
      <c r="QC103" s="557">
        <f t="shared" ca="1" si="404"/>
        <v>0</v>
      </c>
      <c r="QD103" s="557">
        <f t="shared" ca="1" si="404"/>
        <v>0</v>
      </c>
      <c r="QE103" s="557">
        <f t="shared" ca="1" si="404"/>
        <v>0</v>
      </c>
      <c r="QF103" s="557">
        <f t="shared" ca="1" si="404"/>
        <v>0</v>
      </c>
      <c r="QG103" s="557">
        <f t="shared" ca="1" si="404"/>
        <v>0</v>
      </c>
      <c r="QH103" s="557">
        <f t="shared" ca="1" si="404"/>
        <v>0</v>
      </c>
      <c r="QI103" s="557">
        <f t="shared" ca="1" si="404"/>
        <v>0</v>
      </c>
      <c r="QJ103" s="557">
        <f t="shared" ca="1" si="405"/>
        <v>0</v>
      </c>
      <c r="QK103" s="557">
        <f t="shared" ca="1" si="405"/>
        <v>0</v>
      </c>
      <c r="QL103" s="557">
        <f t="shared" ca="1" si="405"/>
        <v>0</v>
      </c>
      <c r="QM103" s="557">
        <f t="shared" ca="1" si="405"/>
        <v>0</v>
      </c>
      <c r="QN103" s="557">
        <f t="shared" ca="1" si="405"/>
        <v>0</v>
      </c>
      <c r="QO103" s="557">
        <f t="shared" ca="1" si="405"/>
        <v>0</v>
      </c>
      <c r="QP103" s="557">
        <f t="shared" ca="1" si="405"/>
        <v>0</v>
      </c>
      <c r="QQ103" s="557">
        <f t="shared" ca="1" si="405"/>
        <v>0</v>
      </c>
      <c r="QR103" s="557">
        <f t="shared" ca="1" si="405"/>
        <v>0</v>
      </c>
      <c r="QS103" s="557">
        <f t="shared" ca="1" si="405"/>
        <v>0</v>
      </c>
      <c r="QT103" s="557">
        <f t="shared" ca="1" si="406"/>
        <v>0</v>
      </c>
      <c r="QU103" s="557">
        <f t="shared" ca="1" si="406"/>
        <v>0</v>
      </c>
      <c r="QV103" s="557">
        <f t="shared" ca="1" si="406"/>
        <v>0</v>
      </c>
      <c r="QW103" s="557">
        <f t="shared" ca="1" si="406"/>
        <v>0</v>
      </c>
      <c r="QX103" s="557">
        <f t="shared" ca="1" si="406"/>
        <v>0</v>
      </c>
      <c r="QY103" s="557">
        <f t="shared" ca="1" si="406"/>
        <v>0</v>
      </c>
      <c r="QZ103" s="557">
        <f t="shared" ca="1" si="406"/>
        <v>0</v>
      </c>
      <c r="RA103" s="557">
        <f t="shared" ca="1" si="406"/>
        <v>0</v>
      </c>
      <c r="RB103" s="557">
        <f t="shared" ca="1" si="406"/>
        <v>0</v>
      </c>
      <c r="RC103" s="557">
        <f t="shared" ca="1" si="406"/>
        <v>0</v>
      </c>
      <c r="RD103" s="557">
        <f t="shared" ca="1" si="407"/>
        <v>0</v>
      </c>
      <c r="RE103" s="557">
        <f t="shared" ca="1" si="407"/>
        <v>0</v>
      </c>
      <c r="RF103" s="557">
        <f t="shared" ca="1" si="407"/>
        <v>0</v>
      </c>
      <c r="RG103" s="557">
        <f t="shared" ca="1" si="407"/>
        <v>0</v>
      </c>
      <c r="RH103" s="557">
        <f t="shared" ca="1" si="407"/>
        <v>0</v>
      </c>
      <c r="RI103" s="557">
        <f t="shared" ca="1" si="407"/>
        <v>0</v>
      </c>
      <c r="RJ103" s="557">
        <f t="shared" ca="1" si="407"/>
        <v>0</v>
      </c>
      <c r="RK103" s="557">
        <f t="shared" ca="1" si="407"/>
        <v>0</v>
      </c>
      <c r="RL103" s="557">
        <f t="shared" ca="1" si="407"/>
        <v>0</v>
      </c>
      <c r="RM103" s="557">
        <f t="shared" ca="1" si="407"/>
        <v>0</v>
      </c>
      <c r="RN103" s="557">
        <f t="shared" ca="1" si="408"/>
        <v>0</v>
      </c>
      <c r="RO103" s="557">
        <f t="shared" ca="1" si="408"/>
        <v>0</v>
      </c>
      <c r="RP103" s="557">
        <f t="shared" ca="1" si="408"/>
        <v>0</v>
      </c>
      <c r="RQ103" s="557">
        <f t="shared" ca="1" si="408"/>
        <v>0</v>
      </c>
      <c r="RR103" s="557">
        <f t="shared" ca="1" si="408"/>
        <v>0</v>
      </c>
      <c r="RS103" s="557">
        <f t="shared" ca="1" si="408"/>
        <v>0</v>
      </c>
      <c r="RT103" s="557">
        <f t="shared" ca="1" si="408"/>
        <v>0</v>
      </c>
      <c r="RU103" s="557">
        <f t="shared" ca="1" si="408"/>
        <v>0</v>
      </c>
      <c r="RV103" s="557">
        <f t="shared" ca="1" si="408"/>
        <v>0</v>
      </c>
      <c r="RW103" s="557">
        <f t="shared" ca="1" si="408"/>
        <v>0</v>
      </c>
      <c r="RX103" s="557">
        <f t="shared" ca="1" si="409"/>
        <v>0</v>
      </c>
      <c r="RY103" s="557">
        <f t="shared" ca="1" si="409"/>
        <v>0</v>
      </c>
      <c r="RZ103" s="557">
        <f t="shared" ca="1" si="409"/>
        <v>0</v>
      </c>
      <c r="SA103" s="557">
        <f t="shared" ca="1" si="409"/>
        <v>0</v>
      </c>
      <c r="SB103" s="557">
        <f t="shared" ca="1" si="409"/>
        <v>0</v>
      </c>
      <c r="SC103" s="557">
        <f t="shared" ca="1" si="409"/>
        <v>0</v>
      </c>
      <c r="SD103" s="557">
        <f t="shared" ca="1" si="409"/>
        <v>0</v>
      </c>
      <c r="SE103" s="557">
        <f t="shared" ca="1" si="409"/>
        <v>0</v>
      </c>
      <c r="SF103" s="557">
        <f t="shared" ca="1" si="409"/>
        <v>0</v>
      </c>
      <c r="SG103" s="557">
        <f t="shared" ca="1" si="409"/>
        <v>0</v>
      </c>
      <c r="SH103" s="557">
        <f t="shared" ca="1" si="410"/>
        <v>0</v>
      </c>
      <c r="SI103" s="557">
        <f t="shared" ca="1" si="410"/>
        <v>0</v>
      </c>
      <c r="SJ103" s="557">
        <f t="shared" ca="1" si="410"/>
        <v>0</v>
      </c>
      <c r="SK103" s="557">
        <f t="shared" ca="1" si="410"/>
        <v>0</v>
      </c>
      <c r="SL103" s="557">
        <f t="shared" ca="1" si="410"/>
        <v>0</v>
      </c>
      <c r="SM103" s="557">
        <f t="shared" ca="1" si="410"/>
        <v>0</v>
      </c>
      <c r="SN103" s="557">
        <f t="shared" ca="1" si="410"/>
        <v>0</v>
      </c>
      <c r="SO103" s="557">
        <f t="shared" ca="1" si="410"/>
        <v>0</v>
      </c>
      <c r="SP103" s="557">
        <f t="shared" ca="1" si="410"/>
        <v>0</v>
      </c>
      <c r="SQ103" s="557">
        <f t="shared" ca="1" si="410"/>
        <v>0</v>
      </c>
      <c r="SR103" s="557">
        <f t="shared" ca="1" si="411"/>
        <v>0</v>
      </c>
      <c r="SS103" s="557">
        <f t="shared" ca="1" si="411"/>
        <v>0</v>
      </c>
      <c r="ST103" s="557">
        <f t="shared" ca="1" si="411"/>
        <v>0</v>
      </c>
      <c r="SU103" s="557">
        <f t="shared" ca="1" si="411"/>
        <v>0</v>
      </c>
      <c r="SV103" s="557">
        <f t="shared" ca="1" si="411"/>
        <v>0</v>
      </c>
      <c r="SW103" s="557">
        <f t="shared" ca="1" si="411"/>
        <v>0</v>
      </c>
      <c r="SX103" s="557">
        <f t="shared" ca="1" si="411"/>
        <v>0</v>
      </c>
      <c r="SY103" s="557">
        <f t="shared" ca="1" si="411"/>
        <v>0</v>
      </c>
      <c r="SZ103" s="557">
        <f t="shared" ca="1" si="411"/>
        <v>0</v>
      </c>
      <c r="TA103" s="557">
        <f t="shared" ca="1" si="411"/>
        <v>0</v>
      </c>
      <c r="TB103" s="557">
        <f t="shared" ca="1" si="412"/>
        <v>0</v>
      </c>
      <c r="TC103" s="557">
        <f t="shared" ca="1" si="412"/>
        <v>0</v>
      </c>
      <c r="TD103" s="557">
        <f t="shared" ca="1" si="412"/>
        <v>0</v>
      </c>
      <c r="TE103" s="557">
        <f t="shared" ca="1" si="412"/>
        <v>0</v>
      </c>
      <c r="TF103" s="557">
        <f t="shared" ca="1" si="412"/>
        <v>0</v>
      </c>
      <c r="TG103" s="557">
        <f t="shared" ca="1" si="412"/>
        <v>0</v>
      </c>
      <c r="TH103" s="557">
        <f t="shared" ca="1" si="412"/>
        <v>0</v>
      </c>
      <c r="TI103" s="557">
        <f t="shared" ca="1" si="412"/>
        <v>0</v>
      </c>
      <c r="TJ103" s="557">
        <f t="shared" ca="1" si="412"/>
        <v>0</v>
      </c>
      <c r="TK103" s="557">
        <f t="shared" ca="1" si="412"/>
        <v>0</v>
      </c>
      <c r="TL103" s="557">
        <f t="shared" ca="1" si="413"/>
        <v>0</v>
      </c>
      <c r="TM103" s="557">
        <f t="shared" ca="1" si="413"/>
        <v>0</v>
      </c>
      <c r="TN103" s="557">
        <f t="shared" ca="1" si="413"/>
        <v>0</v>
      </c>
      <c r="TO103" s="557">
        <f t="shared" ca="1" si="413"/>
        <v>0</v>
      </c>
      <c r="TP103" s="557">
        <f t="shared" ca="1" si="413"/>
        <v>0</v>
      </c>
      <c r="TQ103" s="557">
        <f t="shared" ca="1" si="413"/>
        <v>0</v>
      </c>
      <c r="TR103" s="557">
        <f t="shared" ca="1" si="413"/>
        <v>0</v>
      </c>
      <c r="TS103" s="557">
        <f t="shared" ca="1" si="413"/>
        <v>0</v>
      </c>
      <c r="TT103" s="557">
        <f t="shared" ca="1" si="413"/>
        <v>0</v>
      </c>
      <c r="TU103" s="557">
        <f t="shared" ca="1" si="413"/>
        <v>0</v>
      </c>
      <c r="TV103" s="557">
        <f t="shared" ca="1" si="414"/>
        <v>0</v>
      </c>
      <c r="TW103" s="557">
        <f t="shared" ca="1" si="414"/>
        <v>0</v>
      </c>
      <c r="TX103" s="557">
        <f t="shared" ca="1" si="414"/>
        <v>0</v>
      </c>
      <c r="TY103" s="557">
        <f t="shared" ca="1" si="414"/>
        <v>0</v>
      </c>
      <c r="TZ103" s="557">
        <f t="shared" ca="1" si="414"/>
        <v>0</v>
      </c>
      <c r="UA103" s="557">
        <f t="shared" ca="1" si="414"/>
        <v>0</v>
      </c>
      <c r="UB103" s="557">
        <f t="shared" ca="1" si="414"/>
        <v>0</v>
      </c>
      <c r="UC103" s="557">
        <f t="shared" ca="1" si="414"/>
        <v>0</v>
      </c>
      <c r="UD103" s="557">
        <f t="shared" ca="1" si="414"/>
        <v>0</v>
      </c>
      <c r="UE103" s="557">
        <f t="shared" ca="1" si="414"/>
        <v>0</v>
      </c>
      <c r="UF103" s="557">
        <f t="shared" ca="1" si="415"/>
        <v>0</v>
      </c>
      <c r="UG103" s="557">
        <f t="shared" ca="1" si="415"/>
        <v>0</v>
      </c>
      <c r="UH103" s="557">
        <f t="shared" ca="1" si="415"/>
        <v>0</v>
      </c>
      <c r="UI103" s="557">
        <f t="shared" ca="1" si="415"/>
        <v>0</v>
      </c>
      <c r="UJ103" s="557">
        <f t="shared" ca="1" si="415"/>
        <v>0</v>
      </c>
      <c r="UK103" s="557">
        <f t="shared" ca="1" si="415"/>
        <v>0</v>
      </c>
      <c r="UL103" s="557">
        <f t="shared" ca="1" si="415"/>
        <v>0</v>
      </c>
      <c r="UM103" s="557">
        <f t="shared" ca="1" si="415"/>
        <v>0</v>
      </c>
      <c r="UN103" s="557">
        <f t="shared" ca="1" si="415"/>
        <v>0</v>
      </c>
      <c r="UO103" s="557">
        <f t="shared" ca="1" si="415"/>
        <v>0</v>
      </c>
      <c r="UP103" s="557">
        <f t="shared" ca="1" si="415"/>
        <v>0</v>
      </c>
      <c r="UQ103" s="557">
        <f t="shared" ca="1" si="415"/>
        <v>0</v>
      </c>
      <c r="UR103" s="557">
        <f t="shared" ca="1" si="415"/>
        <v>0</v>
      </c>
      <c r="US103" s="557">
        <f t="shared" ca="1" si="415"/>
        <v>0</v>
      </c>
      <c r="UT103" s="557">
        <f t="shared" ca="1" si="415"/>
        <v>0</v>
      </c>
      <c r="UU103" s="557">
        <f t="shared" ca="1" si="415"/>
        <v>0</v>
      </c>
      <c r="UV103" s="557">
        <f t="shared" ca="1" si="445"/>
        <v>0</v>
      </c>
      <c r="UW103" s="557">
        <f t="shared" ca="1" si="445"/>
        <v>0</v>
      </c>
      <c r="UX103" s="557">
        <f t="shared" ca="1" si="445"/>
        <v>0</v>
      </c>
      <c r="UY103" s="557">
        <f t="shared" ca="1" si="445"/>
        <v>0</v>
      </c>
      <c r="UZ103" s="557">
        <f t="shared" ca="1" si="445"/>
        <v>0</v>
      </c>
      <c r="VA103" s="557">
        <f t="shared" ca="1" si="445"/>
        <v>0</v>
      </c>
      <c r="VB103" s="557">
        <f t="shared" ca="1" si="445"/>
        <v>0</v>
      </c>
      <c r="VC103" s="557">
        <f t="shared" ca="1" si="445"/>
        <v>0</v>
      </c>
      <c r="VD103" s="557">
        <f t="shared" ca="1" si="445"/>
        <v>0</v>
      </c>
      <c r="VE103" s="557">
        <f t="shared" ca="1" si="445"/>
        <v>0</v>
      </c>
      <c r="VF103" s="557">
        <f t="shared" ca="1" si="445"/>
        <v>0</v>
      </c>
      <c r="VG103" s="557">
        <f t="shared" ca="1" si="445"/>
        <v>0</v>
      </c>
      <c r="VH103" s="557">
        <f t="shared" ca="1" si="445"/>
        <v>0</v>
      </c>
      <c r="VI103" s="557">
        <f t="shared" ca="1" si="445"/>
        <v>0</v>
      </c>
      <c r="VJ103" s="557">
        <f t="shared" ca="1" si="445"/>
        <v>0</v>
      </c>
      <c r="VK103" s="557">
        <f t="shared" ca="1" si="445"/>
        <v>0</v>
      </c>
      <c r="VL103" s="557">
        <f t="shared" ca="1" si="444"/>
        <v>0</v>
      </c>
      <c r="VM103" s="557">
        <f t="shared" ca="1" si="444"/>
        <v>0</v>
      </c>
      <c r="VN103" s="557">
        <f t="shared" ca="1" si="444"/>
        <v>0</v>
      </c>
      <c r="VO103" s="557">
        <f t="shared" ca="1" si="444"/>
        <v>0</v>
      </c>
      <c r="VP103" s="189">
        <f t="shared" ca="1" si="301"/>
        <v>0</v>
      </c>
      <c r="VQ103" s="189">
        <f t="shared" ca="1" si="301"/>
        <v>0</v>
      </c>
      <c r="VR103" s="189">
        <f t="shared" ca="1" si="301"/>
        <v>0</v>
      </c>
      <c r="VS103" s="189">
        <f t="shared" ca="1" si="301"/>
        <v>0</v>
      </c>
      <c r="VT103" s="189">
        <f t="shared" ca="1" si="301"/>
        <v>0</v>
      </c>
      <c r="VU103" s="230">
        <f t="shared" ca="1" si="302"/>
        <v>0</v>
      </c>
      <c r="VV103" s="189">
        <f t="shared" ca="1" si="303"/>
        <v>0</v>
      </c>
      <c r="VW103" s="189">
        <f t="shared" ca="1" si="303"/>
        <v>0</v>
      </c>
      <c r="VX103" s="189">
        <f t="shared" ca="1" si="303"/>
        <v>0</v>
      </c>
      <c r="VY103" s="189">
        <f t="shared" ca="1" si="303"/>
        <v>0</v>
      </c>
      <c r="VZ103" s="189">
        <f t="shared" ca="1" si="303"/>
        <v>0</v>
      </c>
      <c r="WA103" s="230">
        <f t="shared" ca="1" si="304"/>
        <v>0</v>
      </c>
      <c r="WB103" s="231">
        <f t="shared" ca="1" si="305"/>
        <v>0</v>
      </c>
      <c r="WC103" s="231">
        <f t="shared" ca="1" si="305"/>
        <v>0</v>
      </c>
      <c r="WD103" s="231">
        <f t="shared" ca="1" si="305"/>
        <v>0</v>
      </c>
      <c r="WE103" s="231">
        <f t="shared" ca="1" si="305"/>
        <v>0</v>
      </c>
      <c r="WF103" s="544">
        <f t="shared" ca="1" si="306"/>
        <v>0</v>
      </c>
      <c r="WG103" s="231">
        <f t="shared" ca="1" si="307"/>
        <v>0</v>
      </c>
      <c r="WH103" s="231">
        <f t="shared" ca="1" si="307"/>
        <v>0</v>
      </c>
      <c r="WI103" s="231">
        <f t="shared" ca="1" si="307"/>
        <v>0</v>
      </c>
      <c r="WJ103" s="231">
        <f t="shared" ca="1" si="307"/>
        <v>0</v>
      </c>
      <c r="WK103" s="544">
        <f t="shared" ca="1" si="459"/>
        <v>0</v>
      </c>
      <c r="WL103" s="544">
        <f t="shared" ca="1" si="459"/>
        <v>0</v>
      </c>
      <c r="WM103" s="544">
        <f t="shared" ca="1" si="459"/>
        <v>0</v>
      </c>
      <c r="WN103" s="544">
        <f t="shared" ca="1" si="446"/>
        <v>0</v>
      </c>
      <c r="WO103" s="544">
        <f t="shared" ca="1" si="446"/>
        <v>0</v>
      </c>
      <c r="WP103" s="544">
        <f t="shared" ca="1" si="446"/>
        <v>0</v>
      </c>
      <c r="WQ103" s="544">
        <f t="shared" ca="1" si="446"/>
        <v>0</v>
      </c>
      <c r="WR103" s="535" cm="1">
        <f t="array" aca="1" ref="WR103" ca="1">INDEX(WR$13:WR102,$B103+1,1)</f>
        <v>0</v>
      </c>
      <c r="WS103" s="411">
        <f t="shared" ca="1" si="309"/>
        <v>67</v>
      </c>
      <c r="WT103" s="18"/>
      <c r="WU103" s="535" cm="1">
        <f t="array" aca="1" ref="WU103" ca="1">INDEX(WU$13:WU102,$B103+1,1)</f>
        <v>0</v>
      </c>
      <c r="WV103" s="411">
        <f t="shared" si="310"/>
        <v>0</v>
      </c>
      <c r="WW103" s="535" cm="1">
        <f t="array" aca="1" ref="WW103" ca="1">INDEX(WW$13:WW102,$B103+1,1)</f>
        <v>0</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535" t="str" cm="1">
        <f t="array" aca="1" ref="XH103" ca="1">INDEX(XH$13:XH102,$B103+1,1)</f>
        <v>-</v>
      </c>
      <c r="XI103" s="535" t="str" cm="1">
        <f t="array" aca="1" ref="XI103" ca="1">INDEX(XI$13:XI102,$B103+1,1)</f>
        <v>-</v>
      </c>
      <c r="XJ103" s="535" t="str" cm="1">
        <f t="array" aca="1" ref="XJ103" ca="1">INDEX(XJ$13:XJ102,$B103+1,1)</f>
        <v>-</v>
      </c>
      <c r="XK103" s="535" t="str" cm="1">
        <f t="array" aca="1" ref="XK103" ca="1">INDEX(XK$13:XK102,$B103+1,1)</f>
        <v>-</v>
      </c>
      <c r="XL103" s="535" t="str" cm="1">
        <f t="array" aca="1" ref="XL103" ca="1">INDEX(XL$13:XL102,$B103+1,1)</f>
        <v>-</v>
      </c>
      <c r="XM103" s="535" t="str" cm="1">
        <f t="array" aca="1" ref="XM103" ca="1">INDEX(XM$13:XM102,$B103+1,1)</f>
        <v>-</v>
      </c>
      <c r="XN103" s="18"/>
      <c r="XO103" s="411" t="b">
        <f t="shared" ca="1" si="311"/>
        <v>0</v>
      </c>
      <c r="XP103" s="535" t="str" cm="1">
        <f t="array" aca="1" ref="XP103" ca="1">INDEX(XP$13:XP102,$B103+1,1)</f>
        <v>-</v>
      </c>
      <c r="XQ103" s="535" t="str" cm="1">
        <f t="array" aca="1" ref="XQ103" ca="1">INDEX(XQ$13:XQ102,$B103+1,1)</f>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411">
        <f t="shared" ca="1" si="312"/>
        <v>0.35</v>
      </c>
      <c r="XW103" s="535" cm="1">
        <f t="array" aca="1" ref="XW103" ca="1">INDEX(XW$13:XW102,$B103+1,1)</f>
        <v>0</v>
      </c>
      <c r="XX103" s="535" cm="1">
        <f t="array" aca="1" ref="XX103" ca="1">INDEX(XX$13:XX102,$B103+1,1)</f>
        <v>0</v>
      </c>
      <c r="XY103" s="535" cm="1">
        <f t="array" aca="1" ref="XY103" ca="1">INDEX(XY$13:XY102,$B103+1,1)</f>
        <v>1</v>
      </c>
      <c r="XZ103" s="535" cm="1">
        <f t="array" aca="1" ref="XZ103" ca="1">INDEX(XZ$13:XZ102,$B103+1,1)</f>
        <v>0</v>
      </c>
      <c r="YA103" s="535" t="str" cm="1">
        <f t="array" aca="1" ref="YA103" ca="1">INDEX(YA$13:YA102,$B103+1,1)</f>
        <v>-</v>
      </c>
      <c r="YB103" s="545" cm="1">
        <f t="array" aca="1" ref="YB103" ca="1">INDEX(i.AgeJ,$AD103,1)</f>
        <v>0</v>
      </c>
      <c r="YC103" s="535" t="str" cm="1">
        <f t="array" aca="1" ref="YC103" ca="1">INDEX(YC$13:YC102,$B103+1,1)</f>
        <v>-</v>
      </c>
      <c r="YD103" s="411" t="str">
        <f t="shared" si="313"/>
        <v>-</v>
      </c>
      <c r="YE103" s="411" t="str">
        <f t="shared" si="313"/>
        <v>-</v>
      </c>
      <c r="YF103" s="535" t="str" cm="1">
        <f t="array" aca="1" ref="YF103" ca="1">INDEX(YF$13:YF102,$B103+1,1)</f>
        <v>-</v>
      </c>
      <c r="YG103" s="535" t="str" cm="1">
        <f t="array" aca="1" ref="YG103" ca="1">INDEX(YG$13:YG102,$B103+1,1)</f>
        <v>-</v>
      </c>
      <c r="YH103" s="535" t="str" cm="1">
        <f t="array" aca="1" ref="YH103" ca="1">INDEX(YH$13:YH102,$B103+1,1)</f>
        <v>-</v>
      </c>
      <c r="YI103" s="535" t="str" cm="1">
        <f t="array" aca="1" ref="YI103" ca="1">INDEX(YI$13:YI102,$B103+1,1)</f>
        <v>-</v>
      </c>
      <c r="YJ103" s="535" t="str" cm="1">
        <f t="array" aca="1" ref="YJ103" ca="1">INDEX(YJ$13:YJ102,$B103+1,1)</f>
        <v>-</v>
      </c>
      <c r="YK103" s="535" t="b" cm="1">
        <f t="array" aca="1" ref="YK103" ca="1">INDEX(YK$13:YK102,$B103+1,1)</f>
        <v>1</v>
      </c>
      <c r="YL103" s="535" t="str" cm="1">
        <f t="array" aca="1" ref="YL103" ca="1">INDEX(YL$13:YL102,$B103+1,1)</f>
        <v>-</v>
      </c>
      <c r="YM103" s="535" cm="1">
        <f t="array" aca="1" ref="YM103" ca="1">INDEX(YM$13:YM102,$B103+1,1)</f>
        <v>0</v>
      </c>
      <c r="YN103" s="535" cm="1">
        <f t="array" aca="1" ref="YN103" ca="1">INDEX(YN$13:YN102,$B103+1,1)</f>
        <v>0</v>
      </c>
      <c r="YO103" s="535" cm="1">
        <f t="array" aca="1" ref="YO103" ca="1">INDEX(YO$13:YO102,$B103+1,1)</f>
        <v>0</v>
      </c>
      <c r="YP103" s="18"/>
      <c r="YQ103" s="411">
        <f t="shared" si="314"/>
        <v>50</v>
      </c>
      <c r="YR103" s="411">
        <f t="shared" si="314"/>
        <v>50</v>
      </c>
      <c r="YS103" s="411">
        <f t="shared" si="314"/>
        <v>50</v>
      </c>
      <c r="YT103" s="411">
        <f t="shared" si="314"/>
        <v>50</v>
      </c>
      <c r="YU103" s="535" cm="1">
        <f t="array" aca="1" ref="YU103" ca="1">INDEX(YU$13:YU102,$B103+1,1)</f>
        <v>1</v>
      </c>
      <c r="YV103" s="535" cm="1">
        <f t="array" aca="1" ref="YV103" ca="1">INDEX(YV$13:YV102,$B103+1,1)</f>
        <v>1</v>
      </c>
      <c r="YW103" s="535" cm="1">
        <f t="array" aca="1" ref="YW103" ca="1">INDEX(YW$13:YW102,$B103+1,1)</f>
        <v>1</v>
      </c>
      <c r="YX103" s="535" cm="1">
        <f t="array" aca="1" ref="YX103" ca="1">INDEX(YX$13:YX102,$B103+1,1)</f>
        <v>1</v>
      </c>
      <c r="YY103" s="535" t="str" cm="1">
        <f t="array" aca="1" ref="YY103" ca="1">INDEX(YY$13:YY102,$B103+1,1)</f>
        <v>-</v>
      </c>
      <c r="YZ103" s="535" t="str" cm="1">
        <f t="array" aca="1" ref="YZ103" ca="1">INDEX(YZ$13:YZ102,$B103+1,1)</f>
        <v>-</v>
      </c>
      <c r="ZA103" s="535" t="str" cm="1">
        <f t="array" aca="1" ref="ZA103" ca="1">INDEX(ZA$13:ZA102,$B103+1,1)</f>
        <v>-</v>
      </c>
      <c r="ZB103" s="535" t="str" cm="1">
        <f t="array" aca="1" ref="ZB103" ca="1">INDEX(ZB$13:ZB102,$B103+1,1)</f>
        <v>-</v>
      </c>
      <c r="ZC103" s="535" t="str" cm="1">
        <f t="array" aca="1" ref="ZC103" ca="1">INDEX(ZC$13:ZC102,$B103+1,1)</f>
        <v>-</v>
      </c>
      <c r="ZD103" s="18"/>
      <c r="ZE103" s="411">
        <f t="shared" ca="1" si="315"/>
        <v>1</v>
      </c>
      <c r="ZF103" s="18"/>
      <c r="ZG103" s="535" t="str" cm="1">
        <f t="array" aca="1" ref="ZG103" ca="1">INDEX(ZG$13:ZG102,$B103+1,1)</f>
        <v>-</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43">
        <f t="shared" ca="1" si="316"/>
        <v>652</v>
      </c>
      <c r="ZP103" s="543">
        <f t="shared" ca="1" si="316"/>
        <v>686</v>
      </c>
      <c r="ZQ103" s="543">
        <f t="shared" ca="1" si="316"/>
        <v>721</v>
      </c>
      <c r="ZR103" s="459">
        <f t="shared" ca="1" si="317"/>
        <v>469</v>
      </c>
      <c r="ZS103" s="459">
        <f t="shared" ca="1" si="317"/>
        <v>504</v>
      </c>
      <c r="ZT103" s="459">
        <f t="shared" ca="1" si="317"/>
        <v>539</v>
      </c>
      <c r="ZU103" s="459">
        <f t="shared" ca="1" si="318"/>
        <v>385</v>
      </c>
      <c r="ZV103" s="459">
        <f t="shared" ca="1" si="318"/>
        <v>420</v>
      </c>
      <c r="ZW103" s="459">
        <f t="shared" ca="1" si="318"/>
        <v>455</v>
      </c>
      <c r="ZX103" s="535" t="str" cm="1">
        <f t="array" aca="1" ref="ZX103" ca="1">INDEX(ZX$13:ZX102,$B103+1,1)</f>
        <v>-</v>
      </c>
      <c r="ZY103" s="535" t="str" cm="1">
        <f t="array" aca="1" ref="ZY103" ca="1">INDEX(ZY$13:ZY102,$B103+1,1)</f>
        <v>-</v>
      </c>
      <c r="ZZ103" s="535" t="str" cm="1">
        <f t="array" aca="1" ref="ZZ103" ca="1">INDEX(ZZ$13:ZZ102,$B103+1,1)</f>
        <v>-</v>
      </c>
      <c r="AAA103" s="535" t="str" cm="1">
        <f t="array" aca="1" ref="AAA103" ca="1">INDEX(AAA$13:AAA102,$B103+1,1)</f>
        <v>-</v>
      </c>
      <c r="AAB103" s="535" t="str" cm="1">
        <f t="array" aca="1" ref="AAB103" ca="1">INDEX(AAB$13:AAB102,$B103+1,1)</f>
        <v>-</v>
      </c>
      <c r="AAC103" s="535" t="str" cm="1">
        <f t="array" aca="1" ref="AAC103" ca="1">INDEX(AAC$13:AAC102,$B103+1,1)</f>
        <v>-</v>
      </c>
      <c r="AAD103" s="535" t="str" cm="1">
        <f t="array" aca="1" ref="AAD103" ca="1">INDEX(AAD$13:AAD102,$B103+1,1)</f>
        <v>-</v>
      </c>
      <c r="AAE103" s="535" t="str" cm="1">
        <f t="array" aca="1" ref="AAE103" ca="1">INDEX(AAE$13:AAE102,$B103+1,1)</f>
        <v>-</v>
      </c>
      <c r="AAF103" s="535" t="str" cm="1">
        <f t="array" aca="1" ref="AAF103" ca="1">INDEX(AAF$13:AAF102,$B103+1,1)</f>
        <v>-</v>
      </c>
      <c r="AAG103" s="535" t="str" cm="1">
        <f t="array" aca="1" ref="AAG103" ca="1">INDEX(AAG$13:AAG102,$B103+1,1)</f>
        <v>-</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cm="1">
        <f t="array" aca="1" ref="AAL103" ca="1">INDEX(AAL$13:AAL102,$B103+1,1)</f>
        <v>0</v>
      </c>
      <c r="AAM103" s="535" t="str" cm="1">
        <f t="array" aca="1" ref="AAM103" ca="1">INDEX(AAM$13:AAM102,$B103+1,1)</f>
        <v>-</v>
      </c>
      <c r="AAN103" s="535" t="str" cm="1">
        <f t="array" aca="1" ref="AAN103" ca="1">INDEX(AAN$13:AAN102,$B103+1,1)</f>
        <v>-</v>
      </c>
      <c r="AAO103" s="535" t="str" cm="1">
        <f t="array" aca="1" ref="AAO103" ca="1">INDEX(AAO$13:AAO102,$B103+1,1)</f>
        <v>-</v>
      </c>
      <c r="AAP103" s="535" t="str" cm="1">
        <f t="array" aca="1" ref="AAP103" ca="1">INDEX(AAP$13:AAP102,$B103+1,1)</f>
        <v>-</v>
      </c>
      <c r="AAQ103" s="535" t="str" cm="1">
        <f t="array" aca="1" ref="AAQ103" ca="1">INDEX(AAQ$13:AAQ102,$B103+1,1)</f>
        <v>-</v>
      </c>
      <c r="AAR103" s="535" cm="1">
        <f t="array" aca="1" ref="AAR103" ca="1">INDEX(AAR$13:AAR102,$B103+1,1)</f>
        <v>0</v>
      </c>
      <c r="AAS103" s="535" t="str" cm="1">
        <f t="array" aca="1" ref="AAS103" ca="1">INDEX(AAS$13:AAS102,$B103+1,1)</f>
        <v>-</v>
      </c>
      <c r="AAT103" s="535" t="str" cm="1">
        <f t="array" aca="1" ref="AAT103" ca="1">INDEX(AAT$13:AAT102,$B103+1,1)</f>
        <v>-</v>
      </c>
      <c r="AAU103" s="535" t="str" cm="1">
        <f t="array" aca="1" ref="AAU103" ca="1">INDEX(AAU$13:AAU102,$B103+1,1)</f>
        <v>-</v>
      </c>
      <c r="AAV103" s="535" cm="1">
        <f t="array" aca="1" ref="AAV103" ca="1">INDEX(AAV$13:AAV102,$B103+1,1)</f>
        <v>1</v>
      </c>
      <c r="AAW103" s="535" cm="1">
        <f t="array" aca="1" ref="AAW103" ca="1">INDEX(AAW$13:AAW102,$B103+1,1)</f>
        <v>1</v>
      </c>
      <c r="AAX103" s="535" t="str" cm="1">
        <f t="array" aca="1" ref="AAX103" ca="1">INDEX(AAX$13:AAX102,$B103+1,1)</f>
        <v>-</v>
      </c>
      <c r="AAY103" s="535" t="str" cm="1">
        <f t="array" aca="1" ref="AAY103" ca="1">INDEX(AAY$13:AAY102,$B103+1,1)</f>
        <v>-</v>
      </c>
      <c r="AAZ103" s="535" t="str" cm="1">
        <f t="array" aca="1" ref="AAZ103" ca="1">INDEX(AAZ$13:AAZ102,$B103+1,1)</f>
        <v>-</v>
      </c>
      <c r="ABA103" s="535" t="str" cm="1">
        <f t="array" aca="1" ref="ABA103" ca="1">INDEX(ABA$13:ABA102,$B103+1,1)</f>
        <v>-</v>
      </c>
      <c r="ABB103" s="535" t="str" cm="1">
        <f t="array" aca="1" ref="ABB103" ca="1">INDEX(ABB$13:ABB102,$B103+1,1)</f>
        <v>-</v>
      </c>
      <c r="ABC103" s="535" t="str" cm="1">
        <f t="array" aca="1" ref="ABC103" ca="1">INDEX(ABC$13:ABC102,$B103+1,1)</f>
        <v>-</v>
      </c>
      <c r="ABD103" s="535" t="str" cm="1">
        <f t="array" aca="1" ref="ABD103" ca="1">INDEX(ABD$13:ABD102,$B103+1,1)</f>
        <v>-</v>
      </c>
      <c r="ABE103" s="535" t="str" cm="1">
        <f t="array" aca="1" ref="ABE103" ca="1">INDEX(ABE$13:ABE102,$B103+1,1)</f>
        <v>-</v>
      </c>
      <c r="ABF103" s="535" t="str" cm="1">
        <f t="array" aca="1" ref="ABF103" ca="1">INDEX(ABF$13:ABF102,$B103+1,1)</f>
        <v>-</v>
      </c>
      <c r="ABG103" s="535" t="str" cm="1">
        <f t="array" aca="1" ref="ABG103" ca="1">INDEX(ABG$13:ABG102,$B103+1,1)</f>
        <v>-</v>
      </c>
      <c r="ABH103" s="535" t="str" cm="1">
        <f t="array" aca="1" ref="ABH103" ca="1">INDEX(ABH$13:ABH102,$B103+1,1)</f>
        <v>-</v>
      </c>
      <c r="ABI103" s="535" t="str" cm="1">
        <f t="array" aca="1" ref="ABI103" ca="1">INDEX(ABI$13:ABI102,$B103+1,1)</f>
        <v>-</v>
      </c>
      <c r="ABJ103" s="535" t="str" cm="1">
        <f t="array" aca="1" ref="ABJ103" ca="1">INDEX(ABJ$13:ABJ102,$B103+1,1)</f>
        <v>-</v>
      </c>
      <c r="ABK103" s="18"/>
      <c r="ABL103" s="545" t="str">
        <f t="shared" ca="1" si="439"/>
        <v>-</v>
      </c>
      <c r="ABM103" s="545" t="str">
        <f t="shared" ca="1" si="439"/>
        <v>-</v>
      </c>
      <c r="ABN103" s="545" t="str">
        <f t="shared" ca="1" si="439"/>
        <v>-</v>
      </c>
      <c r="ABO103" s="545" t="str">
        <f t="shared" ca="1" si="439"/>
        <v>-</v>
      </c>
      <c r="ABP103" s="545" t="str">
        <f t="shared" ca="1" si="439"/>
        <v>-</v>
      </c>
      <c r="ABQ103" s="545" t="str">
        <f t="shared" ca="1" si="417"/>
        <v>-</v>
      </c>
      <c r="ABR103" s="545" t="str">
        <f t="shared" ca="1" si="417"/>
        <v>-</v>
      </c>
      <c r="ABS103" s="545" t="str">
        <f t="shared" ca="1" si="417"/>
        <v>-</v>
      </c>
      <c r="ABT103" s="545" t="str">
        <f t="shared" ca="1" si="417"/>
        <v>-</v>
      </c>
      <c r="ABU103" s="545" t="str">
        <f t="shared" ca="1" si="417"/>
        <v>-</v>
      </c>
      <c r="ABV103" s="545" t="str">
        <f t="shared" ca="1" si="417"/>
        <v>-</v>
      </c>
      <c r="ABW103" s="545" t="str">
        <f t="shared" ca="1" si="417"/>
        <v>-</v>
      </c>
      <c r="ABX103" s="545" t="str">
        <f t="shared" ca="1" si="417"/>
        <v>-</v>
      </c>
      <c r="ABY103" s="545" t="str">
        <f t="shared" ca="1" si="417"/>
        <v>-</v>
      </c>
      <c r="ABZ103" s="545" t="str">
        <f t="shared" ca="1" si="417"/>
        <v>-</v>
      </c>
      <c r="ACA103" s="545" t="str">
        <f t="shared" ca="1" si="418"/>
        <v>-</v>
      </c>
      <c r="ACB103" s="545" t="str">
        <f t="shared" ca="1" si="418"/>
        <v>-</v>
      </c>
      <c r="ACC103" s="545" t="b">
        <f t="shared" ca="1" si="418"/>
        <v>1</v>
      </c>
      <c r="ACD103" s="545" t="str">
        <f t="shared" ca="1" si="418"/>
        <v>-</v>
      </c>
      <c r="ACE103" s="545" t="str">
        <f t="shared" ca="1" si="418"/>
        <v>-</v>
      </c>
      <c r="ACF103" s="545" t="str">
        <f t="shared" ca="1" si="418"/>
        <v>-</v>
      </c>
      <c r="ACG103" s="545" t="str">
        <f t="shared" ca="1" si="418"/>
        <v>-</v>
      </c>
      <c r="ACH103" s="545" t="str">
        <f t="shared" ca="1" si="418"/>
        <v>-</v>
      </c>
      <c r="ACI103" s="545" t="str">
        <f t="shared" ca="1" si="418"/>
        <v>-</v>
      </c>
      <c r="ACJ103" s="545" t="str">
        <f t="shared" ca="1" si="418"/>
        <v>-</v>
      </c>
      <c r="ACK103" s="545" t="str">
        <f t="shared" ca="1" si="419"/>
        <v>-</v>
      </c>
      <c r="ACL103" s="545" t="str">
        <f t="shared" ca="1" si="419"/>
        <v>-</v>
      </c>
      <c r="ACM103" s="545" t="str">
        <f t="shared" ca="1" si="419"/>
        <v>-</v>
      </c>
      <c r="ACN103" s="545" t="str">
        <f t="shared" ca="1" si="419"/>
        <v>-</v>
      </c>
      <c r="ACO103" s="545" t="str">
        <f t="shared" ca="1" si="419"/>
        <v>-</v>
      </c>
      <c r="ACP103" s="545" t="str">
        <f t="shared" ca="1" si="419"/>
        <v>-</v>
      </c>
      <c r="ACQ103" s="545" t="str">
        <f t="shared" ca="1" si="419"/>
        <v>-</v>
      </c>
      <c r="ACR103" s="545" t="str">
        <f t="shared" ca="1" si="419"/>
        <v>-</v>
      </c>
      <c r="ACS103" s="545" t="str">
        <f t="shared" ca="1" si="419"/>
        <v>-</v>
      </c>
      <c r="ACT103" s="545" t="str">
        <f t="shared" ca="1" si="419"/>
        <v>-</v>
      </c>
      <c r="ACU103" s="545" t="b">
        <f t="shared" ca="1" si="420"/>
        <v>1</v>
      </c>
      <c r="ACV103" s="545" t="str">
        <f t="shared" ca="1" si="420"/>
        <v>-</v>
      </c>
      <c r="ACW103" s="545" t="str">
        <f t="shared" ca="1" si="420"/>
        <v>-</v>
      </c>
      <c r="ACX103" s="545" t="str">
        <f t="shared" ca="1" si="420"/>
        <v>-</v>
      </c>
      <c r="ACY103" s="545" t="str">
        <f t="shared" ca="1" si="420"/>
        <v>-</v>
      </c>
      <c r="ACZ103" s="545" t="str">
        <f t="shared" ca="1" si="420"/>
        <v>-</v>
      </c>
      <c r="ADA103" s="545" t="str">
        <f t="shared" ca="1" si="420"/>
        <v>-</v>
      </c>
      <c r="ADB103" s="545" t="str">
        <f t="shared" ca="1" si="420"/>
        <v>-</v>
      </c>
      <c r="ADC103" s="545" t="str">
        <f t="shared" ca="1" si="420"/>
        <v>-</v>
      </c>
      <c r="ADD103" s="545" t="str">
        <f t="shared" ca="1" si="420"/>
        <v>-</v>
      </c>
      <c r="ADE103" s="545" t="str">
        <f t="shared" ca="1" si="421"/>
        <v>-</v>
      </c>
      <c r="ADF103" s="545" t="str">
        <f t="shared" ca="1" si="421"/>
        <v>-</v>
      </c>
      <c r="ADG103" s="545" t="str">
        <f t="shared" ca="1" si="421"/>
        <v>-</v>
      </c>
      <c r="ADH103" s="545" t="str">
        <f t="shared" ca="1" si="421"/>
        <v>-</v>
      </c>
      <c r="ADI103" s="545" t="str">
        <f t="shared" ca="1" si="421"/>
        <v>-</v>
      </c>
      <c r="ADJ103" s="545" t="str">
        <f t="shared" ca="1" si="421"/>
        <v>-</v>
      </c>
      <c r="ADK103" s="545" t="str">
        <f t="shared" ca="1" si="421"/>
        <v>-</v>
      </c>
      <c r="ADL103" s="545" t="str">
        <f t="shared" ca="1" si="421"/>
        <v>-</v>
      </c>
      <c r="ADM103" s="545" t="b">
        <f t="shared" ca="1" si="421"/>
        <v>1</v>
      </c>
      <c r="ADN103" s="545" t="str">
        <f t="shared" ca="1" si="421"/>
        <v>-</v>
      </c>
      <c r="ADO103" s="545" t="str">
        <f t="shared" ca="1" si="422"/>
        <v>-</v>
      </c>
      <c r="ADP103" s="545" t="str">
        <f t="shared" ca="1" si="422"/>
        <v>-</v>
      </c>
      <c r="ADQ103" s="545" t="str">
        <f t="shared" ca="1" si="422"/>
        <v>-</v>
      </c>
      <c r="ADR103" s="545" t="str">
        <f t="shared" ca="1" si="422"/>
        <v>-</v>
      </c>
      <c r="ADS103" s="545" t="str">
        <f t="shared" ca="1" si="422"/>
        <v>-</v>
      </c>
      <c r="ADT103" s="545" t="str">
        <f t="shared" ca="1" si="422"/>
        <v>-</v>
      </c>
      <c r="ADU103" s="545" t="str">
        <f t="shared" ca="1" si="422"/>
        <v>-</v>
      </c>
      <c r="ADV103" s="545" t="str">
        <f t="shared" ca="1" si="422"/>
        <v>-</v>
      </c>
      <c r="ADW103" s="545" t="str">
        <f t="shared" ca="1" si="422"/>
        <v>-</v>
      </c>
      <c r="ADX103" s="545" t="str">
        <f t="shared" ca="1" si="422"/>
        <v>-</v>
      </c>
      <c r="ADY103" s="545" t="str">
        <f t="shared" ca="1" si="423"/>
        <v>-</v>
      </c>
      <c r="ADZ103" s="545" t="str">
        <f t="shared" ca="1" si="423"/>
        <v>-</v>
      </c>
      <c r="AEA103" s="545" t="str">
        <f t="shared" ca="1" si="423"/>
        <v>-</v>
      </c>
      <c r="AEB103" s="545" t="str">
        <f t="shared" ca="1" si="423"/>
        <v>-</v>
      </c>
      <c r="AEC103" s="545" t="str">
        <f t="shared" ca="1" si="423"/>
        <v>-</v>
      </c>
      <c r="AED103" s="545" t="str">
        <f t="shared" ca="1" si="423"/>
        <v>-</v>
      </c>
      <c r="AEE103" s="545" t="b">
        <f t="shared" ca="1" si="423"/>
        <v>1</v>
      </c>
      <c r="AEF103" s="545" t="str">
        <f t="shared" ca="1" si="423"/>
        <v>-</v>
      </c>
      <c r="AEG103" s="545" t="str">
        <f t="shared" ca="1" si="423"/>
        <v>-</v>
      </c>
      <c r="AEH103" s="545" t="str">
        <f t="shared" ca="1" si="423"/>
        <v>-</v>
      </c>
      <c r="AEI103" s="545" t="str">
        <f t="shared" ca="1" si="424"/>
        <v>-</v>
      </c>
      <c r="AEJ103" s="545" t="str">
        <f t="shared" ca="1" si="424"/>
        <v>-</v>
      </c>
      <c r="AEK103" s="545" t="str">
        <f t="shared" ca="1" si="424"/>
        <v>-</v>
      </c>
      <c r="AEL103" s="545" t="str">
        <f t="shared" ca="1" si="424"/>
        <v>-</v>
      </c>
      <c r="AEM103" s="545" t="str">
        <f t="shared" ca="1" si="424"/>
        <v>-</v>
      </c>
      <c r="AEN103" s="545" t="str">
        <f t="shared" ca="1" si="424"/>
        <v>-</v>
      </c>
      <c r="AEO103" s="545" t="str">
        <f t="shared" ca="1" si="424"/>
        <v>-</v>
      </c>
      <c r="AEP103" s="545" t="str">
        <f t="shared" ca="1" si="424"/>
        <v>-</v>
      </c>
      <c r="AEQ103" s="545" t="str">
        <f t="shared" ca="1" si="424"/>
        <v>-</v>
      </c>
      <c r="AER103" s="545" t="str">
        <f t="shared" ca="1" si="424"/>
        <v>-</v>
      </c>
      <c r="AES103" s="545" t="str">
        <f t="shared" ca="1" si="425"/>
        <v>-</v>
      </c>
      <c r="AET103" s="545" t="str">
        <f t="shared" ca="1" si="425"/>
        <v>-</v>
      </c>
      <c r="AEU103" s="545" t="str">
        <f t="shared" ca="1" si="425"/>
        <v>-</v>
      </c>
      <c r="AEV103" s="545" t="str">
        <f t="shared" ca="1" si="425"/>
        <v>-</v>
      </c>
      <c r="AEW103" s="545" t="b">
        <f t="shared" ca="1" si="425"/>
        <v>1</v>
      </c>
      <c r="AEX103" s="535" cm="1">
        <f t="array" aca="1" ref="AEX103" ca="1">INDEX(AEX$13:AEX102,$B103+1,1)</f>
        <v>0</v>
      </c>
      <c r="AEY103" s="483">
        <v>0</v>
      </c>
    </row>
    <row r="104" spans="1:831" outlineLevel="2">
      <c r="A104" s="18">
        <f t="shared" si="221"/>
        <v>91</v>
      </c>
      <c r="B104" s="191">
        <f t="shared" ca="1" si="343"/>
        <v>51</v>
      </c>
      <c r="C104" s="458">
        <f t="shared" ca="1" si="225"/>
        <v>1200</v>
      </c>
      <c r="D104" s="119" t="str">
        <f t="shared" ca="1" si="226"/>
        <v>GSW</v>
      </c>
      <c r="E104" t="b">
        <v>0</v>
      </c>
      <c r="F104" t="b">
        <v>0</v>
      </c>
      <c r="G104" t="b">
        <f t="shared" si="447"/>
        <v>0</v>
      </c>
      <c r="H104" s="191">
        <f t="shared" ca="1" si="338"/>
        <v>40</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4</v>
      </c>
      <c r="N104" s="535" cm="1">
        <f t="array" aca="1" ref="N104" ca="1">INDEX(N$13:N103,$B104+1,1)</f>
        <v>3</v>
      </c>
      <c r="O104" s="535" cm="1">
        <f t="array" aca="1" ref="O104" ca="1">INDEX(O$13:O103,$B104+1,1)</f>
        <v>2</v>
      </c>
      <c r="P104" s="535" cm="1">
        <f t="array" aca="1" ref="P104" ca="1">INDEX(P$13:P103,$B104+1,1)</f>
        <v>0</v>
      </c>
      <c r="Q104" s="535" cm="1">
        <f t="array" aca="1" ref="Q104" ca="1">INDEX(Q$13:Q103,$B104+1,1)</f>
        <v>1</v>
      </c>
      <c r="R104" s="535" cm="1">
        <f t="array" aca="1" ref="R104" ca="1">INDEX(R$13:R103,$B104+1,1)</f>
        <v>1</v>
      </c>
      <c r="S104" s="535" cm="1">
        <f t="array" aca="1" ref="S104" ca="1">INDEX(S$13:S103,$B104+1,1)</f>
        <v>1</v>
      </c>
      <c r="T104" s="411">
        <f t="shared" ca="1" si="228"/>
        <v>2</v>
      </c>
      <c r="U104" s="411">
        <f t="shared" ca="1" si="228"/>
        <v>2</v>
      </c>
      <c r="V104" s="411">
        <f t="shared" ca="1" si="229"/>
        <v>2</v>
      </c>
      <c r="W104" s="777" t="b">
        <f t="shared" ca="1" si="230"/>
        <v>1</v>
      </c>
      <c r="X104" s="777" t="b">
        <f t="shared" ca="1" si="230"/>
        <v>1</v>
      </c>
      <c r="Y104" s="777" t="b">
        <f t="shared" ca="1" si="230"/>
        <v>1</v>
      </c>
      <c r="Z104" s="796" t="b" cm="1">
        <f t="array" aca="1" ref="Z104" ca="1">INDEX(Z$13:Z103,$B104+1,1)</f>
        <v>0</v>
      </c>
      <c r="AA104" s="411">
        <f t="shared" ca="1" si="328"/>
        <v>6</v>
      </c>
      <c r="AB104" s="411">
        <f t="shared" ca="1" si="231"/>
        <v>6</v>
      </c>
      <c r="AC104" s="535" cm="1">
        <f t="array" aca="1" ref="AC104" ca="1">INDEX(AC$13:AC103,$B104+1,1)</f>
        <v>6</v>
      </c>
      <c r="AD104" s="535" cm="1">
        <f t="array" aca="1" ref="AD104" ca="1">INDEX(AD$13:AD103,$B104+1,1)</f>
        <v>6</v>
      </c>
      <c r="AE104" s="535" cm="1">
        <f t="array" aca="1" ref="AE104" ca="1">INDEX(AE$13:AE103,$B104+1,1)</f>
        <v>0</v>
      </c>
      <c r="AF104" s="535" cm="1">
        <f t="array" aca="1" ref="AF104" ca="1">INDEX(AF$13:AF103,$B104+1,1)</f>
        <v>0</v>
      </c>
      <c r="AG104" s="535" cm="1">
        <f t="array" aca="1" ref="AG104" ca="1">INDEX(AG$13:AG103,$B104+1,1)</f>
        <v>0</v>
      </c>
      <c r="AH104" s="535" cm="1">
        <f t="array" aca="1" ref="AH104" ca="1">INDEX(AH$13:AH103,$B104+1,1)</f>
        <v>0</v>
      </c>
      <c r="AI104" s="87">
        <f t="shared" ca="1" si="350"/>
        <v>2</v>
      </c>
      <c r="AJ104" s="87">
        <f ca="1">INDEX(CHOOSE($N104,DataAutumn!i.AdultDrys,DataWinter!i.AdultDrys,DataSpring!i.AdultDrys),1,$T104)</f>
        <v>1</v>
      </c>
      <c r="AK104" s="535" cm="1">
        <f t="array" aca="1" ref="AK104" ca="1">INDEX(AK$13:AK103,$B104+1,1)</f>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807" t="s">
        <v>3227</v>
      </c>
      <c r="BA104" s="312" t="str">
        <f ca="1">LEFT(BA103,LEN($BA$57))     &amp;    TEXT($H104," 00000 ")        &amp;      INDEX(i.ModelStructure,$I104,1)    &amp;" "
&amp; $D104                &amp;    " Past" &amp; TEXT($XV104,"??0%;;??0%;    ") &amp; IF($DK104=0," SFM","")&amp;IF($DK104=1," MFM","")&amp;IF($DK104=7," Mat","")&amp;IF($DQ104=TRUE,"&amp;BBT","    ")              &amp;      " TOL"&amp;INDEX(i.TOL_Desc,1,$N104)
&amp; " Scan"&amp;$AK104       &amp;    CHOOSE($K104+1," CFS"," GFS"," NFS")
&amp; " RR"&amp;TEXT(SUM($FD104:$FE104),"+00%;-00%;    ;@")
&amp; " EL"&amp;IF($EZ104="-","_Opt",TEXT($EZ104,"000%"))
&amp; " Emptys_"&amp;CHOOSE($AI104,"Free  ","Retain","Sell  ","Single")
&amp; " ("&amp;IF(OR($ZH104,AND($ZH104="-",$DD104)),"P","E")   &amp;IF(OR($ZJ104,AND($ZJ104="-",$DE104)),"T","t")        &amp;     "_F"&amp;IF($AAG104&lt;&gt;FALSE,3,0)+COUNTIF($ZY104:$AAC104,TRUE)+COUNTIF($BV104:$BW104,"&gt;0")&amp;IF($AAE104&lt;&gt;FALSE,3,0)+COUNTIF($BV104:$BW104,"&gt;0")&amp;"N"&amp;IF($AAJ104&lt;&gt;"-",$AAJ104,$DI104)&amp;IF($AAK104&lt;&gt;"-",$AAK104,$DJ104)&amp;"L"&amp;$AAV104&amp;$AAW104&amp;")"</f>
        <v>GHG 00040 SE GSW Past 35% MFM     TOLSpr Scan2 GFS RR+01% EL000% Emptys_Retain (PT_F33N11L11)</v>
      </c>
      <c r="BB104" s="8" t="str">
        <f ca="1">IF(COUNTIF($BA$13:$BA104,$BA104)=1,"-","Dup")</f>
        <v>-</v>
      </c>
      <c r="BC104" s="18"/>
      <c r="BD104" s="535" t="str" cm="1">
        <f t="array" aca="1" ref="BD104" ca="1">INDEX(BD$13:BD103,$B104+1,1)</f>
        <v>-</v>
      </c>
      <c r="BE104" s="535" t="str" cm="1">
        <f t="array" aca="1" ref="BE104" ca="1">INDEX(BE$13:BE103,$B104+1,1)</f>
        <v>-</v>
      </c>
      <c r="BF104" s="535" t="str" cm="1">
        <f t="array" aca="1" ref="BF104" ca="1">INDEX(BF$13:BF103,$B104+1,1)</f>
        <v>-</v>
      </c>
      <c r="BG104" s="535" t="str" cm="1">
        <f t="array" aca="1" ref="BG104" ca="1">INDEX(BG$13:BG103,$B104+1,1)</f>
        <v>-</v>
      </c>
      <c r="BH104" s="535" t="str" cm="1">
        <f t="array" aca="1" ref="BH104" ca="1">INDEX(BH$13:BH103,$B104+1,1)</f>
        <v>-</v>
      </c>
      <c r="BI104" s="535" t="str" cm="1">
        <f t="array" aca="1" ref="BI104" ca="1">INDEX(BI$13:BI103,$B104+1,1)</f>
        <v>-</v>
      </c>
      <c r="BJ104" s="535" t="str" cm="1">
        <f t="array" aca="1" ref="BJ104" ca="1">INDEX(BJ$13:BJ103,$B104+1,1)</f>
        <v>-</v>
      </c>
      <c r="BK104" s="535" t="str" cm="1">
        <f t="array" aca="1" ref="BK104" ca="1">INDEX(BK$13:BK103,$B104+1,1)</f>
        <v>-</v>
      </c>
      <c r="BL104" s="535" t="str" cm="1">
        <f t="array" aca="1" ref="BL104" ca="1">INDEX(BL$13:BL103,$B104+1,1)</f>
        <v>-</v>
      </c>
      <c r="BM104" s="18"/>
      <c r="BN104" s="411" t="b">
        <f t="shared" ca="1" si="460"/>
        <v>1</v>
      </c>
      <c r="BO104" s="411" t="str">
        <f t="shared" ca="1" si="460"/>
        <v>-</v>
      </c>
      <c r="BP104" s="411" t="b">
        <f t="shared" ca="1" si="460"/>
        <v>0</v>
      </c>
      <c r="BQ104" s="411" t="str">
        <f t="shared" ca="1" si="460"/>
        <v>-</v>
      </c>
      <c r="BR104" s="411" t="str">
        <f t="shared" ca="1" si="460"/>
        <v>-</v>
      </c>
      <c r="BS104" s="411" t="str">
        <f t="shared" ca="1" si="460"/>
        <v>-</v>
      </c>
      <c r="BT104" s="411" t="str">
        <f t="shared" ca="1" si="460"/>
        <v>-</v>
      </c>
      <c r="BU104" s="411" t="str">
        <f t="shared" ca="1" si="460"/>
        <v>-</v>
      </c>
      <c r="BV104" s="411" t="str">
        <f t="shared" ca="1" si="460"/>
        <v>-</v>
      </c>
      <c r="BW104" s="411" t="str">
        <f t="shared" ca="1" si="460"/>
        <v>-</v>
      </c>
      <c r="BX104" s="411" t="str">
        <f t="shared" ca="1" si="460"/>
        <v>-</v>
      </c>
      <c r="BY104" s="411" t="str">
        <f t="shared" ca="1" si="460"/>
        <v>-</v>
      </c>
      <c r="BZ104" s="411" t="b">
        <f t="shared" ca="1" si="460"/>
        <v>0</v>
      </c>
      <c r="CA104" s="87">
        <f t="shared" ca="1" si="460"/>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233"/>
        <v>-</v>
      </c>
      <c r="CI104" s="411">
        <f t="shared" ca="1" si="234"/>
        <v>1</v>
      </c>
      <c r="CJ104" s="411">
        <f t="shared" ca="1" si="234"/>
        <v>1</v>
      </c>
      <c r="CK104" s="535" t="str" cm="1">
        <f t="array" aca="1" ref="CK104" ca="1">INDEX(CK$13:CK103,$B104+1,1)</f>
        <v>-</v>
      </c>
      <c r="CL104" s="535" t="str" cm="1">
        <f t="array" aca="1" ref="CL104" ca="1">INDEX(CL$13:CL103,$B104+1,1)</f>
        <v>-</v>
      </c>
      <c r="CM104" s="535" t="str" cm="1">
        <f t="array" aca="1" ref="CM104" ca="1">INDEX(CM$13:CM103,$B104+1,1)</f>
        <v>-</v>
      </c>
      <c r="CN104" s="411" t="str">
        <f t="shared" ca="1" si="235"/>
        <v>-</v>
      </c>
      <c r="CO104" s="411">
        <f t="shared" ca="1" si="236"/>
        <v>1</v>
      </c>
      <c r="CP104" s="411">
        <f t="shared" ca="1" si="236"/>
        <v>1</v>
      </c>
      <c r="CQ104" s="535" t="str" cm="1">
        <f t="array" aca="1" ref="CQ104" ca="1">INDEX(CQ$13:CQ103,$B104+1,1)</f>
        <v>-</v>
      </c>
      <c r="CR104" s="411" t="str">
        <f t="shared" ca="1" si="237"/>
        <v>-</v>
      </c>
      <c r="CS104" s="411">
        <f t="shared" ca="1" si="238"/>
        <v>1</v>
      </c>
      <c r="CT104" s="535" t="str" cm="1">
        <f t="array" aca="1" ref="CT104" ca="1">INDEX(CT$13:CT103,$B104+1,1)</f>
        <v>-</v>
      </c>
      <c r="CU104" s="535" t="str" cm="1">
        <f t="array" aca="1" ref="CU104" ca="1">INDEX(CU$13:CU103,$B104+1,1)</f>
        <v>-</v>
      </c>
      <c r="CV104" s="411">
        <f t="shared" ca="1" si="239"/>
        <v>1</v>
      </c>
      <c r="CW104" s="535" t="str" cm="1">
        <f t="array" aca="1" ref="CW104" ca="1">INDEX(CW$13:CW103,$B104+1,1)</f>
        <v>-</v>
      </c>
      <c r="CX104" s="411" t="str">
        <f t="shared" ca="1" si="240"/>
        <v>-</v>
      </c>
      <c r="CY104" s="411">
        <f t="shared" ca="1" si="241"/>
        <v>1</v>
      </c>
      <c r="CZ104" s="411">
        <f t="shared" ca="1" si="241"/>
        <v>1</v>
      </c>
      <c r="DA104" s="535" cm="1">
        <f t="array" aca="1" ref="DA104" ca="1">INDEX(DA$13:DA103,$B104+1,1)</f>
        <v>720</v>
      </c>
      <c r="DB104" s="535" cm="1">
        <f t="array" aca="1" ref="DB104" ca="1">INDEX(DB$13:DB103,$B104+1,1)</f>
        <v>720</v>
      </c>
      <c r="DC104" s="18"/>
      <c r="DD104" s="535" t="b" cm="1">
        <f t="array" aca="1" ref="DD104" ca="1">INDEX(DD$13:DD103,$B104+1,1)</f>
        <v>1</v>
      </c>
      <c r="DE104" s="535" t="b" cm="1">
        <f t="array" aca="1" ref="DE104" ca="1">INDEX(DE$13:DE103,$B104+1,1)</f>
        <v>1</v>
      </c>
      <c r="DF104" s="535" t="b" cm="1">
        <f t="array" aca="1" ref="DF104" ca="1">INDEX(DF$13:DF103,$B104+1,1)</f>
        <v>1</v>
      </c>
      <c r="DG104" s="87">
        <f t="shared" ca="1" si="329"/>
        <v>0</v>
      </c>
      <c r="DH104" s="804" cm="1">
        <f t="array" aca="1" ref="DH104" ca="1">VALUE(IFERROR(VALUE($K104),0) &amp; _xlfn.SWITCH($CD104,"-",4,$CD104) &amp; $L104 &amp; $T104 &amp; "00" &amp; $N104 &amp; $AK104 &amp; $R104 &amp; _xlfn.SWITCH($AM104,3,1,$AM104) &amp; _xlfn.SWITCH($M104,4,0,$M104) &amp; _xlfn.SWITCH($AD104,6,1,$AD104))</f>
        <v>142200321201</v>
      </c>
      <c r="DI104" s="535" cm="1">
        <f t="array" aca="1" ref="DI104" ca="1">INDEX(DI$13:DI103,$B104+1,1)</f>
        <v>1</v>
      </c>
      <c r="DJ104" s="535" cm="1">
        <f t="array" aca="1" ref="DJ104" ca="1">INDEX(DJ$13:DJ103,$B104+1,1)</f>
        <v>1</v>
      </c>
      <c r="DK104" s="411">
        <f t="shared" ca="1" si="242"/>
        <v>1</v>
      </c>
      <c r="DL104" s="411">
        <f t="shared" ca="1" si="242"/>
        <v>60</v>
      </c>
      <c r="DM104" s="411" t="str">
        <f t="shared" ca="1" si="242"/>
        <v>-</v>
      </c>
      <c r="DN104" s="411" t="str">
        <f t="shared" ca="1" si="242"/>
        <v>-</v>
      </c>
      <c r="DO104" s="411" t="str">
        <f t="shared" ca="1" si="242"/>
        <v>-</v>
      </c>
      <c r="DP104" s="411" t="str">
        <f t="shared" ca="1" si="242"/>
        <v>-</v>
      </c>
      <c r="DQ104" s="411" t="b">
        <f t="shared" ca="1" si="243"/>
        <v>0</v>
      </c>
      <c r="DR104" s="411" t="str">
        <f t="shared" ca="1" si="441"/>
        <v>-</v>
      </c>
      <c r="DS104" s="411" t="str">
        <f t="shared" ca="1" si="441"/>
        <v>-</v>
      </c>
      <c r="DT104" s="411" t="str">
        <f t="shared" ca="1" si="441"/>
        <v>-</v>
      </c>
      <c r="DU104" s="411" t="str">
        <f t="shared" ca="1" si="441"/>
        <v>-</v>
      </c>
      <c r="DV104" s="411">
        <f t="shared" ca="1" si="441"/>
        <v>500</v>
      </c>
      <c r="DW104" s="411">
        <f t="shared" ca="1" si="441"/>
        <v>500</v>
      </c>
      <c r="DX104" s="411" t="str">
        <f t="shared" ca="1" si="441"/>
        <v>-</v>
      </c>
      <c r="DY104" s="411" t="str">
        <f t="shared" ca="1" si="441"/>
        <v>-</v>
      </c>
      <c r="DZ104" s="411" t="str">
        <f t="shared" ca="1" si="441"/>
        <v>-</v>
      </c>
      <c r="EA104" s="411" t="str">
        <f t="shared" ca="1" si="441"/>
        <v>-</v>
      </c>
      <c r="EB104" s="411" t="str">
        <f t="shared" ca="1" si="441"/>
        <v>-</v>
      </c>
      <c r="EC104" s="535" cm="1">
        <f t="array" aca="1" ref="EC104" ca="1">INDEX(EC$13:EC103,$B104+1,1)</f>
        <v>0</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535" cm="1">
        <f t="array" aca="1" ref="EN104" ca="1">INDEX(EN$13:EN103,$B104+1,1)</f>
        <v>999999</v>
      </c>
      <c r="EO104" s="535" cm="1">
        <f t="array" aca="1" ref="EO104" ca="1">INDEX(EO$13:EO103,$B104+1,1)</f>
        <v>999999</v>
      </c>
      <c r="EP104" s="782">
        <f t="shared" ca="1" si="246"/>
        <v>0</v>
      </c>
      <c r="EQ104" s="782">
        <f t="shared" ca="1" si="246"/>
        <v>0</v>
      </c>
      <c r="ER104" s="782">
        <f t="shared" ca="1" si="246"/>
        <v>999999</v>
      </c>
      <c r="ES104" s="800" t="str">
        <f t="shared" ca="1" si="330"/>
        <v>-</v>
      </c>
      <c r="ET104" s="800" t="str">
        <f t="shared" ca="1" si="247"/>
        <v>-</v>
      </c>
      <c r="EU104" s="801" t="str">
        <f t="shared" ca="1" si="248"/>
        <v>-</v>
      </c>
      <c r="EV104" s="802" t="str">
        <f t="shared" ca="1" si="449"/>
        <v>-</v>
      </c>
      <c r="EW104" s="781">
        <f t="shared" ca="1" si="249"/>
        <v>999999</v>
      </c>
      <c r="EX104" s="779">
        <f t="shared" ca="1" si="332"/>
        <v>999999</v>
      </c>
      <c r="EY104" s="780">
        <f t="shared" ca="1" si="333"/>
        <v>999999</v>
      </c>
      <c r="EZ104" s="727" cm="1">
        <f t="array" aca="1" ref="EZ104" ca="1">INDEX(i.ELMated,$AB104+1,1)</f>
        <v>0</v>
      </c>
      <c r="FA104" s="728" cm="1">
        <f t="array" aca="1" ref="FA104" ca="1">INDEX(i.ELMatedEst,$AA104+1,$T104)</f>
        <v>0</v>
      </c>
      <c r="FB104" s="535" t="str" cm="1">
        <f t="array" aca="1" ref="FB104" ca="1">INDEX(FB$13:FB103,$B104+1,1)</f>
        <v>-</v>
      </c>
      <c r="FC104" s="535" t="str" cm="1">
        <f t="array" aca="1" ref="FC104" ca="1">INDEX(FC$13:FC103,$B104+1,1)</f>
        <v>-</v>
      </c>
      <c r="FD104" s="664">
        <f t="shared" ca="1" si="250"/>
        <v>0</v>
      </c>
      <c r="FE104" s="666">
        <f t="shared" ca="1" si="251"/>
        <v>5.0000000000000001E-3</v>
      </c>
      <c r="FF104" s="191">
        <f t="shared" ca="1" si="339"/>
        <v>0.95</v>
      </c>
      <c r="FG104" s="667">
        <f t="shared" ca="1" si="252"/>
        <v>0.12</v>
      </c>
      <c r="FH104" s="667">
        <f ca="1">INDEX(CHOOSE($N104,DataAutumn!i.EL_PropnSold,DataWinter!i.EL_PropnSold,DataSpring!i.EL_PropnSold),$AI104,$T104)*INDEX(i.ELMatedEst,$AB104+1,$T104)*i.dAdultRR_ELPropSold
+INDEX(i.dryman,($AJ104-1)*4+$AI104,FH$7)</f>
        <v>0</v>
      </c>
      <c r="FI104" s="667">
        <f ca="1">INDEX(CHOOSE($N104,DataAutumn!i.EL_PropnSold,DataWinter!i.EL_PropnSold,DataSpring!i.EL_PropnSold),$AI104,$T104)*INDEX(i.ELMatedEst,$AB104+1,$T104)*i.dAdultRR_ELPropSold
+INDEX(i.dryman,($AJ104-1)*4+$AI104,FI$7)</f>
        <v>3.125E-2</v>
      </c>
      <c r="FJ104" s="667">
        <f ca="1">INDEX(CHOOSE($N104,DataAutumn!i.EL_PropnSold,DataWinter!i.EL_PropnSold,DataSpring!i.EL_PropnSold),$AI104,$T104)*INDEX(i.ELMatedEst,$AB104+1,$T104)*i.dAdultRR_ELPropSold
+INDEX(i.dryman,($AJ104-1)*4+$AI104,FJ$7)</f>
        <v>3.125E-2</v>
      </c>
      <c r="FK104" s="667">
        <f ca="1">INDEX(CHOOSE($N104,DataAutumn!i.EL_PropnSold,DataWinter!i.EL_PropnSold,DataSpring!i.EL_PropnSold),$AI104,$T104)*INDEX(i.ELMatedEst,$AB104+1,$T104)*i.dAdultRR_ELPropSold
+INDEX(i.dryman,($AJ104-1)*4+$AI104,FK$7)</f>
        <v>3.125E-2</v>
      </c>
      <c r="FL104" s="668">
        <f ca="1">INDEX(CHOOSE($N104,DataAutumn!i.EL_PropnSold,DataWinter!i.EL_PropnSold,DataSpring!i.EL_PropnSold),$AI104,$T104)*INDEX(i.ELMatedEst,$AB104+1,$T104)*i.dAdultLSurv_ELPropSold</f>
        <v>0</v>
      </c>
      <c r="FM104" s="666" t="b">
        <f t="shared" ca="1" si="253"/>
        <v>0</v>
      </c>
      <c r="FN104" s="666" t="b">
        <f t="shared" ca="1" si="253"/>
        <v>0</v>
      </c>
      <c r="FO104" s="716" t="b">
        <f t="shared" ca="1" si="254"/>
        <v>1</v>
      </c>
      <c r="FP104" s="666" t="b">
        <f t="shared" ca="1" si="253"/>
        <v>0</v>
      </c>
      <c r="FQ104" s="668">
        <f t="shared" ca="1" si="255"/>
        <v>1</v>
      </c>
      <c r="FR104" s="669">
        <f t="shared" ca="1" si="256"/>
        <v>0</v>
      </c>
      <c r="FS104" s="670" t="b">
        <f t="shared" ca="1" si="257"/>
        <v>0</v>
      </c>
      <c r="FT104" s="665" t="b">
        <f t="shared" ca="1" si="258"/>
        <v>0</v>
      </c>
      <c r="FU104" s="411" t="b">
        <f t="shared" ca="1" si="258"/>
        <v>0</v>
      </c>
      <c r="FV104" s="411" t="b">
        <f t="shared" ca="1" si="258"/>
        <v>1</v>
      </c>
      <c r="FW104" s="87">
        <f t="shared" ca="1" si="259"/>
        <v>2</v>
      </c>
      <c r="FX104" s="87">
        <f t="shared" ca="1" si="259"/>
        <v>2</v>
      </c>
      <c r="FY104" s="411">
        <f t="shared" ca="1" si="260"/>
        <v>1</v>
      </c>
      <c r="FZ104" s="411">
        <f t="shared" ca="1" si="261"/>
        <v>1</v>
      </c>
      <c r="GA104" s="411">
        <f t="shared" ca="1" si="261"/>
        <v>1</v>
      </c>
      <c r="GB104" s="411">
        <f t="shared" ca="1" si="262"/>
        <v>1</v>
      </c>
      <c r="GC104" s="411">
        <f t="shared" ca="1" si="263"/>
        <v>0.35</v>
      </c>
      <c r="GD104" s="411" t="b">
        <f t="shared" ca="1" si="263"/>
        <v>1</v>
      </c>
      <c r="GE104" s="411" t="b">
        <f t="shared" ca="1" si="263"/>
        <v>0</v>
      </c>
      <c r="GF104" s="411" t="b">
        <f t="shared" ca="1" si="263"/>
        <v>0</v>
      </c>
      <c r="GG104" s="411" t="b">
        <f t="shared" ca="1" si="263"/>
        <v>0</v>
      </c>
      <c r="GH104" s="87">
        <f t="shared" ca="1" si="443"/>
        <v>1</v>
      </c>
      <c r="GI104" s="87">
        <f t="shared" ca="1" si="443"/>
        <v>1</v>
      </c>
      <c r="GJ104" s="87">
        <f t="shared" ca="1" si="443"/>
        <v>1</v>
      </c>
      <c r="GK104" s="87">
        <f t="shared" ca="1" si="443"/>
        <v>1</v>
      </c>
      <c r="GL104" s="87">
        <f t="shared" ca="1" si="443"/>
        <v>1</v>
      </c>
      <c r="GM104" s="87">
        <f t="shared" ca="1" si="443"/>
        <v>1</v>
      </c>
      <c r="GN104" s="87">
        <f t="shared" ca="1" si="443"/>
        <v>1</v>
      </c>
      <c r="GO104" s="87">
        <f t="shared" ca="1" si="443"/>
        <v>1</v>
      </c>
      <c r="GP104" s="475">
        <v>2</v>
      </c>
      <c r="GQ104" s="475">
        <v>2</v>
      </c>
      <c r="GR104" s="475">
        <v>2</v>
      </c>
      <c r="GS104" s="475" cm="1">
        <f t="array" aca="1" ref="GS104" ca="1">INDEX(GS$13:GS103,$B104+1,1)</f>
        <v>0</v>
      </c>
      <c r="GT104" s="411" cm="1">
        <f t="array" aca="1" ref="GT104" ca="1">INDEX(i.dse_type,1,$L104)</f>
        <v>0</v>
      </c>
      <c r="GU104" s="535" t="str" cm="1">
        <f t="array" aca="1" ref="GU104" ca="1">INDEX(GU$13:GU103,$B104+1,1)</f>
        <v>-</v>
      </c>
      <c r="GV104" s="535" t="str" cm="1">
        <f t="array" aca="1" ref="GV104" ca="1">INDEX(GV$13:GV103,$B104+1,1)</f>
        <v>-</v>
      </c>
      <c r="GW104" s="535" t="str" cm="1">
        <f t="array" aca="1" ref="GW104" ca="1">INDEX(GW$13:GW103,$B104+1,1)</f>
        <v>-</v>
      </c>
      <c r="GX104" s="18"/>
      <c r="GY104" s="535" t="str" cm="1">
        <f t="array" aca="1" ref="GY104" ca="1">INDEX(GY$13:GY103,$B104+1,1)</f>
        <v>-</v>
      </c>
      <c r="GZ104" s="535" t="str" cm="1">
        <f t="array" aca="1" ref="GZ104" ca="1">INDEX(GZ$13:GZ103,$B104+1,1)</f>
        <v>-</v>
      </c>
      <c r="HA104" s="535" t="str" cm="1">
        <f t="array" aca="1" ref="HA104" ca="1">INDEX(HA$13:HA103,$B104+1,1)</f>
        <v>-</v>
      </c>
      <c r="HB104" s="411">
        <f t="shared" si="334"/>
        <v>0</v>
      </c>
      <c r="HC104" s="535" t="str" cm="1">
        <f t="array" aca="1" ref="HC104" ca="1">INDEX(HC$13:HC103,$B104+1,1)</f>
        <v>-</v>
      </c>
      <c r="HD104" s="535" cm="1">
        <f t="array" aca="1" ref="HD104" ca="1">INDEX(HD$13:HD103,$B104+1,1)</f>
        <v>1</v>
      </c>
      <c r="HE104" s="535" cm="1">
        <f t="array" aca="1" ref="HE104" ca="1">INDEX(HE$13:HE103,$B104+1,1)</f>
        <v>1</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535" t="str" cm="1">
        <f t="array" aca="1" ref="HU104" ca="1">INDEX(HU$13:HU103,$B104+1,1)</f>
        <v>-</v>
      </c>
      <c r="HV104" s="535" t="str" cm="1">
        <f t="array" aca="1" ref="HV104" ca="1">INDEX(HV$13:HV103,$B104+1,1)</f>
        <v>-</v>
      </c>
      <c r="HW104" s="535" t="str" cm="1">
        <f t="array" aca="1" ref="HW104" ca="1">INDEX(HW$13:HW103,$B104+1,1)</f>
        <v>-</v>
      </c>
      <c r="HX104" s="535" t="str" cm="1">
        <f t="array" aca="1" ref="HX104" ca="1">INDEX(HX$13:HX103,$B104+1,1)</f>
        <v>-</v>
      </c>
      <c r="HY104" s="535" t="str" cm="1">
        <f t="array" aca="1" ref="HY104" ca="1">INDEX(HY$13:HY103,$B104+1,1)</f>
        <v>-</v>
      </c>
      <c r="HZ104" s="535" t="str" cm="1">
        <f t="array" aca="1" ref="HZ104" ca="1">INDEX(HZ$13:HZ103,$B104+1,1)</f>
        <v>-</v>
      </c>
      <c r="IA104" s="535" cm="1">
        <f t="array" aca="1" ref="IA104" ca="1">INDEX(IA$13:IA103,$B104+1,1)</f>
        <v>0</v>
      </c>
      <c r="IB104" s="535" t="str" cm="1">
        <f t="array" aca="1" ref="IB104" ca="1">INDEX(IB$13:IB103,$B104+1,1)</f>
        <v>-</v>
      </c>
      <c r="IC104" s="535" cm="1">
        <f t="array" aca="1" ref="IC104" ca="1">INDEX(IC$13:IC103,$B104+1,1)</f>
        <v>1</v>
      </c>
      <c r="ID104" s="727">
        <f t="shared" si="265"/>
        <v>0</v>
      </c>
      <c r="IE104" s="727">
        <f t="shared" si="265"/>
        <v>0</v>
      </c>
      <c r="IF104" s="727">
        <f t="shared" si="265"/>
        <v>0</v>
      </c>
      <c r="IG104" s="727">
        <f t="shared" si="266"/>
        <v>0</v>
      </c>
      <c r="IH104" s="727">
        <f t="shared" si="266"/>
        <v>0</v>
      </c>
      <c r="II104" s="727">
        <f t="shared" si="266"/>
        <v>0</v>
      </c>
      <c r="IJ104" s="535" cm="1">
        <f t="array" aca="1" ref="IJ104" ca="1">INDEX(IJ$13:IJ103,$B104+1,1)</f>
        <v>0</v>
      </c>
      <c r="IK104" s="727">
        <f t="shared" si="267"/>
        <v>1</v>
      </c>
      <c r="IL104" s="727">
        <f t="shared" si="267"/>
        <v>0</v>
      </c>
      <c r="IM104" s="727">
        <f t="shared" si="267"/>
        <v>0</v>
      </c>
      <c r="IN104" s="727">
        <f t="shared" si="267"/>
        <v>0</v>
      </c>
      <c r="IO104" s="535" cm="1">
        <f t="array" aca="1" ref="IO104" ca="1">INDEX(IO$13:IO103,$B104+1,1)</f>
        <v>0</v>
      </c>
      <c r="IP104" s="727">
        <f t="shared" si="267"/>
        <v>0</v>
      </c>
      <c r="IQ104" s="18"/>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t="str" cm="1">
        <f t="array" aca="1" ref="JB104" ca="1">INDEX(JB$13:JB103,$B104+1,1)</f>
        <v>-</v>
      </c>
      <c r="JC104" s="535" t="str" cm="1">
        <f t="array" aca="1" ref="JC104" ca="1">INDEX(JC$13:JC103,$B104+1,1)</f>
        <v>-</v>
      </c>
      <c r="JD104" s="535" t="str" cm="1">
        <f t="array" aca="1" ref="JD104" ca="1">INDEX(JD$13:JD103,$B104+1,1)</f>
        <v>-</v>
      </c>
      <c r="JE104" s="535" t="str" cm="1">
        <f t="array" aca="1" ref="JE104" ca="1">INDEX(JE$13:JE103,$B104+1,1)</f>
        <v>-</v>
      </c>
      <c r="JF104" s="535" t="str" cm="1">
        <f t="array" aca="1" ref="JF104" ca="1">INDEX(JF$13:JF103,$B104+1,1)</f>
        <v>-</v>
      </c>
      <c r="JG104" s="535" t="str" cm="1">
        <f t="array" aca="1" ref="JG104" ca="1">INDEX(JG$13:JG103,$B104+1,1)</f>
        <v>-</v>
      </c>
      <c r="JH104" s="535" cm="1">
        <f t="array" aca="1" ref="JH104" ca="1">INDEX(JH$13:JH103,$B104+1,1)</f>
        <v>0</v>
      </c>
      <c r="JI104" s="535" cm="1">
        <f t="array" aca="1" ref="JI104" ca="1">INDEX(JI$13:JI103,$B104+1,1)</f>
        <v>0</v>
      </c>
      <c r="JJ104" s="545" cm="1">
        <f t="array" aca="1" ref="JJ104" ca="1">IF(AND($N104=JJ$10,$AS104&lt;&gt;0),INDEX(i.LTWFeedLevels,$AS104,12),0)</f>
        <v>0</v>
      </c>
      <c r="JK104" s="630" cm="1">
        <f t="array" aca="1" ref="JK104" ca="1">IF(AND($N104=JK$10,$AT104&lt;&gt;0),INDEX(i.LTWFeedLevels,$AT104,12),0)</f>
        <v>0</v>
      </c>
      <c r="JL104" s="457">
        <f t="shared" ca="1" si="450"/>
        <v>0</v>
      </c>
      <c r="JM104" s="457">
        <f t="shared" ca="1" si="451"/>
        <v>0</v>
      </c>
      <c r="JN104" s="457">
        <f t="shared" ca="1" si="452"/>
        <v>0</v>
      </c>
      <c r="JO104" s="545" cm="1">
        <f t="array" aca="1" ref="JO104" ca="1">IF(AND($N104=JO$10,$AS104&lt;&gt;0),INDEX(i.LTWFeedLevels,$AS104,12),0)</f>
        <v>0</v>
      </c>
      <c r="JP104" s="630" cm="1">
        <f t="array" aca="1" ref="JP104" ca="1">IF(AND($N104=JP$10,$AT104&lt;&gt;0),INDEX(i.LTWFeedLevels,$AT104,12),0)</f>
        <v>0</v>
      </c>
      <c r="JQ104" s="457">
        <f t="shared" ca="1" si="453"/>
        <v>0</v>
      </c>
      <c r="JR104" s="457">
        <f t="shared" ca="1" si="454"/>
        <v>0</v>
      </c>
      <c r="JS104" s="457">
        <f t="shared" ca="1" si="455"/>
        <v>0</v>
      </c>
      <c r="JT104" s="545" cm="1">
        <f t="array" aca="1" ref="JT104" ca="1">IF(AND($N104=JT$10,$AS104&lt;&gt;0),INDEX(i.LTWFeedLevels,$AS104,12),0)</f>
        <v>0</v>
      </c>
      <c r="JU104" s="630" cm="1">
        <f t="array" aca="1" ref="JU104" ca="1">IF(AND($N104=JU$10,$AT104&lt;&gt;0),INDEX(i.LTWFeedLevels,$AT104,12),0)</f>
        <v>0</v>
      </c>
      <c r="JV104" s="457">
        <f t="shared" ca="1" si="456"/>
        <v>0</v>
      </c>
      <c r="JW104" s="457">
        <f t="shared" ca="1" si="457"/>
        <v>0</v>
      </c>
      <c r="JX104" s="457">
        <f t="shared" ca="1" si="458"/>
        <v>0</v>
      </c>
      <c r="JY104" s="189">
        <f t="shared" ca="1" si="437"/>
        <v>0</v>
      </c>
      <c r="JZ104" s="189">
        <f t="shared" ca="1" si="437"/>
        <v>0</v>
      </c>
      <c r="KA104" s="189">
        <f t="shared" ca="1" si="437"/>
        <v>0</v>
      </c>
      <c r="KB104" s="189">
        <f t="shared" ca="1" si="437"/>
        <v>0</v>
      </c>
      <c r="KC104" s="189">
        <f t="shared" ca="1" si="437"/>
        <v>0</v>
      </c>
      <c r="KD104" s="189">
        <f t="shared" ca="1" si="391"/>
        <v>0</v>
      </c>
      <c r="KE104" s="189">
        <f t="shared" ca="1" si="391"/>
        <v>0</v>
      </c>
      <c r="KF104" s="189">
        <f t="shared" ca="1" si="391"/>
        <v>0</v>
      </c>
      <c r="KG104" s="189">
        <f t="shared" ca="1" si="391"/>
        <v>0</v>
      </c>
      <c r="KH104" s="189">
        <f t="shared" ca="1" si="391"/>
        <v>0</v>
      </c>
      <c r="KI104" s="189">
        <f t="shared" ca="1" si="391"/>
        <v>0</v>
      </c>
      <c r="KJ104" s="189">
        <f t="shared" ca="1" si="391"/>
        <v>0</v>
      </c>
      <c r="KK104" s="189">
        <f t="shared" ca="1" si="391"/>
        <v>0</v>
      </c>
      <c r="KL104" s="189">
        <f t="shared" ca="1" si="391"/>
        <v>0</v>
      </c>
      <c r="KM104" s="189">
        <f t="shared" ca="1" si="391"/>
        <v>0</v>
      </c>
      <c r="KN104" s="189">
        <f t="shared" ca="1" si="392"/>
        <v>0</v>
      </c>
      <c r="KO104" s="189">
        <f t="shared" ca="1" si="392"/>
        <v>0</v>
      </c>
      <c r="KP104" s="189">
        <f t="shared" ca="1" si="392"/>
        <v>0</v>
      </c>
      <c r="KQ104" s="189">
        <f t="shared" ca="1" si="392"/>
        <v>0</v>
      </c>
      <c r="KR104" s="189">
        <f t="shared" ca="1" si="392"/>
        <v>0</v>
      </c>
      <c r="KS104" s="189">
        <f t="shared" ca="1" si="392"/>
        <v>0</v>
      </c>
      <c r="KT104" s="189">
        <f t="shared" ca="1" si="392"/>
        <v>0</v>
      </c>
      <c r="KU104" s="189">
        <f t="shared" ca="1" si="392"/>
        <v>0</v>
      </c>
      <c r="KV104" s="189">
        <f t="shared" ca="1" si="392"/>
        <v>0</v>
      </c>
      <c r="KW104" s="189">
        <f t="shared" ca="1" si="392"/>
        <v>0</v>
      </c>
      <c r="KX104" s="189">
        <f t="shared" ca="1" si="393"/>
        <v>0</v>
      </c>
      <c r="KY104" s="189">
        <f t="shared" ca="1" si="393"/>
        <v>0</v>
      </c>
      <c r="KZ104" s="189">
        <f t="shared" ca="1" si="393"/>
        <v>0</v>
      </c>
      <c r="LA104" s="189">
        <f t="shared" ca="1" si="393"/>
        <v>0</v>
      </c>
      <c r="LB104" s="189">
        <f t="shared" ca="1" si="393"/>
        <v>0</v>
      </c>
      <c r="LC104" s="189">
        <f t="shared" ca="1" si="393"/>
        <v>0</v>
      </c>
      <c r="LD104" s="189">
        <f t="shared" ca="1" si="393"/>
        <v>0</v>
      </c>
      <c r="LE104" s="189">
        <f t="shared" ca="1" si="393"/>
        <v>0</v>
      </c>
      <c r="LF104" s="189">
        <f t="shared" ca="1" si="393"/>
        <v>0</v>
      </c>
      <c r="LG104" s="189">
        <f t="shared" ca="1" si="393"/>
        <v>0</v>
      </c>
      <c r="LH104" s="189">
        <f t="shared" ca="1" si="394"/>
        <v>0</v>
      </c>
      <c r="LI104" s="189">
        <f t="shared" ca="1" si="394"/>
        <v>0</v>
      </c>
      <c r="LJ104" s="189">
        <f t="shared" ca="1" si="394"/>
        <v>0</v>
      </c>
      <c r="LK104" s="189">
        <f t="shared" ca="1" si="394"/>
        <v>0</v>
      </c>
      <c r="LL104" s="189">
        <f t="shared" ca="1" si="394"/>
        <v>0</v>
      </c>
      <c r="LM104" s="189">
        <f t="shared" ca="1" si="394"/>
        <v>0</v>
      </c>
      <c r="LN104" s="189">
        <f t="shared" ca="1" si="394"/>
        <v>0</v>
      </c>
      <c r="LO104" s="189">
        <f t="shared" ca="1" si="394"/>
        <v>0</v>
      </c>
      <c r="LP104" s="189">
        <f t="shared" ca="1" si="394"/>
        <v>0</v>
      </c>
      <c r="LQ104" s="189">
        <f t="shared" ca="1" si="394"/>
        <v>0</v>
      </c>
      <c r="LR104" s="189">
        <f t="shared" ca="1" si="395"/>
        <v>0</v>
      </c>
      <c r="LS104" s="189">
        <f t="shared" ca="1" si="395"/>
        <v>0</v>
      </c>
      <c r="LT104" s="189">
        <f t="shared" ca="1" si="395"/>
        <v>0</v>
      </c>
      <c r="LU104" s="189">
        <f t="shared" ca="1" si="395"/>
        <v>0</v>
      </c>
      <c r="LV104" s="189">
        <f t="shared" ca="1" si="395"/>
        <v>0</v>
      </c>
      <c r="LW104" s="189">
        <f t="shared" ca="1" si="395"/>
        <v>0</v>
      </c>
      <c r="LX104" s="189">
        <f t="shared" ca="1" si="395"/>
        <v>0</v>
      </c>
      <c r="LY104" s="189">
        <f t="shared" ca="1" si="395"/>
        <v>0</v>
      </c>
      <c r="LZ104" s="189">
        <f t="shared" ca="1" si="395"/>
        <v>0</v>
      </c>
      <c r="MA104" s="189">
        <f t="shared" ca="1" si="395"/>
        <v>0</v>
      </c>
      <c r="MB104" s="189">
        <f t="shared" ca="1" si="395"/>
        <v>0</v>
      </c>
      <c r="MC104" s="189">
        <f t="shared" ca="1" si="395"/>
        <v>0</v>
      </c>
      <c r="MD104" s="189">
        <f t="shared" ca="1" si="395"/>
        <v>0</v>
      </c>
      <c r="ME104" s="189">
        <f t="shared" ca="1" si="395"/>
        <v>0</v>
      </c>
      <c r="MF104" s="189">
        <f t="shared" ca="1" si="395"/>
        <v>0</v>
      </c>
      <c r="MG104" s="189">
        <f t="shared" ca="1" si="390"/>
        <v>0</v>
      </c>
      <c r="MH104" s="189">
        <f t="shared" ca="1" si="390"/>
        <v>0</v>
      </c>
      <c r="MI104" s="189">
        <f t="shared" ca="1" si="390"/>
        <v>0</v>
      </c>
      <c r="MJ104" s="189">
        <f t="shared" ca="1" si="390"/>
        <v>0</v>
      </c>
      <c r="MK104" s="189">
        <f t="shared" ca="1" si="390"/>
        <v>0</v>
      </c>
      <c r="ML104" s="189">
        <f t="shared" ca="1" si="390"/>
        <v>0</v>
      </c>
      <c r="MM104" s="189">
        <f t="shared" ca="1" si="390"/>
        <v>0</v>
      </c>
      <c r="MN104" s="189">
        <f t="shared" ca="1" si="390"/>
        <v>0</v>
      </c>
      <c r="MO104" s="189">
        <f t="shared" ca="1" si="390"/>
        <v>0</v>
      </c>
      <c r="MP104" s="189">
        <f t="shared" ca="1" si="388"/>
        <v>0</v>
      </c>
      <c r="MQ104" s="189">
        <f t="shared" ca="1" si="388"/>
        <v>0</v>
      </c>
      <c r="MR104" s="189">
        <f t="shared" ca="1" si="388"/>
        <v>0</v>
      </c>
      <c r="MS104" s="557">
        <f t="shared" ca="1" si="438"/>
        <v>0</v>
      </c>
      <c r="MT104" s="557">
        <f t="shared" ca="1" si="438"/>
        <v>0</v>
      </c>
      <c r="MU104" s="557">
        <f t="shared" ca="1" si="438"/>
        <v>0</v>
      </c>
      <c r="MV104" s="557">
        <f t="shared" ca="1" si="438"/>
        <v>0</v>
      </c>
      <c r="MW104" s="557">
        <f t="shared" ca="1" si="438"/>
        <v>0</v>
      </c>
      <c r="MX104" s="557">
        <f t="shared" ca="1" si="396"/>
        <v>0</v>
      </c>
      <c r="MY104" s="557">
        <f t="shared" ca="1" si="396"/>
        <v>0</v>
      </c>
      <c r="MZ104" s="557">
        <f t="shared" ca="1" si="396"/>
        <v>0</v>
      </c>
      <c r="NA104" s="557">
        <f t="shared" ca="1" si="396"/>
        <v>0</v>
      </c>
      <c r="NB104" s="557">
        <f t="shared" ca="1" si="396"/>
        <v>0</v>
      </c>
      <c r="NC104" s="557">
        <f t="shared" ca="1" si="396"/>
        <v>0</v>
      </c>
      <c r="ND104" s="557">
        <f t="shared" ca="1" si="396"/>
        <v>0</v>
      </c>
      <c r="NE104" s="557">
        <f t="shared" ca="1" si="396"/>
        <v>0</v>
      </c>
      <c r="NF104" s="557">
        <f t="shared" ca="1" si="396"/>
        <v>0</v>
      </c>
      <c r="NG104" s="557">
        <f t="shared" ca="1" si="396"/>
        <v>0</v>
      </c>
      <c r="NH104" s="557">
        <f t="shared" ca="1" si="397"/>
        <v>0</v>
      </c>
      <c r="NI104" s="557">
        <f t="shared" ca="1" si="397"/>
        <v>0</v>
      </c>
      <c r="NJ104" s="557">
        <f t="shared" ca="1" si="397"/>
        <v>0</v>
      </c>
      <c r="NK104" s="557">
        <f t="shared" ca="1" si="397"/>
        <v>0</v>
      </c>
      <c r="NL104" s="557">
        <f t="shared" ca="1" si="397"/>
        <v>0</v>
      </c>
      <c r="NM104" s="557">
        <f t="shared" ca="1" si="397"/>
        <v>0</v>
      </c>
      <c r="NN104" s="557">
        <f t="shared" ca="1" si="397"/>
        <v>0</v>
      </c>
      <c r="NO104" s="557">
        <f t="shared" ca="1" si="397"/>
        <v>0</v>
      </c>
      <c r="NP104" s="557">
        <f t="shared" ca="1" si="397"/>
        <v>0</v>
      </c>
      <c r="NQ104" s="557">
        <f t="shared" ca="1" si="397"/>
        <v>0</v>
      </c>
      <c r="NR104" s="557">
        <f t="shared" ca="1" si="398"/>
        <v>0</v>
      </c>
      <c r="NS104" s="557">
        <f t="shared" ca="1" si="398"/>
        <v>0</v>
      </c>
      <c r="NT104" s="557">
        <f t="shared" ca="1" si="398"/>
        <v>0</v>
      </c>
      <c r="NU104" s="557">
        <f t="shared" ca="1" si="398"/>
        <v>0</v>
      </c>
      <c r="NV104" s="557">
        <f t="shared" ca="1" si="398"/>
        <v>0</v>
      </c>
      <c r="NW104" s="557">
        <f t="shared" ca="1" si="398"/>
        <v>0</v>
      </c>
      <c r="NX104" s="557">
        <f t="shared" ca="1" si="398"/>
        <v>0</v>
      </c>
      <c r="NY104" s="557">
        <f t="shared" ca="1" si="398"/>
        <v>0</v>
      </c>
      <c r="NZ104" s="557">
        <f t="shared" ca="1" si="398"/>
        <v>0</v>
      </c>
      <c r="OA104" s="557">
        <f t="shared" ca="1" si="398"/>
        <v>0</v>
      </c>
      <c r="OB104" s="557">
        <f t="shared" ca="1" si="399"/>
        <v>0</v>
      </c>
      <c r="OC104" s="557">
        <f t="shared" ca="1" si="399"/>
        <v>0</v>
      </c>
      <c r="OD104" s="557">
        <f t="shared" ca="1" si="399"/>
        <v>0</v>
      </c>
      <c r="OE104" s="557">
        <f t="shared" ca="1" si="399"/>
        <v>0</v>
      </c>
      <c r="OF104" s="557">
        <f t="shared" ca="1" si="399"/>
        <v>0</v>
      </c>
      <c r="OG104" s="557">
        <f t="shared" ca="1" si="399"/>
        <v>0</v>
      </c>
      <c r="OH104" s="557">
        <f t="shared" ca="1" si="399"/>
        <v>0</v>
      </c>
      <c r="OI104" s="557">
        <f t="shared" ca="1" si="399"/>
        <v>0</v>
      </c>
      <c r="OJ104" s="557">
        <f t="shared" ca="1" si="399"/>
        <v>0</v>
      </c>
      <c r="OK104" s="557">
        <f t="shared" ca="1" si="399"/>
        <v>0</v>
      </c>
      <c r="OL104" s="557">
        <f t="shared" ca="1" si="400"/>
        <v>0</v>
      </c>
      <c r="OM104" s="557">
        <f t="shared" ca="1" si="400"/>
        <v>0</v>
      </c>
      <c r="ON104" s="557">
        <f t="shared" ca="1" si="400"/>
        <v>0</v>
      </c>
      <c r="OO104" s="557">
        <f t="shared" ca="1" si="400"/>
        <v>0</v>
      </c>
      <c r="OP104" s="557">
        <f t="shared" ca="1" si="400"/>
        <v>0</v>
      </c>
      <c r="OQ104" s="557">
        <f t="shared" ca="1" si="400"/>
        <v>0</v>
      </c>
      <c r="OR104" s="557">
        <f t="shared" ca="1" si="400"/>
        <v>0</v>
      </c>
      <c r="OS104" s="557">
        <f t="shared" ca="1" si="400"/>
        <v>0</v>
      </c>
      <c r="OT104" s="557">
        <f t="shared" ca="1" si="400"/>
        <v>0</v>
      </c>
      <c r="OU104" s="557">
        <f t="shared" ca="1" si="400"/>
        <v>0</v>
      </c>
      <c r="OV104" s="557">
        <f t="shared" ca="1" si="401"/>
        <v>0</v>
      </c>
      <c r="OW104" s="557">
        <f t="shared" ca="1" si="401"/>
        <v>0</v>
      </c>
      <c r="OX104" s="557">
        <f t="shared" ca="1" si="401"/>
        <v>0</v>
      </c>
      <c r="OY104" s="557">
        <f t="shared" ca="1" si="401"/>
        <v>0</v>
      </c>
      <c r="OZ104" s="557">
        <f t="shared" ca="1" si="401"/>
        <v>0</v>
      </c>
      <c r="PA104" s="557">
        <f t="shared" ca="1" si="401"/>
        <v>0</v>
      </c>
      <c r="PB104" s="557">
        <f t="shared" ca="1" si="401"/>
        <v>0</v>
      </c>
      <c r="PC104" s="557">
        <f t="shared" ca="1" si="401"/>
        <v>0</v>
      </c>
      <c r="PD104" s="557">
        <f t="shared" ca="1" si="401"/>
        <v>0</v>
      </c>
      <c r="PE104" s="557">
        <f t="shared" ca="1" si="401"/>
        <v>0</v>
      </c>
      <c r="PF104" s="557">
        <f t="shared" ca="1" si="402"/>
        <v>0</v>
      </c>
      <c r="PG104" s="557">
        <f t="shared" ca="1" si="402"/>
        <v>0</v>
      </c>
      <c r="PH104" s="557">
        <f t="shared" ca="1" si="402"/>
        <v>0</v>
      </c>
      <c r="PI104" s="557">
        <f t="shared" ca="1" si="402"/>
        <v>0</v>
      </c>
      <c r="PJ104" s="557">
        <f t="shared" ca="1" si="402"/>
        <v>0</v>
      </c>
      <c r="PK104" s="557">
        <f t="shared" ca="1" si="402"/>
        <v>0</v>
      </c>
      <c r="PL104" s="557">
        <f t="shared" ca="1" si="402"/>
        <v>0</v>
      </c>
      <c r="PM104" s="557">
        <f t="shared" ca="1" si="402"/>
        <v>0</v>
      </c>
      <c r="PN104" s="557">
        <f t="shared" ca="1" si="402"/>
        <v>0</v>
      </c>
      <c r="PO104" s="557">
        <f t="shared" ca="1" si="402"/>
        <v>0</v>
      </c>
      <c r="PP104" s="557">
        <f t="shared" ca="1" si="403"/>
        <v>0</v>
      </c>
      <c r="PQ104" s="557">
        <f t="shared" ca="1" si="403"/>
        <v>0</v>
      </c>
      <c r="PR104" s="557">
        <f t="shared" ca="1" si="403"/>
        <v>0</v>
      </c>
      <c r="PS104" s="557">
        <f t="shared" ca="1" si="403"/>
        <v>0</v>
      </c>
      <c r="PT104" s="557">
        <f t="shared" ca="1" si="403"/>
        <v>0</v>
      </c>
      <c r="PU104" s="557">
        <f t="shared" ca="1" si="403"/>
        <v>0</v>
      </c>
      <c r="PV104" s="557">
        <f t="shared" ca="1" si="403"/>
        <v>0</v>
      </c>
      <c r="PW104" s="557">
        <f t="shared" ca="1" si="403"/>
        <v>0</v>
      </c>
      <c r="PX104" s="557">
        <f t="shared" ca="1" si="403"/>
        <v>0</v>
      </c>
      <c r="PY104" s="557">
        <f t="shared" ca="1" si="403"/>
        <v>0</v>
      </c>
      <c r="PZ104" s="557">
        <f t="shared" ca="1" si="404"/>
        <v>0</v>
      </c>
      <c r="QA104" s="557">
        <f t="shared" ca="1" si="404"/>
        <v>0</v>
      </c>
      <c r="QB104" s="557">
        <f t="shared" ca="1" si="404"/>
        <v>0</v>
      </c>
      <c r="QC104" s="557">
        <f t="shared" ca="1" si="404"/>
        <v>0</v>
      </c>
      <c r="QD104" s="557">
        <f t="shared" ca="1" si="404"/>
        <v>0</v>
      </c>
      <c r="QE104" s="557">
        <f t="shared" ca="1" si="404"/>
        <v>0</v>
      </c>
      <c r="QF104" s="557">
        <f t="shared" ca="1" si="404"/>
        <v>0</v>
      </c>
      <c r="QG104" s="557">
        <f t="shared" ca="1" si="404"/>
        <v>0</v>
      </c>
      <c r="QH104" s="557">
        <f t="shared" ca="1" si="404"/>
        <v>0</v>
      </c>
      <c r="QI104" s="557">
        <f t="shared" ca="1" si="404"/>
        <v>0</v>
      </c>
      <c r="QJ104" s="557">
        <f t="shared" ca="1" si="405"/>
        <v>0</v>
      </c>
      <c r="QK104" s="557">
        <f t="shared" ca="1" si="405"/>
        <v>0</v>
      </c>
      <c r="QL104" s="557">
        <f t="shared" ca="1" si="405"/>
        <v>0</v>
      </c>
      <c r="QM104" s="557">
        <f t="shared" ca="1" si="405"/>
        <v>0</v>
      </c>
      <c r="QN104" s="557">
        <f t="shared" ca="1" si="405"/>
        <v>0</v>
      </c>
      <c r="QO104" s="557">
        <f t="shared" ca="1" si="405"/>
        <v>0</v>
      </c>
      <c r="QP104" s="557">
        <f t="shared" ca="1" si="405"/>
        <v>0</v>
      </c>
      <c r="QQ104" s="557">
        <f t="shared" ca="1" si="405"/>
        <v>0</v>
      </c>
      <c r="QR104" s="557">
        <f t="shared" ca="1" si="405"/>
        <v>0</v>
      </c>
      <c r="QS104" s="557">
        <f t="shared" ca="1" si="405"/>
        <v>0</v>
      </c>
      <c r="QT104" s="557">
        <f t="shared" ca="1" si="406"/>
        <v>0</v>
      </c>
      <c r="QU104" s="557">
        <f t="shared" ca="1" si="406"/>
        <v>0</v>
      </c>
      <c r="QV104" s="557">
        <f t="shared" ca="1" si="406"/>
        <v>0</v>
      </c>
      <c r="QW104" s="557">
        <f t="shared" ca="1" si="406"/>
        <v>0</v>
      </c>
      <c r="QX104" s="557">
        <f t="shared" ca="1" si="406"/>
        <v>0</v>
      </c>
      <c r="QY104" s="557">
        <f t="shared" ca="1" si="406"/>
        <v>0</v>
      </c>
      <c r="QZ104" s="557">
        <f t="shared" ca="1" si="406"/>
        <v>0</v>
      </c>
      <c r="RA104" s="557">
        <f t="shared" ca="1" si="406"/>
        <v>0</v>
      </c>
      <c r="RB104" s="557">
        <f t="shared" ca="1" si="406"/>
        <v>0</v>
      </c>
      <c r="RC104" s="557">
        <f t="shared" ca="1" si="406"/>
        <v>0</v>
      </c>
      <c r="RD104" s="557">
        <f t="shared" ca="1" si="407"/>
        <v>0</v>
      </c>
      <c r="RE104" s="557">
        <f t="shared" ca="1" si="407"/>
        <v>0</v>
      </c>
      <c r="RF104" s="557">
        <f t="shared" ca="1" si="407"/>
        <v>0</v>
      </c>
      <c r="RG104" s="557">
        <f t="shared" ca="1" si="407"/>
        <v>0</v>
      </c>
      <c r="RH104" s="557">
        <f t="shared" ca="1" si="407"/>
        <v>0</v>
      </c>
      <c r="RI104" s="557">
        <f t="shared" ca="1" si="407"/>
        <v>0</v>
      </c>
      <c r="RJ104" s="557">
        <f t="shared" ca="1" si="407"/>
        <v>0</v>
      </c>
      <c r="RK104" s="557">
        <f t="shared" ca="1" si="407"/>
        <v>0</v>
      </c>
      <c r="RL104" s="557">
        <f t="shared" ca="1" si="407"/>
        <v>0</v>
      </c>
      <c r="RM104" s="557">
        <f t="shared" ca="1" si="407"/>
        <v>0</v>
      </c>
      <c r="RN104" s="557">
        <f t="shared" ca="1" si="408"/>
        <v>0</v>
      </c>
      <c r="RO104" s="557">
        <f t="shared" ca="1" si="408"/>
        <v>0</v>
      </c>
      <c r="RP104" s="557">
        <f t="shared" ca="1" si="408"/>
        <v>0</v>
      </c>
      <c r="RQ104" s="557">
        <f t="shared" ca="1" si="408"/>
        <v>0</v>
      </c>
      <c r="RR104" s="557">
        <f t="shared" ca="1" si="408"/>
        <v>0</v>
      </c>
      <c r="RS104" s="557">
        <f t="shared" ca="1" si="408"/>
        <v>0</v>
      </c>
      <c r="RT104" s="557">
        <f t="shared" ca="1" si="408"/>
        <v>0</v>
      </c>
      <c r="RU104" s="557">
        <f t="shared" ca="1" si="408"/>
        <v>0</v>
      </c>
      <c r="RV104" s="557">
        <f t="shared" ca="1" si="408"/>
        <v>0</v>
      </c>
      <c r="RW104" s="557">
        <f t="shared" ca="1" si="408"/>
        <v>0</v>
      </c>
      <c r="RX104" s="557">
        <f t="shared" ca="1" si="409"/>
        <v>0</v>
      </c>
      <c r="RY104" s="557">
        <f t="shared" ca="1" si="409"/>
        <v>0</v>
      </c>
      <c r="RZ104" s="557">
        <f t="shared" ca="1" si="409"/>
        <v>0</v>
      </c>
      <c r="SA104" s="557">
        <f t="shared" ca="1" si="409"/>
        <v>0</v>
      </c>
      <c r="SB104" s="557">
        <f t="shared" ca="1" si="409"/>
        <v>0</v>
      </c>
      <c r="SC104" s="557">
        <f t="shared" ca="1" si="409"/>
        <v>0</v>
      </c>
      <c r="SD104" s="557">
        <f t="shared" ca="1" si="409"/>
        <v>0</v>
      </c>
      <c r="SE104" s="557">
        <f t="shared" ca="1" si="409"/>
        <v>0</v>
      </c>
      <c r="SF104" s="557">
        <f t="shared" ca="1" si="409"/>
        <v>0</v>
      </c>
      <c r="SG104" s="557">
        <f t="shared" ca="1" si="409"/>
        <v>0</v>
      </c>
      <c r="SH104" s="557">
        <f t="shared" ca="1" si="410"/>
        <v>0</v>
      </c>
      <c r="SI104" s="557">
        <f t="shared" ca="1" si="410"/>
        <v>0</v>
      </c>
      <c r="SJ104" s="557">
        <f t="shared" ca="1" si="410"/>
        <v>0</v>
      </c>
      <c r="SK104" s="557">
        <f t="shared" ca="1" si="410"/>
        <v>0</v>
      </c>
      <c r="SL104" s="557">
        <f t="shared" ca="1" si="410"/>
        <v>0</v>
      </c>
      <c r="SM104" s="557">
        <f t="shared" ca="1" si="410"/>
        <v>0</v>
      </c>
      <c r="SN104" s="557">
        <f t="shared" ca="1" si="410"/>
        <v>0</v>
      </c>
      <c r="SO104" s="557">
        <f t="shared" ca="1" si="410"/>
        <v>0</v>
      </c>
      <c r="SP104" s="557">
        <f t="shared" ca="1" si="410"/>
        <v>0</v>
      </c>
      <c r="SQ104" s="557">
        <f t="shared" ca="1" si="410"/>
        <v>0</v>
      </c>
      <c r="SR104" s="557">
        <f t="shared" ca="1" si="411"/>
        <v>0</v>
      </c>
      <c r="SS104" s="557">
        <f t="shared" ca="1" si="411"/>
        <v>0</v>
      </c>
      <c r="ST104" s="557">
        <f t="shared" ca="1" si="411"/>
        <v>0</v>
      </c>
      <c r="SU104" s="557">
        <f t="shared" ca="1" si="411"/>
        <v>0</v>
      </c>
      <c r="SV104" s="557">
        <f t="shared" ca="1" si="411"/>
        <v>0</v>
      </c>
      <c r="SW104" s="557">
        <f t="shared" ca="1" si="411"/>
        <v>0</v>
      </c>
      <c r="SX104" s="557">
        <f t="shared" ca="1" si="411"/>
        <v>0</v>
      </c>
      <c r="SY104" s="557">
        <f t="shared" ca="1" si="411"/>
        <v>0</v>
      </c>
      <c r="SZ104" s="557">
        <f t="shared" ca="1" si="411"/>
        <v>0</v>
      </c>
      <c r="TA104" s="557">
        <f t="shared" ca="1" si="411"/>
        <v>0</v>
      </c>
      <c r="TB104" s="557">
        <f t="shared" ca="1" si="412"/>
        <v>0</v>
      </c>
      <c r="TC104" s="557">
        <f t="shared" ca="1" si="412"/>
        <v>0</v>
      </c>
      <c r="TD104" s="557">
        <f t="shared" ca="1" si="412"/>
        <v>0</v>
      </c>
      <c r="TE104" s="557">
        <f t="shared" ca="1" si="412"/>
        <v>0</v>
      </c>
      <c r="TF104" s="557">
        <f t="shared" ca="1" si="412"/>
        <v>0</v>
      </c>
      <c r="TG104" s="557">
        <f t="shared" ca="1" si="412"/>
        <v>0</v>
      </c>
      <c r="TH104" s="557">
        <f t="shared" ca="1" si="412"/>
        <v>0</v>
      </c>
      <c r="TI104" s="557">
        <f t="shared" ca="1" si="412"/>
        <v>0</v>
      </c>
      <c r="TJ104" s="557">
        <f t="shared" ca="1" si="412"/>
        <v>0</v>
      </c>
      <c r="TK104" s="557">
        <f t="shared" ca="1" si="412"/>
        <v>0</v>
      </c>
      <c r="TL104" s="557">
        <f t="shared" ca="1" si="413"/>
        <v>0</v>
      </c>
      <c r="TM104" s="557">
        <f t="shared" ca="1" si="413"/>
        <v>0</v>
      </c>
      <c r="TN104" s="557">
        <f t="shared" ca="1" si="413"/>
        <v>0</v>
      </c>
      <c r="TO104" s="557">
        <f t="shared" ca="1" si="413"/>
        <v>0</v>
      </c>
      <c r="TP104" s="557">
        <f t="shared" ca="1" si="413"/>
        <v>0</v>
      </c>
      <c r="TQ104" s="557">
        <f t="shared" ca="1" si="413"/>
        <v>0</v>
      </c>
      <c r="TR104" s="557">
        <f t="shared" ca="1" si="413"/>
        <v>0</v>
      </c>
      <c r="TS104" s="557">
        <f t="shared" ca="1" si="413"/>
        <v>0</v>
      </c>
      <c r="TT104" s="557">
        <f t="shared" ca="1" si="413"/>
        <v>0</v>
      </c>
      <c r="TU104" s="557">
        <f t="shared" ca="1" si="413"/>
        <v>0</v>
      </c>
      <c r="TV104" s="557">
        <f t="shared" ca="1" si="414"/>
        <v>0</v>
      </c>
      <c r="TW104" s="557">
        <f t="shared" ca="1" si="414"/>
        <v>0</v>
      </c>
      <c r="TX104" s="557">
        <f t="shared" ca="1" si="414"/>
        <v>0</v>
      </c>
      <c r="TY104" s="557">
        <f t="shared" ca="1" si="414"/>
        <v>0</v>
      </c>
      <c r="TZ104" s="557">
        <f t="shared" ca="1" si="414"/>
        <v>0</v>
      </c>
      <c r="UA104" s="557">
        <f t="shared" ca="1" si="414"/>
        <v>0</v>
      </c>
      <c r="UB104" s="557">
        <f t="shared" ca="1" si="414"/>
        <v>0</v>
      </c>
      <c r="UC104" s="557">
        <f t="shared" ca="1" si="414"/>
        <v>0</v>
      </c>
      <c r="UD104" s="557">
        <f t="shared" ca="1" si="414"/>
        <v>0</v>
      </c>
      <c r="UE104" s="557">
        <f t="shared" ca="1" si="414"/>
        <v>0</v>
      </c>
      <c r="UF104" s="557">
        <f t="shared" ca="1" si="415"/>
        <v>0</v>
      </c>
      <c r="UG104" s="557">
        <f t="shared" ca="1" si="415"/>
        <v>0</v>
      </c>
      <c r="UH104" s="557">
        <f t="shared" ca="1" si="415"/>
        <v>0</v>
      </c>
      <c r="UI104" s="557">
        <f t="shared" ca="1" si="415"/>
        <v>0</v>
      </c>
      <c r="UJ104" s="557">
        <f t="shared" ca="1" si="415"/>
        <v>0</v>
      </c>
      <c r="UK104" s="557">
        <f t="shared" ca="1" si="415"/>
        <v>0</v>
      </c>
      <c r="UL104" s="557">
        <f t="shared" ca="1" si="415"/>
        <v>0</v>
      </c>
      <c r="UM104" s="557">
        <f t="shared" ca="1" si="415"/>
        <v>0</v>
      </c>
      <c r="UN104" s="557">
        <f t="shared" ca="1" si="415"/>
        <v>0</v>
      </c>
      <c r="UO104" s="557">
        <f t="shared" ca="1" si="415"/>
        <v>0</v>
      </c>
      <c r="UP104" s="557">
        <f t="shared" ca="1" si="415"/>
        <v>0</v>
      </c>
      <c r="UQ104" s="557">
        <f t="shared" ca="1" si="415"/>
        <v>0</v>
      </c>
      <c r="UR104" s="557">
        <f t="shared" ca="1" si="415"/>
        <v>0</v>
      </c>
      <c r="US104" s="557">
        <f t="shared" ca="1" si="415"/>
        <v>0</v>
      </c>
      <c r="UT104" s="557">
        <f t="shared" ca="1" si="415"/>
        <v>0</v>
      </c>
      <c r="UU104" s="557">
        <f t="shared" ca="1" si="415"/>
        <v>0</v>
      </c>
      <c r="UV104" s="557">
        <f t="shared" ca="1" si="445"/>
        <v>0</v>
      </c>
      <c r="UW104" s="557">
        <f t="shared" ca="1" si="445"/>
        <v>0</v>
      </c>
      <c r="UX104" s="557">
        <f t="shared" ca="1" si="445"/>
        <v>0</v>
      </c>
      <c r="UY104" s="557">
        <f t="shared" ca="1" si="445"/>
        <v>0</v>
      </c>
      <c r="UZ104" s="557">
        <f t="shared" ca="1" si="445"/>
        <v>0</v>
      </c>
      <c r="VA104" s="557">
        <f t="shared" ca="1" si="445"/>
        <v>0</v>
      </c>
      <c r="VB104" s="557">
        <f t="shared" ca="1" si="445"/>
        <v>0</v>
      </c>
      <c r="VC104" s="557">
        <f t="shared" ca="1" si="445"/>
        <v>0</v>
      </c>
      <c r="VD104" s="557">
        <f t="shared" ca="1" si="445"/>
        <v>0</v>
      </c>
      <c r="VE104" s="557">
        <f t="shared" ca="1" si="445"/>
        <v>0</v>
      </c>
      <c r="VF104" s="557">
        <f t="shared" ca="1" si="445"/>
        <v>0</v>
      </c>
      <c r="VG104" s="557">
        <f t="shared" ca="1" si="445"/>
        <v>0</v>
      </c>
      <c r="VH104" s="557">
        <f t="shared" ca="1" si="445"/>
        <v>0</v>
      </c>
      <c r="VI104" s="557">
        <f t="shared" ca="1" si="445"/>
        <v>0</v>
      </c>
      <c r="VJ104" s="557">
        <f t="shared" ca="1" si="445"/>
        <v>0</v>
      </c>
      <c r="VK104" s="557">
        <f t="shared" ca="1" si="445"/>
        <v>0</v>
      </c>
      <c r="VL104" s="557">
        <f t="shared" ca="1" si="444"/>
        <v>0</v>
      </c>
      <c r="VM104" s="557">
        <f t="shared" ca="1" si="444"/>
        <v>0</v>
      </c>
      <c r="VN104" s="557">
        <f t="shared" ca="1" si="444"/>
        <v>0</v>
      </c>
      <c r="VO104" s="557">
        <f t="shared" ca="1" si="444"/>
        <v>0</v>
      </c>
      <c r="VP104" s="189">
        <f t="shared" ca="1" si="301"/>
        <v>0</v>
      </c>
      <c r="VQ104" s="189">
        <f t="shared" ca="1" si="301"/>
        <v>0</v>
      </c>
      <c r="VR104" s="189">
        <f t="shared" ca="1" si="301"/>
        <v>0</v>
      </c>
      <c r="VS104" s="189">
        <f t="shared" ca="1" si="301"/>
        <v>0</v>
      </c>
      <c r="VT104" s="189">
        <f t="shared" ca="1" si="301"/>
        <v>0</v>
      </c>
      <c r="VU104" s="230">
        <f t="shared" ca="1" si="302"/>
        <v>0</v>
      </c>
      <c r="VV104" s="189">
        <f t="shared" ca="1" si="303"/>
        <v>0</v>
      </c>
      <c r="VW104" s="189">
        <f t="shared" ca="1" si="303"/>
        <v>0</v>
      </c>
      <c r="VX104" s="189">
        <f t="shared" ca="1" si="303"/>
        <v>0</v>
      </c>
      <c r="VY104" s="189">
        <f t="shared" ca="1" si="303"/>
        <v>0</v>
      </c>
      <c r="VZ104" s="189">
        <f t="shared" ca="1" si="303"/>
        <v>0</v>
      </c>
      <c r="WA104" s="230">
        <f t="shared" ca="1" si="304"/>
        <v>0</v>
      </c>
      <c r="WB104" s="231">
        <f t="shared" ca="1" si="305"/>
        <v>0</v>
      </c>
      <c r="WC104" s="231">
        <f t="shared" ca="1" si="305"/>
        <v>0</v>
      </c>
      <c r="WD104" s="231">
        <f t="shared" ca="1" si="305"/>
        <v>0</v>
      </c>
      <c r="WE104" s="231">
        <f t="shared" ca="1" si="305"/>
        <v>0</v>
      </c>
      <c r="WF104" s="544">
        <f t="shared" ca="1" si="306"/>
        <v>0</v>
      </c>
      <c r="WG104" s="231">
        <f t="shared" ca="1" si="307"/>
        <v>0</v>
      </c>
      <c r="WH104" s="231">
        <f t="shared" ca="1" si="307"/>
        <v>0</v>
      </c>
      <c r="WI104" s="231">
        <f t="shared" ca="1" si="307"/>
        <v>0</v>
      </c>
      <c r="WJ104" s="231">
        <f t="shared" ca="1" si="307"/>
        <v>0</v>
      </c>
      <c r="WK104" s="544">
        <f t="shared" ca="1" si="459"/>
        <v>0</v>
      </c>
      <c r="WL104" s="544">
        <f t="shared" ca="1" si="459"/>
        <v>0</v>
      </c>
      <c r="WM104" s="544">
        <f t="shared" ca="1" si="459"/>
        <v>0</v>
      </c>
      <c r="WN104" s="544">
        <f t="shared" ca="1" si="446"/>
        <v>0</v>
      </c>
      <c r="WO104" s="544">
        <f t="shared" ca="1" si="446"/>
        <v>0</v>
      </c>
      <c r="WP104" s="544">
        <f t="shared" ca="1" si="446"/>
        <v>0</v>
      </c>
      <c r="WQ104" s="544">
        <f t="shared" ca="1" si="446"/>
        <v>0</v>
      </c>
      <c r="WR104" s="535" cm="1">
        <f t="array" aca="1" ref="WR104" ca="1">INDEX(WR$13:WR103,$B104+1,1)</f>
        <v>0</v>
      </c>
      <c r="WS104" s="411">
        <f t="shared" ca="1" si="309"/>
        <v>67</v>
      </c>
      <c r="WT104" s="18"/>
      <c r="WU104" s="535" cm="1">
        <f t="array" aca="1" ref="WU104" ca="1">INDEX(WU$13:WU103,$B104+1,1)</f>
        <v>0</v>
      </c>
      <c r="WV104" s="411">
        <f t="shared" si="310"/>
        <v>0</v>
      </c>
      <c r="WW104" s="535" cm="1">
        <f t="array" aca="1" ref="WW104" ca="1">INDEX(WW$13:WW103,$B104+1,1)</f>
        <v>0</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535" t="str" cm="1">
        <f t="array" aca="1" ref="XH104" ca="1">INDEX(XH$13:XH103,$B104+1,1)</f>
        <v>-</v>
      </c>
      <c r="XI104" s="535" t="str" cm="1">
        <f t="array" aca="1" ref="XI104" ca="1">INDEX(XI$13:XI103,$B104+1,1)</f>
        <v>-</v>
      </c>
      <c r="XJ104" s="535" t="str" cm="1">
        <f t="array" aca="1" ref="XJ104" ca="1">INDEX(XJ$13:XJ103,$B104+1,1)</f>
        <v>-</v>
      </c>
      <c r="XK104" s="535" t="str" cm="1">
        <f t="array" aca="1" ref="XK104" ca="1">INDEX(XK$13:XK103,$B104+1,1)</f>
        <v>-</v>
      </c>
      <c r="XL104" s="535" t="str" cm="1">
        <f t="array" aca="1" ref="XL104" ca="1">INDEX(XL$13:XL103,$B104+1,1)</f>
        <v>-</v>
      </c>
      <c r="XM104" s="535" t="str" cm="1">
        <f t="array" aca="1" ref="XM104" ca="1">INDEX(XM$13:XM103,$B104+1,1)</f>
        <v>-</v>
      </c>
      <c r="XN104" s="18"/>
      <c r="XO104" s="411" t="b">
        <f t="shared" ca="1" si="311"/>
        <v>0</v>
      </c>
      <c r="XP104" s="535" t="str" cm="1">
        <f t="array" aca="1" ref="XP104" ca="1">INDEX(XP$13:XP103,$B104+1,1)</f>
        <v>-</v>
      </c>
      <c r="XQ104" s="535" t="str" cm="1">
        <f t="array" aca="1" ref="XQ104" ca="1">INDEX(XQ$13:XQ103,$B104+1,1)</f>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411">
        <f t="shared" ca="1" si="312"/>
        <v>0.35</v>
      </c>
      <c r="XW104" s="535" cm="1">
        <f t="array" aca="1" ref="XW104" ca="1">INDEX(XW$13:XW103,$B104+1,1)</f>
        <v>0</v>
      </c>
      <c r="XX104" s="535" cm="1">
        <f t="array" aca="1" ref="XX104" ca="1">INDEX(XX$13:XX103,$B104+1,1)</f>
        <v>0</v>
      </c>
      <c r="XY104" s="535" cm="1">
        <f t="array" aca="1" ref="XY104" ca="1">INDEX(XY$13:XY103,$B104+1,1)</f>
        <v>1</v>
      </c>
      <c r="XZ104" s="535" cm="1">
        <f t="array" aca="1" ref="XZ104" ca="1">INDEX(XZ$13:XZ103,$B104+1,1)</f>
        <v>0</v>
      </c>
      <c r="YA104" s="535" t="str" cm="1">
        <f t="array" aca="1" ref="YA104" ca="1">INDEX(YA$13:YA103,$B104+1,1)</f>
        <v>-</v>
      </c>
      <c r="YB104" s="545" cm="1">
        <f t="array" aca="1" ref="YB104" ca="1">INDEX(i.AgeJ,$AD104,1)</f>
        <v>0</v>
      </c>
      <c r="YC104" s="535" t="str" cm="1">
        <f t="array" aca="1" ref="YC104" ca="1">INDEX(YC$13:YC103,$B104+1,1)</f>
        <v>-</v>
      </c>
      <c r="YD104" s="411" t="str">
        <f t="shared" si="313"/>
        <v>-</v>
      </c>
      <c r="YE104" s="411" t="str">
        <f t="shared" si="313"/>
        <v>-</v>
      </c>
      <c r="YF104" s="535" t="str" cm="1">
        <f t="array" aca="1" ref="YF104" ca="1">INDEX(YF$13:YF103,$B104+1,1)</f>
        <v>-</v>
      </c>
      <c r="YG104" s="535" t="str" cm="1">
        <f t="array" aca="1" ref="YG104" ca="1">INDEX(YG$13:YG103,$B104+1,1)</f>
        <v>-</v>
      </c>
      <c r="YH104" s="535" t="str" cm="1">
        <f t="array" aca="1" ref="YH104" ca="1">INDEX(YH$13:YH103,$B104+1,1)</f>
        <v>-</v>
      </c>
      <c r="YI104" s="535" t="str" cm="1">
        <f t="array" aca="1" ref="YI104" ca="1">INDEX(YI$13:YI103,$B104+1,1)</f>
        <v>-</v>
      </c>
      <c r="YJ104" s="535" t="str" cm="1">
        <f t="array" aca="1" ref="YJ104" ca="1">INDEX(YJ$13:YJ103,$B104+1,1)</f>
        <v>-</v>
      </c>
      <c r="YK104" s="535" t="b" cm="1">
        <f t="array" aca="1" ref="YK104" ca="1">INDEX(YK$13:YK103,$B104+1,1)</f>
        <v>1</v>
      </c>
      <c r="YL104" s="535" t="str" cm="1">
        <f t="array" aca="1" ref="YL104" ca="1">INDEX(YL$13:YL103,$B104+1,1)</f>
        <v>-</v>
      </c>
      <c r="YM104" s="535" cm="1">
        <f t="array" aca="1" ref="YM104" ca="1">INDEX(YM$13:YM103,$B104+1,1)</f>
        <v>0</v>
      </c>
      <c r="YN104" s="535" cm="1">
        <f t="array" aca="1" ref="YN104" ca="1">INDEX(YN$13:YN103,$B104+1,1)</f>
        <v>0</v>
      </c>
      <c r="YO104" s="535" cm="1">
        <f t="array" aca="1" ref="YO104" ca="1">INDEX(YO$13:YO103,$B104+1,1)</f>
        <v>0</v>
      </c>
      <c r="YP104" s="18"/>
      <c r="YQ104" s="411">
        <f t="shared" si="314"/>
        <v>50</v>
      </c>
      <c r="YR104" s="411">
        <f t="shared" si="314"/>
        <v>50</v>
      </c>
      <c r="YS104" s="411">
        <f t="shared" si="314"/>
        <v>50</v>
      </c>
      <c r="YT104" s="411">
        <f t="shared" si="314"/>
        <v>50</v>
      </c>
      <c r="YU104" s="535" cm="1">
        <f t="array" aca="1" ref="YU104" ca="1">INDEX(YU$13:YU103,$B104+1,1)</f>
        <v>1</v>
      </c>
      <c r="YV104" s="535" cm="1">
        <f t="array" aca="1" ref="YV104" ca="1">INDEX(YV$13:YV103,$B104+1,1)</f>
        <v>1</v>
      </c>
      <c r="YW104" s="535" cm="1">
        <f t="array" aca="1" ref="YW104" ca="1">INDEX(YW$13:YW103,$B104+1,1)</f>
        <v>1</v>
      </c>
      <c r="YX104" s="535" cm="1">
        <f t="array" aca="1" ref="YX104" ca="1">INDEX(YX$13:YX103,$B104+1,1)</f>
        <v>1</v>
      </c>
      <c r="YY104" s="535" t="str" cm="1">
        <f t="array" aca="1" ref="YY104" ca="1">INDEX(YY$13:YY103,$B104+1,1)</f>
        <v>-</v>
      </c>
      <c r="YZ104" s="535" t="str" cm="1">
        <f t="array" aca="1" ref="YZ104" ca="1">INDEX(YZ$13:YZ103,$B104+1,1)</f>
        <v>-</v>
      </c>
      <c r="ZA104" s="535" t="str" cm="1">
        <f t="array" aca="1" ref="ZA104" ca="1">INDEX(ZA$13:ZA103,$B104+1,1)</f>
        <v>-</v>
      </c>
      <c r="ZB104" s="535" t="str" cm="1">
        <f t="array" aca="1" ref="ZB104" ca="1">INDEX(ZB$13:ZB103,$B104+1,1)</f>
        <v>-</v>
      </c>
      <c r="ZC104" s="535" t="str" cm="1">
        <f t="array" aca="1" ref="ZC104" ca="1">INDEX(ZC$13:ZC103,$B104+1,1)</f>
        <v>-</v>
      </c>
      <c r="ZD104" s="18"/>
      <c r="ZE104" s="411">
        <f t="shared" ca="1" si="315"/>
        <v>1</v>
      </c>
      <c r="ZF104" s="18"/>
      <c r="ZG104" s="535" t="str" cm="1">
        <f t="array" aca="1" ref="ZG104" ca="1">INDEX(ZG$13:ZG103,$B104+1,1)</f>
        <v>-</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43">
        <f t="shared" ca="1" si="316"/>
        <v>652</v>
      </c>
      <c r="ZP104" s="543">
        <f t="shared" ca="1" si="316"/>
        <v>686</v>
      </c>
      <c r="ZQ104" s="543">
        <f t="shared" ca="1" si="316"/>
        <v>721</v>
      </c>
      <c r="ZR104" s="459">
        <f t="shared" ca="1" si="317"/>
        <v>469</v>
      </c>
      <c r="ZS104" s="459">
        <f t="shared" ca="1" si="317"/>
        <v>504</v>
      </c>
      <c r="ZT104" s="459">
        <f t="shared" ca="1" si="317"/>
        <v>539</v>
      </c>
      <c r="ZU104" s="459">
        <f t="shared" ca="1" si="318"/>
        <v>385</v>
      </c>
      <c r="ZV104" s="459">
        <f t="shared" ca="1" si="318"/>
        <v>420</v>
      </c>
      <c r="ZW104" s="459">
        <f t="shared" ca="1" si="318"/>
        <v>455</v>
      </c>
      <c r="ZX104" s="535" t="str" cm="1">
        <f t="array" aca="1" ref="ZX104" ca="1">INDEX(ZX$13:ZX103,$B104+1,1)</f>
        <v>-</v>
      </c>
      <c r="ZY104" s="535" t="str" cm="1">
        <f t="array" aca="1" ref="ZY104" ca="1">INDEX(ZY$13:ZY103,$B104+1,1)</f>
        <v>-</v>
      </c>
      <c r="ZZ104" s="535" t="str" cm="1">
        <f t="array" aca="1" ref="ZZ104" ca="1">INDEX(ZZ$13:ZZ103,$B104+1,1)</f>
        <v>-</v>
      </c>
      <c r="AAA104" s="535" t="str" cm="1">
        <f t="array" aca="1" ref="AAA104" ca="1">INDEX(AAA$13:AAA103,$B104+1,1)</f>
        <v>-</v>
      </c>
      <c r="AAB104" s="535" t="str" cm="1">
        <f t="array" aca="1" ref="AAB104" ca="1">INDEX(AAB$13:AAB103,$B104+1,1)</f>
        <v>-</v>
      </c>
      <c r="AAC104" s="535" t="str" cm="1">
        <f t="array" aca="1" ref="AAC104" ca="1">INDEX(AAC$13:AAC103,$B104+1,1)</f>
        <v>-</v>
      </c>
      <c r="AAD104" s="535" t="str" cm="1">
        <f t="array" aca="1" ref="AAD104" ca="1">INDEX(AAD$13:AAD103,$B104+1,1)</f>
        <v>-</v>
      </c>
      <c r="AAE104" s="535" t="str" cm="1">
        <f t="array" aca="1" ref="AAE104" ca="1">INDEX(AAE$13:AAE103,$B104+1,1)</f>
        <v>-</v>
      </c>
      <c r="AAF104" s="535" t="str" cm="1">
        <f t="array" aca="1" ref="AAF104" ca="1">INDEX(AAF$13:AAF103,$B104+1,1)</f>
        <v>-</v>
      </c>
      <c r="AAG104" s="535" t="str" cm="1">
        <f t="array" aca="1" ref="AAG104" ca="1">INDEX(AAG$13:AAG103,$B104+1,1)</f>
        <v>-</v>
      </c>
      <c r="AAH104" s="535" t="str" cm="1">
        <f t="array" aca="1" ref="AAH104" ca="1">INDEX(AAH$13:AAH103,$B104+1,1)</f>
        <v>-</v>
      </c>
      <c r="AAI104" s="535" t="str" cm="1">
        <f t="array" aca="1" ref="AAI104" ca="1">INDEX(AAI$13:AAI103,$B104+1,1)</f>
        <v>-</v>
      </c>
      <c r="AAJ104" s="535" t="str" cm="1">
        <f t="array" aca="1" ref="AAJ104" ca="1">INDEX(AAJ$13:AAJ103,$B104+1,1)</f>
        <v>-</v>
      </c>
      <c r="AAK104" s="535" t="str" cm="1">
        <f t="array" aca="1" ref="AAK104" ca="1">INDEX(AAK$13:AAK103,$B104+1,1)</f>
        <v>-</v>
      </c>
      <c r="AAL104" s="535" cm="1">
        <f t="array" aca="1" ref="AAL104" ca="1">INDEX(AAL$13:AAL103,$B104+1,1)</f>
        <v>0</v>
      </c>
      <c r="AAM104" s="535" t="str" cm="1">
        <f t="array" aca="1" ref="AAM104" ca="1">INDEX(AAM$13:AAM103,$B104+1,1)</f>
        <v>-</v>
      </c>
      <c r="AAN104" s="535" t="str" cm="1">
        <f t="array" aca="1" ref="AAN104" ca="1">INDEX(AAN$13:AAN103,$B104+1,1)</f>
        <v>-</v>
      </c>
      <c r="AAO104" s="535" t="str" cm="1">
        <f t="array" aca="1" ref="AAO104" ca="1">INDEX(AAO$13:AAO103,$B104+1,1)</f>
        <v>-</v>
      </c>
      <c r="AAP104" s="535" t="str" cm="1">
        <f t="array" aca="1" ref="AAP104" ca="1">INDEX(AAP$13:AAP103,$B104+1,1)</f>
        <v>-</v>
      </c>
      <c r="AAQ104" s="535" t="str" cm="1">
        <f t="array" aca="1" ref="AAQ104" ca="1">INDEX(AAQ$13:AAQ103,$B104+1,1)</f>
        <v>-</v>
      </c>
      <c r="AAR104" s="535" cm="1">
        <f t="array" aca="1" ref="AAR104" ca="1">INDEX(AAR$13:AAR103,$B104+1,1)</f>
        <v>0</v>
      </c>
      <c r="AAS104" s="535" t="str" cm="1">
        <f t="array" aca="1" ref="AAS104" ca="1">INDEX(AAS$13:AAS103,$B104+1,1)</f>
        <v>-</v>
      </c>
      <c r="AAT104" s="535" t="str" cm="1">
        <f t="array" aca="1" ref="AAT104" ca="1">INDEX(AAT$13:AAT103,$B104+1,1)</f>
        <v>-</v>
      </c>
      <c r="AAU104" s="535" t="str" cm="1">
        <f t="array" aca="1" ref="AAU104" ca="1">INDEX(AAU$13:AAU103,$B104+1,1)</f>
        <v>-</v>
      </c>
      <c r="AAV104" s="535" cm="1">
        <f t="array" aca="1" ref="AAV104" ca="1">INDEX(AAV$13:AAV103,$B104+1,1)</f>
        <v>1</v>
      </c>
      <c r="AAW104" s="535" cm="1">
        <f t="array" aca="1" ref="AAW104" ca="1">INDEX(AAW$13:AAW103,$B104+1,1)</f>
        <v>1</v>
      </c>
      <c r="AAX104" s="535" t="str" cm="1">
        <f t="array" aca="1" ref="AAX104" ca="1">INDEX(AAX$13:AAX103,$B104+1,1)</f>
        <v>-</v>
      </c>
      <c r="AAY104" s="535" t="str" cm="1">
        <f t="array" aca="1" ref="AAY104" ca="1">INDEX(AAY$13:AAY103,$B104+1,1)</f>
        <v>-</v>
      </c>
      <c r="AAZ104" s="535" t="str" cm="1">
        <f t="array" aca="1" ref="AAZ104" ca="1">INDEX(AAZ$13:AAZ103,$B104+1,1)</f>
        <v>-</v>
      </c>
      <c r="ABA104" s="535" t="str" cm="1">
        <f t="array" aca="1" ref="ABA104" ca="1">INDEX(ABA$13:ABA103,$B104+1,1)</f>
        <v>-</v>
      </c>
      <c r="ABB104" s="535" t="str" cm="1">
        <f t="array" aca="1" ref="ABB104" ca="1">INDEX(ABB$13:ABB103,$B104+1,1)</f>
        <v>-</v>
      </c>
      <c r="ABC104" s="535" t="str" cm="1">
        <f t="array" aca="1" ref="ABC104" ca="1">INDEX(ABC$13:ABC103,$B104+1,1)</f>
        <v>-</v>
      </c>
      <c r="ABD104" s="535" t="str" cm="1">
        <f t="array" aca="1" ref="ABD104" ca="1">INDEX(ABD$13:ABD103,$B104+1,1)</f>
        <v>-</v>
      </c>
      <c r="ABE104" s="535" t="str" cm="1">
        <f t="array" aca="1" ref="ABE104" ca="1">INDEX(ABE$13:ABE103,$B104+1,1)</f>
        <v>-</v>
      </c>
      <c r="ABF104" s="535" t="str" cm="1">
        <f t="array" aca="1" ref="ABF104" ca="1">INDEX(ABF$13:ABF103,$B104+1,1)</f>
        <v>-</v>
      </c>
      <c r="ABG104" s="535" t="str" cm="1">
        <f t="array" aca="1" ref="ABG104" ca="1">INDEX(ABG$13:ABG103,$B104+1,1)</f>
        <v>-</v>
      </c>
      <c r="ABH104" s="535" t="str" cm="1">
        <f t="array" aca="1" ref="ABH104" ca="1">INDEX(ABH$13:ABH103,$B104+1,1)</f>
        <v>-</v>
      </c>
      <c r="ABI104" s="535" t="str" cm="1">
        <f t="array" aca="1" ref="ABI104" ca="1">INDEX(ABI$13:ABI103,$B104+1,1)</f>
        <v>-</v>
      </c>
      <c r="ABJ104" s="535" t="str" cm="1">
        <f t="array" aca="1" ref="ABJ104" ca="1">INDEX(ABJ$13:ABJ103,$B104+1,1)</f>
        <v>-</v>
      </c>
      <c r="ABK104" s="18"/>
      <c r="ABL104" s="545" t="str">
        <f t="shared" ca="1" si="439"/>
        <v>-</v>
      </c>
      <c r="ABM104" s="545" t="str">
        <f t="shared" ca="1" si="439"/>
        <v>-</v>
      </c>
      <c r="ABN104" s="545" t="str">
        <f t="shared" ca="1" si="439"/>
        <v>-</v>
      </c>
      <c r="ABO104" s="545" t="str">
        <f t="shared" ca="1" si="439"/>
        <v>-</v>
      </c>
      <c r="ABP104" s="545" t="str">
        <f t="shared" ca="1" si="439"/>
        <v>-</v>
      </c>
      <c r="ABQ104" s="545" t="str">
        <f t="shared" ca="1" si="417"/>
        <v>-</v>
      </c>
      <c r="ABR104" s="545" t="str">
        <f t="shared" ca="1" si="417"/>
        <v>-</v>
      </c>
      <c r="ABS104" s="545" t="str">
        <f t="shared" ca="1" si="417"/>
        <v>-</v>
      </c>
      <c r="ABT104" s="545" t="str">
        <f t="shared" ca="1" si="417"/>
        <v>-</v>
      </c>
      <c r="ABU104" s="545" t="str">
        <f t="shared" ca="1" si="417"/>
        <v>-</v>
      </c>
      <c r="ABV104" s="545" t="str">
        <f t="shared" ca="1" si="417"/>
        <v>-</v>
      </c>
      <c r="ABW104" s="545" t="str">
        <f t="shared" ca="1" si="417"/>
        <v>-</v>
      </c>
      <c r="ABX104" s="545" t="str">
        <f t="shared" ca="1" si="417"/>
        <v>-</v>
      </c>
      <c r="ABY104" s="545" t="str">
        <f t="shared" ca="1" si="417"/>
        <v>-</v>
      </c>
      <c r="ABZ104" s="545" t="str">
        <f t="shared" ca="1" si="417"/>
        <v>-</v>
      </c>
      <c r="ACA104" s="545" t="str">
        <f t="shared" ca="1" si="418"/>
        <v>-</v>
      </c>
      <c r="ACB104" s="545" t="str">
        <f t="shared" ca="1" si="418"/>
        <v>-</v>
      </c>
      <c r="ACC104" s="545" t="b">
        <f t="shared" ca="1" si="418"/>
        <v>1</v>
      </c>
      <c r="ACD104" s="545" t="str">
        <f t="shared" ca="1" si="418"/>
        <v>-</v>
      </c>
      <c r="ACE104" s="545" t="str">
        <f t="shared" ca="1" si="418"/>
        <v>-</v>
      </c>
      <c r="ACF104" s="545" t="str">
        <f t="shared" ca="1" si="418"/>
        <v>-</v>
      </c>
      <c r="ACG104" s="545" t="str">
        <f t="shared" ca="1" si="418"/>
        <v>-</v>
      </c>
      <c r="ACH104" s="545" t="str">
        <f t="shared" ca="1" si="418"/>
        <v>-</v>
      </c>
      <c r="ACI104" s="545" t="str">
        <f t="shared" ca="1" si="418"/>
        <v>-</v>
      </c>
      <c r="ACJ104" s="545" t="str">
        <f t="shared" ca="1" si="418"/>
        <v>-</v>
      </c>
      <c r="ACK104" s="545" t="str">
        <f t="shared" ca="1" si="419"/>
        <v>-</v>
      </c>
      <c r="ACL104" s="545" t="str">
        <f t="shared" ca="1" si="419"/>
        <v>-</v>
      </c>
      <c r="ACM104" s="545" t="str">
        <f t="shared" ca="1" si="419"/>
        <v>-</v>
      </c>
      <c r="ACN104" s="545" t="str">
        <f t="shared" ca="1" si="419"/>
        <v>-</v>
      </c>
      <c r="ACO104" s="545" t="str">
        <f t="shared" ca="1" si="419"/>
        <v>-</v>
      </c>
      <c r="ACP104" s="545" t="str">
        <f t="shared" ca="1" si="419"/>
        <v>-</v>
      </c>
      <c r="ACQ104" s="545" t="str">
        <f t="shared" ca="1" si="419"/>
        <v>-</v>
      </c>
      <c r="ACR104" s="545" t="str">
        <f t="shared" ca="1" si="419"/>
        <v>-</v>
      </c>
      <c r="ACS104" s="545" t="str">
        <f t="shared" ca="1" si="419"/>
        <v>-</v>
      </c>
      <c r="ACT104" s="545" t="str">
        <f t="shared" ca="1" si="419"/>
        <v>-</v>
      </c>
      <c r="ACU104" s="545" t="b">
        <f t="shared" ca="1" si="420"/>
        <v>1</v>
      </c>
      <c r="ACV104" s="545" t="str">
        <f t="shared" ca="1" si="420"/>
        <v>-</v>
      </c>
      <c r="ACW104" s="545" t="str">
        <f t="shared" ca="1" si="420"/>
        <v>-</v>
      </c>
      <c r="ACX104" s="545" t="str">
        <f t="shared" ca="1" si="420"/>
        <v>-</v>
      </c>
      <c r="ACY104" s="545" t="str">
        <f t="shared" ca="1" si="420"/>
        <v>-</v>
      </c>
      <c r="ACZ104" s="545" t="str">
        <f t="shared" ca="1" si="420"/>
        <v>-</v>
      </c>
      <c r="ADA104" s="545" t="str">
        <f t="shared" ca="1" si="420"/>
        <v>-</v>
      </c>
      <c r="ADB104" s="545" t="str">
        <f t="shared" ca="1" si="420"/>
        <v>-</v>
      </c>
      <c r="ADC104" s="545" t="str">
        <f t="shared" ca="1" si="420"/>
        <v>-</v>
      </c>
      <c r="ADD104" s="545" t="str">
        <f t="shared" ca="1" si="420"/>
        <v>-</v>
      </c>
      <c r="ADE104" s="545" t="str">
        <f t="shared" ca="1" si="421"/>
        <v>-</v>
      </c>
      <c r="ADF104" s="545" t="str">
        <f t="shared" ca="1" si="421"/>
        <v>-</v>
      </c>
      <c r="ADG104" s="545" t="str">
        <f t="shared" ca="1" si="421"/>
        <v>-</v>
      </c>
      <c r="ADH104" s="545" t="str">
        <f t="shared" ca="1" si="421"/>
        <v>-</v>
      </c>
      <c r="ADI104" s="545" t="str">
        <f t="shared" ca="1" si="421"/>
        <v>-</v>
      </c>
      <c r="ADJ104" s="545" t="str">
        <f t="shared" ca="1" si="421"/>
        <v>-</v>
      </c>
      <c r="ADK104" s="545" t="str">
        <f t="shared" ca="1" si="421"/>
        <v>-</v>
      </c>
      <c r="ADL104" s="545" t="str">
        <f t="shared" ca="1" si="421"/>
        <v>-</v>
      </c>
      <c r="ADM104" s="545" t="b">
        <f t="shared" ca="1" si="421"/>
        <v>1</v>
      </c>
      <c r="ADN104" s="545" t="str">
        <f t="shared" ca="1" si="421"/>
        <v>-</v>
      </c>
      <c r="ADO104" s="545" t="str">
        <f t="shared" ca="1" si="422"/>
        <v>-</v>
      </c>
      <c r="ADP104" s="545" t="str">
        <f t="shared" ca="1" si="422"/>
        <v>-</v>
      </c>
      <c r="ADQ104" s="545" t="str">
        <f t="shared" ca="1" si="422"/>
        <v>-</v>
      </c>
      <c r="ADR104" s="545" t="str">
        <f t="shared" ca="1" si="422"/>
        <v>-</v>
      </c>
      <c r="ADS104" s="545" t="str">
        <f t="shared" ca="1" si="422"/>
        <v>-</v>
      </c>
      <c r="ADT104" s="545" t="str">
        <f t="shared" ca="1" si="422"/>
        <v>-</v>
      </c>
      <c r="ADU104" s="545" t="str">
        <f t="shared" ca="1" si="422"/>
        <v>-</v>
      </c>
      <c r="ADV104" s="545" t="str">
        <f t="shared" ca="1" si="422"/>
        <v>-</v>
      </c>
      <c r="ADW104" s="545" t="str">
        <f t="shared" ca="1" si="422"/>
        <v>-</v>
      </c>
      <c r="ADX104" s="545" t="str">
        <f t="shared" ca="1" si="422"/>
        <v>-</v>
      </c>
      <c r="ADY104" s="545" t="str">
        <f t="shared" ca="1" si="423"/>
        <v>-</v>
      </c>
      <c r="ADZ104" s="545" t="str">
        <f t="shared" ca="1" si="423"/>
        <v>-</v>
      </c>
      <c r="AEA104" s="545" t="str">
        <f t="shared" ca="1" si="423"/>
        <v>-</v>
      </c>
      <c r="AEB104" s="545" t="str">
        <f t="shared" ca="1" si="423"/>
        <v>-</v>
      </c>
      <c r="AEC104" s="545" t="str">
        <f t="shared" ca="1" si="423"/>
        <v>-</v>
      </c>
      <c r="AED104" s="545" t="str">
        <f t="shared" ca="1" si="423"/>
        <v>-</v>
      </c>
      <c r="AEE104" s="545" t="b">
        <f t="shared" ca="1" si="423"/>
        <v>1</v>
      </c>
      <c r="AEF104" s="545" t="str">
        <f t="shared" ca="1" si="423"/>
        <v>-</v>
      </c>
      <c r="AEG104" s="545" t="str">
        <f t="shared" ca="1" si="423"/>
        <v>-</v>
      </c>
      <c r="AEH104" s="545" t="str">
        <f t="shared" ca="1" si="423"/>
        <v>-</v>
      </c>
      <c r="AEI104" s="545" t="str">
        <f t="shared" ca="1" si="424"/>
        <v>-</v>
      </c>
      <c r="AEJ104" s="545" t="str">
        <f t="shared" ca="1" si="424"/>
        <v>-</v>
      </c>
      <c r="AEK104" s="545" t="str">
        <f t="shared" ca="1" si="424"/>
        <v>-</v>
      </c>
      <c r="AEL104" s="545" t="str">
        <f t="shared" ca="1" si="424"/>
        <v>-</v>
      </c>
      <c r="AEM104" s="545" t="str">
        <f t="shared" ca="1" si="424"/>
        <v>-</v>
      </c>
      <c r="AEN104" s="545" t="str">
        <f t="shared" ca="1" si="424"/>
        <v>-</v>
      </c>
      <c r="AEO104" s="545" t="str">
        <f t="shared" ca="1" si="424"/>
        <v>-</v>
      </c>
      <c r="AEP104" s="545" t="str">
        <f t="shared" ca="1" si="424"/>
        <v>-</v>
      </c>
      <c r="AEQ104" s="545" t="str">
        <f t="shared" ca="1" si="424"/>
        <v>-</v>
      </c>
      <c r="AER104" s="545" t="str">
        <f t="shared" ca="1" si="424"/>
        <v>-</v>
      </c>
      <c r="AES104" s="545" t="str">
        <f t="shared" ca="1" si="425"/>
        <v>-</v>
      </c>
      <c r="AET104" s="545" t="str">
        <f t="shared" ca="1" si="425"/>
        <v>-</v>
      </c>
      <c r="AEU104" s="545" t="str">
        <f t="shared" ca="1" si="425"/>
        <v>-</v>
      </c>
      <c r="AEV104" s="545" t="str">
        <f t="shared" ca="1" si="425"/>
        <v>-</v>
      </c>
      <c r="AEW104" s="545" t="b">
        <f t="shared" ca="1" si="425"/>
        <v>1</v>
      </c>
      <c r="AEX104" s="535" cm="1">
        <f t="array" aca="1" ref="AEX104" ca="1">INDEX(AEX$13:AEX103,$B104+1,1)</f>
        <v>0</v>
      </c>
      <c r="AEY104" s="483">
        <v>0</v>
      </c>
    </row>
    <row r="105" spans="1:831" outlineLevel="2">
      <c r="A105" s="18">
        <f t="shared" si="221"/>
        <v>92</v>
      </c>
      <c r="B105" s="191">
        <f t="shared" ca="1" si="343"/>
        <v>51</v>
      </c>
      <c r="C105" s="458">
        <f t="shared" ca="1" si="225"/>
        <v>1200</v>
      </c>
      <c r="D105" s="119" t="str">
        <f t="shared" ca="1" si="226"/>
        <v>GSW</v>
      </c>
      <c r="E105" t="b">
        <v>0</v>
      </c>
      <c r="F105" t="b">
        <v>0</v>
      </c>
      <c r="G105" t="b">
        <f t="shared" si="447"/>
        <v>0</v>
      </c>
      <c r="H105" s="191">
        <f t="shared" ca="1" si="338"/>
        <v>41</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4</v>
      </c>
      <c r="N105" s="535" cm="1">
        <f t="array" aca="1" ref="N105" ca="1">INDEX(N$13:N104,$B105+1,1)</f>
        <v>3</v>
      </c>
      <c r="O105" s="535" cm="1">
        <f t="array" aca="1" ref="O105" ca="1">INDEX(O$13:O104,$B105+1,1)</f>
        <v>2</v>
      </c>
      <c r="P105" s="535" cm="1">
        <f t="array" aca="1" ref="P105" ca="1">INDEX(P$13:P104,$B105+1,1)</f>
        <v>0</v>
      </c>
      <c r="Q105" s="535" cm="1">
        <f t="array" aca="1" ref="Q105" ca="1">INDEX(Q$13:Q104,$B105+1,1)</f>
        <v>1</v>
      </c>
      <c r="R105" s="535" cm="1">
        <f t="array" aca="1" ref="R105" ca="1">INDEX(R$13:R104,$B105+1,1)</f>
        <v>1</v>
      </c>
      <c r="S105" s="535" cm="1">
        <f t="array" aca="1" ref="S105" ca="1">INDEX(S$13:S104,$B105+1,1)</f>
        <v>1</v>
      </c>
      <c r="T105" s="411">
        <f t="shared" ca="1" si="228"/>
        <v>2</v>
      </c>
      <c r="U105" s="411">
        <f t="shared" ca="1" si="228"/>
        <v>2</v>
      </c>
      <c r="V105" s="411">
        <f t="shared" ca="1" si="229"/>
        <v>2</v>
      </c>
      <c r="W105" s="777" t="b">
        <f t="shared" ca="1" si="230"/>
        <v>1</v>
      </c>
      <c r="X105" s="777" t="b">
        <f t="shared" ca="1" si="230"/>
        <v>1</v>
      </c>
      <c r="Y105" s="777" t="b">
        <f t="shared" ca="1" si="230"/>
        <v>1</v>
      </c>
      <c r="Z105" s="796" t="b" cm="1">
        <f t="array" aca="1" ref="Z105" ca="1">INDEX(Z$13:Z104,$B105+1,1)</f>
        <v>0</v>
      </c>
      <c r="AA105" s="411">
        <f t="shared" ca="1" si="328"/>
        <v>6</v>
      </c>
      <c r="AB105" s="411">
        <f t="shared" ca="1" si="231"/>
        <v>6</v>
      </c>
      <c r="AC105" s="535" cm="1">
        <f t="array" aca="1" ref="AC105" ca="1">INDEX(AC$13:AC104,$B105+1,1)</f>
        <v>6</v>
      </c>
      <c r="AD105" s="535" cm="1">
        <f t="array" aca="1" ref="AD105" ca="1">INDEX(AD$13:AD104,$B105+1,1)</f>
        <v>6</v>
      </c>
      <c r="AE105" s="535" cm="1">
        <f t="array" aca="1" ref="AE105" ca="1">INDEX(AE$13:AE104,$B105+1,1)</f>
        <v>0</v>
      </c>
      <c r="AF105" s="535" cm="1">
        <f t="array" aca="1" ref="AF105" ca="1">INDEX(AF$13:AF104,$B105+1,1)</f>
        <v>0</v>
      </c>
      <c r="AG105" s="535" cm="1">
        <f t="array" aca="1" ref="AG105" ca="1">INDEX(AG$13:AG104,$B105+1,1)</f>
        <v>0</v>
      </c>
      <c r="AH105" s="535" cm="1">
        <f t="array" aca="1" ref="AH105" ca="1">INDEX(AH$13:AH104,$B105+1,1)</f>
        <v>0</v>
      </c>
      <c r="AI105" s="87">
        <f t="shared" ca="1" si="350"/>
        <v>2</v>
      </c>
      <c r="AJ105" s="87">
        <f ca="1">INDEX(CHOOSE($N105,DataAutumn!i.AdultDrys,DataWinter!i.AdultDrys,DataSpring!i.AdultDrys),1,$T105)</f>
        <v>1</v>
      </c>
      <c r="AK105" s="535" cm="1">
        <f t="array" aca="1" ref="AK105" ca="1">INDEX(AK$13:AK104,$B105+1,1)</f>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t="s">
        <v>2280</v>
      </c>
      <c r="BA105" s="312" t="str">
        <f ca="1">LEFT(BA104,LEN($BA$57))     &amp;    TEXT($H105," 00000 ")        &amp;      INDEX(i.ModelStructure,$I105,1)    &amp;" "
&amp; $D105                &amp;    " Past" &amp; TEXT($XV105,"??0%;;??0%;    ") &amp; IF($DK105=0," SFM","")&amp;IF($DK105=1," MFM","")&amp;IF($DK105=7," Mat","")&amp;IF($DQ105=TRUE,"&amp;BBT","    ")              &amp;      " TOL"&amp;INDEX(i.TOL_Desc,1,$N105)
&amp; " Scan"&amp;$AK105       &amp;    CHOOSE($K105+1," CFS"," GFS"," NFS")
&amp; " RR"&amp;TEXT(SUM($FD105:$FE105),"+00%;-00%;    ;@")
&amp; " EL"&amp;IF($EZ105="-","_Opt",TEXT($EZ105,"000%"))
&amp; " Emptys_"&amp;CHOOSE($AI105,"Free  ","Retain","Sell  ","Single")
&amp; " ("&amp;IF(OR($ZH105,AND($ZH105="-",$DD105)),"P","E")   &amp;IF(OR($ZJ105,AND($ZJ105="-",$DE105)),"T","t")        &amp;     "_F"&amp;IF($AAG105&lt;&gt;FALSE,3,0)+COUNTIF($ZY105:$AAC105,TRUE)+COUNTIF($BV105:$BW105,"&gt;0")&amp;IF($AAE105&lt;&gt;FALSE,3,0)+COUNTIF($BV105:$BW105,"&gt;0")&amp;"N"&amp;IF($AAJ105&lt;&gt;"-",$AAJ105,$DI105)&amp;IF($AAK105&lt;&gt;"-",$AAK105,$DJ105)&amp;"L"&amp;$AAV105&amp;$AAW105&amp;")"</f>
        <v>GHG 00041 SE GSW Past 35% MFM     TOLSpr Scan2 GFS RR+01% EL000% Emptys_Retain (PT_F33N11L11)</v>
      </c>
      <c r="BB105" s="8" t="str">
        <f ca="1">IF(COUNTIF($BA$13:$BA105,$BA105)=1,"-","Dup")</f>
        <v>-</v>
      </c>
      <c r="BC105" s="18"/>
      <c r="BD105" s="535" t="str" cm="1">
        <f t="array" aca="1" ref="BD105" ca="1">INDEX(BD$13:BD104,$B105+1,1)</f>
        <v>-</v>
      </c>
      <c r="BE105" s="535" t="str" cm="1">
        <f t="array" aca="1" ref="BE105" ca="1">INDEX(BE$13:BE104,$B105+1,1)</f>
        <v>-</v>
      </c>
      <c r="BF105" s="535" t="str" cm="1">
        <f t="array" aca="1" ref="BF105" ca="1">INDEX(BF$13:BF104,$B105+1,1)</f>
        <v>-</v>
      </c>
      <c r="BG105" s="535" t="str" cm="1">
        <f t="array" aca="1" ref="BG105" ca="1">INDEX(BG$13:BG104,$B105+1,1)</f>
        <v>-</v>
      </c>
      <c r="BH105" s="535" t="str" cm="1">
        <f t="array" aca="1" ref="BH105" ca="1">INDEX(BH$13:BH104,$B105+1,1)</f>
        <v>-</v>
      </c>
      <c r="BI105" s="535" t="str" cm="1">
        <f t="array" aca="1" ref="BI105" ca="1">INDEX(BI$13:BI104,$B105+1,1)</f>
        <v>-</v>
      </c>
      <c r="BJ105" s="535" t="str" cm="1">
        <f t="array" aca="1" ref="BJ105" ca="1">INDEX(BJ$13:BJ104,$B105+1,1)</f>
        <v>-</v>
      </c>
      <c r="BK105" s="535" t="str" cm="1">
        <f t="array" aca="1" ref="BK105" ca="1">INDEX(BK$13:BK104,$B105+1,1)</f>
        <v>-</v>
      </c>
      <c r="BL105" s="535" t="str" cm="1">
        <f t="array" aca="1" ref="BL105" ca="1">INDEX(BL$13:BL104,$B105+1,1)</f>
        <v>-</v>
      </c>
      <c r="BM105" s="18"/>
      <c r="BN105" s="411" t="b">
        <f t="shared" ca="1" si="460"/>
        <v>1</v>
      </c>
      <c r="BO105" s="411" t="str">
        <f t="shared" ca="1" si="460"/>
        <v>-</v>
      </c>
      <c r="BP105" s="411" t="b">
        <f t="shared" ca="1" si="460"/>
        <v>0</v>
      </c>
      <c r="BQ105" s="411" t="str">
        <f t="shared" ca="1" si="460"/>
        <v>-</v>
      </c>
      <c r="BR105" s="411" t="str">
        <f t="shared" ca="1" si="460"/>
        <v>-</v>
      </c>
      <c r="BS105" s="411" t="str">
        <f t="shared" ca="1" si="460"/>
        <v>-</v>
      </c>
      <c r="BT105" s="411" t="str">
        <f t="shared" ca="1" si="460"/>
        <v>-</v>
      </c>
      <c r="BU105" s="411" t="str">
        <f t="shared" ca="1" si="460"/>
        <v>-</v>
      </c>
      <c r="BV105" s="411" t="str">
        <f t="shared" ca="1" si="460"/>
        <v>-</v>
      </c>
      <c r="BW105" s="411" t="str">
        <f t="shared" ca="1" si="460"/>
        <v>-</v>
      </c>
      <c r="BX105" s="411" t="str">
        <f t="shared" ca="1" si="460"/>
        <v>-</v>
      </c>
      <c r="BY105" s="411" t="str">
        <f t="shared" ca="1" si="460"/>
        <v>-</v>
      </c>
      <c r="BZ105" s="411" t="b">
        <f t="shared" ca="1" si="460"/>
        <v>0</v>
      </c>
      <c r="CA105" s="87">
        <f t="shared" ca="1" si="460"/>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233"/>
        <v>-</v>
      </c>
      <c r="CI105" s="411">
        <f t="shared" ca="1" si="234"/>
        <v>1</v>
      </c>
      <c r="CJ105" s="411">
        <f t="shared" ca="1" si="234"/>
        <v>1</v>
      </c>
      <c r="CK105" s="535" t="str" cm="1">
        <f t="array" aca="1" ref="CK105" ca="1">INDEX(CK$13:CK104,$B105+1,1)</f>
        <v>-</v>
      </c>
      <c r="CL105" s="535" t="str" cm="1">
        <f t="array" aca="1" ref="CL105" ca="1">INDEX(CL$13:CL104,$B105+1,1)</f>
        <v>-</v>
      </c>
      <c r="CM105" s="535" t="str" cm="1">
        <f t="array" aca="1" ref="CM105" ca="1">INDEX(CM$13:CM104,$B105+1,1)</f>
        <v>-</v>
      </c>
      <c r="CN105" s="411" t="str">
        <f t="shared" ca="1" si="235"/>
        <v>-</v>
      </c>
      <c r="CO105" s="411">
        <f t="shared" ca="1" si="236"/>
        <v>1</v>
      </c>
      <c r="CP105" s="411">
        <f t="shared" ca="1" si="236"/>
        <v>1</v>
      </c>
      <c r="CQ105" s="535" t="str" cm="1">
        <f t="array" aca="1" ref="CQ105" ca="1">INDEX(CQ$13:CQ104,$B105+1,1)</f>
        <v>-</v>
      </c>
      <c r="CR105" s="411" t="str">
        <f t="shared" ca="1" si="237"/>
        <v>-</v>
      </c>
      <c r="CS105" s="411">
        <f t="shared" ca="1" si="238"/>
        <v>1</v>
      </c>
      <c r="CT105" s="535" t="str" cm="1">
        <f t="array" aca="1" ref="CT105" ca="1">INDEX(CT$13:CT104,$B105+1,1)</f>
        <v>-</v>
      </c>
      <c r="CU105" s="535" t="str" cm="1">
        <f t="array" aca="1" ref="CU105" ca="1">INDEX(CU$13:CU104,$B105+1,1)</f>
        <v>-</v>
      </c>
      <c r="CV105" s="411">
        <f t="shared" ca="1" si="239"/>
        <v>1</v>
      </c>
      <c r="CW105" s="535" t="str" cm="1">
        <f t="array" aca="1" ref="CW105" ca="1">INDEX(CW$13:CW104,$B105+1,1)</f>
        <v>-</v>
      </c>
      <c r="CX105" s="411" t="str">
        <f t="shared" ca="1" si="240"/>
        <v>-</v>
      </c>
      <c r="CY105" s="411">
        <f t="shared" ca="1" si="241"/>
        <v>1</v>
      </c>
      <c r="CZ105" s="411">
        <f t="shared" ca="1" si="241"/>
        <v>1</v>
      </c>
      <c r="DA105" s="535" cm="1">
        <f t="array" aca="1" ref="DA105" ca="1">INDEX(DA$13:DA104,$B105+1,1)</f>
        <v>720</v>
      </c>
      <c r="DB105" s="535" cm="1">
        <f t="array" aca="1" ref="DB105" ca="1">INDEX(DB$13:DB104,$B105+1,1)</f>
        <v>720</v>
      </c>
      <c r="DC105" s="18"/>
      <c r="DD105" s="535" t="b" cm="1">
        <f t="array" aca="1" ref="DD105" ca="1">INDEX(DD$13:DD104,$B105+1,1)</f>
        <v>1</v>
      </c>
      <c r="DE105" s="535" t="b" cm="1">
        <f t="array" aca="1" ref="DE105" ca="1">INDEX(DE$13:DE104,$B105+1,1)</f>
        <v>1</v>
      </c>
      <c r="DF105" s="535" t="b" cm="1">
        <f t="array" aca="1" ref="DF105" ca="1">INDEX(DF$13:DF104,$B105+1,1)</f>
        <v>1</v>
      </c>
      <c r="DG105" s="87">
        <f t="shared" ca="1" si="329"/>
        <v>0</v>
      </c>
      <c r="DH105" s="804" cm="1">
        <f t="array" aca="1" ref="DH105" ca="1">VALUE(IFERROR(VALUE($K105),0) &amp; _xlfn.SWITCH($CD105,"-",4,$CD105) &amp; $L105 &amp; $T105 &amp; "00" &amp; $N105 &amp; $AK105 &amp; $R105 &amp; _xlfn.SWITCH($AM105,3,1,$AM105) &amp; _xlfn.SWITCH($M105,4,0,$M105) &amp; _xlfn.SWITCH($AD105,6,1,$AD105))</f>
        <v>142200321201</v>
      </c>
      <c r="DI105" s="535" cm="1">
        <f t="array" aca="1" ref="DI105" ca="1">INDEX(DI$13:DI104,$B105+1,1)</f>
        <v>1</v>
      </c>
      <c r="DJ105" s="535" cm="1">
        <f t="array" aca="1" ref="DJ105" ca="1">INDEX(DJ$13:DJ104,$B105+1,1)</f>
        <v>1</v>
      </c>
      <c r="DK105" s="411">
        <f t="shared" ca="1" si="242"/>
        <v>1</v>
      </c>
      <c r="DL105" s="411">
        <f t="shared" ca="1" si="242"/>
        <v>60</v>
      </c>
      <c r="DM105" s="411" t="str">
        <f t="shared" ca="1" si="242"/>
        <v>-</v>
      </c>
      <c r="DN105" s="411" t="str">
        <f t="shared" ca="1" si="242"/>
        <v>-</v>
      </c>
      <c r="DO105" s="411" t="str">
        <f t="shared" ca="1" si="242"/>
        <v>-</v>
      </c>
      <c r="DP105" s="411" t="str">
        <f t="shared" ca="1" si="242"/>
        <v>-</v>
      </c>
      <c r="DQ105" s="411" t="b">
        <f t="shared" ca="1" si="243"/>
        <v>0</v>
      </c>
      <c r="DR105" s="411" t="str">
        <f t="shared" ca="1" si="441"/>
        <v>-</v>
      </c>
      <c r="DS105" s="411" t="str">
        <f t="shared" ca="1" si="441"/>
        <v>-</v>
      </c>
      <c r="DT105" s="411" t="str">
        <f t="shared" ca="1" si="441"/>
        <v>-</v>
      </c>
      <c r="DU105" s="411" t="str">
        <f t="shared" ca="1" si="441"/>
        <v>-</v>
      </c>
      <c r="DV105" s="411">
        <f t="shared" ca="1" si="441"/>
        <v>500</v>
      </c>
      <c r="DW105" s="411">
        <f t="shared" ca="1" si="441"/>
        <v>500</v>
      </c>
      <c r="DX105" s="411" t="str">
        <f t="shared" ca="1" si="441"/>
        <v>-</v>
      </c>
      <c r="DY105" s="411" t="str">
        <f t="shared" ca="1" si="441"/>
        <v>-</v>
      </c>
      <c r="DZ105" s="411" t="str">
        <f t="shared" ca="1" si="441"/>
        <v>-</v>
      </c>
      <c r="EA105" s="411" t="str">
        <f t="shared" ca="1" si="441"/>
        <v>-</v>
      </c>
      <c r="EB105" s="411" t="str">
        <f t="shared" ca="1" si="441"/>
        <v>-</v>
      </c>
      <c r="EC105" s="535" cm="1">
        <f t="array" aca="1" ref="EC105" ca="1">INDEX(EC$13:EC104,$B105+1,1)</f>
        <v>0</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535" cm="1">
        <f t="array" aca="1" ref="EN105" ca="1">INDEX(EN$13:EN104,$B105+1,1)</f>
        <v>999999</v>
      </c>
      <c r="EO105" s="535" cm="1">
        <f t="array" aca="1" ref="EO105" ca="1">INDEX(EO$13:EO104,$B105+1,1)</f>
        <v>999999</v>
      </c>
      <c r="EP105" s="782">
        <f t="shared" ca="1" si="246"/>
        <v>0</v>
      </c>
      <c r="EQ105" s="782">
        <f t="shared" ca="1" si="246"/>
        <v>0</v>
      </c>
      <c r="ER105" s="782">
        <f t="shared" ca="1" si="246"/>
        <v>999999</v>
      </c>
      <c r="ES105" s="800" t="str">
        <f t="shared" ca="1" si="330"/>
        <v>-</v>
      </c>
      <c r="ET105" s="800" t="str">
        <f t="shared" ca="1" si="247"/>
        <v>-</v>
      </c>
      <c r="EU105" s="801" t="str">
        <f t="shared" ca="1" si="248"/>
        <v>-</v>
      </c>
      <c r="EV105" s="802" t="str">
        <f t="shared" ca="1" si="449"/>
        <v>-</v>
      </c>
      <c r="EW105" s="781">
        <f t="shared" ca="1" si="249"/>
        <v>999999</v>
      </c>
      <c r="EX105" s="779">
        <f t="shared" ca="1" si="332"/>
        <v>999999</v>
      </c>
      <c r="EY105" s="780">
        <f t="shared" ca="1" si="333"/>
        <v>999999</v>
      </c>
      <c r="EZ105" s="727" cm="1">
        <f t="array" aca="1" ref="EZ105" ca="1">INDEX(i.ELMated,$AB105+1,1)</f>
        <v>0</v>
      </c>
      <c r="FA105" s="728" cm="1">
        <f t="array" aca="1" ref="FA105" ca="1">INDEX(i.ELMatedEst,$AA105+1,$T105)</f>
        <v>0</v>
      </c>
      <c r="FB105" s="535" t="str" cm="1">
        <f t="array" aca="1" ref="FB105" ca="1">INDEX(FB$13:FB104,$B105+1,1)</f>
        <v>-</v>
      </c>
      <c r="FC105" s="535" t="str" cm="1">
        <f t="array" aca="1" ref="FC105" ca="1">INDEX(FC$13:FC104,$B105+1,1)</f>
        <v>-</v>
      </c>
      <c r="FD105" s="664">
        <f t="shared" ca="1" si="250"/>
        <v>0</v>
      </c>
      <c r="FE105" s="666">
        <f t="shared" ca="1" si="251"/>
        <v>5.0000000000000001E-3</v>
      </c>
      <c r="FF105" s="191">
        <f t="shared" ca="1" si="339"/>
        <v>0.95</v>
      </c>
      <c r="FG105" s="667">
        <f t="shared" ca="1" si="252"/>
        <v>0.12</v>
      </c>
      <c r="FH105" s="667">
        <f ca="1">INDEX(CHOOSE($N105,DataAutumn!i.EL_PropnSold,DataWinter!i.EL_PropnSold,DataSpring!i.EL_PropnSold),$AI105,$T105)*INDEX(i.ELMatedEst,$AB105+1,$T105)*i.dAdultRR_ELPropSold
+INDEX(i.dryman,($AJ105-1)*4+$AI105,FH$7)</f>
        <v>0</v>
      </c>
      <c r="FI105" s="667">
        <f ca="1">INDEX(CHOOSE($N105,DataAutumn!i.EL_PropnSold,DataWinter!i.EL_PropnSold,DataSpring!i.EL_PropnSold),$AI105,$T105)*INDEX(i.ELMatedEst,$AB105+1,$T105)*i.dAdultRR_ELPropSold
+INDEX(i.dryman,($AJ105-1)*4+$AI105,FI$7)</f>
        <v>3.125E-2</v>
      </c>
      <c r="FJ105" s="667">
        <f ca="1">INDEX(CHOOSE($N105,DataAutumn!i.EL_PropnSold,DataWinter!i.EL_PropnSold,DataSpring!i.EL_PropnSold),$AI105,$T105)*INDEX(i.ELMatedEst,$AB105+1,$T105)*i.dAdultRR_ELPropSold
+INDEX(i.dryman,($AJ105-1)*4+$AI105,FJ$7)</f>
        <v>3.125E-2</v>
      </c>
      <c r="FK105" s="667">
        <f ca="1">INDEX(CHOOSE($N105,DataAutumn!i.EL_PropnSold,DataWinter!i.EL_PropnSold,DataSpring!i.EL_PropnSold),$AI105,$T105)*INDEX(i.ELMatedEst,$AB105+1,$T105)*i.dAdultRR_ELPropSold
+INDEX(i.dryman,($AJ105-1)*4+$AI105,FK$7)</f>
        <v>3.125E-2</v>
      </c>
      <c r="FL105" s="668">
        <f ca="1">INDEX(CHOOSE($N105,DataAutumn!i.EL_PropnSold,DataWinter!i.EL_PropnSold,DataSpring!i.EL_PropnSold),$AI105,$T105)*INDEX(i.ELMatedEst,$AB105+1,$T105)*i.dAdultLSurv_ELPropSold</f>
        <v>0</v>
      </c>
      <c r="FM105" s="666" t="b">
        <f t="shared" ca="1" si="253"/>
        <v>0</v>
      </c>
      <c r="FN105" s="666" t="b">
        <f t="shared" ca="1" si="253"/>
        <v>0</v>
      </c>
      <c r="FO105" s="716" t="b">
        <f t="shared" ca="1" si="254"/>
        <v>1</v>
      </c>
      <c r="FP105" s="666" t="b">
        <f t="shared" ca="1" si="253"/>
        <v>0</v>
      </c>
      <c r="FQ105" s="668">
        <f t="shared" ca="1" si="255"/>
        <v>1</v>
      </c>
      <c r="FR105" s="669">
        <f t="shared" ca="1" si="256"/>
        <v>0</v>
      </c>
      <c r="FS105" s="670" t="b">
        <f t="shared" ca="1" si="257"/>
        <v>0</v>
      </c>
      <c r="FT105" s="665" t="b">
        <f t="shared" ca="1" si="258"/>
        <v>0</v>
      </c>
      <c r="FU105" s="411" t="b">
        <f t="shared" ca="1" si="258"/>
        <v>0</v>
      </c>
      <c r="FV105" s="411" t="b">
        <f t="shared" ca="1" si="258"/>
        <v>1</v>
      </c>
      <c r="FW105" s="87">
        <f t="shared" ca="1" si="259"/>
        <v>2</v>
      </c>
      <c r="FX105" s="87">
        <f t="shared" ca="1" si="259"/>
        <v>2</v>
      </c>
      <c r="FY105" s="411">
        <f t="shared" ca="1" si="260"/>
        <v>1</v>
      </c>
      <c r="FZ105" s="411">
        <f t="shared" ca="1" si="261"/>
        <v>1</v>
      </c>
      <c r="GA105" s="411">
        <f t="shared" ca="1" si="261"/>
        <v>1</v>
      </c>
      <c r="GB105" s="411">
        <f t="shared" ca="1" si="262"/>
        <v>1</v>
      </c>
      <c r="GC105" s="411">
        <f t="shared" ca="1" si="263"/>
        <v>0.35</v>
      </c>
      <c r="GD105" s="411" t="b">
        <f t="shared" ca="1" si="263"/>
        <v>1</v>
      </c>
      <c r="GE105" s="411" t="b">
        <f t="shared" ca="1" si="263"/>
        <v>0</v>
      </c>
      <c r="GF105" s="411" t="b">
        <f t="shared" ca="1" si="263"/>
        <v>0</v>
      </c>
      <c r="GG105" s="411" t="b">
        <f t="shared" ca="1" si="263"/>
        <v>0</v>
      </c>
      <c r="GH105" s="87">
        <f t="shared" ca="1" si="443"/>
        <v>1</v>
      </c>
      <c r="GI105" s="87">
        <f t="shared" ca="1" si="443"/>
        <v>1</v>
      </c>
      <c r="GJ105" s="87">
        <f t="shared" ca="1" si="443"/>
        <v>1</v>
      </c>
      <c r="GK105" s="87">
        <f t="shared" ca="1" si="443"/>
        <v>1</v>
      </c>
      <c r="GL105" s="87">
        <f t="shared" ca="1" si="443"/>
        <v>1</v>
      </c>
      <c r="GM105" s="87">
        <f t="shared" ca="1" si="443"/>
        <v>1</v>
      </c>
      <c r="GN105" s="87">
        <f t="shared" ca="1" si="443"/>
        <v>1</v>
      </c>
      <c r="GO105" s="87">
        <f t="shared" ca="1" si="443"/>
        <v>1</v>
      </c>
      <c r="GP105" s="535" cm="1">
        <f t="array" aca="1" ref="GP105" ca="1">INDEX(GP$13:GP104,$B105+1,1)</f>
        <v>0</v>
      </c>
      <c r="GQ105" s="535" cm="1">
        <f t="array" aca="1" ref="GQ105" ca="1">INDEX(GQ$13:GQ104,$B105+1,1)</f>
        <v>0</v>
      </c>
      <c r="GR105" s="535" cm="1">
        <f t="array" aca="1" ref="GR105" ca="1">INDEX(GR$13:GR104,$B105+1,1)</f>
        <v>0</v>
      </c>
      <c r="GS105" s="535" cm="1">
        <f t="array" aca="1" ref="GS105" ca="1">INDEX(GS$13:GS104,$B105+1,1)</f>
        <v>0</v>
      </c>
      <c r="GT105" s="411" cm="1">
        <f t="array" aca="1" ref="GT105" ca="1">INDEX(i.dse_type,1,$L105)</f>
        <v>0</v>
      </c>
      <c r="GU105" s="535" t="str" cm="1">
        <f t="array" aca="1" ref="GU105" ca="1">INDEX(GU$13:GU104,$B105+1,1)</f>
        <v>-</v>
      </c>
      <c r="GV105" s="535" t="str" cm="1">
        <f t="array" aca="1" ref="GV105" ca="1">INDEX(GV$13:GV104,$B105+1,1)</f>
        <v>-</v>
      </c>
      <c r="GW105" s="535" t="str" cm="1">
        <f t="array" aca="1" ref="GW105" ca="1">INDEX(GW$13:GW104,$B105+1,1)</f>
        <v>-</v>
      </c>
      <c r="GX105" s="18"/>
      <c r="GY105" s="535" t="str" cm="1">
        <f t="array" aca="1" ref="GY105" ca="1">INDEX(GY$13:GY104,$B105+1,1)</f>
        <v>-</v>
      </c>
      <c r="GZ105" s="535" t="str" cm="1">
        <f t="array" aca="1" ref="GZ105" ca="1">INDEX(GZ$13:GZ104,$B105+1,1)</f>
        <v>-</v>
      </c>
      <c r="HA105" s="535" t="str" cm="1">
        <f t="array" aca="1" ref="HA105" ca="1">INDEX(HA$13:HA104,$B105+1,1)</f>
        <v>-</v>
      </c>
      <c r="HB105" s="411">
        <f t="shared" si="334"/>
        <v>0</v>
      </c>
      <c r="HC105" s="535" t="str" cm="1">
        <f t="array" aca="1" ref="HC105" ca="1">INDEX(HC$13:HC104,$B105+1,1)</f>
        <v>-</v>
      </c>
      <c r="HD105" s="535" cm="1">
        <f t="array" aca="1" ref="HD105" ca="1">INDEX(HD$13:HD104,$B105+1,1)</f>
        <v>1</v>
      </c>
      <c r="HE105" s="535" cm="1">
        <f t="array" aca="1" ref="HE105" ca="1">INDEX(HE$13:HE104,$B105+1,1)</f>
        <v>1</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535" t="str" cm="1">
        <f t="array" aca="1" ref="HU105" ca="1">INDEX(HU$13:HU104,$B105+1,1)</f>
        <v>-</v>
      </c>
      <c r="HV105" s="535" t="str" cm="1">
        <f t="array" aca="1" ref="HV105" ca="1">INDEX(HV$13:HV104,$B105+1,1)</f>
        <v>-</v>
      </c>
      <c r="HW105" s="535" t="str" cm="1">
        <f t="array" aca="1" ref="HW105" ca="1">INDEX(HW$13:HW104,$B105+1,1)</f>
        <v>-</v>
      </c>
      <c r="HX105" s="535" t="str" cm="1">
        <f t="array" aca="1" ref="HX105" ca="1">INDEX(HX$13:HX104,$B105+1,1)</f>
        <v>-</v>
      </c>
      <c r="HY105" s="535" t="str" cm="1">
        <f t="array" aca="1" ref="HY105" ca="1">INDEX(HY$13:HY104,$B105+1,1)</f>
        <v>-</v>
      </c>
      <c r="HZ105" s="535" t="str" cm="1">
        <f t="array" aca="1" ref="HZ105" ca="1">INDEX(HZ$13:HZ104,$B105+1,1)</f>
        <v>-</v>
      </c>
      <c r="IA105" s="535" cm="1">
        <f t="array" aca="1" ref="IA105" ca="1">INDEX(IA$13:IA104,$B105+1,1)</f>
        <v>0</v>
      </c>
      <c r="IB105" s="535" t="str" cm="1">
        <f t="array" aca="1" ref="IB105" ca="1">INDEX(IB$13:IB104,$B105+1,1)</f>
        <v>-</v>
      </c>
      <c r="IC105" s="535" cm="1">
        <f t="array" aca="1" ref="IC105" ca="1">INDEX(IC$13:IC104,$B105+1,1)</f>
        <v>1</v>
      </c>
      <c r="ID105" s="727">
        <f t="shared" si="265"/>
        <v>0</v>
      </c>
      <c r="IE105" s="727">
        <f t="shared" si="265"/>
        <v>0</v>
      </c>
      <c r="IF105" s="727">
        <f t="shared" si="265"/>
        <v>0</v>
      </c>
      <c r="IG105" s="727">
        <f t="shared" si="266"/>
        <v>0</v>
      </c>
      <c r="IH105" s="727">
        <f t="shared" si="266"/>
        <v>0</v>
      </c>
      <c r="II105" s="727">
        <f t="shared" si="266"/>
        <v>0</v>
      </c>
      <c r="IJ105" s="535" cm="1">
        <f t="array" aca="1" ref="IJ105" ca="1">INDEX(IJ$13:IJ104,$B105+1,1)</f>
        <v>0</v>
      </c>
      <c r="IK105" s="727">
        <f t="shared" si="267"/>
        <v>1</v>
      </c>
      <c r="IL105" s="727">
        <f t="shared" si="267"/>
        <v>0</v>
      </c>
      <c r="IM105" s="727">
        <f t="shared" si="267"/>
        <v>0</v>
      </c>
      <c r="IN105" s="727">
        <f t="shared" si="267"/>
        <v>0</v>
      </c>
      <c r="IO105" s="535" cm="1">
        <f t="array" aca="1" ref="IO105" ca="1">INDEX(IO$13:IO104,$B105+1,1)</f>
        <v>0</v>
      </c>
      <c r="IP105" s="727">
        <f t="shared" si="267"/>
        <v>0</v>
      </c>
      <c r="IQ105" s="18"/>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t="str" cm="1">
        <f t="array" aca="1" ref="JB105" ca="1">INDEX(JB$13:JB104,$B105+1,1)</f>
        <v>-</v>
      </c>
      <c r="JC105" s="535" t="str" cm="1">
        <f t="array" aca="1" ref="JC105" ca="1">INDEX(JC$13:JC104,$B105+1,1)</f>
        <v>-</v>
      </c>
      <c r="JD105" s="535" t="str" cm="1">
        <f t="array" aca="1" ref="JD105" ca="1">INDEX(JD$13:JD104,$B105+1,1)</f>
        <v>-</v>
      </c>
      <c r="JE105" s="535" t="str" cm="1">
        <f t="array" aca="1" ref="JE105" ca="1">INDEX(JE$13:JE104,$B105+1,1)</f>
        <v>-</v>
      </c>
      <c r="JF105" s="535" t="str" cm="1">
        <f t="array" aca="1" ref="JF105" ca="1">INDEX(JF$13:JF104,$B105+1,1)</f>
        <v>-</v>
      </c>
      <c r="JG105" s="535" t="str" cm="1">
        <f t="array" aca="1" ref="JG105" ca="1">INDEX(JG$13:JG104,$B105+1,1)</f>
        <v>-</v>
      </c>
      <c r="JH105" s="535" cm="1">
        <f t="array" aca="1" ref="JH105" ca="1">INDEX(JH$13:JH104,$B105+1,1)</f>
        <v>0</v>
      </c>
      <c r="JI105" s="535" cm="1">
        <f t="array" aca="1" ref="JI105" ca="1">INDEX(JI$13:JI104,$B105+1,1)</f>
        <v>0</v>
      </c>
      <c r="JJ105" s="545" cm="1">
        <f t="array" aca="1" ref="JJ105" ca="1">IF(AND($N105=JJ$10,$AS105&lt;&gt;0),INDEX(i.LTWFeedLevels,$AS105,12),0)</f>
        <v>0</v>
      </c>
      <c r="JK105" s="630" cm="1">
        <f t="array" aca="1" ref="JK105" ca="1">IF(AND($N105=JK$10,$AT105&lt;&gt;0),INDEX(i.LTWFeedLevels,$AT105,12),0)</f>
        <v>0</v>
      </c>
      <c r="JL105" s="457">
        <f t="shared" ca="1" si="450"/>
        <v>0</v>
      </c>
      <c r="JM105" s="457">
        <f t="shared" ca="1" si="451"/>
        <v>0</v>
      </c>
      <c r="JN105" s="457">
        <f t="shared" ca="1" si="452"/>
        <v>0</v>
      </c>
      <c r="JO105" s="545" cm="1">
        <f t="array" aca="1" ref="JO105" ca="1">IF(AND($N105=JO$10,$AS105&lt;&gt;0),INDEX(i.LTWFeedLevels,$AS105,12),0)</f>
        <v>0</v>
      </c>
      <c r="JP105" s="630" cm="1">
        <f t="array" aca="1" ref="JP105" ca="1">IF(AND($N105=JP$10,$AT105&lt;&gt;0),INDEX(i.LTWFeedLevels,$AT105,12),0)</f>
        <v>0</v>
      </c>
      <c r="JQ105" s="457">
        <f t="shared" ca="1" si="453"/>
        <v>0</v>
      </c>
      <c r="JR105" s="457">
        <f t="shared" ca="1" si="454"/>
        <v>0</v>
      </c>
      <c r="JS105" s="457">
        <f t="shared" ca="1" si="455"/>
        <v>0</v>
      </c>
      <c r="JT105" s="545" cm="1">
        <f t="array" aca="1" ref="JT105" ca="1">IF(AND($N105=JT$10,$AS105&lt;&gt;0),INDEX(i.LTWFeedLevels,$AS105,12),0)</f>
        <v>0</v>
      </c>
      <c r="JU105" s="630" cm="1">
        <f t="array" aca="1" ref="JU105" ca="1">IF(AND($N105=JU$10,$AT105&lt;&gt;0),INDEX(i.LTWFeedLevels,$AT105,12),0)</f>
        <v>0</v>
      </c>
      <c r="JV105" s="457">
        <f t="shared" ca="1" si="456"/>
        <v>0</v>
      </c>
      <c r="JW105" s="457">
        <f t="shared" ca="1" si="457"/>
        <v>0</v>
      </c>
      <c r="JX105" s="457">
        <f t="shared" ca="1" si="458"/>
        <v>0</v>
      </c>
      <c r="JY105" s="189">
        <f t="shared" ca="1" si="437"/>
        <v>0</v>
      </c>
      <c r="JZ105" s="189">
        <f t="shared" ca="1" si="437"/>
        <v>0</v>
      </c>
      <c r="KA105" s="189">
        <f t="shared" ca="1" si="437"/>
        <v>0</v>
      </c>
      <c r="KB105" s="189">
        <f t="shared" ca="1" si="437"/>
        <v>0</v>
      </c>
      <c r="KC105" s="189">
        <f t="shared" ca="1" si="437"/>
        <v>0</v>
      </c>
      <c r="KD105" s="189">
        <f t="shared" ca="1" si="391"/>
        <v>0</v>
      </c>
      <c r="KE105" s="189">
        <f t="shared" ca="1" si="391"/>
        <v>0</v>
      </c>
      <c r="KF105" s="189">
        <f t="shared" ca="1" si="391"/>
        <v>0</v>
      </c>
      <c r="KG105" s="189">
        <f t="shared" ca="1" si="391"/>
        <v>0</v>
      </c>
      <c r="KH105" s="189">
        <f t="shared" ca="1" si="391"/>
        <v>0</v>
      </c>
      <c r="KI105" s="189">
        <f t="shared" ca="1" si="391"/>
        <v>0</v>
      </c>
      <c r="KJ105" s="189">
        <f t="shared" ca="1" si="391"/>
        <v>0</v>
      </c>
      <c r="KK105" s="189">
        <f t="shared" ca="1" si="391"/>
        <v>0</v>
      </c>
      <c r="KL105" s="189">
        <f t="shared" ca="1" si="391"/>
        <v>0</v>
      </c>
      <c r="KM105" s="189">
        <f t="shared" ca="1" si="391"/>
        <v>0</v>
      </c>
      <c r="KN105" s="189">
        <f t="shared" ca="1" si="392"/>
        <v>0</v>
      </c>
      <c r="KO105" s="189">
        <f t="shared" ca="1" si="392"/>
        <v>0</v>
      </c>
      <c r="KP105" s="189">
        <f t="shared" ca="1" si="392"/>
        <v>0</v>
      </c>
      <c r="KQ105" s="189">
        <f t="shared" ca="1" si="392"/>
        <v>0</v>
      </c>
      <c r="KR105" s="189">
        <f t="shared" ca="1" si="392"/>
        <v>0</v>
      </c>
      <c r="KS105" s="189">
        <f t="shared" ca="1" si="392"/>
        <v>0</v>
      </c>
      <c r="KT105" s="189">
        <f t="shared" ca="1" si="392"/>
        <v>0</v>
      </c>
      <c r="KU105" s="189">
        <f t="shared" ca="1" si="392"/>
        <v>0</v>
      </c>
      <c r="KV105" s="189">
        <f t="shared" ca="1" si="392"/>
        <v>0</v>
      </c>
      <c r="KW105" s="189">
        <f t="shared" ca="1" si="392"/>
        <v>0</v>
      </c>
      <c r="KX105" s="189">
        <f t="shared" ca="1" si="393"/>
        <v>0</v>
      </c>
      <c r="KY105" s="189">
        <f t="shared" ca="1" si="393"/>
        <v>0</v>
      </c>
      <c r="KZ105" s="189">
        <f t="shared" ca="1" si="393"/>
        <v>0</v>
      </c>
      <c r="LA105" s="189">
        <f t="shared" ca="1" si="393"/>
        <v>0</v>
      </c>
      <c r="LB105" s="189">
        <f t="shared" ca="1" si="393"/>
        <v>0</v>
      </c>
      <c r="LC105" s="189">
        <f t="shared" ca="1" si="393"/>
        <v>0</v>
      </c>
      <c r="LD105" s="189">
        <f t="shared" ca="1" si="393"/>
        <v>0</v>
      </c>
      <c r="LE105" s="189">
        <f t="shared" ca="1" si="393"/>
        <v>0</v>
      </c>
      <c r="LF105" s="189">
        <f t="shared" ca="1" si="393"/>
        <v>0</v>
      </c>
      <c r="LG105" s="189">
        <f t="shared" ca="1" si="393"/>
        <v>0</v>
      </c>
      <c r="LH105" s="189">
        <f t="shared" ca="1" si="394"/>
        <v>0</v>
      </c>
      <c r="LI105" s="189">
        <f t="shared" ca="1" si="394"/>
        <v>0</v>
      </c>
      <c r="LJ105" s="189">
        <f t="shared" ca="1" si="394"/>
        <v>0</v>
      </c>
      <c r="LK105" s="189">
        <f t="shared" ca="1" si="394"/>
        <v>0</v>
      </c>
      <c r="LL105" s="189">
        <f t="shared" ca="1" si="394"/>
        <v>0</v>
      </c>
      <c r="LM105" s="189">
        <f t="shared" ca="1" si="394"/>
        <v>0</v>
      </c>
      <c r="LN105" s="189">
        <f t="shared" ca="1" si="394"/>
        <v>0</v>
      </c>
      <c r="LO105" s="189">
        <f t="shared" ca="1" si="394"/>
        <v>0</v>
      </c>
      <c r="LP105" s="189">
        <f t="shared" ca="1" si="394"/>
        <v>0</v>
      </c>
      <c r="LQ105" s="189">
        <f t="shared" ca="1" si="394"/>
        <v>0</v>
      </c>
      <c r="LR105" s="189">
        <f t="shared" ca="1" si="395"/>
        <v>0</v>
      </c>
      <c r="LS105" s="189">
        <f t="shared" ca="1" si="395"/>
        <v>0</v>
      </c>
      <c r="LT105" s="189">
        <f t="shared" ca="1" si="395"/>
        <v>0</v>
      </c>
      <c r="LU105" s="189">
        <f t="shared" ca="1" si="395"/>
        <v>0</v>
      </c>
      <c r="LV105" s="189">
        <f t="shared" ca="1" si="395"/>
        <v>0</v>
      </c>
      <c r="LW105" s="189">
        <f t="shared" ca="1" si="395"/>
        <v>0</v>
      </c>
      <c r="LX105" s="189">
        <f t="shared" ca="1" si="395"/>
        <v>0</v>
      </c>
      <c r="LY105" s="189">
        <f t="shared" ca="1" si="395"/>
        <v>0</v>
      </c>
      <c r="LZ105" s="189">
        <f t="shared" ca="1" si="395"/>
        <v>0</v>
      </c>
      <c r="MA105" s="189">
        <f t="shared" ca="1" si="395"/>
        <v>0</v>
      </c>
      <c r="MB105" s="189">
        <f t="shared" ca="1" si="395"/>
        <v>0</v>
      </c>
      <c r="MC105" s="189">
        <f t="shared" ca="1" si="395"/>
        <v>0</v>
      </c>
      <c r="MD105" s="189">
        <f t="shared" ca="1" si="395"/>
        <v>0</v>
      </c>
      <c r="ME105" s="189">
        <f t="shared" ca="1" si="395"/>
        <v>0</v>
      </c>
      <c r="MF105" s="189">
        <f t="shared" ca="1" si="395"/>
        <v>0</v>
      </c>
      <c r="MG105" s="189">
        <f t="shared" ca="1" si="390"/>
        <v>0</v>
      </c>
      <c r="MH105" s="189">
        <f t="shared" ca="1" si="390"/>
        <v>0</v>
      </c>
      <c r="MI105" s="189">
        <f t="shared" ca="1" si="390"/>
        <v>0</v>
      </c>
      <c r="MJ105" s="189">
        <f t="shared" ca="1" si="390"/>
        <v>0</v>
      </c>
      <c r="MK105" s="189">
        <f t="shared" ca="1" si="390"/>
        <v>0</v>
      </c>
      <c r="ML105" s="189">
        <f t="shared" ca="1" si="390"/>
        <v>0</v>
      </c>
      <c r="MM105" s="189">
        <f t="shared" ca="1" si="390"/>
        <v>0</v>
      </c>
      <c r="MN105" s="189">
        <f t="shared" ca="1" si="390"/>
        <v>0</v>
      </c>
      <c r="MO105" s="189">
        <f t="shared" ca="1" si="390"/>
        <v>0</v>
      </c>
      <c r="MP105" s="189">
        <f t="shared" ca="1" si="388"/>
        <v>0</v>
      </c>
      <c r="MQ105" s="189">
        <f t="shared" ca="1" si="388"/>
        <v>0</v>
      </c>
      <c r="MR105" s="189">
        <f t="shared" ca="1" si="388"/>
        <v>0</v>
      </c>
      <c r="MS105" s="557">
        <f t="shared" ca="1" si="438"/>
        <v>0</v>
      </c>
      <c r="MT105" s="557">
        <f t="shared" ca="1" si="438"/>
        <v>0</v>
      </c>
      <c r="MU105" s="557">
        <f t="shared" ca="1" si="438"/>
        <v>0</v>
      </c>
      <c r="MV105" s="557">
        <f t="shared" ca="1" si="438"/>
        <v>0</v>
      </c>
      <c r="MW105" s="557">
        <f t="shared" ca="1" si="438"/>
        <v>0</v>
      </c>
      <c r="MX105" s="557">
        <f t="shared" ca="1" si="396"/>
        <v>0</v>
      </c>
      <c r="MY105" s="557">
        <f t="shared" ca="1" si="396"/>
        <v>0</v>
      </c>
      <c r="MZ105" s="557">
        <f t="shared" ca="1" si="396"/>
        <v>0</v>
      </c>
      <c r="NA105" s="557">
        <f t="shared" ca="1" si="396"/>
        <v>0</v>
      </c>
      <c r="NB105" s="557">
        <f t="shared" ca="1" si="396"/>
        <v>0</v>
      </c>
      <c r="NC105" s="557">
        <f t="shared" ca="1" si="396"/>
        <v>0</v>
      </c>
      <c r="ND105" s="557">
        <f t="shared" ca="1" si="396"/>
        <v>0</v>
      </c>
      <c r="NE105" s="557">
        <f t="shared" ca="1" si="396"/>
        <v>0</v>
      </c>
      <c r="NF105" s="557">
        <f t="shared" ca="1" si="396"/>
        <v>0</v>
      </c>
      <c r="NG105" s="557">
        <f t="shared" ca="1" si="396"/>
        <v>0</v>
      </c>
      <c r="NH105" s="557">
        <f t="shared" ca="1" si="397"/>
        <v>0</v>
      </c>
      <c r="NI105" s="557">
        <f t="shared" ca="1" si="397"/>
        <v>0</v>
      </c>
      <c r="NJ105" s="557">
        <f t="shared" ca="1" si="397"/>
        <v>0</v>
      </c>
      <c r="NK105" s="557">
        <f t="shared" ca="1" si="397"/>
        <v>0</v>
      </c>
      <c r="NL105" s="557">
        <f t="shared" ca="1" si="397"/>
        <v>0</v>
      </c>
      <c r="NM105" s="557">
        <f t="shared" ca="1" si="397"/>
        <v>0</v>
      </c>
      <c r="NN105" s="557">
        <f t="shared" ca="1" si="397"/>
        <v>0</v>
      </c>
      <c r="NO105" s="557">
        <f t="shared" ca="1" si="397"/>
        <v>0</v>
      </c>
      <c r="NP105" s="557">
        <f t="shared" ca="1" si="397"/>
        <v>0</v>
      </c>
      <c r="NQ105" s="557">
        <f t="shared" ca="1" si="397"/>
        <v>0</v>
      </c>
      <c r="NR105" s="557">
        <f t="shared" ca="1" si="398"/>
        <v>0</v>
      </c>
      <c r="NS105" s="557">
        <f t="shared" ca="1" si="398"/>
        <v>0</v>
      </c>
      <c r="NT105" s="557">
        <f t="shared" ca="1" si="398"/>
        <v>0</v>
      </c>
      <c r="NU105" s="557">
        <f t="shared" ca="1" si="398"/>
        <v>0</v>
      </c>
      <c r="NV105" s="557">
        <f t="shared" ca="1" si="398"/>
        <v>0</v>
      </c>
      <c r="NW105" s="557">
        <f t="shared" ca="1" si="398"/>
        <v>0</v>
      </c>
      <c r="NX105" s="557">
        <f t="shared" ca="1" si="398"/>
        <v>0</v>
      </c>
      <c r="NY105" s="557">
        <f t="shared" ca="1" si="398"/>
        <v>0</v>
      </c>
      <c r="NZ105" s="557">
        <f t="shared" ca="1" si="398"/>
        <v>0</v>
      </c>
      <c r="OA105" s="557">
        <f t="shared" ca="1" si="398"/>
        <v>0</v>
      </c>
      <c r="OB105" s="557">
        <f t="shared" ca="1" si="399"/>
        <v>0</v>
      </c>
      <c r="OC105" s="557">
        <f t="shared" ca="1" si="399"/>
        <v>0</v>
      </c>
      <c r="OD105" s="557">
        <f t="shared" ca="1" si="399"/>
        <v>0</v>
      </c>
      <c r="OE105" s="557">
        <f t="shared" ca="1" si="399"/>
        <v>0</v>
      </c>
      <c r="OF105" s="557">
        <f t="shared" ca="1" si="399"/>
        <v>0</v>
      </c>
      <c r="OG105" s="557">
        <f t="shared" ca="1" si="399"/>
        <v>0</v>
      </c>
      <c r="OH105" s="557">
        <f t="shared" ca="1" si="399"/>
        <v>0</v>
      </c>
      <c r="OI105" s="557">
        <f t="shared" ca="1" si="399"/>
        <v>0</v>
      </c>
      <c r="OJ105" s="557">
        <f t="shared" ca="1" si="399"/>
        <v>0</v>
      </c>
      <c r="OK105" s="557">
        <f t="shared" ca="1" si="399"/>
        <v>0</v>
      </c>
      <c r="OL105" s="557">
        <f t="shared" ca="1" si="400"/>
        <v>0</v>
      </c>
      <c r="OM105" s="557">
        <f t="shared" ca="1" si="400"/>
        <v>0</v>
      </c>
      <c r="ON105" s="557">
        <f t="shared" ca="1" si="400"/>
        <v>0</v>
      </c>
      <c r="OO105" s="557">
        <f t="shared" ca="1" si="400"/>
        <v>0</v>
      </c>
      <c r="OP105" s="557">
        <f t="shared" ca="1" si="400"/>
        <v>0</v>
      </c>
      <c r="OQ105" s="557">
        <f t="shared" ca="1" si="400"/>
        <v>0</v>
      </c>
      <c r="OR105" s="557">
        <f t="shared" ca="1" si="400"/>
        <v>0</v>
      </c>
      <c r="OS105" s="557">
        <f t="shared" ca="1" si="400"/>
        <v>0</v>
      </c>
      <c r="OT105" s="557">
        <f t="shared" ca="1" si="400"/>
        <v>0</v>
      </c>
      <c r="OU105" s="557">
        <f t="shared" ca="1" si="400"/>
        <v>0</v>
      </c>
      <c r="OV105" s="557">
        <f t="shared" ca="1" si="401"/>
        <v>0</v>
      </c>
      <c r="OW105" s="557">
        <f t="shared" ca="1" si="401"/>
        <v>0</v>
      </c>
      <c r="OX105" s="557">
        <f t="shared" ca="1" si="401"/>
        <v>0</v>
      </c>
      <c r="OY105" s="557">
        <f t="shared" ca="1" si="401"/>
        <v>0</v>
      </c>
      <c r="OZ105" s="557">
        <f t="shared" ca="1" si="401"/>
        <v>0</v>
      </c>
      <c r="PA105" s="557">
        <f t="shared" ca="1" si="401"/>
        <v>0</v>
      </c>
      <c r="PB105" s="557">
        <f t="shared" ca="1" si="401"/>
        <v>0</v>
      </c>
      <c r="PC105" s="557">
        <f t="shared" ca="1" si="401"/>
        <v>0</v>
      </c>
      <c r="PD105" s="557">
        <f t="shared" ca="1" si="401"/>
        <v>0</v>
      </c>
      <c r="PE105" s="557">
        <f t="shared" ca="1" si="401"/>
        <v>0</v>
      </c>
      <c r="PF105" s="557">
        <f t="shared" ca="1" si="402"/>
        <v>0</v>
      </c>
      <c r="PG105" s="557">
        <f t="shared" ca="1" si="402"/>
        <v>0</v>
      </c>
      <c r="PH105" s="557">
        <f t="shared" ca="1" si="402"/>
        <v>0</v>
      </c>
      <c r="PI105" s="557">
        <f t="shared" ca="1" si="402"/>
        <v>0</v>
      </c>
      <c r="PJ105" s="557">
        <f t="shared" ca="1" si="402"/>
        <v>0</v>
      </c>
      <c r="PK105" s="557">
        <f t="shared" ca="1" si="402"/>
        <v>0</v>
      </c>
      <c r="PL105" s="557">
        <f t="shared" ca="1" si="402"/>
        <v>0</v>
      </c>
      <c r="PM105" s="557">
        <f t="shared" ca="1" si="402"/>
        <v>0</v>
      </c>
      <c r="PN105" s="557">
        <f t="shared" ca="1" si="402"/>
        <v>0</v>
      </c>
      <c r="PO105" s="557">
        <f t="shared" ca="1" si="402"/>
        <v>0</v>
      </c>
      <c r="PP105" s="557">
        <f t="shared" ca="1" si="403"/>
        <v>0</v>
      </c>
      <c r="PQ105" s="557">
        <f t="shared" ca="1" si="403"/>
        <v>0</v>
      </c>
      <c r="PR105" s="557">
        <f t="shared" ca="1" si="403"/>
        <v>0</v>
      </c>
      <c r="PS105" s="557">
        <f t="shared" ca="1" si="403"/>
        <v>0</v>
      </c>
      <c r="PT105" s="557">
        <f t="shared" ca="1" si="403"/>
        <v>0</v>
      </c>
      <c r="PU105" s="557">
        <f t="shared" ca="1" si="403"/>
        <v>0</v>
      </c>
      <c r="PV105" s="557">
        <f t="shared" ca="1" si="403"/>
        <v>0</v>
      </c>
      <c r="PW105" s="557">
        <f t="shared" ca="1" si="403"/>
        <v>0</v>
      </c>
      <c r="PX105" s="557">
        <f t="shared" ca="1" si="403"/>
        <v>0</v>
      </c>
      <c r="PY105" s="557">
        <f t="shared" ca="1" si="403"/>
        <v>0</v>
      </c>
      <c r="PZ105" s="557">
        <f t="shared" ca="1" si="404"/>
        <v>0</v>
      </c>
      <c r="QA105" s="557">
        <f t="shared" ca="1" si="404"/>
        <v>0</v>
      </c>
      <c r="QB105" s="557">
        <f t="shared" ca="1" si="404"/>
        <v>0</v>
      </c>
      <c r="QC105" s="557">
        <f t="shared" ca="1" si="404"/>
        <v>0</v>
      </c>
      <c r="QD105" s="557">
        <f t="shared" ca="1" si="404"/>
        <v>0</v>
      </c>
      <c r="QE105" s="557">
        <f t="shared" ca="1" si="404"/>
        <v>0</v>
      </c>
      <c r="QF105" s="557">
        <f t="shared" ca="1" si="404"/>
        <v>0</v>
      </c>
      <c r="QG105" s="557">
        <f t="shared" ca="1" si="404"/>
        <v>0</v>
      </c>
      <c r="QH105" s="557">
        <f t="shared" ca="1" si="404"/>
        <v>0</v>
      </c>
      <c r="QI105" s="557">
        <f t="shared" ca="1" si="404"/>
        <v>0</v>
      </c>
      <c r="QJ105" s="557">
        <f t="shared" ca="1" si="405"/>
        <v>0</v>
      </c>
      <c r="QK105" s="557">
        <f t="shared" ca="1" si="405"/>
        <v>0</v>
      </c>
      <c r="QL105" s="557">
        <f t="shared" ca="1" si="405"/>
        <v>0</v>
      </c>
      <c r="QM105" s="557">
        <f t="shared" ca="1" si="405"/>
        <v>0</v>
      </c>
      <c r="QN105" s="557">
        <f t="shared" ca="1" si="405"/>
        <v>0</v>
      </c>
      <c r="QO105" s="557">
        <f t="shared" ca="1" si="405"/>
        <v>0</v>
      </c>
      <c r="QP105" s="557">
        <f t="shared" ca="1" si="405"/>
        <v>0</v>
      </c>
      <c r="QQ105" s="557">
        <f t="shared" ca="1" si="405"/>
        <v>0</v>
      </c>
      <c r="QR105" s="557">
        <f t="shared" ca="1" si="405"/>
        <v>0</v>
      </c>
      <c r="QS105" s="557">
        <f t="shared" ca="1" si="405"/>
        <v>0</v>
      </c>
      <c r="QT105" s="557">
        <f t="shared" ca="1" si="406"/>
        <v>0</v>
      </c>
      <c r="QU105" s="557">
        <f t="shared" ca="1" si="406"/>
        <v>0</v>
      </c>
      <c r="QV105" s="557">
        <f t="shared" ca="1" si="406"/>
        <v>0</v>
      </c>
      <c r="QW105" s="557">
        <f t="shared" ca="1" si="406"/>
        <v>0</v>
      </c>
      <c r="QX105" s="557">
        <f t="shared" ca="1" si="406"/>
        <v>0</v>
      </c>
      <c r="QY105" s="557">
        <f t="shared" ca="1" si="406"/>
        <v>0</v>
      </c>
      <c r="QZ105" s="557">
        <f t="shared" ca="1" si="406"/>
        <v>0</v>
      </c>
      <c r="RA105" s="557">
        <f t="shared" ca="1" si="406"/>
        <v>0</v>
      </c>
      <c r="RB105" s="557">
        <f t="shared" ca="1" si="406"/>
        <v>0</v>
      </c>
      <c r="RC105" s="557">
        <f t="shared" ca="1" si="406"/>
        <v>0</v>
      </c>
      <c r="RD105" s="557">
        <f t="shared" ca="1" si="407"/>
        <v>0</v>
      </c>
      <c r="RE105" s="557">
        <f t="shared" ca="1" si="407"/>
        <v>0</v>
      </c>
      <c r="RF105" s="557">
        <f t="shared" ca="1" si="407"/>
        <v>0</v>
      </c>
      <c r="RG105" s="557">
        <f t="shared" ca="1" si="407"/>
        <v>0</v>
      </c>
      <c r="RH105" s="557">
        <f t="shared" ca="1" si="407"/>
        <v>0</v>
      </c>
      <c r="RI105" s="557">
        <f t="shared" ca="1" si="407"/>
        <v>0</v>
      </c>
      <c r="RJ105" s="557">
        <f t="shared" ca="1" si="407"/>
        <v>0</v>
      </c>
      <c r="RK105" s="557">
        <f t="shared" ca="1" si="407"/>
        <v>0</v>
      </c>
      <c r="RL105" s="557">
        <f t="shared" ca="1" si="407"/>
        <v>0</v>
      </c>
      <c r="RM105" s="557">
        <f t="shared" ca="1" si="407"/>
        <v>0</v>
      </c>
      <c r="RN105" s="557">
        <f t="shared" ca="1" si="408"/>
        <v>0</v>
      </c>
      <c r="RO105" s="557">
        <f t="shared" ca="1" si="408"/>
        <v>0</v>
      </c>
      <c r="RP105" s="557">
        <f t="shared" ca="1" si="408"/>
        <v>0</v>
      </c>
      <c r="RQ105" s="557">
        <f t="shared" ca="1" si="408"/>
        <v>0</v>
      </c>
      <c r="RR105" s="557">
        <f t="shared" ca="1" si="408"/>
        <v>0</v>
      </c>
      <c r="RS105" s="557">
        <f t="shared" ca="1" si="408"/>
        <v>0</v>
      </c>
      <c r="RT105" s="557">
        <f t="shared" ca="1" si="408"/>
        <v>0</v>
      </c>
      <c r="RU105" s="557">
        <f t="shared" ca="1" si="408"/>
        <v>0</v>
      </c>
      <c r="RV105" s="557">
        <f t="shared" ca="1" si="408"/>
        <v>0</v>
      </c>
      <c r="RW105" s="557">
        <f t="shared" ca="1" si="408"/>
        <v>0</v>
      </c>
      <c r="RX105" s="557">
        <f t="shared" ca="1" si="409"/>
        <v>0</v>
      </c>
      <c r="RY105" s="557">
        <f t="shared" ca="1" si="409"/>
        <v>0</v>
      </c>
      <c r="RZ105" s="557">
        <f t="shared" ca="1" si="409"/>
        <v>0</v>
      </c>
      <c r="SA105" s="557">
        <f t="shared" ca="1" si="409"/>
        <v>0</v>
      </c>
      <c r="SB105" s="557">
        <f t="shared" ca="1" si="409"/>
        <v>0</v>
      </c>
      <c r="SC105" s="557">
        <f t="shared" ca="1" si="409"/>
        <v>0</v>
      </c>
      <c r="SD105" s="557">
        <f t="shared" ca="1" si="409"/>
        <v>0</v>
      </c>
      <c r="SE105" s="557">
        <f t="shared" ca="1" si="409"/>
        <v>0</v>
      </c>
      <c r="SF105" s="557">
        <f t="shared" ca="1" si="409"/>
        <v>0</v>
      </c>
      <c r="SG105" s="557">
        <f t="shared" ca="1" si="409"/>
        <v>0</v>
      </c>
      <c r="SH105" s="557">
        <f t="shared" ca="1" si="410"/>
        <v>0</v>
      </c>
      <c r="SI105" s="557">
        <f t="shared" ca="1" si="410"/>
        <v>0</v>
      </c>
      <c r="SJ105" s="557">
        <f t="shared" ca="1" si="410"/>
        <v>0</v>
      </c>
      <c r="SK105" s="557">
        <f t="shared" ca="1" si="410"/>
        <v>0</v>
      </c>
      <c r="SL105" s="557">
        <f t="shared" ca="1" si="410"/>
        <v>0</v>
      </c>
      <c r="SM105" s="557">
        <f t="shared" ca="1" si="410"/>
        <v>0</v>
      </c>
      <c r="SN105" s="557">
        <f t="shared" ca="1" si="410"/>
        <v>0</v>
      </c>
      <c r="SO105" s="557">
        <f t="shared" ca="1" si="410"/>
        <v>0</v>
      </c>
      <c r="SP105" s="557">
        <f t="shared" ca="1" si="410"/>
        <v>0</v>
      </c>
      <c r="SQ105" s="557">
        <f t="shared" ca="1" si="410"/>
        <v>0</v>
      </c>
      <c r="SR105" s="557">
        <f t="shared" ca="1" si="411"/>
        <v>0</v>
      </c>
      <c r="SS105" s="557">
        <f t="shared" ca="1" si="411"/>
        <v>0</v>
      </c>
      <c r="ST105" s="557">
        <f t="shared" ca="1" si="411"/>
        <v>0</v>
      </c>
      <c r="SU105" s="557">
        <f t="shared" ca="1" si="411"/>
        <v>0</v>
      </c>
      <c r="SV105" s="557">
        <f t="shared" ca="1" si="411"/>
        <v>0</v>
      </c>
      <c r="SW105" s="557">
        <f t="shared" ca="1" si="411"/>
        <v>0</v>
      </c>
      <c r="SX105" s="557">
        <f t="shared" ca="1" si="411"/>
        <v>0</v>
      </c>
      <c r="SY105" s="557">
        <f t="shared" ca="1" si="411"/>
        <v>0</v>
      </c>
      <c r="SZ105" s="557">
        <f t="shared" ca="1" si="411"/>
        <v>0</v>
      </c>
      <c r="TA105" s="557">
        <f t="shared" ca="1" si="411"/>
        <v>0</v>
      </c>
      <c r="TB105" s="557">
        <f t="shared" ca="1" si="412"/>
        <v>0</v>
      </c>
      <c r="TC105" s="557">
        <f t="shared" ca="1" si="412"/>
        <v>0</v>
      </c>
      <c r="TD105" s="557">
        <f t="shared" ca="1" si="412"/>
        <v>0</v>
      </c>
      <c r="TE105" s="557">
        <f t="shared" ca="1" si="412"/>
        <v>0</v>
      </c>
      <c r="TF105" s="557">
        <f t="shared" ca="1" si="412"/>
        <v>0</v>
      </c>
      <c r="TG105" s="557">
        <f t="shared" ca="1" si="412"/>
        <v>0</v>
      </c>
      <c r="TH105" s="557">
        <f t="shared" ca="1" si="412"/>
        <v>0</v>
      </c>
      <c r="TI105" s="557">
        <f t="shared" ca="1" si="412"/>
        <v>0</v>
      </c>
      <c r="TJ105" s="557">
        <f t="shared" ca="1" si="412"/>
        <v>0</v>
      </c>
      <c r="TK105" s="557">
        <f t="shared" ca="1" si="412"/>
        <v>0</v>
      </c>
      <c r="TL105" s="557">
        <f t="shared" ca="1" si="413"/>
        <v>0</v>
      </c>
      <c r="TM105" s="557">
        <f t="shared" ca="1" si="413"/>
        <v>0</v>
      </c>
      <c r="TN105" s="557">
        <f t="shared" ca="1" si="413"/>
        <v>0</v>
      </c>
      <c r="TO105" s="557">
        <f t="shared" ca="1" si="413"/>
        <v>0</v>
      </c>
      <c r="TP105" s="557">
        <f t="shared" ca="1" si="413"/>
        <v>0</v>
      </c>
      <c r="TQ105" s="557">
        <f t="shared" ca="1" si="413"/>
        <v>0</v>
      </c>
      <c r="TR105" s="557">
        <f t="shared" ca="1" si="413"/>
        <v>0</v>
      </c>
      <c r="TS105" s="557">
        <f t="shared" ca="1" si="413"/>
        <v>0</v>
      </c>
      <c r="TT105" s="557">
        <f t="shared" ca="1" si="413"/>
        <v>0</v>
      </c>
      <c r="TU105" s="557">
        <f t="shared" ca="1" si="413"/>
        <v>0</v>
      </c>
      <c r="TV105" s="557">
        <f t="shared" ca="1" si="414"/>
        <v>0</v>
      </c>
      <c r="TW105" s="557">
        <f t="shared" ca="1" si="414"/>
        <v>0</v>
      </c>
      <c r="TX105" s="557">
        <f t="shared" ca="1" si="414"/>
        <v>0</v>
      </c>
      <c r="TY105" s="557">
        <f t="shared" ca="1" si="414"/>
        <v>0</v>
      </c>
      <c r="TZ105" s="557">
        <f t="shared" ca="1" si="414"/>
        <v>0</v>
      </c>
      <c r="UA105" s="557">
        <f t="shared" ca="1" si="414"/>
        <v>0</v>
      </c>
      <c r="UB105" s="557">
        <f t="shared" ca="1" si="414"/>
        <v>0</v>
      </c>
      <c r="UC105" s="557">
        <f t="shared" ca="1" si="414"/>
        <v>0</v>
      </c>
      <c r="UD105" s="557">
        <f t="shared" ca="1" si="414"/>
        <v>0</v>
      </c>
      <c r="UE105" s="557">
        <f t="shared" ca="1" si="414"/>
        <v>0</v>
      </c>
      <c r="UF105" s="557">
        <f t="shared" ca="1" si="415"/>
        <v>0</v>
      </c>
      <c r="UG105" s="557">
        <f t="shared" ca="1" si="415"/>
        <v>0</v>
      </c>
      <c r="UH105" s="557">
        <f t="shared" ca="1" si="415"/>
        <v>0</v>
      </c>
      <c r="UI105" s="557">
        <f t="shared" ca="1" si="415"/>
        <v>0</v>
      </c>
      <c r="UJ105" s="557">
        <f t="shared" ca="1" si="415"/>
        <v>0</v>
      </c>
      <c r="UK105" s="557">
        <f t="shared" ca="1" si="415"/>
        <v>0</v>
      </c>
      <c r="UL105" s="557">
        <f t="shared" ca="1" si="415"/>
        <v>0</v>
      </c>
      <c r="UM105" s="557">
        <f t="shared" ca="1" si="415"/>
        <v>0</v>
      </c>
      <c r="UN105" s="557">
        <f t="shared" ca="1" si="415"/>
        <v>0</v>
      </c>
      <c r="UO105" s="557">
        <f t="shared" ca="1" si="415"/>
        <v>0</v>
      </c>
      <c r="UP105" s="557">
        <f t="shared" ca="1" si="415"/>
        <v>0</v>
      </c>
      <c r="UQ105" s="557">
        <f t="shared" ca="1" si="415"/>
        <v>0</v>
      </c>
      <c r="UR105" s="557">
        <f t="shared" ca="1" si="415"/>
        <v>0</v>
      </c>
      <c r="US105" s="557">
        <f t="shared" ca="1" si="415"/>
        <v>0</v>
      </c>
      <c r="UT105" s="557">
        <f t="shared" ca="1" si="415"/>
        <v>0</v>
      </c>
      <c r="UU105" s="557">
        <f t="shared" ca="1" si="415"/>
        <v>0</v>
      </c>
      <c r="UV105" s="557">
        <f t="shared" ca="1" si="445"/>
        <v>0</v>
      </c>
      <c r="UW105" s="557">
        <f t="shared" ca="1" si="445"/>
        <v>0</v>
      </c>
      <c r="UX105" s="557">
        <f t="shared" ca="1" si="445"/>
        <v>0</v>
      </c>
      <c r="UY105" s="557">
        <f t="shared" ca="1" si="445"/>
        <v>0</v>
      </c>
      <c r="UZ105" s="557">
        <f t="shared" ca="1" si="445"/>
        <v>0</v>
      </c>
      <c r="VA105" s="557">
        <f t="shared" ca="1" si="445"/>
        <v>0</v>
      </c>
      <c r="VB105" s="557">
        <f t="shared" ca="1" si="445"/>
        <v>0</v>
      </c>
      <c r="VC105" s="557">
        <f t="shared" ca="1" si="445"/>
        <v>0</v>
      </c>
      <c r="VD105" s="557">
        <f t="shared" ca="1" si="445"/>
        <v>0</v>
      </c>
      <c r="VE105" s="557">
        <f t="shared" ca="1" si="445"/>
        <v>0</v>
      </c>
      <c r="VF105" s="557">
        <f t="shared" ca="1" si="445"/>
        <v>0</v>
      </c>
      <c r="VG105" s="557">
        <f t="shared" ca="1" si="445"/>
        <v>0</v>
      </c>
      <c r="VH105" s="557">
        <f t="shared" ca="1" si="445"/>
        <v>0</v>
      </c>
      <c r="VI105" s="557">
        <f t="shared" ca="1" si="445"/>
        <v>0</v>
      </c>
      <c r="VJ105" s="557">
        <f t="shared" ca="1" si="445"/>
        <v>0</v>
      </c>
      <c r="VK105" s="557">
        <f t="shared" ca="1" si="445"/>
        <v>0</v>
      </c>
      <c r="VL105" s="557">
        <f t="shared" ca="1" si="444"/>
        <v>0</v>
      </c>
      <c r="VM105" s="557">
        <f t="shared" ca="1" si="444"/>
        <v>0</v>
      </c>
      <c r="VN105" s="557">
        <f t="shared" ca="1" si="444"/>
        <v>0</v>
      </c>
      <c r="VO105" s="557">
        <f t="shared" ca="1" si="444"/>
        <v>0</v>
      </c>
      <c r="VP105" s="189">
        <f t="shared" ca="1" si="301"/>
        <v>0</v>
      </c>
      <c r="VQ105" s="189">
        <f t="shared" ca="1" si="301"/>
        <v>0</v>
      </c>
      <c r="VR105" s="189">
        <f t="shared" ca="1" si="301"/>
        <v>0</v>
      </c>
      <c r="VS105" s="189">
        <f t="shared" ca="1" si="301"/>
        <v>0</v>
      </c>
      <c r="VT105" s="189">
        <f t="shared" ca="1" si="301"/>
        <v>0</v>
      </c>
      <c r="VU105" s="230">
        <f t="shared" ca="1" si="302"/>
        <v>0</v>
      </c>
      <c r="VV105" s="189">
        <f t="shared" ca="1" si="303"/>
        <v>0</v>
      </c>
      <c r="VW105" s="189">
        <f t="shared" ca="1" si="303"/>
        <v>0</v>
      </c>
      <c r="VX105" s="189">
        <f t="shared" ca="1" si="303"/>
        <v>0</v>
      </c>
      <c r="VY105" s="189">
        <f t="shared" ca="1" si="303"/>
        <v>0</v>
      </c>
      <c r="VZ105" s="189">
        <f t="shared" ca="1" si="303"/>
        <v>0</v>
      </c>
      <c r="WA105" s="230">
        <f t="shared" ca="1" si="304"/>
        <v>0</v>
      </c>
      <c r="WB105" s="231">
        <f t="shared" ca="1" si="305"/>
        <v>0</v>
      </c>
      <c r="WC105" s="231">
        <f t="shared" ca="1" si="305"/>
        <v>0</v>
      </c>
      <c r="WD105" s="231">
        <f t="shared" ca="1" si="305"/>
        <v>0</v>
      </c>
      <c r="WE105" s="231">
        <f t="shared" ca="1" si="305"/>
        <v>0</v>
      </c>
      <c r="WF105" s="544">
        <f t="shared" ca="1" si="306"/>
        <v>0</v>
      </c>
      <c r="WG105" s="231">
        <f t="shared" ca="1" si="307"/>
        <v>0</v>
      </c>
      <c r="WH105" s="231">
        <f t="shared" ca="1" si="307"/>
        <v>0</v>
      </c>
      <c r="WI105" s="231">
        <f t="shared" ca="1" si="307"/>
        <v>0</v>
      </c>
      <c r="WJ105" s="231">
        <f t="shared" ca="1" si="307"/>
        <v>0</v>
      </c>
      <c r="WK105" s="544">
        <f t="shared" ca="1" si="459"/>
        <v>0</v>
      </c>
      <c r="WL105" s="544">
        <f t="shared" ca="1" si="459"/>
        <v>0</v>
      </c>
      <c r="WM105" s="544">
        <f t="shared" ca="1" si="459"/>
        <v>0</v>
      </c>
      <c r="WN105" s="544">
        <f t="shared" ca="1" si="446"/>
        <v>0</v>
      </c>
      <c r="WO105" s="544">
        <f t="shared" ca="1" si="446"/>
        <v>0</v>
      </c>
      <c r="WP105" s="544">
        <f t="shared" ca="1" si="446"/>
        <v>0</v>
      </c>
      <c r="WQ105" s="544">
        <f t="shared" ca="1" si="446"/>
        <v>0</v>
      </c>
      <c r="WR105" s="535" cm="1">
        <f t="array" aca="1" ref="WR105" ca="1">INDEX(WR$13:WR104,$B105+1,1)</f>
        <v>0</v>
      </c>
      <c r="WS105" s="411">
        <f t="shared" ca="1" si="309"/>
        <v>67</v>
      </c>
      <c r="WT105" s="18"/>
      <c r="WU105" s="535" cm="1">
        <f t="array" aca="1" ref="WU105" ca="1">INDEX(WU$13:WU104,$B105+1,1)</f>
        <v>0</v>
      </c>
      <c r="WV105" s="411">
        <f t="shared" si="310"/>
        <v>0</v>
      </c>
      <c r="WW105" s="535" cm="1">
        <f t="array" aca="1" ref="WW105" ca="1">INDEX(WW$13:WW104,$B105+1,1)</f>
        <v>0</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535" t="str" cm="1">
        <f t="array" aca="1" ref="XH105" ca="1">INDEX(XH$13:XH104,$B105+1,1)</f>
        <v>-</v>
      </c>
      <c r="XI105" s="535" t="str" cm="1">
        <f t="array" aca="1" ref="XI105" ca="1">INDEX(XI$13:XI104,$B105+1,1)</f>
        <v>-</v>
      </c>
      <c r="XJ105" s="535" t="str" cm="1">
        <f t="array" aca="1" ref="XJ105" ca="1">INDEX(XJ$13:XJ104,$B105+1,1)</f>
        <v>-</v>
      </c>
      <c r="XK105" s="535" t="str" cm="1">
        <f t="array" aca="1" ref="XK105" ca="1">INDEX(XK$13:XK104,$B105+1,1)</f>
        <v>-</v>
      </c>
      <c r="XL105" s="535" t="str" cm="1">
        <f t="array" aca="1" ref="XL105" ca="1">INDEX(XL$13:XL104,$B105+1,1)</f>
        <v>-</v>
      </c>
      <c r="XM105" s="535" t="str" cm="1">
        <f t="array" aca="1" ref="XM105" ca="1">INDEX(XM$13:XM104,$B105+1,1)</f>
        <v>-</v>
      </c>
      <c r="XN105" s="18"/>
      <c r="XO105" s="411" t="b">
        <f t="shared" ca="1" si="311"/>
        <v>0</v>
      </c>
      <c r="XP105" s="535" t="str" cm="1">
        <f t="array" aca="1" ref="XP105" ca="1">INDEX(XP$13:XP104,$B105+1,1)</f>
        <v>-</v>
      </c>
      <c r="XQ105" s="535" t="str" cm="1">
        <f t="array" aca="1" ref="XQ105" ca="1">INDEX(XQ$13:XQ104,$B105+1,1)</f>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411">
        <f t="shared" ca="1" si="312"/>
        <v>0.35</v>
      </c>
      <c r="XW105" s="535" cm="1">
        <f t="array" aca="1" ref="XW105" ca="1">INDEX(XW$13:XW104,$B105+1,1)</f>
        <v>0</v>
      </c>
      <c r="XX105" s="535" cm="1">
        <f t="array" aca="1" ref="XX105" ca="1">INDEX(XX$13:XX104,$B105+1,1)</f>
        <v>0</v>
      </c>
      <c r="XY105" s="535" cm="1">
        <f t="array" aca="1" ref="XY105" ca="1">INDEX(XY$13:XY104,$B105+1,1)</f>
        <v>1</v>
      </c>
      <c r="XZ105" s="535" cm="1">
        <f t="array" aca="1" ref="XZ105" ca="1">INDEX(XZ$13:XZ104,$B105+1,1)</f>
        <v>0</v>
      </c>
      <c r="YA105" s="535" t="str" cm="1">
        <f t="array" aca="1" ref="YA105" ca="1">INDEX(YA$13:YA104,$B105+1,1)</f>
        <v>-</v>
      </c>
      <c r="YB105" s="545" cm="1">
        <f t="array" aca="1" ref="YB105" ca="1">INDEX(i.AgeJ,$AD105,1)</f>
        <v>0</v>
      </c>
      <c r="YC105" s="535" t="str" cm="1">
        <f t="array" aca="1" ref="YC105" ca="1">INDEX(YC$13:YC104,$B105+1,1)</f>
        <v>-</v>
      </c>
      <c r="YD105" s="411" t="str">
        <f t="shared" si="313"/>
        <v>-</v>
      </c>
      <c r="YE105" s="411" t="str">
        <f t="shared" si="313"/>
        <v>-</v>
      </c>
      <c r="YF105" s="535" t="str" cm="1">
        <f t="array" aca="1" ref="YF105" ca="1">INDEX(YF$13:YF104,$B105+1,1)</f>
        <v>-</v>
      </c>
      <c r="YG105" s="535" t="str" cm="1">
        <f t="array" aca="1" ref="YG105" ca="1">INDEX(YG$13:YG104,$B105+1,1)</f>
        <v>-</v>
      </c>
      <c r="YH105" s="535" t="str" cm="1">
        <f t="array" aca="1" ref="YH105" ca="1">INDEX(YH$13:YH104,$B105+1,1)</f>
        <v>-</v>
      </c>
      <c r="YI105" s="535" t="str" cm="1">
        <f t="array" aca="1" ref="YI105" ca="1">INDEX(YI$13:YI104,$B105+1,1)</f>
        <v>-</v>
      </c>
      <c r="YJ105" s="535" t="str" cm="1">
        <f t="array" aca="1" ref="YJ105" ca="1">INDEX(YJ$13:YJ104,$B105+1,1)</f>
        <v>-</v>
      </c>
      <c r="YK105" s="535" t="b" cm="1">
        <f t="array" aca="1" ref="YK105" ca="1">INDEX(YK$13:YK104,$B105+1,1)</f>
        <v>1</v>
      </c>
      <c r="YL105" s="535" t="str" cm="1">
        <f t="array" aca="1" ref="YL105" ca="1">INDEX(YL$13:YL104,$B105+1,1)</f>
        <v>-</v>
      </c>
      <c r="YM105" s="535" cm="1">
        <f t="array" aca="1" ref="YM105" ca="1">INDEX(YM$13:YM104,$B105+1,1)</f>
        <v>0</v>
      </c>
      <c r="YN105" s="535" cm="1">
        <f t="array" aca="1" ref="YN105" ca="1">INDEX(YN$13:YN104,$B105+1,1)</f>
        <v>0</v>
      </c>
      <c r="YO105" s="535" cm="1">
        <f t="array" aca="1" ref="YO105" ca="1">INDEX(YO$13:YO104,$B105+1,1)</f>
        <v>0</v>
      </c>
      <c r="YP105" s="18"/>
      <c r="YQ105" s="411">
        <f t="shared" si="314"/>
        <v>50</v>
      </c>
      <c r="YR105" s="411">
        <f t="shared" si="314"/>
        <v>50</v>
      </c>
      <c r="YS105" s="411">
        <f t="shared" si="314"/>
        <v>50</v>
      </c>
      <c r="YT105" s="411">
        <f t="shared" si="314"/>
        <v>50</v>
      </c>
      <c r="YU105" s="535" cm="1">
        <f t="array" aca="1" ref="YU105" ca="1">INDEX(YU$13:YU104,$B105+1,1)</f>
        <v>1</v>
      </c>
      <c r="YV105" s="535" cm="1">
        <f t="array" aca="1" ref="YV105" ca="1">INDEX(YV$13:YV104,$B105+1,1)</f>
        <v>1</v>
      </c>
      <c r="YW105" s="535" cm="1">
        <f t="array" aca="1" ref="YW105" ca="1">INDEX(YW$13:YW104,$B105+1,1)</f>
        <v>1</v>
      </c>
      <c r="YX105" s="535" cm="1">
        <f t="array" aca="1" ref="YX105" ca="1">INDEX(YX$13:YX104,$B105+1,1)</f>
        <v>1</v>
      </c>
      <c r="YY105" s="535" t="str" cm="1">
        <f t="array" aca="1" ref="YY105" ca="1">INDEX(YY$13:YY104,$B105+1,1)</f>
        <v>-</v>
      </c>
      <c r="YZ105" s="535" t="str" cm="1">
        <f t="array" aca="1" ref="YZ105" ca="1">INDEX(YZ$13:YZ104,$B105+1,1)</f>
        <v>-</v>
      </c>
      <c r="ZA105" s="535" t="str" cm="1">
        <f t="array" aca="1" ref="ZA105" ca="1">INDEX(ZA$13:ZA104,$B105+1,1)</f>
        <v>-</v>
      </c>
      <c r="ZB105" s="535" t="str" cm="1">
        <f t="array" aca="1" ref="ZB105" ca="1">INDEX(ZB$13:ZB104,$B105+1,1)</f>
        <v>-</v>
      </c>
      <c r="ZC105" s="535" t="str" cm="1">
        <f t="array" aca="1" ref="ZC105" ca="1">INDEX(ZC$13:ZC104,$B105+1,1)</f>
        <v>-</v>
      </c>
      <c r="ZD105" s="18"/>
      <c r="ZE105" s="411">
        <f t="shared" ca="1" si="315"/>
        <v>1</v>
      </c>
      <c r="ZF105" s="18"/>
      <c r="ZG105" s="535" t="str" cm="1">
        <f t="array" aca="1" ref="ZG105" ca="1">INDEX(ZG$13:ZG104,$B105+1,1)</f>
        <v>-</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43">
        <f t="shared" ca="1" si="316"/>
        <v>652</v>
      </c>
      <c r="ZP105" s="543">
        <f t="shared" ca="1" si="316"/>
        <v>686</v>
      </c>
      <c r="ZQ105" s="543">
        <f t="shared" ca="1" si="316"/>
        <v>721</v>
      </c>
      <c r="ZR105" s="459">
        <f t="shared" ca="1" si="317"/>
        <v>469</v>
      </c>
      <c r="ZS105" s="459">
        <f t="shared" ca="1" si="317"/>
        <v>504</v>
      </c>
      <c r="ZT105" s="459">
        <f t="shared" ca="1" si="317"/>
        <v>539</v>
      </c>
      <c r="ZU105" s="459">
        <f t="shared" ca="1" si="318"/>
        <v>385</v>
      </c>
      <c r="ZV105" s="459">
        <f t="shared" ca="1" si="318"/>
        <v>420</v>
      </c>
      <c r="ZW105" s="459">
        <f t="shared" ca="1" si="318"/>
        <v>455</v>
      </c>
      <c r="ZX105" s="535" t="str" cm="1">
        <f t="array" aca="1" ref="ZX105" ca="1">INDEX(ZX$13:ZX104,$B105+1,1)</f>
        <v>-</v>
      </c>
      <c r="ZY105" s="535" t="str" cm="1">
        <f t="array" aca="1" ref="ZY105" ca="1">INDEX(ZY$13:ZY104,$B105+1,1)</f>
        <v>-</v>
      </c>
      <c r="ZZ105" s="535" t="str" cm="1">
        <f t="array" aca="1" ref="ZZ105" ca="1">INDEX(ZZ$13:ZZ104,$B105+1,1)</f>
        <v>-</v>
      </c>
      <c r="AAA105" s="535" t="str" cm="1">
        <f t="array" aca="1" ref="AAA105" ca="1">INDEX(AAA$13:AAA104,$B105+1,1)</f>
        <v>-</v>
      </c>
      <c r="AAB105" s="535" t="str" cm="1">
        <f t="array" aca="1" ref="AAB105" ca="1">INDEX(AAB$13:AAB104,$B105+1,1)</f>
        <v>-</v>
      </c>
      <c r="AAC105" s="535" t="str" cm="1">
        <f t="array" aca="1" ref="AAC105" ca="1">INDEX(AAC$13:AAC104,$B105+1,1)</f>
        <v>-</v>
      </c>
      <c r="AAD105" s="535" t="str" cm="1">
        <f t="array" aca="1" ref="AAD105" ca="1">INDEX(AAD$13:AAD104,$B105+1,1)</f>
        <v>-</v>
      </c>
      <c r="AAE105" s="535" t="str" cm="1">
        <f t="array" aca="1" ref="AAE105" ca="1">INDEX(AAE$13:AAE104,$B105+1,1)</f>
        <v>-</v>
      </c>
      <c r="AAF105" s="535" t="str" cm="1">
        <f t="array" aca="1" ref="AAF105" ca="1">INDEX(AAF$13:AAF104,$B105+1,1)</f>
        <v>-</v>
      </c>
      <c r="AAG105" s="535" t="str" cm="1">
        <f t="array" aca="1" ref="AAG105" ca="1">INDEX(AAG$13:AAG104,$B105+1,1)</f>
        <v>-</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cm="1">
        <f t="array" aca="1" ref="AAL105" ca="1">INDEX(AAL$13:AAL104,$B105+1,1)</f>
        <v>0</v>
      </c>
      <c r="AAM105" s="535" t="str" cm="1">
        <f t="array" aca="1" ref="AAM105" ca="1">INDEX(AAM$13:AAM104,$B105+1,1)</f>
        <v>-</v>
      </c>
      <c r="AAN105" s="535" t="str" cm="1">
        <f t="array" aca="1" ref="AAN105" ca="1">INDEX(AAN$13:AAN104,$B105+1,1)</f>
        <v>-</v>
      </c>
      <c r="AAO105" s="535" t="str" cm="1">
        <f t="array" aca="1" ref="AAO105" ca="1">INDEX(AAO$13:AAO104,$B105+1,1)</f>
        <v>-</v>
      </c>
      <c r="AAP105" s="535" t="str" cm="1">
        <f t="array" aca="1" ref="AAP105" ca="1">INDEX(AAP$13:AAP104,$B105+1,1)</f>
        <v>-</v>
      </c>
      <c r="AAQ105" s="535" t="str" cm="1">
        <f t="array" aca="1" ref="AAQ105" ca="1">INDEX(AAQ$13:AAQ104,$B105+1,1)</f>
        <v>-</v>
      </c>
      <c r="AAR105" s="535" cm="1">
        <f t="array" aca="1" ref="AAR105" ca="1">INDEX(AAR$13:AAR104,$B105+1,1)</f>
        <v>0</v>
      </c>
      <c r="AAS105" s="535" t="str" cm="1">
        <f t="array" aca="1" ref="AAS105" ca="1">INDEX(AAS$13:AAS104,$B105+1,1)</f>
        <v>-</v>
      </c>
      <c r="AAT105" s="535" t="str" cm="1">
        <f t="array" aca="1" ref="AAT105" ca="1">INDEX(AAT$13:AAT104,$B105+1,1)</f>
        <v>-</v>
      </c>
      <c r="AAU105" s="535" t="str" cm="1">
        <f t="array" aca="1" ref="AAU105" ca="1">INDEX(AAU$13:AAU104,$B105+1,1)</f>
        <v>-</v>
      </c>
      <c r="AAV105" s="535" cm="1">
        <f t="array" aca="1" ref="AAV105" ca="1">INDEX(AAV$13:AAV104,$B105+1,1)</f>
        <v>1</v>
      </c>
      <c r="AAW105" s="535" cm="1">
        <f t="array" aca="1" ref="AAW105" ca="1">INDEX(AAW$13:AAW104,$B105+1,1)</f>
        <v>1</v>
      </c>
      <c r="AAX105" s="535" t="str" cm="1">
        <f t="array" aca="1" ref="AAX105" ca="1">INDEX(AAX$13:AAX104,$B105+1,1)</f>
        <v>-</v>
      </c>
      <c r="AAY105" s="535" t="str" cm="1">
        <f t="array" aca="1" ref="AAY105" ca="1">INDEX(AAY$13:AAY104,$B105+1,1)</f>
        <v>-</v>
      </c>
      <c r="AAZ105" s="535" t="str" cm="1">
        <f t="array" aca="1" ref="AAZ105" ca="1">INDEX(AAZ$13:AAZ104,$B105+1,1)</f>
        <v>-</v>
      </c>
      <c r="ABA105" s="535" t="str" cm="1">
        <f t="array" aca="1" ref="ABA105" ca="1">INDEX(ABA$13:ABA104,$B105+1,1)</f>
        <v>-</v>
      </c>
      <c r="ABB105" s="535" t="str" cm="1">
        <f t="array" aca="1" ref="ABB105" ca="1">INDEX(ABB$13:ABB104,$B105+1,1)</f>
        <v>-</v>
      </c>
      <c r="ABC105" s="535" t="str" cm="1">
        <f t="array" aca="1" ref="ABC105" ca="1">INDEX(ABC$13:ABC104,$B105+1,1)</f>
        <v>-</v>
      </c>
      <c r="ABD105" s="535" t="str" cm="1">
        <f t="array" aca="1" ref="ABD105" ca="1">INDEX(ABD$13:ABD104,$B105+1,1)</f>
        <v>-</v>
      </c>
      <c r="ABE105" s="535" t="str" cm="1">
        <f t="array" aca="1" ref="ABE105" ca="1">INDEX(ABE$13:ABE104,$B105+1,1)</f>
        <v>-</v>
      </c>
      <c r="ABF105" s="535" t="str" cm="1">
        <f t="array" aca="1" ref="ABF105" ca="1">INDEX(ABF$13:ABF104,$B105+1,1)</f>
        <v>-</v>
      </c>
      <c r="ABG105" s="535" t="str" cm="1">
        <f t="array" aca="1" ref="ABG105" ca="1">INDEX(ABG$13:ABG104,$B105+1,1)</f>
        <v>-</v>
      </c>
      <c r="ABH105" s="535" t="str" cm="1">
        <f t="array" aca="1" ref="ABH105" ca="1">INDEX(ABH$13:ABH104,$B105+1,1)</f>
        <v>-</v>
      </c>
      <c r="ABI105" s="535" t="str" cm="1">
        <f t="array" aca="1" ref="ABI105" ca="1">INDEX(ABI$13:ABI104,$B105+1,1)</f>
        <v>-</v>
      </c>
      <c r="ABJ105" s="535" t="str" cm="1">
        <f t="array" aca="1" ref="ABJ105" ca="1">INDEX(ABJ$13:ABJ104,$B105+1,1)</f>
        <v>-</v>
      </c>
      <c r="ABK105" s="18"/>
      <c r="ABL105" s="545" t="str">
        <f t="shared" ca="1" si="439"/>
        <v>-</v>
      </c>
      <c r="ABM105" s="545" t="str">
        <f t="shared" ca="1" si="439"/>
        <v>-</v>
      </c>
      <c r="ABN105" s="545" t="str">
        <f t="shared" ca="1" si="439"/>
        <v>-</v>
      </c>
      <c r="ABO105" s="545" t="str">
        <f t="shared" ca="1" si="439"/>
        <v>-</v>
      </c>
      <c r="ABP105" s="545" t="str">
        <f t="shared" ca="1" si="439"/>
        <v>-</v>
      </c>
      <c r="ABQ105" s="545" t="str">
        <f t="shared" ca="1" si="417"/>
        <v>-</v>
      </c>
      <c r="ABR105" s="545" t="str">
        <f t="shared" ca="1" si="417"/>
        <v>-</v>
      </c>
      <c r="ABS105" s="545" t="str">
        <f t="shared" ca="1" si="417"/>
        <v>-</v>
      </c>
      <c r="ABT105" s="545" t="str">
        <f t="shared" ca="1" si="417"/>
        <v>-</v>
      </c>
      <c r="ABU105" s="545" t="str">
        <f t="shared" ca="1" si="417"/>
        <v>-</v>
      </c>
      <c r="ABV105" s="545" t="str">
        <f t="shared" ca="1" si="417"/>
        <v>-</v>
      </c>
      <c r="ABW105" s="545" t="str">
        <f t="shared" ca="1" si="417"/>
        <v>-</v>
      </c>
      <c r="ABX105" s="545" t="str">
        <f t="shared" ca="1" si="417"/>
        <v>-</v>
      </c>
      <c r="ABY105" s="545" t="str">
        <f t="shared" ca="1" si="417"/>
        <v>-</v>
      </c>
      <c r="ABZ105" s="545" t="str">
        <f t="shared" ca="1" si="417"/>
        <v>-</v>
      </c>
      <c r="ACA105" s="545" t="str">
        <f t="shared" ca="1" si="418"/>
        <v>-</v>
      </c>
      <c r="ACB105" s="545" t="str">
        <f t="shared" ca="1" si="418"/>
        <v>-</v>
      </c>
      <c r="ACC105" s="545" t="b">
        <f t="shared" ca="1" si="418"/>
        <v>1</v>
      </c>
      <c r="ACD105" s="545" t="str">
        <f t="shared" ca="1" si="418"/>
        <v>-</v>
      </c>
      <c r="ACE105" s="545" t="str">
        <f t="shared" ca="1" si="418"/>
        <v>-</v>
      </c>
      <c r="ACF105" s="545" t="str">
        <f t="shared" ca="1" si="418"/>
        <v>-</v>
      </c>
      <c r="ACG105" s="545" t="str">
        <f t="shared" ca="1" si="418"/>
        <v>-</v>
      </c>
      <c r="ACH105" s="545" t="str">
        <f t="shared" ca="1" si="418"/>
        <v>-</v>
      </c>
      <c r="ACI105" s="545" t="str">
        <f t="shared" ca="1" si="418"/>
        <v>-</v>
      </c>
      <c r="ACJ105" s="545" t="str">
        <f t="shared" ca="1" si="418"/>
        <v>-</v>
      </c>
      <c r="ACK105" s="545" t="str">
        <f t="shared" ca="1" si="419"/>
        <v>-</v>
      </c>
      <c r="ACL105" s="545" t="str">
        <f t="shared" ca="1" si="419"/>
        <v>-</v>
      </c>
      <c r="ACM105" s="545" t="str">
        <f t="shared" ca="1" si="419"/>
        <v>-</v>
      </c>
      <c r="ACN105" s="545" t="str">
        <f t="shared" ca="1" si="419"/>
        <v>-</v>
      </c>
      <c r="ACO105" s="545" t="str">
        <f t="shared" ca="1" si="419"/>
        <v>-</v>
      </c>
      <c r="ACP105" s="545" t="str">
        <f t="shared" ca="1" si="419"/>
        <v>-</v>
      </c>
      <c r="ACQ105" s="545" t="str">
        <f t="shared" ca="1" si="419"/>
        <v>-</v>
      </c>
      <c r="ACR105" s="545" t="str">
        <f t="shared" ca="1" si="419"/>
        <v>-</v>
      </c>
      <c r="ACS105" s="545" t="str">
        <f t="shared" ca="1" si="419"/>
        <v>-</v>
      </c>
      <c r="ACT105" s="545" t="str">
        <f t="shared" ca="1" si="419"/>
        <v>-</v>
      </c>
      <c r="ACU105" s="545" t="b">
        <f t="shared" ca="1" si="420"/>
        <v>1</v>
      </c>
      <c r="ACV105" s="545" t="str">
        <f t="shared" ca="1" si="420"/>
        <v>-</v>
      </c>
      <c r="ACW105" s="545" t="str">
        <f t="shared" ca="1" si="420"/>
        <v>-</v>
      </c>
      <c r="ACX105" s="545" t="str">
        <f t="shared" ca="1" si="420"/>
        <v>-</v>
      </c>
      <c r="ACY105" s="545" t="str">
        <f t="shared" ca="1" si="420"/>
        <v>-</v>
      </c>
      <c r="ACZ105" s="545" t="str">
        <f t="shared" ca="1" si="420"/>
        <v>-</v>
      </c>
      <c r="ADA105" s="545" t="str">
        <f t="shared" ca="1" si="420"/>
        <v>-</v>
      </c>
      <c r="ADB105" s="545" t="str">
        <f t="shared" ca="1" si="420"/>
        <v>-</v>
      </c>
      <c r="ADC105" s="545" t="str">
        <f t="shared" ca="1" si="420"/>
        <v>-</v>
      </c>
      <c r="ADD105" s="545" t="str">
        <f t="shared" ca="1" si="420"/>
        <v>-</v>
      </c>
      <c r="ADE105" s="545" t="str">
        <f t="shared" ca="1" si="421"/>
        <v>-</v>
      </c>
      <c r="ADF105" s="545" t="str">
        <f t="shared" ca="1" si="421"/>
        <v>-</v>
      </c>
      <c r="ADG105" s="545" t="str">
        <f t="shared" ca="1" si="421"/>
        <v>-</v>
      </c>
      <c r="ADH105" s="545" t="str">
        <f t="shared" ca="1" si="421"/>
        <v>-</v>
      </c>
      <c r="ADI105" s="545" t="str">
        <f t="shared" ca="1" si="421"/>
        <v>-</v>
      </c>
      <c r="ADJ105" s="545" t="str">
        <f t="shared" ca="1" si="421"/>
        <v>-</v>
      </c>
      <c r="ADK105" s="545" t="str">
        <f t="shared" ca="1" si="421"/>
        <v>-</v>
      </c>
      <c r="ADL105" s="545" t="str">
        <f t="shared" ca="1" si="421"/>
        <v>-</v>
      </c>
      <c r="ADM105" s="545" t="b">
        <f t="shared" ca="1" si="421"/>
        <v>1</v>
      </c>
      <c r="ADN105" s="545" t="str">
        <f t="shared" ca="1" si="421"/>
        <v>-</v>
      </c>
      <c r="ADO105" s="545" t="str">
        <f t="shared" ca="1" si="422"/>
        <v>-</v>
      </c>
      <c r="ADP105" s="545" t="str">
        <f t="shared" ca="1" si="422"/>
        <v>-</v>
      </c>
      <c r="ADQ105" s="545" t="str">
        <f t="shared" ca="1" si="422"/>
        <v>-</v>
      </c>
      <c r="ADR105" s="545" t="str">
        <f t="shared" ca="1" si="422"/>
        <v>-</v>
      </c>
      <c r="ADS105" s="545" t="str">
        <f t="shared" ca="1" si="422"/>
        <v>-</v>
      </c>
      <c r="ADT105" s="545" t="str">
        <f t="shared" ca="1" si="422"/>
        <v>-</v>
      </c>
      <c r="ADU105" s="545" t="str">
        <f t="shared" ca="1" si="422"/>
        <v>-</v>
      </c>
      <c r="ADV105" s="545" t="str">
        <f t="shared" ca="1" si="422"/>
        <v>-</v>
      </c>
      <c r="ADW105" s="545" t="str">
        <f t="shared" ca="1" si="422"/>
        <v>-</v>
      </c>
      <c r="ADX105" s="545" t="str">
        <f t="shared" ca="1" si="422"/>
        <v>-</v>
      </c>
      <c r="ADY105" s="545" t="str">
        <f t="shared" ca="1" si="423"/>
        <v>-</v>
      </c>
      <c r="ADZ105" s="545" t="str">
        <f t="shared" ca="1" si="423"/>
        <v>-</v>
      </c>
      <c r="AEA105" s="545" t="str">
        <f t="shared" ca="1" si="423"/>
        <v>-</v>
      </c>
      <c r="AEB105" s="545" t="str">
        <f t="shared" ca="1" si="423"/>
        <v>-</v>
      </c>
      <c r="AEC105" s="545" t="str">
        <f t="shared" ca="1" si="423"/>
        <v>-</v>
      </c>
      <c r="AED105" s="545" t="str">
        <f t="shared" ca="1" si="423"/>
        <v>-</v>
      </c>
      <c r="AEE105" s="545" t="b">
        <f t="shared" ca="1" si="423"/>
        <v>1</v>
      </c>
      <c r="AEF105" s="545" t="str">
        <f t="shared" ca="1" si="423"/>
        <v>-</v>
      </c>
      <c r="AEG105" s="545" t="str">
        <f t="shared" ca="1" si="423"/>
        <v>-</v>
      </c>
      <c r="AEH105" s="545" t="str">
        <f t="shared" ca="1" si="423"/>
        <v>-</v>
      </c>
      <c r="AEI105" s="545" t="str">
        <f t="shared" ca="1" si="424"/>
        <v>-</v>
      </c>
      <c r="AEJ105" s="545" t="str">
        <f t="shared" ca="1" si="424"/>
        <v>-</v>
      </c>
      <c r="AEK105" s="545" t="str">
        <f t="shared" ca="1" si="424"/>
        <v>-</v>
      </c>
      <c r="AEL105" s="545" t="str">
        <f t="shared" ca="1" si="424"/>
        <v>-</v>
      </c>
      <c r="AEM105" s="545" t="str">
        <f t="shared" ca="1" si="424"/>
        <v>-</v>
      </c>
      <c r="AEN105" s="545" t="str">
        <f t="shared" ca="1" si="424"/>
        <v>-</v>
      </c>
      <c r="AEO105" s="545" t="str">
        <f t="shared" ca="1" si="424"/>
        <v>-</v>
      </c>
      <c r="AEP105" s="545" t="str">
        <f t="shared" ca="1" si="424"/>
        <v>-</v>
      </c>
      <c r="AEQ105" s="545" t="str">
        <f t="shared" ca="1" si="424"/>
        <v>-</v>
      </c>
      <c r="AER105" s="545" t="str">
        <f t="shared" ca="1" si="424"/>
        <v>-</v>
      </c>
      <c r="AES105" s="545" t="str">
        <f t="shared" ca="1" si="425"/>
        <v>-</v>
      </c>
      <c r="AET105" s="545" t="str">
        <f t="shared" ca="1" si="425"/>
        <v>-</v>
      </c>
      <c r="AEU105" s="545" t="str">
        <f t="shared" ca="1" si="425"/>
        <v>-</v>
      </c>
      <c r="AEV105" s="545" t="str">
        <f t="shared" ca="1" si="425"/>
        <v>-</v>
      </c>
      <c r="AEW105" s="545" t="b">
        <f t="shared" ca="1" si="425"/>
        <v>1</v>
      </c>
      <c r="AEX105" s="535" cm="1">
        <f t="array" aca="1" ref="AEX105" ca="1">INDEX(AEX$13:AEX104,$B105+1,1)</f>
        <v>0</v>
      </c>
      <c r="AEY105" s="483">
        <v>0</v>
      </c>
    </row>
    <row r="106" spans="1:831" outlineLevel="2">
      <c r="A106" s="18">
        <f t="shared" si="221"/>
        <v>93</v>
      </c>
      <c r="B106" s="191">
        <f t="shared" ca="1" si="343"/>
        <v>51</v>
      </c>
      <c r="C106" s="458">
        <f t="shared" ca="1" si="225"/>
        <v>1200</v>
      </c>
      <c r="D106" s="119" t="str">
        <f t="shared" ca="1" si="226"/>
        <v>GSW</v>
      </c>
      <c r="E106" t="b">
        <v>0</v>
      </c>
      <c r="F106" t="b">
        <v>0</v>
      </c>
      <c r="G106" t="b">
        <f t="shared" si="447"/>
        <v>0</v>
      </c>
      <c r="H106" s="191">
        <f t="shared" ca="1" si="338"/>
        <v>42</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4</v>
      </c>
      <c r="N106" s="535" cm="1">
        <f t="array" aca="1" ref="N106" ca="1">INDEX(N$13:N105,$B106+1,1)</f>
        <v>3</v>
      </c>
      <c r="O106" s="535" cm="1">
        <f t="array" aca="1" ref="O106" ca="1">INDEX(O$13:O105,$B106+1,1)</f>
        <v>2</v>
      </c>
      <c r="P106" s="535" cm="1">
        <f t="array" aca="1" ref="P106" ca="1">INDEX(P$13:P105,$B106+1,1)</f>
        <v>0</v>
      </c>
      <c r="Q106" s="535" cm="1">
        <f t="array" aca="1" ref="Q106" ca="1">INDEX(Q$13:Q105,$B106+1,1)</f>
        <v>1</v>
      </c>
      <c r="R106" s="535" cm="1">
        <f t="array" aca="1" ref="R106" ca="1">INDEX(R$13:R105,$B106+1,1)</f>
        <v>1</v>
      </c>
      <c r="S106" s="535" cm="1">
        <f t="array" aca="1" ref="S106" ca="1">INDEX(S$13:S105,$B106+1,1)</f>
        <v>1</v>
      </c>
      <c r="T106" s="411">
        <f t="shared" ca="1" si="228"/>
        <v>2</v>
      </c>
      <c r="U106" s="411">
        <f t="shared" ca="1" si="228"/>
        <v>2</v>
      </c>
      <c r="V106" s="411">
        <f t="shared" ca="1" si="229"/>
        <v>2</v>
      </c>
      <c r="W106" s="777" t="b">
        <f t="shared" ca="1" si="230"/>
        <v>1</v>
      </c>
      <c r="X106" s="777" t="b">
        <f t="shared" ca="1" si="230"/>
        <v>1</v>
      </c>
      <c r="Y106" s="777" t="b">
        <f t="shared" ca="1" si="230"/>
        <v>1</v>
      </c>
      <c r="Z106" s="796" t="b" cm="1">
        <f t="array" aca="1" ref="Z106" ca="1">INDEX(Z$13:Z105,$B106+1,1)</f>
        <v>0</v>
      </c>
      <c r="AA106" s="411">
        <f t="shared" ca="1" si="328"/>
        <v>6</v>
      </c>
      <c r="AB106" s="411">
        <f t="shared" ca="1" si="231"/>
        <v>6</v>
      </c>
      <c r="AC106" s="535" cm="1">
        <f t="array" aca="1" ref="AC106" ca="1">INDEX(AC$13:AC105,$B106+1,1)</f>
        <v>6</v>
      </c>
      <c r="AD106" s="535" cm="1">
        <f t="array" aca="1" ref="AD106" ca="1">INDEX(AD$13:AD105,$B106+1,1)</f>
        <v>6</v>
      </c>
      <c r="AE106" s="535" cm="1">
        <f t="array" aca="1" ref="AE106" ca="1">INDEX(AE$13:AE105,$B106+1,1)</f>
        <v>0</v>
      </c>
      <c r="AF106" s="535" cm="1">
        <f t="array" aca="1" ref="AF106" ca="1">INDEX(AF$13:AF105,$B106+1,1)</f>
        <v>0</v>
      </c>
      <c r="AG106" s="535" cm="1">
        <f t="array" aca="1" ref="AG106" ca="1">INDEX(AG$13:AG105,$B106+1,1)</f>
        <v>0</v>
      </c>
      <c r="AH106" s="535" cm="1">
        <f t="array" aca="1" ref="AH106" ca="1">INDEX(AH$13:AH105,$B106+1,1)</f>
        <v>0</v>
      </c>
      <c r="AI106" s="87">
        <f t="shared" ca="1" si="350"/>
        <v>2</v>
      </c>
      <c r="AJ106" s="87">
        <f ca="1">INDEX(CHOOSE($N106,DataAutumn!i.AdultDrys,DataWinter!i.AdultDrys,DataSpring!i.AdultDrys),1,$T106)</f>
        <v>1</v>
      </c>
      <c r="AK106" s="535" cm="1">
        <f t="array" aca="1" ref="AK106" ca="1">INDEX(AK$13:AK105,$B106+1,1)</f>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t="s">
        <v>2280</v>
      </c>
      <c r="BA106" s="312" t="str">
        <f ca="1">LEFT(BA105,LEN($BA$57))     &amp;    TEXT($H106," 00000 ")        &amp;      INDEX(i.ModelStructure,$I106,1)    &amp;" "
&amp; $D106                &amp;    " Past" &amp; TEXT($XV106,"??0%;;??0%;    ") &amp; IF($DK106=0," SFM","")&amp;IF($DK106=1," MFM","")&amp;IF($DK106=7," Mat","")&amp;IF($DQ106=TRUE,"&amp;BBT","    ")              &amp;      " TOL"&amp;INDEX(i.TOL_Desc,1,$N106)
&amp; " Scan"&amp;$AK106       &amp;    CHOOSE($K106+1," CFS"," GFS"," NFS")
&amp; " RR"&amp;TEXT(SUM($FD106:$FE106),"+00%;-00%;    ;@")
&amp; " EL"&amp;IF($EZ106="-","_Opt",TEXT($EZ106,"000%"))
&amp; " Emptys_"&amp;CHOOSE($AI106,"Free  ","Retain","Sell  ","Single")
&amp; " ("&amp;IF(OR($ZH106,AND($ZH106="-",$DD106)),"P","E")   &amp;IF(OR($ZJ106,AND($ZJ106="-",$DE106)),"T","t")        &amp;     "_F"&amp;IF($AAG106&lt;&gt;FALSE,3,0)+COUNTIF($ZY106:$AAC106,TRUE)+COUNTIF($BV106:$BW106,"&gt;0")&amp;IF($AAE106&lt;&gt;FALSE,3,0)+COUNTIF($BV106:$BW106,"&gt;0")&amp;"N"&amp;IF($AAJ106&lt;&gt;"-",$AAJ106,$DI106)&amp;IF($AAK106&lt;&gt;"-",$AAK106,$DJ106)&amp;"L"&amp;$AAV106&amp;$AAW106&amp;")"</f>
        <v>GHG 00042 SE GSW Past 35% MFM     TOLSpr Scan2 GFS RR+01% EL000% Emptys_Retain (PT_F33N11L11)</v>
      </c>
      <c r="BB106" s="8" t="str">
        <f ca="1">IF(COUNTIF($BA$13:$BA106,$BA106)=1,"-","Dup")</f>
        <v>-</v>
      </c>
      <c r="BC106" s="18"/>
      <c r="BD106" s="535" t="str" cm="1">
        <f t="array" aca="1" ref="BD106" ca="1">INDEX(BD$13:BD105,$B106+1,1)</f>
        <v>-</v>
      </c>
      <c r="BE106" s="535" t="str" cm="1">
        <f t="array" aca="1" ref="BE106" ca="1">INDEX(BE$13:BE105,$B106+1,1)</f>
        <v>-</v>
      </c>
      <c r="BF106" s="535" t="str" cm="1">
        <f t="array" aca="1" ref="BF106" ca="1">INDEX(BF$13:BF105,$B106+1,1)</f>
        <v>-</v>
      </c>
      <c r="BG106" s="535" t="str" cm="1">
        <f t="array" aca="1" ref="BG106" ca="1">INDEX(BG$13:BG105,$B106+1,1)</f>
        <v>-</v>
      </c>
      <c r="BH106" s="535" t="str" cm="1">
        <f t="array" aca="1" ref="BH106" ca="1">INDEX(BH$13:BH105,$B106+1,1)</f>
        <v>-</v>
      </c>
      <c r="BI106" s="535" t="str" cm="1">
        <f t="array" aca="1" ref="BI106" ca="1">INDEX(BI$13:BI105,$B106+1,1)</f>
        <v>-</v>
      </c>
      <c r="BJ106" s="535" t="str" cm="1">
        <f t="array" aca="1" ref="BJ106" ca="1">INDEX(BJ$13:BJ105,$B106+1,1)</f>
        <v>-</v>
      </c>
      <c r="BK106" s="535" t="str" cm="1">
        <f t="array" aca="1" ref="BK106" ca="1">INDEX(BK$13:BK105,$B106+1,1)</f>
        <v>-</v>
      </c>
      <c r="BL106" s="535" t="str" cm="1">
        <f t="array" aca="1" ref="BL106" ca="1">INDEX(BL$13:BL105,$B106+1,1)</f>
        <v>-</v>
      </c>
      <c r="BM106" s="18"/>
      <c r="BN106" s="411" t="b">
        <f t="shared" ca="1" si="460"/>
        <v>1</v>
      </c>
      <c r="BO106" s="411" t="str">
        <f t="shared" ca="1" si="460"/>
        <v>-</v>
      </c>
      <c r="BP106" s="411" t="b">
        <f t="shared" ca="1" si="460"/>
        <v>0</v>
      </c>
      <c r="BQ106" s="411" t="str">
        <f t="shared" ca="1" si="460"/>
        <v>-</v>
      </c>
      <c r="BR106" s="411" t="str">
        <f t="shared" ca="1" si="460"/>
        <v>-</v>
      </c>
      <c r="BS106" s="411" t="str">
        <f t="shared" ca="1" si="460"/>
        <v>-</v>
      </c>
      <c r="BT106" s="411" t="str">
        <f t="shared" ca="1" si="460"/>
        <v>-</v>
      </c>
      <c r="BU106" s="411" t="str">
        <f t="shared" ca="1" si="460"/>
        <v>-</v>
      </c>
      <c r="BV106" s="411" t="str">
        <f t="shared" ca="1" si="460"/>
        <v>-</v>
      </c>
      <c r="BW106" s="411" t="str">
        <f t="shared" ca="1" si="460"/>
        <v>-</v>
      </c>
      <c r="BX106" s="411" t="str">
        <f t="shared" ca="1" si="460"/>
        <v>-</v>
      </c>
      <c r="BY106" s="411" t="str">
        <f t="shared" ca="1" si="460"/>
        <v>-</v>
      </c>
      <c r="BZ106" s="411" t="b">
        <f t="shared" ca="1" si="460"/>
        <v>0</v>
      </c>
      <c r="CA106" s="87">
        <f t="shared" ca="1" si="460"/>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233"/>
        <v>-</v>
      </c>
      <c r="CI106" s="411">
        <f t="shared" ca="1" si="234"/>
        <v>1</v>
      </c>
      <c r="CJ106" s="411">
        <f t="shared" ca="1" si="234"/>
        <v>1</v>
      </c>
      <c r="CK106" s="535" t="str" cm="1">
        <f t="array" aca="1" ref="CK106" ca="1">INDEX(CK$13:CK105,$B106+1,1)</f>
        <v>-</v>
      </c>
      <c r="CL106" s="535" t="str" cm="1">
        <f t="array" aca="1" ref="CL106" ca="1">INDEX(CL$13:CL105,$B106+1,1)</f>
        <v>-</v>
      </c>
      <c r="CM106" s="535" t="str" cm="1">
        <f t="array" aca="1" ref="CM106" ca="1">INDEX(CM$13:CM105,$B106+1,1)</f>
        <v>-</v>
      </c>
      <c r="CN106" s="411" t="str">
        <f t="shared" ca="1" si="235"/>
        <v>-</v>
      </c>
      <c r="CO106" s="411">
        <f t="shared" ca="1" si="236"/>
        <v>1</v>
      </c>
      <c r="CP106" s="411">
        <f t="shared" ca="1" si="236"/>
        <v>1</v>
      </c>
      <c r="CQ106" s="535" t="str" cm="1">
        <f t="array" aca="1" ref="CQ106" ca="1">INDEX(CQ$13:CQ105,$B106+1,1)</f>
        <v>-</v>
      </c>
      <c r="CR106" s="411" t="str">
        <f t="shared" ca="1" si="237"/>
        <v>-</v>
      </c>
      <c r="CS106" s="411">
        <f t="shared" ca="1" si="238"/>
        <v>1</v>
      </c>
      <c r="CT106" s="535" t="str" cm="1">
        <f t="array" aca="1" ref="CT106" ca="1">INDEX(CT$13:CT105,$B106+1,1)</f>
        <v>-</v>
      </c>
      <c r="CU106" s="535" t="str" cm="1">
        <f t="array" aca="1" ref="CU106" ca="1">INDEX(CU$13:CU105,$B106+1,1)</f>
        <v>-</v>
      </c>
      <c r="CV106" s="411">
        <f t="shared" ca="1" si="239"/>
        <v>1</v>
      </c>
      <c r="CW106" s="535" t="str" cm="1">
        <f t="array" aca="1" ref="CW106" ca="1">INDEX(CW$13:CW105,$B106+1,1)</f>
        <v>-</v>
      </c>
      <c r="CX106" s="411" t="str">
        <f t="shared" ca="1" si="240"/>
        <v>-</v>
      </c>
      <c r="CY106" s="411">
        <f t="shared" ca="1" si="241"/>
        <v>1</v>
      </c>
      <c r="CZ106" s="411">
        <f t="shared" ca="1" si="241"/>
        <v>1</v>
      </c>
      <c r="DA106" s="535" cm="1">
        <f t="array" aca="1" ref="DA106" ca="1">INDEX(DA$13:DA105,$B106+1,1)</f>
        <v>720</v>
      </c>
      <c r="DB106" s="535" cm="1">
        <f t="array" aca="1" ref="DB106" ca="1">INDEX(DB$13:DB105,$B106+1,1)</f>
        <v>720</v>
      </c>
      <c r="DC106" s="18"/>
      <c r="DD106" s="535" t="b" cm="1">
        <f t="array" aca="1" ref="DD106" ca="1">INDEX(DD$13:DD105,$B106+1,1)</f>
        <v>1</v>
      </c>
      <c r="DE106" s="535" t="b" cm="1">
        <f t="array" aca="1" ref="DE106" ca="1">INDEX(DE$13:DE105,$B106+1,1)</f>
        <v>1</v>
      </c>
      <c r="DF106" s="535" t="b" cm="1">
        <f t="array" aca="1" ref="DF106" ca="1">INDEX(DF$13:DF105,$B106+1,1)</f>
        <v>1</v>
      </c>
      <c r="DG106" s="87">
        <f t="shared" ca="1" si="329"/>
        <v>0</v>
      </c>
      <c r="DH106" s="804" cm="1">
        <f t="array" aca="1" ref="DH106" ca="1">VALUE(IFERROR(VALUE($K106),0) &amp; _xlfn.SWITCH($CD106,"-",4,$CD106) &amp; $L106 &amp; $T106 &amp; "00" &amp; $N106 &amp; $AK106 &amp; $R106 &amp; _xlfn.SWITCH($AM106,3,1,$AM106) &amp; _xlfn.SWITCH($M106,4,0,$M106) &amp; _xlfn.SWITCH($AD106,6,1,$AD106))</f>
        <v>142200321201</v>
      </c>
      <c r="DI106" s="535" cm="1">
        <f t="array" aca="1" ref="DI106" ca="1">INDEX(DI$13:DI105,$B106+1,1)</f>
        <v>1</v>
      </c>
      <c r="DJ106" s="535" cm="1">
        <f t="array" aca="1" ref="DJ106" ca="1">INDEX(DJ$13:DJ105,$B106+1,1)</f>
        <v>1</v>
      </c>
      <c r="DK106" s="411">
        <f t="shared" ca="1" si="242"/>
        <v>1</v>
      </c>
      <c r="DL106" s="411">
        <f t="shared" ca="1" si="242"/>
        <v>60</v>
      </c>
      <c r="DM106" s="411" t="str">
        <f t="shared" ca="1" si="242"/>
        <v>-</v>
      </c>
      <c r="DN106" s="411" t="str">
        <f t="shared" ref="DN106:DP106" ca="1" si="461">INDEX(i.Genotype,$U106,DN$6)</f>
        <v>-</v>
      </c>
      <c r="DO106" s="411" t="str">
        <f t="shared" ca="1" si="461"/>
        <v>-</v>
      </c>
      <c r="DP106" s="411" t="str">
        <f t="shared" ca="1" si="461"/>
        <v>-</v>
      </c>
      <c r="DQ106" s="411" t="b">
        <f t="shared" ca="1" si="243"/>
        <v>0</v>
      </c>
      <c r="DR106" s="411" t="str">
        <f t="shared" ca="1" si="441"/>
        <v>-</v>
      </c>
      <c r="DS106" s="411" t="str">
        <f t="shared" ca="1" si="441"/>
        <v>-</v>
      </c>
      <c r="DT106" s="411" t="str">
        <f t="shared" ca="1" si="441"/>
        <v>-</v>
      </c>
      <c r="DU106" s="411" t="str">
        <f t="shared" ca="1" si="441"/>
        <v>-</v>
      </c>
      <c r="DV106" s="411">
        <f t="shared" ca="1" si="441"/>
        <v>500</v>
      </c>
      <c r="DW106" s="411">
        <f t="shared" ca="1" si="441"/>
        <v>500</v>
      </c>
      <c r="DX106" s="411" t="str">
        <f t="shared" ca="1" si="441"/>
        <v>-</v>
      </c>
      <c r="DY106" s="411" t="str">
        <f t="shared" ca="1" si="441"/>
        <v>-</v>
      </c>
      <c r="DZ106" s="411" t="str">
        <f t="shared" ca="1" si="441"/>
        <v>-</v>
      </c>
      <c r="EA106" s="411" t="str">
        <f t="shared" ca="1" si="441"/>
        <v>-</v>
      </c>
      <c r="EB106" s="411" t="str">
        <f t="shared" ca="1" si="441"/>
        <v>-</v>
      </c>
      <c r="EC106" s="535" cm="1">
        <f t="array" aca="1" ref="EC106" ca="1">INDEX(EC$13:EC105,$B106+1,1)</f>
        <v>0</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535" cm="1">
        <f t="array" aca="1" ref="EN106" ca="1">INDEX(EN$13:EN105,$B106+1,1)</f>
        <v>999999</v>
      </c>
      <c r="EO106" s="535" cm="1">
        <f t="array" aca="1" ref="EO106" ca="1">INDEX(EO$13:EO105,$B106+1,1)</f>
        <v>999999</v>
      </c>
      <c r="EP106" s="782">
        <f t="shared" ca="1" si="246"/>
        <v>0</v>
      </c>
      <c r="EQ106" s="782">
        <f t="shared" ca="1" si="246"/>
        <v>0</v>
      </c>
      <c r="ER106" s="782">
        <f t="shared" ca="1" si="246"/>
        <v>999999</v>
      </c>
      <c r="ES106" s="800" t="str">
        <f t="shared" ca="1" si="330"/>
        <v>-</v>
      </c>
      <c r="ET106" s="800" t="str">
        <f t="shared" ca="1" si="247"/>
        <v>-</v>
      </c>
      <c r="EU106" s="801" t="str">
        <f t="shared" ca="1" si="248"/>
        <v>-</v>
      </c>
      <c r="EV106" s="802" t="str">
        <f t="shared" ca="1" si="449"/>
        <v>-</v>
      </c>
      <c r="EW106" s="781">
        <f t="shared" ca="1" si="249"/>
        <v>999999</v>
      </c>
      <c r="EX106" s="779">
        <f t="shared" ca="1" si="332"/>
        <v>999999</v>
      </c>
      <c r="EY106" s="780">
        <f t="shared" ca="1" si="333"/>
        <v>999999</v>
      </c>
      <c r="EZ106" s="727" cm="1">
        <f t="array" aca="1" ref="EZ106" ca="1">INDEX(i.ELMated,$AB106+1,1)</f>
        <v>0</v>
      </c>
      <c r="FA106" s="728" cm="1">
        <f t="array" aca="1" ref="FA106" ca="1">INDEX(i.ELMatedEst,$AA106+1,$T106)</f>
        <v>0</v>
      </c>
      <c r="FB106" s="535" t="str" cm="1">
        <f t="array" aca="1" ref="FB106" ca="1">INDEX(FB$13:FB105,$B106+1,1)</f>
        <v>-</v>
      </c>
      <c r="FC106" s="535" t="str" cm="1">
        <f t="array" aca="1" ref="FC106" ca="1">INDEX(FC$13:FC105,$B106+1,1)</f>
        <v>-</v>
      </c>
      <c r="FD106" s="664">
        <f t="shared" ca="1" si="250"/>
        <v>0</v>
      </c>
      <c r="FE106" s="666">
        <f t="shared" ca="1" si="251"/>
        <v>5.0000000000000001E-3</v>
      </c>
      <c r="FF106" s="191">
        <f t="shared" ca="1" si="339"/>
        <v>0.95</v>
      </c>
      <c r="FG106" s="667">
        <f t="shared" ca="1" si="252"/>
        <v>0.12</v>
      </c>
      <c r="FH106" s="667">
        <f ca="1">INDEX(CHOOSE($N106,DataAutumn!i.EL_PropnSold,DataWinter!i.EL_PropnSold,DataSpring!i.EL_PropnSold),$AI106,$T106)*INDEX(i.ELMatedEst,$AB106+1,$T106)*i.dAdultRR_ELPropSold
+INDEX(i.dryman,($AJ106-1)*4+$AI106,FH$7)</f>
        <v>0</v>
      </c>
      <c r="FI106" s="667">
        <f ca="1">INDEX(CHOOSE($N106,DataAutumn!i.EL_PropnSold,DataWinter!i.EL_PropnSold,DataSpring!i.EL_PropnSold),$AI106,$T106)*INDEX(i.ELMatedEst,$AB106+1,$T106)*i.dAdultRR_ELPropSold
+INDEX(i.dryman,($AJ106-1)*4+$AI106,FI$7)</f>
        <v>3.125E-2</v>
      </c>
      <c r="FJ106" s="667">
        <f ca="1">INDEX(CHOOSE($N106,DataAutumn!i.EL_PropnSold,DataWinter!i.EL_PropnSold,DataSpring!i.EL_PropnSold),$AI106,$T106)*INDEX(i.ELMatedEst,$AB106+1,$T106)*i.dAdultRR_ELPropSold
+INDEX(i.dryman,($AJ106-1)*4+$AI106,FJ$7)</f>
        <v>3.125E-2</v>
      </c>
      <c r="FK106" s="667">
        <f ca="1">INDEX(CHOOSE($N106,DataAutumn!i.EL_PropnSold,DataWinter!i.EL_PropnSold,DataSpring!i.EL_PropnSold),$AI106,$T106)*INDEX(i.ELMatedEst,$AB106+1,$T106)*i.dAdultRR_ELPropSold
+INDEX(i.dryman,($AJ106-1)*4+$AI106,FK$7)</f>
        <v>3.125E-2</v>
      </c>
      <c r="FL106" s="668">
        <f ca="1">INDEX(CHOOSE($N106,DataAutumn!i.EL_PropnSold,DataWinter!i.EL_PropnSold,DataSpring!i.EL_PropnSold),$AI106,$T106)*INDEX(i.ELMatedEst,$AB106+1,$T106)*i.dAdultLSurv_ELPropSold</f>
        <v>0</v>
      </c>
      <c r="FM106" s="666" t="b">
        <f t="shared" ca="1" si="253"/>
        <v>0</v>
      </c>
      <c r="FN106" s="666" t="b">
        <f t="shared" ca="1" si="253"/>
        <v>0</v>
      </c>
      <c r="FO106" s="716" t="b">
        <f t="shared" ca="1" si="254"/>
        <v>1</v>
      </c>
      <c r="FP106" s="666" t="b">
        <f t="shared" ca="1" si="253"/>
        <v>0</v>
      </c>
      <c r="FQ106" s="668">
        <f t="shared" ca="1" si="255"/>
        <v>1</v>
      </c>
      <c r="FR106" s="669">
        <f t="shared" ca="1" si="256"/>
        <v>0</v>
      </c>
      <c r="FS106" s="670" t="b">
        <f t="shared" ca="1" si="257"/>
        <v>0</v>
      </c>
      <c r="FT106" s="665" t="b">
        <f t="shared" ca="1" si="258"/>
        <v>0</v>
      </c>
      <c r="FU106" s="411" t="b">
        <f t="shared" ca="1" si="258"/>
        <v>0</v>
      </c>
      <c r="FV106" s="411" t="b">
        <f t="shared" ca="1" si="258"/>
        <v>1</v>
      </c>
      <c r="FW106" s="87">
        <f t="shared" ca="1" si="259"/>
        <v>2</v>
      </c>
      <c r="FX106" s="87">
        <f t="shared" ca="1" si="259"/>
        <v>2</v>
      </c>
      <c r="FY106" s="411">
        <f t="shared" ca="1" si="260"/>
        <v>1</v>
      </c>
      <c r="FZ106" s="411">
        <f t="shared" ca="1" si="261"/>
        <v>1</v>
      </c>
      <c r="GA106" s="411">
        <f t="shared" ca="1" si="261"/>
        <v>1</v>
      </c>
      <c r="GB106" s="411">
        <f t="shared" ca="1" si="262"/>
        <v>1</v>
      </c>
      <c r="GC106" s="411">
        <f t="shared" ca="1" si="263"/>
        <v>0.35</v>
      </c>
      <c r="GD106" s="411" t="b">
        <f t="shared" ca="1" si="263"/>
        <v>1</v>
      </c>
      <c r="GE106" s="411" t="b">
        <f t="shared" ca="1" si="263"/>
        <v>0</v>
      </c>
      <c r="GF106" s="411" t="b">
        <f t="shared" ca="1" si="263"/>
        <v>0</v>
      </c>
      <c r="GG106" s="411" t="b">
        <f t="shared" ca="1" si="263"/>
        <v>0</v>
      </c>
      <c r="GH106" s="87">
        <f t="shared" ca="1" si="443"/>
        <v>1</v>
      </c>
      <c r="GI106" s="87">
        <f t="shared" ca="1" si="443"/>
        <v>1</v>
      </c>
      <c r="GJ106" s="87">
        <f t="shared" ca="1" si="443"/>
        <v>1</v>
      </c>
      <c r="GK106" s="87">
        <f t="shared" ca="1" si="443"/>
        <v>1</v>
      </c>
      <c r="GL106" s="87">
        <f t="shared" ca="1" si="443"/>
        <v>1</v>
      </c>
      <c r="GM106" s="87">
        <f t="shared" ca="1" si="443"/>
        <v>1</v>
      </c>
      <c r="GN106" s="87">
        <f t="shared" ca="1" si="443"/>
        <v>1</v>
      </c>
      <c r="GO106" s="87">
        <f t="shared" ca="1" si="443"/>
        <v>1</v>
      </c>
      <c r="GP106" s="535" cm="1">
        <f t="array" aca="1" ref="GP106" ca="1">INDEX(GP$13:GP105,$B106+1,1)</f>
        <v>0</v>
      </c>
      <c r="GQ106" s="535" cm="1">
        <f t="array" aca="1" ref="GQ106" ca="1">INDEX(GQ$13:GQ105,$B106+1,1)</f>
        <v>0</v>
      </c>
      <c r="GR106" s="535" cm="1">
        <f t="array" aca="1" ref="GR106" ca="1">INDEX(GR$13:GR105,$B106+1,1)</f>
        <v>0</v>
      </c>
      <c r="GS106" s="535" cm="1">
        <f t="array" aca="1" ref="GS106" ca="1">INDEX(GS$13:GS105,$B106+1,1)</f>
        <v>0</v>
      </c>
      <c r="GT106" s="411" cm="1">
        <f t="array" aca="1" ref="GT106" ca="1">INDEX(i.dse_type,1,$L106)</f>
        <v>0</v>
      </c>
      <c r="GU106" s="535" t="str" cm="1">
        <f t="array" aca="1" ref="GU106" ca="1">INDEX(GU$13:GU105,$B106+1,1)</f>
        <v>-</v>
      </c>
      <c r="GV106" s="535" t="str" cm="1">
        <f t="array" aca="1" ref="GV106" ca="1">INDEX(GV$13:GV105,$B106+1,1)</f>
        <v>-</v>
      </c>
      <c r="GW106" s="535" t="str" cm="1">
        <f t="array" aca="1" ref="GW106" ca="1">INDEX(GW$13:GW105,$B106+1,1)</f>
        <v>-</v>
      </c>
      <c r="GX106" s="18"/>
      <c r="GY106" s="535" t="str" cm="1">
        <f t="array" aca="1" ref="GY106" ca="1">INDEX(GY$13:GY105,$B106+1,1)</f>
        <v>-</v>
      </c>
      <c r="GZ106" s="535" t="str" cm="1">
        <f t="array" aca="1" ref="GZ106" ca="1">INDEX(GZ$13:GZ105,$B106+1,1)</f>
        <v>-</v>
      </c>
      <c r="HA106" s="535" t="str" cm="1">
        <f t="array" aca="1" ref="HA106" ca="1">INDEX(HA$13:HA105,$B106+1,1)</f>
        <v>-</v>
      </c>
      <c r="HB106" s="411">
        <f t="shared" si="334"/>
        <v>0</v>
      </c>
      <c r="HC106" s="535" t="str" cm="1">
        <f t="array" aca="1" ref="HC106" ca="1">INDEX(HC$13:HC105,$B106+1,1)</f>
        <v>-</v>
      </c>
      <c r="HD106" s="535" cm="1">
        <f t="array" aca="1" ref="HD106" ca="1">INDEX(HD$13:HD105,$B106+1,1)</f>
        <v>1</v>
      </c>
      <c r="HE106" s="535" cm="1">
        <f t="array" aca="1" ref="HE106" ca="1">INDEX(HE$13:HE105,$B106+1,1)</f>
        <v>1</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535" t="str" cm="1">
        <f t="array" aca="1" ref="HU106" ca="1">INDEX(HU$13:HU105,$B106+1,1)</f>
        <v>-</v>
      </c>
      <c r="HV106" s="535" t="str" cm="1">
        <f t="array" aca="1" ref="HV106" ca="1">INDEX(HV$13:HV105,$B106+1,1)</f>
        <v>-</v>
      </c>
      <c r="HW106" s="535" t="str" cm="1">
        <f t="array" aca="1" ref="HW106" ca="1">INDEX(HW$13:HW105,$B106+1,1)</f>
        <v>-</v>
      </c>
      <c r="HX106" s="535" t="str" cm="1">
        <f t="array" aca="1" ref="HX106" ca="1">INDEX(HX$13:HX105,$B106+1,1)</f>
        <v>-</v>
      </c>
      <c r="HY106" s="535" t="str" cm="1">
        <f t="array" aca="1" ref="HY106" ca="1">INDEX(HY$13:HY105,$B106+1,1)</f>
        <v>-</v>
      </c>
      <c r="HZ106" s="535" t="str" cm="1">
        <f t="array" aca="1" ref="HZ106" ca="1">INDEX(HZ$13:HZ105,$B106+1,1)</f>
        <v>-</v>
      </c>
      <c r="IA106" s="535" cm="1">
        <f t="array" aca="1" ref="IA106" ca="1">INDEX(IA$13:IA105,$B106+1,1)</f>
        <v>0</v>
      </c>
      <c r="IB106" s="535" t="str" cm="1">
        <f t="array" aca="1" ref="IB106" ca="1">INDEX(IB$13:IB105,$B106+1,1)</f>
        <v>-</v>
      </c>
      <c r="IC106" s="535" cm="1">
        <f t="array" aca="1" ref="IC106" ca="1">INDEX(IC$13:IC105,$B106+1,1)</f>
        <v>1</v>
      </c>
      <c r="ID106" s="727">
        <f t="shared" si="265"/>
        <v>0</v>
      </c>
      <c r="IE106" s="727">
        <f t="shared" si="265"/>
        <v>0</v>
      </c>
      <c r="IF106" s="727">
        <f t="shared" si="265"/>
        <v>0</v>
      </c>
      <c r="IG106" s="727">
        <f t="shared" si="266"/>
        <v>0</v>
      </c>
      <c r="IH106" s="727">
        <f t="shared" si="266"/>
        <v>0</v>
      </c>
      <c r="II106" s="727">
        <f t="shared" si="266"/>
        <v>0</v>
      </c>
      <c r="IJ106" s="535" cm="1">
        <f t="array" aca="1" ref="IJ106" ca="1">INDEX(IJ$13:IJ105,$B106+1,1)</f>
        <v>0</v>
      </c>
      <c r="IK106" s="727">
        <f t="shared" si="267"/>
        <v>1</v>
      </c>
      <c r="IL106" s="727">
        <f t="shared" si="267"/>
        <v>0</v>
      </c>
      <c r="IM106" s="727">
        <f t="shared" si="267"/>
        <v>0</v>
      </c>
      <c r="IN106" s="727">
        <f t="shared" si="267"/>
        <v>0</v>
      </c>
      <c r="IO106" s="535" cm="1">
        <f t="array" aca="1" ref="IO106" ca="1">INDEX(IO$13:IO105,$B106+1,1)</f>
        <v>0</v>
      </c>
      <c r="IP106" s="727">
        <f t="shared" si="267"/>
        <v>0</v>
      </c>
      <c r="IQ106" s="18"/>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t="str" cm="1">
        <f t="array" aca="1" ref="JB106" ca="1">INDEX(JB$13:JB105,$B106+1,1)</f>
        <v>-</v>
      </c>
      <c r="JC106" s="535" t="str" cm="1">
        <f t="array" aca="1" ref="JC106" ca="1">INDEX(JC$13:JC105,$B106+1,1)</f>
        <v>-</v>
      </c>
      <c r="JD106" s="535" t="str" cm="1">
        <f t="array" aca="1" ref="JD106" ca="1">INDEX(JD$13:JD105,$B106+1,1)</f>
        <v>-</v>
      </c>
      <c r="JE106" s="535" t="str" cm="1">
        <f t="array" aca="1" ref="JE106" ca="1">INDEX(JE$13:JE105,$B106+1,1)</f>
        <v>-</v>
      </c>
      <c r="JF106" s="535" t="str" cm="1">
        <f t="array" aca="1" ref="JF106" ca="1">INDEX(JF$13:JF105,$B106+1,1)</f>
        <v>-</v>
      </c>
      <c r="JG106" s="535" t="str" cm="1">
        <f t="array" aca="1" ref="JG106" ca="1">INDEX(JG$13:JG105,$B106+1,1)</f>
        <v>-</v>
      </c>
      <c r="JH106" s="535" cm="1">
        <f t="array" aca="1" ref="JH106" ca="1">INDEX(JH$13:JH105,$B106+1,1)</f>
        <v>0</v>
      </c>
      <c r="JI106" s="535" cm="1">
        <f t="array" aca="1" ref="JI106" ca="1">INDEX(JI$13:JI105,$B106+1,1)</f>
        <v>0</v>
      </c>
      <c r="JJ106" s="545" cm="1">
        <f t="array" aca="1" ref="JJ106" ca="1">IF(AND($N106=JJ$10,$AS106&lt;&gt;0),INDEX(i.LTWFeedLevels,$AS106,12),0)</f>
        <v>0</v>
      </c>
      <c r="JK106" s="630" cm="1">
        <f t="array" aca="1" ref="JK106" ca="1">IF(AND($N106=JK$10,$AT106&lt;&gt;0),INDEX(i.LTWFeedLevels,$AT106,12),0)</f>
        <v>0</v>
      </c>
      <c r="JL106" s="457">
        <f t="shared" ca="1" si="450"/>
        <v>0</v>
      </c>
      <c r="JM106" s="457">
        <f t="shared" ca="1" si="451"/>
        <v>0</v>
      </c>
      <c r="JN106" s="457">
        <f t="shared" ca="1" si="452"/>
        <v>0</v>
      </c>
      <c r="JO106" s="545" cm="1">
        <f t="array" aca="1" ref="JO106" ca="1">IF(AND($N106=JO$10,$AS106&lt;&gt;0),INDEX(i.LTWFeedLevels,$AS106,12),0)</f>
        <v>0</v>
      </c>
      <c r="JP106" s="630" cm="1">
        <f t="array" aca="1" ref="JP106" ca="1">IF(AND($N106=JP$10,$AT106&lt;&gt;0),INDEX(i.LTWFeedLevels,$AT106,12),0)</f>
        <v>0</v>
      </c>
      <c r="JQ106" s="457">
        <f t="shared" ca="1" si="453"/>
        <v>0</v>
      </c>
      <c r="JR106" s="457">
        <f t="shared" ca="1" si="454"/>
        <v>0</v>
      </c>
      <c r="JS106" s="457">
        <f t="shared" ca="1" si="455"/>
        <v>0</v>
      </c>
      <c r="JT106" s="545" cm="1">
        <f t="array" aca="1" ref="JT106" ca="1">IF(AND($N106=JT$10,$AS106&lt;&gt;0),INDEX(i.LTWFeedLevels,$AS106,12),0)</f>
        <v>0</v>
      </c>
      <c r="JU106" s="630" cm="1">
        <f t="array" aca="1" ref="JU106" ca="1">IF(AND($N106=JU$10,$AT106&lt;&gt;0),INDEX(i.LTWFeedLevels,$AT106,12),0)</f>
        <v>0</v>
      </c>
      <c r="JV106" s="457">
        <f t="shared" ca="1" si="456"/>
        <v>0</v>
      </c>
      <c r="JW106" s="457">
        <f t="shared" ca="1" si="457"/>
        <v>0</v>
      </c>
      <c r="JX106" s="457">
        <f t="shared" ca="1" si="458"/>
        <v>0</v>
      </c>
      <c r="JY106" s="189">
        <f t="shared" ca="1" si="437"/>
        <v>0</v>
      </c>
      <c r="JZ106" s="189">
        <f t="shared" ca="1" si="437"/>
        <v>0</v>
      </c>
      <c r="KA106" s="189">
        <f t="shared" ca="1" si="437"/>
        <v>0</v>
      </c>
      <c r="KB106" s="189">
        <f t="shared" ca="1" si="437"/>
        <v>0</v>
      </c>
      <c r="KC106" s="189">
        <f t="shared" ca="1" si="437"/>
        <v>0</v>
      </c>
      <c r="KD106" s="189">
        <f t="shared" ca="1" si="391"/>
        <v>0</v>
      </c>
      <c r="KE106" s="189">
        <f t="shared" ca="1" si="391"/>
        <v>0</v>
      </c>
      <c r="KF106" s="189">
        <f t="shared" ca="1" si="391"/>
        <v>0</v>
      </c>
      <c r="KG106" s="189">
        <f t="shared" ca="1" si="391"/>
        <v>0</v>
      </c>
      <c r="KH106" s="189">
        <f t="shared" ca="1" si="391"/>
        <v>0</v>
      </c>
      <c r="KI106" s="189">
        <f t="shared" ca="1" si="391"/>
        <v>0</v>
      </c>
      <c r="KJ106" s="189">
        <f t="shared" ca="1" si="391"/>
        <v>0</v>
      </c>
      <c r="KK106" s="189">
        <f t="shared" ca="1" si="391"/>
        <v>0</v>
      </c>
      <c r="KL106" s="189">
        <f t="shared" ca="1" si="391"/>
        <v>0</v>
      </c>
      <c r="KM106" s="189">
        <f t="shared" ca="1" si="391"/>
        <v>0</v>
      </c>
      <c r="KN106" s="189">
        <f t="shared" ca="1" si="392"/>
        <v>0</v>
      </c>
      <c r="KO106" s="189">
        <f t="shared" ca="1" si="392"/>
        <v>0</v>
      </c>
      <c r="KP106" s="189">
        <f t="shared" ca="1" si="392"/>
        <v>0</v>
      </c>
      <c r="KQ106" s="189">
        <f t="shared" ca="1" si="392"/>
        <v>0</v>
      </c>
      <c r="KR106" s="189">
        <f t="shared" ca="1" si="392"/>
        <v>0</v>
      </c>
      <c r="KS106" s="189">
        <f t="shared" ca="1" si="392"/>
        <v>0</v>
      </c>
      <c r="KT106" s="189">
        <f t="shared" ca="1" si="392"/>
        <v>0</v>
      </c>
      <c r="KU106" s="189">
        <f t="shared" ca="1" si="392"/>
        <v>0</v>
      </c>
      <c r="KV106" s="189">
        <f t="shared" ca="1" si="392"/>
        <v>0</v>
      </c>
      <c r="KW106" s="189">
        <f t="shared" ca="1" si="392"/>
        <v>0</v>
      </c>
      <c r="KX106" s="189">
        <f t="shared" ca="1" si="393"/>
        <v>0</v>
      </c>
      <c r="KY106" s="189">
        <f t="shared" ca="1" si="393"/>
        <v>0</v>
      </c>
      <c r="KZ106" s="189">
        <f t="shared" ca="1" si="393"/>
        <v>0</v>
      </c>
      <c r="LA106" s="189">
        <f t="shared" ca="1" si="393"/>
        <v>0</v>
      </c>
      <c r="LB106" s="189">
        <f t="shared" ca="1" si="393"/>
        <v>0</v>
      </c>
      <c r="LC106" s="189">
        <f t="shared" ca="1" si="393"/>
        <v>0</v>
      </c>
      <c r="LD106" s="189">
        <f t="shared" ca="1" si="393"/>
        <v>0</v>
      </c>
      <c r="LE106" s="189">
        <f t="shared" ca="1" si="393"/>
        <v>0</v>
      </c>
      <c r="LF106" s="189">
        <f t="shared" ca="1" si="393"/>
        <v>0</v>
      </c>
      <c r="LG106" s="189">
        <f t="shared" ca="1" si="393"/>
        <v>0</v>
      </c>
      <c r="LH106" s="189">
        <f t="shared" ca="1" si="394"/>
        <v>0</v>
      </c>
      <c r="LI106" s="189">
        <f t="shared" ca="1" si="394"/>
        <v>0</v>
      </c>
      <c r="LJ106" s="189">
        <f t="shared" ca="1" si="394"/>
        <v>0</v>
      </c>
      <c r="LK106" s="189">
        <f t="shared" ca="1" si="394"/>
        <v>0</v>
      </c>
      <c r="LL106" s="189">
        <f t="shared" ca="1" si="394"/>
        <v>0</v>
      </c>
      <c r="LM106" s="189">
        <f t="shared" ca="1" si="394"/>
        <v>0</v>
      </c>
      <c r="LN106" s="189">
        <f t="shared" ca="1" si="394"/>
        <v>0</v>
      </c>
      <c r="LO106" s="189">
        <f t="shared" ca="1" si="394"/>
        <v>0</v>
      </c>
      <c r="LP106" s="189">
        <f t="shared" ca="1" si="394"/>
        <v>0</v>
      </c>
      <c r="LQ106" s="189">
        <f t="shared" ca="1" si="394"/>
        <v>0</v>
      </c>
      <c r="LR106" s="189">
        <f t="shared" ca="1" si="394"/>
        <v>0</v>
      </c>
      <c r="LS106" s="189">
        <f t="shared" ca="1" si="394"/>
        <v>0</v>
      </c>
      <c r="LT106" s="189">
        <f t="shared" ca="1" si="394"/>
        <v>0</v>
      </c>
      <c r="LU106" s="189">
        <f t="shared" ca="1" si="394"/>
        <v>0</v>
      </c>
      <c r="LV106" s="189">
        <f t="shared" ca="1" si="394"/>
        <v>0</v>
      </c>
      <c r="LW106" s="189">
        <f t="shared" ca="1" si="394"/>
        <v>0</v>
      </c>
      <c r="LX106" s="189">
        <f t="shared" ref="LX106:MF110" ca="1" si="462">IF(AND($N106=LX$10,$AD106=LX$12),INDEX(i.FS_Strategy,INDEX($AE106:$AH106,1,LX$7)+1,LX$6),0)</f>
        <v>0</v>
      </c>
      <c r="LY106" s="189">
        <f t="shared" ca="1" si="462"/>
        <v>0</v>
      </c>
      <c r="LZ106" s="189">
        <f t="shared" ca="1" si="462"/>
        <v>0</v>
      </c>
      <c r="MA106" s="189">
        <f t="shared" ca="1" si="462"/>
        <v>0</v>
      </c>
      <c r="MB106" s="189">
        <f t="shared" ca="1" si="462"/>
        <v>0</v>
      </c>
      <c r="MC106" s="189">
        <f t="shared" ca="1" si="462"/>
        <v>0</v>
      </c>
      <c r="MD106" s="189">
        <f t="shared" ca="1" si="462"/>
        <v>0</v>
      </c>
      <c r="ME106" s="189">
        <f t="shared" ca="1" si="462"/>
        <v>0</v>
      </c>
      <c r="MF106" s="189">
        <f t="shared" ca="1" si="462"/>
        <v>0</v>
      </c>
      <c r="MG106" s="189">
        <f t="shared" ca="1" si="390"/>
        <v>0</v>
      </c>
      <c r="MH106" s="189">
        <f t="shared" ca="1" si="390"/>
        <v>0</v>
      </c>
      <c r="MI106" s="189">
        <f t="shared" ca="1" si="390"/>
        <v>0</v>
      </c>
      <c r="MJ106" s="189">
        <f t="shared" ca="1" si="390"/>
        <v>0</v>
      </c>
      <c r="MK106" s="189">
        <f t="shared" ca="1" si="390"/>
        <v>0</v>
      </c>
      <c r="ML106" s="189">
        <f t="shared" ca="1" si="390"/>
        <v>0</v>
      </c>
      <c r="MM106" s="189">
        <f t="shared" ca="1" si="390"/>
        <v>0</v>
      </c>
      <c r="MN106" s="189">
        <f t="shared" ca="1" si="390"/>
        <v>0</v>
      </c>
      <c r="MO106" s="189">
        <f t="shared" ca="1" si="390"/>
        <v>0</v>
      </c>
      <c r="MP106" s="189">
        <f t="shared" ca="1" si="388"/>
        <v>0</v>
      </c>
      <c r="MQ106" s="189">
        <f t="shared" ca="1" si="388"/>
        <v>0</v>
      </c>
      <c r="MR106" s="189">
        <f t="shared" ca="1" si="388"/>
        <v>0</v>
      </c>
      <c r="MS106" s="557">
        <f t="shared" ca="1" si="438"/>
        <v>0</v>
      </c>
      <c r="MT106" s="557">
        <f t="shared" ca="1" si="438"/>
        <v>0</v>
      </c>
      <c r="MU106" s="557">
        <f t="shared" ca="1" si="438"/>
        <v>0</v>
      </c>
      <c r="MV106" s="557">
        <f t="shared" ca="1" si="438"/>
        <v>0</v>
      </c>
      <c r="MW106" s="557">
        <f t="shared" ca="1" si="438"/>
        <v>0</v>
      </c>
      <c r="MX106" s="557">
        <f t="shared" ca="1" si="396"/>
        <v>0</v>
      </c>
      <c r="MY106" s="557">
        <f t="shared" ca="1" si="396"/>
        <v>0</v>
      </c>
      <c r="MZ106" s="557">
        <f t="shared" ca="1" si="396"/>
        <v>0</v>
      </c>
      <c r="NA106" s="557">
        <f t="shared" ca="1" si="396"/>
        <v>0</v>
      </c>
      <c r="NB106" s="557">
        <f t="shared" ca="1" si="396"/>
        <v>0</v>
      </c>
      <c r="NC106" s="557">
        <f t="shared" ca="1" si="396"/>
        <v>0</v>
      </c>
      <c r="ND106" s="557">
        <f t="shared" ca="1" si="396"/>
        <v>0</v>
      </c>
      <c r="NE106" s="557">
        <f t="shared" ca="1" si="396"/>
        <v>0</v>
      </c>
      <c r="NF106" s="557">
        <f t="shared" ca="1" si="396"/>
        <v>0</v>
      </c>
      <c r="NG106" s="557">
        <f t="shared" ca="1" si="396"/>
        <v>0</v>
      </c>
      <c r="NH106" s="557">
        <f t="shared" ca="1" si="397"/>
        <v>0</v>
      </c>
      <c r="NI106" s="557">
        <f t="shared" ca="1" si="397"/>
        <v>0</v>
      </c>
      <c r="NJ106" s="557">
        <f t="shared" ca="1" si="397"/>
        <v>0</v>
      </c>
      <c r="NK106" s="557">
        <f t="shared" ca="1" si="397"/>
        <v>0</v>
      </c>
      <c r="NL106" s="557">
        <f t="shared" ca="1" si="397"/>
        <v>0</v>
      </c>
      <c r="NM106" s="557">
        <f t="shared" ca="1" si="397"/>
        <v>0</v>
      </c>
      <c r="NN106" s="557">
        <f t="shared" ca="1" si="397"/>
        <v>0</v>
      </c>
      <c r="NO106" s="557">
        <f t="shared" ca="1" si="397"/>
        <v>0</v>
      </c>
      <c r="NP106" s="557">
        <f t="shared" ca="1" si="397"/>
        <v>0</v>
      </c>
      <c r="NQ106" s="557">
        <f t="shared" ca="1" si="397"/>
        <v>0</v>
      </c>
      <c r="NR106" s="557">
        <f t="shared" ca="1" si="398"/>
        <v>0</v>
      </c>
      <c r="NS106" s="557">
        <f t="shared" ca="1" si="398"/>
        <v>0</v>
      </c>
      <c r="NT106" s="557">
        <f t="shared" ca="1" si="398"/>
        <v>0</v>
      </c>
      <c r="NU106" s="557">
        <f t="shared" ca="1" si="398"/>
        <v>0</v>
      </c>
      <c r="NV106" s="557">
        <f t="shared" ca="1" si="398"/>
        <v>0</v>
      </c>
      <c r="NW106" s="557">
        <f t="shared" ca="1" si="398"/>
        <v>0</v>
      </c>
      <c r="NX106" s="557">
        <f t="shared" ca="1" si="398"/>
        <v>0</v>
      </c>
      <c r="NY106" s="557">
        <f t="shared" ca="1" si="398"/>
        <v>0</v>
      </c>
      <c r="NZ106" s="557">
        <f t="shared" ca="1" si="398"/>
        <v>0</v>
      </c>
      <c r="OA106" s="557">
        <f t="shared" ca="1" si="398"/>
        <v>0</v>
      </c>
      <c r="OB106" s="557">
        <f t="shared" ca="1" si="399"/>
        <v>0</v>
      </c>
      <c r="OC106" s="557">
        <f t="shared" ca="1" si="399"/>
        <v>0</v>
      </c>
      <c r="OD106" s="557">
        <f t="shared" ca="1" si="399"/>
        <v>0</v>
      </c>
      <c r="OE106" s="557">
        <f t="shared" ca="1" si="399"/>
        <v>0</v>
      </c>
      <c r="OF106" s="557">
        <f t="shared" ca="1" si="399"/>
        <v>0</v>
      </c>
      <c r="OG106" s="557">
        <f t="shared" ca="1" si="399"/>
        <v>0</v>
      </c>
      <c r="OH106" s="557">
        <f t="shared" ca="1" si="399"/>
        <v>0</v>
      </c>
      <c r="OI106" s="557">
        <f t="shared" ca="1" si="399"/>
        <v>0</v>
      </c>
      <c r="OJ106" s="557">
        <f t="shared" ca="1" si="399"/>
        <v>0</v>
      </c>
      <c r="OK106" s="557">
        <f t="shared" ca="1" si="399"/>
        <v>0</v>
      </c>
      <c r="OL106" s="557">
        <f t="shared" ca="1" si="400"/>
        <v>0</v>
      </c>
      <c r="OM106" s="557">
        <f t="shared" ca="1" si="400"/>
        <v>0</v>
      </c>
      <c r="ON106" s="557">
        <f t="shared" ca="1" si="400"/>
        <v>0</v>
      </c>
      <c r="OO106" s="557">
        <f t="shared" ca="1" si="400"/>
        <v>0</v>
      </c>
      <c r="OP106" s="557">
        <f t="shared" ca="1" si="400"/>
        <v>0</v>
      </c>
      <c r="OQ106" s="557">
        <f t="shared" ca="1" si="400"/>
        <v>0</v>
      </c>
      <c r="OR106" s="557">
        <f t="shared" ca="1" si="400"/>
        <v>0</v>
      </c>
      <c r="OS106" s="557">
        <f t="shared" ca="1" si="400"/>
        <v>0</v>
      </c>
      <c r="OT106" s="557">
        <f t="shared" ca="1" si="400"/>
        <v>0</v>
      </c>
      <c r="OU106" s="557">
        <f t="shared" ca="1" si="400"/>
        <v>0</v>
      </c>
      <c r="OV106" s="557">
        <f t="shared" ca="1" si="401"/>
        <v>0</v>
      </c>
      <c r="OW106" s="557">
        <f t="shared" ca="1" si="401"/>
        <v>0</v>
      </c>
      <c r="OX106" s="557">
        <f t="shared" ca="1" si="401"/>
        <v>0</v>
      </c>
      <c r="OY106" s="557">
        <f t="shared" ca="1" si="401"/>
        <v>0</v>
      </c>
      <c r="OZ106" s="557">
        <f t="shared" ca="1" si="401"/>
        <v>0</v>
      </c>
      <c r="PA106" s="557">
        <f t="shared" ca="1" si="401"/>
        <v>0</v>
      </c>
      <c r="PB106" s="557">
        <f t="shared" ca="1" si="401"/>
        <v>0</v>
      </c>
      <c r="PC106" s="557">
        <f t="shared" ca="1" si="401"/>
        <v>0</v>
      </c>
      <c r="PD106" s="557">
        <f t="shared" ca="1" si="401"/>
        <v>0</v>
      </c>
      <c r="PE106" s="557">
        <f t="shared" ca="1" si="401"/>
        <v>0</v>
      </c>
      <c r="PF106" s="557">
        <f t="shared" ca="1" si="402"/>
        <v>0</v>
      </c>
      <c r="PG106" s="557">
        <f t="shared" ca="1" si="402"/>
        <v>0</v>
      </c>
      <c r="PH106" s="557">
        <f t="shared" ca="1" si="402"/>
        <v>0</v>
      </c>
      <c r="PI106" s="557">
        <f t="shared" ca="1" si="402"/>
        <v>0</v>
      </c>
      <c r="PJ106" s="557">
        <f t="shared" ca="1" si="402"/>
        <v>0</v>
      </c>
      <c r="PK106" s="557">
        <f t="shared" ca="1" si="402"/>
        <v>0</v>
      </c>
      <c r="PL106" s="557">
        <f t="shared" ca="1" si="402"/>
        <v>0</v>
      </c>
      <c r="PM106" s="557">
        <f t="shared" ca="1" si="402"/>
        <v>0</v>
      </c>
      <c r="PN106" s="557">
        <f t="shared" ca="1" si="402"/>
        <v>0</v>
      </c>
      <c r="PO106" s="557">
        <f t="shared" ca="1" si="402"/>
        <v>0</v>
      </c>
      <c r="PP106" s="557">
        <f t="shared" ca="1" si="403"/>
        <v>0</v>
      </c>
      <c r="PQ106" s="557">
        <f t="shared" ca="1" si="403"/>
        <v>0</v>
      </c>
      <c r="PR106" s="557">
        <f t="shared" ca="1" si="403"/>
        <v>0</v>
      </c>
      <c r="PS106" s="557">
        <f t="shared" ca="1" si="403"/>
        <v>0</v>
      </c>
      <c r="PT106" s="557">
        <f t="shared" ca="1" si="403"/>
        <v>0</v>
      </c>
      <c r="PU106" s="557">
        <f t="shared" ca="1" si="403"/>
        <v>0</v>
      </c>
      <c r="PV106" s="557">
        <f t="shared" ca="1" si="403"/>
        <v>0</v>
      </c>
      <c r="PW106" s="557">
        <f t="shared" ca="1" si="403"/>
        <v>0</v>
      </c>
      <c r="PX106" s="557">
        <f t="shared" ca="1" si="403"/>
        <v>0</v>
      </c>
      <c r="PY106" s="557">
        <f t="shared" ca="1" si="403"/>
        <v>0</v>
      </c>
      <c r="PZ106" s="557">
        <f t="shared" ca="1" si="404"/>
        <v>0</v>
      </c>
      <c r="QA106" s="557">
        <f t="shared" ca="1" si="404"/>
        <v>0</v>
      </c>
      <c r="QB106" s="557">
        <f t="shared" ca="1" si="404"/>
        <v>0</v>
      </c>
      <c r="QC106" s="557">
        <f t="shared" ca="1" si="404"/>
        <v>0</v>
      </c>
      <c r="QD106" s="557">
        <f t="shared" ca="1" si="404"/>
        <v>0</v>
      </c>
      <c r="QE106" s="557">
        <f t="shared" ca="1" si="404"/>
        <v>0</v>
      </c>
      <c r="QF106" s="557">
        <f t="shared" ca="1" si="404"/>
        <v>0</v>
      </c>
      <c r="QG106" s="557">
        <f t="shared" ca="1" si="404"/>
        <v>0</v>
      </c>
      <c r="QH106" s="557">
        <f t="shared" ca="1" si="404"/>
        <v>0</v>
      </c>
      <c r="QI106" s="557">
        <f t="shared" ca="1" si="404"/>
        <v>0</v>
      </c>
      <c r="QJ106" s="557">
        <f t="shared" ca="1" si="405"/>
        <v>0</v>
      </c>
      <c r="QK106" s="557">
        <f t="shared" ca="1" si="405"/>
        <v>0</v>
      </c>
      <c r="QL106" s="557">
        <f t="shared" ca="1" si="405"/>
        <v>0</v>
      </c>
      <c r="QM106" s="557">
        <f t="shared" ca="1" si="405"/>
        <v>0</v>
      </c>
      <c r="QN106" s="557">
        <f t="shared" ca="1" si="405"/>
        <v>0</v>
      </c>
      <c r="QO106" s="557">
        <f t="shared" ca="1" si="405"/>
        <v>0</v>
      </c>
      <c r="QP106" s="557">
        <f t="shared" ca="1" si="405"/>
        <v>0</v>
      </c>
      <c r="QQ106" s="557">
        <f t="shared" ca="1" si="405"/>
        <v>0</v>
      </c>
      <c r="QR106" s="557">
        <f t="shared" ca="1" si="405"/>
        <v>0</v>
      </c>
      <c r="QS106" s="557">
        <f t="shared" ca="1" si="405"/>
        <v>0</v>
      </c>
      <c r="QT106" s="557">
        <f t="shared" ca="1" si="406"/>
        <v>0</v>
      </c>
      <c r="QU106" s="557">
        <f t="shared" ca="1" si="406"/>
        <v>0</v>
      </c>
      <c r="QV106" s="557">
        <f t="shared" ca="1" si="406"/>
        <v>0</v>
      </c>
      <c r="QW106" s="557">
        <f t="shared" ca="1" si="406"/>
        <v>0</v>
      </c>
      <c r="QX106" s="557">
        <f t="shared" ca="1" si="406"/>
        <v>0</v>
      </c>
      <c r="QY106" s="557">
        <f t="shared" ca="1" si="406"/>
        <v>0</v>
      </c>
      <c r="QZ106" s="557">
        <f t="shared" ca="1" si="406"/>
        <v>0</v>
      </c>
      <c r="RA106" s="557">
        <f t="shared" ca="1" si="406"/>
        <v>0</v>
      </c>
      <c r="RB106" s="557">
        <f t="shared" ca="1" si="406"/>
        <v>0</v>
      </c>
      <c r="RC106" s="557">
        <f t="shared" ca="1" si="406"/>
        <v>0</v>
      </c>
      <c r="RD106" s="557">
        <f t="shared" ca="1" si="407"/>
        <v>0</v>
      </c>
      <c r="RE106" s="557">
        <f t="shared" ca="1" si="407"/>
        <v>0</v>
      </c>
      <c r="RF106" s="557">
        <f t="shared" ca="1" si="407"/>
        <v>0</v>
      </c>
      <c r="RG106" s="557">
        <f t="shared" ca="1" si="407"/>
        <v>0</v>
      </c>
      <c r="RH106" s="557">
        <f t="shared" ca="1" si="407"/>
        <v>0</v>
      </c>
      <c r="RI106" s="557">
        <f t="shared" ca="1" si="407"/>
        <v>0</v>
      </c>
      <c r="RJ106" s="557">
        <f t="shared" ca="1" si="407"/>
        <v>0</v>
      </c>
      <c r="RK106" s="557">
        <f t="shared" ca="1" si="407"/>
        <v>0</v>
      </c>
      <c r="RL106" s="557">
        <f t="shared" ca="1" si="407"/>
        <v>0</v>
      </c>
      <c r="RM106" s="557">
        <f t="shared" ca="1" si="407"/>
        <v>0</v>
      </c>
      <c r="RN106" s="557">
        <f t="shared" ca="1" si="408"/>
        <v>0</v>
      </c>
      <c r="RO106" s="557">
        <f t="shared" ca="1" si="408"/>
        <v>0</v>
      </c>
      <c r="RP106" s="557">
        <f t="shared" ca="1" si="408"/>
        <v>0</v>
      </c>
      <c r="RQ106" s="557">
        <f t="shared" ca="1" si="408"/>
        <v>0</v>
      </c>
      <c r="RR106" s="557">
        <f t="shared" ca="1" si="408"/>
        <v>0</v>
      </c>
      <c r="RS106" s="557">
        <f t="shared" ca="1" si="408"/>
        <v>0</v>
      </c>
      <c r="RT106" s="557">
        <f t="shared" ca="1" si="408"/>
        <v>0</v>
      </c>
      <c r="RU106" s="557">
        <f t="shared" ca="1" si="408"/>
        <v>0</v>
      </c>
      <c r="RV106" s="557">
        <f t="shared" ca="1" si="408"/>
        <v>0</v>
      </c>
      <c r="RW106" s="557">
        <f t="shared" ca="1" si="408"/>
        <v>0</v>
      </c>
      <c r="RX106" s="557">
        <f t="shared" ca="1" si="409"/>
        <v>0</v>
      </c>
      <c r="RY106" s="557">
        <f t="shared" ca="1" si="409"/>
        <v>0</v>
      </c>
      <c r="RZ106" s="557">
        <f t="shared" ca="1" si="409"/>
        <v>0</v>
      </c>
      <c r="SA106" s="557">
        <f t="shared" ca="1" si="409"/>
        <v>0</v>
      </c>
      <c r="SB106" s="557">
        <f t="shared" ca="1" si="409"/>
        <v>0</v>
      </c>
      <c r="SC106" s="557">
        <f t="shared" ca="1" si="409"/>
        <v>0</v>
      </c>
      <c r="SD106" s="557">
        <f t="shared" ca="1" si="409"/>
        <v>0</v>
      </c>
      <c r="SE106" s="557">
        <f t="shared" ca="1" si="409"/>
        <v>0</v>
      </c>
      <c r="SF106" s="557">
        <f t="shared" ca="1" si="409"/>
        <v>0</v>
      </c>
      <c r="SG106" s="557">
        <f t="shared" ca="1" si="409"/>
        <v>0</v>
      </c>
      <c r="SH106" s="557">
        <f t="shared" ca="1" si="410"/>
        <v>0</v>
      </c>
      <c r="SI106" s="557">
        <f t="shared" ca="1" si="410"/>
        <v>0</v>
      </c>
      <c r="SJ106" s="557">
        <f t="shared" ca="1" si="410"/>
        <v>0</v>
      </c>
      <c r="SK106" s="557">
        <f t="shared" ca="1" si="410"/>
        <v>0</v>
      </c>
      <c r="SL106" s="557">
        <f t="shared" ca="1" si="410"/>
        <v>0</v>
      </c>
      <c r="SM106" s="557">
        <f t="shared" ca="1" si="410"/>
        <v>0</v>
      </c>
      <c r="SN106" s="557">
        <f t="shared" ca="1" si="410"/>
        <v>0</v>
      </c>
      <c r="SO106" s="557">
        <f t="shared" ca="1" si="410"/>
        <v>0</v>
      </c>
      <c r="SP106" s="557">
        <f t="shared" ca="1" si="410"/>
        <v>0</v>
      </c>
      <c r="SQ106" s="557">
        <f t="shared" ca="1" si="410"/>
        <v>0</v>
      </c>
      <c r="SR106" s="557">
        <f t="shared" ca="1" si="411"/>
        <v>0</v>
      </c>
      <c r="SS106" s="557">
        <f t="shared" ca="1" si="411"/>
        <v>0</v>
      </c>
      <c r="ST106" s="557">
        <f t="shared" ca="1" si="411"/>
        <v>0</v>
      </c>
      <c r="SU106" s="557">
        <f t="shared" ca="1" si="411"/>
        <v>0</v>
      </c>
      <c r="SV106" s="557">
        <f t="shared" ca="1" si="411"/>
        <v>0</v>
      </c>
      <c r="SW106" s="557">
        <f t="shared" ca="1" si="411"/>
        <v>0</v>
      </c>
      <c r="SX106" s="557">
        <f t="shared" ca="1" si="411"/>
        <v>0</v>
      </c>
      <c r="SY106" s="557">
        <f t="shared" ca="1" si="411"/>
        <v>0</v>
      </c>
      <c r="SZ106" s="557">
        <f t="shared" ca="1" si="411"/>
        <v>0</v>
      </c>
      <c r="TA106" s="557">
        <f t="shared" ca="1" si="411"/>
        <v>0</v>
      </c>
      <c r="TB106" s="557">
        <f t="shared" ca="1" si="412"/>
        <v>0</v>
      </c>
      <c r="TC106" s="557">
        <f t="shared" ca="1" si="412"/>
        <v>0</v>
      </c>
      <c r="TD106" s="557">
        <f t="shared" ca="1" si="412"/>
        <v>0</v>
      </c>
      <c r="TE106" s="557">
        <f t="shared" ca="1" si="412"/>
        <v>0</v>
      </c>
      <c r="TF106" s="557">
        <f t="shared" ca="1" si="412"/>
        <v>0</v>
      </c>
      <c r="TG106" s="557">
        <f t="shared" ca="1" si="412"/>
        <v>0</v>
      </c>
      <c r="TH106" s="557">
        <f t="shared" ca="1" si="412"/>
        <v>0</v>
      </c>
      <c r="TI106" s="557">
        <f t="shared" ca="1" si="412"/>
        <v>0</v>
      </c>
      <c r="TJ106" s="557">
        <f t="shared" ca="1" si="412"/>
        <v>0</v>
      </c>
      <c r="TK106" s="557">
        <f t="shared" ca="1" si="412"/>
        <v>0</v>
      </c>
      <c r="TL106" s="557">
        <f t="shared" ca="1" si="413"/>
        <v>0</v>
      </c>
      <c r="TM106" s="557">
        <f t="shared" ca="1" si="413"/>
        <v>0</v>
      </c>
      <c r="TN106" s="557">
        <f t="shared" ca="1" si="413"/>
        <v>0</v>
      </c>
      <c r="TO106" s="557">
        <f t="shared" ca="1" si="413"/>
        <v>0</v>
      </c>
      <c r="TP106" s="557">
        <f t="shared" ca="1" si="413"/>
        <v>0</v>
      </c>
      <c r="TQ106" s="557">
        <f t="shared" ca="1" si="413"/>
        <v>0</v>
      </c>
      <c r="TR106" s="557">
        <f t="shared" ca="1" si="413"/>
        <v>0</v>
      </c>
      <c r="TS106" s="557">
        <f t="shared" ca="1" si="413"/>
        <v>0</v>
      </c>
      <c r="TT106" s="557">
        <f t="shared" ca="1" si="413"/>
        <v>0</v>
      </c>
      <c r="TU106" s="557">
        <f t="shared" ca="1" si="413"/>
        <v>0</v>
      </c>
      <c r="TV106" s="557">
        <f t="shared" ca="1" si="414"/>
        <v>0</v>
      </c>
      <c r="TW106" s="557">
        <f t="shared" ca="1" si="414"/>
        <v>0</v>
      </c>
      <c r="TX106" s="557">
        <f t="shared" ca="1" si="414"/>
        <v>0</v>
      </c>
      <c r="TY106" s="557">
        <f t="shared" ca="1" si="414"/>
        <v>0</v>
      </c>
      <c r="TZ106" s="557">
        <f t="shared" ca="1" si="414"/>
        <v>0</v>
      </c>
      <c r="UA106" s="557">
        <f t="shared" ca="1" si="414"/>
        <v>0</v>
      </c>
      <c r="UB106" s="557">
        <f t="shared" ca="1" si="414"/>
        <v>0</v>
      </c>
      <c r="UC106" s="557">
        <f t="shared" ca="1" si="414"/>
        <v>0</v>
      </c>
      <c r="UD106" s="557">
        <f t="shared" ca="1" si="414"/>
        <v>0</v>
      </c>
      <c r="UE106" s="557">
        <f t="shared" ca="1" si="414"/>
        <v>0</v>
      </c>
      <c r="UF106" s="557">
        <f t="shared" ca="1" si="415"/>
        <v>0</v>
      </c>
      <c r="UG106" s="557">
        <f t="shared" ca="1" si="415"/>
        <v>0</v>
      </c>
      <c r="UH106" s="557">
        <f t="shared" ca="1" si="415"/>
        <v>0</v>
      </c>
      <c r="UI106" s="557">
        <f t="shared" ca="1" si="415"/>
        <v>0</v>
      </c>
      <c r="UJ106" s="557">
        <f t="shared" ca="1" si="415"/>
        <v>0</v>
      </c>
      <c r="UK106" s="557">
        <f t="shared" ca="1" si="415"/>
        <v>0</v>
      </c>
      <c r="UL106" s="557">
        <f t="shared" ca="1" si="415"/>
        <v>0</v>
      </c>
      <c r="UM106" s="557">
        <f t="shared" ca="1" si="415"/>
        <v>0</v>
      </c>
      <c r="UN106" s="557">
        <f t="shared" ca="1" si="415"/>
        <v>0</v>
      </c>
      <c r="UO106" s="557">
        <f t="shared" ca="1" si="415"/>
        <v>0</v>
      </c>
      <c r="UP106" s="557">
        <f t="shared" ca="1" si="415"/>
        <v>0</v>
      </c>
      <c r="UQ106" s="557">
        <f t="shared" ca="1" si="415"/>
        <v>0</v>
      </c>
      <c r="UR106" s="557">
        <f t="shared" ca="1" si="415"/>
        <v>0</v>
      </c>
      <c r="US106" s="557">
        <f t="shared" ca="1" si="415"/>
        <v>0</v>
      </c>
      <c r="UT106" s="557">
        <f t="shared" ca="1" si="415"/>
        <v>0</v>
      </c>
      <c r="UU106" s="557">
        <f t="shared" ca="1" si="415"/>
        <v>0</v>
      </c>
      <c r="UV106" s="557">
        <f t="shared" ca="1" si="445"/>
        <v>0</v>
      </c>
      <c r="UW106" s="557">
        <f t="shared" ca="1" si="445"/>
        <v>0</v>
      </c>
      <c r="UX106" s="557">
        <f t="shared" ca="1" si="445"/>
        <v>0</v>
      </c>
      <c r="UY106" s="557">
        <f t="shared" ca="1" si="445"/>
        <v>0</v>
      </c>
      <c r="UZ106" s="557">
        <f t="shared" ca="1" si="445"/>
        <v>0</v>
      </c>
      <c r="VA106" s="557">
        <f t="shared" ca="1" si="445"/>
        <v>0</v>
      </c>
      <c r="VB106" s="557">
        <f t="shared" ca="1" si="445"/>
        <v>0</v>
      </c>
      <c r="VC106" s="557">
        <f t="shared" ca="1" si="445"/>
        <v>0</v>
      </c>
      <c r="VD106" s="557">
        <f t="shared" ca="1" si="445"/>
        <v>0</v>
      </c>
      <c r="VE106" s="557">
        <f t="shared" ca="1" si="445"/>
        <v>0</v>
      </c>
      <c r="VF106" s="557">
        <f t="shared" ca="1" si="445"/>
        <v>0</v>
      </c>
      <c r="VG106" s="557">
        <f t="shared" ca="1" si="445"/>
        <v>0</v>
      </c>
      <c r="VH106" s="557">
        <f t="shared" ca="1" si="445"/>
        <v>0</v>
      </c>
      <c r="VI106" s="557">
        <f t="shared" ca="1" si="445"/>
        <v>0</v>
      </c>
      <c r="VJ106" s="557">
        <f t="shared" ca="1" si="445"/>
        <v>0</v>
      </c>
      <c r="VK106" s="557">
        <f t="shared" ca="1" si="445"/>
        <v>0</v>
      </c>
      <c r="VL106" s="557">
        <f t="shared" ca="1" si="444"/>
        <v>0</v>
      </c>
      <c r="VM106" s="557">
        <f t="shared" ca="1" si="444"/>
        <v>0</v>
      </c>
      <c r="VN106" s="557">
        <f t="shared" ca="1" si="444"/>
        <v>0</v>
      </c>
      <c r="VO106" s="557">
        <f t="shared" ca="1" si="444"/>
        <v>0</v>
      </c>
      <c r="VP106" s="189">
        <f t="shared" ca="1" si="301"/>
        <v>0</v>
      </c>
      <c r="VQ106" s="189">
        <f t="shared" ca="1" si="301"/>
        <v>0</v>
      </c>
      <c r="VR106" s="189">
        <f t="shared" ca="1" si="301"/>
        <v>0</v>
      </c>
      <c r="VS106" s="189">
        <f t="shared" ca="1" si="301"/>
        <v>0</v>
      </c>
      <c r="VT106" s="189">
        <f t="shared" ca="1" si="301"/>
        <v>0</v>
      </c>
      <c r="VU106" s="230">
        <f t="shared" ca="1" si="302"/>
        <v>0</v>
      </c>
      <c r="VV106" s="189">
        <f t="shared" ca="1" si="303"/>
        <v>0</v>
      </c>
      <c r="VW106" s="189">
        <f t="shared" ca="1" si="303"/>
        <v>0</v>
      </c>
      <c r="VX106" s="189">
        <f t="shared" ca="1" si="303"/>
        <v>0</v>
      </c>
      <c r="VY106" s="189">
        <f t="shared" ca="1" si="303"/>
        <v>0</v>
      </c>
      <c r="VZ106" s="189">
        <f t="shared" ca="1" si="303"/>
        <v>0</v>
      </c>
      <c r="WA106" s="230">
        <f t="shared" ca="1" si="304"/>
        <v>0</v>
      </c>
      <c r="WB106" s="231">
        <f t="shared" ca="1" si="305"/>
        <v>0</v>
      </c>
      <c r="WC106" s="231">
        <f t="shared" ca="1" si="305"/>
        <v>0</v>
      </c>
      <c r="WD106" s="231">
        <f t="shared" ca="1" si="305"/>
        <v>0</v>
      </c>
      <c r="WE106" s="231">
        <f t="shared" ca="1" si="305"/>
        <v>0</v>
      </c>
      <c r="WF106" s="544">
        <f t="shared" ca="1" si="306"/>
        <v>0</v>
      </c>
      <c r="WG106" s="231">
        <f t="shared" ca="1" si="307"/>
        <v>0</v>
      </c>
      <c r="WH106" s="231">
        <f t="shared" ca="1" si="307"/>
        <v>0</v>
      </c>
      <c r="WI106" s="231">
        <f t="shared" ca="1" si="307"/>
        <v>0</v>
      </c>
      <c r="WJ106" s="231">
        <f t="shared" ca="1" si="307"/>
        <v>0</v>
      </c>
      <c r="WK106" s="544">
        <f t="shared" ca="1" si="459"/>
        <v>0</v>
      </c>
      <c r="WL106" s="544">
        <f t="shared" ca="1" si="459"/>
        <v>0</v>
      </c>
      <c r="WM106" s="544">
        <f t="shared" ca="1" si="459"/>
        <v>0</v>
      </c>
      <c r="WN106" s="544">
        <f t="shared" ca="1" si="446"/>
        <v>0</v>
      </c>
      <c r="WO106" s="544">
        <f t="shared" ca="1" si="446"/>
        <v>0</v>
      </c>
      <c r="WP106" s="544">
        <f t="shared" ca="1" si="446"/>
        <v>0</v>
      </c>
      <c r="WQ106" s="544">
        <f t="shared" ca="1" si="446"/>
        <v>0</v>
      </c>
      <c r="WR106" s="535" cm="1">
        <f t="array" aca="1" ref="WR106" ca="1">INDEX(WR$13:WR105,$B106+1,1)</f>
        <v>0</v>
      </c>
      <c r="WS106" s="411">
        <f t="shared" ca="1" si="309"/>
        <v>67</v>
      </c>
      <c r="WT106" s="18"/>
      <c r="WU106" s="535" cm="1">
        <f t="array" aca="1" ref="WU106" ca="1">INDEX(WU$13:WU105,$B106+1,1)</f>
        <v>0</v>
      </c>
      <c r="WV106" s="411">
        <f t="shared" si="310"/>
        <v>0</v>
      </c>
      <c r="WW106" s="535" cm="1">
        <f t="array" aca="1" ref="WW106" ca="1">INDEX(WW$13:WW105,$B106+1,1)</f>
        <v>0</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535" t="str" cm="1">
        <f t="array" aca="1" ref="XH106" ca="1">INDEX(XH$13:XH105,$B106+1,1)</f>
        <v>-</v>
      </c>
      <c r="XI106" s="535" t="str" cm="1">
        <f t="array" aca="1" ref="XI106" ca="1">INDEX(XI$13:XI105,$B106+1,1)</f>
        <v>-</v>
      </c>
      <c r="XJ106" s="535" t="str" cm="1">
        <f t="array" aca="1" ref="XJ106" ca="1">INDEX(XJ$13:XJ105,$B106+1,1)</f>
        <v>-</v>
      </c>
      <c r="XK106" s="535" t="str" cm="1">
        <f t="array" aca="1" ref="XK106" ca="1">INDEX(XK$13:XK105,$B106+1,1)</f>
        <v>-</v>
      </c>
      <c r="XL106" s="535" t="str" cm="1">
        <f t="array" aca="1" ref="XL106" ca="1">INDEX(XL$13:XL105,$B106+1,1)</f>
        <v>-</v>
      </c>
      <c r="XM106" s="535" t="str" cm="1">
        <f t="array" aca="1" ref="XM106" ca="1">INDEX(XM$13:XM105,$B106+1,1)</f>
        <v>-</v>
      </c>
      <c r="XN106" s="18"/>
      <c r="XO106" s="411" t="b">
        <f t="shared" ca="1" si="311"/>
        <v>0</v>
      </c>
      <c r="XP106" s="535" t="str" cm="1">
        <f t="array" aca="1" ref="XP106" ca="1">INDEX(XP$13:XP105,$B106+1,1)</f>
        <v>-</v>
      </c>
      <c r="XQ106" s="535" t="str" cm="1">
        <f t="array" aca="1" ref="XQ106" ca="1">INDEX(XQ$13:XQ105,$B106+1,1)</f>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411">
        <f t="shared" ca="1" si="312"/>
        <v>0.35</v>
      </c>
      <c r="XW106" s="535" cm="1">
        <f t="array" aca="1" ref="XW106" ca="1">INDEX(XW$13:XW105,$B106+1,1)</f>
        <v>0</v>
      </c>
      <c r="XX106" s="535" cm="1">
        <f t="array" aca="1" ref="XX106" ca="1">INDEX(XX$13:XX105,$B106+1,1)</f>
        <v>0</v>
      </c>
      <c r="XY106" s="535" cm="1">
        <f t="array" aca="1" ref="XY106" ca="1">INDEX(XY$13:XY105,$B106+1,1)</f>
        <v>1</v>
      </c>
      <c r="XZ106" s="535" cm="1">
        <f t="array" aca="1" ref="XZ106" ca="1">INDEX(XZ$13:XZ105,$B106+1,1)</f>
        <v>0</v>
      </c>
      <c r="YA106" s="535" t="str" cm="1">
        <f t="array" aca="1" ref="YA106" ca="1">INDEX(YA$13:YA105,$B106+1,1)</f>
        <v>-</v>
      </c>
      <c r="YB106" s="545" cm="1">
        <f t="array" aca="1" ref="YB106" ca="1">INDEX(i.AgeJ,$AD106,1)</f>
        <v>0</v>
      </c>
      <c r="YC106" s="535" t="str" cm="1">
        <f t="array" aca="1" ref="YC106" ca="1">INDEX(YC$13:YC105,$B106+1,1)</f>
        <v>-</v>
      </c>
      <c r="YD106" s="411" t="str">
        <f t="shared" si="313"/>
        <v>-</v>
      </c>
      <c r="YE106" s="411" t="str">
        <f t="shared" si="313"/>
        <v>-</v>
      </c>
      <c r="YF106" s="535" t="str" cm="1">
        <f t="array" aca="1" ref="YF106" ca="1">INDEX(YF$13:YF105,$B106+1,1)</f>
        <v>-</v>
      </c>
      <c r="YG106" s="535" t="str" cm="1">
        <f t="array" aca="1" ref="YG106" ca="1">INDEX(YG$13:YG105,$B106+1,1)</f>
        <v>-</v>
      </c>
      <c r="YH106" s="535" t="str" cm="1">
        <f t="array" aca="1" ref="YH106" ca="1">INDEX(YH$13:YH105,$B106+1,1)</f>
        <v>-</v>
      </c>
      <c r="YI106" s="535" t="str" cm="1">
        <f t="array" aca="1" ref="YI106" ca="1">INDEX(YI$13:YI105,$B106+1,1)</f>
        <v>-</v>
      </c>
      <c r="YJ106" s="535" t="str" cm="1">
        <f t="array" aca="1" ref="YJ106" ca="1">INDEX(YJ$13:YJ105,$B106+1,1)</f>
        <v>-</v>
      </c>
      <c r="YK106" s="535" t="b" cm="1">
        <f t="array" aca="1" ref="YK106" ca="1">INDEX(YK$13:YK105,$B106+1,1)</f>
        <v>1</v>
      </c>
      <c r="YL106" s="535" t="str" cm="1">
        <f t="array" aca="1" ref="YL106" ca="1">INDEX(YL$13:YL105,$B106+1,1)</f>
        <v>-</v>
      </c>
      <c r="YM106" s="535" cm="1">
        <f t="array" aca="1" ref="YM106" ca="1">INDEX(YM$13:YM105,$B106+1,1)</f>
        <v>0</v>
      </c>
      <c r="YN106" s="535" cm="1">
        <f t="array" aca="1" ref="YN106" ca="1">INDEX(YN$13:YN105,$B106+1,1)</f>
        <v>0</v>
      </c>
      <c r="YO106" s="535" cm="1">
        <f t="array" aca="1" ref="YO106" ca="1">INDEX(YO$13:YO105,$B106+1,1)</f>
        <v>0</v>
      </c>
      <c r="YP106" s="18"/>
      <c r="YQ106" s="411">
        <f t="shared" si="314"/>
        <v>50</v>
      </c>
      <c r="YR106" s="411">
        <f t="shared" si="314"/>
        <v>50</v>
      </c>
      <c r="YS106" s="411">
        <f t="shared" si="314"/>
        <v>50</v>
      </c>
      <c r="YT106" s="411">
        <f t="shared" si="314"/>
        <v>50</v>
      </c>
      <c r="YU106" s="535" cm="1">
        <f t="array" aca="1" ref="YU106" ca="1">INDEX(YU$13:YU105,$B106+1,1)</f>
        <v>1</v>
      </c>
      <c r="YV106" s="535" cm="1">
        <f t="array" aca="1" ref="YV106" ca="1">INDEX(YV$13:YV105,$B106+1,1)</f>
        <v>1</v>
      </c>
      <c r="YW106" s="535" cm="1">
        <f t="array" aca="1" ref="YW106" ca="1">INDEX(YW$13:YW105,$B106+1,1)</f>
        <v>1</v>
      </c>
      <c r="YX106" s="535" cm="1">
        <f t="array" aca="1" ref="YX106" ca="1">INDEX(YX$13:YX105,$B106+1,1)</f>
        <v>1</v>
      </c>
      <c r="YY106" s="535" t="str" cm="1">
        <f t="array" aca="1" ref="YY106" ca="1">INDEX(YY$13:YY105,$B106+1,1)</f>
        <v>-</v>
      </c>
      <c r="YZ106" s="535" t="str" cm="1">
        <f t="array" aca="1" ref="YZ106" ca="1">INDEX(YZ$13:YZ105,$B106+1,1)</f>
        <v>-</v>
      </c>
      <c r="ZA106" s="535" t="str" cm="1">
        <f t="array" aca="1" ref="ZA106" ca="1">INDEX(ZA$13:ZA105,$B106+1,1)</f>
        <v>-</v>
      </c>
      <c r="ZB106" s="535" t="str" cm="1">
        <f t="array" aca="1" ref="ZB106" ca="1">INDEX(ZB$13:ZB105,$B106+1,1)</f>
        <v>-</v>
      </c>
      <c r="ZC106" s="535" t="str" cm="1">
        <f t="array" aca="1" ref="ZC106" ca="1">INDEX(ZC$13:ZC105,$B106+1,1)</f>
        <v>-</v>
      </c>
      <c r="ZD106" s="18"/>
      <c r="ZE106" s="411">
        <f t="shared" ca="1" si="315"/>
        <v>1</v>
      </c>
      <c r="ZF106" s="18"/>
      <c r="ZG106" s="535" t="str" cm="1">
        <f t="array" aca="1" ref="ZG106" ca="1">INDEX(ZG$13:ZG105,$B106+1,1)</f>
        <v>-</v>
      </c>
      <c r="ZH106" s="535" t="str" cm="1">
        <f t="array" aca="1" ref="ZH106" ca="1">INDEX(ZH$13:ZH105,$B106+1,1)</f>
        <v>-</v>
      </c>
      <c r="ZI106" s="535" t="str" cm="1">
        <f t="array" aca="1" ref="ZI106" ca="1">INDEX(ZI$13:ZI105,$B106+1,1)</f>
        <v>-</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43">
        <f t="shared" ca="1" si="316"/>
        <v>652</v>
      </c>
      <c r="ZP106" s="543">
        <f t="shared" ca="1" si="316"/>
        <v>686</v>
      </c>
      <c r="ZQ106" s="543">
        <f t="shared" ca="1" si="316"/>
        <v>721</v>
      </c>
      <c r="ZR106" s="459">
        <f t="shared" ca="1" si="317"/>
        <v>469</v>
      </c>
      <c r="ZS106" s="459">
        <f t="shared" ca="1" si="317"/>
        <v>504</v>
      </c>
      <c r="ZT106" s="459">
        <f t="shared" ca="1" si="317"/>
        <v>539</v>
      </c>
      <c r="ZU106" s="459">
        <f t="shared" ca="1" si="318"/>
        <v>385</v>
      </c>
      <c r="ZV106" s="459">
        <f t="shared" ca="1" si="318"/>
        <v>420</v>
      </c>
      <c r="ZW106" s="459">
        <f t="shared" ca="1" si="318"/>
        <v>455</v>
      </c>
      <c r="ZX106" s="535" t="str" cm="1">
        <f t="array" aca="1" ref="ZX106" ca="1">INDEX(ZX$13:ZX105,$B106+1,1)</f>
        <v>-</v>
      </c>
      <c r="ZY106" s="535" t="str" cm="1">
        <f t="array" aca="1" ref="ZY106" ca="1">INDEX(ZY$13:ZY105,$B106+1,1)</f>
        <v>-</v>
      </c>
      <c r="ZZ106" s="535" t="str" cm="1">
        <f t="array" aca="1" ref="ZZ106" ca="1">INDEX(ZZ$13:ZZ105,$B106+1,1)</f>
        <v>-</v>
      </c>
      <c r="AAA106" s="535" t="str" cm="1">
        <f t="array" aca="1" ref="AAA106" ca="1">INDEX(AAA$13:AAA105,$B106+1,1)</f>
        <v>-</v>
      </c>
      <c r="AAB106" s="535" t="str" cm="1">
        <f t="array" aca="1" ref="AAB106" ca="1">INDEX(AAB$13:AAB105,$B106+1,1)</f>
        <v>-</v>
      </c>
      <c r="AAC106" s="535" t="str" cm="1">
        <f t="array" aca="1" ref="AAC106" ca="1">INDEX(AAC$13:AAC105,$B106+1,1)</f>
        <v>-</v>
      </c>
      <c r="AAD106" s="535" t="str" cm="1">
        <f t="array" aca="1" ref="AAD106" ca="1">INDEX(AAD$13:AAD105,$B106+1,1)</f>
        <v>-</v>
      </c>
      <c r="AAE106" s="535" t="str" cm="1">
        <f t="array" aca="1" ref="AAE106" ca="1">INDEX(AAE$13:AAE105,$B106+1,1)</f>
        <v>-</v>
      </c>
      <c r="AAF106" s="535" t="str" cm="1">
        <f t="array" aca="1" ref="AAF106" ca="1">INDEX(AAF$13:AAF105,$B106+1,1)</f>
        <v>-</v>
      </c>
      <c r="AAG106" s="535" t="str" cm="1">
        <f t="array" aca="1" ref="AAG106" ca="1">INDEX(AAG$13:AAG105,$B106+1,1)</f>
        <v>-</v>
      </c>
      <c r="AAH106" s="535" t="str" cm="1">
        <f t="array" aca="1" ref="AAH106" ca="1">INDEX(AAH$13:AAH105,$B106+1,1)</f>
        <v>-</v>
      </c>
      <c r="AAI106" s="535" t="str" cm="1">
        <f t="array" aca="1" ref="AAI106" ca="1">INDEX(AAI$13:AAI105,$B106+1,1)</f>
        <v>-</v>
      </c>
      <c r="AAJ106" s="535" t="str" cm="1">
        <f t="array" aca="1" ref="AAJ106" ca="1">INDEX(AAJ$13:AAJ105,$B106+1,1)</f>
        <v>-</v>
      </c>
      <c r="AAK106" s="535" t="str" cm="1">
        <f t="array" aca="1" ref="AAK106" ca="1">INDEX(AAK$13:AAK105,$B106+1,1)</f>
        <v>-</v>
      </c>
      <c r="AAL106" s="535" cm="1">
        <f t="array" aca="1" ref="AAL106" ca="1">INDEX(AAL$13:AAL105,$B106+1,1)</f>
        <v>0</v>
      </c>
      <c r="AAM106" s="535" t="str" cm="1">
        <f t="array" aca="1" ref="AAM106" ca="1">INDEX(AAM$13:AAM105,$B106+1,1)</f>
        <v>-</v>
      </c>
      <c r="AAN106" s="535" t="str" cm="1">
        <f t="array" aca="1" ref="AAN106" ca="1">INDEX(AAN$13:AAN105,$B106+1,1)</f>
        <v>-</v>
      </c>
      <c r="AAO106" s="535" t="str" cm="1">
        <f t="array" aca="1" ref="AAO106" ca="1">INDEX(AAO$13:AAO105,$B106+1,1)</f>
        <v>-</v>
      </c>
      <c r="AAP106" s="535" t="str" cm="1">
        <f t="array" aca="1" ref="AAP106" ca="1">INDEX(AAP$13:AAP105,$B106+1,1)</f>
        <v>-</v>
      </c>
      <c r="AAQ106" s="535" t="str" cm="1">
        <f t="array" aca="1" ref="AAQ106" ca="1">INDEX(AAQ$13:AAQ105,$B106+1,1)</f>
        <v>-</v>
      </c>
      <c r="AAR106" s="535" cm="1">
        <f t="array" aca="1" ref="AAR106" ca="1">INDEX(AAR$13:AAR105,$B106+1,1)</f>
        <v>0</v>
      </c>
      <c r="AAS106" s="535" t="str" cm="1">
        <f t="array" aca="1" ref="AAS106" ca="1">INDEX(AAS$13:AAS105,$B106+1,1)</f>
        <v>-</v>
      </c>
      <c r="AAT106" s="535" t="str" cm="1">
        <f t="array" aca="1" ref="AAT106" ca="1">INDEX(AAT$13:AAT105,$B106+1,1)</f>
        <v>-</v>
      </c>
      <c r="AAU106" s="535" t="str" cm="1">
        <f t="array" aca="1" ref="AAU106" ca="1">INDEX(AAU$13:AAU105,$B106+1,1)</f>
        <v>-</v>
      </c>
      <c r="AAV106" s="535" cm="1">
        <f t="array" aca="1" ref="AAV106" ca="1">INDEX(AAV$13:AAV105,$B106+1,1)</f>
        <v>1</v>
      </c>
      <c r="AAW106" s="535" cm="1">
        <f t="array" aca="1" ref="AAW106" ca="1">INDEX(AAW$13:AAW105,$B106+1,1)</f>
        <v>1</v>
      </c>
      <c r="AAX106" s="535" t="str" cm="1">
        <f t="array" aca="1" ref="AAX106" ca="1">INDEX(AAX$13:AAX105,$B106+1,1)</f>
        <v>-</v>
      </c>
      <c r="AAY106" s="535" t="str" cm="1">
        <f t="array" aca="1" ref="AAY106" ca="1">INDEX(AAY$13:AAY105,$B106+1,1)</f>
        <v>-</v>
      </c>
      <c r="AAZ106" s="535" t="str" cm="1">
        <f t="array" aca="1" ref="AAZ106" ca="1">INDEX(AAZ$13:AAZ105,$B106+1,1)</f>
        <v>-</v>
      </c>
      <c r="ABA106" s="535" t="str" cm="1">
        <f t="array" aca="1" ref="ABA106" ca="1">INDEX(ABA$13:ABA105,$B106+1,1)</f>
        <v>-</v>
      </c>
      <c r="ABB106" s="535" t="str" cm="1">
        <f t="array" aca="1" ref="ABB106" ca="1">INDEX(ABB$13:ABB105,$B106+1,1)</f>
        <v>-</v>
      </c>
      <c r="ABC106" s="535" t="str" cm="1">
        <f t="array" aca="1" ref="ABC106" ca="1">INDEX(ABC$13:ABC105,$B106+1,1)</f>
        <v>-</v>
      </c>
      <c r="ABD106" s="535" t="str" cm="1">
        <f t="array" aca="1" ref="ABD106" ca="1">INDEX(ABD$13:ABD105,$B106+1,1)</f>
        <v>-</v>
      </c>
      <c r="ABE106" s="535" t="str" cm="1">
        <f t="array" aca="1" ref="ABE106" ca="1">INDEX(ABE$13:ABE105,$B106+1,1)</f>
        <v>-</v>
      </c>
      <c r="ABF106" s="535" t="str" cm="1">
        <f t="array" aca="1" ref="ABF106" ca="1">INDEX(ABF$13:ABF105,$B106+1,1)</f>
        <v>-</v>
      </c>
      <c r="ABG106" s="535" t="str" cm="1">
        <f t="array" aca="1" ref="ABG106" ca="1">INDEX(ABG$13:ABG105,$B106+1,1)</f>
        <v>-</v>
      </c>
      <c r="ABH106" s="535" t="str" cm="1">
        <f t="array" aca="1" ref="ABH106" ca="1">INDEX(ABH$13:ABH105,$B106+1,1)</f>
        <v>-</v>
      </c>
      <c r="ABI106" s="535" t="str" cm="1">
        <f t="array" aca="1" ref="ABI106" ca="1">INDEX(ABI$13:ABI105,$B106+1,1)</f>
        <v>-</v>
      </c>
      <c r="ABJ106" s="535" t="str" cm="1">
        <f t="array" aca="1" ref="ABJ106" ca="1">INDEX(ABJ$13:ABJ105,$B106+1,1)</f>
        <v>-</v>
      </c>
      <c r="ABK106" s="18"/>
      <c r="ABL106" s="545" t="str">
        <f t="shared" ca="1" si="439"/>
        <v>-</v>
      </c>
      <c r="ABM106" s="545" t="str">
        <f t="shared" ca="1" si="439"/>
        <v>-</v>
      </c>
      <c r="ABN106" s="545" t="str">
        <f t="shared" ca="1" si="439"/>
        <v>-</v>
      </c>
      <c r="ABO106" s="545" t="str">
        <f t="shared" ca="1" si="439"/>
        <v>-</v>
      </c>
      <c r="ABP106" s="545" t="str">
        <f t="shared" ca="1" si="439"/>
        <v>-</v>
      </c>
      <c r="ABQ106" s="545" t="str">
        <f t="shared" ca="1" si="417"/>
        <v>-</v>
      </c>
      <c r="ABR106" s="545" t="str">
        <f t="shared" ca="1" si="417"/>
        <v>-</v>
      </c>
      <c r="ABS106" s="545" t="str">
        <f t="shared" ca="1" si="417"/>
        <v>-</v>
      </c>
      <c r="ABT106" s="545" t="str">
        <f t="shared" ca="1" si="417"/>
        <v>-</v>
      </c>
      <c r="ABU106" s="545" t="str">
        <f t="shared" ca="1" si="417"/>
        <v>-</v>
      </c>
      <c r="ABV106" s="545" t="str">
        <f t="shared" ca="1" si="417"/>
        <v>-</v>
      </c>
      <c r="ABW106" s="545" t="str">
        <f t="shared" ca="1" si="417"/>
        <v>-</v>
      </c>
      <c r="ABX106" s="545" t="str">
        <f t="shared" ca="1" si="417"/>
        <v>-</v>
      </c>
      <c r="ABY106" s="545" t="str">
        <f t="shared" ca="1" si="417"/>
        <v>-</v>
      </c>
      <c r="ABZ106" s="545" t="str">
        <f t="shared" ca="1" si="417"/>
        <v>-</v>
      </c>
      <c r="ACA106" s="545" t="str">
        <f t="shared" ca="1" si="418"/>
        <v>-</v>
      </c>
      <c r="ACB106" s="545" t="str">
        <f t="shared" ca="1" si="418"/>
        <v>-</v>
      </c>
      <c r="ACC106" s="545" t="b">
        <f t="shared" ca="1" si="418"/>
        <v>1</v>
      </c>
      <c r="ACD106" s="545" t="str">
        <f t="shared" ca="1" si="418"/>
        <v>-</v>
      </c>
      <c r="ACE106" s="545" t="str">
        <f t="shared" ca="1" si="418"/>
        <v>-</v>
      </c>
      <c r="ACF106" s="545" t="str">
        <f t="shared" ca="1" si="418"/>
        <v>-</v>
      </c>
      <c r="ACG106" s="545" t="str">
        <f t="shared" ca="1" si="418"/>
        <v>-</v>
      </c>
      <c r="ACH106" s="545" t="str">
        <f t="shared" ca="1" si="418"/>
        <v>-</v>
      </c>
      <c r="ACI106" s="545" t="str">
        <f t="shared" ca="1" si="418"/>
        <v>-</v>
      </c>
      <c r="ACJ106" s="545" t="str">
        <f t="shared" ca="1" si="418"/>
        <v>-</v>
      </c>
      <c r="ACK106" s="545" t="str">
        <f t="shared" ca="1" si="419"/>
        <v>-</v>
      </c>
      <c r="ACL106" s="545" t="str">
        <f t="shared" ca="1" si="419"/>
        <v>-</v>
      </c>
      <c r="ACM106" s="545" t="str">
        <f t="shared" ca="1" si="419"/>
        <v>-</v>
      </c>
      <c r="ACN106" s="545" t="str">
        <f t="shared" ca="1" si="419"/>
        <v>-</v>
      </c>
      <c r="ACO106" s="545" t="str">
        <f t="shared" ca="1" si="419"/>
        <v>-</v>
      </c>
      <c r="ACP106" s="545" t="str">
        <f t="shared" ca="1" si="419"/>
        <v>-</v>
      </c>
      <c r="ACQ106" s="545" t="str">
        <f t="shared" ca="1" si="419"/>
        <v>-</v>
      </c>
      <c r="ACR106" s="545" t="str">
        <f t="shared" ca="1" si="419"/>
        <v>-</v>
      </c>
      <c r="ACS106" s="545" t="str">
        <f t="shared" ca="1" si="419"/>
        <v>-</v>
      </c>
      <c r="ACT106" s="545" t="str">
        <f t="shared" ca="1" si="419"/>
        <v>-</v>
      </c>
      <c r="ACU106" s="545" t="b">
        <f t="shared" ca="1" si="420"/>
        <v>1</v>
      </c>
      <c r="ACV106" s="545" t="str">
        <f t="shared" ca="1" si="420"/>
        <v>-</v>
      </c>
      <c r="ACW106" s="545" t="str">
        <f t="shared" ca="1" si="420"/>
        <v>-</v>
      </c>
      <c r="ACX106" s="545" t="str">
        <f t="shared" ca="1" si="420"/>
        <v>-</v>
      </c>
      <c r="ACY106" s="545" t="str">
        <f t="shared" ca="1" si="420"/>
        <v>-</v>
      </c>
      <c r="ACZ106" s="545" t="str">
        <f t="shared" ca="1" si="420"/>
        <v>-</v>
      </c>
      <c r="ADA106" s="545" t="str">
        <f t="shared" ca="1" si="420"/>
        <v>-</v>
      </c>
      <c r="ADB106" s="545" t="str">
        <f t="shared" ca="1" si="420"/>
        <v>-</v>
      </c>
      <c r="ADC106" s="545" t="str">
        <f t="shared" ca="1" si="420"/>
        <v>-</v>
      </c>
      <c r="ADD106" s="545" t="str">
        <f t="shared" ca="1" si="420"/>
        <v>-</v>
      </c>
      <c r="ADE106" s="545" t="str">
        <f t="shared" ca="1" si="421"/>
        <v>-</v>
      </c>
      <c r="ADF106" s="545" t="str">
        <f t="shared" ca="1" si="421"/>
        <v>-</v>
      </c>
      <c r="ADG106" s="545" t="str">
        <f t="shared" ca="1" si="421"/>
        <v>-</v>
      </c>
      <c r="ADH106" s="545" t="str">
        <f t="shared" ca="1" si="421"/>
        <v>-</v>
      </c>
      <c r="ADI106" s="545" t="str">
        <f t="shared" ca="1" si="421"/>
        <v>-</v>
      </c>
      <c r="ADJ106" s="545" t="str">
        <f t="shared" ca="1" si="421"/>
        <v>-</v>
      </c>
      <c r="ADK106" s="545" t="str">
        <f t="shared" ca="1" si="421"/>
        <v>-</v>
      </c>
      <c r="ADL106" s="545" t="str">
        <f t="shared" ca="1" si="421"/>
        <v>-</v>
      </c>
      <c r="ADM106" s="545" t="b">
        <f t="shared" ca="1" si="421"/>
        <v>1</v>
      </c>
      <c r="ADN106" s="545" t="str">
        <f t="shared" ca="1" si="421"/>
        <v>-</v>
      </c>
      <c r="ADO106" s="545" t="str">
        <f t="shared" ca="1" si="422"/>
        <v>-</v>
      </c>
      <c r="ADP106" s="545" t="str">
        <f t="shared" ca="1" si="422"/>
        <v>-</v>
      </c>
      <c r="ADQ106" s="545" t="str">
        <f t="shared" ca="1" si="422"/>
        <v>-</v>
      </c>
      <c r="ADR106" s="545" t="str">
        <f t="shared" ca="1" si="422"/>
        <v>-</v>
      </c>
      <c r="ADS106" s="545" t="str">
        <f t="shared" ca="1" si="422"/>
        <v>-</v>
      </c>
      <c r="ADT106" s="545" t="str">
        <f t="shared" ca="1" si="422"/>
        <v>-</v>
      </c>
      <c r="ADU106" s="545" t="str">
        <f t="shared" ca="1" si="422"/>
        <v>-</v>
      </c>
      <c r="ADV106" s="545" t="str">
        <f t="shared" ca="1" si="422"/>
        <v>-</v>
      </c>
      <c r="ADW106" s="545" t="str">
        <f t="shared" ca="1" si="422"/>
        <v>-</v>
      </c>
      <c r="ADX106" s="545" t="str">
        <f t="shared" ca="1" si="422"/>
        <v>-</v>
      </c>
      <c r="ADY106" s="545" t="str">
        <f t="shared" ca="1" si="423"/>
        <v>-</v>
      </c>
      <c r="ADZ106" s="545" t="str">
        <f t="shared" ca="1" si="423"/>
        <v>-</v>
      </c>
      <c r="AEA106" s="545" t="str">
        <f t="shared" ca="1" si="423"/>
        <v>-</v>
      </c>
      <c r="AEB106" s="545" t="str">
        <f t="shared" ca="1" si="423"/>
        <v>-</v>
      </c>
      <c r="AEC106" s="545" t="str">
        <f t="shared" ca="1" si="423"/>
        <v>-</v>
      </c>
      <c r="AED106" s="545" t="str">
        <f t="shared" ca="1" si="423"/>
        <v>-</v>
      </c>
      <c r="AEE106" s="545" t="b">
        <f t="shared" ca="1" si="423"/>
        <v>1</v>
      </c>
      <c r="AEF106" s="545" t="str">
        <f t="shared" ca="1" si="423"/>
        <v>-</v>
      </c>
      <c r="AEG106" s="545" t="str">
        <f t="shared" ca="1" si="423"/>
        <v>-</v>
      </c>
      <c r="AEH106" s="545" t="str">
        <f t="shared" ca="1" si="423"/>
        <v>-</v>
      </c>
      <c r="AEI106" s="545" t="str">
        <f t="shared" ca="1" si="424"/>
        <v>-</v>
      </c>
      <c r="AEJ106" s="545" t="str">
        <f t="shared" ca="1" si="424"/>
        <v>-</v>
      </c>
      <c r="AEK106" s="545" t="str">
        <f t="shared" ca="1" si="424"/>
        <v>-</v>
      </c>
      <c r="AEL106" s="545" t="str">
        <f t="shared" ca="1" si="424"/>
        <v>-</v>
      </c>
      <c r="AEM106" s="545" t="str">
        <f t="shared" ca="1" si="424"/>
        <v>-</v>
      </c>
      <c r="AEN106" s="545" t="str">
        <f t="shared" ca="1" si="424"/>
        <v>-</v>
      </c>
      <c r="AEO106" s="545" t="str">
        <f t="shared" ca="1" si="424"/>
        <v>-</v>
      </c>
      <c r="AEP106" s="545" t="str">
        <f t="shared" ca="1" si="424"/>
        <v>-</v>
      </c>
      <c r="AEQ106" s="545" t="str">
        <f t="shared" ca="1" si="424"/>
        <v>-</v>
      </c>
      <c r="AER106" s="545" t="str">
        <f t="shared" ca="1" si="424"/>
        <v>-</v>
      </c>
      <c r="AES106" s="545" t="str">
        <f t="shared" ca="1" si="425"/>
        <v>-</v>
      </c>
      <c r="AET106" s="545" t="str">
        <f t="shared" ca="1" si="425"/>
        <v>-</v>
      </c>
      <c r="AEU106" s="545" t="str">
        <f t="shared" ca="1" si="425"/>
        <v>-</v>
      </c>
      <c r="AEV106" s="545" t="str">
        <f t="shared" ca="1" si="425"/>
        <v>-</v>
      </c>
      <c r="AEW106" s="545" t="b">
        <f t="shared" ca="1" si="425"/>
        <v>1</v>
      </c>
      <c r="AEX106" s="535" cm="1">
        <f t="array" aca="1" ref="AEX106" ca="1">INDEX(AEX$13:AEX105,$B106+1,1)</f>
        <v>0</v>
      </c>
      <c r="AEY106" s="483">
        <v>0</v>
      </c>
    </row>
    <row r="107" spans="1:831" outlineLevel="2">
      <c r="A107" s="18">
        <f t="shared" si="221"/>
        <v>94</v>
      </c>
      <c r="B107" s="191">
        <f t="shared" ca="1" si="343"/>
        <v>51</v>
      </c>
      <c r="C107" s="458">
        <f t="shared" ca="1" si="225"/>
        <v>1200</v>
      </c>
      <c r="D107" s="119" t="str">
        <f t="shared" ca="1" si="226"/>
        <v>GSW</v>
      </c>
      <c r="E107" t="b">
        <v>0</v>
      </c>
      <c r="F107" t="b">
        <v>0</v>
      </c>
      <c r="G107" t="b">
        <f t="shared" si="447"/>
        <v>0</v>
      </c>
      <c r="H107" s="191">
        <f t="shared" ca="1" si="338"/>
        <v>43</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4</v>
      </c>
      <c r="N107" s="535" cm="1">
        <f t="array" aca="1" ref="N107" ca="1">INDEX(N$13:N106,$B107+1,1)</f>
        <v>3</v>
      </c>
      <c r="O107" s="535" cm="1">
        <f t="array" aca="1" ref="O107" ca="1">INDEX(O$13:O106,$B107+1,1)</f>
        <v>2</v>
      </c>
      <c r="P107" s="535" cm="1">
        <f t="array" aca="1" ref="P107" ca="1">INDEX(P$13:P106,$B107+1,1)</f>
        <v>0</v>
      </c>
      <c r="Q107" s="535" cm="1">
        <f t="array" aca="1" ref="Q107" ca="1">INDEX(Q$13:Q106,$B107+1,1)</f>
        <v>1</v>
      </c>
      <c r="R107" s="535" cm="1">
        <f t="array" aca="1" ref="R107" ca="1">INDEX(R$13:R106,$B107+1,1)</f>
        <v>1</v>
      </c>
      <c r="S107" s="535" cm="1">
        <f t="array" aca="1" ref="S107" ca="1">INDEX(S$13:S106,$B107+1,1)</f>
        <v>1</v>
      </c>
      <c r="T107" s="411">
        <f t="shared" ca="1" si="228"/>
        <v>2</v>
      </c>
      <c r="U107" s="411">
        <f t="shared" ca="1" si="228"/>
        <v>2</v>
      </c>
      <c r="V107" s="411">
        <f t="shared" ca="1" si="229"/>
        <v>2</v>
      </c>
      <c r="W107" s="777" t="b">
        <f t="shared" ca="1" si="230"/>
        <v>1</v>
      </c>
      <c r="X107" s="777" t="b">
        <f t="shared" ca="1" si="230"/>
        <v>1</v>
      </c>
      <c r="Y107" s="777" t="b">
        <f t="shared" ca="1" si="230"/>
        <v>1</v>
      </c>
      <c r="Z107" s="796" t="b" cm="1">
        <f t="array" aca="1" ref="Z107" ca="1">INDEX(Z$13:Z106,$B107+1,1)</f>
        <v>0</v>
      </c>
      <c r="AA107" s="411">
        <f t="shared" ca="1" si="328"/>
        <v>6</v>
      </c>
      <c r="AB107" s="411">
        <f t="shared" ca="1" si="231"/>
        <v>6</v>
      </c>
      <c r="AC107" s="535" cm="1">
        <f t="array" aca="1" ref="AC107" ca="1">INDEX(AC$13:AC106,$B107+1,1)</f>
        <v>6</v>
      </c>
      <c r="AD107" s="535" cm="1">
        <f t="array" aca="1" ref="AD107" ca="1">INDEX(AD$13:AD106,$B107+1,1)</f>
        <v>6</v>
      </c>
      <c r="AE107" s="535" cm="1">
        <f t="array" aca="1" ref="AE107" ca="1">INDEX(AE$13:AE106,$B107+1,1)</f>
        <v>0</v>
      </c>
      <c r="AF107" s="535" cm="1">
        <f t="array" aca="1" ref="AF107" ca="1">INDEX(AF$13:AF106,$B107+1,1)</f>
        <v>0</v>
      </c>
      <c r="AG107" s="535" cm="1">
        <f t="array" aca="1" ref="AG107" ca="1">INDEX(AG$13:AG106,$B107+1,1)</f>
        <v>0</v>
      </c>
      <c r="AH107" s="535" cm="1">
        <f t="array" aca="1" ref="AH107" ca="1">INDEX(AH$13:AH106,$B107+1,1)</f>
        <v>0</v>
      </c>
      <c r="AI107" s="87">
        <f t="shared" ca="1" si="350"/>
        <v>2</v>
      </c>
      <c r="AJ107" s="87">
        <f ca="1">INDEX(CHOOSE($N107,DataAutumn!i.AdultDrys,DataWinter!i.AdultDrys,DataSpring!i.AdultDrys),1,$T107)</f>
        <v>1</v>
      </c>
      <c r="AK107" s="535" cm="1">
        <f t="array" aca="1" ref="AK107" ca="1">INDEX(AK$13:AK106,$B107+1,1)</f>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t="s">
        <v>2280</v>
      </c>
      <c r="BA107" s="312" t="str">
        <f ca="1">LEFT(BA106,LEN($BA$57))     &amp;    TEXT($H107," 00000 ")        &amp;      INDEX(i.ModelStructure,$I107,1)    &amp;" "
&amp; $D107                &amp;    " Past" &amp; TEXT($XV107,"??0%;;??0%;    ") &amp; IF($DK107=0," SFM","")&amp;IF($DK107=1," MFM","")&amp;IF($DK107=7," Mat","")&amp;IF($DQ107=TRUE,"&amp;BBT","    ")              &amp;      " TOL"&amp;INDEX(i.TOL_Desc,1,$N107)
&amp; " Scan"&amp;$AK107       &amp;    CHOOSE($K107+1," CFS"," GFS"," NFS")
&amp; " RR"&amp;TEXT(SUM($FD107:$FE107),"+00%;-00%;    ;@")
&amp; " EL"&amp;IF($EZ107="-","_Opt",TEXT($EZ107,"000%"))
&amp; " Emptys_"&amp;CHOOSE($AI107,"Free  ","Retain","Sell  ","Single")
&amp; " ("&amp;IF(OR($ZH107,AND($ZH107="-",$DD107)),"P","E")   &amp;IF(OR($ZJ107,AND($ZJ107="-",$DE107)),"T","t")        &amp;     "_F"&amp;IF($AAG107&lt;&gt;FALSE,3,0)+COUNTIF($ZY107:$AAC107,TRUE)+COUNTIF($BV107:$BW107,"&gt;0")&amp;IF($AAE107&lt;&gt;FALSE,3,0)+COUNTIF($BV107:$BW107,"&gt;0")&amp;"N"&amp;IF($AAJ107&lt;&gt;"-",$AAJ107,$DI107)&amp;IF($AAK107&lt;&gt;"-",$AAK107,$DJ107)&amp;"L"&amp;$AAV107&amp;$AAW107&amp;")"</f>
        <v>GHG 00043 SE GSW Past 35% MFM     TOLSpr Scan2 GFS RR+01% EL000% Emptys_Retain (PT_F33N11L11)</v>
      </c>
      <c r="BB107" s="8" t="str">
        <f ca="1">IF(COUNTIF($BA$13:$BA107,$BA107)=1,"-","Dup")</f>
        <v>-</v>
      </c>
      <c r="BC107" s="18"/>
      <c r="BD107" s="535" t="str" cm="1">
        <f t="array" aca="1" ref="BD107" ca="1">INDEX(BD$13:BD106,$B107+1,1)</f>
        <v>-</v>
      </c>
      <c r="BE107" s="535" t="str" cm="1">
        <f t="array" aca="1" ref="BE107" ca="1">INDEX(BE$13:BE106,$B107+1,1)</f>
        <v>-</v>
      </c>
      <c r="BF107" s="535" t="str" cm="1">
        <f t="array" aca="1" ref="BF107" ca="1">INDEX(BF$13:BF106,$B107+1,1)</f>
        <v>-</v>
      </c>
      <c r="BG107" s="535" t="str" cm="1">
        <f t="array" aca="1" ref="BG107" ca="1">INDEX(BG$13:BG106,$B107+1,1)</f>
        <v>-</v>
      </c>
      <c r="BH107" s="535" t="str" cm="1">
        <f t="array" aca="1" ref="BH107" ca="1">INDEX(BH$13:BH106,$B107+1,1)</f>
        <v>-</v>
      </c>
      <c r="BI107" s="535" t="str" cm="1">
        <f t="array" aca="1" ref="BI107" ca="1">INDEX(BI$13:BI106,$B107+1,1)</f>
        <v>-</v>
      </c>
      <c r="BJ107" s="535" t="str" cm="1">
        <f t="array" aca="1" ref="BJ107" ca="1">INDEX(BJ$13:BJ106,$B107+1,1)</f>
        <v>-</v>
      </c>
      <c r="BK107" s="535" t="str" cm="1">
        <f t="array" aca="1" ref="BK107" ca="1">INDEX(BK$13:BK106,$B107+1,1)</f>
        <v>-</v>
      </c>
      <c r="BL107" s="535" t="str" cm="1">
        <f t="array" aca="1" ref="BL107" ca="1">INDEX(BL$13:BL106,$B107+1,1)</f>
        <v>-</v>
      </c>
      <c r="BM107" s="18"/>
      <c r="BN107" s="411" t="b">
        <f t="shared" ca="1" si="460"/>
        <v>1</v>
      </c>
      <c r="BO107" s="411" t="str">
        <f t="shared" ca="1" si="460"/>
        <v>-</v>
      </c>
      <c r="BP107" s="411" t="b">
        <f t="shared" ca="1" si="460"/>
        <v>0</v>
      </c>
      <c r="BQ107" s="411" t="str">
        <f t="shared" ca="1" si="460"/>
        <v>-</v>
      </c>
      <c r="BR107" s="411" t="str">
        <f t="shared" ca="1" si="460"/>
        <v>-</v>
      </c>
      <c r="BS107" s="411" t="str">
        <f t="shared" ca="1" si="460"/>
        <v>-</v>
      </c>
      <c r="BT107" s="411" t="str">
        <f t="shared" ca="1" si="460"/>
        <v>-</v>
      </c>
      <c r="BU107" s="411" t="str">
        <f t="shared" ca="1" si="460"/>
        <v>-</v>
      </c>
      <c r="BV107" s="411" t="str">
        <f t="shared" ca="1" si="460"/>
        <v>-</v>
      </c>
      <c r="BW107" s="411" t="str">
        <f t="shared" ca="1" si="460"/>
        <v>-</v>
      </c>
      <c r="BX107" s="411" t="str">
        <f t="shared" ca="1" si="460"/>
        <v>-</v>
      </c>
      <c r="BY107" s="411" t="str">
        <f t="shared" ca="1" si="460"/>
        <v>-</v>
      </c>
      <c r="BZ107" s="411" t="b">
        <f t="shared" ca="1" si="460"/>
        <v>0</v>
      </c>
      <c r="CA107" s="87">
        <f t="shared" ca="1" si="460"/>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233"/>
        <v>-</v>
      </c>
      <c r="CI107" s="411">
        <f t="shared" ca="1" si="234"/>
        <v>1</v>
      </c>
      <c r="CJ107" s="411">
        <f t="shared" ca="1" si="234"/>
        <v>1</v>
      </c>
      <c r="CK107" s="535" t="str" cm="1">
        <f t="array" aca="1" ref="CK107" ca="1">INDEX(CK$13:CK106,$B107+1,1)</f>
        <v>-</v>
      </c>
      <c r="CL107" s="535" t="str" cm="1">
        <f t="array" aca="1" ref="CL107" ca="1">INDEX(CL$13:CL106,$B107+1,1)</f>
        <v>-</v>
      </c>
      <c r="CM107" s="535" t="str" cm="1">
        <f t="array" aca="1" ref="CM107" ca="1">INDEX(CM$13:CM106,$B107+1,1)</f>
        <v>-</v>
      </c>
      <c r="CN107" s="411" t="str">
        <f t="shared" ca="1" si="235"/>
        <v>-</v>
      </c>
      <c r="CO107" s="411">
        <f t="shared" ca="1" si="236"/>
        <v>1</v>
      </c>
      <c r="CP107" s="411">
        <f t="shared" ca="1" si="236"/>
        <v>1</v>
      </c>
      <c r="CQ107" s="535" t="str" cm="1">
        <f t="array" aca="1" ref="CQ107" ca="1">INDEX(CQ$13:CQ106,$B107+1,1)</f>
        <v>-</v>
      </c>
      <c r="CR107" s="411" t="str">
        <f t="shared" ca="1" si="237"/>
        <v>-</v>
      </c>
      <c r="CS107" s="411">
        <f t="shared" ca="1" si="238"/>
        <v>1</v>
      </c>
      <c r="CT107" s="535" t="str" cm="1">
        <f t="array" aca="1" ref="CT107" ca="1">INDEX(CT$13:CT106,$B107+1,1)</f>
        <v>-</v>
      </c>
      <c r="CU107" s="535" t="str" cm="1">
        <f t="array" aca="1" ref="CU107" ca="1">INDEX(CU$13:CU106,$B107+1,1)</f>
        <v>-</v>
      </c>
      <c r="CV107" s="411">
        <f t="shared" ca="1" si="239"/>
        <v>1</v>
      </c>
      <c r="CW107" s="535" t="str" cm="1">
        <f t="array" aca="1" ref="CW107" ca="1">INDEX(CW$13:CW106,$B107+1,1)</f>
        <v>-</v>
      </c>
      <c r="CX107" s="411" t="str">
        <f t="shared" ca="1" si="240"/>
        <v>-</v>
      </c>
      <c r="CY107" s="411">
        <f t="shared" ca="1" si="241"/>
        <v>1</v>
      </c>
      <c r="CZ107" s="411">
        <f t="shared" ca="1" si="241"/>
        <v>1</v>
      </c>
      <c r="DA107" s="535" cm="1">
        <f t="array" aca="1" ref="DA107" ca="1">INDEX(DA$13:DA106,$B107+1,1)</f>
        <v>720</v>
      </c>
      <c r="DB107" s="535" cm="1">
        <f t="array" aca="1" ref="DB107" ca="1">INDEX(DB$13:DB106,$B107+1,1)</f>
        <v>720</v>
      </c>
      <c r="DC107" s="18"/>
      <c r="DD107" s="535" t="b" cm="1">
        <f t="array" aca="1" ref="DD107" ca="1">INDEX(DD$13:DD106,$B107+1,1)</f>
        <v>1</v>
      </c>
      <c r="DE107" s="535" t="b" cm="1">
        <f t="array" aca="1" ref="DE107" ca="1">INDEX(DE$13:DE106,$B107+1,1)</f>
        <v>1</v>
      </c>
      <c r="DF107" s="535" t="b" cm="1">
        <f t="array" aca="1" ref="DF107" ca="1">INDEX(DF$13:DF106,$B107+1,1)</f>
        <v>1</v>
      </c>
      <c r="DG107" s="87">
        <f t="shared" ca="1" si="329"/>
        <v>0</v>
      </c>
      <c r="DH107" s="804" cm="1">
        <f t="array" aca="1" ref="DH107" ca="1">VALUE(IFERROR(VALUE($K107),0) &amp; _xlfn.SWITCH($CD107,"-",4,$CD107) &amp; $L107 &amp; $T107 &amp; "00" &amp; $N107 &amp; $AK107 &amp; $R107 &amp; _xlfn.SWITCH($AM107,3,1,$AM107) &amp; _xlfn.SWITCH($M107,4,0,$M107) &amp; _xlfn.SWITCH($AD107,6,1,$AD107))</f>
        <v>142200321201</v>
      </c>
      <c r="DI107" s="535" cm="1">
        <f t="array" aca="1" ref="DI107" ca="1">INDEX(DI$13:DI106,$B107+1,1)</f>
        <v>1</v>
      </c>
      <c r="DJ107" s="535" cm="1">
        <f t="array" aca="1" ref="DJ107" ca="1">INDEX(DJ$13:DJ106,$B107+1,1)</f>
        <v>1</v>
      </c>
      <c r="DK107" s="411">
        <f t="shared" ref="DK107:DP115" ca="1" si="463">INDEX(i.Genotype,$U107,DK$6)</f>
        <v>1</v>
      </c>
      <c r="DL107" s="411">
        <f t="shared" ca="1" si="463"/>
        <v>60</v>
      </c>
      <c r="DM107" s="411" t="str">
        <f t="shared" ca="1" si="463"/>
        <v>-</v>
      </c>
      <c r="DN107" s="411" t="str">
        <f t="shared" ca="1" si="463"/>
        <v>-</v>
      </c>
      <c r="DO107" s="411" t="str">
        <f t="shared" ca="1" si="463"/>
        <v>-</v>
      </c>
      <c r="DP107" s="411" t="str">
        <f t="shared" ca="1" si="463"/>
        <v>-</v>
      </c>
      <c r="DQ107" s="411" t="b">
        <f t="shared" ca="1" si="243"/>
        <v>0</v>
      </c>
      <c r="DR107" s="411" t="str">
        <f t="shared" ca="1" si="441"/>
        <v>-</v>
      </c>
      <c r="DS107" s="411" t="str">
        <f t="shared" ca="1" si="441"/>
        <v>-</v>
      </c>
      <c r="DT107" s="411" t="str">
        <f t="shared" ca="1" si="441"/>
        <v>-</v>
      </c>
      <c r="DU107" s="411" t="str">
        <f t="shared" ca="1" si="441"/>
        <v>-</v>
      </c>
      <c r="DV107" s="411">
        <f t="shared" ca="1" si="441"/>
        <v>500</v>
      </c>
      <c r="DW107" s="411">
        <f t="shared" ca="1" si="441"/>
        <v>500</v>
      </c>
      <c r="DX107" s="411" t="str">
        <f t="shared" ca="1" si="441"/>
        <v>-</v>
      </c>
      <c r="DY107" s="411" t="str">
        <f t="shared" ca="1" si="441"/>
        <v>-</v>
      </c>
      <c r="DZ107" s="411" t="str">
        <f t="shared" ca="1" si="441"/>
        <v>-</v>
      </c>
      <c r="EA107" s="411" t="str">
        <f t="shared" ca="1" si="441"/>
        <v>-</v>
      </c>
      <c r="EB107" s="411" t="str">
        <f t="shared" ca="1" si="441"/>
        <v>-</v>
      </c>
      <c r="EC107" s="535" cm="1">
        <f t="array" aca="1" ref="EC107" ca="1">INDEX(EC$13:EC106,$B107+1,1)</f>
        <v>0</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535" cm="1">
        <f t="array" aca="1" ref="EN107" ca="1">INDEX(EN$13:EN106,$B107+1,1)</f>
        <v>999999</v>
      </c>
      <c r="EO107" s="535" cm="1">
        <f t="array" aca="1" ref="EO107" ca="1">INDEX(EO$13:EO106,$B107+1,1)</f>
        <v>999999</v>
      </c>
      <c r="EP107" s="782">
        <f t="shared" ca="1" si="246"/>
        <v>0</v>
      </c>
      <c r="EQ107" s="782">
        <f t="shared" ca="1" si="246"/>
        <v>0</v>
      </c>
      <c r="ER107" s="782">
        <f t="shared" ca="1" si="246"/>
        <v>999999</v>
      </c>
      <c r="ES107" s="800" t="str">
        <f t="shared" ca="1" si="330"/>
        <v>-</v>
      </c>
      <c r="ET107" s="800" t="str">
        <f t="shared" ca="1" si="247"/>
        <v>-</v>
      </c>
      <c r="EU107" s="801" t="str">
        <f t="shared" ca="1" si="248"/>
        <v>-</v>
      </c>
      <c r="EV107" s="802" t="str">
        <f t="shared" ca="1" si="449"/>
        <v>-</v>
      </c>
      <c r="EW107" s="781">
        <f t="shared" ca="1" si="249"/>
        <v>999999</v>
      </c>
      <c r="EX107" s="779">
        <f t="shared" ca="1" si="332"/>
        <v>999999</v>
      </c>
      <c r="EY107" s="780">
        <f t="shared" ca="1" si="333"/>
        <v>999999</v>
      </c>
      <c r="EZ107" s="727" cm="1">
        <f t="array" aca="1" ref="EZ107" ca="1">INDEX(i.ELMated,$AB107+1,1)</f>
        <v>0</v>
      </c>
      <c r="FA107" s="728" cm="1">
        <f t="array" aca="1" ref="FA107" ca="1">INDEX(i.ELMatedEst,$AA107+1,$T107)</f>
        <v>0</v>
      </c>
      <c r="FB107" s="535" t="str" cm="1">
        <f t="array" aca="1" ref="FB107" ca="1">INDEX(FB$13:FB106,$B107+1,1)</f>
        <v>-</v>
      </c>
      <c r="FC107" s="535" t="str" cm="1">
        <f t="array" aca="1" ref="FC107" ca="1">INDEX(FC$13:FC106,$B107+1,1)</f>
        <v>-</v>
      </c>
      <c r="FD107" s="664">
        <f t="shared" ca="1" si="250"/>
        <v>0</v>
      </c>
      <c r="FE107" s="666">
        <f t="shared" ca="1" si="251"/>
        <v>5.0000000000000001E-3</v>
      </c>
      <c r="FF107" s="191">
        <f t="shared" ca="1" si="339"/>
        <v>0.95</v>
      </c>
      <c r="FG107" s="667">
        <f t="shared" ca="1" si="252"/>
        <v>0.12</v>
      </c>
      <c r="FH107" s="667">
        <f ca="1">INDEX(CHOOSE($N107,DataAutumn!i.EL_PropnSold,DataWinter!i.EL_PropnSold,DataSpring!i.EL_PropnSold),$AI107,$T107)*INDEX(i.ELMatedEst,$AB107+1,$T107)*i.dAdultRR_ELPropSold
+INDEX(i.dryman,($AJ107-1)*4+$AI107,FH$7)</f>
        <v>0</v>
      </c>
      <c r="FI107" s="667">
        <f ca="1">INDEX(CHOOSE($N107,DataAutumn!i.EL_PropnSold,DataWinter!i.EL_PropnSold,DataSpring!i.EL_PropnSold),$AI107,$T107)*INDEX(i.ELMatedEst,$AB107+1,$T107)*i.dAdultRR_ELPropSold
+INDEX(i.dryman,($AJ107-1)*4+$AI107,FI$7)</f>
        <v>3.125E-2</v>
      </c>
      <c r="FJ107" s="667">
        <f ca="1">INDEX(CHOOSE($N107,DataAutumn!i.EL_PropnSold,DataWinter!i.EL_PropnSold,DataSpring!i.EL_PropnSold),$AI107,$T107)*INDEX(i.ELMatedEst,$AB107+1,$T107)*i.dAdultRR_ELPropSold
+INDEX(i.dryman,($AJ107-1)*4+$AI107,FJ$7)</f>
        <v>3.125E-2</v>
      </c>
      <c r="FK107" s="667">
        <f ca="1">INDEX(CHOOSE($N107,DataAutumn!i.EL_PropnSold,DataWinter!i.EL_PropnSold,DataSpring!i.EL_PropnSold),$AI107,$T107)*INDEX(i.ELMatedEst,$AB107+1,$T107)*i.dAdultRR_ELPropSold
+INDEX(i.dryman,($AJ107-1)*4+$AI107,FK$7)</f>
        <v>3.125E-2</v>
      </c>
      <c r="FL107" s="668">
        <f ca="1">INDEX(CHOOSE($N107,DataAutumn!i.EL_PropnSold,DataWinter!i.EL_PropnSold,DataSpring!i.EL_PropnSold),$AI107,$T107)*INDEX(i.ELMatedEst,$AB107+1,$T107)*i.dAdultLSurv_ELPropSold</f>
        <v>0</v>
      </c>
      <c r="FM107" s="666" t="b">
        <f t="shared" ca="1" si="253"/>
        <v>0</v>
      </c>
      <c r="FN107" s="666" t="b">
        <f t="shared" ca="1" si="253"/>
        <v>0</v>
      </c>
      <c r="FO107" s="716" t="b">
        <f t="shared" ca="1" si="254"/>
        <v>1</v>
      </c>
      <c r="FP107" s="666" t="b">
        <f t="shared" ca="1" si="253"/>
        <v>0</v>
      </c>
      <c r="FQ107" s="668">
        <f t="shared" ca="1" si="255"/>
        <v>1</v>
      </c>
      <c r="FR107" s="669">
        <f t="shared" ca="1" si="256"/>
        <v>0</v>
      </c>
      <c r="FS107" s="670" t="b">
        <f t="shared" ca="1" si="257"/>
        <v>0</v>
      </c>
      <c r="FT107" s="665" t="b">
        <f t="shared" ca="1" si="258"/>
        <v>0</v>
      </c>
      <c r="FU107" s="411" t="b">
        <f t="shared" ca="1" si="258"/>
        <v>0</v>
      </c>
      <c r="FV107" s="411" t="b">
        <f t="shared" ca="1" si="258"/>
        <v>1</v>
      </c>
      <c r="FW107" s="87">
        <f t="shared" ca="1" si="259"/>
        <v>2</v>
      </c>
      <c r="FX107" s="87">
        <f t="shared" ca="1" si="259"/>
        <v>2</v>
      </c>
      <c r="FY107" s="411">
        <f t="shared" ca="1" si="260"/>
        <v>1</v>
      </c>
      <c r="FZ107" s="411">
        <f t="shared" ca="1" si="261"/>
        <v>1</v>
      </c>
      <c r="GA107" s="411">
        <f t="shared" ca="1" si="261"/>
        <v>1</v>
      </c>
      <c r="GB107" s="411">
        <f t="shared" ca="1" si="262"/>
        <v>1</v>
      </c>
      <c r="GC107" s="411">
        <f t="shared" ca="1" si="263"/>
        <v>0.35</v>
      </c>
      <c r="GD107" s="411" t="b">
        <f t="shared" ca="1" si="263"/>
        <v>1</v>
      </c>
      <c r="GE107" s="411" t="b">
        <f t="shared" ca="1" si="263"/>
        <v>0</v>
      </c>
      <c r="GF107" s="411" t="b">
        <f t="shared" ca="1" si="263"/>
        <v>0</v>
      </c>
      <c r="GG107" s="411" t="b">
        <f t="shared" ca="1" si="263"/>
        <v>0</v>
      </c>
      <c r="GH107" s="87">
        <f t="shared" ca="1" si="443"/>
        <v>1</v>
      </c>
      <c r="GI107" s="87">
        <f t="shared" ca="1" si="443"/>
        <v>1</v>
      </c>
      <c r="GJ107" s="87">
        <f t="shared" ca="1" si="443"/>
        <v>1</v>
      </c>
      <c r="GK107" s="87">
        <f t="shared" ca="1" si="443"/>
        <v>1</v>
      </c>
      <c r="GL107" s="87">
        <f t="shared" ca="1" si="443"/>
        <v>1</v>
      </c>
      <c r="GM107" s="87">
        <f t="shared" ca="1" si="443"/>
        <v>1</v>
      </c>
      <c r="GN107" s="87">
        <f t="shared" ca="1" si="443"/>
        <v>1</v>
      </c>
      <c r="GO107" s="87">
        <f t="shared" ca="1" si="443"/>
        <v>1</v>
      </c>
      <c r="GP107" s="535" cm="1">
        <f t="array" aca="1" ref="GP107" ca="1">INDEX(GP$13:GP106,$B107+1,1)</f>
        <v>0</v>
      </c>
      <c r="GQ107" s="535" cm="1">
        <f t="array" aca="1" ref="GQ107" ca="1">INDEX(GQ$13:GQ106,$B107+1,1)</f>
        <v>0</v>
      </c>
      <c r="GR107" s="535" cm="1">
        <f t="array" aca="1" ref="GR107" ca="1">INDEX(GR$13:GR106,$B107+1,1)</f>
        <v>0</v>
      </c>
      <c r="GS107" s="535" cm="1">
        <f t="array" aca="1" ref="GS107" ca="1">INDEX(GS$13:GS106,$B107+1,1)</f>
        <v>0</v>
      </c>
      <c r="GT107" s="411" cm="1">
        <f t="array" aca="1" ref="GT107" ca="1">INDEX(i.dse_type,1,$L107)</f>
        <v>0</v>
      </c>
      <c r="GU107" s="535" t="str" cm="1">
        <f t="array" aca="1" ref="GU107" ca="1">INDEX(GU$13:GU106,$B107+1,1)</f>
        <v>-</v>
      </c>
      <c r="GV107" s="535" t="str" cm="1">
        <f t="array" aca="1" ref="GV107" ca="1">INDEX(GV$13:GV106,$B107+1,1)</f>
        <v>-</v>
      </c>
      <c r="GW107" s="535" t="str" cm="1">
        <f t="array" aca="1" ref="GW107" ca="1">INDEX(GW$13:GW106,$B107+1,1)</f>
        <v>-</v>
      </c>
      <c r="GX107" s="18"/>
      <c r="GY107" s="535" t="str" cm="1">
        <f t="array" aca="1" ref="GY107" ca="1">INDEX(GY$13:GY106,$B107+1,1)</f>
        <v>-</v>
      </c>
      <c r="GZ107" s="535" t="str" cm="1">
        <f t="array" aca="1" ref="GZ107" ca="1">INDEX(GZ$13:GZ106,$B107+1,1)</f>
        <v>-</v>
      </c>
      <c r="HA107" s="535" t="str" cm="1">
        <f t="array" aca="1" ref="HA107" ca="1">INDEX(HA$13:HA106,$B107+1,1)</f>
        <v>-</v>
      </c>
      <c r="HB107" s="411">
        <f t="shared" si="334"/>
        <v>0</v>
      </c>
      <c r="HC107" s="535" t="str" cm="1">
        <f t="array" aca="1" ref="HC107" ca="1">INDEX(HC$13:HC106,$B107+1,1)</f>
        <v>-</v>
      </c>
      <c r="HD107" s="535" cm="1">
        <f t="array" aca="1" ref="HD107" ca="1">INDEX(HD$13:HD106,$B107+1,1)</f>
        <v>1</v>
      </c>
      <c r="HE107" s="535" cm="1">
        <f t="array" aca="1" ref="HE107" ca="1">INDEX(HE$13:HE106,$B107+1,1)</f>
        <v>1</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535" t="str" cm="1">
        <f t="array" aca="1" ref="HU107" ca="1">INDEX(HU$13:HU106,$B107+1,1)</f>
        <v>-</v>
      </c>
      <c r="HV107" s="535" t="str" cm="1">
        <f t="array" aca="1" ref="HV107" ca="1">INDEX(HV$13:HV106,$B107+1,1)</f>
        <v>-</v>
      </c>
      <c r="HW107" s="535" t="str" cm="1">
        <f t="array" aca="1" ref="HW107" ca="1">INDEX(HW$13:HW106,$B107+1,1)</f>
        <v>-</v>
      </c>
      <c r="HX107" s="535" t="str" cm="1">
        <f t="array" aca="1" ref="HX107" ca="1">INDEX(HX$13:HX106,$B107+1,1)</f>
        <v>-</v>
      </c>
      <c r="HY107" s="535" t="str" cm="1">
        <f t="array" aca="1" ref="HY107" ca="1">INDEX(HY$13:HY106,$B107+1,1)</f>
        <v>-</v>
      </c>
      <c r="HZ107" s="535" t="str" cm="1">
        <f t="array" aca="1" ref="HZ107" ca="1">INDEX(HZ$13:HZ106,$B107+1,1)</f>
        <v>-</v>
      </c>
      <c r="IA107" s="535" cm="1">
        <f t="array" aca="1" ref="IA107" ca="1">INDEX(IA$13:IA106,$B107+1,1)</f>
        <v>0</v>
      </c>
      <c r="IB107" s="535" t="str" cm="1">
        <f t="array" aca="1" ref="IB107" ca="1">INDEX(IB$13:IB106,$B107+1,1)</f>
        <v>-</v>
      </c>
      <c r="IC107" s="535" cm="1">
        <f t="array" aca="1" ref="IC107" ca="1">INDEX(IC$13:IC106,$B107+1,1)</f>
        <v>1</v>
      </c>
      <c r="ID107" s="727">
        <f t="shared" si="265"/>
        <v>0</v>
      </c>
      <c r="IE107" s="727">
        <f t="shared" si="265"/>
        <v>0</v>
      </c>
      <c r="IF107" s="727">
        <f t="shared" si="265"/>
        <v>0</v>
      </c>
      <c r="IG107" s="727">
        <f t="shared" si="266"/>
        <v>0</v>
      </c>
      <c r="IH107" s="727">
        <f t="shared" si="266"/>
        <v>0</v>
      </c>
      <c r="II107" s="727">
        <f t="shared" si="266"/>
        <v>0</v>
      </c>
      <c r="IJ107" s="535" cm="1">
        <f t="array" aca="1" ref="IJ107" ca="1">INDEX(IJ$13:IJ106,$B107+1,1)</f>
        <v>0</v>
      </c>
      <c r="IK107" s="727">
        <f t="shared" si="267"/>
        <v>1</v>
      </c>
      <c r="IL107" s="727">
        <f t="shared" si="267"/>
        <v>0</v>
      </c>
      <c r="IM107" s="727">
        <f t="shared" si="267"/>
        <v>0</v>
      </c>
      <c r="IN107" s="727">
        <f t="shared" si="267"/>
        <v>0</v>
      </c>
      <c r="IO107" s="535" cm="1">
        <f t="array" aca="1" ref="IO107" ca="1">INDEX(IO$13:IO106,$B107+1,1)</f>
        <v>0</v>
      </c>
      <c r="IP107" s="727">
        <f t="shared" si="267"/>
        <v>0</v>
      </c>
      <c r="IQ107" s="18"/>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t="str" cm="1">
        <f t="array" aca="1" ref="JB107" ca="1">INDEX(JB$13:JB106,$B107+1,1)</f>
        <v>-</v>
      </c>
      <c r="JC107" s="535" t="str" cm="1">
        <f t="array" aca="1" ref="JC107" ca="1">INDEX(JC$13:JC106,$B107+1,1)</f>
        <v>-</v>
      </c>
      <c r="JD107" s="535" t="str" cm="1">
        <f t="array" aca="1" ref="JD107" ca="1">INDEX(JD$13:JD106,$B107+1,1)</f>
        <v>-</v>
      </c>
      <c r="JE107" s="535" t="str" cm="1">
        <f t="array" aca="1" ref="JE107" ca="1">INDEX(JE$13:JE106,$B107+1,1)</f>
        <v>-</v>
      </c>
      <c r="JF107" s="535" t="str" cm="1">
        <f t="array" aca="1" ref="JF107" ca="1">INDEX(JF$13:JF106,$B107+1,1)</f>
        <v>-</v>
      </c>
      <c r="JG107" s="535" t="str" cm="1">
        <f t="array" aca="1" ref="JG107" ca="1">INDEX(JG$13:JG106,$B107+1,1)</f>
        <v>-</v>
      </c>
      <c r="JH107" s="535" cm="1">
        <f t="array" aca="1" ref="JH107" ca="1">INDEX(JH$13:JH106,$B107+1,1)</f>
        <v>0</v>
      </c>
      <c r="JI107" s="535" cm="1">
        <f t="array" aca="1" ref="JI107" ca="1">INDEX(JI$13:JI106,$B107+1,1)</f>
        <v>0</v>
      </c>
      <c r="JJ107" s="545" cm="1">
        <f t="array" aca="1" ref="JJ107" ca="1">IF(AND($N107=JJ$10,$AS107&lt;&gt;0),INDEX(i.LTWFeedLevels,$AS107,12),0)</f>
        <v>0</v>
      </c>
      <c r="JK107" s="630" cm="1">
        <f t="array" aca="1" ref="JK107" ca="1">IF(AND($N107=JK$10,$AT107&lt;&gt;0),INDEX(i.LTWFeedLevels,$AT107,12),0)</f>
        <v>0</v>
      </c>
      <c r="JL107" s="457">
        <f t="shared" ca="1" si="450"/>
        <v>0</v>
      </c>
      <c r="JM107" s="457">
        <f t="shared" ca="1" si="451"/>
        <v>0</v>
      </c>
      <c r="JN107" s="457">
        <f t="shared" ca="1" si="452"/>
        <v>0</v>
      </c>
      <c r="JO107" s="545" cm="1">
        <f t="array" aca="1" ref="JO107" ca="1">IF(AND($N107=JO$10,$AS107&lt;&gt;0),INDEX(i.LTWFeedLevels,$AS107,12),0)</f>
        <v>0</v>
      </c>
      <c r="JP107" s="630" cm="1">
        <f t="array" aca="1" ref="JP107" ca="1">IF(AND($N107=JP$10,$AT107&lt;&gt;0),INDEX(i.LTWFeedLevels,$AT107,12),0)</f>
        <v>0</v>
      </c>
      <c r="JQ107" s="457">
        <f t="shared" ca="1" si="453"/>
        <v>0</v>
      </c>
      <c r="JR107" s="457">
        <f t="shared" ca="1" si="454"/>
        <v>0</v>
      </c>
      <c r="JS107" s="457">
        <f t="shared" ca="1" si="455"/>
        <v>0</v>
      </c>
      <c r="JT107" s="545" cm="1">
        <f t="array" aca="1" ref="JT107" ca="1">IF(AND($N107=JT$10,$AS107&lt;&gt;0),INDEX(i.LTWFeedLevels,$AS107,12),0)</f>
        <v>0</v>
      </c>
      <c r="JU107" s="630" cm="1">
        <f t="array" aca="1" ref="JU107" ca="1">IF(AND($N107=JU$10,$AT107&lt;&gt;0),INDEX(i.LTWFeedLevels,$AT107,12),0)</f>
        <v>0</v>
      </c>
      <c r="JV107" s="457">
        <f t="shared" ca="1" si="456"/>
        <v>0</v>
      </c>
      <c r="JW107" s="457">
        <f t="shared" ca="1" si="457"/>
        <v>0</v>
      </c>
      <c r="JX107" s="457">
        <f t="shared" ca="1" si="458"/>
        <v>0</v>
      </c>
      <c r="JY107" s="189">
        <f t="shared" ca="1" si="437"/>
        <v>0</v>
      </c>
      <c r="JZ107" s="189">
        <f t="shared" ca="1" si="437"/>
        <v>0</v>
      </c>
      <c r="KA107" s="189">
        <f t="shared" ca="1" si="437"/>
        <v>0</v>
      </c>
      <c r="KB107" s="189">
        <f t="shared" ca="1" si="437"/>
        <v>0</v>
      </c>
      <c r="KC107" s="189">
        <f t="shared" ca="1" si="437"/>
        <v>0</v>
      </c>
      <c r="KD107" s="189">
        <f t="shared" ca="1" si="391"/>
        <v>0</v>
      </c>
      <c r="KE107" s="189">
        <f t="shared" ca="1" si="391"/>
        <v>0</v>
      </c>
      <c r="KF107" s="189">
        <f t="shared" ca="1" si="391"/>
        <v>0</v>
      </c>
      <c r="KG107" s="189">
        <f t="shared" ca="1" si="391"/>
        <v>0</v>
      </c>
      <c r="KH107" s="189">
        <f t="shared" ca="1" si="391"/>
        <v>0</v>
      </c>
      <c r="KI107" s="189">
        <f t="shared" ca="1" si="391"/>
        <v>0</v>
      </c>
      <c r="KJ107" s="189">
        <f t="shared" ca="1" si="391"/>
        <v>0</v>
      </c>
      <c r="KK107" s="189">
        <f t="shared" ca="1" si="391"/>
        <v>0</v>
      </c>
      <c r="KL107" s="189">
        <f t="shared" ca="1" si="391"/>
        <v>0</v>
      </c>
      <c r="KM107" s="189">
        <f t="shared" ca="1" si="391"/>
        <v>0</v>
      </c>
      <c r="KN107" s="189">
        <f t="shared" ca="1" si="392"/>
        <v>0</v>
      </c>
      <c r="KO107" s="189">
        <f t="shared" ca="1" si="392"/>
        <v>0</v>
      </c>
      <c r="KP107" s="189">
        <f t="shared" ca="1" si="392"/>
        <v>0</v>
      </c>
      <c r="KQ107" s="189">
        <f t="shared" ca="1" si="392"/>
        <v>0</v>
      </c>
      <c r="KR107" s="189">
        <f t="shared" ca="1" si="392"/>
        <v>0</v>
      </c>
      <c r="KS107" s="189">
        <f t="shared" ca="1" si="392"/>
        <v>0</v>
      </c>
      <c r="KT107" s="189">
        <f t="shared" ca="1" si="392"/>
        <v>0</v>
      </c>
      <c r="KU107" s="189">
        <f t="shared" ca="1" si="392"/>
        <v>0</v>
      </c>
      <c r="KV107" s="189">
        <f t="shared" ca="1" si="392"/>
        <v>0</v>
      </c>
      <c r="KW107" s="189">
        <f t="shared" ca="1" si="392"/>
        <v>0</v>
      </c>
      <c r="KX107" s="189">
        <f t="shared" ca="1" si="393"/>
        <v>0</v>
      </c>
      <c r="KY107" s="189">
        <f t="shared" ca="1" si="393"/>
        <v>0</v>
      </c>
      <c r="KZ107" s="189">
        <f t="shared" ca="1" si="393"/>
        <v>0</v>
      </c>
      <c r="LA107" s="189">
        <f t="shared" ca="1" si="393"/>
        <v>0</v>
      </c>
      <c r="LB107" s="189">
        <f t="shared" ca="1" si="393"/>
        <v>0</v>
      </c>
      <c r="LC107" s="189">
        <f t="shared" ca="1" si="393"/>
        <v>0</v>
      </c>
      <c r="LD107" s="189">
        <f t="shared" ca="1" si="393"/>
        <v>0</v>
      </c>
      <c r="LE107" s="189">
        <f t="shared" ca="1" si="393"/>
        <v>0</v>
      </c>
      <c r="LF107" s="189">
        <f t="shared" ca="1" si="393"/>
        <v>0</v>
      </c>
      <c r="LG107" s="189">
        <f t="shared" ca="1" si="393"/>
        <v>0</v>
      </c>
      <c r="LH107" s="189">
        <f t="shared" ca="1" si="394"/>
        <v>0</v>
      </c>
      <c r="LI107" s="189">
        <f t="shared" ca="1" si="394"/>
        <v>0</v>
      </c>
      <c r="LJ107" s="189">
        <f t="shared" ca="1" si="394"/>
        <v>0</v>
      </c>
      <c r="LK107" s="189">
        <f t="shared" ca="1" si="394"/>
        <v>0</v>
      </c>
      <c r="LL107" s="189">
        <f t="shared" ca="1" si="394"/>
        <v>0</v>
      </c>
      <c r="LM107" s="189">
        <f t="shared" ca="1" si="394"/>
        <v>0</v>
      </c>
      <c r="LN107" s="189">
        <f t="shared" ca="1" si="394"/>
        <v>0</v>
      </c>
      <c r="LO107" s="189">
        <f t="shared" ca="1" si="394"/>
        <v>0</v>
      </c>
      <c r="LP107" s="189">
        <f t="shared" ca="1" si="394"/>
        <v>0</v>
      </c>
      <c r="LQ107" s="189">
        <f t="shared" ca="1" si="394"/>
        <v>0</v>
      </c>
      <c r="LR107" s="189">
        <f t="shared" ca="1" si="394"/>
        <v>0</v>
      </c>
      <c r="LS107" s="189">
        <f t="shared" ca="1" si="394"/>
        <v>0</v>
      </c>
      <c r="LT107" s="189">
        <f t="shared" ca="1" si="394"/>
        <v>0</v>
      </c>
      <c r="LU107" s="189">
        <f t="shared" ca="1" si="394"/>
        <v>0</v>
      </c>
      <c r="LV107" s="189">
        <f t="shared" ca="1" si="394"/>
        <v>0</v>
      </c>
      <c r="LW107" s="189">
        <f t="shared" ca="1" si="394"/>
        <v>0</v>
      </c>
      <c r="LX107" s="189">
        <f t="shared" ca="1" si="462"/>
        <v>0</v>
      </c>
      <c r="LY107" s="189">
        <f t="shared" ca="1" si="462"/>
        <v>0</v>
      </c>
      <c r="LZ107" s="189">
        <f t="shared" ca="1" si="462"/>
        <v>0</v>
      </c>
      <c r="MA107" s="189">
        <f t="shared" ca="1" si="462"/>
        <v>0</v>
      </c>
      <c r="MB107" s="189">
        <f t="shared" ca="1" si="462"/>
        <v>0</v>
      </c>
      <c r="MC107" s="189">
        <f t="shared" ca="1" si="462"/>
        <v>0</v>
      </c>
      <c r="MD107" s="189">
        <f t="shared" ca="1" si="462"/>
        <v>0</v>
      </c>
      <c r="ME107" s="189">
        <f t="shared" ca="1" si="462"/>
        <v>0</v>
      </c>
      <c r="MF107" s="189">
        <f t="shared" ca="1" si="462"/>
        <v>0</v>
      </c>
      <c r="MG107" s="189">
        <f t="shared" ca="1" si="390"/>
        <v>0</v>
      </c>
      <c r="MH107" s="189">
        <f t="shared" ca="1" si="390"/>
        <v>0</v>
      </c>
      <c r="MI107" s="189">
        <f t="shared" ca="1" si="390"/>
        <v>0</v>
      </c>
      <c r="MJ107" s="189">
        <f t="shared" ca="1" si="390"/>
        <v>0</v>
      </c>
      <c r="MK107" s="189">
        <f t="shared" ca="1" si="390"/>
        <v>0</v>
      </c>
      <c r="ML107" s="189">
        <f t="shared" ca="1" si="390"/>
        <v>0</v>
      </c>
      <c r="MM107" s="189">
        <f t="shared" ca="1" si="390"/>
        <v>0</v>
      </c>
      <c r="MN107" s="189">
        <f t="shared" ca="1" si="390"/>
        <v>0</v>
      </c>
      <c r="MO107" s="189">
        <f t="shared" ca="1" si="390"/>
        <v>0</v>
      </c>
      <c r="MP107" s="189">
        <f t="shared" ca="1" si="388"/>
        <v>0</v>
      </c>
      <c r="MQ107" s="189">
        <f t="shared" ca="1" si="388"/>
        <v>0</v>
      </c>
      <c r="MR107" s="189">
        <f t="shared" ca="1" si="388"/>
        <v>0</v>
      </c>
      <c r="MS107" s="557">
        <f t="shared" ca="1" si="438"/>
        <v>0</v>
      </c>
      <c r="MT107" s="557">
        <f t="shared" ca="1" si="438"/>
        <v>0</v>
      </c>
      <c r="MU107" s="557">
        <f t="shared" ca="1" si="438"/>
        <v>0</v>
      </c>
      <c r="MV107" s="557">
        <f t="shared" ca="1" si="438"/>
        <v>0</v>
      </c>
      <c r="MW107" s="557">
        <f t="shared" ca="1" si="438"/>
        <v>0</v>
      </c>
      <c r="MX107" s="557">
        <f t="shared" ca="1" si="396"/>
        <v>0</v>
      </c>
      <c r="MY107" s="557">
        <f t="shared" ca="1" si="396"/>
        <v>0</v>
      </c>
      <c r="MZ107" s="557">
        <f t="shared" ca="1" si="396"/>
        <v>0</v>
      </c>
      <c r="NA107" s="557">
        <f t="shared" ca="1" si="396"/>
        <v>0</v>
      </c>
      <c r="NB107" s="557">
        <f t="shared" ca="1" si="396"/>
        <v>0</v>
      </c>
      <c r="NC107" s="557">
        <f t="shared" ca="1" si="396"/>
        <v>0</v>
      </c>
      <c r="ND107" s="557">
        <f t="shared" ca="1" si="396"/>
        <v>0</v>
      </c>
      <c r="NE107" s="557">
        <f t="shared" ca="1" si="396"/>
        <v>0</v>
      </c>
      <c r="NF107" s="557">
        <f t="shared" ca="1" si="396"/>
        <v>0</v>
      </c>
      <c r="NG107" s="557">
        <f t="shared" ca="1" si="396"/>
        <v>0</v>
      </c>
      <c r="NH107" s="557">
        <f t="shared" ca="1" si="397"/>
        <v>0</v>
      </c>
      <c r="NI107" s="557">
        <f t="shared" ca="1" si="397"/>
        <v>0</v>
      </c>
      <c r="NJ107" s="557">
        <f t="shared" ca="1" si="397"/>
        <v>0</v>
      </c>
      <c r="NK107" s="557">
        <f t="shared" ca="1" si="397"/>
        <v>0</v>
      </c>
      <c r="NL107" s="557">
        <f t="shared" ca="1" si="397"/>
        <v>0</v>
      </c>
      <c r="NM107" s="557">
        <f t="shared" ca="1" si="397"/>
        <v>0</v>
      </c>
      <c r="NN107" s="557">
        <f t="shared" ca="1" si="397"/>
        <v>0</v>
      </c>
      <c r="NO107" s="557">
        <f t="shared" ca="1" si="397"/>
        <v>0</v>
      </c>
      <c r="NP107" s="557">
        <f t="shared" ca="1" si="397"/>
        <v>0</v>
      </c>
      <c r="NQ107" s="557">
        <f t="shared" ca="1" si="397"/>
        <v>0</v>
      </c>
      <c r="NR107" s="557">
        <f t="shared" ca="1" si="398"/>
        <v>0</v>
      </c>
      <c r="NS107" s="557">
        <f t="shared" ca="1" si="398"/>
        <v>0</v>
      </c>
      <c r="NT107" s="557">
        <f t="shared" ca="1" si="398"/>
        <v>0</v>
      </c>
      <c r="NU107" s="557">
        <f t="shared" ca="1" si="398"/>
        <v>0</v>
      </c>
      <c r="NV107" s="557">
        <f t="shared" ca="1" si="398"/>
        <v>0</v>
      </c>
      <c r="NW107" s="557">
        <f t="shared" ca="1" si="398"/>
        <v>0</v>
      </c>
      <c r="NX107" s="557">
        <f t="shared" ca="1" si="398"/>
        <v>0</v>
      </c>
      <c r="NY107" s="557">
        <f t="shared" ca="1" si="398"/>
        <v>0</v>
      </c>
      <c r="NZ107" s="557">
        <f t="shared" ca="1" si="398"/>
        <v>0</v>
      </c>
      <c r="OA107" s="557">
        <f t="shared" ca="1" si="398"/>
        <v>0</v>
      </c>
      <c r="OB107" s="557">
        <f t="shared" ca="1" si="399"/>
        <v>0</v>
      </c>
      <c r="OC107" s="557">
        <f t="shared" ca="1" si="399"/>
        <v>0</v>
      </c>
      <c r="OD107" s="557">
        <f t="shared" ca="1" si="399"/>
        <v>0</v>
      </c>
      <c r="OE107" s="557">
        <f t="shared" ca="1" si="399"/>
        <v>0</v>
      </c>
      <c r="OF107" s="557">
        <f t="shared" ca="1" si="399"/>
        <v>0</v>
      </c>
      <c r="OG107" s="557">
        <f t="shared" ca="1" si="399"/>
        <v>0</v>
      </c>
      <c r="OH107" s="557">
        <f t="shared" ca="1" si="399"/>
        <v>0</v>
      </c>
      <c r="OI107" s="557">
        <f t="shared" ca="1" si="399"/>
        <v>0</v>
      </c>
      <c r="OJ107" s="557">
        <f t="shared" ca="1" si="399"/>
        <v>0</v>
      </c>
      <c r="OK107" s="557">
        <f t="shared" ca="1" si="399"/>
        <v>0</v>
      </c>
      <c r="OL107" s="557">
        <f t="shared" ca="1" si="400"/>
        <v>0</v>
      </c>
      <c r="OM107" s="557">
        <f t="shared" ca="1" si="400"/>
        <v>0</v>
      </c>
      <c r="ON107" s="557">
        <f t="shared" ca="1" si="400"/>
        <v>0</v>
      </c>
      <c r="OO107" s="557">
        <f t="shared" ca="1" si="400"/>
        <v>0</v>
      </c>
      <c r="OP107" s="557">
        <f t="shared" ca="1" si="400"/>
        <v>0</v>
      </c>
      <c r="OQ107" s="557">
        <f t="shared" ca="1" si="400"/>
        <v>0</v>
      </c>
      <c r="OR107" s="557">
        <f t="shared" ca="1" si="400"/>
        <v>0</v>
      </c>
      <c r="OS107" s="557">
        <f t="shared" ca="1" si="400"/>
        <v>0</v>
      </c>
      <c r="OT107" s="557">
        <f t="shared" ca="1" si="400"/>
        <v>0</v>
      </c>
      <c r="OU107" s="557">
        <f t="shared" ca="1" si="400"/>
        <v>0</v>
      </c>
      <c r="OV107" s="557">
        <f t="shared" ca="1" si="401"/>
        <v>0</v>
      </c>
      <c r="OW107" s="557">
        <f t="shared" ca="1" si="401"/>
        <v>0</v>
      </c>
      <c r="OX107" s="557">
        <f t="shared" ca="1" si="401"/>
        <v>0</v>
      </c>
      <c r="OY107" s="557">
        <f t="shared" ca="1" si="401"/>
        <v>0</v>
      </c>
      <c r="OZ107" s="557">
        <f t="shared" ca="1" si="401"/>
        <v>0</v>
      </c>
      <c r="PA107" s="557">
        <f t="shared" ca="1" si="401"/>
        <v>0</v>
      </c>
      <c r="PB107" s="557">
        <f t="shared" ca="1" si="401"/>
        <v>0</v>
      </c>
      <c r="PC107" s="557">
        <f t="shared" ca="1" si="401"/>
        <v>0</v>
      </c>
      <c r="PD107" s="557">
        <f t="shared" ca="1" si="401"/>
        <v>0</v>
      </c>
      <c r="PE107" s="557">
        <f t="shared" ca="1" si="401"/>
        <v>0</v>
      </c>
      <c r="PF107" s="557">
        <f t="shared" ca="1" si="402"/>
        <v>0</v>
      </c>
      <c r="PG107" s="557">
        <f t="shared" ca="1" si="402"/>
        <v>0</v>
      </c>
      <c r="PH107" s="557">
        <f t="shared" ca="1" si="402"/>
        <v>0</v>
      </c>
      <c r="PI107" s="557">
        <f t="shared" ca="1" si="402"/>
        <v>0</v>
      </c>
      <c r="PJ107" s="557">
        <f t="shared" ca="1" si="402"/>
        <v>0</v>
      </c>
      <c r="PK107" s="557">
        <f t="shared" ca="1" si="402"/>
        <v>0</v>
      </c>
      <c r="PL107" s="557">
        <f t="shared" ca="1" si="402"/>
        <v>0</v>
      </c>
      <c r="PM107" s="557">
        <f t="shared" ca="1" si="402"/>
        <v>0</v>
      </c>
      <c r="PN107" s="557">
        <f t="shared" ca="1" si="402"/>
        <v>0</v>
      </c>
      <c r="PO107" s="557">
        <f t="shared" ca="1" si="402"/>
        <v>0</v>
      </c>
      <c r="PP107" s="557">
        <f t="shared" ca="1" si="403"/>
        <v>0</v>
      </c>
      <c r="PQ107" s="557">
        <f t="shared" ca="1" si="403"/>
        <v>0</v>
      </c>
      <c r="PR107" s="557">
        <f t="shared" ca="1" si="403"/>
        <v>0</v>
      </c>
      <c r="PS107" s="557">
        <f t="shared" ca="1" si="403"/>
        <v>0</v>
      </c>
      <c r="PT107" s="557">
        <f t="shared" ca="1" si="403"/>
        <v>0</v>
      </c>
      <c r="PU107" s="557">
        <f t="shared" ca="1" si="403"/>
        <v>0</v>
      </c>
      <c r="PV107" s="557">
        <f t="shared" ca="1" si="403"/>
        <v>0</v>
      </c>
      <c r="PW107" s="557">
        <f t="shared" ca="1" si="403"/>
        <v>0</v>
      </c>
      <c r="PX107" s="557">
        <f t="shared" ca="1" si="403"/>
        <v>0</v>
      </c>
      <c r="PY107" s="557">
        <f t="shared" ca="1" si="403"/>
        <v>0</v>
      </c>
      <c r="PZ107" s="557">
        <f t="shared" ca="1" si="404"/>
        <v>0</v>
      </c>
      <c r="QA107" s="557">
        <f t="shared" ca="1" si="404"/>
        <v>0</v>
      </c>
      <c r="QB107" s="557">
        <f t="shared" ca="1" si="404"/>
        <v>0</v>
      </c>
      <c r="QC107" s="557">
        <f t="shared" ca="1" si="404"/>
        <v>0</v>
      </c>
      <c r="QD107" s="557">
        <f t="shared" ca="1" si="404"/>
        <v>0</v>
      </c>
      <c r="QE107" s="557">
        <f t="shared" ca="1" si="404"/>
        <v>0</v>
      </c>
      <c r="QF107" s="557">
        <f t="shared" ca="1" si="404"/>
        <v>0</v>
      </c>
      <c r="QG107" s="557">
        <f t="shared" ca="1" si="404"/>
        <v>0</v>
      </c>
      <c r="QH107" s="557">
        <f t="shared" ca="1" si="404"/>
        <v>0</v>
      </c>
      <c r="QI107" s="557">
        <f t="shared" ca="1" si="404"/>
        <v>0</v>
      </c>
      <c r="QJ107" s="557">
        <f t="shared" ca="1" si="405"/>
        <v>0</v>
      </c>
      <c r="QK107" s="557">
        <f t="shared" ca="1" si="405"/>
        <v>0</v>
      </c>
      <c r="QL107" s="557">
        <f t="shared" ca="1" si="405"/>
        <v>0</v>
      </c>
      <c r="QM107" s="557">
        <f t="shared" ca="1" si="405"/>
        <v>0</v>
      </c>
      <c r="QN107" s="557">
        <f t="shared" ca="1" si="405"/>
        <v>0</v>
      </c>
      <c r="QO107" s="557">
        <f t="shared" ca="1" si="405"/>
        <v>0</v>
      </c>
      <c r="QP107" s="557">
        <f t="shared" ca="1" si="405"/>
        <v>0</v>
      </c>
      <c r="QQ107" s="557">
        <f t="shared" ca="1" si="405"/>
        <v>0</v>
      </c>
      <c r="QR107" s="557">
        <f t="shared" ca="1" si="405"/>
        <v>0</v>
      </c>
      <c r="QS107" s="557">
        <f t="shared" ca="1" si="405"/>
        <v>0</v>
      </c>
      <c r="QT107" s="557">
        <f t="shared" ca="1" si="406"/>
        <v>0</v>
      </c>
      <c r="QU107" s="557">
        <f t="shared" ca="1" si="406"/>
        <v>0</v>
      </c>
      <c r="QV107" s="557">
        <f t="shared" ca="1" si="406"/>
        <v>0</v>
      </c>
      <c r="QW107" s="557">
        <f t="shared" ca="1" si="406"/>
        <v>0</v>
      </c>
      <c r="QX107" s="557">
        <f t="shared" ca="1" si="406"/>
        <v>0</v>
      </c>
      <c r="QY107" s="557">
        <f t="shared" ca="1" si="406"/>
        <v>0</v>
      </c>
      <c r="QZ107" s="557">
        <f t="shared" ca="1" si="406"/>
        <v>0</v>
      </c>
      <c r="RA107" s="557">
        <f t="shared" ca="1" si="406"/>
        <v>0</v>
      </c>
      <c r="RB107" s="557">
        <f t="shared" ca="1" si="406"/>
        <v>0</v>
      </c>
      <c r="RC107" s="557">
        <f t="shared" ca="1" si="406"/>
        <v>0</v>
      </c>
      <c r="RD107" s="557">
        <f t="shared" ca="1" si="407"/>
        <v>0</v>
      </c>
      <c r="RE107" s="557">
        <f t="shared" ca="1" si="407"/>
        <v>0</v>
      </c>
      <c r="RF107" s="557">
        <f t="shared" ca="1" si="407"/>
        <v>0</v>
      </c>
      <c r="RG107" s="557">
        <f t="shared" ca="1" si="407"/>
        <v>0</v>
      </c>
      <c r="RH107" s="557">
        <f t="shared" ca="1" si="407"/>
        <v>0</v>
      </c>
      <c r="RI107" s="557">
        <f t="shared" ca="1" si="407"/>
        <v>0</v>
      </c>
      <c r="RJ107" s="557">
        <f t="shared" ca="1" si="407"/>
        <v>0</v>
      </c>
      <c r="RK107" s="557">
        <f t="shared" ca="1" si="407"/>
        <v>0</v>
      </c>
      <c r="RL107" s="557">
        <f t="shared" ca="1" si="407"/>
        <v>0</v>
      </c>
      <c r="RM107" s="557">
        <f t="shared" ca="1" si="407"/>
        <v>0</v>
      </c>
      <c r="RN107" s="557">
        <f t="shared" ca="1" si="408"/>
        <v>0</v>
      </c>
      <c r="RO107" s="557">
        <f t="shared" ca="1" si="408"/>
        <v>0</v>
      </c>
      <c r="RP107" s="557">
        <f t="shared" ca="1" si="408"/>
        <v>0</v>
      </c>
      <c r="RQ107" s="557">
        <f t="shared" ca="1" si="408"/>
        <v>0</v>
      </c>
      <c r="RR107" s="557">
        <f t="shared" ca="1" si="408"/>
        <v>0</v>
      </c>
      <c r="RS107" s="557">
        <f t="shared" ca="1" si="408"/>
        <v>0</v>
      </c>
      <c r="RT107" s="557">
        <f t="shared" ca="1" si="408"/>
        <v>0</v>
      </c>
      <c r="RU107" s="557">
        <f t="shared" ca="1" si="408"/>
        <v>0</v>
      </c>
      <c r="RV107" s="557">
        <f t="shared" ca="1" si="408"/>
        <v>0</v>
      </c>
      <c r="RW107" s="557">
        <f t="shared" ca="1" si="408"/>
        <v>0</v>
      </c>
      <c r="RX107" s="557">
        <f t="shared" ca="1" si="409"/>
        <v>0</v>
      </c>
      <c r="RY107" s="557">
        <f t="shared" ca="1" si="409"/>
        <v>0</v>
      </c>
      <c r="RZ107" s="557">
        <f t="shared" ca="1" si="409"/>
        <v>0</v>
      </c>
      <c r="SA107" s="557">
        <f t="shared" ca="1" si="409"/>
        <v>0</v>
      </c>
      <c r="SB107" s="557">
        <f t="shared" ca="1" si="409"/>
        <v>0</v>
      </c>
      <c r="SC107" s="557">
        <f t="shared" ca="1" si="409"/>
        <v>0</v>
      </c>
      <c r="SD107" s="557">
        <f t="shared" ca="1" si="409"/>
        <v>0</v>
      </c>
      <c r="SE107" s="557">
        <f t="shared" ca="1" si="409"/>
        <v>0</v>
      </c>
      <c r="SF107" s="557">
        <f t="shared" ca="1" si="409"/>
        <v>0</v>
      </c>
      <c r="SG107" s="557">
        <f t="shared" ca="1" si="409"/>
        <v>0</v>
      </c>
      <c r="SH107" s="557">
        <f t="shared" ca="1" si="410"/>
        <v>0</v>
      </c>
      <c r="SI107" s="557">
        <f t="shared" ca="1" si="410"/>
        <v>0</v>
      </c>
      <c r="SJ107" s="557">
        <f t="shared" ca="1" si="410"/>
        <v>0</v>
      </c>
      <c r="SK107" s="557">
        <f t="shared" ca="1" si="410"/>
        <v>0</v>
      </c>
      <c r="SL107" s="557">
        <f t="shared" ca="1" si="410"/>
        <v>0</v>
      </c>
      <c r="SM107" s="557">
        <f t="shared" ca="1" si="410"/>
        <v>0</v>
      </c>
      <c r="SN107" s="557">
        <f t="shared" ca="1" si="410"/>
        <v>0</v>
      </c>
      <c r="SO107" s="557">
        <f t="shared" ca="1" si="410"/>
        <v>0</v>
      </c>
      <c r="SP107" s="557">
        <f t="shared" ca="1" si="410"/>
        <v>0</v>
      </c>
      <c r="SQ107" s="557">
        <f t="shared" ca="1" si="410"/>
        <v>0</v>
      </c>
      <c r="SR107" s="557">
        <f t="shared" ca="1" si="411"/>
        <v>0</v>
      </c>
      <c r="SS107" s="557">
        <f t="shared" ca="1" si="411"/>
        <v>0</v>
      </c>
      <c r="ST107" s="557">
        <f t="shared" ca="1" si="411"/>
        <v>0</v>
      </c>
      <c r="SU107" s="557">
        <f t="shared" ca="1" si="411"/>
        <v>0</v>
      </c>
      <c r="SV107" s="557">
        <f t="shared" ca="1" si="411"/>
        <v>0</v>
      </c>
      <c r="SW107" s="557">
        <f t="shared" ca="1" si="411"/>
        <v>0</v>
      </c>
      <c r="SX107" s="557">
        <f t="shared" ca="1" si="411"/>
        <v>0</v>
      </c>
      <c r="SY107" s="557">
        <f t="shared" ca="1" si="411"/>
        <v>0</v>
      </c>
      <c r="SZ107" s="557">
        <f t="shared" ca="1" si="411"/>
        <v>0</v>
      </c>
      <c r="TA107" s="557">
        <f t="shared" ca="1" si="411"/>
        <v>0</v>
      </c>
      <c r="TB107" s="557">
        <f t="shared" ca="1" si="412"/>
        <v>0</v>
      </c>
      <c r="TC107" s="557">
        <f t="shared" ca="1" si="412"/>
        <v>0</v>
      </c>
      <c r="TD107" s="557">
        <f t="shared" ca="1" si="412"/>
        <v>0</v>
      </c>
      <c r="TE107" s="557">
        <f t="shared" ca="1" si="412"/>
        <v>0</v>
      </c>
      <c r="TF107" s="557">
        <f t="shared" ca="1" si="412"/>
        <v>0</v>
      </c>
      <c r="TG107" s="557">
        <f t="shared" ca="1" si="412"/>
        <v>0</v>
      </c>
      <c r="TH107" s="557">
        <f t="shared" ca="1" si="412"/>
        <v>0</v>
      </c>
      <c r="TI107" s="557">
        <f t="shared" ca="1" si="412"/>
        <v>0</v>
      </c>
      <c r="TJ107" s="557">
        <f t="shared" ca="1" si="412"/>
        <v>0</v>
      </c>
      <c r="TK107" s="557">
        <f t="shared" ca="1" si="412"/>
        <v>0</v>
      </c>
      <c r="TL107" s="557">
        <f t="shared" ca="1" si="413"/>
        <v>0</v>
      </c>
      <c r="TM107" s="557">
        <f t="shared" ca="1" si="413"/>
        <v>0</v>
      </c>
      <c r="TN107" s="557">
        <f t="shared" ca="1" si="413"/>
        <v>0</v>
      </c>
      <c r="TO107" s="557">
        <f t="shared" ca="1" si="413"/>
        <v>0</v>
      </c>
      <c r="TP107" s="557">
        <f t="shared" ca="1" si="413"/>
        <v>0</v>
      </c>
      <c r="TQ107" s="557">
        <f t="shared" ca="1" si="413"/>
        <v>0</v>
      </c>
      <c r="TR107" s="557">
        <f t="shared" ca="1" si="413"/>
        <v>0</v>
      </c>
      <c r="TS107" s="557">
        <f t="shared" ca="1" si="413"/>
        <v>0</v>
      </c>
      <c r="TT107" s="557">
        <f t="shared" ca="1" si="413"/>
        <v>0</v>
      </c>
      <c r="TU107" s="557">
        <f t="shared" ca="1" si="413"/>
        <v>0</v>
      </c>
      <c r="TV107" s="557">
        <f t="shared" ca="1" si="414"/>
        <v>0</v>
      </c>
      <c r="TW107" s="557">
        <f t="shared" ca="1" si="414"/>
        <v>0</v>
      </c>
      <c r="TX107" s="557">
        <f t="shared" ca="1" si="414"/>
        <v>0</v>
      </c>
      <c r="TY107" s="557">
        <f t="shared" ca="1" si="414"/>
        <v>0</v>
      </c>
      <c r="TZ107" s="557">
        <f t="shared" ca="1" si="414"/>
        <v>0</v>
      </c>
      <c r="UA107" s="557">
        <f t="shared" ca="1" si="414"/>
        <v>0</v>
      </c>
      <c r="UB107" s="557">
        <f t="shared" ca="1" si="414"/>
        <v>0</v>
      </c>
      <c r="UC107" s="557">
        <f t="shared" ca="1" si="414"/>
        <v>0</v>
      </c>
      <c r="UD107" s="557">
        <f t="shared" ca="1" si="414"/>
        <v>0</v>
      </c>
      <c r="UE107" s="557">
        <f t="shared" ca="1" si="414"/>
        <v>0</v>
      </c>
      <c r="UF107" s="557">
        <f t="shared" ca="1" si="415"/>
        <v>0</v>
      </c>
      <c r="UG107" s="557">
        <f t="shared" ca="1" si="415"/>
        <v>0</v>
      </c>
      <c r="UH107" s="557">
        <f t="shared" ca="1" si="415"/>
        <v>0</v>
      </c>
      <c r="UI107" s="557">
        <f t="shared" ca="1" si="415"/>
        <v>0</v>
      </c>
      <c r="UJ107" s="557">
        <f t="shared" ca="1" si="415"/>
        <v>0</v>
      </c>
      <c r="UK107" s="557">
        <f t="shared" ca="1" si="415"/>
        <v>0</v>
      </c>
      <c r="UL107" s="557">
        <f t="shared" ca="1" si="415"/>
        <v>0</v>
      </c>
      <c r="UM107" s="557">
        <f t="shared" ca="1" si="415"/>
        <v>0</v>
      </c>
      <c r="UN107" s="557">
        <f t="shared" ca="1" si="415"/>
        <v>0</v>
      </c>
      <c r="UO107" s="557">
        <f t="shared" ca="1" si="415"/>
        <v>0</v>
      </c>
      <c r="UP107" s="557">
        <f t="shared" ca="1" si="415"/>
        <v>0</v>
      </c>
      <c r="UQ107" s="557">
        <f t="shared" ca="1" si="415"/>
        <v>0</v>
      </c>
      <c r="UR107" s="557">
        <f t="shared" ca="1" si="415"/>
        <v>0</v>
      </c>
      <c r="US107" s="557">
        <f t="shared" ca="1" si="415"/>
        <v>0</v>
      </c>
      <c r="UT107" s="557">
        <f t="shared" ca="1" si="415"/>
        <v>0</v>
      </c>
      <c r="UU107" s="557">
        <f t="shared" ca="1" si="415"/>
        <v>0</v>
      </c>
      <c r="UV107" s="557">
        <f t="shared" ca="1" si="445"/>
        <v>0</v>
      </c>
      <c r="UW107" s="557">
        <f t="shared" ca="1" si="445"/>
        <v>0</v>
      </c>
      <c r="UX107" s="557">
        <f t="shared" ca="1" si="445"/>
        <v>0</v>
      </c>
      <c r="UY107" s="557">
        <f t="shared" ca="1" si="445"/>
        <v>0</v>
      </c>
      <c r="UZ107" s="557">
        <f t="shared" ca="1" si="445"/>
        <v>0</v>
      </c>
      <c r="VA107" s="557">
        <f t="shared" ca="1" si="445"/>
        <v>0</v>
      </c>
      <c r="VB107" s="557">
        <f t="shared" ca="1" si="445"/>
        <v>0</v>
      </c>
      <c r="VC107" s="557">
        <f t="shared" ca="1" si="445"/>
        <v>0</v>
      </c>
      <c r="VD107" s="557">
        <f t="shared" ca="1" si="445"/>
        <v>0</v>
      </c>
      <c r="VE107" s="557">
        <f t="shared" ca="1" si="445"/>
        <v>0</v>
      </c>
      <c r="VF107" s="557">
        <f t="shared" ca="1" si="445"/>
        <v>0</v>
      </c>
      <c r="VG107" s="557">
        <f t="shared" ca="1" si="445"/>
        <v>0</v>
      </c>
      <c r="VH107" s="557">
        <f t="shared" ca="1" si="445"/>
        <v>0</v>
      </c>
      <c r="VI107" s="557">
        <f t="shared" ca="1" si="445"/>
        <v>0</v>
      </c>
      <c r="VJ107" s="557">
        <f t="shared" ca="1" si="445"/>
        <v>0</v>
      </c>
      <c r="VK107" s="557">
        <f t="shared" ca="1" si="445"/>
        <v>0</v>
      </c>
      <c r="VL107" s="557">
        <f t="shared" ca="1" si="444"/>
        <v>0</v>
      </c>
      <c r="VM107" s="557">
        <f t="shared" ca="1" si="444"/>
        <v>0</v>
      </c>
      <c r="VN107" s="557">
        <f t="shared" ca="1" si="444"/>
        <v>0</v>
      </c>
      <c r="VO107" s="557">
        <f t="shared" ca="1" si="444"/>
        <v>0</v>
      </c>
      <c r="VP107" s="189">
        <f t="shared" ca="1" si="301"/>
        <v>0</v>
      </c>
      <c r="VQ107" s="189">
        <f t="shared" ca="1" si="301"/>
        <v>0</v>
      </c>
      <c r="VR107" s="189">
        <f t="shared" ca="1" si="301"/>
        <v>0</v>
      </c>
      <c r="VS107" s="189">
        <f t="shared" ca="1" si="301"/>
        <v>0</v>
      </c>
      <c r="VT107" s="189">
        <f t="shared" ca="1" si="301"/>
        <v>0</v>
      </c>
      <c r="VU107" s="230">
        <f t="shared" ca="1" si="302"/>
        <v>0</v>
      </c>
      <c r="VV107" s="189">
        <f t="shared" ca="1" si="303"/>
        <v>0</v>
      </c>
      <c r="VW107" s="189">
        <f t="shared" ca="1" si="303"/>
        <v>0</v>
      </c>
      <c r="VX107" s="189">
        <f t="shared" ca="1" si="303"/>
        <v>0</v>
      </c>
      <c r="VY107" s="189">
        <f t="shared" ca="1" si="303"/>
        <v>0</v>
      </c>
      <c r="VZ107" s="189">
        <f t="shared" ca="1" si="303"/>
        <v>0</v>
      </c>
      <c r="WA107" s="230">
        <f t="shared" ca="1" si="304"/>
        <v>0</v>
      </c>
      <c r="WB107" s="231">
        <f t="shared" ca="1" si="305"/>
        <v>0</v>
      </c>
      <c r="WC107" s="231">
        <f t="shared" ca="1" si="305"/>
        <v>0</v>
      </c>
      <c r="WD107" s="231">
        <f t="shared" ca="1" si="305"/>
        <v>0</v>
      </c>
      <c r="WE107" s="231">
        <f t="shared" ca="1" si="305"/>
        <v>0</v>
      </c>
      <c r="WF107" s="544">
        <f t="shared" ca="1" si="306"/>
        <v>0</v>
      </c>
      <c r="WG107" s="231">
        <f t="shared" ca="1" si="307"/>
        <v>0</v>
      </c>
      <c r="WH107" s="231">
        <f t="shared" ca="1" si="307"/>
        <v>0</v>
      </c>
      <c r="WI107" s="231">
        <f t="shared" ca="1" si="307"/>
        <v>0</v>
      </c>
      <c r="WJ107" s="231">
        <f t="shared" ca="1" si="307"/>
        <v>0</v>
      </c>
      <c r="WK107" s="544">
        <f t="shared" ca="1" si="459"/>
        <v>0</v>
      </c>
      <c r="WL107" s="544">
        <f t="shared" ca="1" si="459"/>
        <v>0</v>
      </c>
      <c r="WM107" s="544">
        <f t="shared" ca="1" si="459"/>
        <v>0</v>
      </c>
      <c r="WN107" s="544">
        <f t="shared" ca="1" si="446"/>
        <v>0</v>
      </c>
      <c r="WO107" s="544">
        <f t="shared" ca="1" si="446"/>
        <v>0</v>
      </c>
      <c r="WP107" s="544">
        <f t="shared" ca="1" si="446"/>
        <v>0</v>
      </c>
      <c r="WQ107" s="544">
        <f t="shared" ca="1" si="446"/>
        <v>0</v>
      </c>
      <c r="WR107" s="535" cm="1">
        <f t="array" aca="1" ref="WR107" ca="1">INDEX(WR$13:WR106,$B107+1,1)</f>
        <v>0</v>
      </c>
      <c r="WS107" s="411">
        <f t="shared" ca="1" si="309"/>
        <v>67</v>
      </c>
      <c r="WT107" s="18"/>
      <c r="WU107" s="535" cm="1">
        <f t="array" aca="1" ref="WU107" ca="1">INDEX(WU$13:WU106,$B107+1,1)</f>
        <v>0</v>
      </c>
      <c r="WV107" s="411">
        <f t="shared" si="310"/>
        <v>0</v>
      </c>
      <c r="WW107" s="535" cm="1">
        <f t="array" aca="1" ref="WW107" ca="1">INDEX(WW$13:WW106,$B107+1,1)</f>
        <v>0</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535" t="str" cm="1">
        <f t="array" aca="1" ref="XH107" ca="1">INDEX(XH$13:XH106,$B107+1,1)</f>
        <v>-</v>
      </c>
      <c r="XI107" s="535" t="str" cm="1">
        <f t="array" aca="1" ref="XI107" ca="1">INDEX(XI$13:XI106,$B107+1,1)</f>
        <v>-</v>
      </c>
      <c r="XJ107" s="535" t="str" cm="1">
        <f t="array" aca="1" ref="XJ107" ca="1">INDEX(XJ$13:XJ106,$B107+1,1)</f>
        <v>-</v>
      </c>
      <c r="XK107" s="535" t="str" cm="1">
        <f t="array" aca="1" ref="XK107" ca="1">INDEX(XK$13:XK106,$B107+1,1)</f>
        <v>-</v>
      </c>
      <c r="XL107" s="535" t="str" cm="1">
        <f t="array" aca="1" ref="XL107" ca="1">INDEX(XL$13:XL106,$B107+1,1)</f>
        <v>-</v>
      </c>
      <c r="XM107" s="535" t="str" cm="1">
        <f t="array" aca="1" ref="XM107" ca="1">INDEX(XM$13:XM106,$B107+1,1)</f>
        <v>-</v>
      </c>
      <c r="XN107" s="18"/>
      <c r="XO107" s="411" t="b">
        <f t="shared" ca="1" si="311"/>
        <v>0</v>
      </c>
      <c r="XP107" s="535" t="str" cm="1">
        <f t="array" aca="1" ref="XP107" ca="1">INDEX(XP$13:XP106,$B107+1,1)</f>
        <v>-</v>
      </c>
      <c r="XQ107" s="535" t="str" cm="1">
        <f t="array" aca="1" ref="XQ107" ca="1">INDEX(XQ$13:XQ106,$B107+1,1)</f>
        <v>-</v>
      </c>
      <c r="XR107" s="535" t="str" cm="1">
        <f t="array" aca="1" ref="XR107" ca="1">INDEX(XR$13:XR106,$B107+1,1)</f>
        <v>-</v>
      </c>
      <c r="XS107" s="535" t="str" cm="1">
        <f t="array" aca="1" ref="XS107" ca="1">INDEX(XS$13:XS106,$B107+1,1)</f>
        <v>-</v>
      </c>
      <c r="XT107" s="535" t="str" cm="1">
        <f t="array" aca="1" ref="XT107" ca="1">INDEX(XT$13:XT106,$B107+1,1)</f>
        <v>-</v>
      </c>
      <c r="XU107" s="535" t="str" cm="1">
        <f t="array" aca="1" ref="XU107" ca="1">INDEX(XU$13:XU106,$B107+1,1)</f>
        <v>-</v>
      </c>
      <c r="XV107" s="411">
        <f t="shared" ca="1" si="312"/>
        <v>0.35</v>
      </c>
      <c r="XW107" s="535" cm="1">
        <f t="array" aca="1" ref="XW107" ca="1">INDEX(XW$13:XW106,$B107+1,1)</f>
        <v>0</v>
      </c>
      <c r="XX107" s="535" cm="1">
        <f t="array" aca="1" ref="XX107" ca="1">INDEX(XX$13:XX106,$B107+1,1)</f>
        <v>0</v>
      </c>
      <c r="XY107" s="535" cm="1">
        <f t="array" aca="1" ref="XY107" ca="1">INDEX(XY$13:XY106,$B107+1,1)</f>
        <v>1</v>
      </c>
      <c r="XZ107" s="535" cm="1">
        <f t="array" aca="1" ref="XZ107" ca="1">INDEX(XZ$13:XZ106,$B107+1,1)</f>
        <v>0</v>
      </c>
      <c r="YA107" s="535" t="str" cm="1">
        <f t="array" aca="1" ref="YA107" ca="1">INDEX(YA$13:YA106,$B107+1,1)</f>
        <v>-</v>
      </c>
      <c r="YB107" s="545" cm="1">
        <f t="array" aca="1" ref="YB107" ca="1">INDEX(i.AgeJ,$AD107,1)</f>
        <v>0</v>
      </c>
      <c r="YC107" s="535" t="str" cm="1">
        <f t="array" aca="1" ref="YC107" ca="1">INDEX(YC$13:YC106,$B107+1,1)</f>
        <v>-</v>
      </c>
      <c r="YD107" s="411" t="str">
        <f t="shared" si="313"/>
        <v>-</v>
      </c>
      <c r="YE107" s="411" t="str">
        <f t="shared" si="313"/>
        <v>-</v>
      </c>
      <c r="YF107" s="535" t="str" cm="1">
        <f t="array" aca="1" ref="YF107" ca="1">INDEX(YF$13:YF106,$B107+1,1)</f>
        <v>-</v>
      </c>
      <c r="YG107" s="535" t="str" cm="1">
        <f t="array" aca="1" ref="YG107" ca="1">INDEX(YG$13:YG106,$B107+1,1)</f>
        <v>-</v>
      </c>
      <c r="YH107" s="535" t="str" cm="1">
        <f t="array" aca="1" ref="YH107" ca="1">INDEX(YH$13:YH106,$B107+1,1)</f>
        <v>-</v>
      </c>
      <c r="YI107" s="535" t="str" cm="1">
        <f t="array" aca="1" ref="YI107" ca="1">INDEX(YI$13:YI106,$B107+1,1)</f>
        <v>-</v>
      </c>
      <c r="YJ107" s="535" t="str" cm="1">
        <f t="array" aca="1" ref="YJ107" ca="1">INDEX(YJ$13:YJ106,$B107+1,1)</f>
        <v>-</v>
      </c>
      <c r="YK107" s="535" t="b" cm="1">
        <f t="array" aca="1" ref="YK107" ca="1">INDEX(YK$13:YK106,$B107+1,1)</f>
        <v>1</v>
      </c>
      <c r="YL107" s="535" t="str" cm="1">
        <f t="array" aca="1" ref="YL107" ca="1">INDEX(YL$13:YL106,$B107+1,1)</f>
        <v>-</v>
      </c>
      <c r="YM107" s="535" cm="1">
        <f t="array" aca="1" ref="YM107" ca="1">INDEX(YM$13:YM106,$B107+1,1)</f>
        <v>0</v>
      </c>
      <c r="YN107" s="535" cm="1">
        <f t="array" aca="1" ref="YN107" ca="1">INDEX(YN$13:YN106,$B107+1,1)</f>
        <v>0</v>
      </c>
      <c r="YO107" s="535" cm="1">
        <f t="array" aca="1" ref="YO107" ca="1">INDEX(YO$13:YO106,$B107+1,1)</f>
        <v>0</v>
      </c>
      <c r="YP107" s="18"/>
      <c r="YQ107" s="411">
        <f t="shared" si="314"/>
        <v>50</v>
      </c>
      <c r="YR107" s="411">
        <f t="shared" si="314"/>
        <v>50</v>
      </c>
      <c r="YS107" s="411">
        <f t="shared" si="314"/>
        <v>50</v>
      </c>
      <c r="YT107" s="411">
        <f t="shared" si="314"/>
        <v>50</v>
      </c>
      <c r="YU107" s="535" cm="1">
        <f t="array" aca="1" ref="YU107" ca="1">INDEX(YU$13:YU106,$B107+1,1)</f>
        <v>1</v>
      </c>
      <c r="YV107" s="535" cm="1">
        <f t="array" aca="1" ref="YV107" ca="1">INDEX(YV$13:YV106,$B107+1,1)</f>
        <v>1</v>
      </c>
      <c r="YW107" s="535" cm="1">
        <f t="array" aca="1" ref="YW107" ca="1">INDEX(YW$13:YW106,$B107+1,1)</f>
        <v>1</v>
      </c>
      <c r="YX107" s="535" cm="1">
        <f t="array" aca="1" ref="YX107" ca="1">INDEX(YX$13:YX106,$B107+1,1)</f>
        <v>1</v>
      </c>
      <c r="YY107" s="535" t="str" cm="1">
        <f t="array" aca="1" ref="YY107" ca="1">INDEX(YY$13:YY106,$B107+1,1)</f>
        <v>-</v>
      </c>
      <c r="YZ107" s="535" t="str" cm="1">
        <f t="array" aca="1" ref="YZ107" ca="1">INDEX(YZ$13:YZ106,$B107+1,1)</f>
        <v>-</v>
      </c>
      <c r="ZA107" s="535" t="str" cm="1">
        <f t="array" aca="1" ref="ZA107" ca="1">INDEX(ZA$13:ZA106,$B107+1,1)</f>
        <v>-</v>
      </c>
      <c r="ZB107" s="535" t="str" cm="1">
        <f t="array" aca="1" ref="ZB107" ca="1">INDEX(ZB$13:ZB106,$B107+1,1)</f>
        <v>-</v>
      </c>
      <c r="ZC107" s="535" t="str" cm="1">
        <f t="array" aca="1" ref="ZC107" ca="1">INDEX(ZC$13:ZC106,$B107+1,1)</f>
        <v>-</v>
      </c>
      <c r="ZD107" s="18"/>
      <c r="ZE107" s="411">
        <f t="shared" ca="1" si="315"/>
        <v>1</v>
      </c>
      <c r="ZF107" s="18"/>
      <c r="ZG107" s="535" t="str" cm="1">
        <f t="array" aca="1" ref="ZG107" ca="1">INDEX(ZG$13:ZG106,$B107+1,1)</f>
        <v>-</v>
      </c>
      <c r="ZH107" s="535" t="str" cm="1">
        <f t="array" aca="1" ref="ZH107" ca="1">INDEX(ZH$13:ZH106,$B107+1,1)</f>
        <v>-</v>
      </c>
      <c r="ZI107" s="535" t="str" cm="1">
        <f t="array" aca="1" ref="ZI107" ca="1">INDEX(ZI$13:ZI106,$B107+1,1)</f>
        <v>-</v>
      </c>
      <c r="ZJ107" s="535" t="str" cm="1">
        <f t="array" aca="1" ref="ZJ107" ca="1">INDEX(ZJ$13:ZJ106,$B107+1,1)</f>
        <v>-</v>
      </c>
      <c r="ZK107" s="535" t="str" cm="1">
        <f t="array" aca="1" ref="ZK107" ca="1">INDEX(ZK$13:ZK106,$B107+1,1)</f>
        <v>-</v>
      </c>
      <c r="ZL107" s="535" t="str" cm="1">
        <f t="array" aca="1" ref="ZL107" ca="1">INDEX(ZL$13:ZL106,$B107+1,1)</f>
        <v>-</v>
      </c>
      <c r="ZM107" s="535" t="str" cm="1">
        <f t="array" aca="1" ref="ZM107" ca="1">INDEX(ZM$13:ZM106,$B107+1,1)</f>
        <v>-</v>
      </c>
      <c r="ZN107" s="535" t="str" cm="1">
        <f t="array" aca="1" ref="ZN107" ca="1">INDEX(ZN$13:ZN106,$B107+1,1)</f>
        <v>-</v>
      </c>
      <c r="ZO107" s="543">
        <f t="shared" ca="1" si="316"/>
        <v>652</v>
      </c>
      <c r="ZP107" s="543">
        <f t="shared" ca="1" si="316"/>
        <v>686</v>
      </c>
      <c r="ZQ107" s="543">
        <f t="shared" ca="1" si="316"/>
        <v>721</v>
      </c>
      <c r="ZR107" s="459">
        <f t="shared" ca="1" si="317"/>
        <v>469</v>
      </c>
      <c r="ZS107" s="459">
        <f t="shared" ca="1" si="317"/>
        <v>504</v>
      </c>
      <c r="ZT107" s="459">
        <f t="shared" ca="1" si="317"/>
        <v>539</v>
      </c>
      <c r="ZU107" s="459">
        <f t="shared" ca="1" si="318"/>
        <v>385</v>
      </c>
      <c r="ZV107" s="459">
        <f t="shared" ca="1" si="318"/>
        <v>420</v>
      </c>
      <c r="ZW107" s="459">
        <f t="shared" ca="1" si="318"/>
        <v>455</v>
      </c>
      <c r="ZX107" s="535" t="str" cm="1">
        <f t="array" aca="1" ref="ZX107" ca="1">INDEX(ZX$13:ZX106,$B107+1,1)</f>
        <v>-</v>
      </c>
      <c r="ZY107" s="535" t="str" cm="1">
        <f t="array" aca="1" ref="ZY107" ca="1">INDEX(ZY$13:ZY106,$B107+1,1)</f>
        <v>-</v>
      </c>
      <c r="ZZ107" s="535" t="str" cm="1">
        <f t="array" aca="1" ref="ZZ107" ca="1">INDEX(ZZ$13:ZZ106,$B107+1,1)</f>
        <v>-</v>
      </c>
      <c r="AAA107" s="535" t="str" cm="1">
        <f t="array" aca="1" ref="AAA107" ca="1">INDEX(AAA$13:AAA106,$B107+1,1)</f>
        <v>-</v>
      </c>
      <c r="AAB107" s="535" t="str" cm="1">
        <f t="array" aca="1" ref="AAB107" ca="1">INDEX(AAB$13:AAB106,$B107+1,1)</f>
        <v>-</v>
      </c>
      <c r="AAC107" s="535" t="str" cm="1">
        <f t="array" aca="1" ref="AAC107" ca="1">INDEX(AAC$13:AAC106,$B107+1,1)</f>
        <v>-</v>
      </c>
      <c r="AAD107" s="535" t="str" cm="1">
        <f t="array" aca="1" ref="AAD107" ca="1">INDEX(AAD$13:AAD106,$B107+1,1)</f>
        <v>-</v>
      </c>
      <c r="AAE107" s="535" t="str" cm="1">
        <f t="array" aca="1" ref="AAE107" ca="1">INDEX(AAE$13:AAE106,$B107+1,1)</f>
        <v>-</v>
      </c>
      <c r="AAF107" s="535" t="str" cm="1">
        <f t="array" aca="1" ref="AAF107" ca="1">INDEX(AAF$13:AAF106,$B107+1,1)</f>
        <v>-</v>
      </c>
      <c r="AAG107" s="535" t="str" cm="1">
        <f t="array" aca="1" ref="AAG107" ca="1">INDEX(AAG$13:AAG106,$B107+1,1)</f>
        <v>-</v>
      </c>
      <c r="AAH107" s="535" t="str" cm="1">
        <f t="array" aca="1" ref="AAH107" ca="1">INDEX(AAH$13:AAH106,$B107+1,1)</f>
        <v>-</v>
      </c>
      <c r="AAI107" s="535" t="str" cm="1">
        <f t="array" aca="1" ref="AAI107" ca="1">INDEX(AAI$13:AAI106,$B107+1,1)</f>
        <v>-</v>
      </c>
      <c r="AAJ107" s="535" t="str" cm="1">
        <f t="array" aca="1" ref="AAJ107" ca="1">INDEX(AAJ$13:AAJ106,$B107+1,1)</f>
        <v>-</v>
      </c>
      <c r="AAK107" s="535" t="str" cm="1">
        <f t="array" aca="1" ref="AAK107" ca="1">INDEX(AAK$13:AAK106,$B107+1,1)</f>
        <v>-</v>
      </c>
      <c r="AAL107" s="535" cm="1">
        <f t="array" aca="1" ref="AAL107" ca="1">INDEX(AAL$13:AAL106,$B107+1,1)</f>
        <v>0</v>
      </c>
      <c r="AAM107" s="535" t="str" cm="1">
        <f t="array" aca="1" ref="AAM107" ca="1">INDEX(AAM$13:AAM106,$B107+1,1)</f>
        <v>-</v>
      </c>
      <c r="AAN107" s="535" t="str" cm="1">
        <f t="array" aca="1" ref="AAN107" ca="1">INDEX(AAN$13:AAN106,$B107+1,1)</f>
        <v>-</v>
      </c>
      <c r="AAO107" s="535" t="str" cm="1">
        <f t="array" aca="1" ref="AAO107" ca="1">INDEX(AAO$13:AAO106,$B107+1,1)</f>
        <v>-</v>
      </c>
      <c r="AAP107" s="535" t="str" cm="1">
        <f t="array" aca="1" ref="AAP107" ca="1">INDEX(AAP$13:AAP106,$B107+1,1)</f>
        <v>-</v>
      </c>
      <c r="AAQ107" s="535" t="str" cm="1">
        <f t="array" aca="1" ref="AAQ107" ca="1">INDEX(AAQ$13:AAQ106,$B107+1,1)</f>
        <v>-</v>
      </c>
      <c r="AAR107" s="535" cm="1">
        <f t="array" aca="1" ref="AAR107" ca="1">INDEX(AAR$13:AAR106,$B107+1,1)</f>
        <v>0</v>
      </c>
      <c r="AAS107" s="535" t="str" cm="1">
        <f t="array" aca="1" ref="AAS107" ca="1">INDEX(AAS$13:AAS106,$B107+1,1)</f>
        <v>-</v>
      </c>
      <c r="AAT107" s="535" t="str" cm="1">
        <f t="array" aca="1" ref="AAT107" ca="1">INDEX(AAT$13:AAT106,$B107+1,1)</f>
        <v>-</v>
      </c>
      <c r="AAU107" s="535" t="str" cm="1">
        <f t="array" aca="1" ref="AAU107" ca="1">INDEX(AAU$13:AAU106,$B107+1,1)</f>
        <v>-</v>
      </c>
      <c r="AAV107" s="535" cm="1">
        <f t="array" aca="1" ref="AAV107" ca="1">INDEX(AAV$13:AAV106,$B107+1,1)</f>
        <v>1</v>
      </c>
      <c r="AAW107" s="535" cm="1">
        <f t="array" aca="1" ref="AAW107" ca="1">INDEX(AAW$13:AAW106,$B107+1,1)</f>
        <v>1</v>
      </c>
      <c r="AAX107" s="535" t="str" cm="1">
        <f t="array" aca="1" ref="AAX107" ca="1">INDEX(AAX$13:AAX106,$B107+1,1)</f>
        <v>-</v>
      </c>
      <c r="AAY107" s="535" t="str" cm="1">
        <f t="array" aca="1" ref="AAY107" ca="1">INDEX(AAY$13:AAY106,$B107+1,1)</f>
        <v>-</v>
      </c>
      <c r="AAZ107" s="535" t="str" cm="1">
        <f t="array" aca="1" ref="AAZ107" ca="1">INDEX(AAZ$13:AAZ106,$B107+1,1)</f>
        <v>-</v>
      </c>
      <c r="ABA107" s="535" t="str" cm="1">
        <f t="array" aca="1" ref="ABA107" ca="1">INDEX(ABA$13:ABA106,$B107+1,1)</f>
        <v>-</v>
      </c>
      <c r="ABB107" s="535" t="str" cm="1">
        <f t="array" aca="1" ref="ABB107" ca="1">INDEX(ABB$13:ABB106,$B107+1,1)</f>
        <v>-</v>
      </c>
      <c r="ABC107" s="535" t="str" cm="1">
        <f t="array" aca="1" ref="ABC107" ca="1">INDEX(ABC$13:ABC106,$B107+1,1)</f>
        <v>-</v>
      </c>
      <c r="ABD107" s="535" t="str" cm="1">
        <f t="array" aca="1" ref="ABD107" ca="1">INDEX(ABD$13:ABD106,$B107+1,1)</f>
        <v>-</v>
      </c>
      <c r="ABE107" s="535" t="str" cm="1">
        <f t="array" aca="1" ref="ABE107" ca="1">INDEX(ABE$13:ABE106,$B107+1,1)</f>
        <v>-</v>
      </c>
      <c r="ABF107" s="535" t="str" cm="1">
        <f t="array" aca="1" ref="ABF107" ca="1">INDEX(ABF$13:ABF106,$B107+1,1)</f>
        <v>-</v>
      </c>
      <c r="ABG107" s="535" t="str" cm="1">
        <f t="array" aca="1" ref="ABG107" ca="1">INDEX(ABG$13:ABG106,$B107+1,1)</f>
        <v>-</v>
      </c>
      <c r="ABH107" s="535" t="str" cm="1">
        <f t="array" aca="1" ref="ABH107" ca="1">INDEX(ABH$13:ABH106,$B107+1,1)</f>
        <v>-</v>
      </c>
      <c r="ABI107" s="535" t="str" cm="1">
        <f t="array" aca="1" ref="ABI107" ca="1">INDEX(ABI$13:ABI106,$B107+1,1)</f>
        <v>-</v>
      </c>
      <c r="ABJ107" s="535" t="str" cm="1">
        <f t="array" aca="1" ref="ABJ107" ca="1">INDEX(ABJ$13:ABJ106,$B107+1,1)</f>
        <v>-</v>
      </c>
      <c r="ABK107" s="18"/>
      <c r="ABL107" s="545" t="str">
        <f t="shared" ca="1" si="439"/>
        <v>-</v>
      </c>
      <c r="ABM107" s="545" t="str">
        <f t="shared" ca="1" si="439"/>
        <v>-</v>
      </c>
      <c r="ABN107" s="545" t="str">
        <f t="shared" ca="1" si="439"/>
        <v>-</v>
      </c>
      <c r="ABO107" s="545" t="str">
        <f t="shared" ca="1" si="439"/>
        <v>-</v>
      </c>
      <c r="ABP107" s="545" t="str">
        <f t="shared" ca="1" si="439"/>
        <v>-</v>
      </c>
      <c r="ABQ107" s="545" t="str">
        <f t="shared" ca="1" si="417"/>
        <v>-</v>
      </c>
      <c r="ABR107" s="545" t="str">
        <f t="shared" ca="1" si="417"/>
        <v>-</v>
      </c>
      <c r="ABS107" s="545" t="str">
        <f t="shared" ca="1" si="417"/>
        <v>-</v>
      </c>
      <c r="ABT107" s="545" t="str">
        <f t="shared" ca="1" si="417"/>
        <v>-</v>
      </c>
      <c r="ABU107" s="545" t="str">
        <f t="shared" ca="1" si="417"/>
        <v>-</v>
      </c>
      <c r="ABV107" s="545" t="str">
        <f t="shared" ca="1" si="417"/>
        <v>-</v>
      </c>
      <c r="ABW107" s="545" t="str">
        <f t="shared" ca="1" si="417"/>
        <v>-</v>
      </c>
      <c r="ABX107" s="545" t="str">
        <f t="shared" ca="1" si="417"/>
        <v>-</v>
      </c>
      <c r="ABY107" s="545" t="str">
        <f t="shared" ca="1" si="417"/>
        <v>-</v>
      </c>
      <c r="ABZ107" s="545" t="str">
        <f t="shared" ca="1" si="417"/>
        <v>-</v>
      </c>
      <c r="ACA107" s="545" t="str">
        <f t="shared" ca="1" si="418"/>
        <v>-</v>
      </c>
      <c r="ACB107" s="545" t="str">
        <f t="shared" ca="1" si="418"/>
        <v>-</v>
      </c>
      <c r="ACC107" s="545" t="b">
        <f t="shared" ca="1" si="418"/>
        <v>1</v>
      </c>
      <c r="ACD107" s="545" t="str">
        <f t="shared" ca="1" si="418"/>
        <v>-</v>
      </c>
      <c r="ACE107" s="545" t="str">
        <f t="shared" ca="1" si="418"/>
        <v>-</v>
      </c>
      <c r="ACF107" s="545" t="str">
        <f t="shared" ca="1" si="418"/>
        <v>-</v>
      </c>
      <c r="ACG107" s="545" t="str">
        <f t="shared" ca="1" si="418"/>
        <v>-</v>
      </c>
      <c r="ACH107" s="545" t="str">
        <f t="shared" ca="1" si="418"/>
        <v>-</v>
      </c>
      <c r="ACI107" s="545" t="str">
        <f t="shared" ca="1" si="418"/>
        <v>-</v>
      </c>
      <c r="ACJ107" s="545" t="str">
        <f t="shared" ca="1" si="418"/>
        <v>-</v>
      </c>
      <c r="ACK107" s="545" t="str">
        <f t="shared" ca="1" si="419"/>
        <v>-</v>
      </c>
      <c r="ACL107" s="545" t="str">
        <f t="shared" ca="1" si="419"/>
        <v>-</v>
      </c>
      <c r="ACM107" s="545" t="str">
        <f t="shared" ca="1" si="419"/>
        <v>-</v>
      </c>
      <c r="ACN107" s="545" t="str">
        <f t="shared" ca="1" si="419"/>
        <v>-</v>
      </c>
      <c r="ACO107" s="545" t="str">
        <f t="shared" ca="1" si="419"/>
        <v>-</v>
      </c>
      <c r="ACP107" s="545" t="str">
        <f t="shared" ca="1" si="419"/>
        <v>-</v>
      </c>
      <c r="ACQ107" s="545" t="str">
        <f t="shared" ca="1" si="419"/>
        <v>-</v>
      </c>
      <c r="ACR107" s="545" t="str">
        <f t="shared" ca="1" si="419"/>
        <v>-</v>
      </c>
      <c r="ACS107" s="545" t="str">
        <f t="shared" ca="1" si="419"/>
        <v>-</v>
      </c>
      <c r="ACT107" s="545" t="str">
        <f t="shared" ca="1" si="419"/>
        <v>-</v>
      </c>
      <c r="ACU107" s="545" t="b">
        <f t="shared" ca="1" si="420"/>
        <v>1</v>
      </c>
      <c r="ACV107" s="545" t="str">
        <f t="shared" ca="1" si="420"/>
        <v>-</v>
      </c>
      <c r="ACW107" s="545" t="str">
        <f t="shared" ca="1" si="420"/>
        <v>-</v>
      </c>
      <c r="ACX107" s="545" t="str">
        <f t="shared" ca="1" si="420"/>
        <v>-</v>
      </c>
      <c r="ACY107" s="545" t="str">
        <f t="shared" ca="1" si="420"/>
        <v>-</v>
      </c>
      <c r="ACZ107" s="545" t="str">
        <f t="shared" ca="1" si="420"/>
        <v>-</v>
      </c>
      <c r="ADA107" s="545" t="str">
        <f t="shared" ca="1" si="420"/>
        <v>-</v>
      </c>
      <c r="ADB107" s="545" t="str">
        <f t="shared" ca="1" si="420"/>
        <v>-</v>
      </c>
      <c r="ADC107" s="545" t="str">
        <f t="shared" ca="1" si="420"/>
        <v>-</v>
      </c>
      <c r="ADD107" s="545" t="str">
        <f t="shared" ca="1" si="420"/>
        <v>-</v>
      </c>
      <c r="ADE107" s="545" t="str">
        <f t="shared" ca="1" si="421"/>
        <v>-</v>
      </c>
      <c r="ADF107" s="545" t="str">
        <f t="shared" ca="1" si="421"/>
        <v>-</v>
      </c>
      <c r="ADG107" s="545" t="str">
        <f t="shared" ca="1" si="421"/>
        <v>-</v>
      </c>
      <c r="ADH107" s="545" t="str">
        <f t="shared" ca="1" si="421"/>
        <v>-</v>
      </c>
      <c r="ADI107" s="545" t="str">
        <f t="shared" ca="1" si="421"/>
        <v>-</v>
      </c>
      <c r="ADJ107" s="545" t="str">
        <f t="shared" ca="1" si="421"/>
        <v>-</v>
      </c>
      <c r="ADK107" s="545" t="str">
        <f t="shared" ca="1" si="421"/>
        <v>-</v>
      </c>
      <c r="ADL107" s="545" t="str">
        <f t="shared" ca="1" si="421"/>
        <v>-</v>
      </c>
      <c r="ADM107" s="545" t="b">
        <f t="shared" ca="1" si="421"/>
        <v>1</v>
      </c>
      <c r="ADN107" s="545" t="str">
        <f t="shared" ca="1" si="421"/>
        <v>-</v>
      </c>
      <c r="ADO107" s="545" t="str">
        <f t="shared" ca="1" si="422"/>
        <v>-</v>
      </c>
      <c r="ADP107" s="545" t="str">
        <f t="shared" ca="1" si="422"/>
        <v>-</v>
      </c>
      <c r="ADQ107" s="545" t="str">
        <f t="shared" ca="1" si="422"/>
        <v>-</v>
      </c>
      <c r="ADR107" s="545" t="str">
        <f t="shared" ca="1" si="422"/>
        <v>-</v>
      </c>
      <c r="ADS107" s="545" t="str">
        <f t="shared" ca="1" si="422"/>
        <v>-</v>
      </c>
      <c r="ADT107" s="545" t="str">
        <f t="shared" ca="1" si="422"/>
        <v>-</v>
      </c>
      <c r="ADU107" s="545" t="str">
        <f t="shared" ca="1" si="422"/>
        <v>-</v>
      </c>
      <c r="ADV107" s="545" t="str">
        <f t="shared" ca="1" si="422"/>
        <v>-</v>
      </c>
      <c r="ADW107" s="545" t="str">
        <f t="shared" ca="1" si="422"/>
        <v>-</v>
      </c>
      <c r="ADX107" s="545" t="str">
        <f t="shared" ca="1" si="422"/>
        <v>-</v>
      </c>
      <c r="ADY107" s="545" t="str">
        <f t="shared" ca="1" si="423"/>
        <v>-</v>
      </c>
      <c r="ADZ107" s="545" t="str">
        <f t="shared" ca="1" si="423"/>
        <v>-</v>
      </c>
      <c r="AEA107" s="545" t="str">
        <f t="shared" ca="1" si="423"/>
        <v>-</v>
      </c>
      <c r="AEB107" s="545" t="str">
        <f t="shared" ca="1" si="423"/>
        <v>-</v>
      </c>
      <c r="AEC107" s="545" t="str">
        <f t="shared" ca="1" si="423"/>
        <v>-</v>
      </c>
      <c r="AED107" s="545" t="str">
        <f t="shared" ca="1" si="423"/>
        <v>-</v>
      </c>
      <c r="AEE107" s="545" t="b">
        <f t="shared" ca="1" si="423"/>
        <v>1</v>
      </c>
      <c r="AEF107" s="545" t="str">
        <f t="shared" ca="1" si="423"/>
        <v>-</v>
      </c>
      <c r="AEG107" s="545" t="str">
        <f t="shared" ca="1" si="423"/>
        <v>-</v>
      </c>
      <c r="AEH107" s="545" t="str">
        <f t="shared" ca="1" si="423"/>
        <v>-</v>
      </c>
      <c r="AEI107" s="545" t="str">
        <f t="shared" ca="1" si="424"/>
        <v>-</v>
      </c>
      <c r="AEJ107" s="545" t="str">
        <f t="shared" ca="1" si="424"/>
        <v>-</v>
      </c>
      <c r="AEK107" s="545" t="str">
        <f t="shared" ca="1" si="424"/>
        <v>-</v>
      </c>
      <c r="AEL107" s="545" t="str">
        <f t="shared" ca="1" si="424"/>
        <v>-</v>
      </c>
      <c r="AEM107" s="545" t="str">
        <f t="shared" ca="1" si="424"/>
        <v>-</v>
      </c>
      <c r="AEN107" s="545" t="str">
        <f t="shared" ca="1" si="424"/>
        <v>-</v>
      </c>
      <c r="AEO107" s="545" t="str">
        <f t="shared" ca="1" si="424"/>
        <v>-</v>
      </c>
      <c r="AEP107" s="545" t="str">
        <f t="shared" ca="1" si="424"/>
        <v>-</v>
      </c>
      <c r="AEQ107" s="545" t="str">
        <f t="shared" ca="1" si="424"/>
        <v>-</v>
      </c>
      <c r="AER107" s="545" t="str">
        <f t="shared" ca="1" si="424"/>
        <v>-</v>
      </c>
      <c r="AES107" s="545" t="str">
        <f t="shared" ca="1" si="425"/>
        <v>-</v>
      </c>
      <c r="AET107" s="545" t="str">
        <f t="shared" ca="1" si="425"/>
        <v>-</v>
      </c>
      <c r="AEU107" s="545" t="str">
        <f t="shared" ca="1" si="425"/>
        <v>-</v>
      </c>
      <c r="AEV107" s="545" t="str">
        <f t="shared" ca="1" si="425"/>
        <v>-</v>
      </c>
      <c r="AEW107" s="545" t="b">
        <f t="shared" ca="1" si="425"/>
        <v>1</v>
      </c>
      <c r="AEX107" s="535" cm="1">
        <f t="array" aca="1" ref="AEX107" ca="1">INDEX(AEX$13:AEX106,$B107+1,1)</f>
        <v>0</v>
      </c>
      <c r="AEY107" s="483">
        <v>0</v>
      </c>
    </row>
    <row r="108" spans="1:831" outlineLevel="2">
      <c r="A108" s="18">
        <f t="shared" si="221"/>
        <v>95</v>
      </c>
      <c r="B108" s="191">
        <f t="shared" ca="1" si="343"/>
        <v>51</v>
      </c>
      <c r="C108" s="458">
        <f t="shared" ca="1" si="225"/>
        <v>1200</v>
      </c>
      <c r="D108" s="119" t="str">
        <f t="shared" ca="1" si="226"/>
        <v>GSW</v>
      </c>
      <c r="E108" t="b">
        <v>0</v>
      </c>
      <c r="F108" t="b">
        <v>0</v>
      </c>
      <c r="G108" t="b">
        <f t="shared" si="447"/>
        <v>0</v>
      </c>
      <c r="H108" s="191">
        <f t="shared" ca="1" si="338"/>
        <v>44</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4</v>
      </c>
      <c r="N108" s="535" cm="1">
        <f t="array" aca="1" ref="N108" ca="1">INDEX(N$13:N107,$B108+1,1)</f>
        <v>3</v>
      </c>
      <c r="O108" s="535" cm="1">
        <f t="array" aca="1" ref="O108" ca="1">INDEX(O$13:O107,$B108+1,1)</f>
        <v>2</v>
      </c>
      <c r="P108" s="535" cm="1">
        <f t="array" aca="1" ref="P108" ca="1">INDEX(P$13:P107,$B108+1,1)</f>
        <v>0</v>
      </c>
      <c r="Q108" s="535" cm="1">
        <f t="array" aca="1" ref="Q108" ca="1">INDEX(Q$13:Q107,$B108+1,1)</f>
        <v>1</v>
      </c>
      <c r="R108" s="535" cm="1">
        <f t="array" aca="1" ref="R108" ca="1">INDEX(R$13:R107,$B108+1,1)</f>
        <v>1</v>
      </c>
      <c r="S108" s="535" cm="1">
        <f t="array" aca="1" ref="S108" ca="1">INDEX(S$13:S107,$B108+1,1)</f>
        <v>1</v>
      </c>
      <c r="T108" s="411">
        <f t="shared" ca="1" si="228"/>
        <v>2</v>
      </c>
      <c r="U108" s="411">
        <f t="shared" ca="1" si="228"/>
        <v>2</v>
      </c>
      <c r="V108" s="411">
        <f t="shared" ca="1" si="229"/>
        <v>2</v>
      </c>
      <c r="W108" s="777" t="b">
        <f t="shared" ca="1" si="230"/>
        <v>1</v>
      </c>
      <c r="X108" s="777" t="b">
        <f t="shared" ca="1" si="230"/>
        <v>1</v>
      </c>
      <c r="Y108" s="777" t="b">
        <f t="shared" ca="1" si="230"/>
        <v>1</v>
      </c>
      <c r="Z108" s="796" t="b" cm="1">
        <f t="array" aca="1" ref="Z108" ca="1">INDEX(Z$13:Z107,$B108+1,1)</f>
        <v>0</v>
      </c>
      <c r="AA108" s="411">
        <f t="shared" ca="1" si="328"/>
        <v>6</v>
      </c>
      <c r="AB108" s="411">
        <f t="shared" ca="1" si="231"/>
        <v>6</v>
      </c>
      <c r="AC108" s="535" cm="1">
        <f t="array" aca="1" ref="AC108" ca="1">INDEX(AC$13:AC107,$B108+1,1)</f>
        <v>6</v>
      </c>
      <c r="AD108" s="535" cm="1">
        <f t="array" aca="1" ref="AD108" ca="1">INDEX(AD$13:AD107,$B108+1,1)</f>
        <v>6</v>
      </c>
      <c r="AE108" s="535" cm="1">
        <f t="array" aca="1" ref="AE108" ca="1">INDEX(AE$13:AE107,$B108+1,1)</f>
        <v>0</v>
      </c>
      <c r="AF108" s="535" cm="1">
        <f t="array" aca="1" ref="AF108" ca="1">INDEX(AF$13:AF107,$B108+1,1)</f>
        <v>0</v>
      </c>
      <c r="AG108" s="535" cm="1">
        <f t="array" aca="1" ref="AG108" ca="1">INDEX(AG$13:AG107,$B108+1,1)</f>
        <v>0</v>
      </c>
      <c r="AH108" s="535" cm="1">
        <f t="array" aca="1" ref="AH108" ca="1">INDEX(AH$13:AH107,$B108+1,1)</f>
        <v>0</v>
      </c>
      <c r="AI108" s="87">
        <f t="shared" ca="1" si="350"/>
        <v>2</v>
      </c>
      <c r="AJ108" s="87">
        <f ca="1">INDEX(CHOOSE($N108,DataAutumn!i.AdultDrys,DataWinter!i.AdultDrys,DataSpring!i.AdultDrys),1,$T108)</f>
        <v>1</v>
      </c>
      <c r="AK108" s="535" cm="1">
        <f t="array" aca="1" ref="AK108" ca="1">INDEX(AK$13:AK107,$B108+1,1)</f>
        <v>2</v>
      </c>
      <c r="AL108" s="535" cm="1">
        <f t="array" aca="1" ref="AL108" ca="1">INDEX(AL$13:AL107,$B108+1,1)</f>
        <v>0</v>
      </c>
      <c r="AM108" s="535" cm="1">
        <f t="array" aca="1" ref="AM108" ca="1">INDEX(AM$13:AM107,$B108+1,1)</f>
        <v>2</v>
      </c>
      <c r="AN108" s="111"/>
      <c r="AO108" s="111"/>
      <c r="AP108" s="111"/>
      <c r="AQ108" s="111"/>
      <c r="AR108" s="111"/>
      <c r="AS108" s="111"/>
      <c r="AT108" s="111"/>
      <c r="AU108" s="111"/>
      <c r="AV108" s="111"/>
      <c r="AW108" s="111"/>
      <c r="AX108" s="111"/>
      <c r="AY108" s="111"/>
      <c r="AZ108" s="111" t="s">
        <v>1713</v>
      </c>
      <c r="BA108" s="312" t="str">
        <f ca="1">LEFT(BA107,LEN($BA$57))     &amp;    TEXT($H108," 00000 ")        &amp;      INDEX(i.ModelStructure,$I108,1)    &amp;" "
&amp; $D108                &amp;    " Past" &amp; TEXT($XV108,"??0%;;??0%;    ") &amp; IF($DK108=0," SFM","")&amp;IF($DK108=1," MFM","")&amp;IF($DK108=7," Mat","")&amp;IF($DQ108=TRUE,"&amp;BBT","    ")              &amp;      " TOL"&amp;INDEX(i.TOL_Desc,1,$N108)
&amp; " Scan"&amp;$AK108       &amp;    CHOOSE($K108+1," CFS"," GFS"," NFS")
&amp; " RR"&amp;TEXT(SUM($FD108:$FE108),"+00%;-00%;    ;@")
&amp; " EL"&amp;IF($EZ108="-","_Opt",TEXT($EZ108,"000%"))
&amp; " Emptys_"&amp;CHOOSE($AI108,"Free  ","Retain","Sell  ","Single")
&amp; " ("&amp;IF(OR($ZH108,AND($ZH108="-",$DD108)),"P","E")   &amp;IF(OR($ZJ108,AND($ZJ108="-",$DE108)),"T","t")        &amp;     "_F"&amp;IF($AAG108&lt;&gt;FALSE,3,0)+COUNTIF($ZY108:$AAC108,TRUE)+COUNTIF($BV108:$BW108,"&gt;0")&amp;IF($AAE108&lt;&gt;FALSE,3,0)+COUNTIF($BV108:$BW108,"&gt;0")&amp;"N"&amp;IF($AAJ108&lt;&gt;"-",$AAJ108,$DI108)&amp;IF($AAK108&lt;&gt;"-",$AAK108,$DJ108)&amp;"L"&amp;$AAV108&amp;$AAW108&amp;")"</f>
        <v>GHG 00044 SE GSW Past 35% MFM     TOLSpr Scan2 GFS RR+01% EL000% Emptys_Retain (PT_F33N11L11)</v>
      </c>
      <c r="BB108" s="8" t="str">
        <f ca="1">IF(COUNTIF($BA$13:$BA108,$BA108)=1,"-","Dup")</f>
        <v>-</v>
      </c>
      <c r="BC108" s="18"/>
      <c r="BD108" s="535" t="str" cm="1">
        <f t="array" aca="1" ref="BD108" ca="1">INDEX(BD$13:BD107,$B108+1,1)</f>
        <v>-</v>
      </c>
      <c r="BE108" s="535" t="str" cm="1">
        <f t="array" aca="1" ref="BE108" ca="1">INDEX(BE$13:BE107,$B108+1,1)</f>
        <v>-</v>
      </c>
      <c r="BF108" s="535" t="str" cm="1">
        <f t="array" aca="1" ref="BF108" ca="1">INDEX(BF$13:BF107,$B108+1,1)</f>
        <v>-</v>
      </c>
      <c r="BG108" s="535" t="str" cm="1">
        <f t="array" aca="1" ref="BG108" ca="1">INDEX(BG$13:BG107,$B108+1,1)</f>
        <v>-</v>
      </c>
      <c r="BH108" s="535" t="str" cm="1">
        <f t="array" aca="1" ref="BH108" ca="1">INDEX(BH$13:BH107,$B108+1,1)</f>
        <v>-</v>
      </c>
      <c r="BI108" s="535" t="str" cm="1">
        <f t="array" aca="1" ref="BI108" ca="1">INDEX(BI$13:BI107,$B108+1,1)</f>
        <v>-</v>
      </c>
      <c r="BJ108" s="535" t="str" cm="1">
        <f t="array" aca="1" ref="BJ108" ca="1">INDEX(BJ$13:BJ107,$B108+1,1)</f>
        <v>-</v>
      </c>
      <c r="BK108" s="535" t="str" cm="1">
        <f t="array" aca="1" ref="BK108" ca="1">INDEX(BK$13:BK107,$B108+1,1)</f>
        <v>-</v>
      </c>
      <c r="BL108" s="535" t="str" cm="1">
        <f t="array" aca="1" ref="BL108" ca="1">INDEX(BL$13:BL107,$B108+1,1)</f>
        <v>-</v>
      </c>
      <c r="BM108" s="18"/>
      <c r="BN108" s="411" t="b">
        <f t="shared" ca="1" si="460"/>
        <v>1</v>
      </c>
      <c r="BO108" s="411" t="str">
        <f t="shared" ca="1" si="460"/>
        <v>-</v>
      </c>
      <c r="BP108" s="411" t="b">
        <f t="shared" ca="1" si="460"/>
        <v>0</v>
      </c>
      <c r="BQ108" s="411" t="str">
        <f t="shared" ca="1" si="460"/>
        <v>-</v>
      </c>
      <c r="BR108" s="411" t="str">
        <f t="shared" ca="1" si="460"/>
        <v>-</v>
      </c>
      <c r="BS108" s="411" t="str">
        <f t="shared" ca="1" si="460"/>
        <v>-</v>
      </c>
      <c r="BT108" s="411" t="str">
        <f t="shared" ca="1" si="460"/>
        <v>-</v>
      </c>
      <c r="BU108" s="411" t="str">
        <f t="shared" ca="1" si="460"/>
        <v>-</v>
      </c>
      <c r="BV108" s="411" t="str">
        <f t="shared" ca="1" si="460"/>
        <v>-</v>
      </c>
      <c r="BW108" s="411" t="str">
        <f t="shared" ca="1" si="460"/>
        <v>-</v>
      </c>
      <c r="BX108" s="411" t="str">
        <f t="shared" ca="1" si="460"/>
        <v>-</v>
      </c>
      <c r="BY108" s="411" t="str">
        <f t="shared" ca="1" si="460"/>
        <v>-</v>
      </c>
      <c r="BZ108" s="411" t="b">
        <f t="shared" ca="1" si="460"/>
        <v>0</v>
      </c>
      <c r="CA108" s="87">
        <f t="shared" ca="1" si="460"/>
        <v>0</v>
      </c>
      <c r="CB108" s="535" t="str" cm="1">
        <f t="array" aca="1" ref="CB108" ca="1">INDEX(CB$13:CB107,$B108+1,1)</f>
        <v>-</v>
      </c>
      <c r="CC108" s="535" t="str" cm="1">
        <f t="array" aca="1" ref="CC108" ca="1">INDEX(CC$13:CC107,$B108+1,1)</f>
        <v>-</v>
      </c>
      <c r="CD108" s="535" t="str" cm="1">
        <f t="array" aca="1" ref="CD108" ca="1">INDEX(CD$13:CD107,$B108+1,1)</f>
        <v>-</v>
      </c>
      <c r="CE108" s="535" t="b" cm="1">
        <f t="array" aca="1" ref="CE108" ca="1">INDEX(CE$13:CE107,$B108+1,1)</f>
        <v>1</v>
      </c>
      <c r="CF108" s="18"/>
      <c r="CG108" s="535" t="str" cm="1">
        <f t="array" aca="1" ref="CG108" ca="1">INDEX(CG$13:CG107,$B108+1,1)</f>
        <v>-</v>
      </c>
      <c r="CH108" s="411" t="str">
        <f t="shared" ca="1" si="233"/>
        <v>-</v>
      </c>
      <c r="CI108" s="411">
        <f t="shared" ca="1" si="234"/>
        <v>1</v>
      </c>
      <c r="CJ108" s="411">
        <f t="shared" ca="1" si="234"/>
        <v>1</v>
      </c>
      <c r="CK108" s="535" t="str" cm="1">
        <f t="array" aca="1" ref="CK108" ca="1">INDEX(CK$13:CK107,$B108+1,1)</f>
        <v>-</v>
      </c>
      <c r="CL108" s="535" t="str" cm="1">
        <f t="array" aca="1" ref="CL108" ca="1">INDEX(CL$13:CL107,$B108+1,1)</f>
        <v>-</v>
      </c>
      <c r="CM108" s="535" t="str" cm="1">
        <f t="array" aca="1" ref="CM108" ca="1">INDEX(CM$13:CM107,$B108+1,1)</f>
        <v>-</v>
      </c>
      <c r="CN108" s="411" t="str">
        <f t="shared" ca="1" si="235"/>
        <v>-</v>
      </c>
      <c r="CO108" s="411">
        <f t="shared" ca="1" si="236"/>
        <v>1</v>
      </c>
      <c r="CP108" s="411">
        <f t="shared" ca="1" si="236"/>
        <v>1</v>
      </c>
      <c r="CQ108" s="535" t="str" cm="1">
        <f t="array" aca="1" ref="CQ108" ca="1">INDEX(CQ$13:CQ107,$B108+1,1)</f>
        <v>-</v>
      </c>
      <c r="CR108" s="411" t="str">
        <f t="shared" ca="1" si="237"/>
        <v>-</v>
      </c>
      <c r="CS108" s="411">
        <f t="shared" ca="1" si="238"/>
        <v>1</v>
      </c>
      <c r="CT108" s="535" t="str" cm="1">
        <f t="array" aca="1" ref="CT108" ca="1">INDEX(CT$13:CT107,$B108+1,1)</f>
        <v>-</v>
      </c>
      <c r="CU108" s="535" t="str" cm="1">
        <f t="array" aca="1" ref="CU108" ca="1">INDEX(CU$13:CU107,$B108+1,1)</f>
        <v>-</v>
      </c>
      <c r="CV108" s="411">
        <f t="shared" ca="1" si="239"/>
        <v>1</v>
      </c>
      <c r="CW108" s="535" t="str" cm="1">
        <f t="array" aca="1" ref="CW108" ca="1">INDEX(CW$13:CW107,$B108+1,1)</f>
        <v>-</v>
      </c>
      <c r="CX108" s="411" t="str">
        <f t="shared" ca="1" si="240"/>
        <v>-</v>
      </c>
      <c r="CY108" s="411">
        <f t="shared" ca="1" si="241"/>
        <v>1</v>
      </c>
      <c r="CZ108" s="411">
        <f t="shared" ca="1" si="241"/>
        <v>1</v>
      </c>
      <c r="DA108" s="535" cm="1">
        <f t="array" aca="1" ref="DA108" ca="1">INDEX(DA$13:DA107,$B108+1,1)</f>
        <v>720</v>
      </c>
      <c r="DB108" s="535" cm="1">
        <f t="array" aca="1" ref="DB108" ca="1">INDEX(DB$13:DB107,$B108+1,1)</f>
        <v>720</v>
      </c>
      <c r="DC108" s="18"/>
      <c r="DD108" s="535" t="b" cm="1">
        <f t="array" aca="1" ref="DD108" ca="1">INDEX(DD$13:DD107,$B108+1,1)</f>
        <v>1</v>
      </c>
      <c r="DE108" s="535" t="b" cm="1">
        <f t="array" aca="1" ref="DE108" ca="1">INDEX(DE$13:DE107,$B108+1,1)</f>
        <v>1</v>
      </c>
      <c r="DF108" s="535" t="b" cm="1">
        <f t="array" aca="1" ref="DF108" ca="1">INDEX(DF$13:DF107,$B108+1,1)</f>
        <v>1</v>
      </c>
      <c r="DG108" s="87">
        <f t="shared" ca="1" si="329"/>
        <v>0</v>
      </c>
      <c r="DH108" s="804" cm="1">
        <f t="array" aca="1" ref="DH108" ca="1">VALUE(IFERROR(VALUE($K108),0) &amp; _xlfn.SWITCH($CD108,"-",4,$CD108) &amp; $L108 &amp; $T108 &amp; "00" &amp; $N108 &amp; $AK108 &amp; $R108 &amp; _xlfn.SWITCH($AM108,3,1,$AM108) &amp; _xlfn.SWITCH($M108,4,0,$M108) &amp; _xlfn.SWITCH($AD108,6,1,$AD108))</f>
        <v>142200321201</v>
      </c>
      <c r="DI108" s="535" cm="1">
        <f t="array" aca="1" ref="DI108" ca="1">INDEX(DI$13:DI107,$B108+1,1)</f>
        <v>1</v>
      </c>
      <c r="DJ108" s="535" cm="1">
        <f t="array" aca="1" ref="DJ108" ca="1">INDEX(DJ$13:DJ107,$B108+1,1)</f>
        <v>1</v>
      </c>
      <c r="DK108" s="411">
        <f t="shared" ca="1" si="463"/>
        <v>1</v>
      </c>
      <c r="DL108" s="411">
        <f t="shared" ca="1" si="463"/>
        <v>60</v>
      </c>
      <c r="DM108" s="411" t="str">
        <f t="shared" ca="1" si="463"/>
        <v>-</v>
      </c>
      <c r="DN108" s="411" t="str">
        <f t="shared" ca="1" si="463"/>
        <v>-</v>
      </c>
      <c r="DO108" s="411" t="str">
        <f t="shared" ca="1" si="463"/>
        <v>-</v>
      </c>
      <c r="DP108" s="411" t="str">
        <f t="shared" ca="1" si="463"/>
        <v>-</v>
      </c>
      <c r="DQ108" s="411" t="b">
        <f t="shared" ca="1" si="243"/>
        <v>0</v>
      </c>
      <c r="DR108" s="411" t="str">
        <f t="shared" ca="1" si="441"/>
        <v>-</v>
      </c>
      <c r="DS108" s="411" t="str">
        <f t="shared" ca="1" si="441"/>
        <v>-</v>
      </c>
      <c r="DT108" s="411" t="str">
        <f t="shared" ca="1" si="441"/>
        <v>-</v>
      </c>
      <c r="DU108" s="411" t="str">
        <f t="shared" ca="1" si="441"/>
        <v>-</v>
      </c>
      <c r="DV108" s="411">
        <f t="shared" ca="1" si="441"/>
        <v>500</v>
      </c>
      <c r="DW108" s="411">
        <f t="shared" ca="1" si="441"/>
        <v>500</v>
      </c>
      <c r="DX108" s="411" t="str">
        <f t="shared" ca="1" si="441"/>
        <v>-</v>
      </c>
      <c r="DY108" s="411" t="str">
        <f t="shared" ca="1" si="441"/>
        <v>-</v>
      </c>
      <c r="DZ108" s="411" t="str">
        <f t="shared" ca="1" si="441"/>
        <v>-</v>
      </c>
      <c r="EA108" s="411" t="str">
        <f t="shared" ca="1" si="441"/>
        <v>-</v>
      </c>
      <c r="EB108" s="411" t="str">
        <f t="shared" ca="1" si="441"/>
        <v>-</v>
      </c>
      <c r="EC108" s="535" cm="1">
        <f t="array" aca="1" ref="EC108" ca="1">INDEX(EC$13:EC107,$B108+1,1)</f>
        <v>0</v>
      </c>
      <c r="ED108" s="535" cm="1">
        <f t="array" aca="1" ref="ED108" ca="1">INDEX(ED$13:ED107,$B108+1,1)</f>
        <v>999999</v>
      </c>
      <c r="EE108" s="535" cm="1">
        <f t="array" aca="1" ref="EE108" ca="1">INDEX(EE$13:EE107,$B108+1,1)</f>
        <v>999999</v>
      </c>
      <c r="EF108" s="535" cm="1">
        <f t="array" aca="1" ref="EF108" ca="1">INDEX(EF$13:EF107,$B108+1,1)</f>
        <v>999999</v>
      </c>
      <c r="EG108" s="535" cm="1">
        <f t="array" aca="1" ref="EG108" ca="1">INDEX(EG$13:EG107,$B108+1,1)</f>
        <v>999999</v>
      </c>
      <c r="EH108" s="535" cm="1">
        <f t="array" aca="1" ref="EH108" ca="1">INDEX(EH$13:EH107,$B108+1,1)</f>
        <v>999999</v>
      </c>
      <c r="EI108" s="535" cm="1">
        <f t="array" aca="1" ref="EI108" ca="1">INDEX(EI$13:EI107,$B108+1,1)</f>
        <v>999999</v>
      </c>
      <c r="EJ108" s="535" cm="1">
        <f t="array" aca="1" ref="EJ108" ca="1">INDEX(EJ$13:EJ107,$B108+1,1)</f>
        <v>999999</v>
      </c>
      <c r="EK108" s="535" cm="1">
        <f t="array" aca="1" ref="EK108" ca="1">INDEX(EK$13:EK107,$B108+1,1)</f>
        <v>999999</v>
      </c>
      <c r="EL108" s="535" cm="1">
        <f t="array" aca="1" ref="EL108" ca="1">INDEX(EL$13:EL107,$B108+1,1)</f>
        <v>999999</v>
      </c>
      <c r="EM108" s="535" cm="1">
        <f t="array" aca="1" ref="EM108" ca="1">INDEX(EM$13:EM107,$B108+1,1)</f>
        <v>999999</v>
      </c>
      <c r="EN108" s="535" cm="1">
        <f t="array" aca="1" ref="EN108" ca="1">INDEX(EN$13:EN107,$B108+1,1)</f>
        <v>999999</v>
      </c>
      <c r="EO108" s="535" cm="1">
        <f t="array" aca="1" ref="EO108" ca="1">INDEX(EO$13:EO107,$B108+1,1)</f>
        <v>999999</v>
      </c>
      <c r="EP108" s="782">
        <f t="shared" ca="1" si="246"/>
        <v>0</v>
      </c>
      <c r="EQ108" s="782">
        <f t="shared" ca="1" si="246"/>
        <v>0</v>
      </c>
      <c r="ER108" s="782">
        <f t="shared" ca="1" si="246"/>
        <v>999999</v>
      </c>
      <c r="ES108" s="800" t="str">
        <f t="shared" ca="1" si="330"/>
        <v>-</v>
      </c>
      <c r="ET108" s="800" t="str">
        <f t="shared" ca="1" si="247"/>
        <v>-</v>
      </c>
      <c r="EU108" s="801" t="str">
        <f t="shared" ca="1" si="248"/>
        <v>-</v>
      </c>
      <c r="EV108" s="802" t="str">
        <f t="shared" ca="1" si="449"/>
        <v>-</v>
      </c>
      <c r="EW108" s="781">
        <f t="shared" ca="1" si="249"/>
        <v>999999</v>
      </c>
      <c r="EX108" s="779">
        <f t="shared" ca="1" si="332"/>
        <v>999999</v>
      </c>
      <c r="EY108" s="780">
        <f t="shared" ca="1" si="333"/>
        <v>999999</v>
      </c>
      <c r="EZ108" s="727" cm="1">
        <f t="array" aca="1" ref="EZ108" ca="1">INDEX(i.ELMated,$AB108+1,1)</f>
        <v>0</v>
      </c>
      <c r="FA108" s="728" cm="1">
        <f t="array" aca="1" ref="FA108" ca="1">INDEX(i.ELMatedEst,$AA108+1,$T108)</f>
        <v>0</v>
      </c>
      <c r="FB108" s="535" t="str" cm="1">
        <f t="array" aca="1" ref="FB108" ca="1">INDEX(FB$13:FB107,$B108+1,1)</f>
        <v>-</v>
      </c>
      <c r="FC108" s="535" t="str" cm="1">
        <f t="array" aca="1" ref="FC108" ca="1">INDEX(FC$13:FC107,$B108+1,1)</f>
        <v>-</v>
      </c>
      <c r="FD108" s="664">
        <f t="shared" ca="1" si="250"/>
        <v>0</v>
      </c>
      <c r="FE108" s="666">
        <f t="shared" ca="1" si="251"/>
        <v>5.0000000000000001E-3</v>
      </c>
      <c r="FF108" s="191">
        <f t="shared" ca="1" si="339"/>
        <v>0.95</v>
      </c>
      <c r="FG108" s="667">
        <f t="shared" ca="1" si="252"/>
        <v>0.12</v>
      </c>
      <c r="FH108" s="667">
        <f ca="1">INDEX(CHOOSE($N108,DataAutumn!i.EL_PropnSold,DataWinter!i.EL_PropnSold,DataSpring!i.EL_PropnSold),$AI108,$T108)*INDEX(i.ELMatedEst,$AB108+1,$T108)*i.dAdultRR_ELPropSold
+INDEX(i.dryman,($AJ108-1)*4+$AI108,FH$7)</f>
        <v>0</v>
      </c>
      <c r="FI108" s="667">
        <f ca="1">INDEX(CHOOSE($N108,DataAutumn!i.EL_PropnSold,DataWinter!i.EL_PropnSold,DataSpring!i.EL_PropnSold),$AI108,$T108)*INDEX(i.ELMatedEst,$AB108+1,$T108)*i.dAdultRR_ELPropSold
+INDEX(i.dryman,($AJ108-1)*4+$AI108,FI$7)</f>
        <v>3.125E-2</v>
      </c>
      <c r="FJ108" s="667">
        <f ca="1">INDEX(CHOOSE($N108,DataAutumn!i.EL_PropnSold,DataWinter!i.EL_PropnSold,DataSpring!i.EL_PropnSold),$AI108,$T108)*INDEX(i.ELMatedEst,$AB108+1,$T108)*i.dAdultRR_ELPropSold
+INDEX(i.dryman,($AJ108-1)*4+$AI108,FJ$7)</f>
        <v>3.125E-2</v>
      </c>
      <c r="FK108" s="667">
        <f ca="1">INDEX(CHOOSE($N108,DataAutumn!i.EL_PropnSold,DataWinter!i.EL_PropnSold,DataSpring!i.EL_PropnSold),$AI108,$T108)*INDEX(i.ELMatedEst,$AB108+1,$T108)*i.dAdultRR_ELPropSold
+INDEX(i.dryman,($AJ108-1)*4+$AI108,FK$7)</f>
        <v>3.125E-2</v>
      </c>
      <c r="FL108" s="668">
        <f ca="1">INDEX(CHOOSE($N108,DataAutumn!i.EL_PropnSold,DataWinter!i.EL_PropnSold,DataSpring!i.EL_PropnSold),$AI108,$T108)*INDEX(i.ELMatedEst,$AB108+1,$T108)*i.dAdultLSurv_ELPropSold</f>
        <v>0</v>
      </c>
      <c r="FM108" s="666" t="b">
        <f t="shared" ca="1" si="253"/>
        <v>0</v>
      </c>
      <c r="FN108" s="666" t="b">
        <f t="shared" ca="1" si="253"/>
        <v>0</v>
      </c>
      <c r="FO108" s="716" t="b">
        <f t="shared" ca="1" si="254"/>
        <v>1</v>
      </c>
      <c r="FP108" s="666" t="b">
        <f t="shared" ca="1" si="253"/>
        <v>0</v>
      </c>
      <c r="FQ108" s="668">
        <f t="shared" ca="1" si="255"/>
        <v>1</v>
      </c>
      <c r="FR108" s="669">
        <f t="shared" ca="1" si="256"/>
        <v>0</v>
      </c>
      <c r="FS108" s="670" t="b">
        <f t="shared" ca="1" si="257"/>
        <v>0</v>
      </c>
      <c r="FT108" s="665" t="b">
        <f t="shared" ca="1" si="258"/>
        <v>0</v>
      </c>
      <c r="FU108" s="411" t="b">
        <f t="shared" ca="1" si="258"/>
        <v>0</v>
      </c>
      <c r="FV108" s="411" t="b">
        <f t="shared" ca="1" si="258"/>
        <v>1</v>
      </c>
      <c r="FW108" s="87">
        <f t="shared" ca="1" si="259"/>
        <v>2</v>
      </c>
      <c r="FX108" s="87">
        <f t="shared" ca="1" si="259"/>
        <v>2</v>
      </c>
      <c r="FY108" s="411">
        <f t="shared" ca="1" si="260"/>
        <v>1</v>
      </c>
      <c r="FZ108" s="411">
        <f t="shared" ca="1" si="261"/>
        <v>1</v>
      </c>
      <c r="GA108" s="411">
        <f t="shared" ca="1" si="261"/>
        <v>1</v>
      </c>
      <c r="GB108" s="411">
        <f t="shared" ca="1" si="262"/>
        <v>1</v>
      </c>
      <c r="GC108" s="411">
        <f t="shared" ca="1" si="263"/>
        <v>0.35</v>
      </c>
      <c r="GD108" s="411" t="b">
        <f t="shared" ca="1" si="263"/>
        <v>1</v>
      </c>
      <c r="GE108" s="411" t="b">
        <f t="shared" ca="1" si="263"/>
        <v>0</v>
      </c>
      <c r="GF108" s="411" t="b">
        <f t="shared" ca="1" si="263"/>
        <v>0</v>
      </c>
      <c r="GG108" s="411" t="b">
        <f t="shared" ca="1" si="263"/>
        <v>0</v>
      </c>
      <c r="GH108" s="87">
        <f t="shared" ca="1" si="443"/>
        <v>1</v>
      </c>
      <c r="GI108" s="87">
        <f t="shared" ca="1" si="443"/>
        <v>1</v>
      </c>
      <c r="GJ108" s="87">
        <f t="shared" ca="1" si="443"/>
        <v>1</v>
      </c>
      <c r="GK108" s="87">
        <f t="shared" ca="1" si="443"/>
        <v>1</v>
      </c>
      <c r="GL108" s="87">
        <f t="shared" ca="1" si="443"/>
        <v>1</v>
      </c>
      <c r="GM108" s="87">
        <f t="shared" ca="1" si="443"/>
        <v>1</v>
      </c>
      <c r="GN108" s="87">
        <f t="shared" ca="1" si="443"/>
        <v>1</v>
      </c>
      <c r="GO108" s="87">
        <f t="shared" ca="1" si="443"/>
        <v>1</v>
      </c>
      <c r="GP108" s="535" cm="1">
        <f t="array" aca="1" ref="GP108" ca="1">INDEX(GP$13:GP107,$B108+1,1)</f>
        <v>0</v>
      </c>
      <c r="GQ108" s="535" cm="1">
        <f t="array" aca="1" ref="GQ108" ca="1">INDEX(GQ$13:GQ107,$B108+1,1)</f>
        <v>0</v>
      </c>
      <c r="GR108" s="535" cm="1">
        <f t="array" aca="1" ref="GR108" ca="1">INDEX(GR$13:GR107,$B108+1,1)</f>
        <v>0</v>
      </c>
      <c r="GS108" s="535" cm="1">
        <f t="array" aca="1" ref="GS108" ca="1">INDEX(GS$13:GS107,$B108+1,1)</f>
        <v>0</v>
      </c>
      <c r="GT108" s="411" cm="1">
        <f t="array" aca="1" ref="GT108" ca="1">INDEX(i.dse_type,1,$L108)</f>
        <v>0</v>
      </c>
      <c r="GU108" s="535" t="str" cm="1">
        <f t="array" aca="1" ref="GU108" ca="1">INDEX(GU$13:GU107,$B108+1,1)</f>
        <v>-</v>
      </c>
      <c r="GV108" s="535" t="str" cm="1">
        <f t="array" aca="1" ref="GV108" ca="1">INDEX(GV$13:GV107,$B108+1,1)</f>
        <v>-</v>
      </c>
      <c r="GW108" s="535" t="str" cm="1">
        <f t="array" aca="1" ref="GW108" ca="1">INDEX(GW$13:GW107,$B108+1,1)</f>
        <v>-</v>
      </c>
      <c r="GX108" s="18"/>
      <c r="GY108" s="535" t="str" cm="1">
        <f t="array" aca="1" ref="GY108" ca="1">INDEX(GY$13:GY107,$B108+1,1)</f>
        <v>-</v>
      </c>
      <c r="GZ108" s="535" t="str" cm="1">
        <f t="array" aca="1" ref="GZ108" ca="1">INDEX(GZ$13:GZ107,$B108+1,1)</f>
        <v>-</v>
      </c>
      <c r="HA108" s="535" t="str" cm="1">
        <f t="array" aca="1" ref="HA108" ca="1">INDEX(HA$13:HA107,$B108+1,1)</f>
        <v>-</v>
      </c>
      <c r="HB108" s="411">
        <f t="shared" si="334"/>
        <v>0</v>
      </c>
      <c r="HC108" s="535" t="str" cm="1">
        <f t="array" aca="1" ref="HC108" ca="1">INDEX(HC$13:HC107,$B108+1,1)</f>
        <v>-</v>
      </c>
      <c r="HD108" s="535" cm="1">
        <f t="array" aca="1" ref="HD108" ca="1">INDEX(HD$13:HD107,$B108+1,1)</f>
        <v>1</v>
      </c>
      <c r="HE108" s="535" cm="1">
        <f t="array" aca="1" ref="HE108" ca="1">INDEX(HE$13:HE107,$B108+1,1)</f>
        <v>1</v>
      </c>
      <c r="HF108" s="535" t="str" cm="1">
        <f t="array" aca="1" ref="HF108" ca="1">INDEX(HF$13:HF107,$B108+1,1)</f>
        <v>-</v>
      </c>
      <c r="HG108" s="535" t="str" cm="1">
        <f t="array" aca="1" ref="HG108" ca="1">INDEX(HG$13:HG107,$B108+1,1)</f>
        <v>-</v>
      </c>
      <c r="HH108" s="535" t="str" cm="1">
        <f t="array" aca="1" ref="HH108" ca="1">INDEX(HH$13:HH107,$B108+1,1)</f>
        <v>-</v>
      </c>
      <c r="HI108" s="535" t="str" cm="1">
        <f t="array" aca="1" ref="HI108" ca="1">INDEX(HI$13:HI107,$B108+1,1)</f>
        <v>-</v>
      </c>
      <c r="HJ108" s="535" t="str" cm="1">
        <f t="array" aca="1" ref="HJ108" ca="1">INDEX(HJ$13:HJ107,$B108+1,1)</f>
        <v>-</v>
      </c>
      <c r="HK108" s="535" t="str" cm="1">
        <f t="array" aca="1" ref="HK108" ca="1">INDEX(HK$13:HK107,$B108+1,1)</f>
        <v>-</v>
      </c>
      <c r="HL108" s="535" t="str" cm="1">
        <f t="array" aca="1" ref="HL108" ca="1">INDEX(HL$13:HL107,$B108+1,1)</f>
        <v>-</v>
      </c>
      <c r="HM108" s="535" t="str" cm="1">
        <f t="array" aca="1" ref="HM108" ca="1">INDEX(HM$13:HM107,$B108+1,1)</f>
        <v>-</v>
      </c>
      <c r="HN108" s="535" t="str" cm="1">
        <f t="array" aca="1" ref="HN108" ca="1">INDEX(HN$13:HN107,$B108+1,1)</f>
        <v>-</v>
      </c>
      <c r="HO108" s="535" t="str" cm="1">
        <f t="array" aca="1" ref="HO108" ca="1">INDEX(HO$13:HO107,$B108+1,1)</f>
        <v>-</v>
      </c>
      <c r="HP108" s="535" t="str" cm="1">
        <f t="array" aca="1" ref="HP108" ca="1">INDEX(HP$13:HP107,$B108+1,1)</f>
        <v>-</v>
      </c>
      <c r="HQ108" s="535" t="str" cm="1">
        <f t="array" aca="1" ref="HQ108" ca="1">INDEX(HQ$13:HQ107,$B108+1,1)</f>
        <v>-</v>
      </c>
      <c r="HR108" s="535" t="str" cm="1">
        <f t="array" aca="1" ref="HR108" ca="1">INDEX(HR$13:HR107,$B108+1,1)</f>
        <v>-</v>
      </c>
      <c r="HS108" s="535" t="str" cm="1">
        <f t="array" aca="1" ref="HS108" ca="1">INDEX(HS$13:HS107,$B108+1,1)</f>
        <v>-</v>
      </c>
      <c r="HT108" s="535" t="str" cm="1">
        <f t="array" aca="1" ref="HT108" ca="1">INDEX(HT$13:HT107,$B108+1,1)</f>
        <v>-</v>
      </c>
      <c r="HU108" s="535" t="str" cm="1">
        <f t="array" aca="1" ref="HU108" ca="1">INDEX(HU$13:HU107,$B108+1,1)</f>
        <v>-</v>
      </c>
      <c r="HV108" s="535" t="str" cm="1">
        <f t="array" aca="1" ref="HV108" ca="1">INDEX(HV$13:HV107,$B108+1,1)</f>
        <v>-</v>
      </c>
      <c r="HW108" s="535" t="str" cm="1">
        <f t="array" aca="1" ref="HW108" ca="1">INDEX(HW$13:HW107,$B108+1,1)</f>
        <v>-</v>
      </c>
      <c r="HX108" s="535" t="str" cm="1">
        <f t="array" aca="1" ref="HX108" ca="1">INDEX(HX$13:HX107,$B108+1,1)</f>
        <v>-</v>
      </c>
      <c r="HY108" s="535" t="str" cm="1">
        <f t="array" aca="1" ref="HY108" ca="1">INDEX(HY$13:HY107,$B108+1,1)</f>
        <v>-</v>
      </c>
      <c r="HZ108" s="535" t="str" cm="1">
        <f t="array" aca="1" ref="HZ108" ca="1">INDEX(HZ$13:HZ107,$B108+1,1)</f>
        <v>-</v>
      </c>
      <c r="IA108" s="535" cm="1">
        <f t="array" aca="1" ref="IA108" ca="1">INDEX(IA$13:IA107,$B108+1,1)</f>
        <v>0</v>
      </c>
      <c r="IB108" s="535" t="str" cm="1">
        <f t="array" aca="1" ref="IB108" ca="1">INDEX(IB$13:IB107,$B108+1,1)</f>
        <v>-</v>
      </c>
      <c r="IC108" s="535" cm="1">
        <f t="array" aca="1" ref="IC108" ca="1">INDEX(IC$13:IC107,$B108+1,1)</f>
        <v>1</v>
      </c>
      <c r="ID108" s="727">
        <f t="shared" si="265"/>
        <v>0</v>
      </c>
      <c r="IE108" s="727">
        <f t="shared" si="265"/>
        <v>0</v>
      </c>
      <c r="IF108" s="727">
        <f t="shared" si="265"/>
        <v>0</v>
      </c>
      <c r="IG108" s="727">
        <f t="shared" si="266"/>
        <v>0</v>
      </c>
      <c r="IH108" s="727">
        <f t="shared" si="266"/>
        <v>0</v>
      </c>
      <c r="II108" s="727">
        <f t="shared" si="266"/>
        <v>0</v>
      </c>
      <c r="IJ108" s="535" cm="1">
        <f t="array" aca="1" ref="IJ108" ca="1">INDEX(IJ$13:IJ107,$B108+1,1)</f>
        <v>0</v>
      </c>
      <c r="IK108" s="727">
        <f t="shared" si="267"/>
        <v>1</v>
      </c>
      <c r="IL108" s="727">
        <f t="shared" si="267"/>
        <v>0</v>
      </c>
      <c r="IM108" s="727">
        <f t="shared" si="267"/>
        <v>0</v>
      </c>
      <c r="IN108" s="727">
        <f t="shared" si="267"/>
        <v>0</v>
      </c>
      <c r="IO108" s="535" cm="1">
        <f t="array" aca="1" ref="IO108" ca="1">INDEX(IO$13:IO107,$B108+1,1)</f>
        <v>0</v>
      </c>
      <c r="IP108" s="727">
        <f t="shared" si="267"/>
        <v>0</v>
      </c>
      <c r="IQ108" s="18"/>
      <c r="IR108" s="535" t="str" cm="1">
        <f t="array" aca="1" ref="IR108" ca="1">INDEX(IR$13:IR107,$B108+1,1)</f>
        <v>-</v>
      </c>
      <c r="IS108" s="535" t="str" cm="1">
        <f t="array" aca="1" ref="IS108" ca="1">INDEX(IS$13:IS107,$B108+1,1)</f>
        <v>-</v>
      </c>
      <c r="IT108" s="535" t="str" cm="1">
        <f t="array" aca="1" ref="IT108" ca="1">INDEX(IT$13:IT107,$B108+1,1)</f>
        <v>-</v>
      </c>
      <c r="IU108" s="535" t="str" cm="1">
        <f t="array" aca="1" ref="IU108" ca="1">INDEX(IU$13:IU107,$B108+1,1)</f>
        <v>-</v>
      </c>
      <c r="IV108" s="535" t="str" cm="1">
        <f t="array" aca="1" ref="IV108" ca="1">INDEX(IV$13:IV107,$B108+1,1)</f>
        <v>-</v>
      </c>
      <c r="IW108" s="535" t="str" cm="1">
        <f t="array" aca="1" ref="IW108" ca="1">INDEX(IW$13:IW107,$B108+1,1)</f>
        <v>-</v>
      </c>
      <c r="IX108" s="535" t="str" cm="1">
        <f t="array" aca="1" ref="IX108" ca="1">INDEX(IX$13:IX107,$B108+1,1)</f>
        <v>-</v>
      </c>
      <c r="IY108" s="535" t="str" cm="1">
        <f t="array" aca="1" ref="IY108" ca="1">INDEX(IY$13:IY107,$B108+1,1)</f>
        <v>-</v>
      </c>
      <c r="IZ108" s="535" t="str" cm="1">
        <f t="array" aca="1" ref="IZ108" ca="1">INDEX(IZ$13:IZ107,$B108+1,1)</f>
        <v>-</v>
      </c>
      <c r="JA108" s="535" t="str" cm="1">
        <f t="array" aca="1" ref="JA108" ca="1">INDEX(JA$13:JA107,$B108+1,1)</f>
        <v>-</v>
      </c>
      <c r="JB108" s="535" t="str" cm="1">
        <f t="array" aca="1" ref="JB108" ca="1">INDEX(JB$13:JB107,$B108+1,1)</f>
        <v>-</v>
      </c>
      <c r="JC108" s="535" t="str" cm="1">
        <f t="array" aca="1" ref="JC108" ca="1">INDEX(JC$13:JC107,$B108+1,1)</f>
        <v>-</v>
      </c>
      <c r="JD108" s="535" t="str" cm="1">
        <f t="array" aca="1" ref="JD108" ca="1">INDEX(JD$13:JD107,$B108+1,1)</f>
        <v>-</v>
      </c>
      <c r="JE108" s="535" t="str" cm="1">
        <f t="array" aca="1" ref="JE108" ca="1">INDEX(JE$13:JE107,$B108+1,1)</f>
        <v>-</v>
      </c>
      <c r="JF108" s="535" t="str" cm="1">
        <f t="array" aca="1" ref="JF108" ca="1">INDEX(JF$13:JF107,$B108+1,1)</f>
        <v>-</v>
      </c>
      <c r="JG108" s="535" t="str" cm="1">
        <f t="array" aca="1" ref="JG108" ca="1">INDEX(JG$13:JG107,$B108+1,1)</f>
        <v>-</v>
      </c>
      <c r="JH108" s="535" cm="1">
        <f t="array" aca="1" ref="JH108" ca="1">INDEX(JH$13:JH107,$B108+1,1)</f>
        <v>0</v>
      </c>
      <c r="JI108" s="535" cm="1">
        <f t="array" aca="1" ref="JI108" ca="1">INDEX(JI$13:JI107,$B108+1,1)</f>
        <v>0</v>
      </c>
      <c r="JJ108" s="545" cm="1">
        <f t="array" aca="1" ref="JJ108" ca="1">IF(AND($N108=JJ$10,$AS108&lt;&gt;0),INDEX(i.LTWFeedLevels,$AS108,12),0)</f>
        <v>0</v>
      </c>
      <c r="JK108" s="630" cm="1">
        <f t="array" aca="1" ref="JK108" ca="1">IF(AND($N108=JK$10,$AT108&lt;&gt;0),INDEX(i.LTWFeedLevels,$AT108,12),0)</f>
        <v>0</v>
      </c>
      <c r="JL108" s="457">
        <f t="shared" ca="1" si="450"/>
        <v>0</v>
      </c>
      <c r="JM108" s="457">
        <f t="shared" ca="1" si="451"/>
        <v>0</v>
      </c>
      <c r="JN108" s="457">
        <f t="shared" ca="1" si="452"/>
        <v>0</v>
      </c>
      <c r="JO108" s="545" cm="1">
        <f t="array" aca="1" ref="JO108" ca="1">IF(AND($N108=JO$10,$AS108&lt;&gt;0),INDEX(i.LTWFeedLevels,$AS108,12),0)</f>
        <v>0</v>
      </c>
      <c r="JP108" s="630" cm="1">
        <f t="array" aca="1" ref="JP108" ca="1">IF(AND($N108=JP$10,$AT108&lt;&gt;0),INDEX(i.LTWFeedLevels,$AT108,12),0)</f>
        <v>0</v>
      </c>
      <c r="JQ108" s="457">
        <f t="shared" ca="1" si="453"/>
        <v>0</v>
      </c>
      <c r="JR108" s="457">
        <f t="shared" ca="1" si="454"/>
        <v>0</v>
      </c>
      <c r="JS108" s="457">
        <f t="shared" ca="1" si="455"/>
        <v>0</v>
      </c>
      <c r="JT108" s="545" cm="1">
        <f t="array" aca="1" ref="JT108" ca="1">IF(AND($N108=JT$10,$AS108&lt;&gt;0),INDEX(i.LTWFeedLevels,$AS108,12),0)</f>
        <v>0</v>
      </c>
      <c r="JU108" s="630" cm="1">
        <f t="array" aca="1" ref="JU108" ca="1">IF(AND($N108=JU$10,$AT108&lt;&gt;0),INDEX(i.LTWFeedLevels,$AT108,12),0)</f>
        <v>0</v>
      </c>
      <c r="JV108" s="457">
        <f t="shared" ca="1" si="456"/>
        <v>0</v>
      </c>
      <c r="JW108" s="457">
        <f t="shared" ca="1" si="457"/>
        <v>0</v>
      </c>
      <c r="JX108" s="457">
        <f t="shared" ca="1" si="458"/>
        <v>0</v>
      </c>
      <c r="JY108" s="189">
        <f t="shared" ca="1" si="437"/>
        <v>0</v>
      </c>
      <c r="JZ108" s="189">
        <f t="shared" ca="1" si="437"/>
        <v>0</v>
      </c>
      <c r="KA108" s="189">
        <f t="shared" ca="1" si="437"/>
        <v>0</v>
      </c>
      <c r="KB108" s="189">
        <f t="shared" ca="1" si="437"/>
        <v>0</v>
      </c>
      <c r="KC108" s="189">
        <f t="shared" ca="1" si="437"/>
        <v>0</v>
      </c>
      <c r="KD108" s="189">
        <f t="shared" ca="1" si="391"/>
        <v>0</v>
      </c>
      <c r="KE108" s="189">
        <f t="shared" ca="1" si="391"/>
        <v>0</v>
      </c>
      <c r="KF108" s="189">
        <f t="shared" ca="1" si="391"/>
        <v>0</v>
      </c>
      <c r="KG108" s="189">
        <f t="shared" ca="1" si="391"/>
        <v>0</v>
      </c>
      <c r="KH108" s="189">
        <f t="shared" ca="1" si="391"/>
        <v>0</v>
      </c>
      <c r="KI108" s="189">
        <f t="shared" ca="1" si="391"/>
        <v>0</v>
      </c>
      <c r="KJ108" s="189">
        <f t="shared" ca="1" si="391"/>
        <v>0</v>
      </c>
      <c r="KK108" s="189">
        <f t="shared" ca="1" si="391"/>
        <v>0</v>
      </c>
      <c r="KL108" s="189">
        <f t="shared" ca="1" si="391"/>
        <v>0</v>
      </c>
      <c r="KM108" s="189">
        <f t="shared" ca="1" si="391"/>
        <v>0</v>
      </c>
      <c r="KN108" s="189">
        <f t="shared" ca="1" si="392"/>
        <v>0</v>
      </c>
      <c r="KO108" s="189">
        <f t="shared" ca="1" si="392"/>
        <v>0</v>
      </c>
      <c r="KP108" s="189">
        <f t="shared" ca="1" si="392"/>
        <v>0</v>
      </c>
      <c r="KQ108" s="189">
        <f t="shared" ca="1" si="392"/>
        <v>0</v>
      </c>
      <c r="KR108" s="189">
        <f t="shared" ca="1" si="392"/>
        <v>0</v>
      </c>
      <c r="KS108" s="189">
        <f t="shared" ca="1" si="392"/>
        <v>0</v>
      </c>
      <c r="KT108" s="189">
        <f t="shared" ca="1" si="392"/>
        <v>0</v>
      </c>
      <c r="KU108" s="189">
        <f t="shared" ca="1" si="392"/>
        <v>0</v>
      </c>
      <c r="KV108" s="189">
        <f t="shared" ca="1" si="392"/>
        <v>0</v>
      </c>
      <c r="KW108" s="189">
        <f t="shared" ca="1" si="392"/>
        <v>0</v>
      </c>
      <c r="KX108" s="189">
        <f t="shared" ca="1" si="393"/>
        <v>0</v>
      </c>
      <c r="KY108" s="189">
        <f t="shared" ca="1" si="393"/>
        <v>0</v>
      </c>
      <c r="KZ108" s="189">
        <f t="shared" ca="1" si="393"/>
        <v>0</v>
      </c>
      <c r="LA108" s="189">
        <f t="shared" ca="1" si="393"/>
        <v>0</v>
      </c>
      <c r="LB108" s="189">
        <f t="shared" ca="1" si="393"/>
        <v>0</v>
      </c>
      <c r="LC108" s="189">
        <f t="shared" ca="1" si="393"/>
        <v>0</v>
      </c>
      <c r="LD108" s="189">
        <f t="shared" ca="1" si="393"/>
        <v>0</v>
      </c>
      <c r="LE108" s="189">
        <f t="shared" ca="1" si="393"/>
        <v>0</v>
      </c>
      <c r="LF108" s="189">
        <f t="shared" ca="1" si="393"/>
        <v>0</v>
      </c>
      <c r="LG108" s="189">
        <f t="shared" ca="1" si="393"/>
        <v>0</v>
      </c>
      <c r="LH108" s="189">
        <f t="shared" ca="1" si="394"/>
        <v>0</v>
      </c>
      <c r="LI108" s="189">
        <f t="shared" ca="1" si="394"/>
        <v>0</v>
      </c>
      <c r="LJ108" s="189">
        <f t="shared" ca="1" si="394"/>
        <v>0</v>
      </c>
      <c r="LK108" s="189">
        <f t="shared" ca="1" si="394"/>
        <v>0</v>
      </c>
      <c r="LL108" s="189">
        <f t="shared" ca="1" si="394"/>
        <v>0</v>
      </c>
      <c r="LM108" s="189">
        <f t="shared" ca="1" si="394"/>
        <v>0</v>
      </c>
      <c r="LN108" s="189">
        <f t="shared" ca="1" si="394"/>
        <v>0</v>
      </c>
      <c r="LO108" s="189">
        <f t="shared" ca="1" si="394"/>
        <v>0</v>
      </c>
      <c r="LP108" s="189">
        <f t="shared" ca="1" si="394"/>
        <v>0</v>
      </c>
      <c r="LQ108" s="189">
        <f t="shared" ca="1" si="394"/>
        <v>0</v>
      </c>
      <c r="LR108" s="189">
        <f t="shared" ca="1" si="394"/>
        <v>0</v>
      </c>
      <c r="LS108" s="189">
        <f t="shared" ca="1" si="394"/>
        <v>0</v>
      </c>
      <c r="LT108" s="189">
        <f t="shared" ca="1" si="394"/>
        <v>0</v>
      </c>
      <c r="LU108" s="189">
        <f t="shared" ca="1" si="394"/>
        <v>0</v>
      </c>
      <c r="LV108" s="189">
        <f t="shared" ca="1" si="394"/>
        <v>0</v>
      </c>
      <c r="LW108" s="189">
        <f t="shared" ca="1" si="394"/>
        <v>0</v>
      </c>
      <c r="LX108" s="189">
        <f t="shared" ca="1" si="462"/>
        <v>0</v>
      </c>
      <c r="LY108" s="189">
        <f t="shared" ca="1" si="462"/>
        <v>0</v>
      </c>
      <c r="LZ108" s="189">
        <f t="shared" ca="1" si="462"/>
        <v>0</v>
      </c>
      <c r="MA108" s="189">
        <f t="shared" ca="1" si="462"/>
        <v>0</v>
      </c>
      <c r="MB108" s="189">
        <f t="shared" ca="1" si="462"/>
        <v>0</v>
      </c>
      <c r="MC108" s="189">
        <f t="shared" ca="1" si="462"/>
        <v>0</v>
      </c>
      <c r="MD108" s="189">
        <f t="shared" ca="1" si="462"/>
        <v>0</v>
      </c>
      <c r="ME108" s="189">
        <f t="shared" ca="1" si="462"/>
        <v>0</v>
      </c>
      <c r="MF108" s="189">
        <f t="shared" ca="1" si="462"/>
        <v>0</v>
      </c>
      <c r="MG108" s="189">
        <f t="shared" ca="1" si="390"/>
        <v>0</v>
      </c>
      <c r="MH108" s="189">
        <f t="shared" ca="1" si="390"/>
        <v>0</v>
      </c>
      <c r="MI108" s="189">
        <f t="shared" ca="1" si="390"/>
        <v>0</v>
      </c>
      <c r="MJ108" s="189">
        <f t="shared" ca="1" si="390"/>
        <v>0</v>
      </c>
      <c r="MK108" s="189">
        <f t="shared" ca="1" si="390"/>
        <v>0</v>
      </c>
      <c r="ML108" s="189">
        <f t="shared" ca="1" si="390"/>
        <v>0</v>
      </c>
      <c r="MM108" s="189">
        <f t="shared" ca="1" si="390"/>
        <v>0</v>
      </c>
      <c r="MN108" s="189">
        <f t="shared" ca="1" si="390"/>
        <v>0</v>
      </c>
      <c r="MO108" s="189">
        <f t="shared" ca="1" si="390"/>
        <v>0</v>
      </c>
      <c r="MP108" s="189">
        <f t="shared" ca="1" si="388"/>
        <v>0</v>
      </c>
      <c r="MQ108" s="189">
        <f t="shared" ca="1" si="388"/>
        <v>0</v>
      </c>
      <c r="MR108" s="189">
        <f t="shared" ca="1" si="388"/>
        <v>0</v>
      </c>
      <c r="MS108" s="557">
        <f t="shared" ca="1" si="438"/>
        <v>0</v>
      </c>
      <c r="MT108" s="557">
        <f t="shared" ca="1" si="438"/>
        <v>0</v>
      </c>
      <c r="MU108" s="557">
        <f t="shared" ca="1" si="438"/>
        <v>0</v>
      </c>
      <c r="MV108" s="557">
        <f t="shared" ca="1" si="438"/>
        <v>0</v>
      </c>
      <c r="MW108" s="557">
        <f t="shared" ca="1" si="438"/>
        <v>0</v>
      </c>
      <c r="MX108" s="557">
        <f t="shared" ca="1" si="396"/>
        <v>0</v>
      </c>
      <c r="MY108" s="557">
        <f t="shared" ca="1" si="396"/>
        <v>0</v>
      </c>
      <c r="MZ108" s="557">
        <f t="shared" ca="1" si="396"/>
        <v>0</v>
      </c>
      <c r="NA108" s="557">
        <f t="shared" ca="1" si="396"/>
        <v>0</v>
      </c>
      <c r="NB108" s="557">
        <f t="shared" ca="1" si="396"/>
        <v>0</v>
      </c>
      <c r="NC108" s="557">
        <f t="shared" ca="1" si="396"/>
        <v>0</v>
      </c>
      <c r="ND108" s="557">
        <f t="shared" ca="1" si="396"/>
        <v>0</v>
      </c>
      <c r="NE108" s="557">
        <f t="shared" ca="1" si="396"/>
        <v>0</v>
      </c>
      <c r="NF108" s="557">
        <f t="shared" ca="1" si="396"/>
        <v>0</v>
      </c>
      <c r="NG108" s="557">
        <f t="shared" ca="1" si="396"/>
        <v>0</v>
      </c>
      <c r="NH108" s="557">
        <f t="shared" ca="1" si="397"/>
        <v>0</v>
      </c>
      <c r="NI108" s="557">
        <f t="shared" ca="1" si="397"/>
        <v>0</v>
      </c>
      <c r="NJ108" s="557">
        <f t="shared" ca="1" si="397"/>
        <v>0</v>
      </c>
      <c r="NK108" s="557">
        <f t="shared" ca="1" si="397"/>
        <v>0</v>
      </c>
      <c r="NL108" s="557">
        <f t="shared" ca="1" si="397"/>
        <v>0</v>
      </c>
      <c r="NM108" s="557">
        <f t="shared" ca="1" si="397"/>
        <v>0</v>
      </c>
      <c r="NN108" s="557">
        <f t="shared" ca="1" si="397"/>
        <v>0</v>
      </c>
      <c r="NO108" s="557">
        <f t="shared" ca="1" si="397"/>
        <v>0</v>
      </c>
      <c r="NP108" s="557">
        <f t="shared" ca="1" si="397"/>
        <v>0</v>
      </c>
      <c r="NQ108" s="557">
        <f t="shared" ca="1" si="397"/>
        <v>0</v>
      </c>
      <c r="NR108" s="557">
        <f t="shared" ca="1" si="398"/>
        <v>0</v>
      </c>
      <c r="NS108" s="557">
        <f t="shared" ca="1" si="398"/>
        <v>0</v>
      </c>
      <c r="NT108" s="557">
        <f t="shared" ca="1" si="398"/>
        <v>0</v>
      </c>
      <c r="NU108" s="557">
        <f t="shared" ca="1" si="398"/>
        <v>0</v>
      </c>
      <c r="NV108" s="557">
        <f t="shared" ca="1" si="398"/>
        <v>0</v>
      </c>
      <c r="NW108" s="557">
        <f t="shared" ca="1" si="398"/>
        <v>0</v>
      </c>
      <c r="NX108" s="557">
        <f t="shared" ca="1" si="398"/>
        <v>0</v>
      </c>
      <c r="NY108" s="557">
        <f t="shared" ca="1" si="398"/>
        <v>0</v>
      </c>
      <c r="NZ108" s="557">
        <f t="shared" ca="1" si="398"/>
        <v>0</v>
      </c>
      <c r="OA108" s="557">
        <f t="shared" ca="1" si="398"/>
        <v>0</v>
      </c>
      <c r="OB108" s="557">
        <f t="shared" ca="1" si="399"/>
        <v>0</v>
      </c>
      <c r="OC108" s="557">
        <f t="shared" ca="1" si="399"/>
        <v>0</v>
      </c>
      <c r="OD108" s="557">
        <f t="shared" ca="1" si="399"/>
        <v>0</v>
      </c>
      <c r="OE108" s="557">
        <f t="shared" ca="1" si="399"/>
        <v>0</v>
      </c>
      <c r="OF108" s="557">
        <f t="shared" ca="1" si="399"/>
        <v>0</v>
      </c>
      <c r="OG108" s="557">
        <f t="shared" ca="1" si="399"/>
        <v>0</v>
      </c>
      <c r="OH108" s="557">
        <f t="shared" ca="1" si="399"/>
        <v>0</v>
      </c>
      <c r="OI108" s="557">
        <f t="shared" ca="1" si="399"/>
        <v>0</v>
      </c>
      <c r="OJ108" s="557">
        <f t="shared" ca="1" si="399"/>
        <v>0</v>
      </c>
      <c r="OK108" s="557">
        <f t="shared" ca="1" si="399"/>
        <v>0</v>
      </c>
      <c r="OL108" s="557">
        <f t="shared" ca="1" si="400"/>
        <v>0</v>
      </c>
      <c r="OM108" s="557">
        <f t="shared" ca="1" si="400"/>
        <v>0</v>
      </c>
      <c r="ON108" s="557">
        <f t="shared" ca="1" si="400"/>
        <v>0</v>
      </c>
      <c r="OO108" s="557">
        <f t="shared" ca="1" si="400"/>
        <v>0</v>
      </c>
      <c r="OP108" s="557">
        <f t="shared" ca="1" si="400"/>
        <v>0</v>
      </c>
      <c r="OQ108" s="557">
        <f t="shared" ca="1" si="400"/>
        <v>0</v>
      </c>
      <c r="OR108" s="557">
        <f t="shared" ca="1" si="400"/>
        <v>0</v>
      </c>
      <c r="OS108" s="557">
        <f t="shared" ca="1" si="400"/>
        <v>0</v>
      </c>
      <c r="OT108" s="557">
        <f t="shared" ca="1" si="400"/>
        <v>0</v>
      </c>
      <c r="OU108" s="557">
        <f t="shared" ca="1" si="400"/>
        <v>0</v>
      </c>
      <c r="OV108" s="557">
        <f t="shared" ca="1" si="401"/>
        <v>0</v>
      </c>
      <c r="OW108" s="557">
        <f t="shared" ca="1" si="401"/>
        <v>0</v>
      </c>
      <c r="OX108" s="557">
        <f t="shared" ca="1" si="401"/>
        <v>0</v>
      </c>
      <c r="OY108" s="557">
        <f t="shared" ca="1" si="401"/>
        <v>0</v>
      </c>
      <c r="OZ108" s="557">
        <f t="shared" ca="1" si="401"/>
        <v>0</v>
      </c>
      <c r="PA108" s="557">
        <f t="shared" ca="1" si="401"/>
        <v>0</v>
      </c>
      <c r="PB108" s="557">
        <f t="shared" ca="1" si="401"/>
        <v>0</v>
      </c>
      <c r="PC108" s="557">
        <f t="shared" ca="1" si="401"/>
        <v>0</v>
      </c>
      <c r="PD108" s="557">
        <f t="shared" ca="1" si="401"/>
        <v>0</v>
      </c>
      <c r="PE108" s="557">
        <f t="shared" ca="1" si="401"/>
        <v>0</v>
      </c>
      <c r="PF108" s="557">
        <f t="shared" ca="1" si="402"/>
        <v>0</v>
      </c>
      <c r="PG108" s="557">
        <f t="shared" ca="1" si="402"/>
        <v>0</v>
      </c>
      <c r="PH108" s="557">
        <f t="shared" ca="1" si="402"/>
        <v>0</v>
      </c>
      <c r="PI108" s="557">
        <f t="shared" ca="1" si="402"/>
        <v>0</v>
      </c>
      <c r="PJ108" s="557">
        <f t="shared" ca="1" si="402"/>
        <v>0</v>
      </c>
      <c r="PK108" s="557">
        <f t="shared" ca="1" si="402"/>
        <v>0</v>
      </c>
      <c r="PL108" s="557">
        <f t="shared" ca="1" si="402"/>
        <v>0</v>
      </c>
      <c r="PM108" s="557">
        <f t="shared" ca="1" si="402"/>
        <v>0</v>
      </c>
      <c r="PN108" s="557">
        <f t="shared" ca="1" si="402"/>
        <v>0</v>
      </c>
      <c r="PO108" s="557">
        <f t="shared" ca="1" si="402"/>
        <v>0</v>
      </c>
      <c r="PP108" s="557">
        <f t="shared" ca="1" si="403"/>
        <v>0</v>
      </c>
      <c r="PQ108" s="557">
        <f t="shared" ca="1" si="403"/>
        <v>0</v>
      </c>
      <c r="PR108" s="557">
        <f t="shared" ca="1" si="403"/>
        <v>0</v>
      </c>
      <c r="PS108" s="557">
        <f t="shared" ca="1" si="403"/>
        <v>0</v>
      </c>
      <c r="PT108" s="557">
        <f t="shared" ca="1" si="403"/>
        <v>0</v>
      </c>
      <c r="PU108" s="557">
        <f t="shared" ca="1" si="403"/>
        <v>0</v>
      </c>
      <c r="PV108" s="557">
        <f t="shared" ca="1" si="403"/>
        <v>0</v>
      </c>
      <c r="PW108" s="557">
        <f t="shared" ca="1" si="403"/>
        <v>0</v>
      </c>
      <c r="PX108" s="557">
        <f t="shared" ca="1" si="403"/>
        <v>0</v>
      </c>
      <c r="PY108" s="557">
        <f t="shared" ca="1" si="403"/>
        <v>0</v>
      </c>
      <c r="PZ108" s="557">
        <f t="shared" ca="1" si="404"/>
        <v>0</v>
      </c>
      <c r="QA108" s="557">
        <f t="shared" ca="1" si="404"/>
        <v>0</v>
      </c>
      <c r="QB108" s="557">
        <f t="shared" ca="1" si="404"/>
        <v>0</v>
      </c>
      <c r="QC108" s="557">
        <f t="shared" ca="1" si="404"/>
        <v>0</v>
      </c>
      <c r="QD108" s="557">
        <f t="shared" ca="1" si="404"/>
        <v>0</v>
      </c>
      <c r="QE108" s="557">
        <f t="shared" ca="1" si="404"/>
        <v>0</v>
      </c>
      <c r="QF108" s="557">
        <f t="shared" ca="1" si="404"/>
        <v>0</v>
      </c>
      <c r="QG108" s="557">
        <f t="shared" ca="1" si="404"/>
        <v>0</v>
      </c>
      <c r="QH108" s="557">
        <f t="shared" ca="1" si="404"/>
        <v>0</v>
      </c>
      <c r="QI108" s="557">
        <f t="shared" ca="1" si="404"/>
        <v>0</v>
      </c>
      <c r="QJ108" s="557">
        <f t="shared" ca="1" si="405"/>
        <v>0</v>
      </c>
      <c r="QK108" s="557">
        <f t="shared" ca="1" si="405"/>
        <v>0</v>
      </c>
      <c r="QL108" s="557">
        <f t="shared" ca="1" si="405"/>
        <v>0</v>
      </c>
      <c r="QM108" s="557">
        <f t="shared" ca="1" si="405"/>
        <v>0</v>
      </c>
      <c r="QN108" s="557">
        <f t="shared" ca="1" si="405"/>
        <v>0</v>
      </c>
      <c r="QO108" s="557">
        <f t="shared" ca="1" si="405"/>
        <v>0</v>
      </c>
      <c r="QP108" s="557">
        <f t="shared" ca="1" si="405"/>
        <v>0</v>
      </c>
      <c r="QQ108" s="557">
        <f t="shared" ca="1" si="405"/>
        <v>0</v>
      </c>
      <c r="QR108" s="557">
        <f t="shared" ca="1" si="405"/>
        <v>0</v>
      </c>
      <c r="QS108" s="557">
        <f t="shared" ca="1" si="405"/>
        <v>0</v>
      </c>
      <c r="QT108" s="557">
        <f t="shared" ca="1" si="406"/>
        <v>0</v>
      </c>
      <c r="QU108" s="557">
        <f t="shared" ca="1" si="406"/>
        <v>0</v>
      </c>
      <c r="QV108" s="557">
        <f t="shared" ca="1" si="406"/>
        <v>0</v>
      </c>
      <c r="QW108" s="557">
        <f t="shared" ca="1" si="406"/>
        <v>0</v>
      </c>
      <c r="QX108" s="557">
        <f t="shared" ca="1" si="406"/>
        <v>0</v>
      </c>
      <c r="QY108" s="557">
        <f t="shared" ca="1" si="406"/>
        <v>0</v>
      </c>
      <c r="QZ108" s="557">
        <f t="shared" ca="1" si="406"/>
        <v>0</v>
      </c>
      <c r="RA108" s="557">
        <f t="shared" ca="1" si="406"/>
        <v>0</v>
      </c>
      <c r="RB108" s="557">
        <f t="shared" ca="1" si="406"/>
        <v>0</v>
      </c>
      <c r="RC108" s="557">
        <f t="shared" ca="1" si="406"/>
        <v>0</v>
      </c>
      <c r="RD108" s="557">
        <f t="shared" ca="1" si="407"/>
        <v>0</v>
      </c>
      <c r="RE108" s="557">
        <f t="shared" ca="1" si="407"/>
        <v>0</v>
      </c>
      <c r="RF108" s="557">
        <f t="shared" ca="1" si="407"/>
        <v>0</v>
      </c>
      <c r="RG108" s="557">
        <f t="shared" ca="1" si="407"/>
        <v>0</v>
      </c>
      <c r="RH108" s="557">
        <f t="shared" ca="1" si="407"/>
        <v>0</v>
      </c>
      <c r="RI108" s="557">
        <f t="shared" ca="1" si="407"/>
        <v>0</v>
      </c>
      <c r="RJ108" s="557">
        <f t="shared" ca="1" si="407"/>
        <v>0</v>
      </c>
      <c r="RK108" s="557">
        <f t="shared" ca="1" si="407"/>
        <v>0</v>
      </c>
      <c r="RL108" s="557">
        <f t="shared" ca="1" si="407"/>
        <v>0</v>
      </c>
      <c r="RM108" s="557">
        <f t="shared" ca="1" si="407"/>
        <v>0</v>
      </c>
      <c r="RN108" s="557">
        <f t="shared" ca="1" si="408"/>
        <v>0</v>
      </c>
      <c r="RO108" s="557">
        <f t="shared" ca="1" si="408"/>
        <v>0</v>
      </c>
      <c r="RP108" s="557">
        <f t="shared" ca="1" si="408"/>
        <v>0</v>
      </c>
      <c r="RQ108" s="557">
        <f t="shared" ca="1" si="408"/>
        <v>0</v>
      </c>
      <c r="RR108" s="557">
        <f t="shared" ca="1" si="408"/>
        <v>0</v>
      </c>
      <c r="RS108" s="557">
        <f t="shared" ca="1" si="408"/>
        <v>0</v>
      </c>
      <c r="RT108" s="557">
        <f t="shared" ca="1" si="408"/>
        <v>0</v>
      </c>
      <c r="RU108" s="557">
        <f t="shared" ca="1" si="408"/>
        <v>0</v>
      </c>
      <c r="RV108" s="557">
        <f t="shared" ca="1" si="408"/>
        <v>0</v>
      </c>
      <c r="RW108" s="557">
        <f t="shared" ca="1" si="408"/>
        <v>0</v>
      </c>
      <c r="RX108" s="557">
        <f t="shared" ca="1" si="409"/>
        <v>0</v>
      </c>
      <c r="RY108" s="557">
        <f t="shared" ca="1" si="409"/>
        <v>0</v>
      </c>
      <c r="RZ108" s="557">
        <f t="shared" ca="1" si="409"/>
        <v>0</v>
      </c>
      <c r="SA108" s="557">
        <f t="shared" ca="1" si="409"/>
        <v>0</v>
      </c>
      <c r="SB108" s="557">
        <f t="shared" ca="1" si="409"/>
        <v>0</v>
      </c>
      <c r="SC108" s="557">
        <f t="shared" ca="1" si="409"/>
        <v>0</v>
      </c>
      <c r="SD108" s="557">
        <f t="shared" ca="1" si="409"/>
        <v>0</v>
      </c>
      <c r="SE108" s="557">
        <f t="shared" ca="1" si="409"/>
        <v>0</v>
      </c>
      <c r="SF108" s="557">
        <f t="shared" ca="1" si="409"/>
        <v>0</v>
      </c>
      <c r="SG108" s="557">
        <f t="shared" ca="1" si="409"/>
        <v>0</v>
      </c>
      <c r="SH108" s="557">
        <f t="shared" ca="1" si="410"/>
        <v>0</v>
      </c>
      <c r="SI108" s="557">
        <f t="shared" ca="1" si="410"/>
        <v>0</v>
      </c>
      <c r="SJ108" s="557">
        <f t="shared" ca="1" si="410"/>
        <v>0</v>
      </c>
      <c r="SK108" s="557">
        <f t="shared" ca="1" si="410"/>
        <v>0</v>
      </c>
      <c r="SL108" s="557">
        <f t="shared" ca="1" si="410"/>
        <v>0</v>
      </c>
      <c r="SM108" s="557">
        <f t="shared" ca="1" si="410"/>
        <v>0</v>
      </c>
      <c r="SN108" s="557">
        <f t="shared" ca="1" si="410"/>
        <v>0</v>
      </c>
      <c r="SO108" s="557">
        <f t="shared" ca="1" si="410"/>
        <v>0</v>
      </c>
      <c r="SP108" s="557">
        <f t="shared" ca="1" si="410"/>
        <v>0</v>
      </c>
      <c r="SQ108" s="557">
        <f t="shared" ca="1" si="410"/>
        <v>0</v>
      </c>
      <c r="SR108" s="557">
        <f t="shared" ca="1" si="411"/>
        <v>0</v>
      </c>
      <c r="SS108" s="557">
        <f t="shared" ca="1" si="411"/>
        <v>0</v>
      </c>
      <c r="ST108" s="557">
        <f t="shared" ca="1" si="411"/>
        <v>0</v>
      </c>
      <c r="SU108" s="557">
        <f t="shared" ca="1" si="411"/>
        <v>0</v>
      </c>
      <c r="SV108" s="557">
        <f t="shared" ca="1" si="411"/>
        <v>0</v>
      </c>
      <c r="SW108" s="557">
        <f t="shared" ca="1" si="411"/>
        <v>0</v>
      </c>
      <c r="SX108" s="557">
        <f t="shared" ca="1" si="411"/>
        <v>0</v>
      </c>
      <c r="SY108" s="557">
        <f t="shared" ca="1" si="411"/>
        <v>0</v>
      </c>
      <c r="SZ108" s="557">
        <f t="shared" ca="1" si="411"/>
        <v>0</v>
      </c>
      <c r="TA108" s="557">
        <f t="shared" ca="1" si="411"/>
        <v>0</v>
      </c>
      <c r="TB108" s="557">
        <f t="shared" ca="1" si="412"/>
        <v>0</v>
      </c>
      <c r="TC108" s="557">
        <f t="shared" ca="1" si="412"/>
        <v>0</v>
      </c>
      <c r="TD108" s="557">
        <f t="shared" ca="1" si="412"/>
        <v>0</v>
      </c>
      <c r="TE108" s="557">
        <f t="shared" ca="1" si="412"/>
        <v>0</v>
      </c>
      <c r="TF108" s="557">
        <f t="shared" ca="1" si="412"/>
        <v>0</v>
      </c>
      <c r="TG108" s="557">
        <f t="shared" ca="1" si="412"/>
        <v>0</v>
      </c>
      <c r="TH108" s="557">
        <f t="shared" ca="1" si="412"/>
        <v>0</v>
      </c>
      <c r="TI108" s="557">
        <f t="shared" ca="1" si="412"/>
        <v>0</v>
      </c>
      <c r="TJ108" s="557">
        <f t="shared" ca="1" si="412"/>
        <v>0</v>
      </c>
      <c r="TK108" s="557">
        <f t="shared" ca="1" si="412"/>
        <v>0</v>
      </c>
      <c r="TL108" s="557">
        <f t="shared" ca="1" si="413"/>
        <v>0</v>
      </c>
      <c r="TM108" s="557">
        <f t="shared" ca="1" si="413"/>
        <v>0</v>
      </c>
      <c r="TN108" s="557">
        <f t="shared" ca="1" si="413"/>
        <v>0</v>
      </c>
      <c r="TO108" s="557">
        <f t="shared" ca="1" si="413"/>
        <v>0</v>
      </c>
      <c r="TP108" s="557">
        <f t="shared" ca="1" si="413"/>
        <v>0</v>
      </c>
      <c r="TQ108" s="557">
        <f t="shared" ca="1" si="413"/>
        <v>0</v>
      </c>
      <c r="TR108" s="557">
        <f t="shared" ca="1" si="413"/>
        <v>0</v>
      </c>
      <c r="TS108" s="557">
        <f t="shared" ca="1" si="413"/>
        <v>0</v>
      </c>
      <c r="TT108" s="557">
        <f t="shared" ca="1" si="413"/>
        <v>0</v>
      </c>
      <c r="TU108" s="557">
        <f t="shared" ca="1" si="413"/>
        <v>0</v>
      </c>
      <c r="TV108" s="557">
        <f t="shared" ca="1" si="414"/>
        <v>0</v>
      </c>
      <c r="TW108" s="557">
        <f t="shared" ca="1" si="414"/>
        <v>0</v>
      </c>
      <c r="TX108" s="557">
        <f t="shared" ca="1" si="414"/>
        <v>0</v>
      </c>
      <c r="TY108" s="557">
        <f t="shared" ca="1" si="414"/>
        <v>0</v>
      </c>
      <c r="TZ108" s="557">
        <f t="shared" ca="1" si="414"/>
        <v>0</v>
      </c>
      <c r="UA108" s="557">
        <f t="shared" ca="1" si="414"/>
        <v>0</v>
      </c>
      <c r="UB108" s="557">
        <f t="shared" ca="1" si="414"/>
        <v>0</v>
      </c>
      <c r="UC108" s="557">
        <f t="shared" ca="1" si="414"/>
        <v>0</v>
      </c>
      <c r="UD108" s="557">
        <f t="shared" ca="1" si="414"/>
        <v>0</v>
      </c>
      <c r="UE108" s="557">
        <f t="shared" ca="1" si="414"/>
        <v>0</v>
      </c>
      <c r="UF108" s="557">
        <f t="shared" ca="1" si="415"/>
        <v>0</v>
      </c>
      <c r="UG108" s="557">
        <f t="shared" ca="1" si="415"/>
        <v>0</v>
      </c>
      <c r="UH108" s="557">
        <f t="shared" ca="1" si="415"/>
        <v>0</v>
      </c>
      <c r="UI108" s="557">
        <f t="shared" ca="1" si="415"/>
        <v>0</v>
      </c>
      <c r="UJ108" s="557">
        <f t="shared" ca="1" si="415"/>
        <v>0</v>
      </c>
      <c r="UK108" s="557">
        <f t="shared" ca="1" si="415"/>
        <v>0</v>
      </c>
      <c r="UL108" s="557">
        <f t="shared" ca="1" si="415"/>
        <v>0</v>
      </c>
      <c r="UM108" s="557">
        <f t="shared" ca="1" si="415"/>
        <v>0</v>
      </c>
      <c r="UN108" s="557">
        <f t="shared" ca="1" si="415"/>
        <v>0</v>
      </c>
      <c r="UO108" s="557">
        <f t="shared" ca="1" si="415"/>
        <v>0</v>
      </c>
      <c r="UP108" s="557">
        <f t="shared" ca="1" si="415"/>
        <v>0</v>
      </c>
      <c r="UQ108" s="557">
        <f t="shared" ca="1" si="415"/>
        <v>0</v>
      </c>
      <c r="UR108" s="557">
        <f t="shared" ca="1" si="415"/>
        <v>0</v>
      </c>
      <c r="US108" s="557">
        <f t="shared" ca="1" si="415"/>
        <v>0</v>
      </c>
      <c r="UT108" s="557">
        <f t="shared" ca="1" si="415"/>
        <v>0</v>
      </c>
      <c r="UU108" s="557">
        <f t="shared" ca="1" si="415"/>
        <v>0</v>
      </c>
      <c r="UV108" s="557">
        <f t="shared" ca="1" si="445"/>
        <v>0</v>
      </c>
      <c r="UW108" s="557">
        <f t="shared" ca="1" si="445"/>
        <v>0</v>
      </c>
      <c r="UX108" s="557">
        <f t="shared" ca="1" si="445"/>
        <v>0</v>
      </c>
      <c r="UY108" s="557">
        <f t="shared" ca="1" si="445"/>
        <v>0</v>
      </c>
      <c r="UZ108" s="557">
        <f t="shared" ca="1" si="445"/>
        <v>0</v>
      </c>
      <c r="VA108" s="557">
        <f t="shared" ca="1" si="445"/>
        <v>0</v>
      </c>
      <c r="VB108" s="557">
        <f t="shared" ca="1" si="445"/>
        <v>0</v>
      </c>
      <c r="VC108" s="557">
        <f t="shared" ca="1" si="445"/>
        <v>0</v>
      </c>
      <c r="VD108" s="557">
        <f t="shared" ca="1" si="445"/>
        <v>0</v>
      </c>
      <c r="VE108" s="557">
        <f t="shared" ca="1" si="445"/>
        <v>0</v>
      </c>
      <c r="VF108" s="557">
        <f t="shared" ca="1" si="445"/>
        <v>0</v>
      </c>
      <c r="VG108" s="557">
        <f t="shared" ca="1" si="445"/>
        <v>0</v>
      </c>
      <c r="VH108" s="557">
        <f t="shared" ca="1" si="445"/>
        <v>0</v>
      </c>
      <c r="VI108" s="557">
        <f t="shared" ca="1" si="445"/>
        <v>0</v>
      </c>
      <c r="VJ108" s="557">
        <f t="shared" ca="1" si="445"/>
        <v>0</v>
      </c>
      <c r="VK108" s="557">
        <f t="shared" ca="1" si="445"/>
        <v>0</v>
      </c>
      <c r="VL108" s="557">
        <f t="shared" ca="1" si="444"/>
        <v>0</v>
      </c>
      <c r="VM108" s="557">
        <f t="shared" ca="1" si="444"/>
        <v>0</v>
      </c>
      <c r="VN108" s="557">
        <f t="shared" ca="1" si="444"/>
        <v>0</v>
      </c>
      <c r="VO108" s="557">
        <f t="shared" ca="1" si="444"/>
        <v>0</v>
      </c>
      <c r="VP108" s="189">
        <f t="shared" ca="1" si="301"/>
        <v>0</v>
      </c>
      <c r="VQ108" s="189">
        <f t="shared" ca="1" si="301"/>
        <v>0</v>
      </c>
      <c r="VR108" s="189">
        <f t="shared" ca="1" si="301"/>
        <v>0</v>
      </c>
      <c r="VS108" s="189">
        <f t="shared" ca="1" si="301"/>
        <v>0</v>
      </c>
      <c r="VT108" s="189">
        <f t="shared" ca="1" si="301"/>
        <v>0</v>
      </c>
      <c r="VU108" s="230">
        <f t="shared" ca="1" si="302"/>
        <v>0</v>
      </c>
      <c r="VV108" s="189">
        <f t="shared" ca="1" si="303"/>
        <v>0</v>
      </c>
      <c r="VW108" s="189">
        <f t="shared" ca="1" si="303"/>
        <v>0</v>
      </c>
      <c r="VX108" s="189">
        <f t="shared" ca="1" si="303"/>
        <v>0</v>
      </c>
      <c r="VY108" s="189">
        <f t="shared" ca="1" si="303"/>
        <v>0</v>
      </c>
      <c r="VZ108" s="189">
        <f t="shared" ca="1" si="303"/>
        <v>0</v>
      </c>
      <c r="WA108" s="230">
        <f t="shared" ca="1" si="304"/>
        <v>0</v>
      </c>
      <c r="WB108" s="231">
        <f t="shared" ca="1" si="305"/>
        <v>0</v>
      </c>
      <c r="WC108" s="231">
        <f t="shared" ca="1" si="305"/>
        <v>0</v>
      </c>
      <c r="WD108" s="231">
        <f t="shared" ca="1" si="305"/>
        <v>0</v>
      </c>
      <c r="WE108" s="231">
        <f t="shared" ca="1" si="305"/>
        <v>0</v>
      </c>
      <c r="WF108" s="544">
        <f t="shared" ca="1" si="306"/>
        <v>0</v>
      </c>
      <c r="WG108" s="231">
        <f t="shared" ca="1" si="307"/>
        <v>0</v>
      </c>
      <c r="WH108" s="231">
        <f t="shared" ca="1" si="307"/>
        <v>0</v>
      </c>
      <c r="WI108" s="231">
        <f t="shared" ca="1" si="307"/>
        <v>0</v>
      </c>
      <c r="WJ108" s="231">
        <f t="shared" ca="1" si="307"/>
        <v>0</v>
      </c>
      <c r="WK108" s="544">
        <f t="shared" ca="1" si="459"/>
        <v>0</v>
      </c>
      <c r="WL108" s="544">
        <f t="shared" ca="1" si="459"/>
        <v>0</v>
      </c>
      <c r="WM108" s="544">
        <f t="shared" ca="1" si="459"/>
        <v>0</v>
      </c>
      <c r="WN108" s="544">
        <f t="shared" ca="1" si="446"/>
        <v>0</v>
      </c>
      <c r="WO108" s="544">
        <f t="shared" ca="1" si="446"/>
        <v>0</v>
      </c>
      <c r="WP108" s="544">
        <f t="shared" ca="1" si="446"/>
        <v>0</v>
      </c>
      <c r="WQ108" s="544">
        <f t="shared" ca="1" si="446"/>
        <v>0</v>
      </c>
      <c r="WR108" s="535" cm="1">
        <f t="array" aca="1" ref="WR108" ca="1">INDEX(WR$13:WR107,$B108+1,1)</f>
        <v>0</v>
      </c>
      <c r="WS108" s="411">
        <f t="shared" ca="1" si="309"/>
        <v>67</v>
      </c>
      <c r="WT108" s="18"/>
      <c r="WU108" s="535" cm="1">
        <f t="array" aca="1" ref="WU108" ca="1">INDEX(WU$13:WU107,$B108+1,1)</f>
        <v>0</v>
      </c>
      <c r="WV108" s="411">
        <f t="shared" si="310"/>
        <v>0</v>
      </c>
      <c r="WW108" s="535" cm="1">
        <f t="array" aca="1" ref="WW108" ca="1">INDEX(WW$13:WW107,$B108+1,1)</f>
        <v>0</v>
      </c>
      <c r="WX108" s="535" t="str" cm="1">
        <f t="array" aca="1" ref="WX108" ca="1">INDEX(WX$13:WX107,$B108+1,1)</f>
        <v>-</v>
      </c>
      <c r="WY108" s="535" t="str" cm="1">
        <f t="array" aca="1" ref="WY108" ca="1">INDEX(WY$13:WY107,$B108+1,1)</f>
        <v>-</v>
      </c>
      <c r="WZ108" s="535" t="str" cm="1">
        <f t="array" aca="1" ref="WZ108" ca="1">INDEX(WZ$13:WZ107,$B108+1,1)</f>
        <v>-</v>
      </c>
      <c r="XA108" s="535" t="str" cm="1">
        <f t="array" aca="1" ref="XA108" ca="1">INDEX(XA$13:XA107,$B108+1,1)</f>
        <v>-</v>
      </c>
      <c r="XB108" s="535" t="str" cm="1">
        <f t="array" aca="1" ref="XB108" ca="1">INDEX(XB$13:XB107,$B108+1,1)</f>
        <v>-</v>
      </c>
      <c r="XC108" s="535" t="str" cm="1">
        <f t="array" aca="1" ref="XC108" ca="1">INDEX(XC$13:XC107,$B108+1,1)</f>
        <v>-</v>
      </c>
      <c r="XD108" s="535" t="str" cm="1">
        <f t="array" aca="1" ref="XD108" ca="1">INDEX(XD$13:XD107,$B108+1,1)</f>
        <v>-</v>
      </c>
      <c r="XE108" s="535" t="str" cm="1">
        <f t="array" aca="1" ref="XE108" ca="1">INDEX(XE$13:XE107,$B108+1,1)</f>
        <v>-</v>
      </c>
      <c r="XF108" s="535" t="str" cm="1">
        <f t="array" aca="1" ref="XF108" ca="1">INDEX(XF$13:XF107,$B108+1,1)</f>
        <v>-</v>
      </c>
      <c r="XG108" s="535" t="str" cm="1">
        <f t="array" aca="1" ref="XG108" ca="1">INDEX(XG$13:XG107,$B108+1,1)</f>
        <v>-</v>
      </c>
      <c r="XH108" s="535" t="str" cm="1">
        <f t="array" aca="1" ref="XH108" ca="1">INDEX(XH$13:XH107,$B108+1,1)</f>
        <v>-</v>
      </c>
      <c r="XI108" s="535" t="str" cm="1">
        <f t="array" aca="1" ref="XI108" ca="1">INDEX(XI$13:XI107,$B108+1,1)</f>
        <v>-</v>
      </c>
      <c r="XJ108" s="535" t="str" cm="1">
        <f t="array" aca="1" ref="XJ108" ca="1">INDEX(XJ$13:XJ107,$B108+1,1)</f>
        <v>-</v>
      </c>
      <c r="XK108" s="535" t="str" cm="1">
        <f t="array" aca="1" ref="XK108" ca="1">INDEX(XK$13:XK107,$B108+1,1)</f>
        <v>-</v>
      </c>
      <c r="XL108" s="535" t="str" cm="1">
        <f t="array" aca="1" ref="XL108" ca="1">INDEX(XL$13:XL107,$B108+1,1)</f>
        <v>-</v>
      </c>
      <c r="XM108" s="535" t="str" cm="1">
        <f t="array" aca="1" ref="XM108" ca="1">INDEX(XM$13:XM107,$B108+1,1)</f>
        <v>-</v>
      </c>
      <c r="XN108" s="18"/>
      <c r="XO108" s="411" t="b">
        <f t="shared" ca="1" si="311"/>
        <v>0</v>
      </c>
      <c r="XP108" s="535" t="str" cm="1">
        <f t="array" aca="1" ref="XP108" ca="1">INDEX(XP$13:XP107,$B108+1,1)</f>
        <v>-</v>
      </c>
      <c r="XQ108" s="535" t="str" cm="1">
        <f t="array" aca="1" ref="XQ108" ca="1">INDEX(XQ$13:XQ107,$B108+1,1)</f>
        <v>-</v>
      </c>
      <c r="XR108" s="535" t="str" cm="1">
        <f t="array" aca="1" ref="XR108" ca="1">INDEX(XR$13:XR107,$B108+1,1)</f>
        <v>-</v>
      </c>
      <c r="XS108" s="535" t="str" cm="1">
        <f t="array" aca="1" ref="XS108" ca="1">INDEX(XS$13:XS107,$B108+1,1)</f>
        <v>-</v>
      </c>
      <c r="XT108" s="535" t="str" cm="1">
        <f t="array" aca="1" ref="XT108" ca="1">INDEX(XT$13:XT107,$B108+1,1)</f>
        <v>-</v>
      </c>
      <c r="XU108" s="535" t="str" cm="1">
        <f t="array" aca="1" ref="XU108" ca="1">INDEX(XU$13:XU107,$B108+1,1)</f>
        <v>-</v>
      </c>
      <c r="XV108" s="411">
        <f t="shared" ca="1" si="312"/>
        <v>0.35</v>
      </c>
      <c r="XW108" s="535" cm="1">
        <f t="array" aca="1" ref="XW108" ca="1">INDEX(XW$13:XW107,$B108+1,1)</f>
        <v>0</v>
      </c>
      <c r="XX108" s="535" cm="1">
        <f t="array" aca="1" ref="XX108" ca="1">INDEX(XX$13:XX107,$B108+1,1)</f>
        <v>0</v>
      </c>
      <c r="XY108" s="535" cm="1">
        <f t="array" aca="1" ref="XY108" ca="1">INDEX(XY$13:XY107,$B108+1,1)</f>
        <v>1</v>
      </c>
      <c r="XZ108" s="535" cm="1">
        <f t="array" aca="1" ref="XZ108" ca="1">INDEX(XZ$13:XZ107,$B108+1,1)</f>
        <v>0</v>
      </c>
      <c r="YA108" s="535" t="str" cm="1">
        <f t="array" aca="1" ref="YA108" ca="1">INDEX(YA$13:YA107,$B108+1,1)</f>
        <v>-</v>
      </c>
      <c r="YB108" s="545" cm="1">
        <f t="array" aca="1" ref="YB108" ca="1">INDEX(i.AgeJ,$AD108,1)</f>
        <v>0</v>
      </c>
      <c r="YC108" s="535" t="str" cm="1">
        <f t="array" aca="1" ref="YC108" ca="1">INDEX(YC$13:YC107,$B108+1,1)</f>
        <v>-</v>
      </c>
      <c r="YD108" s="411" t="str">
        <f t="shared" si="313"/>
        <v>-</v>
      </c>
      <c r="YE108" s="411" t="str">
        <f t="shared" si="313"/>
        <v>-</v>
      </c>
      <c r="YF108" s="535" t="str" cm="1">
        <f t="array" aca="1" ref="YF108" ca="1">INDEX(YF$13:YF107,$B108+1,1)</f>
        <v>-</v>
      </c>
      <c r="YG108" s="535" t="str" cm="1">
        <f t="array" aca="1" ref="YG108" ca="1">INDEX(YG$13:YG107,$B108+1,1)</f>
        <v>-</v>
      </c>
      <c r="YH108" s="535" t="str" cm="1">
        <f t="array" aca="1" ref="YH108" ca="1">INDEX(YH$13:YH107,$B108+1,1)</f>
        <v>-</v>
      </c>
      <c r="YI108" s="535" t="str" cm="1">
        <f t="array" aca="1" ref="YI108" ca="1">INDEX(YI$13:YI107,$B108+1,1)</f>
        <v>-</v>
      </c>
      <c r="YJ108" s="535" t="str" cm="1">
        <f t="array" aca="1" ref="YJ108" ca="1">INDEX(YJ$13:YJ107,$B108+1,1)</f>
        <v>-</v>
      </c>
      <c r="YK108" s="535" t="b" cm="1">
        <f t="array" aca="1" ref="YK108" ca="1">INDEX(YK$13:YK107,$B108+1,1)</f>
        <v>1</v>
      </c>
      <c r="YL108" s="535" t="str" cm="1">
        <f t="array" aca="1" ref="YL108" ca="1">INDEX(YL$13:YL107,$B108+1,1)</f>
        <v>-</v>
      </c>
      <c r="YM108" s="535" cm="1">
        <f t="array" aca="1" ref="YM108" ca="1">INDEX(YM$13:YM107,$B108+1,1)</f>
        <v>0</v>
      </c>
      <c r="YN108" s="535" cm="1">
        <f t="array" aca="1" ref="YN108" ca="1">INDEX(YN$13:YN107,$B108+1,1)</f>
        <v>0</v>
      </c>
      <c r="YO108" s="535" cm="1">
        <f t="array" aca="1" ref="YO108" ca="1">INDEX(YO$13:YO107,$B108+1,1)</f>
        <v>0</v>
      </c>
      <c r="YP108" s="18"/>
      <c r="YQ108" s="411">
        <f t="shared" si="314"/>
        <v>50</v>
      </c>
      <c r="YR108" s="411">
        <f t="shared" si="314"/>
        <v>50</v>
      </c>
      <c r="YS108" s="411">
        <f t="shared" si="314"/>
        <v>50</v>
      </c>
      <c r="YT108" s="411">
        <f t="shared" si="314"/>
        <v>50</v>
      </c>
      <c r="YU108" s="535" cm="1">
        <f t="array" aca="1" ref="YU108" ca="1">INDEX(YU$13:YU107,$B108+1,1)</f>
        <v>1</v>
      </c>
      <c r="YV108" s="535" cm="1">
        <f t="array" aca="1" ref="YV108" ca="1">INDEX(YV$13:YV107,$B108+1,1)</f>
        <v>1</v>
      </c>
      <c r="YW108" s="535" cm="1">
        <f t="array" aca="1" ref="YW108" ca="1">INDEX(YW$13:YW107,$B108+1,1)</f>
        <v>1</v>
      </c>
      <c r="YX108" s="535" cm="1">
        <f t="array" aca="1" ref="YX108" ca="1">INDEX(YX$13:YX107,$B108+1,1)</f>
        <v>1</v>
      </c>
      <c r="YY108" s="535" t="str" cm="1">
        <f t="array" aca="1" ref="YY108" ca="1">INDEX(YY$13:YY107,$B108+1,1)</f>
        <v>-</v>
      </c>
      <c r="YZ108" s="535" t="str" cm="1">
        <f t="array" aca="1" ref="YZ108" ca="1">INDEX(YZ$13:YZ107,$B108+1,1)</f>
        <v>-</v>
      </c>
      <c r="ZA108" s="535" t="str" cm="1">
        <f t="array" aca="1" ref="ZA108" ca="1">INDEX(ZA$13:ZA107,$B108+1,1)</f>
        <v>-</v>
      </c>
      <c r="ZB108" s="535" t="str" cm="1">
        <f t="array" aca="1" ref="ZB108" ca="1">INDEX(ZB$13:ZB107,$B108+1,1)</f>
        <v>-</v>
      </c>
      <c r="ZC108" s="535" t="str" cm="1">
        <f t="array" aca="1" ref="ZC108" ca="1">INDEX(ZC$13:ZC107,$B108+1,1)</f>
        <v>-</v>
      </c>
      <c r="ZD108" s="18"/>
      <c r="ZE108" s="411">
        <f t="shared" ca="1" si="315"/>
        <v>1</v>
      </c>
      <c r="ZF108" s="18"/>
      <c r="ZG108" s="535" t="str" cm="1">
        <f t="array" aca="1" ref="ZG108" ca="1">INDEX(ZG$13:ZG107,$B108+1,1)</f>
        <v>-</v>
      </c>
      <c r="ZH108" s="535" t="str" cm="1">
        <f t="array" aca="1" ref="ZH108" ca="1">INDEX(ZH$13:ZH107,$B108+1,1)</f>
        <v>-</v>
      </c>
      <c r="ZI108" s="535" t="str" cm="1">
        <f t="array" aca="1" ref="ZI108" ca="1">INDEX(ZI$13:ZI107,$B108+1,1)</f>
        <v>-</v>
      </c>
      <c r="ZJ108" s="535" t="str" cm="1">
        <f t="array" aca="1" ref="ZJ108" ca="1">INDEX(ZJ$13:ZJ107,$B108+1,1)</f>
        <v>-</v>
      </c>
      <c r="ZK108" s="535" t="str" cm="1">
        <f t="array" aca="1" ref="ZK108" ca="1">INDEX(ZK$13:ZK107,$B108+1,1)</f>
        <v>-</v>
      </c>
      <c r="ZL108" s="535" t="str" cm="1">
        <f t="array" aca="1" ref="ZL108" ca="1">INDEX(ZL$13:ZL107,$B108+1,1)</f>
        <v>-</v>
      </c>
      <c r="ZM108" s="535" t="str" cm="1">
        <f t="array" aca="1" ref="ZM108" ca="1">INDEX(ZM$13:ZM107,$B108+1,1)</f>
        <v>-</v>
      </c>
      <c r="ZN108" s="535" t="str" cm="1">
        <f t="array" aca="1" ref="ZN108" ca="1">INDEX(ZN$13:ZN107,$B108+1,1)</f>
        <v>-</v>
      </c>
      <c r="ZO108" s="543">
        <f t="shared" ca="1" si="316"/>
        <v>652</v>
      </c>
      <c r="ZP108" s="543">
        <f t="shared" ca="1" si="316"/>
        <v>686</v>
      </c>
      <c r="ZQ108" s="543">
        <f t="shared" ca="1" si="316"/>
        <v>721</v>
      </c>
      <c r="ZR108" s="459">
        <f t="shared" ca="1" si="317"/>
        <v>469</v>
      </c>
      <c r="ZS108" s="459">
        <f t="shared" ca="1" si="317"/>
        <v>504</v>
      </c>
      <c r="ZT108" s="459">
        <f t="shared" ca="1" si="317"/>
        <v>539</v>
      </c>
      <c r="ZU108" s="459">
        <f t="shared" ca="1" si="318"/>
        <v>385</v>
      </c>
      <c r="ZV108" s="459">
        <f t="shared" ca="1" si="318"/>
        <v>420</v>
      </c>
      <c r="ZW108" s="459">
        <f t="shared" ca="1" si="318"/>
        <v>455</v>
      </c>
      <c r="ZX108" s="535" t="str" cm="1">
        <f t="array" aca="1" ref="ZX108" ca="1">INDEX(ZX$13:ZX107,$B108+1,1)</f>
        <v>-</v>
      </c>
      <c r="ZY108" s="535" t="str" cm="1">
        <f t="array" aca="1" ref="ZY108" ca="1">INDEX(ZY$13:ZY107,$B108+1,1)</f>
        <v>-</v>
      </c>
      <c r="ZZ108" s="535" t="str" cm="1">
        <f t="array" aca="1" ref="ZZ108" ca="1">INDEX(ZZ$13:ZZ107,$B108+1,1)</f>
        <v>-</v>
      </c>
      <c r="AAA108" s="535" t="str" cm="1">
        <f t="array" aca="1" ref="AAA108" ca="1">INDEX(AAA$13:AAA107,$B108+1,1)</f>
        <v>-</v>
      </c>
      <c r="AAB108" s="535" t="str" cm="1">
        <f t="array" aca="1" ref="AAB108" ca="1">INDEX(AAB$13:AAB107,$B108+1,1)</f>
        <v>-</v>
      </c>
      <c r="AAC108" s="535" t="str" cm="1">
        <f t="array" aca="1" ref="AAC108" ca="1">INDEX(AAC$13:AAC107,$B108+1,1)</f>
        <v>-</v>
      </c>
      <c r="AAD108" s="535" t="str" cm="1">
        <f t="array" aca="1" ref="AAD108" ca="1">INDEX(AAD$13:AAD107,$B108+1,1)</f>
        <v>-</v>
      </c>
      <c r="AAE108" s="535" t="str" cm="1">
        <f t="array" aca="1" ref="AAE108" ca="1">INDEX(AAE$13:AAE107,$B108+1,1)</f>
        <v>-</v>
      </c>
      <c r="AAF108" s="535" t="str" cm="1">
        <f t="array" aca="1" ref="AAF108" ca="1">INDEX(AAF$13:AAF107,$B108+1,1)</f>
        <v>-</v>
      </c>
      <c r="AAG108" s="535" t="str" cm="1">
        <f t="array" aca="1" ref="AAG108" ca="1">INDEX(AAG$13:AAG107,$B108+1,1)</f>
        <v>-</v>
      </c>
      <c r="AAH108" s="535" t="str" cm="1">
        <f t="array" aca="1" ref="AAH108" ca="1">INDEX(AAH$13:AAH107,$B108+1,1)</f>
        <v>-</v>
      </c>
      <c r="AAI108" s="535" t="str" cm="1">
        <f t="array" aca="1" ref="AAI108" ca="1">INDEX(AAI$13:AAI107,$B108+1,1)</f>
        <v>-</v>
      </c>
      <c r="AAJ108" s="535" t="str" cm="1">
        <f t="array" aca="1" ref="AAJ108" ca="1">INDEX(AAJ$13:AAJ107,$B108+1,1)</f>
        <v>-</v>
      </c>
      <c r="AAK108" s="535" t="str" cm="1">
        <f t="array" aca="1" ref="AAK108" ca="1">INDEX(AAK$13:AAK107,$B108+1,1)</f>
        <v>-</v>
      </c>
      <c r="AAL108" s="535" cm="1">
        <f t="array" aca="1" ref="AAL108" ca="1">INDEX(AAL$13:AAL107,$B108+1,1)</f>
        <v>0</v>
      </c>
      <c r="AAM108" s="535" t="str" cm="1">
        <f t="array" aca="1" ref="AAM108" ca="1">INDEX(AAM$13:AAM107,$B108+1,1)</f>
        <v>-</v>
      </c>
      <c r="AAN108" s="535" t="str" cm="1">
        <f t="array" aca="1" ref="AAN108" ca="1">INDEX(AAN$13:AAN107,$B108+1,1)</f>
        <v>-</v>
      </c>
      <c r="AAO108" s="535" t="str" cm="1">
        <f t="array" aca="1" ref="AAO108" ca="1">INDEX(AAO$13:AAO107,$B108+1,1)</f>
        <v>-</v>
      </c>
      <c r="AAP108" s="535" t="str" cm="1">
        <f t="array" aca="1" ref="AAP108" ca="1">INDEX(AAP$13:AAP107,$B108+1,1)</f>
        <v>-</v>
      </c>
      <c r="AAQ108" s="535" t="str" cm="1">
        <f t="array" aca="1" ref="AAQ108" ca="1">INDEX(AAQ$13:AAQ107,$B108+1,1)</f>
        <v>-</v>
      </c>
      <c r="AAR108" s="535" cm="1">
        <f t="array" aca="1" ref="AAR108" ca="1">INDEX(AAR$13:AAR107,$B108+1,1)</f>
        <v>0</v>
      </c>
      <c r="AAS108" s="535" t="str" cm="1">
        <f t="array" aca="1" ref="AAS108" ca="1">INDEX(AAS$13:AAS107,$B108+1,1)</f>
        <v>-</v>
      </c>
      <c r="AAT108" s="535" t="str" cm="1">
        <f t="array" aca="1" ref="AAT108" ca="1">INDEX(AAT$13:AAT107,$B108+1,1)</f>
        <v>-</v>
      </c>
      <c r="AAU108" s="535" t="str" cm="1">
        <f t="array" aca="1" ref="AAU108" ca="1">INDEX(AAU$13:AAU107,$B108+1,1)</f>
        <v>-</v>
      </c>
      <c r="AAV108" s="535" cm="1">
        <f t="array" aca="1" ref="AAV108" ca="1">INDEX(AAV$13:AAV107,$B108+1,1)</f>
        <v>1</v>
      </c>
      <c r="AAW108" s="535" cm="1">
        <f t="array" aca="1" ref="AAW108" ca="1">INDEX(AAW$13:AAW107,$B108+1,1)</f>
        <v>1</v>
      </c>
      <c r="AAX108" s="535" t="str" cm="1">
        <f t="array" aca="1" ref="AAX108" ca="1">INDEX(AAX$13:AAX107,$B108+1,1)</f>
        <v>-</v>
      </c>
      <c r="AAY108" s="535" t="str" cm="1">
        <f t="array" aca="1" ref="AAY108" ca="1">INDEX(AAY$13:AAY107,$B108+1,1)</f>
        <v>-</v>
      </c>
      <c r="AAZ108" s="535" t="str" cm="1">
        <f t="array" aca="1" ref="AAZ108" ca="1">INDEX(AAZ$13:AAZ107,$B108+1,1)</f>
        <v>-</v>
      </c>
      <c r="ABA108" s="535" t="str" cm="1">
        <f t="array" aca="1" ref="ABA108" ca="1">INDEX(ABA$13:ABA107,$B108+1,1)</f>
        <v>-</v>
      </c>
      <c r="ABB108" s="535" t="str" cm="1">
        <f t="array" aca="1" ref="ABB108" ca="1">INDEX(ABB$13:ABB107,$B108+1,1)</f>
        <v>-</v>
      </c>
      <c r="ABC108" s="535" t="str" cm="1">
        <f t="array" aca="1" ref="ABC108" ca="1">INDEX(ABC$13:ABC107,$B108+1,1)</f>
        <v>-</v>
      </c>
      <c r="ABD108" s="535" t="str" cm="1">
        <f t="array" aca="1" ref="ABD108" ca="1">INDEX(ABD$13:ABD107,$B108+1,1)</f>
        <v>-</v>
      </c>
      <c r="ABE108" s="535" t="str" cm="1">
        <f t="array" aca="1" ref="ABE108" ca="1">INDEX(ABE$13:ABE107,$B108+1,1)</f>
        <v>-</v>
      </c>
      <c r="ABF108" s="535" t="str" cm="1">
        <f t="array" aca="1" ref="ABF108" ca="1">INDEX(ABF$13:ABF107,$B108+1,1)</f>
        <v>-</v>
      </c>
      <c r="ABG108" s="535" t="str" cm="1">
        <f t="array" aca="1" ref="ABG108" ca="1">INDEX(ABG$13:ABG107,$B108+1,1)</f>
        <v>-</v>
      </c>
      <c r="ABH108" s="535" t="str" cm="1">
        <f t="array" aca="1" ref="ABH108" ca="1">INDEX(ABH$13:ABH107,$B108+1,1)</f>
        <v>-</v>
      </c>
      <c r="ABI108" s="535" t="str" cm="1">
        <f t="array" aca="1" ref="ABI108" ca="1">INDEX(ABI$13:ABI107,$B108+1,1)</f>
        <v>-</v>
      </c>
      <c r="ABJ108" s="535" t="str" cm="1">
        <f t="array" aca="1" ref="ABJ108" ca="1">INDEX(ABJ$13:ABJ107,$B108+1,1)</f>
        <v>-</v>
      </c>
      <c r="ABK108" s="18"/>
      <c r="ABL108" s="545" t="str">
        <f t="shared" ca="1" si="439"/>
        <v>-</v>
      </c>
      <c r="ABM108" s="545" t="str">
        <f t="shared" ca="1" si="439"/>
        <v>-</v>
      </c>
      <c r="ABN108" s="545" t="str">
        <f t="shared" ca="1" si="439"/>
        <v>-</v>
      </c>
      <c r="ABO108" s="545" t="str">
        <f t="shared" ca="1" si="439"/>
        <v>-</v>
      </c>
      <c r="ABP108" s="545" t="str">
        <f t="shared" ca="1" si="439"/>
        <v>-</v>
      </c>
      <c r="ABQ108" s="545" t="str">
        <f t="shared" ca="1" si="417"/>
        <v>-</v>
      </c>
      <c r="ABR108" s="545" t="str">
        <f t="shared" ca="1" si="417"/>
        <v>-</v>
      </c>
      <c r="ABS108" s="545" t="str">
        <f t="shared" ca="1" si="417"/>
        <v>-</v>
      </c>
      <c r="ABT108" s="545" t="str">
        <f t="shared" ca="1" si="417"/>
        <v>-</v>
      </c>
      <c r="ABU108" s="545" t="str">
        <f t="shared" ca="1" si="417"/>
        <v>-</v>
      </c>
      <c r="ABV108" s="545" t="str">
        <f t="shared" ca="1" si="417"/>
        <v>-</v>
      </c>
      <c r="ABW108" s="545" t="str">
        <f t="shared" ca="1" si="417"/>
        <v>-</v>
      </c>
      <c r="ABX108" s="545" t="str">
        <f t="shared" ca="1" si="417"/>
        <v>-</v>
      </c>
      <c r="ABY108" s="545" t="str">
        <f t="shared" ca="1" si="417"/>
        <v>-</v>
      </c>
      <c r="ABZ108" s="545" t="str">
        <f t="shared" ca="1" si="417"/>
        <v>-</v>
      </c>
      <c r="ACA108" s="545" t="str">
        <f t="shared" ca="1" si="418"/>
        <v>-</v>
      </c>
      <c r="ACB108" s="545" t="str">
        <f t="shared" ca="1" si="418"/>
        <v>-</v>
      </c>
      <c r="ACC108" s="545" t="b">
        <f t="shared" ca="1" si="418"/>
        <v>1</v>
      </c>
      <c r="ACD108" s="545" t="str">
        <f t="shared" ca="1" si="418"/>
        <v>-</v>
      </c>
      <c r="ACE108" s="545" t="str">
        <f t="shared" ca="1" si="418"/>
        <v>-</v>
      </c>
      <c r="ACF108" s="545" t="str">
        <f t="shared" ca="1" si="418"/>
        <v>-</v>
      </c>
      <c r="ACG108" s="545" t="str">
        <f t="shared" ca="1" si="418"/>
        <v>-</v>
      </c>
      <c r="ACH108" s="545" t="str">
        <f t="shared" ca="1" si="418"/>
        <v>-</v>
      </c>
      <c r="ACI108" s="545" t="str">
        <f t="shared" ca="1" si="418"/>
        <v>-</v>
      </c>
      <c r="ACJ108" s="545" t="str">
        <f t="shared" ca="1" si="418"/>
        <v>-</v>
      </c>
      <c r="ACK108" s="545" t="str">
        <f t="shared" ca="1" si="419"/>
        <v>-</v>
      </c>
      <c r="ACL108" s="545" t="str">
        <f t="shared" ca="1" si="419"/>
        <v>-</v>
      </c>
      <c r="ACM108" s="545" t="str">
        <f t="shared" ca="1" si="419"/>
        <v>-</v>
      </c>
      <c r="ACN108" s="545" t="str">
        <f t="shared" ca="1" si="419"/>
        <v>-</v>
      </c>
      <c r="ACO108" s="545" t="str">
        <f t="shared" ca="1" si="419"/>
        <v>-</v>
      </c>
      <c r="ACP108" s="545" t="str">
        <f t="shared" ca="1" si="419"/>
        <v>-</v>
      </c>
      <c r="ACQ108" s="545" t="str">
        <f t="shared" ca="1" si="419"/>
        <v>-</v>
      </c>
      <c r="ACR108" s="545" t="str">
        <f t="shared" ca="1" si="419"/>
        <v>-</v>
      </c>
      <c r="ACS108" s="545" t="str">
        <f t="shared" ca="1" si="419"/>
        <v>-</v>
      </c>
      <c r="ACT108" s="545" t="str">
        <f t="shared" ca="1" si="419"/>
        <v>-</v>
      </c>
      <c r="ACU108" s="545" t="b">
        <f t="shared" ca="1" si="420"/>
        <v>1</v>
      </c>
      <c r="ACV108" s="545" t="str">
        <f t="shared" ca="1" si="420"/>
        <v>-</v>
      </c>
      <c r="ACW108" s="545" t="str">
        <f t="shared" ca="1" si="420"/>
        <v>-</v>
      </c>
      <c r="ACX108" s="545" t="str">
        <f t="shared" ca="1" si="420"/>
        <v>-</v>
      </c>
      <c r="ACY108" s="545" t="str">
        <f t="shared" ca="1" si="420"/>
        <v>-</v>
      </c>
      <c r="ACZ108" s="545" t="str">
        <f t="shared" ca="1" si="420"/>
        <v>-</v>
      </c>
      <c r="ADA108" s="545" t="str">
        <f t="shared" ca="1" si="420"/>
        <v>-</v>
      </c>
      <c r="ADB108" s="545" t="str">
        <f t="shared" ca="1" si="420"/>
        <v>-</v>
      </c>
      <c r="ADC108" s="545" t="str">
        <f t="shared" ca="1" si="420"/>
        <v>-</v>
      </c>
      <c r="ADD108" s="545" t="str">
        <f t="shared" ca="1" si="420"/>
        <v>-</v>
      </c>
      <c r="ADE108" s="545" t="str">
        <f t="shared" ca="1" si="421"/>
        <v>-</v>
      </c>
      <c r="ADF108" s="545" t="str">
        <f t="shared" ca="1" si="421"/>
        <v>-</v>
      </c>
      <c r="ADG108" s="545" t="str">
        <f t="shared" ca="1" si="421"/>
        <v>-</v>
      </c>
      <c r="ADH108" s="545" t="str">
        <f t="shared" ca="1" si="421"/>
        <v>-</v>
      </c>
      <c r="ADI108" s="545" t="str">
        <f t="shared" ca="1" si="421"/>
        <v>-</v>
      </c>
      <c r="ADJ108" s="545" t="str">
        <f t="shared" ca="1" si="421"/>
        <v>-</v>
      </c>
      <c r="ADK108" s="545" t="str">
        <f t="shared" ca="1" si="421"/>
        <v>-</v>
      </c>
      <c r="ADL108" s="545" t="str">
        <f t="shared" ca="1" si="421"/>
        <v>-</v>
      </c>
      <c r="ADM108" s="545" t="b">
        <f t="shared" ca="1" si="421"/>
        <v>1</v>
      </c>
      <c r="ADN108" s="545" t="str">
        <f t="shared" ca="1" si="421"/>
        <v>-</v>
      </c>
      <c r="ADO108" s="545" t="str">
        <f t="shared" ca="1" si="422"/>
        <v>-</v>
      </c>
      <c r="ADP108" s="545" t="str">
        <f t="shared" ca="1" si="422"/>
        <v>-</v>
      </c>
      <c r="ADQ108" s="545" t="str">
        <f t="shared" ca="1" si="422"/>
        <v>-</v>
      </c>
      <c r="ADR108" s="545" t="str">
        <f t="shared" ca="1" si="422"/>
        <v>-</v>
      </c>
      <c r="ADS108" s="545" t="str">
        <f t="shared" ca="1" si="422"/>
        <v>-</v>
      </c>
      <c r="ADT108" s="545" t="str">
        <f t="shared" ca="1" si="422"/>
        <v>-</v>
      </c>
      <c r="ADU108" s="545" t="str">
        <f t="shared" ca="1" si="422"/>
        <v>-</v>
      </c>
      <c r="ADV108" s="545" t="str">
        <f t="shared" ca="1" si="422"/>
        <v>-</v>
      </c>
      <c r="ADW108" s="545" t="str">
        <f t="shared" ca="1" si="422"/>
        <v>-</v>
      </c>
      <c r="ADX108" s="545" t="str">
        <f t="shared" ca="1" si="422"/>
        <v>-</v>
      </c>
      <c r="ADY108" s="545" t="str">
        <f t="shared" ca="1" si="423"/>
        <v>-</v>
      </c>
      <c r="ADZ108" s="545" t="str">
        <f t="shared" ca="1" si="423"/>
        <v>-</v>
      </c>
      <c r="AEA108" s="545" t="str">
        <f t="shared" ca="1" si="423"/>
        <v>-</v>
      </c>
      <c r="AEB108" s="545" t="str">
        <f t="shared" ca="1" si="423"/>
        <v>-</v>
      </c>
      <c r="AEC108" s="545" t="str">
        <f t="shared" ca="1" si="423"/>
        <v>-</v>
      </c>
      <c r="AED108" s="545" t="str">
        <f t="shared" ca="1" si="423"/>
        <v>-</v>
      </c>
      <c r="AEE108" s="545" t="b">
        <f t="shared" ca="1" si="423"/>
        <v>1</v>
      </c>
      <c r="AEF108" s="545" t="str">
        <f t="shared" ca="1" si="423"/>
        <v>-</v>
      </c>
      <c r="AEG108" s="545" t="str">
        <f t="shared" ca="1" si="423"/>
        <v>-</v>
      </c>
      <c r="AEH108" s="545" t="str">
        <f t="shared" ca="1" si="423"/>
        <v>-</v>
      </c>
      <c r="AEI108" s="545" t="str">
        <f t="shared" ca="1" si="424"/>
        <v>-</v>
      </c>
      <c r="AEJ108" s="545" t="str">
        <f t="shared" ca="1" si="424"/>
        <v>-</v>
      </c>
      <c r="AEK108" s="545" t="str">
        <f t="shared" ca="1" si="424"/>
        <v>-</v>
      </c>
      <c r="AEL108" s="545" t="str">
        <f t="shared" ca="1" si="424"/>
        <v>-</v>
      </c>
      <c r="AEM108" s="545" t="str">
        <f t="shared" ca="1" si="424"/>
        <v>-</v>
      </c>
      <c r="AEN108" s="545" t="str">
        <f t="shared" ca="1" si="424"/>
        <v>-</v>
      </c>
      <c r="AEO108" s="545" t="str">
        <f t="shared" ca="1" si="424"/>
        <v>-</v>
      </c>
      <c r="AEP108" s="545" t="str">
        <f t="shared" ca="1" si="424"/>
        <v>-</v>
      </c>
      <c r="AEQ108" s="545" t="str">
        <f t="shared" ca="1" si="424"/>
        <v>-</v>
      </c>
      <c r="AER108" s="545" t="str">
        <f t="shared" ca="1" si="424"/>
        <v>-</v>
      </c>
      <c r="AES108" s="545" t="str">
        <f t="shared" ca="1" si="425"/>
        <v>-</v>
      </c>
      <c r="AET108" s="545" t="str">
        <f t="shared" ca="1" si="425"/>
        <v>-</v>
      </c>
      <c r="AEU108" s="545" t="str">
        <f t="shared" ca="1" si="425"/>
        <v>-</v>
      </c>
      <c r="AEV108" s="545" t="str">
        <f t="shared" ca="1" si="425"/>
        <v>-</v>
      </c>
      <c r="AEW108" s="545" t="b">
        <f t="shared" ca="1" si="425"/>
        <v>1</v>
      </c>
      <c r="AEX108" s="535" cm="1">
        <f t="array" aca="1" ref="AEX108" ca="1">INDEX(AEX$13:AEX107,$B108+1,1)</f>
        <v>0</v>
      </c>
      <c r="AEY108" s="483">
        <v>0</v>
      </c>
    </row>
    <row r="109" spans="1:831" outlineLevel="2">
      <c r="A109" s="18">
        <f t="shared" si="221"/>
        <v>96</v>
      </c>
      <c r="B109" s="191">
        <f t="shared" ca="1" si="343"/>
        <v>51</v>
      </c>
      <c r="C109" s="458">
        <f t="shared" ca="1" si="225"/>
        <v>1200</v>
      </c>
      <c r="D109" s="119" t="str">
        <f t="shared" ca="1" si="226"/>
        <v>GSW</v>
      </c>
      <c r="E109" t="b">
        <v>0</v>
      </c>
      <c r="F109" t="b">
        <v>0</v>
      </c>
      <c r="G109" t="b">
        <f t="shared" si="447"/>
        <v>0</v>
      </c>
      <c r="H109" s="191">
        <f t="shared" ca="1" si="338"/>
        <v>45</v>
      </c>
      <c r="I109" s="535" cm="1">
        <f t="array" aca="1" ref="I109" ca="1">INDEX(I$13:I108,$B109+1,1)</f>
        <v>1</v>
      </c>
      <c r="J109" s="535" cm="1">
        <f t="array" aca="1" ref="J109" ca="1">INDEX(J$13:J108,$B109+1,1)</f>
        <v>0</v>
      </c>
      <c r="K109" s="535" cm="1">
        <f t="array" aca="1" ref="K109" ca="1">INDEX(K$13:K108,$B109+1,1)</f>
        <v>1</v>
      </c>
      <c r="L109" s="535" cm="1">
        <f t="array" aca="1" ref="L109" ca="1">INDEX(L$13:L108,$B109+1,1)</f>
        <v>2</v>
      </c>
      <c r="M109" s="535" cm="1">
        <f t="array" aca="1" ref="M109" ca="1">INDEX(M$13:M108,$B109+1,1)</f>
        <v>4</v>
      </c>
      <c r="N109" s="535" cm="1">
        <f t="array" aca="1" ref="N109" ca="1">INDEX(N$13:N108,$B109+1,1)</f>
        <v>3</v>
      </c>
      <c r="O109" s="535" cm="1">
        <f t="array" aca="1" ref="O109" ca="1">INDEX(O$13:O108,$B109+1,1)</f>
        <v>2</v>
      </c>
      <c r="P109" s="535" cm="1">
        <f t="array" aca="1" ref="P109" ca="1">INDEX(P$13:P108,$B109+1,1)</f>
        <v>0</v>
      </c>
      <c r="Q109" s="535" cm="1">
        <f t="array" aca="1" ref="Q109" ca="1">INDEX(Q$13:Q108,$B109+1,1)</f>
        <v>1</v>
      </c>
      <c r="R109" s="535" cm="1">
        <f t="array" aca="1" ref="R109" ca="1">INDEX(R$13:R108,$B109+1,1)</f>
        <v>1</v>
      </c>
      <c r="S109" s="535" cm="1">
        <f t="array" aca="1" ref="S109" ca="1">INDEX(S$13:S108,$B109+1,1)</f>
        <v>1</v>
      </c>
      <c r="T109" s="411">
        <f t="shared" ca="1" si="228"/>
        <v>2</v>
      </c>
      <c r="U109" s="411">
        <f t="shared" ca="1" si="228"/>
        <v>2</v>
      </c>
      <c r="V109" s="411">
        <f t="shared" ca="1" si="229"/>
        <v>2</v>
      </c>
      <c r="W109" s="777" t="b">
        <f t="shared" ca="1" si="230"/>
        <v>1</v>
      </c>
      <c r="X109" s="777" t="b">
        <f t="shared" ca="1" si="230"/>
        <v>1</v>
      </c>
      <c r="Y109" s="777" t="b">
        <f t="shared" ca="1" si="230"/>
        <v>1</v>
      </c>
      <c r="Z109" s="796" t="b" cm="1">
        <f t="array" aca="1" ref="Z109" ca="1">INDEX(Z$13:Z108,$B109+1,1)</f>
        <v>0</v>
      </c>
      <c r="AA109" s="411">
        <f t="shared" ca="1" si="328"/>
        <v>6</v>
      </c>
      <c r="AB109" s="411">
        <f t="shared" ca="1" si="231"/>
        <v>6</v>
      </c>
      <c r="AC109" s="535" cm="1">
        <f t="array" aca="1" ref="AC109" ca="1">INDEX(AC$13:AC108,$B109+1,1)</f>
        <v>6</v>
      </c>
      <c r="AD109" s="535" cm="1">
        <f t="array" aca="1" ref="AD109" ca="1">INDEX(AD$13:AD108,$B109+1,1)</f>
        <v>6</v>
      </c>
      <c r="AE109" s="535" cm="1">
        <f t="array" aca="1" ref="AE109" ca="1">INDEX(AE$13:AE108,$B109+1,1)</f>
        <v>0</v>
      </c>
      <c r="AF109" s="535" cm="1">
        <f t="array" aca="1" ref="AF109" ca="1">INDEX(AF$13:AF108,$B109+1,1)</f>
        <v>0</v>
      </c>
      <c r="AG109" s="535" cm="1">
        <f t="array" aca="1" ref="AG109" ca="1">INDEX(AG$13:AG108,$B109+1,1)</f>
        <v>0</v>
      </c>
      <c r="AH109" s="535" cm="1">
        <f t="array" aca="1" ref="AH109" ca="1">INDEX(AH$13:AH108,$B109+1,1)</f>
        <v>0</v>
      </c>
      <c r="AI109" s="87">
        <f t="shared" ca="1" si="350"/>
        <v>2</v>
      </c>
      <c r="AJ109" s="87">
        <f ca="1">INDEX(CHOOSE($N109,DataAutumn!i.AdultDrys,DataWinter!i.AdultDrys,DataSpring!i.AdultDrys),1,$T109)</f>
        <v>1</v>
      </c>
      <c r="AK109" s="535" cm="1">
        <f t="array" aca="1" ref="AK109" ca="1">INDEX(AK$13:AK108,$B109+1,1)</f>
        <v>2</v>
      </c>
      <c r="AL109" s="535" cm="1">
        <f t="array" aca="1" ref="AL109" ca="1">INDEX(AL$13:AL108,$B109+1,1)</f>
        <v>0</v>
      </c>
      <c r="AM109" s="535" cm="1">
        <f t="array" aca="1" ref="AM109" ca="1">INDEX(AM$13:AM108,$B109+1,1)</f>
        <v>2</v>
      </c>
      <c r="AN109" s="111"/>
      <c r="AO109" s="111"/>
      <c r="AP109" s="111"/>
      <c r="AQ109" s="111"/>
      <c r="AR109" s="111"/>
      <c r="AS109" s="111"/>
      <c r="AT109" s="111"/>
      <c r="AU109" s="111"/>
      <c r="AV109" s="111"/>
      <c r="AW109" s="111"/>
      <c r="AX109" s="111"/>
      <c r="AY109" s="111"/>
      <c r="AZ109" s="111" t="s">
        <v>1713</v>
      </c>
      <c r="BA109" s="312" t="str">
        <f ca="1">LEFT(BA108,LEN($BA$57))     &amp;    TEXT($H109," 00000 ")        &amp;      INDEX(i.ModelStructure,$I109,1)    &amp;" "
&amp; $D109                &amp;    " Past" &amp; TEXT($XV109,"??0%;;??0%;    ") &amp; IF($DK109=0," SFM","")&amp;IF($DK109=1," MFM","")&amp;IF($DK109=7," Mat","")&amp;IF($DQ109=TRUE,"&amp;BBT","    ")              &amp;      " TOL"&amp;INDEX(i.TOL_Desc,1,$N109)
&amp; " Scan"&amp;$AK109       &amp;    CHOOSE($K109+1," CFS"," GFS"," NFS")
&amp; " RR"&amp;TEXT(SUM($FD109:$FE109),"+00%;-00%;    ;@")
&amp; " EL"&amp;IF($EZ109="-","_Opt",TEXT($EZ109,"000%"))
&amp; " Emptys_"&amp;CHOOSE($AI109,"Free  ","Retain","Sell  ","Single")
&amp; " ("&amp;IF(OR($ZH109,AND($ZH109="-",$DD109)),"P","E")   &amp;IF(OR($ZJ109,AND($ZJ109="-",$DE109)),"T","t")        &amp;     "_F"&amp;IF($AAG109&lt;&gt;FALSE,3,0)+COUNTIF($ZY109:$AAC109,TRUE)+COUNTIF($BV109:$BW109,"&gt;0")&amp;IF($AAE109&lt;&gt;FALSE,3,0)+COUNTIF($BV109:$BW109,"&gt;0")&amp;"N"&amp;IF($AAJ109&lt;&gt;"-",$AAJ109,$DI109)&amp;IF($AAK109&lt;&gt;"-",$AAK109,$DJ109)&amp;"L"&amp;$AAV109&amp;$AAW109&amp;")"</f>
        <v>GHG 00045 SE GSW Past 35% MFM     TOLSpr Scan2 GFS RR+01% EL000% Emptys_Retain (PT_F33N11L11)</v>
      </c>
      <c r="BB109" s="8" t="str">
        <f ca="1">IF(COUNTIF($BA$13:$BA109,$BA109)=1,"-","Dup")</f>
        <v>-</v>
      </c>
      <c r="BC109" s="18"/>
      <c r="BD109" s="535" t="str" cm="1">
        <f t="array" aca="1" ref="BD109" ca="1">INDEX(BD$13:BD108,$B109+1,1)</f>
        <v>-</v>
      </c>
      <c r="BE109" s="535" t="str" cm="1">
        <f t="array" aca="1" ref="BE109" ca="1">INDEX(BE$13:BE108,$B109+1,1)</f>
        <v>-</v>
      </c>
      <c r="BF109" s="535" t="str" cm="1">
        <f t="array" aca="1" ref="BF109" ca="1">INDEX(BF$13:BF108,$B109+1,1)</f>
        <v>-</v>
      </c>
      <c r="BG109" s="535" t="str" cm="1">
        <f t="array" aca="1" ref="BG109" ca="1">INDEX(BG$13:BG108,$B109+1,1)</f>
        <v>-</v>
      </c>
      <c r="BH109" s="535" t="str" cm="1">
        <f t="array" aca="1" ref="BH109" ca="1">INDEX(BH$13:BH108,$B109+1,1)</f>
        <v>-</v>
      </c>
      <c r="BI109" s="535" t="str" cm="1">
        <f t="array" aca="1" ref="BI109" ca="1">INDEX(BI$13:BI108,$B109+1,1)</f>
        <v>-</v>
      </c>
      <c r="BJ109" s="535" t="str" cm="1">
        <f t="array" aca="1" ref="BJ109" ca="1">INDEX(BJ$13:BJ108,$B109+1,1)</f>
        <v>-</v>
      </c>
      <c r="BK109" s="535" t="str" cm="1">
        <f t="array" aca="1" ref="BK109" ca="1">INDEX(BK$13:BK108,$B109+1,1)</f>
        <v>-</v>
      </c>
      <c r="BL109" s="535" t="str" cm="1">
        <f t="array" aca="1" ref="BL109" ca="1">INDEX(BL$13:BL108,$B109+1,1)</f>
        <v>-</v>
      </c>
      <c r="BM109" s="18"/>
      <c r="BN109" s="411" t="b">
        <f t="shared" ca="1" si="460"/>
        <v>1</v>
      </c>
      <c r="BO109" s="411" t="str">
        <f t="shared" ca="1" si="460"/>
        <v>-</v>
      </c>
      <c r="BP109" s="411" t="b">
        <f t="shared" ca="1" si="460"/>
        <v>0</v>
      </c>
      <c r="BQ109" s="411" t="str">
        <f t="shared" ca="1" si="460"/>
        <v>-</v>
      </c>
      <c r="BR109" s="411" t="str">
        <f t="shared" ca="1" si="460"/>
        <v>-</v>
      </c>
      <c r="BS109" s="411" t="str">
        <f t="shared" ca="1" si="460"/>
        <v>-</v>
      </c>
      <c r="BT109" s="411" t="str">
        <f t="shared" ca="1" si="460"/>
        <v>-</v>
      </c>
      <c r="BU109" s="411" t="str">
        <f t="shared" ca="1" si="460"/>
        <v>-</v>
      </c>
      <c r="BV109" s="411" t="str">
        <f t="shared" ca="1" si="460"/>
        <v>-</v>
      </c>
      <c r="BW109" s="411" t="str">
        <f t="shared" ca="1" si="460"/>
        <v>-</v>
      </c>
      <c r="BX109" s="411" t="str">
        <f t="shared" ca="1" si="460"/>
        <v>-</v>
      </c>
      <c r="BY109" s="411" t="str">
        <f t="shared" ca="1" si="460"/>
        <v>-</v>
      </c>
      <c r="BZ109" s="411" t="b">
        <f t="shared" ca="1" si="460"/>
        <v>0</v>
      </c>
      <c r="CA109" s="87">
        <f t="shared" ca="1" si="460"/>
        <v>0</v>
      </c>
      <c r="CB109" s="535" t="str" cm="1">
        <f t="array" aca="1" ref="CB109" ca="1">INDEX(CB$13:CB108,$B109+1,1)</f>
        <v>-</v>
      </c>
      <c r="CC109" s="535" t="str" cm="1">
        <f t="array" aca="1" ref="CC109" ca="1">INDEX(CC$13:CC108,$B109+1,1)</f>
        <v>-</v>
      </c>
      <c r="CD109" s="535" t="str" cm="1">
        <f t="array" aca="1" ref="CD109" ca="1">INDEX(CD$13:CD108,$B109+1,1)</f>
        <v>-</v>
      </c>
      <c r="CE109" s="535" t="b" cm="1">
        <f t="array" aca="1" ref="CE109" ca="1">INDEX(CE$13:CE108,$B109+1,1)</f>
        <v>1</v>
      </c>
      <c r="CF109" s="18"/>
      <c r="CG109" s="535" t="str" cm="1">
        <f t="array" aca="1" ref="CG109" ca="1">INDEX(CG$13:CG108,$B109+1,1)</f>
        <v>-</v>
      </c>
      <c r="CH109" s="411" t="str">
        <f t="shared" ca="1" si="233"/>
        <v>-</v>
      </c>
      <c r="CI109" s="411">
        <f t="shared" ca="1" si="234"/>
        <v>1</v>
      </c>
      <c r="CJ109" s="411">
        <f t="shared" ca="1" si="234"/>
        <v>1</v>
      </c>
      <c r="CK109" s="535" t="str" cm="1">
        <f t="array" aca="1" ref="CK109" ca="1">INDEX(CK$13:CK108,$B109+1,1)</f>
        <v>-</v>
      </c>
      <c r="CL109" s="535" t="str" cm="1">
        <f t="array" aca="1" ref="CL109" ca="1">INDEX(CL$13:CL108,$B109+1,1)</f>
        <v>-</v>
      </c>
      <c r="CM109" s="535" t="str" cm="1">
        <f t="array" aca="1" ref="CM109" ca="1">INDEX(CM$13:CM108,$B109+1,1)</f>
        <v>-</v>
      </c>
      <c r="CN109" s="411" t="str">
        <f t="shared" ca="1" si="235"/>
        <v>-</v>
      </c>
      <c r="CO109" s="411">
        <f t="shared" ca="1" si="236"/>
        <v>1</v>
      </c>
      <c r="CP109" s="411">
        <f t="shared" ca="1" si="236"/>
        <v>1</v>
      </c>
      <c r="CQ109" s="535" t="str" cm="1">
        <f t="array" aca="1" ref="CQ109" ca="1">INDEX(CQ$13:CQ108,$B109+1,1)</f>
        <v>-</v>
      </c>
      <c r="CR109" s="411" t="str">
        <f t="shared" ca="1" si="237"/>
        <v>-</v>
      </c>
      <c r="CS109" s="411">
        <f t="shared" ca="1" si="238"/>
        <v>1</v>
      </c>
      <c r="CT109" s="535" t="str" cm="1">
        <f t="array" aca="1" ref="CT109" ca="1">INDEX(CT$13:CT108,$B109+1,1)</f>
        <v>-</v>
      </c>
      <c r="CU109" s="535" t="str" cm="1">
        <f t="array" aca="1" ref="CU109" ca="1">INDEX(CU$13:CU108,$B109+1,1)</f>
        <v>-</v>
      </c>
      <c r="CV109" s="411">
        <f t="shared" ca="1" si="239"/>
        <v>1</v>
      </c>
      <c r="CW109" s="535" t="str" cm="1">
        <f t="array" aca="1" ref="CW109" ca="1">INDEX(CW$13:CW108,$B109+1,1)</f>
        <v>-</v>
      </c>
      <c r="CX109" s="411" t="str">
        <f t="shared" ca="1" si="240"/>
        <v>-</v>
      </c>
      <c r="CY109" s="411">
        <f t="shared" ca="1" si="241"/>
        <v>1</v>
      </c>
      <c r="CZ109" s="411">
        <f t="shared" ca="1" si="241"/>
        <v>1</v>
      </c>
      <c r="DA109" s="535" cm="1">
        <f t="array" aca="1" ref="DA109" ca="1">INDEX(DA$13:DA108,$B109+1,1)</f>
        <v>720</v>
      </c>
      <c r="DB109" s="535" cm="1">
        <f t="array" aca="1" ref="DB109" ca="1">INDEX(DB$13:DB108,$B109+1,1)</f>
        <v>720</v>
      </c>
      <c r="DC109" s="18"/>
      <c r="DD109" s="535" t="b" cm="1">
        <f t="array" aca="1" ref="DD109" ca="1">INDEX(DD$13:DD108,$B109+1,1)</f>
        <v>1</v>
      </c>
      <c r="DE109" s="535" t="b" cm="1">
        <f t="array" aca="1" ref="DE109" ca="1">INDEX(DE$13:DE108,$B109+1,1)</f>
        <v>1</v>
      </c>
      <c r="DF109" s="535" t="b" cm="1">
        <f t="array" aca="1" ref="DF109" ca="1">INDEX(DF$13:DF108,$B109+1,1)</f>
        <v>1</v>
      </c>
      <c r="DG109" s="87">
        <f t="shared" ca="1" si="329"/>
        <v>0</v>
      </c>
      <c r="DH109" s="804" cm="1">
        <f t="array" aca="1" ref="DH109" ca="1">VALUE(IFERROR(VALUE($K109),0) &amp; _xlfn.SWITCH($CD109,"-",4,$CD109) &amp; $L109 &amp; $T109 &amp; "00" &amp; $N109 &amp; $AK109 &amp; $R109 &amp; _xlfn.SWITCH($AM109,3,1,$AM109) &amp; _xlfn.SWITCH($M109,4,0,$M109) &amp; _xlfn.SWITCH($AD109,6,1,$AD109))</f>
        <v>142200321201</v>
      </c>
      <c r="DI109" s="535" cm="1">
        <f t="array" aca="1" ref="DI109" ca="1">INDEX(DI$13:DI108,$B109+1,1)</f>
        <v>1</v>
      </c>
      <c r="DJ109" s="535" cm="1">
        <f t="array" aca="1" ref="DJ109" ca="1">INDEX(DJ$13:DJ108,$B109+1,1)</f>
        <v>1</v>
      </c>
      <c r="DK109" s="411">
        <f t="shared" ca="1" si="463"/>
        <v>1</v>
      </c>
      <c r="DL109" s="411">
        <f t="shared" ca="1" si="463"/>
        <v>60</v>
      </c>
      <c r="DM109" s="411" t="str">
        <f t="shared" ca="1" si="463"/>
        <v>-</v>
      </c>
      <c r="DN109" s="411" t="str">
        <f t="shared" ca="1" si="463"/>
        <v>-</v>
      </c>
      <c r="DO109" s="411" t="str">
        <f t="shared" ca="1" si="463"/>
        <v>-</v>
      </c>
      <c r="DP109" s="411" t="str">
        <f t="shared" ca="1" si="463"/>
        <v>-</v>
      </c>
      <c r="DQ109" s="411" t="b">
        <f t="shared" ca="1" si="243"/>
        <v>0</v>
      </c>
      <c r="DR109" s="411" t="str">
        <f t="shared" ca="1" si="441"/>
        <v>-</v>
      </c>
      <c r="DS109" s="411" t="str">
        <f t="shared" ca="1" si="441"/>
        <v>-</v>
      </c>
      <c r="DT109" s="411" t="str">
        <f t="shared" ca="1" si="441"/>
        <v>-</v>
      </c>
      <c r="DU109" s="411" t="str">
        <f t="shared" ca="1" si="441"/>
        <v>-</v>
      </c>
      <c r="DV109" s="411">
        <f t="shared" ca="1" si="441"/>
        <v>500</v>
      </c>
      <c r="DW109" s="411">
        <f t="shared" ca="1" si="441"/>
        <v>500</v>
      </c>
      <c r="DX109" s="411" t="str">
        <f t="shared" ca="1" si="441"/>
        <v>-</v>
      </c>
      <c r="DY109" s="411" t="str">
        <f t="shared" ca="1" si="441"/>
        <v>-</v>
      </c>
      <c r="DZ109" s="411" t="str">
        <f t="shared" ca="1" si="441"/>
        <v>-</v>
      </c>
      <c r="EA109" s="411" t="str">
        <f t="shared" ca="1" si="441"/>
        <v>-</v>
      </c>
      <c r="EB109" s="411" t="str">
        <f t="shared" ca="1" si="441"/>
        <v>-</v>
      </c>
      <c r="EC109" s="535" cm="1">
        <f t="array" aca="1" ref="EC109" ca="1">INDEX(EC$13:EC108,$B109+1,1)</f>
        <v>0</v>
      </c>
      <c r="ED109" s="535" cm="1">
        <f t="array" aca="1" ref="ED109" ca="1">INDEX(ED$13:ED108,$B109+1,1)</f>
        <v>999999</v>
      </c>
      <c r="EE109" s="535" cm="1">
        <f t="array" aca="1" ref="EE109" ca="1">INDEX(EE$13:EE108,$B109+1,1)</f>
        <v>999999</v>
      </c>
      <c r="EF109" s="535" cm="1">
        <f t="array" aca="1" ref="EF109" ca="1">INDEX(EF$13:EF108,$B109+1,1)</f>
        <v>999999</v>
      </c>
      <c r="EG109" s="535" cm="1">
        <f t="array" aca="1" ref="EG109" ca="1">INDEX(EG$13:EG108,$B109+1,1)</f>
        <v>999999</v>
      </c>
      <c r="EH109" s="535" cm="1">
        <f t="array" aca="1" ref="EH109" ca="1">INDEX(EH$13:EH108,$B109+1,1)</f>
        <v>999999</v>
      </c>
      <c r="EI109" s="535" cm="1">
        <f t="array" aca="1" ref="EI109" ca="1">INDEX(EI$13:EI108,$B109+1,1)</f>
        <v>999999</v>
      </c>
      <c r="EJ109" s="535" cm="1">
        <f t="array" aca="1" ref="EJ109" ca="1">INDEX(EJ$13:EJ108,$B109+1,1)</f>
        <v>999999</v>
      </c>
      <c r="EK109" s="535" cm="1">
        <f t="array" aca="1" ref="EK109" ca="1">INDEX(EK$13:EK108,$B109+1,1)</f>
        <v>999999</v>
      </c>
      <c r="EL109" s="535" cm="1">
        <f t="array" aca="1" ref="EL109" ca="1">INDEX(EL$13:EL108,$B109+1,1)</f>
        <v>999999</v>
      </c>
      <c r="EM109" s="535" cm="1">
        <f t="array" aca="1" ref="EM109" ca="1">INDEX(EM$13:EM108,$B109+1,1)</f>
        <v>999999</v>
      </c>
      <c r="EN109" s="535" cm="1">
        <f t="array" aca="1" ref="EN109" ca="1">INDEX(EN$13:EN108,$B109+1,1)</f>
        <v>999999</v>
      </c>
      <c r="EO109" s="535" cm="1">
        <f t="array" aca="1" ref="EO109" ca="1">INDEX(EO$13:EO108,$B109+1,1)</f>
        <v>999999</v>
      </c>
      <c r="EP109" s="782">
        <f t="shared" ca="1" si="246"/>
        <v>0</v>
      </c>
      <c r="EQ109" s="782">
        <f t="shared" ca="1" si="246"/>
        <v>0</v>
      </c>
      <c r="ER109" s="782">
        <f t="shared" ca="1" si="246"/>
        <v>999999</v>
      </c>
      <c r="ES109" s="800" t="str">
        <f t="shared" ca="1" si="330"/>
        <v>-</v>
      </c>
      <c r="ET109" s="800" t="str">
        <f t="shared" ca="1" si="247"/>
        <v>-</v>
      </c>
      <c r="EU109" s="801" t="str">
        <f t="shared" ca="1" si="248"/>
        <v>-</v>
      </c>
      <c r="EV109" s="802" t="str">
        <f t="shared" ca="1" si="449"/>
        <v>-</v>
      </c>
      <c r="EW109" s="781">
        <f t="shared" ca="1" si="249"/>
        <v>999999</v>
      </c>
      <c r="EX109" s="779">
        <f t="shared" ca="1" si="332"/>
        <v>999999</v>
      </c>
      <c r="EY109" s="780">
        <f t="shared" ca="1" si="333"/>
        <v>999999</v>
      </c>
      <c r="EZ109" s="727" cm="1">
        <f t="array" aca="1" ref="EZ109" ca="1">INDEX(i.ELMated,$AB109+1,1)</f>
        <v>0</v>
      </c>
      <c r="FA109" s="728" cm="1">
        <f t="array" aca="1" ref="FA109" ca="1">INDEX(i.ELMatedEst,$AA109+1,$T109)</f>
        <v>0</v>
      </c>
      <c r="FB109" s="535" t="str" cm="1">
        <f t="array" aca="1" ref="FB109" ca="1">INDEX(FB$13:FB108,$B109+1,1)</f>
        <v>-</v>
      </c>
      <c r="FC109" s="535" t="str" cm="1">
        <f t="array" aca="1" ref="FC109" ca="1">INDEX(FC$13:FC108,$B109+1,1)</f>
        <v>-</v>
      </c>
      <c r="FD109" s="664">
        <f t="shared" ca="1" si="250"/>
        <v>0</v>
      </c>
      <c r="FE109" s="666">
        <f t="shared" ca="1" si="251"/>
        <v>5.0000000000000001E-3</v>
      </c>
      <c r="FF109" s="191">
        <f t="shared" ca="1" si="339"/>
        <v>0.95</v>
      </c>
      <c r="FG109" s="667">
        <f t="shared" ca="1" si="252"/>
        <v>0.12</v>
      </c>
      <c r="FH109" s="667">
        <f ca="1">INDEX(CHOOSE($N109,DataAutumn!i.EL_PropnSold,DataWinter!i.EL_PropnSold,DataSpring!i.EL_PropnSold),$AI109,$T109)*INDEX(i.ELMatedEst,$AB109+1,$T109)*i.dAdultRR_ELPropSold
+INDEX(i.dryman,($AJ109-1)*4+$AI109,FH$7)</f>
        <v>0</v>
      </c>
      <c r="FI109" s="667">
        <f ca="1">INDEX(CHOOSE($N109,DataAutumn!i.EL_PropnSold,DataWinter!i.EL_PropnSold,DataSpring!i.EL_PropnSold),$AI109,$T109)*INDEX(i.ELMatedEst,$AB109+1,$T109)*i.dAdultRR_ELPropSold
+INDEX(i.dryman,($AJ109-1)*4+$AI109,FI$7)</f>
        <v>3.125E-2</v>
      </c>
      <c r="FJ109" s="667">
        <f ca="1">INDEX(CHOOSE($N109,DataAutumn!i.EL_PropnSold,DataWinter!i.EL_PropnSold,DataSpring!i.EL_PropnSold),$AI109,$T109)*INDEX(i.ELMatedEst,$AB109+1,$T109)*i.dAdultRR_ELPropSold
+INDEX(i.dryman,($AJ109-1)*4+$AI109,FJ$7)</f>
        <v>3.125E-2</v>
      </c>
      <c r="FK109" s="667">
        <f ca="1">INDEX(CHOOSE($N109,DataAutumn!i.EL_PropnSold,DataWinter!i.EL_PropnSold,DataSpring!i.EL_PropnSold),$AI109,$T109)*INDEX(i.ELMatedEst,$AB109+1,$T109)*i.dAdultRR_ELPropSold
+INDEX(i.dryman,($AJ109-1)*4+$AI109,FK$7)</f>
        <v>3.125E-2</v>
      </c>
      <c r="FL109" s="668">
        <f ca="1">INDEX(CHOOSE($N109,DataAutumn!i.EL_PropnSold,DataWinter!i.EL_PropnSold,DataSpring!i.EL_PropnSold),$AI109,$T109)*INDEX(i.ELMatedEst,$AB109+1,$T109)*i.dAdultLSurv_ELPropSold</f>
        <v>0</v>
      </c>
      <c r="FM109" s="666" t="b">
        <f t="shared" ca="1" si="253"/>
        <v>0</v>
      </c>
      <c r="FN109" s="666" t="b">
        <f t="shared" ca="1" si="253"/>
        <v>0</v>
      </c>
      <c r="FO109" s="716" t="b">
        <f t="shared" ca="1" si="254"/>
        <v>1</v>
      </c>
      <c r="FP109" s="666" t="b">
        <f t="shared" ca="1" si="253"/>
        <v>0</v>
      </c>
      <c r="FQ109" s="668">
        <f t="shared" ca="1" si="255"/>
        <v>1</v>
      </c>
      <c r="FR109" s="669">
        <f t="shared" ca="1" si="256"/>
        <v>0</v>
      </c>
      <c r="FS109" s="670" t="b">
        <f t="shared" ca="1" si="257"/>
        <v>0</v>
      </c>
      <c r="FT109" s="665" t="b">
        <f t="shared" ca="1" si="258"/>
        <v>0</v>
      </c>
      <c r="FU109" s="411" t="b">
        <f t="shared" ca="1" si="258"/>
        <v>0</v>
      </c>
      <c r="FV109" s="411" t="b">
        <f t="shared" ca="1" si="258"/>
        <v>1</v>
      </c>
      <c r="FW109" s="87">
        <f t="shared" ca="1" si="259"/>
        <v>2</v>
      </c>
      <c r="FX109" s="87">
        <f t="shared" ca="1" si="259"/>
        <v>2</v>
      </c>
      <c r="FY109" s="411">
        <f t="shared" ca="1" si="260"/>
        <v>1</v>
      </c>
      <c r="FZ109" s="411">
        <f t="shared" ca="1" si="261"/>
        <v>1</v>
      </c>
      <c r="GA109" s="411">
        <f t="shared" ca="1" si="261"/>
        <v>1</v>
      </c>
      <c r="GB109" s="411">
        <f t="shared" ca="1" si="262"/>
        <v>1</v>
      </c>
      <c r="GC109" s="411">
        <f t="shared" ca="1" si="263"/>
        <v>0.35</v>
      </c>
      <c r="GD109" s="411" t="b">
        <f t="shared" ca="1" si="263"/>
        <v>1</v>
      </c>
      <c r="GE109" s="411" t="b">
        <f t="shared" ca="1" si="263"/>
        <v>0</v>
      </c>
      <c r="GF109" s="411" t="b">
        <f t="shared" ca="1" si="263"/>
        <v>0</v>
      </c>
      <c r="GG109" s="411" t="b">
        <f t="shared" ca="1" si="263"/>
        <v>0</v>
      </c>
      <c r="GH109" s="87">
        <f t="shared" ca="1" si="443"/>
        <v>1</v>
      </c>
      <c r="GI109" s="87">
        <f t="shared" ca="1" si="443"/>
        <v>1</v>
      </c>
      <c r="GJ109" s="87">
        <f t="shared" ca="1" si="443"/>
        <v>1</v>
      </c>
      <c r="GK109" s="87">
        <f t="shared" ca="1" si="443"/>
        <v>1</v>
      </c>
      <c r="GL109" s="87">
        <f t="shared" ca="1" si="443"/>
        <v>1</v>
      </c>
      <c r="GM109" s="87">
        <f t="shared" ca="1" si="443"/>
        <v>1</v>
      </c>
      <c r="GN109" s="87">
        <f t="shared" ca="1" si="443"/>
        <v>1</v>
      </c>
      <c r="GO109" s="87">
        <f t="shared" ca="1" si="443"/>
        <v>1</v>
      </c>
      <c r="GP109" s="535" cm="1">
        <f t="array" aca="1" ref="GP109" ca="1">INDEX(GP$13:GP108,$B109+1,1)</f>
        <v>0</v>
      </c>
      <c r="GQ109" s="535" cm="1">
        <f t="array" aca="1" ref="GQ109" ca="1">INDEX(GQ$13:GQ108,$B109+1,1)</f>
        <v>0</v>
      </c>
      <c r="GR109" s="535" cm="1">
        <f t="array" aca="1" ref="GR109" ca="1">INDEX(GR$13:GR108,$B109+1,1)</f>
        <v>0</v>
      </c>
      <c r="GS109" s="535" cm="1">
        <f t="array" aca="1" ref="GS109" ca="1">INDEX(GS$13:GS108,$B109+1,1)</f>
        <v>0</v>
      </c>
      <c r="GT109" s="411" cm="1">
        <f t="array" aca="1" ref="GT109" ca="1">INDEX(i.dse_type,1,$L109)</f>
        <v>0</v>
      </c>
      <c r="GU109" s="535" t="str" cm="1">
        <f t="array" aca="1" ref="GU109" ca="1">INDEX(GU$13:GU108,$B109+1,1)</f>
        <v>-</v>
      </c>
      <c r="GV109" s="535" t="str" cm="1">
        <f t="array" aca="1" ref="GV109" ca="1">INDEX(GV$13:GV108,$B109+1,1)</f>
        <v>-</v>
      </c>
      <c r="GW109" s="535" t="str" cm="1">
        <f t="array" aca="1" ref="GW109" ca="1">INDEX(GW$13:GW108,$B109+1,1)</f>
        <v>-</v>
      </c>
      <c r="GX109" s="18"/>
      <c r="GY109" s="535" t="str" cm="1">
        <f t="array" aca="1" ref="GY109" ca="1">INDEX(GY$13:GY108,$B109+1,1)</f>
        <v>-</v>
      </c>
      <c r="GZ109" s="535" t="str" cm="1">
        <f t="array" aca="1" ref="GZ109" ca="1">INDEX(GZ$13:GZ108,$B109+1,1)</f>
        <v>-</v>
      </c>
      <c r="HA109" s="535" t="str" cm="1">
        <f t="array" aca="1" ref="HA109" ca="1">INDEX(HA$13:HA108,$B109+1,1)</f>
        <v>-</v>
      </c>
      <c r="HB109" s="411">
        <f t="shared" si="334"/>
        <v>0</v>
      </c>
      <c r="HC109" s="535" t="str" cm="1">
        <f t="array" aca="1" ref="HC109" ca="1">INDEX(HC$13:HC108,$B109+1,1)</f>
        <v>-</v>
      </c>
      <c r="HD109" s="535" cm="1">
        <f t="array" aca="1" ref="HD109" ca="1">INDEX(HD$13:HD108,$B109+1,1)</f>
        <v>1</v>
      </c>
      <c r="HE109" s="535" cm="1">
        <f t="array" aca="1" ref="HE109" ca="1">INDEX(HE$13:HE108,$B109+1,1)</f>
        <v>1</v>
      </c>
      <c r="HF109" s="535" t="str" cm="1">
        <f t="array" aca="1" ref="HF109" ca="1">INDEX(HF$13:HF108,$B109+1,1)</f>
        <v>-</v>
      </c>
      <c r="HG109" s="535" t="str" cm="1">
        <f t="array" aca="1" ref="HG109" ca="1">INDEX(HG$13:HG108,$B109+1,1)</f>
        <v>-</v>
      </c>
      <c r="HH109" s="535" t="str" cm="1">
        <f t="array" aca="1" ref="HH109" ca="1">INDEX(HH$13:HH108,$B109+1,1)</f>
        <v>-</v>
      </c>
      <c r="HI109" s="535" t="str" cm="1">
        <f t="array" aca="1" ref="HI109" ca="1">INDEX(HI$13:HI108,$B109+1,1)</f>
        <v>-</v>
      </c>
      <c r="HJ109" s="535" t="str" cm="1">
        <f t="array" aca="1" ref="HJ109" ca="1">INDEX(HJ$13:HJ108,$B109+1,1)</f>
        <v>-</v>
      </c>
      <c r="HK109" s="535" t="str" cm="1">
        <f t="array" aca="1" ref="HK109" ca="1">INDEX(HK$13:HK108,$B109+1,1)</f>
        <v>-</v>
      </c>
      <c r="HL109" s="535" t="str" cm="1">
        <f t="array" aca="1" ref="HL109" ca="1">INDEX(HL$13:HL108,$B109+1,1)</f>
        <v>-</v>
      </c>
      <c r="HM109" s="535" t="str" cm="1">
        <f t="array" aca="1" ref="HM109" ca="1">INDEX(HM$13:HM108,$B109+1,1)</f>
        <v>-</v>
      </c>
      <c r="HN109" s="535" t="str" cm="1">
        <f t="array" aca="1" ref="HN109" ca="1">INDEX(HN$13:HN108,$B109+1,1)</f>
        <v>-</v>
      </c>
      <c r="HO109" s="535" t="str" cm="1">
        <f t="array" aca="1" ref="HO109" ca="1">INDEX(HO$13:HO108,$B109+1,1)</f>
        <v>-</v>
      </c>
      <c r="HP109" s="535" t="str" cm="1">
        <f t="array" aca="1" ref="HP109" ca="1">INDEX(HP$13:HP108,$B109+1,1)</f>
        <v>-</v>
      </c>
      <c r="HQ109" s="535" t="str" cm="1">
        <f t="array" aca="1" ref="HQ109" ca="1">INDEX(HQ$13:HQ108,$B109+1,1)</f>
        <v>-</v>
      </c>
      <c r="HR109" s="535" t="str" cm="1">
        <f t="array" aca="1" ref="HR109" ca="1">INDEX(HR$13:HR108,$B109+1,1)</f>
        <v>-</v>
      </c>
      <c r="HS109" s="535" t="str" cm="1">
        <f t="array" aca="1" ref="HS109" ca="1">INDEX(HS$13:HS108,$B109+1,1)</f>
        <v>-</v>
      </c>
      <c r="HT109" s="535" t="str" cm="1">
        <f t="array" aca="1" ref="HT109" ca="1">INDEX(HT$13:HT108,$B109+1,1)</f>
        <v>-</v>
      </c>
      <c r="HU109" s="535" t="str" cm="1">
        <f t="array" aca="1" ref="HU109" ca="1">INDEX(HU$13:HU108,$B109+1,1)</f>
        <v>-</v>
      </c>
      <c r="HV109" s="535" t="str" cm="1">
        <f t="array" aca="1" ref="HV109" ca="1">INDEX(HV$13:HV108,$B109+1,1)</f>
        <v>-</v>
      </c>
      <c r="HW109" s="535" t="str" cm="1">
        <f t="array" aca="1" ref="HW109" ca="1">INDEX(HW$13:HW108,$B109+1,1)</f>
        <v>-</v>
      </c>
      <c r="HX109" s="535" t="str" cm="1">
        <f t="array" aca="1" ref="HX109" ca="1">INDEX(HX$13:HX108,$B109+1,1)</f>
        <v>-</v>
      </c>
      <c r="HY109" s="535" t="str" cm="1">
        <f t="array" aca="1" ref="HY109" ca="1">INDEX(HY$13:HY108,$B109+1,1)</f>
        <v>-</v>
      </c>
      <c r="HZ109" s="535" t="str" cm="1">
        <f t="array" aca="1" ref="HZ109" ca="1">INDEX(HZ$13:HZ108,$B109+1,1)</f>
        <v>-</v>
      </c>
      <c r="IA109" s="535" cm="1">
        <f t="array" aca="1" ref="IA109" ca="1">INDEX(IA$13:IA108,$B109+1,1)</f>
        <v>0</v>
      </c>
      <c r="IB109" s="535" t="str" cm="1">
        <f t="array" aca="1" ref="IB109" ca="1">INDEX(IB$13:IB108,$B109+1,1)</f>
        <v>-</v>
      </c>
      <c r="IC109" s="535" cm="1">
        <f t="array" aca="1" ref="IC109" ca="1">INDEX(IC$13:IC108,$B109+1,1)</f>
        <v>1</v>
      </c>
      <c r="ID109" s="727">
        <f t="shared" si="265"/>
        <v>0</v>
      </c>
      <c r="IE109" s="727">
        <f t="shared" si="265"/>
        <v>0</v>
      </c>
      <c r="IF109" s="727">
        <f t="shared" si="265"/>
        <v>0</v>
      </c>
      <c r="IG109" s="727">
        <f t="shared" si="266"/>
        <v>0</v>
      </c>
      <c r="IH109" s="727">
        <f t="shared" si="266"/>
        <v>0</v>
      </c>
      <c r="II109" s="727">
        <f t="shared" si="266"/>
        <v>0</v>
      </c>
      <c r="IJ109" s="535" cm="1">
        <f t="array" aca="1" ref="IJ109" ca="1">INDEX(IJ$13:IJ108,$B109+1,1)</f>
        <v>0</v>
      </c>
      <c r="IK109" s="727">
        <f t="shared" si="267"/>
        <v>1</v>
      </c>
      <c r="IL109" s="727">
        <f t="shared" si="267"/>
        <v>0</v>
      </c>
      <c r="IM109" s="727">
        <f t="shared" si="267"/>
        <v>0</v>
      </c>
      <c r="IN109" s="727">
        <f t="shared" si="267"/>
        <v>0</v>
      </c>
      <c r="IO109" s="535" cm="1">
        <f t="array" aca="1" ref="IO109" ca="1">INDEX(IO$13:IO108,$B109+1,1)</f>
        <v>0</v>
      </c>
      <c r="IP109" s="727">
        <f t="shared" si="267"/>
        <v>0</v>
      </c>
      <c r="IQ109" s="18"/>
      <c r="IR109" s="535" t="str" cm="1">
        <f t="array" aca="1" ref="IR109" ca="1">INDEX(IR$13:IR108,$B109+1,1)</f>
        <v>-</v>
      </c>
      <c r="IS109" s="535" t="str" cm="1">
        <f t="array" aca="1" ref="IS109" ca="1">INDEX(IS$13:IS108,$B109+1,1)</f>
        <v>-</v>
      </c>
      <c r="IT109" s="535" t="str" cm="1">
        <f t="array" aca="1" ref="IT109" ca="1">INDEX(IT$13:IT108,$B109+1,1)</f>
        <v>-</v>
      </c>
      <c r="IU109" s="535" t="str" cm="1">
        <f t="array" aca="1" ref="IU109" ca="1">INDEX(IU$13:IU108,$B109+1,1)</f>
        <v>-</v>
      </c>
      <c r="IV109" s="535" t="str" cm="1">
        <f t="array" aca="1" ref="IV109" ca="1">INDEX(IV$13:IV108,$B109+1,1)</f>
        <v>-</v>
      </c>
      <c r="IW109" s="535" t="str" cm="1">
        <f t="array" aca="1" ref="IW109" ca="1">INDEX(IW$13:IW108,$B109+1,1)</f>
        <v>-</v>
      </c>
      <c r="IX109" s="535" t="str" cm="1">
        <f t="array" aca="1" ref="IX109" ca="1">INDEX(IX$13:IX108,$B109+1,1)</f>
        <v>-</v>
      </c>
      <c r="IY109" s="535" t="str" cm="1">
        <f t="array" aca="1" ref="IY109" ca="1">INDEX(IY$13:IY108,$B109+1,1)</f>
        <v>-</v>
      </c>
      <c r="IZ109" s="535" t="str" cm="1">
        <f t="array" aca="1" ref="IZ109" ca="1">INDEX(IZ$13:IZ108,$B109+1,1)</f>
        <v>-</v>
      </c>
      <c r="JA109" s="535" t="str" cm="1">
        <f t="array" aca="1" ref="JA109" ca="1">INDEX(JA$13:JA108,$B109+1,1)</f>
        <v>-</v>
      </c>
      <c r="JB109" s="535" t="str" cm="1">
        <f t="array" aca="1" ref="JB109" ca="1">INDEX(JB$13:JB108,$B109+1,1)</f>
        <v>-</v>
      </c>
      <c r="JC109" s="535" t="str" cm="1">
        <f t="array" aca="1" ref="JC109" ca="1">INDEX(JC$13:JC108,$B109+1,1)</f>
        <v>-</v>
      </c>
      <c r="JD109" s="535" t="str" cm="1">
        <f t="array" aca="1" ref="JD109" ca="1">INDEX(JD$13:JD108,$B109+1,1)</f>
        <v>-</v>
      </c>
      <c r="JE109" s="535" t="str" cm="1">
        <f t="array" aca="1" ref="JE109" ca="1">INDEX(JE$13:JE108,$B109+1,1)</f>
        <v>-</v>
      </c>
      <c r="JF109" s="535" t="str" cm="1">
        <f t="array" aca="1" ref="JF109" ca="1">INDEX(JF$13:JF108,$B109+1,1)</f>
        <v>-</v>
      </c>
      <c r="JG109" s="535" t="str" cm="1">
        <f t="array" aca="1" ref="JG109" ca="1">INDEX(JG$13:JG108,$B109+1,1)</f>
        <v>-</v>
      </c>
      <c r="JH109" s="535" cm="1">
        <f t="array" aca="1" ref="JH109" ca="1">INDEX(JH$13:JH108,$B109+1,1)</f>
        <v>0</v>
      </c>
      <c r="JI109" s="535" cm="1">
        <f t="array" aca="1" ref="JI109" ca="1">INDEX(JI$13:JI108,$B109+1,1)</f>
        <v>0</v>
      </c>
      <c r="JJ109" s="545" cm="1">
        <f t="array" aca="1" ref="JJ109" ca="1">IF(AND($N109=JJ$10,$AS109&lt;&gt;0),INDEX(i.LTWFeedLevels,$AS109,12),0)</f>
        <v>0</v>
      </c>
      <c r="JK109" s="630" cm="1">
        <f t="array" aca="1" ref="JK109" ca="1">IF(AND($N109=JK$10,$AT109&lt;&gt;0),INDEX(i.LTWFeedLevels,$AT109,12),0)</f>
        <v>0</v>
      </c>
      <c r="JL109" s="457">
        <f t="shared" ca="1" si="450"/>
        <v>0</v>
      </c>
      <c r="JM109" s="457">
        <f t="shared" ca="1" si="451"/>
        <v>0</v>
      </c>
      <c r="JN109" s="457">
        <f t="shared" ca="1" si="452"/>
        <v>0</v>
      </c>
      <c r="JO109" s="545" cm="1">
        <f t="array" aca="1" ref="JO109" ca="1">IF(AND($N109=JO$10,$AS109&lt;&gt;0),INDEX(i.LTWFeedLevels,$AS109,12),0)</f>
        <v>0</v>
      </c>
      <c r="JP109" s="630" cm="1">
        <f t="array" aca="1" ref="JP109" ca="1">IF(AND($N109=JP$10,$AT109&lt;&gt;0),INDEX(i.LTWFeedLevels,$AT109,12),0)</f>
        <v>0</v>
      </c>
      <c r="JQ109" s="457">
        <f t="shared" ca="1" si="453"/>
        <v>0</v>
      </c>
      <c r="JR109" s="457">
        <f t="shared" ca="1" si="454"/>
        <v>0</v>
      </c>
      <c r="JS109" s="457">
        <f t="shared" ca="1" si="455"/>
        <v>0</v>
      </c>
      <c r="JT109" s="545" cm="1">
        <f t="array" aca="1" ref="JT109" ca="1">IF(AND($N109=JT$10,$AS109&lt;&gt;0),INDEX(i.LTWFeedLevels,$AS109,12),0)</f>
        <v>0</v>
      </c>
      <c r="JU109" s="630" cm="1">
        <f t="array" aca="1" ref="JU109" ca="1">IF(AND($N109=JU$10,$AT109&lt;&gt;0),INDEX(i.LTWFeedLevels,$AT109,12),0)</f>
        <v>0</v>
      </c>
      <c r="JV109" s="457">
        <f t="shared" ca="1" si="456"/>
        <v>0</v>
      </c>
      <c r="JW109" s="457">
        <f t="shared" ca="1" si="457"/>
        <v>0</v>
      </c>
      <c r="JX109" s="457">
        <f t="shared" ca="1" si="458"/>
        <v>0</v>
      </c>
      <c r="JY109" s="189">
        <f t="shared" ca="1" si="437"/>
        <v>0</v>
      </c>
      <c r="JZ109" s="189">
        <f t="shared" ca="1" si="437"/>
        <v>0</v>
      </c>
      <c r="KA109" s="189">
        <f t="shared" ca="1" si="437"/>
        <v>0</v>
      </c>
      <c r="KB109" s="189">
        <f t="shared" ca="1" si="437"/>
        <v>0</v>
      </c>
      <c r="KC109" s="189">
        <f t="shared" ca="1" si="437"/>
        <v>0</v>
      </c>
      <c r="KD109" s="189">
        <f t="shared" ca="1" si="391"/>
        <v>0</v>
      </c>
      <c r="KE109" s="189">
        <f t="shared" ca="1" si="391"/>
        <v>0</v>
      </c>
      <c r="KF109" s="189">
        <f t="shared" ca="1" si="391"/>
        <v>0</v>
      </c>
      <c r="KG109" s="189">
        <f t="shared" ca="1" si="391"/>
        <v>0</v>
      </c>
      <c r="KH109" s="189">
        <f t="shared" ca="1" si="391"/>
        <v>0</v>
      </c>
      <c r="KI109" s="189">
        <f t="shared" ca="1" si="391"/>
        <v>0</v>
      </c>
      <c r="KJ109" s="189">
        <f t="shared" ca="1" si="391"/>
        <v>0</v>
      </c>
      <c r="KK109" s="189">
        <f t="shared" ca="1" si="391"/>
        <v>0</v>
      </c>
      <c r="KL109" s="189">
        <f t="shared" ca="1" si="391"/>
        <v>0</v>
      </c>
      <c r="KM109" s="189">
        <f t="shared" ca="1" si="391"/>
        <v>0</v>
      </c>
      <c r="KN109" s="189">
        <f t="shared" ca="1" si="392"/>
        <v>0</v>
      </c>
      <c r="KO109" s="189">
        <f t="shared" ca="1" si="392"/>
        <v>0</v>
      </c>
      <c r="KP109" s="189">
        <f t="shared" ca="1" si="392"/>
        <v>0</v>
      </c>
      <c r="KQ109" s="189">
        <f t="shared" ca="1" si="392"/>
        <v>0</v>
      </c>
      <c r="KR109" s="189">
        <f t="shared" ca="1" si="392"/>
        <v>0</v>
      </c>
      <c r="KS109" s="189">
        <f t="shared" ca="1" si="392"/>
        <v>0</v>
      </c>
      <c r="KT109" s="189">
        <f t="shared" ca="1" si="392"/>
        <v>0</v>
      </c>
      <c r="KU109" s="189">
        <f t="shared" ca="1" si="392"/>
        <v>0</v>
      </c>
      <c r="KV109" s="189">
        <f t="shared" ca="1" si="392"/>
        <v>0</v>
      </c>
      <c r="KW109" s="189">
        <f t="shared" ca="1" si="392"/>
        <v>0</v>
      </c>
      <c r="KX109" s="189">
        <f t="shared" ca="1" si="393"/>
        <v>0</v>
      </c>
      <c r="KY109" s="189">
        <f t="shared" ca="1" si="393"/>
        <v>0</v>
      </c>
      <c r="KZ109" s="189">
        <f t="shared" ca="1" si="393"/>
        <v>0</v>
      </c>
      <c r="LA109" s="189">
        <f t="shared" ca="1" si="393"/>
        <v>0</v>
      </c>
      <c r="LB109" s="189">
        <f t="shared" ca="1" si="393"/>
        <v>0</v>
      </c>
      <c r="LC109" s="189">
        <f t="shared" ca="1" si="393"/>
        <v>0</v>
      </c>
      <c r="LD109" s="189">
        <f t="shared" ca="1" si="393"/>
        <v>0</v>
      </c>
      <c r="LE109" s="189">
        <f t="shared" ca="1" si="393"/>
        <v>0</v>
      </c>
      <c r="LF109" s="189">
        <f t="shared" ca="1" si="393"/>
        <v>0</v>
      </c>
      <c r="LG109" s="189">
        <f t="shared" ca="1" si="393"/>
        <v>0</v>
      </c>
      <c r="LH109" s="189">
        <f t="shared" ca="1" si="394"/>
        <v>0</v>
      </c>
      <c r="LI109" s="189">
        <f t="shared" ca="1" si="394"/>
        <v>0</v>
      </c>
      <c r="LJ109" s="189">
        <f t="shared" ca="1" si="394"/>
        <v>0</v>
      </c>
      <c r="LK109" s="189">
        <f t="shared" ca="1" si="394"/>
        <v>0</v>
      </c>
      <c r="LL109" s="189">
        <f t="shared" ca="1" si="394"/>
        <v>0</v>
      </c>
      <c r="LM109" s="189">
        <f t="shared" ca="1" si="394"/>
        <v>0</v>
      </c>
      <c r="LN109" s="189">
        <f t="shared" ca="1" si="394"/>
        <v>0</v>
      </c>
      <c r="LO109" s="189">
        <f t="shared" ca="1" si="394"/>
        <v>0</v>
      </c>
      <c r="LP109" s="189">
        <f t="shared" ca="1" si="394"/>
        <v>0</v>
      </c>
      <c r="LQ109" s="189">
        <f t="shared" ca="1" si="394"/>
        <v>0</v>
      </c>
      <c r="LR109" s="189">
        <f t="shared" ca="1" si="394"/>
        <v>0</v>
      </c>
      <c r="LS109" s="189">
        <f t="shared" ca="1" si="394"/>
        <v>0</v>
      </c>
      <c r="LT109" s="189">
        <f t="shared" ca="1" si="394"/>
        <v>0</v>
      </c>
      <c r="LU109" s="189">
        <f t="shared" ca="1" si="394"/>
        <v>0</v>
      </c>
      <c r="LV109" s="189">
        <f t="shared" ca="1" si="394"/>
        <v>0</v>
      </c>
      <c r="LW109" s="189">
        <f t="shared" ca="1" si="394"/>
        <v>0</v>
      </c>
      <c r="LX109" s="189">
        <f t="shared" ca="1" si="462"/>
        <v>0</v>
      </c>
      <c r="LY109" s="189">
        <f t="shared" ca="1" si="462"/>
        <v>0</v>
      </c>
      <c r="LZ109" s="189">
        <f t="shared" ca="1" si="462"/>
        <v>0</v>
      </c>
      <c r="MA109" s="189">
        <f t="shared" ca="1" si="462"/>
        <v>0</v>
      </c>
      <c r="MB109" s="189">
        <f t="shared" ca="1" si="462"/>
        <v>0</v>
      </c>
      <c r="MC109" s="189">
        <f t="shared" ca="1" si="462"/>
        <v>0</v>
      </c>
      <c r="MD109" s="189">
        <f t="shared" ca="1" si="462"/>
        <v>0</v>
      </c>
      <c r="ME109" s="189">
        <f t="shared" ca="1" si="462"/>
        <v>0</v>
      </c>
      <c r="MF109" s="189">
        <f t="shared" ca="1" si="462"/>
        <v>0</v>
      </c>
      <c r="MG109" s="189">
        <f t="shared" ca="1" si="390"/>
        <v>0</v>
      </c>
      <c r="MH109" s="189">
        <f t="shared" ca="1" si="390"/>
        <v>0</v>
      </c>
      <c r="MI109" s="189">
        <f t="shared" ca="1" si="390"/>
        <v>0</v>
      </c>
      <c r="MJ109" s="189">
        <f t="shared" ca="1" si="390"/>
        <v>0</v>
      </c>
      <c r="MK109" s="189">
        <f t="shared" ca="1" si="390"/>
        <v>0</v>
      </c>
      <c r="ML109" s="189">
        <f t="shared" ca="1" si="390"/>
        <v>0</v>
      </c>
      <c r="MM109" s="189">
        <f t="shared" ca="1" si="390"/>
        <v>0</v>
      </c>
      <c r="MN109" s="189">
        <f t="shared" ca="1" si="390"/>
        <v>0</v>
      </c>
      <c r="MO109" s="189">
        <f t="shared" ca="1" si="390"/>
        <v>0</v>
      </c>
      <c r="MP109" s="189">
        <f t="shared" ca="1" si="388"/>
        <v>0</v>
      </c>
      <c r="MQ109" s="189">
        <f t="shared" ca="1" si="388"/>
        <v>0</v>
      </c>
      <c r="MR109" s="189">
        <f t="shared" ca="1" si="388"/>
        <v>0</v>
      </c>
      <c r="MS109" s="557">
        <f t="shared" ca="1" si="438"/>
        <v>0</v>
      </c>
      <c r="MT109" s="557">
        <f t="shared" ca="1" si="438"/>
        <v>0</v>
      </c>
      <c r="MU109" s="557">
        <f t="shared" ca="1" si="438"/>
        <v>0</v>
      </c>
      <c r="MV109" s="557">
        <f t="shared" ca="1" si="438"/>
        <v>0</v>
      </c>
      <c r="MW109" s="557">
        <f t="shared" ca="1" si="438"/>
        <v>0</v>
      </c>
      <c r="MX109" s="557">
        <f t="shared" ca="1" si="396"/>
        <v>0</v>
      </c>
      <c r="MY109" s="557">
        <f t="shared" ca="1" si="396"/>
        <v>0</v>
      </c>
      <c r="MZ109" s="557">
        <f t="shared" ca="1" si="396"/>
        <v>0</v>
      </c>
      <c r="NA109" s="557">
        <f t="shared" ca="1" si="396"/>
        <v>0</v>
      </c>
      <c r="NB109" s="557">
        <f t="shared" ca="1" si="396"/>
        <v>0</v>
      </c>
      <c r="NC109" s="557">
        <f t="shared" ca="1" si="396"/>
        <v>0</v>
      </c>
      <c r="ND109" s="557">
        <f t="shared" ca="1" si="396"/>
        <v>0</v>
      </c>
      <c r="NE109" s="557">
        <f t="shared" ca="1" si="396"/>
        <v>0</v>
      </c>
      <c r="NF109" s="557">
        <f t="shared" ca="1" si="396"/>
        <v>0</v>
      </c>
      <c r="NG109" s="557">
        <f t="shared" ca="1" si="396"/>
        <v>0</v>
      </c>
      <c r="NH109" s="557">
        <f t="shared" ca="1" si="397"/>
        <v>0</v>
      </c>
      <c r="NI109" s="557">
        <f t="shared" ca="1" si="397"/>
        <v>0</v>
      </c>
      <c r="NJ109" s="557">
        <f t="shared" ca="1" si="397"/>
        <v>0</v>
      </c>
      <c r="NK109" s="557">
        <f t="shared" ca="1" si="397"/>
        <v>0</v>
      </c>
      <c r="NL109" s="557">
        <f t="shared" ca="1" si="397"/>
        <v>0</v>
      </c>
      <c r="NM109" s="557">
        <f t="shared" ca="1" si="397"/>
        <v>0</v>
      </c>
      <c r="NN109" s="557">
        <f t="shared" ca="1" si="397"/>
        <v>0</v>
      </c>
      <c r="NO109" s="557">
        <f t="shared" ca="1" si="397"/>
        <v>0</v>
      </c>
      <c r="NP109" s="557">
        <f t="shared" ca="1" si="397"/>
        <v>0</v>
      </c>
      <c r="NQ109" s="557">
        <f t="shared" ca="1" si="397"/>
        <v>0</v>
      </c>
      <c r="NR109" s="557">
        <f t="shared" ca="1" si="398"/>
        <v>0</v>
      </c>
      <c r="NS109" s="557">
        <f t="shared" ca="1" si="398"/>
        <v>0</v>
      </c>
      <c r="NT109" s="557">
        <f t="shared" ca="1" si="398"/>
        <v>0</v>
      </c>
      <c r="NU109" s="557">
        <f t="shared" ca="1" si="398"/>
        <v>0</v>
      </c>
      <c r="NV109" s="557">
        <f t="shared" ca="1" si="398"/>
        <v>0</v>
      </c>
      <c r="NW109" s="557">
        <f t="shared" ca="1" si="398"/>
        <v>0</v>
      </c>
      <c r="NX109" s="557">
        <f t="shared" ca="1" si="398"/>
        <v>0</v>
      </c>
      <c r="NY109" s="557">
        <f t="shared" ca="1" si="398"/>
        <v>0</v>
      </c>
      <c r="NZ109" s="557">
        <f t="shared" ca="1" si="398"/>
        <v>0</v>
      </c>
      <c r="OA109" s="557">
        <f t="shared" ca="1" si="398"/>
        <v>0</v>
      </c>
      <c r="OB109" s="557">
        <f t="shared" ca="1" si="399"/>
        <v>0</v>
      </c>
      <c r="OC109" s="557">
        <f t="shared" ca="1" si="399"/>
        <v>0</v>
      </c>
      <c r="OD109" s="557">
        <f t="shared" ca="1" si="399"/>
        <v>0</v>
      </c>
      <c r="OE109" s="557">
        <f t="shared" ca="1" si="399"/>
        <v>0</v>
      </c>
      <c r="OF109" s="557">
        <f t="shared" ca="1" si="399"/>
        <v>0</v>
      </c>
      <c r="OG109" s="557">
        <f t="shared" ca="1" si="399"/>
        <v>0</v>
      </c>
      <c r="OH109" s="557">
        <f t="shared" ca="1" si="399"/>
        <v>0</v>
      </c>
      <c r="OI109" s="557">
        <f t="shared" ca="1" si="399"/>
        <v>0</v>
      </c>
      <c r="OJ109" s="557">
        <f t="shared" ca="1" si="399"/>
        <v>0</v>
      </c>
      <c r="OK109" s="557">
        <f t="shared" ca="1" si="399"/>
        <v>0</v>
      </c>
      <c r="OL109" s="557">
        <f t="shared" ca="1" si="400"/>
        <v>0</v>
      </c>
      <c r="OM109" s="557">
        <f t="shared" ca="1" si="400"/>
        <v>0</v>
      </c>
      <c r="ON109" s="557">
        <f t="shared" ca="1" si="400"/>
        <v>0</v>
      </c>
      <c r="OO109" s="557">
        <f t="shared" ca="1" si="400"/>
        <v>0</v>
      </c>
      <c r="OP109" s="557">
        <f t="shared" ca="1" si="400"/>
        <v>0</v>
      </c>
      <c r="OQ109" s="557">
        <f t="shared" ca="1" si="400"/>
        <v>0</v>
      </c>
      <c r="OR109" s="557">
        <f t="shared" ca="1" si="400"/>
        <v>0</v>
      </c>
      <c r="OS109" s="557">
        <f t="shared" ca="1" si="400"/>
        <v>0</v>
      </c>
      <c r="OT109" s="557">
        <f t="shared" ca="1" si="400"/>
        <v>0</v>
      </c>
      <c r="OU109" s="557">
        <f t="shared" ca="1" si="400"/>
        <v>0</v>
      </c>
      <c r="OV109" s="557">
        <f t="shared" ca="1" si="401"/>
        <v>0</v>
      </c>
      <c r="OW109" s="557">
        <f t="shared" ca="1" si="401"/>
        <v>0</v>
      </c>
      <c r="OX109" s="557">
        <f t="shared" ca="1" si="401"/>
        <v>0</v>
      </c>
      <c r="OY109" s="557">
        <f t="shared" ca="1" si="401"/>
        <v>0</v>
      </c>
      <c r="OZ109" s="557">
        <f t="shared" ca="1" si="401"/>
        <v>0</v>
      </c>
      <c r="PA109" s="557">
        <f t="shared" ca="1" si="401"/>
        <v>0</v>
      </c>
      <c r="PB109" s="557">
        <f t="shared" ca="1" si="401"/>
        <v>0</v>
      </c>
      <c r="PC109" s="557">
        <f t="shared" ca="1" si="401"/>
        <v>0</v>
      </c>
      <c r="PD109" s="557">
        <f t="shared" ca="1" si="401"/>
        <v>0</v>
      </c>
      <c r="PE109" s="557">
        <f t="shared" ca="1" si="401"/>
        <v>0</v>
      </c>
      <c r="PF109" s="557">
        <f t="shared" ca="1" si="402"/>
        <v>0</v>
      </c>
      <c r="PG109" s="557">
        <f t="shared" ca="1" si="402"/>
        <v>0</v>
      </c>
      <c r="PH109" s="557">
        <f t="shared" ca="1" si="402"/>
        <v>0</v>
      </c>
      <c r="PI109" s="557">
        <f t="shared" ca="1" si="402"/>
        <v>0</v>
      </c>
      <c r="PJ109" s="557">
        <f t="shared" ca="1" si="402"/>
        <v>0</v>
      </c>
      <c r="PK109" s="557">
        <f t="shared" ca="1" si="402"/>
        <v>0</v>
      </c>
      <c r="PL109" s="557">
        <f t="shared" ca="1" si="402"/>
        <v>0</v>
      </c>
      <c r="PM109" s="557">
        <f t="shared" ca="1" si="402"/>
        <v>0</v>
      </c>
      <c r="PN109" s="557">
        <f t="shared" ca="1" si="402"/>
        <v>0</v>
      </c>
      <c r="PO109" s="557">
        <f t="shared" ca="1" si="402"/>
        <v>0</v>
      </c>
      <c r="PP109" s="557">
        <f t="shared" ca="1" si="403"/>
        <v>0</v>
      </c>
      <c r="PQ109" s="557">
        <f t="shared" ca="1" si="403"/>
        <v>0</v>
      </c>
      <c r="PR109" s="557">
        <f t="shared" ca="1" si="403"/>
        <v>0</v>
      </c>
      <c r="PS109" s="557">
        <f t="shared" ca="1" si="403"/>
        <v>0</v>
      </c>
      <c r="PT109" s="557">
        <f t="shared" ca="1" si="403"/>
        <v>0</v>
      </c>
      <c r="PU109" s="557">
        <f t="shared" ca="1" si="403"/>
        <v>0</v>
      </c>
      <c r="PV109" s="557">
        <f t="shared" ca="1" si="403"/>
        <v>0</v>
      </c>
      <c r="PW109" s="557">
        <f t="shared" ca="1" si="403"/>
        <v>0</v>
      </c>
      <c r="PX109" s="557">
        <f t="shared" ca="1" si="403"/>
        <v>0</v>
      </c>
      <c r="PY109" s="557">
        <f t="shared" ca="1" si="403"/>
        <v>0</v>
      </c>
      <c r="PZ109" s="557">
        <f t="shared" ca="1" si="404"/>
        <v>0</v>
      </c>
      <c r="QA109" s="557">
        <f t="shared" ca="1" si="404"/>
        <v>0</v>
      </c>
      <c r="QB109" s="557">
        <f t="shared" ca="1" si="404"/>
        <v>0</v>
      </c>
      <c r="QC109" s="557">
        <f t="shared" ca="1" si="404"/>
        <v>0</v>
      </c>
      <c r="QD109" s="557">
        <f t="shared" ca="1" si="404"/>
        <v>0</v>
      </c>
      <c r="QE109" s="557">
        <f t="shared" ca="1" si="404"/>
        <v>0</v>
      </c>
      <c r="QF109" s="557">
        <f t="shared" ca="1" si="404"/>
        <v>0</v>
      </c>
      <c r="QG109" s="557">
        <f t="shared" ca="1" si="404"/>
        <v>0</v>
      </c>
      <c r="QH109" s="557">
        <f t="shared" ca="1" si="404"/>
        <v>0</v>
      </c>
      <c r="QI109" s="557">
        <f t="shared" ca="1" si="404"/>
        <v>0</v>
      </c>
      <c r="QJ109" s="557">
        <f t="shared" ca="1" si="405"/>
        <v>0</v>
      </c>
      <c r="QK109" s="557">
        <f t="shared" ca="1" si="405"/>
        <v>0</v>
      </c>
      <c r="QL109" s="557">
        <f t="shared" ca="1" si="405"/>
        <v>0</v>
      </c>
      <c r="QM109" s="557">
        <f t="shared" ca="1" si="405"/>
        <v>0</v>
      </c>
      <c r="QN109" s="557">
        <f t="shared" ca="1" si="405"/>
        <v>0</v>
      </c>
      <c r="QO109" s="557">
        <f t="shared" ca="1" si="405"/>
        <v>0</v>
      </c>
      <c r="QP109" s="557">
        <f t="shared" ca="1" si="405"/>
        <v>0</v>
      </c>
      <c r="QQ109" s="557">
        <f t="shared" ca="1" si="405"/>
        <v>0</v>
      </c>
      <c r="QR109" s="557">
        <f t="shared" ca="1" si="405"/>
        <v>0</v>
      </c>
      <c r="QS109" s="557">
        <f t="shared" ca="1" si="405"/>
        <v>0</v>
      </c>
      <c r="QT109" s="557">
        <f t="shared" ca="1" si="406"/>
        <v>0</v>
      </c>
      <c r="QU109" s="557">
        <f t="shared" ca="1" si="406"/>
        <v>0</v>
      </c>
      <c r="QV109" s="557">
        <f t="shared" ca="1" si="406"/>
        <v>0</v>
      </c>
      <c r="QW109" s="557">
        <f t="shared" ca="1" si="406"/>
        <v>0</v>
      </c>
      <c r="QX109" s="557">
        <f t="shared" ca="1" si="406"/>
        <v>0</v>
      </c>
      <c r="QY109" s="557">
        <f t="shared" ca="1" si="406"/>
        <v>0</v>
      </c>
      <c r="QZ109" s="557">
        <f t="shared" ca="1" si="406"/>
        <v>0</v>
      </c>
      <c r="RA109" s="557">
        <f t="shared" ca="1" si="406"/>
        <v>0</v>
      </c>
      <c r="RB109" s="557">
        <f t="shared" ca="1" si="406"/>
        <v>0</v>
      </c>
      <c r="RC109" s="557">
        <f t="shared" ca="1" si="406"/>
        <v>0</v>
      </c>
      <c r="RD109" s="557">
        <f t="shared" ca="1" si="407"/>
        <v>0</v>
      </c>
      <c r="RE109" s="557">
        <f t="shared" ca="1" si="407"/>
        <v>0</v>
      </c>
      <c r="RF109" s="557">
        <f t="shared" ca="1" si="407"/>
        <v>0</v>
      </c>
      <c r="RG109" s="557">
        <f t="shared" ca="1" si="407"/>
        <v>0</v>
      </c>
      <c r="RH109" s="557">
        <f t="shared" ca="1" si="407"/>
        <v>0</v>
      </c>
      <c r="RI109" s="557">
        <f t="shared" ca="1" si="407"/>
        <v>0</v>
      </c>
      <c r="RJ109" s="557">
        <f t="shared" ca="1" si="407"/>
        <v>0</v>
      </c>
      <c r="RK109" s="557">
        <f t="shared" ca="1" si="407"/>
        <v>0</v>
      </c>
      <c r="RL109" s="557">
        <f t="shared" ca="1" si="407"/>
        <v>0</v>
      </c>
      <c r="RM109" s="557">
        <f t="shared" ca="1" si="407"/>
        <v>0</v>
      </c>
      <c r="RN109" s="557">
        <f t="shared" ca="1" si="408"/>
        <v>0</v>
      </c>
      <c r="RO109" s="557">
        <f t="shared" ca="1" si="408"/>
        <v>0</v>
      </c>
      <c r="RP109" s="557">
        <f t="shared" ca="1" si="408"/>
        <v>0</v>
      </c>
      <c r="RQ109" s="557">
        <f t="shared" ca="1" si="408"/>
        <v>0</v>
      </c>
      <c r="RR109" s="557">
        <f t="shared" ca="1" si="408"/>
        <v>0</v>
      </c>
      <c r="RS109" s="557">
        <f t="shared" ca="1" si="408"/>
        <v>0</v>
      </c>
      <c r="RT109" s="557">
        <f t="shared" ca="1" si="408"/>
        <v>0</v>
      </c>
      <c r="RU109" s="557">
        <f t="shared" ca="1" si="408"/>
        <v>0</v>
      </c>
      <c r="RV109" s="557">
        <f t="shared" ca="1" si="408"/>
        <v>0</v>
      </c>
      <c r="RW109" s="557">
        <f t="shared" ca="1" si="408"/>
        <v>0</v>
      </c>
      <c r="RX109" s="557">
        <f t="shared" ca="1" si="409"/>
        <v>0</v>
      </c>
      <c r="RY109" s="557">
        <f t="shared" ca="1" si="409"/>
        <v>0</v>
      </c>
      <c r="RZ109" s="557">
        <f t="shared" ca="1" si="409"/>
        <v>0</v>
      </c>
      <c r="SA109" s="557">
        <f t="shared" ca="1" si="409"/>
        <v>0</v>
      </c>
      <c r="SB109" s="557">
        <f t="shared" ca="1" si="409"/>
        <v>0</v>
      </c>
      <c r="SC109" s="557">
        <f t="shared" ca="1" si="409"/>
        <v>0</v>
      </c>
      <c r="SD109" s="557">
        <f t="shared" ca="1" si="409"/>
        <v>0</v>
      </c>
      <c r="SE109" s="557">
        <f t="shared" ca="1" si="409"/>
        <v>0</v>
      </c>
      <c r="SF109" s="557">
        <f t="shared" ca="1" si="409"/>
        <v>0</v>
      </c>
      <c r="SG109" s="557">
        <f t="shared" ca="1" si="409"/>
        <v>0</v>
      </c>
      <c r="SH109" s="557">
        <f t="shared" ca="1" si="410"/>
        <v>0</v>
      </c>
      <c r="SI109" s="557">
        <f t="shared" ca="1" si="410"/>
        <v>0</v>
      </c>
      <c r="SJ109" s="557">
        <f t="shared" ca="1" si="410"/>
        <v>0</v>
      </c>
      <c r="SK109" s="557">
        <f t="shared" ca="1" si="410"/>
        <v>0</v>
      </c>
      <c r="SL109" s="557">
        <f t="shared" ca="1" si="410"/>
        <v>0</v>
      </c>
      <c r="SM109" s="557">
        <f t="shared" ca="1" si="410"/>
        <v>0</v>
      </c>
      <c r="SN109" s="557">
        <f t="shared" ca="1" si="410"/>
        <v>0</v>
      </c>
      <c r="SO109" s="557">
        <f t="shared" ca="1" si="410"/>
        <v>0</v>
      </c>
      <c r="SP109" s="557">
        <f t="shared" ca="1" si="410"/>
        <v>0</v>
      </c>
      <c r="SQ109" s="557">
        <f t="shared" ca="1" si="410"/>
        <v>0</v>
      </c>
      <c r="SR109" s="557">
        <f t="shared" ca="1" si="411"/>
        <v>0</v>
      </c>
      <c r="SS109" s="557">
        <f t="shared" ca="1" si="411"/>
        <v>0</v>
      </c>
      <c r="ST109" s="557">
        <f t="shared" ca="1" si="411"/>
        <v>0</v>
      </c>
      <c r="SU109" s="557">
        <f t="shared" ca="1" si="411"/>
        <v>0</v>
      </c>
      <c r="SV109" s="557">
        <f t="shared" ca="1" si="411"/>
        <v>0</v>
      </c>
      <c r="SW109" s="557">
        <f t="shared" ca="1" si="411"/>
        <v>0</v>
      </c>
      <c r="SX109" s="557">
        <f t="shared" ca="1" si="411"/>
        <v>0</v>
      </c>
      <c r="SY109" s="557">
        <f t="shared" ca="1" si="411"/>
        <v>0</v>
      </c>
      <c r="SZ109" s="557">
        <f t="shared" ca="1" si="411"/>
        <v>0</v>
      </c>
      <c r="TA109" s="557">
        <f t="shared" ca="1" si="411"/>
        <v>0</v>
      </c>
      <c r="TB109" s="557">
        <f t="shared" ca="1" si="412"/>
        <v>0</v>
      </c>
      <c r="TC109" s="557">
        <f t="shared" ca="1" si="412"/>
        <v>0</v>
      </c>
      <c r="TD109" s="557">
        <f t="shared" ca="1" si="412"/>
        <v>0</v>
      </c>
      <c r="TE109" s="557">
        <f t="shared" ca="1" si="412"/>
        <v>0</v>
      </c>
      <c r="TF109" s="557">
        <f t="shared" ca="1" si="412"/>
        <v>0</v>
      </c>
      <c r="TG109" s="557">
        <f t="shared" ca="1" si="412"/>
        <v>0</v>
      </c>
      <c r="TH109" s="557">
        <f t="shared" ca="1" si="412"/>
        <v>0</v>
      </c>
      <c r="TI109" s="557">
        <f t="shared" ca="1" si="412"/>
        <v>0</v>
      </c>
      <c r="TJ109" s="557">
        <f t="shared" ca="1" si="412"/>
        <v>0</v>
      </c>
      <c r="TK109" s="557">
        <f t="shared" ca="1" si="412"/>
        <v>0</v>
      </c>
      <c r="TL109" s="557">
        <f t="shared" ca="1" si="413"/>
        <v>0</v>
      </c>
      <c r="TM109" s="557">
        <f t="shared" ca="1" si="413"/>
        <v>0</v>
      </c>
      <c r="TN109" s="557">
        <f t="shared" ca="1" si="413"/>
        <v>0</v>
      </c>
      <c r="TO109" s="557">
        <f t="shared" ca="1" si="413"/>
        <v>0</v>
      </c>
      <c r="TP109" s="557">
        <f t="shared" ca="1" si="413"/>
        <v>0</v>
      </c>
      <c r="TQ109" s="557">
        <f t="shared" ca="1" si="413"/>
        <v>0</v>
      </c>
      <c r="TR109" s="557">
        <f t="shared" ca="1" si="413"/>
        <v>0</v>
      </c>
      <c r="TS109" s="557">
        <f t="shared" ca="1" si="413"/>
        <v>0</v>
      </c>
      <c r="TT109" s="557">
        <f t="shared" ca="1" si="413"/>
        <v>0</v>
      </c>
      <c r="TU109" s="557">
        <f t="shared" ca="1" si="413"/>
        <v>0</v>
      </c>
      <c r="TV109" s="557">
        <f t="shared" ca="1" si="414"/>
        <v>0</v>
      </c>
      <c r="TW109" s="557">
        <f t="shared" ca="1" si="414"/>
        <v>0</v>
      </c>
      <c r="TX109" s="557">
        <f t="shared" ca="1" si="414"/>
        <v>0</v>
      </c>
      <c r="TY109" s="557">
        <f t="shared" ca="1" si="414"/>
        <v>0</v>
      </c>
      <c r="TZ109" s="557">
        <f t="shared" ca="1" si="414"/>
        <v>0</v>
      </c>
      <c r="UA109" s="557">
        <f t="shared" ca="1" si="414"/>
        <v>0</v>
      </c>
      <c r="UB109" s="557">
        <f t="shared" ca="1" si="414"/>
        <v>0</v>
      </c>
      <c r="UC109" s="557">
        <f t="shared" ca="1" si="414"/>
        <v>0</v>
      </c>
      <c r="UD109" s="557">
        <f t="shared" ca="1" si="414"/>
        <v>0</v>
      </c>
      <c r="UE109" s="557">
        <f t="shared" ca="1" si="414"/>
        <v>0</v>
      </c>
      <c r="UF109" s="557">
        <f t="shared" ca="1" si="414"/>
        <v>0</v>
      </c>
      <c r="UG109" s="557">
        <f t="shared" ca="1" si="414"/>
        <v>0</v>
      </c>
      <c r="UH109" s="557">
        <f t="shared" ca="1" si="414"/>
        <v>0</v>
      </c>
      <c r="UI109" s="557">
        <f t="shared" ca="1" si="414"/>
        <v>0</v>
      </c>
      <c r="UJ109" s="557">
        <f t="shared" ca="1" si="414"/>
        <v>0</v>
      </c>
      <c r="UK109" s="557">
        <f t="shared" ca="1" si="414"/>
        <v>0</v>
      </c>
      <c r="UL109" s="557">
        <f t="shared" ref="UL109:UU111" ca="1" si="464">IF(AND($N109=UL$10,INDEX($AR109:$AT109,1,UL$7)&lt;&gt;0,OR(UL$7&lt;&gt;1,$AD109=UL$12)),INDEX(i.LTWFeedLevels,INDEX($AR109:$AT109,1,UL$7),MOD(UL$6-1,7)+1),0)</f>
        <v>0</v>
      </c>
      <c r="UM109" s="557">
        <f t="shared" ca="1" si="464"/>
        <v>0</v>
      </c>
      <c r="UN109" s="557">
        <f t="shared" ca="1" si="464"/>
        <v>0</v>
      </c>
      <c r="UO109" s="557">
        <f t="shared" ca="1" si="464"/>
        <v>0</v>
      </c>
      <c r="UP109" s="557">
        <f t="shared" ca="1" si="464"/>
        <v>0</v>
      </c>
      <c r="UQ109" s="557">
        <f t="shared" ca="1" si="464"/>
        <v>0</v>
      </c>
      <c r="UR109" s="557">
        <f t="shared" ca="1" si="464"/>
        <v>0</v>
      </c>
      <c r="US109" s="557">
        <f t="shared" ca="1" si="464"/>
        <v>0</v>
      </c>
      <c r="UT109" s="557">
        <f t="shared" ca="1" si="464"/>
        <v>0</v>
      </c>
      <c r="UU109" s="557">
        <f t="shared" ca="1" si="464"/>
        <v>0</v>
      </c>
      <c r="UV109" s="557">
        <f t="shared" ca="1" si="445"/>
        <v>0</v>
      </c>
      <c r="UW109" s="557">
        <f t="shared" ca="1" si="445"/>
        <v>0</v>
      </c>
      <c r="UX109" s="557">
        <f t="shared" ca="1" si="445"/>
        <v>0</v>
      </c>
      <c r="UY109" s="557">
        <f t="shared" ca="1" si="445"/>
        <v>0</v>
      </c>
      <c r="UZ109" s="557">
        <f t="shared" ca="1" si="445"/>
        <v>0</v>
      </c>
      <c r="VA109" s="557">
        <f t="shared" ca="1" si="445"/>
        <v>0</v>
      </c>
      <c r="VB109" s="557">
        <f t="shared" ca="1" si="445"/>
        <v>0</v>
      </c>
      <c r="VC109" s="557">
        <f t="shared" ca="1" si="445"/>
        <v>0</v>
      </c>
      <c r="VD109" s="557">
        <f t="shared" ca="1" si="445"/>
        <v>0</v>
      </c>
      <c r="VE109" s="557">
        <f t="shared" ca="1" si="445"/>
        <v>0</v>
      </c>
      <c r="VF109" s="557">
        <f t="shared" ca="1" si="445"/>
        <v>0</v>
      </c>
      <c r="VG109" s="557">
        <f t="shared" ca="1" si="445"/>
        <v>0</v>
      </c>
      <c r="VH109" s="557">
        <f t="shared" ca="1" si="445"/>
        <v>0</v>
      </c>
      <c r="VI109" s="557">
        <f t="shared" ca="1" si="445"/>
        <v>0</v>
      </c>
      <c r="VJ109" s="557">
        <f t="shared" ca="1" si="445"/>
        <v>0</v>
      </c>
      <c r="VK109" s="557">
        <f t="shared" ca="1" si="445"/>
        <v>0</v>
      </c>
      <c r="VL109" s="557">
        <f t="shared" ca="1" si="444"/>
        <v>0</v>
      </c>
      <c r="VM109" s="557">
        <f t="shared" ca="1" si="444"/>
        <v>0</v>
      </c>
      <c r="VN109" s="557">
        <f t="shared" ca="1" si="444"/>
        <v>0</v>
      </c>
      <c r="VO109" s="557">
        <f t="shared" ca="1" si="444"/>
        <v>0</v>
      </c>
      <c r="VP109" s="189">
        <f t="shared" ca="1" si="301"/>
        <v>0</v>
      </c>
      <c r="VQ109" s="189">
        <f t="shared" ca="1" si="301"/>
        <v>0</v>
      </c>
      <c r="VR109" s="189">
        <f t="shared" ca="1" si="301"/>
        <v>0</v>
      </c>
      <c r="VS109" s="189">
        <f t="shared" ca="1" si="301"/>
        <v>0</v>
      </c>
      <c r="VT109" s="189">
        <f t="shared" ca="1" si="301"/>
        <v>0</v>
      </c>
      <c r="VU109" s="230">
        <f t="shared" ca="1" si="302"/>
        <v>0</v>
      </c>
      <c r="VV109" s="189">
        <f t="shared" ca="1" si="303"/>
        <v>0</v>
      </c>
      <c r="VW109" s="189">
        <f t="shared" ca="1" si="303"/>
        <v>0</v>
      </c>
      <c r="VX109" s="189">
        <f t="shared" ca="1" si="303"/>
        <v>0</v>
      </c>
      <c r="VY109" s="189">
        <f t="shared" ca="1" si="303"/>
        <v>0</v>
      </c>
      <c r="VZ109" s="189">
        <f t="shared" ca="1" si="303"/>
        <v>0</v>
      </c>
      <c r="WA109" s="230">
        <f t="shared" ca="1" si="304"/>
        <v>0</v>
      </c>
      <c r="WB109" s="231">
        <f t="shared" ca="1" si="305"/>
        <v>0</v>
      </c>
      <c r="WC109" s="231">
        <f t="shared" ca="1" si="305"/>
        <v>0</v>
      </c>
      <c r="WD109" s="231">
        <f t="shared" ca="1" si="305"/>
        <v>0</v>
      </c>
      <c r="WE109" s="231">
        <f t="shared" ca="1" si="305"/>
        <v>0</v>
      </c>
      <c r="WF109" s="544">
        <f t="shared" ca="1" si="306"/>
        <v>0</v>
      </c>
      <c r="WG109" s="231">
        <f t="shared" ca="1" si="307"/>
        <v>0</v>
      </c>
      <c r="WH109" s="231">
        <f t="shared" ca="1" si="307"/>
        <v>0</v>
      </c>
      <c r="WI109" s="231">
        <f t="shared" ca="1" si="307"/>
        <v>0</v>
      </c>
      <c r="WJ109" s="231">
        <f t="shared" ca="1" si="307"/>
        <v>0</v>
      </c>
      <c r="WK109" s="544">
        <f t="shared" ca="1" si="459"/>
        <v>0</v>
      </c>
      <c r="WL109" s="544">
        <f t="shared" ca="1" si="459"/>
        <v>0</v>
      </c>
      <c r="WM109" s="544">
        <f t="shared" ca="1" si="459"/>
        <v>0</v>
      </c>
      <c r="WN109" s="544">
        <f t="shared" ca="1" si="446"/>
        <v>0</v>
      </c>
      <c r="WO109" s="544">
        <f t="shared" ca="1" si="446"/>
        <v>0</v>
      </c>
      <c r="WP109" s="544">
        <f t="shared" ca="1" si="446"/>
        <v>0</v>
      </c>
      <c r="WQ109" s="544">
        <f t="shared" ca="1" si="446"/>
        <v>0</v>
      </c>
      <c r="WR109" s="535" cm="1">
        <f t="array" aca="1" ref="WR109" ca="1">INDEX(WR$13:WR108,$B109+1,1)</f>
        <v>0</v>
      </c>
      <c r="WS109" s="411">
        <f t="shared" ca="1" si="309"/>
        <v>67</v>
      </c>
      <c r="WT109" s="18"/>
      <c r="WU109" s="535" cm="1">
        <f t="array" aca="1" ref="WU109" ca="1">INDEX(WU$13:WU108,$B109+1,1)</f>
        <v>0</v>
      </c>
      <c r="WV109" s="411">
        <f t="shared" si="310"/>
        <v>0</v>
      </c>
      <c r="WW109" s="535" cm="1">
        <f t="array" aca="1" ref="WW109" ca="1">INDEX(WW$13:WW108,$B109+1,1)</f>
        <v>0</v>
      </c>
      <c r="WX109" s="535" t="str" cm="1">
        <f t="array" aca="1" ref="WX109" ca="1">INDEX(WX$13:WX108,$B109+1,1)</f>
        <v>-</v>
      </c>
      <c r="WY109" s="535" t="str" cm="1">
        <f t="array" aca="1" ref="WY109" ca="1">INDEX(WY$13:WY108,$B109+1,1)</f>
        <v>-</v>
      </c>
      <c r="WZ109" s="535" t="str" cm="1">
        <f t="array" aca="1" ref="WZ109" ca="1">INDEX(WZ$13:WZ108,$B109+1,1)</f>
        <v>-</v>
      </c>
      <c r="XA109" s="535" t="str" cm="1">
        <f t="array" aca="1" ref="XA109" ca="1">INDEX(XA$13:XA108,$B109+1,1)</f>
        <v>-</v>
      </c>
      <c r="XB109" s="535" t="str" cm="1">
        <f t="array" aca="1" ref="XB109" ca="1">INDEX(XB$13:XB108,$B109+1,1)</f>
        <v>-</v>
      </c>
      <c r="XC109" s="535" t="str" cm="1">
        <f t="array" aca="1" ref="XC109" ca="1">INDEX(XC$13:XC108,$B109+1,1)</f>
        <v>-</v>
      </c>
      <c r="XD109" s="535" t="str" cm="1">
        <f t="array" aca="1" ref="XD109" ca="1">INDEX(XD$13:XD108,$B109+1,1)</f>
        <v>-</v>
      </c>
      <c r="XE109" s="535" t="str" cm="1">
        <f t="array" aca="1" ref="XE109" ca="1">INDEX(XE$13:XE108,$B109+1,1)</f>
        <v>-</v>
      </c>
      <c r="XF109" s="535" t="str" cm="1">
        <f t="array" aca="1" ref="XF109" ca="1">INDEX(XF$13:XF108,$B109+1,1)</f>
        <v>-</v>
      </c>
      <c r="XG109" s="535" t="str" cm="1">
        <f t="array" aca="1" ref="XG109" ca="1">INDEX(XG$13:XG108,$B109+1,1)</f>
        <v>-</v>
      </c>
      <c r="XH109" s="535" t="str" cm="1">
        <f t="array" aca="1" ref="XH109" ca="1">INDEX(XH$13:XH108,$B109+1,1)</f>
        <v>-</v>
      </c>
      <c r="XI109" s="535" t="str" cm="1">
        <f t="array" aca="1" ref="XI109" ca="1">INDEX(XI$13:XI108,$B109+1,1)</f>
        <v>-</v>
      </c>
      <c r="XJ109" s="535" t="str" cm="1">
        <f t="array" aca="1" ref="XJ109" ca="1">INDEX(XJ$13:XJ108,$B109+1,1)</f>
        <v>-</v>
      </c>
      <c r="XK109" s="535" t="str" cm="1">
        <f t="array" aca="1" ref="XK109" ca="1">INDEX(XK$13:XK108,$B109+1,1)</f>
        <v>-</v>
      </c>
      <c r="XL109" s="535" t="str" cm="1">
        <f t="array" aca="1" ref="XL109" ca="1">INDEX(XL$13:XL108,$B109+1,1)</f>
        <v>-</v>
      </c>
      <c r="XM109" s="535" t="str" cm="1">
        <f t="array" aca="1" ref="XM109" ca="1">INDEX(XM$13:XM108,$B109+1,1)</f>
        <v>-</v>
      </c>
      <c r="XN109" s="18"/>
      <c r="XO109" s="411" t="b">
        <f t="shared" ca="1" si="311"/>
        <v>0</v>
      </c>
      <c r="XP109" s="535" t="str" cm="1">
        <f t="array" aca="1" ref="XP109" ca="1">INDEX(XP$13:XP108,$B109+1,1)</f>
        <v>-</v>
      </c>
      <c r="XQ109" s="535" t="str" cm="1">
        <f t="array" aca="1" ref="XQ109" ca="1">INDEX(XQ$13:XQ108,$B109+1,1)</f>
        <v>-</v>
      </c>
      <c r="XR109" s="535" t="str" cm="1">
        <f t="array" aca="1" ref="XR109" ca="1">INDEX(XR$13:XR108,$B109+1,1)</f>
        <v>-</v>
      </c>
      <c r="XS109" s="535" t="str" cm="1">
        <f t="array" aca="1" ref="XS109" ca="1">INDEX(XS$13:XS108,$B109+1,1)</f>
        <v>-</v>
      </c>
      <c r="XT109" s="535" t="str" cm="1">
        <f t="array" aca="1" ref="XT109" ca="1">INDEX(XT$13:XT108,$B109+1,1)</f>
        <v>-</v>
      </c>
      <c r="XU109" s="535" t="str" cm="1">
        <f t="array" aca="1" ref="XU109" ca="1">INDEX(XU$13:XU108,$B109+1,1)</f>
        <v>-</v>
      </c>
      <c r="XV109" s="411">
        <f t="shared" ca="1" si="312"/>
        <v>0.35</v>
      </c>
      <c r="XW109" s="535" cm="1">
        <f t="array" aca="1" ref="XW109" ca="1">INDEX(XW$13:XW108,$B109+1,1)</f>
        <v>0</v>
      </c>
      <c r="XX109" s="535" cm="1">
        <f t="array" aca="1" ref="XX109" ca="1">INDEX(XX$13:XX108,$B109+1,1)</f>
        <v>0</v>
      </c>
      <c r="XY109" s="535" cm="1">
        <f t="array" aca="1" ref="XY109" ca="1">INDEX(XY$13:XY108,$B109+1,1)</f>
        <v>1</v>
      </c>
      <c r="XZ109" s="535" cm="1">
        <f t="array" aca="1" ref="XZ109" ca="1">INDEX(XZ$13:XZ108,$B109+1,1)</f>
        <v>0</v>
      </c>
      <c r="YA109" s="535" t="str" cm="1">
        <f t="array" aca="1" ref="YA109" ca="1">INDEX(YA$13:YA108,$B109+1,1)</f>
        <v>-</v>
      </c>
      <c r="YB109" s="545" cm="1">
        <f t="array" aca="1" ref="YB109" ca="1">INDEX(i.AgeJ,$AD109,1)</f>
        <v>0</v>
      </c>
      <c r="YC109" s="535" t="str" cm="1">
        <f t="array" aca="1" ref="YC109" ca="1">INDEX(YC$13:YC108,$B109+1,1)</f>
        <v>-</v>
      </c>
      <c r="YD109" s="411" t="str">
        <f t="shared" si="313"/>
        <v>-</v>
      </c>
      <c r="YE109" s="411" t="str">
        <f t="shared" si="313"/>
        <v>-</v>
      </c>
      <c r="YF109" s="535" t="str" cm="1">
        <f t="array" aca="1" ref="YF109" ca="1">INDEX(YF$13:YF108,$B109+1,1)</f>
        <v>-</v>
      </c>
      <c r="YG109" s="535" t="str" cm="1">
        <f t="array" aca="1" ref="YG109" ca="1">INDEX(YG$13:YG108,$B109+1,1)</f>
        <v>-</v>
      </c>
      <c r="YH109" s="535" t="str" cm="1">
        <f t="array" aca="1" ref="YH109" ca="1">INDEX(YH$13:YH108,$B109+1,1)</f>
        <v>-</v>
      </c>
      <c r="YI109" s="535" t="str" cm="1">
        <f t="array" aca="1" ref="YI109" ca="1">INDEX(YI$13:YI108,$B109+1,1)</f>
        <v>-</v>
      </c>
      <c r="YJ109" s="535" t="str" cm="1">
        <f t="array" aca="1" ref="YJ109" ca="1">INDEX(YJ$13:YJ108,$B109+1,1)</f>
        <v>-</v>
      </c>
      <c r="YK109" s="535" t="b" cm="1">
        <f t="array" aca="1" ref="YK109" ca="1">INDEX(YK$13:YK108,$B109+1,1)</f>
        <v>1</v>
      </c>
      <c r="YL109" s="535" t="str" cm="1">
        <f t="array" aca="1" ref="YL109" ca="1">INDEX(YL$13:YL108,$B109+1,1)</f>
        <v>-</v>
      </c>
      <c r="YM109" s="535" cm="1">
        <f t="array" aca="1" ref="YM109" ca="1">INDEX(YM$13:YM108,$B109+1,1)</f>
        <v>0</v>
      </c>
      <c r="YN109" s="535" cm="1">
        <f t="array" aca="1" ref="YN109" ca="1">INDEX(YN$13:YN108,$B109+1,1)</f>
        <v>0</v>
      </c>
      <c r="YO109" s="535" cm="1">
        <f t="array" aca="1" ref="YO109" ca="1">INDEX(YO$13:YO108,$B109+1,1)</f>
        <v>0</v>
      </c>
      <c r="YP109" s="18"/>
      <c r="YQ109" s="411">
        <f t="shared" si="314"/>
        <v>50</v>
      </c>
      <c r="YR109" s="411">
        <f t="shared" si="314"/>
        <v>50</v>
      </c>
      <c r="YS109" s="411">
        <f t="shared" si="314"/>
        <v>50</v>
      </c>
      <c r="YT109" s="411">
        <f t="shared" si="314"/>
        <v>50</v>
      </c>
      <c r="YU109" s="535" cm="1">
        <f t="array" aca="1" ref="YU109" ca="1">INDEX(YU$13:YU108,$B109+1,1)</f>
        <v>1</v>
      </c>
      <c r="YV109" s="535" cm="1">
        <f t="array" aca="1" ref="YV109" ca="1">INDEX(YV$13:YV108,$B109+1,1)</f>
        <v>1</v>
      </c>
      <c r="YW109" s="535" cm="1">
        <f t="array" aca="1" ref="YW109" ca="1">INDEX(YW$13:YW108,$B109+1,1)</f>
        <v>1</v>
      </c>
      <c r="YX109" s="535" cm="1">
        <f t="array" aca="1" ref="YX109" ca="1">INDEX(YX$13:YX108,$B109+1,1)</f>
        <v>1</v>
      </c>
      <c r="YY109" s="535" t="str" cm="1">
        <f t="array" aca="1" ref="YY109" ca="1">INDEX(YY$13:YY108,$B109+1,1)</f>
        <v>-</v>
      </c>
      <c r="YZ109" s="535" t="str" cm="1">
        <f t="array" aca="1" ref="YZ109" ca="1">INDEX(YZ$13:YZ108,$B109+1,1)</f>
        <v>-</v>
      </c>
      <c r="ZA109" s="535" t="str" cm="1">
        <f t="array" aca="1" ref="ZA109" ca="1">INDEX(ZA$13:ZA108,$B109+1,1)</f>
        <v>-</v>
      </c>
      <c r="ZB109" s="535" t="str" cm="1">
        <f t="array" aca="1" ref="ZB109" ca="1">INDEX(ZB$13:ZB108,$B109+1,1)</f>
        <v>-</v>
      </c>
      <c r="ZC109" s="535" t="str" cm="1">
        <f t="array" aca="1" ref="ZC109" ca="1">INDEX(ZC$13:ZC108,$B109+1,1)</f>
        <v>-</v>
      </c>
      <c r="ZD109" s="18"/>
      <c r="ZE109" s="411">
        <f t="shared" ca="1" si="315"/>
        <v>1</v>
      </c>
      <c r="ZF109" s="18"/>
      <c r="ZG109" s="535" t="str" cm="1">
        <f t="array" aca="1" ref="ZG109" ca="1">INDEX(ZG$13:ZG108,$B109+1,1)</f>
        <v>-</v>
      </c>
      <c r="ZH109" s="535" t="str" cm="1">
        <f t="array" aca="1" ref="ZH109" ca="1">INDEX(ZH$13:ZH108,$B109+1,1)</f>
        <v>-</v>
      </c>
      <c r="ZI109" s="535" t="str" cm="1">
        <f t="array" aca="1" ref="ZI109" ca="1">INDEX(ZI$13:ZI108,$B109+1,1)</f>
        <v>-</v>
      </c>
      <c r="ZJ109" s="535" t="str" cm="1">
        <f t="array" aca="1" ref="ZJ109" ca="1">INDEX(ZJ$13:ZJ108,$B109+1,1)</f>
        <v>-</v>
      </c>
      <c r="ZK109" s="535" t="str" cm="1">
        <f t="array" aca="1" ref="ZK109" ca="1">INDEX(ZK$13:ZK108,$B109+1,1)</f>
        <v>-</v>
      </c>
      <c r="ZL109" s="535" t="str" cm="1">
        <f t="array" aca="1" ref="ZL109" ca="1">INDEX(ZL$13:ZL108,$B109+1,1)</f>
        <v>-</v>
      </c>
      <c r="ZM109" s="535" t="str" cm="1">
        <f t="array" aca="1" ref="ZM109" ca="1">INDEX(ZM$13:ZM108,$B109+1,1)</f>
        <v>-</v>
      </c>
      <c r="ZN109" s="535" t="str" cm="1">
        <f t="array" aca="1" ref="ZN109" ca="1">INDEX(ZN$13:ZN108,$B109+1,1)</f>
        <v>-</v>
      </c>
      <c r="ZO109" s="543">
        <f t="shared" ca="1" si="316"/>
        <v>652</v>
      </c>
      <c r="ZP109" s="543">
        <f t="shared" ca="1" si="316"/>
        <v>686</v>
      </c>
      <c r="ZQ109" s="543">
        <f t="shared" ca="1" si="316"/>
        <v>721</v>
      </c>
      <c r="ZR109" s="459">
        <f t="shared" ca="1" si="317"/>
        <v>469</v>
      </c>
      <c r="ZS109" s="459">
        <f t="shared" ca="1" si="317"/>
        <v>504</v>
      </c>
      <c r="ZT109" s="459">
        <f t="shared" ca="1" si="317"/>
        <v>539</v>
      </c>
      <c r="ZU109" s="459">
        <f t="shared" ca="1" si="318"/>
        <v>385</v>
      </c>
      <c r="ZV109" s="459">
        <f t="shared" ca="1" si="318"/>
        <v>420</v>
      </c>
      <c r="ZW109" s="459">
        <f t="shared" ca="1" si="318"/>
        <v>455</v>
      </c>
      <c r="ZX109" s="535" t="str" cm="1">
        <f t="array" aca="1" ref="ZX109" ca="1">INDEX(ZX$13:ZX108,$B109+1,1)</f>
        <v>-</v>
      </c>
      <c r="ZY109" s="535" t="str" cm="1">
        <f t="array" aca="1" ref="ZY109" ca="1">INDEX(ZY$13:ZY108,$B109+1,1)</f>
        <v>-</v>
      </c>
      <c r="ZZ109" s="535" t="str" cm="1">
        <f t="array" aca="1" ref="ZZ109" ca="1">INDEX(ZZ$13:ZZ108,$B109+1,1)</f>
        <v>-</v>
      </c>
      <c r="AAA109" s="535" t="str" cm="1">
        <f t="array" aca="1" ref="AAA109" ca="1">INDEX(AAA$13:AAA108,$B109+1,1)</f>
        <v>-</v>
      </c>
      <c r="AAB109" s="535" t="str" cm="1">
        <f t="array" aca="1" ref="AAB109" ca="1">INDEX(AAB$13:AAB108,$B109+1,1)</f>
        <v>-</v>
      </c>
      <c r="AAC109" s="535" t="str" cm="1">
        <f t="array" aca="1" ref="AAC109" ca="1">INDEX(AAC$13:AAC108,$B109+1,1)</f>
        <v>-</v>
      </c>
      <c r="AAD109" s="535" t="str" cm="1">
        <f t="array" aca="1" ref="AAD109" ca="1">INDEX(AAD$13:AAD108,$B109+1,1)</f>
        <v>-</v>
      </c>
      <c r="AAE109" s="535" t="str" cm="1">
        <f t="array" aca="1" ref="AAE109" ca="1">INDEX(AAE$13:AAE108,$B109+1,1)</f>
        <v>-</v>
      </c>
      <c r="AAF109" s="535" t="str" cm="1">
        <f t="array" aca="1" ref="AAF109" ca="1">INDEX(AAF$13:AAF108,$B109+1,1)</f>
        <v>-</v>
      </c>
      <c r="AAG109" s="535" t="str" cm="1">
        <f t="array" aca="1" ref="AAG109" ca="1">INDEX(AAG$13:AAG108,$B109+1,1)</f>
        <v>-</v>
      </c>
      <c r="AAH109" s="535" t="str" cm="1">
        <f t="array" aca="1" ref="AAH109" ca="1">INDEX(AAH$13:AAH108,$B109+1,1)</f>
        <v>-</v>
      </c>
      <c r="AAI109" s="535" t="str" cm="1">
        <f t="array" aca="1" ref="AAI109" ca="1">INDEX(AAI$13:AAI108,$B109+1,1)</f>
        <v>-</v>
      </c>
      <c r="AAJ109" s="535" t="str" cm="1">
        <f t="array" aca="1" ref="AAJ109" ca="1">INDEX(AAJ$13:AAJ108,$B109+1,1)</f>
        <v>-</v>
      </c>
      <c r="AAK109" s="535" t="str" cm="1">
        <f t="array" aca="1" ref="AAK109" ca="1">INDEX(AAK$13:AAK108,$B109+1,1)</f>
        <v>-</v>
      </c>
      <c r="AAL109" s="535" cm="1">
        <f t="array" aca="1" ref="AAL109" ca="1">INDEX(AAL$13:AAL108,$B109+1,1)</f>
        <v>0</v>
      </c>
      <c r="AAM109" s="535" t="str" cm="1">
        <f t="array" aca="1" ref="AAM109" ca="1">INDEX(AAM$13:AAM108,$B109+1,1)</f>
        <v>-</v>
      </c>
      <c r="AAN109" s="535" t="str" cm="1">
        <f t="array" aca="1" ref="AAN109" ca="1">INDEX(AAN$13:AAN108,$B109+1,1)</f>
        <v>-</v>
      </c>
      <c r="AAO109" s="535" t="str" cm="1">
        <f t="array" aca="1" ref="AAO109" ca="1">INDEX(AAO$13:AAO108,$B109+1,1)</f>
        <v>-</v>
      </c>
      <c r="AAP109" s="535" t="str" cm="1">
        <f t="array" aca="1" ref="AAP109" ca="1">INDEX(AAP$13:AAP108,$B109+1,1)</f>
        <v>-</v>
      </c>
      <c r="AAQ109" s="535" t="str" cm="1">
        <f t="array" aca="1" ref="AAQ109" ca="1">INDEX(AAQ$13:AAQ108,$B109+1,1)</f>
        <v>-</v>
      </c>
      <c r="AAR109" s="535" cm="1">
        <f t="array" aca="1" ref="AAR109" ca="1">INDEX(AAR$13:AAR108,$B109+1,1)</f>
        <v>0</v>
      </c>
      <c r="AAS109" s="535" t="str" cm="1">
        <f t="array" aca="1" ref="AAS109" ca="1">INDEX(AAS$13:AAS108,$B109+1,1)</f>
        <v>-</v>
      </c>
      <c r="AAT109" s="535" t="str" cm="1">
        <f t="array" aca="1" ref="AAT109" ca="1">INDEX(AAT$13:AAT108,$B109+1,1)</f>
        <v>-</v>
      </c>
      <c r="AAU109" s="535" t="str" cm="1">
        <f t="array" aca="1" ref="AAU109" ca="1">INDEX(AAU$13:AAU108,$B109+1,1)</f>
        <v>-</v>
      </c>
      <c r="AAV109" s="535" cm="1">
        <f t="array" aca="1" ref="AAV109" ca="1">INDEX(AAV$13:AAV108,$B109+1,1)</f>
        <v>1</v>
      </c>
      <c r="AAW109" s="535" cm="1">
        <f t="array" aca="1" ref="AAW109" ca="1">INDEX(AAW$13:AAW108,$B109+1,1)</f>
        <v>1</v>
      </c>
      <c r="AAX109" s="535" t="str" cm="1">
        <f t="array" aca="1" ref="AAX109" ca="1">INDEX(AAX$13:AAX108,$B109+1,1)</f>
        <v>-</v>
      </c>
      <c r="AAY109" s="535" t="str" cm="1">
        <f t="array" aca="1" ref="AAY109" ca="1">INDEX(AAY$13:AAY108,$B109+1,1)</f>
        <v>-</v>
      </c>
      <c r="AAZ109" s="535" t="str" cm="1">
        <f t="array" aca="1" ref="AAZ109" ca="1">INDEX(AAZ$13:AAZ108,$B109+1,1)</f>
        <v>-</v>
      </c>
      <c r="ABA109" s="535" t="str" cm="1">
        <f t="array" aca="1" ref="ABA109" ca="1">INDEX(ABA$13:ABA108,$B109+1,1)</f>
        <v>-</v>
      </c>
      <c r="ABB109" s="535" t="str" cm="1">
        <f t="array" aca="1" ref="ABB109" ca="1">INDEX(ABB$13:ABB108,$B109+1,1)</f>
        <v>-</v>
      </c>
      <c r="ABC109" s="535" t="str" cm="1">
        <f t="array" aca="1" ref="ABC109" ca="1">INDEX(ABC$13:ABC108,$B109+1,1)</f>
        <v>-</v>
      </c>
      <c r="ABD109" s="535" t="str" cm="1">
        <f t="array" aca="1" ref="ABD109" ca="1">INDEX(ABD$13:ABD108,$B109+1,1)</f>
        <v>-</v>
      </c>
      <c r="ABE109" s="535" t="str" cm="1">
        <f t="array" aca="1" ref="ABE109" ca="1">INDEX(ABE$13:ABE108,$B109+1,1)</f>
        <v>-</v>
      </c>
      <c r="ABF109" s="535" t="str" cm="1">
        <f t="array" aca="1" ref="ABF109" ca="1">INDEX(ABF$13:ABF108,$B109+1,1)</f>
        <v>-</v>
      </c>
      <c r="ABG109" s="535" t="str" cm="1">
        <f t="array" aca="1" ref="ABG109" ca="1">INDEX(ABG$13:ABG108,$B109+1,1)</f>
        <v>-</v>
      </c>
      <c r="ABH109" s="535" t="str" cm="1">
        <f t="array" aca="1" ref="ABH109" ca="1">INDEX(ABH$13:ABH108,$B109+1,1)</f>
        <v>-</v>
      </c>
      <c r="ABI109" s="535" t="str" cm="1">
        <f t="array" aca="1" ref="ABI109" ca="1">INDEX(ABI$13:ABI108,$B109+1,1)</f>
        <v>-</v>
      </c>
      <c r="ABJ109" s="535" t="str" cm="1">
        <f t="array" aca="1" ref="ABJ109" ca="1">INDEX(ABJ$13:ABJ108,$B109+1,1)</f>
        <v>-</v>
      </c>
      <c r="ABK109" s="18"/>
      <c r="ABL109" s="545" t="str">
        <f t="shared" ca="1" si="439"/>
        <v>-</v>
      </c>
      <c r="ABM109" s="545" t="str">
        <f t="shared" ca="1" si="439"/>
        <v>-</v>
      </c>
      <c r="ABN109" s="545" t="str">
        <f t="shared" ca="1" si="439"/>
        <v>-</v>
      </c>
      <c r="ABO109" s="545" t="str">
        <f t="shared" ca="1" si="439"/>
        <v>-</v>
      </c>
      <c r="ABP109" s="545" t="str">
        <f t="shared" ca="1" si="439"/>
        <v>-</v>
      </c>
      <c r="ABQ109" s="545" t="str">
        <f t="shared" ca="1" si="417"/>
        <v>-</v>
      </c>
      <c r="ABR109" s="545" t="str">
        <f t="shared" ca="1" si="417"/>
        <v>-</v>
      </c>
      <c r="ABS109" s="545" t="str">
        <f t="shared" ca="1" si="417"/>
        <v>-</v>
      </c>
      <c r="ABT109" s="545" t="str">
        <f t="shared" ca="1" si="417"/>
        <v>-</v>
      </c>
      <c r="ABU109" s="545" t="str">
        <f t="shared" ca="1" si="417"/>
        <v>-</v>
      </c>
      <c r="ABV109" s="545" t="str">
        <f t="shared" ca="1" si="417"/>
        <v>-</v>
      </c>
      <c r="ABW109" s="545" t="str">
        <f t="shared" ca="1" si="417"/>
        <v>-</v>
      </c>
      <c r="ABX109" s="545" t="str">
        <f t="shared" ca="1" si="417"/>
        <v>-</v>
      </c>
      <c r="ABY109" s="545" t="str">
        <f t="shared" ca="1" si="417"/>
        <v>-</v>
      </c>
      <c r="ABZ109" s="545" t="str">
        <f t="shared" ca="1" si="417"/>
        <v>-</v>
      </c>
      <c r="ACA109" s="545" t="str">
        <f t="shared" ca="1" si="418"/>
        <v>-</v>
      </c>
      <c r="ACB109" s="545" t="str">
        <f t="shared" ca="1" si="418"/>
        <v>-</v>
      </c>
      <c r="ACC109" s="545" t="b">
        <f t="shared" ca="1" si="418"/>
        <v>1</v>
      </c>
      <c r="ACD109" s="545" t="str">
        <f t="shared" ca="1" si="418"/>
        <v>-</v>
      </c>
      <c r="ACE109" s="545" t="str">
        <f t="shared" ca="1" si="418"/>
        <v>-</v>
      </c>
      <c r="ACF109" s="545" t="str">
        <f t="shared" ca="1" si="418"/>
        <v>-</v>
      </c>
      <c r="ACG109" s="545" t="str">
        <f t="shared" ca="1" si="418"/>
        <v>-</v>
      </c>
      <c r="ACH109" s="545" t="str">
        <f t="shared" ca="1" si="418"/>
        <v>-</v>
      </c>
      <c r="ACI109" s="545" t="str">
        <f t="shared" ca="1" si="418"/>
        <v>-</v>
      </c>
      <c r="ACJ109" s="545" t="str">
        <f t="shared" ca="1" si="418"/>
        <v>-</v>
      </c>
      <c r="ACK109" s="545" t="str">
        <f t="shared" ca="1" si="419"/>
        <v>-</v>
      </c>
      <c r="ACL109" s="545" t="str">
        <f t="shared" ca="1" si="419"/>
        <v>-</v>
      </c>
      <c r="ACM109" s="545" t="str">
        <f t="shared" ca="1" si="419"/>
        <v>-</v>
      </c>
      <c r="ACN109" s="545" t="str">
        <f t="shared" ca="1" si="419"/>
        <v>-</v>
      </c>
      <c r="ACO109" s="545" t="str">
        <f t="shared" ca="1" si="419"/>
        <v>-</v>
      </c>
      <c r="ACP109" s="545" t="str">
        <f t="shared" ca="1" si="419"/>
        <v>-</v>
      </c>
      <c r="ACQ109" s="545" t="str">
        <f t="shared" ca="1" si="419"/>
        <v>-</v>
      </c>
      <c r="ACR109" s="545" t="str">
        <f t="shared" ca="1" si="419"/>
        <v>-</v>
      </c>
      <c r="ACS109" s="545" t="str">
        <f t="shared" ca="1" si="419"/>
        <v>-</v>
      </c>
      <c r="ACT109" s="545" t="str">
        <f t="shared" ca="1" si="419"/>
        <v>-</v>
      </c>
      <c r="ACU109" s="545" t="b">
        <f t="shared" ca="1" si="420"/>
        <v>1</v>
      </c>
      <c r="ACV109" s="545" t="str">
        <f t="shared" ca="1" si="420"/>
        <v>-</v>
      </c>
      <c r="ACW109" s="545" t="str">
        <f t="shared" ca="1" si="420"/>
        <v>-</v>
      </c>
      <c r="ACX109" s="545" t="str">
        <f t="shared" ca="1" si="420"/>
        <v>-</v>
      </c>
      <c r="ACY109" s="545" t="str">
        <f t="shared" ca="1" si="420"/>
        <v>-</v>
      </c>
      <c r="ACZ109" s="545" t="str">
        <f t="shared" ca="1" si="420"/>
        <v>-</v>
      </c>
      <c r="ADA109" s="545" t="str">
        <f t="shared" ca="1" si="420"/>
        <v>-</v>
      </c>
      <c r="ADB109" s="545" t="str">
        <f t="shared" ca="1" si="420"/>
        <v>-</v>
      </c>
      <c r="ADC109" s="545" t="str">
        <f t="shared" ca="1" si="420"/>
        <v>-</v>
      </c>
      <c r="ADD109" s="545" t="str">
        <f t="shared" ca="1" si="420"/>
        <v>-</v>
      </c>
      <c r="ADE109" s="545" t="str">
        <f t="shared" ca="1" si="421"/>
        <v>-</v>
      </c>
      <c r="ADF109" s="545" t="str">
        <f t="shared" ca="1" si="421"/>
        <v>-</v>
      </c>
      <c r="ADG109" s="545" t="str">
        <f t="shared" ca="1" si="421"/>
        <v>-</v>
      </c>
      <c r="ADH109" s="545" t="str">
        <f t="shared" ca="1" si="421"/>
        <v>-</v>
      </c>
      <c r="ADI109" s="545" t="str">
        <f t="shared" ca="1" si="421"/>
        <v>-</v>
      </c>
      <c r="ADJ109" s="545" t="str">
        <f t="shared" ca="1" si="421"/>
        <v>-</v>
      </c>
      <c r="ADK109" s="545" t="str">
        <f t="shared" ca="1" si="421"/>
        <v>-</v>
      </c>
      <c r="ADL109" s="545" t="str">
        <f t="shared" ca="1" si="421"/>
        <v>-</v>
      </c>
      <c r="ADM109" s="545" t="b">
        <f t="shared" ca="1" si="421"/>
        <v>1</v>
      </c>
      <c r="ADN109" s="545" t="str">
        <f t="shared" ca="1" si="421"/>
        <v>-</v>
      </c>
      <c r="ADO109" s="545" t="str">
        <f t="shared" ca="1" si="422"/>
        <v>-</v>
      </c>
      <c r="ADP109" s="545" t="str">
        <f t="shared" ca="1" si="422"/>
        <v>-</v>
      </c>
      <c r="ADQ109" s="545" t="str">
        <f t="shared" ca="1" si="422"/>
        <v>-</v>
      </c>
      <c r="ADR109" s="545" t="str">
        <f t="shared" ca="1" si="422"/>
        <v>-</v>
      </c>
      <c r="ADS109" s="545" t="str">
        <f t="shared" ca="1" si="422"/>
        <v>-</v>
      </c>
      <c r="ADT109" s="545" t="str">
        <f t="shared" ca="1" si="422"/>
        <v>-</v>
      </c>
      <c r="ADU109" s="545" t="str">
        <f t="shared" ca="1" si="422"/>
        <v>-</v>
      </c>
      <c r="ADV109" s="545" t="str">
        <f t="shared" ca="1" si="422"/>
        <v>-</v>
      </c>
      <c r="ADW109" s="545" t="str">
        <f t="shared" ca="1" si="422"/>
        <v>-</v>
      </c>
      <c r="ADX109" s="545" t="str">
        <f t="shared" ca="1" si="422"/>
        <v>-</v>
      </c>
      <c r="ADY109" s="545" t="str">
        <f t="shared" ca="1" si="423"/>
        <v>-</v>
      </c>
      <c r="ADZ109" s="545" t="str">
        <f t="shared" ca="1" si="423"/>
        <v>-</v>
      </c>
      <c r="AEA109" s="545" t="str">
        <f t="shared" ca="1" si="423"/>
        <v>-</v>
      </c>
      <c r="AEB109" s="545" t="str">
        <f t="shared" ca="1" si="423"/>
        <v>-</v>
      </c>
      <c r="AEC109" s="545" t="str">
        <f t="shared" ca="1" si="423"/>
        <v>-</v>
      </c>
      <c r="AED109" s="545" t="str">
        <f t="shared" ca="1" si="423"/>
        <v>-</v>
      </c>
      <c r="AEE109" s="545" t="b">
        <f t="shared" ca="1" si="423"/>
        <v>1</v>
      </c>
      <c r="AEF109" s="545" t="str">
        <f t="shared" ca="1" si="423"/>
        <v>-</v>
      </c>
      <c r="AEG109" s="545" t="str">
        <f t="shared" ca="1" si="423"/>
        <v>-</v>
      </c>
      <c r="AEH109" s="545" t="str">
        <f t="shared" ca="1" si="423"/>
        <v>-</v>
      </c>
      <c r="AEI109" s="545" t="str">
        <f t="shared" ca="1" si="424"/>
        <v>-</v>
      </c>
      <c r="AEJ109" s="545" t="str">
        <f t="shared" ca="1" si="424"/>
        <v>-</v>
      </c>
      <c r="AEK109" s="545" t="str">
        <f t="shared" ca="1" si="424"/>
        <v>-</v>
      </c>
      <c r="AEL109" s="545" t="str">
        <f t="shared" ca="1" si="424"/>
        <v>-</v>
      </c>
      <c r="AEM109" s="545" t="str">
        <f t="shared" ca="1" si="424"/>
        <v>-</v>
      </c>
      <c r="AEN109" s="545" t="str">
        <f t="shared" ca="1" si="424"/>
        <v>-</v>
      </c>
      <c r="AEO109" s="545" t="str">
        <f t="shared" ca="1" si="424"/>
        <v>-</v>
      </c>
      <c r="AEP109" s="545" t="str">
        <f t="shared" ca="1" si="424"/>
        <v>-</v>
      </c>
      <c r="AEQ109" s="545" t="str">
        <f t="shared" ca="1" si="424"/>
        <v>-</v>
      </c>
      <c r="AER109" s="545" t="str">
        <f t="shared" ca="1" si="424"/>
        <v>-</v>
      </c>
      <c r="AES109" s="545" t="str">
        <f t="shared" ca="1" si="425"/>
        <v>-</v>
      </c>
      <c r="AET109" s="545" t="str">
        <f t="shared" ca="1" si="425"/>
        <v>-</v>
      </c>
      <c r="AEU109" s="545" t="str">
        <f t="shared" ca="1" si="425"/>
        <v>-</v>
      </c>
      <c r="AEV109" s="545" t="str">
        <f t="shared" ca="1" si="425"/>
        <v>-</v>
      </c>
      <c r="AEW109" s="545" t="b">
        <f t="shared" ca="1" si="425"/>
        <v>1</v>
      </c>
      <c r="AEX109" s="535" cm="1">
        <f t="array" aca="1" ref="AEX109" ca="1">INDEX(AEX$13:AEX108,$B109+1,1)</f>
        <v>0</v>
      </c>
      <c r="AEY109" s="483">
        <v>0</v>
      </c>
    </row>
    <row r="110" spans="1:831" outlineLevel="2">
      <c r="A110" s="18">
        <f t="shared" si="221"/>
        <v>97</v>
      </c>
      <c r="B110" s="191">
        <f t="shared" ca="1" si="343"/>
        <v>51</v>
      </c>
      <c r="C110" s="458">
        <f t="shared" ca="1" si="225"/>
        <v>1200</v>
      </c>
      <c r="D110" s="119" t="str">
        <f t="shared" ca="1" si="226"/>
        <v>GSW</v>
      </c>
      <c r="E110" t="b">
        <v>0</v>
      </c>
      <c r="F110" t="b">
        <v>0</v>
      </c>
      <c r="G110" t="b">
        <f t="shared" si="447"/>
        <v>0</v>
      </c>
      <c r="H110" s="191">
        <f t="shared" ca="1" si="338"/>
        <v>46</v>
      </c>
      <c r="I110" s="535" cm="1">
        <f t="array" aca="1" ref="I110" ca="1">INDEX(I$13:I109,$B110+1,1)</f>
        <v>1</v>
      </c>
      <c r="J110" s="535" cm="1">
        <f t="array" aca="1" ref="J110" ca="1">INDEX(J$13:J109,$B110+1,1)</f>
        <v>0</v>
      </c>
      <c r="K110" s="535" cm="1">
        <f t="array" aca="1" ref="K110" ca="1">INDEX(K$13:K109,$B110+1,1)</f>
        <v>1</v>
      </c>
      <c r="L110" s="535" cm="1">
        <f t="array" aca="1" ref="L110" ca="1">INDEX(L$13:L109,$B110+1,1)</f>
        <v>2</v>
      </c>
      <c r="M110" s="535" cm="1">
        <f t="array" aca="1" ref="M110" ca="1">INDEX(M$13:M109,$B110+1,1)</f>
        <v>4</v>
      </c>
      <c r="N110" s="535" cm="1">
        <f t="array" aca="1" ref="N110" ca="1">INDEX(N$13:N109,$B110+1,1)</f>
        <v>3</v>
      </c>
      <c r="O110" s="535" cm="1">
        <f t="array" aca="1" ref="O110" ca="1">INDEX(O$13:O109,$B110+1,1)</f>
        <v>2</v>
      </c>
      <c r="P110" s="535" cm="1">
        <f t="array" aca="1" ref="P110" ca="1">INDEX(P$13:P109,$B110+1,1)</f>
        <v>0</v>
      </c>
      <c r="Q110" s="535" cm="1">
        <f t="array" aca="1" ref="Q110" ca="1">INDEX(Q$13:Q109,$B110+1,1)</f>
        <v>1</v>
      </c>
      <c r="R110" s="535" cm="1">
        <f t="array" aca="1" ref="R110" ca="1">INDEX(R$13:R109,$B110+1,1)</f>
        <v>1</v>
      </c>
      <c r="S110" s="535" cm="1">
        <f t="array" aca="1" ref="S110" ca="1">INDEX(S$13:S109,$B110+1,1)</f>
        <v>1</v>
      </c>
      <c r="T110" s="411">
        <f t="shared" ca="1" si="228"/>
        <v>2</v>
      </c>
      <c r="U110" s="411">
        <f t="shared" ca="1" si="228"/>
        <v>2</v>
      </c>
      <c r="V110" s="411">
        <f t="shared" ca="1" si="229"/>
        <v>2</v>
      </c>
      <c r="W110" s="777" t="b">
        <f t="shared" ca="1" si="230"/>
        <v>1</v>
      </c>
      <c r="X110" s="777" t="b">
        <f t="shared" ca="1" si="230"/>
        <v>1</v>
      </c>
      <c r="Y110" s="777" t="b">
        <f t="shared" ca="1" si="230"/>
        <v>1</v>
      </c>
      <c r="Z110" s="796" t="b" cm="1">
        <f t="array" aca="1" ref="Z110" ca="1">INDEX(Z$13:Z109,$B110+1,1)</f>
        <v>0</v>
      </c>
      <c r="AA110" s="411">
        <f t="shared" ca="1" si="328"/>
        <v>6</v>
      </c>
      <c r="AB110" s="411">
        <f t="shared" ca="1" si="231"/>
        <v>6</v>
      </c>
      <c r="AC110" s="535" cm="1">
        <f t="array" aca="1" ref="AC110" ca="1">INDEX(AC$13:AC109,$B110+1,1)</f>
        <v>6</v>
      </c>
      <c r="AD110" s="535" cm="1">
        <f t="array" aca="1" ref="AD110" ca="1">INDEX(AD$13:AD109,$B110+1,1)</f>
        <v>6</v>
      </c>
      <c r="AE110" s="535" cm="1">
        <f t="array" aca="1" ref="AE110" ca="1">INDEX(AE$13:AE109,$B110+1,1)</f>
        <v>0</v>
      </c>
      <c r="AF110" s="535" cm="1">
        <f t="array" aca="1" ref="AF110" ca="1">INDEX(AF$13:AF109,$B110+1,1)</f>
        <v>0</v>
      </c>
      <c r="AG110" s="535" cm="1">
        <f t="array" aca="1" ref="AG110" ca="1">INDEX(AG$13:AG109,$B110+1,1)</f>
        <v>0</v>
      </c>
      <c r="AH110" s="535" cm="1">
        <f t="array" aca="1" ref="AH110" ca="1">INDEX(AH$13:AH109,$B110+1,1)</f>
        <v>0</v>
      </c>
      <c r="AI110" s="87">
        <f t="shared" ca="1" si="350"/>
        <v>2</v>
      </c>
      <c r="AJ110" s="87">
        <f ca="1">INDEX(CHOOSE($N110,DataAutumn!i.AdultDrys,DataWinter!i.AdultDrys,DataSpring!i.AdultDrys),1,$T110)</f>
        <v>1</v>
      </c>
      <c r="AK110" s="535" cm="1">
        <f t="array" aca="1" ref="AK110" ca="1">INDEX(AK$13:AK109,$B110+1,1)</f>
        <v>2</v>
      </c>
      <c r="AL110" s="535" cm="1">
        <f t="array" aca="1" ref="AL110" ca="1">INDEX(AL$13:AL109,$B110+1,1)</f>
        <v>0</v>
      </c>
      <c r="AM110" s="535" cm="1">
        <f t="array" aca="1" ref="AM110" ca="1">INDEX(AM$13:AM109,$B110+1,1)</f>
        <v>2</v>
      </c>
      <c r="AN110" s="111"/>
      <c r="AO110" s="111"/>
      <c r="AP110" s="111"/>
      <c r="AQ110" s="111"/>
      <c r="AR110" s="111"/>
      <c r="AS110" s="111"/>
      <c r="AT110" s="111"/>
      <c r="AU110" s="111"/>
      <c r="AV110" s="111"/>
      <c r="AW110" s="111"/>
      <c r="AX110" s="111"/>
      <c r="AY110" s="111"/>
      <c r="AZ110" s="111" t="s">
        <v>1713</v>
      </c>
      <c r="BA110" s="312" t="str">
        <f ca="1">LEFT(BA109,LEN($BA$57))     &amp;    TEXT($H110," 00000 ")        &amp;      INDEX(i.ModelStructure,$I110,1)    &amp;" "
&amp; $D110                &amp;    " Past" &amp; TEXT($XV110,"??0%;;??0%;    ") &amp; IF($DK110=0," SFM","")&amp;IF($DK110=1," MFM","")&amp;IF($DK110=7," Mat","")&amp;IF($DQ110=TRUE,"&amp;BBT","    ")              &amp;      " TOL"&amp;INDEX(i.TOL_Desc,1,$N110)
&amp; " Scan"&amp;$AK110       &amp;    CHOOSE($K110+1," CFS"," GFS"," NFS")
&amp; " RR"&amp;TEXT(SUM($FD110:$FE110),"+00%;-00%;    ;@")
&amp; " EL"&amp;IF($EZ110="-","_Opt",TEXT($EZ110,"000%"))
&amp; " Emptys_"&amp;CHOOSE($AI110,"Free  ","Retain","Sell  ","Single")
&amp; " ("&amp;IF(OR($ZH110,AND($ZH110="-",$DD110)),"P","E")   &amp;IF(OR($ZJ110,AND($ZJ110="-",$DE110)),"T","t")        &amp;     "_F"&amp;IF($AAG110&lt;&gt;FALSE,3,0)+COUNTIF($ZY110:$AAC110,TRUE)+COUNTIF($BV110:$BW110,"&gt;0")&amp;IF($AAE110&lt;&gt;FALSE,3,0)+COUNTIF($BV110:$BW110,"&gt;0")&amp;"N"&amp;IF($AAJ110&lt;&gt;"-",$AAJ110,$DI110)&amp;IF($AAK110&lt;&gt;"-",$AAK110,$DJ110)&amp;"L"&amp;$AAV110&amp;$AAW110&amp;")"</f>
        <v>GHG 00046 SE GSW Past 35% MFM     TOLSpr Scan2 GFS RR+01% EL000% Emptys_Retain (PT_F33N11L11)</v>
      </c>
      <c r="BB110" s="8" t="str">
        <f ca="1">IF(COUNTIF($BA$13:$BA110,$BA110)=1,"-","Dup")</f>
        <v>-</v>
      </c>
      <c r="BC110" s="18"/>
      <c r="BD110" s="535" t="str" cm="1">
        <f t="array" aca="1" ref="BD110" ca="1">INDEX(BD$13:BD109,$B110+1,1)</f>
        <v>-</v>
      </c>
      <c r="BE110" s="535" t="str" cm="1">
        <f t="array" aca="1" ref="BE110" ca="1">INDEX(BE$13:BE109,$B110+1,1)</f>
        <v>-</v>
      </c>
      <c r="BF110" s="535" t="str" cm="1">
        <f t="array" aca="1" ref="BF110" ca="1">INDEX(BF$13:BF109,$B110+1,1)</f>
        <v>-</v>
      </c>
      <c r="BG110" s="535" t="str" cm="1">
        <f t="array" aca="1" ref="BG110" ca="1">INDEX(BG$13:BG109,$B110+1,1)</f>
        <v>-</v>
      </c>
      <c r="BH110" s="535" t="str" cm="1">
        <f t="array" aca="1" ref="BH110" ca="1">INDEX(BH$13:BH109,$B110+1,1)</f>
        <v>-</v>
      </c>
      <c r="BI110" s="535" t="str" cm="1">
        <f t="array" aca="1" ref="BI110" ca="1">INDEX(BI$13:BI109,$B110+1,1)</f>
        <v>-</v>
      </c>
      <c r="BJ110" s="535" t="str" cm="1">
        <f t="array" aca="1" ref="BJ110" ca="1">INDEX(BJ$13:BJ109,$B110+1,1)</f>
        <v>-</v>
      </c>
      <c r="BK110" s="535" t="str" cm="1">
        <f t="array" aca="1" ref="BK110" ca="1">INDEX(BK$13:BK109,$B110+1,1)</f>
        <v>-</v>
      </c>
      <c r="BL110" s="535" t="str" cm="1">
        <f t="array" aca="1" ref="BL110" ca="1">INDEX(BL$13:BL109,$B110+1,1)</f>
        <v>-</v>
      </c>
      <c r="BM110" s="18"/>
      <c r="BN110" s="411" t="b">
        <f t="shared" ca="1" si="460"/>
        <v>1</v>
      </c>
      <c r="BO110" s="411" t="str">
        <f t="shared" ca="1" si="460"/>
        <v>-</v>
      </c>
      <c r="BP110" s="411" t="b">
        <f t="shared" ca="1" si="460"/>
        <v>0</v>
      </c>
      <c r="BQ110" s="411" t="str">
        <f t="shared" ca="1" si="460"/>
        <v>-</v>
      </c>
      <c r="BR110" s="411" t="str">
        <f t="shared" ca="1" si="460"/>
        <v>-</v>
      </c>
      <c r="BS110" s="411" t="str">
        <f t="shared" ca="1" si="460"/>
        <v>-</v>
      </c>
      <c r="BT110" s="411" t="str">
        <f t="shared" ca="1" si="460"/>
        <v>-</v>
      </c>
      <c r="BU110" s="411" t="str">
        <f t="shared" ca="1" si="460"/>
        <v>-</v>
      </c>
      <c r="BV110" s="411" t="str">
        <f t="shared" ca="1" si="460"/>
        <v>-</v>
      </c>
      <c r="BW110" s="411" t="str">
        <f t="shared" ca="1" si="460"/>
        <v>-</v>
      </c>
      <c r="BX110" s="411" t="str">
        <f t="shared" ca="1" si="460"/>
        <v>-</v>
      </c>
      <c r="BY110" s="411" t="str">
        <f t="shared" ca="1" si="460"/>
        <v>-</v>
      </c>
      <c r="BZ110" s="411" t="b">
        <f t="shared" ca="1" si="460"/>
        <v>0</v>
      </c>
      <c r="CA110" s="87">
        <f t="shared" ca="1" si="460"/>
        <v>0</v>
      </c>
      <c r="CB110" s="535" t="str" cm="1">
        <f t="array" aca="1" ref="CB110" ca="1">INDEX(CB$13:CB109,$B110+1,1)</f>
        <v>-</v>
      </c>
      <c r="CC110" s="535" t="str" cm="1">
        <f t="array" aca="1" ref="CC110" ca="1">INDEX(CC$13:CC109,$B110+1,1)</f>
        <v>-</v>
      </c>
      <c r="CD110" s="535" t="str" cm="1">
        <f t="array" aca="1" ref="CD110" ca="1">INDEX(CD$13:CD109,$B110+1,1)</f>
        <v>-</v>
      </c>
      <c r="CE110" s="535" t="b" cm="1">
        <f t="array" aca="1" ref="CE110" ca="1">INDEX(CE$13:CE109,$B110+1,1)</f>
        <v>1</v>
      </c>
      <c r="CF110" s="18"/>
      <c r="CG110" s="535" t="str" cm="1">
        <f t="array" aca="1" ref="CG110" ca="1">INDEX(CG$13:CG109,$B110+1,1)</f>
        <v>-</v>
      </c>
      <c r="CH110" s="411" t="str">
        <f t="shared" ca="1" si="233"/>
        <v>-</v>
      </c>
      <c r="CI110" s="411">
        <f t="shared" ca="1" si="234"/>
        <v>1</v>
      </c>
      <c r="CJ110" s="411">
        <f t="shared" ca="1" si="234"/>
        <v>1</v>
      </c>
      <c r="CK110" s="535" t="str" cm="1">
        <f t="array" aca="1" ref="CK110" ca="1">INDEX(CK$13:CK109,$B110+1,1)</f>
        <v>-</v>
      </c>
      <c r="CL110" s="535" t="str" cm="1">
        <f t="array" aca="1" ref="CL110" ca="1">INDEX(CL$13:CL109,$B110+1,1)</f>
        <v>-</v>
      </c>
      <c r="CM110" s="535" t="str" cm="1">
        <f t="array" aca="1" ref="CM110" ca="1">INDEX(CM$13:CM109,$B110+1,1)</f>
        <v>-</v>
      </c>
      <c r="CN110" s="411" t="str">
        <f t="shared" ca="1" si="235"/>
        <v>-</v>
      </c>
      <c r="CO110" s="411">
        <f t="shared" ca="1" si="236"/>
        <v>1</v>
      </c>
      <c r="CP110" s="411">
        <f t="shared" ca="1" si="236"/>
        <v>1</v>
      </c>
      <c r="CQ110" s="535" t="str" cm="1">
        <f t="array" aca="1" ref="CQ110" ca="1">INDEX(CQ$13:CQ109,$B110+1,1)</f>
        <v>-</v>
      </c>
      <c r="CR110" s="411" t="str">
        <f t="shared" ca="1" si="237"/>
        <v>-</v>
      </c>
      <c r="CS110" s="411">
        <f t="shared" ca="1" si="238"/>
        <v>1</v>
      </c>
      <c r="CT110" s="535" t="str" cm="1">
        <f t="array" aca="1" ref="CT110" ca="1">INDEX(CT$13:CT109,$B110+1,1)</f>
        <v>-</v>
      </c>
      <c r="CU110" s="535" t="str" cm="1">
        <f t="array" aca="1" ref="CU110" ca="1">INDEX(CU$13:CU109,$B110+1,1)</f>
        <v>-</v>
      </c>
      <c r="CV110" s="411">
        <f t="shared" ca="1" si="239"/>
        <v>1</v>
      </c>
      <c r="CW110" s="535" t="str" cm="1">
        <f t="array" aca="1" ref="CW110" ca="1">INDEX(CW$13:CW109,$B110+1,1)</f>
        <v>-</v>
      </c>
      <c r="CX110" s="411" t="str">
        <f t="shared" ca="1" si="240"/>
        <v>-</v>
      </c>
      <c r="CY110" s="411">
        <f t="shared" ca="1" si="241"/>
        <v>1</v>
      </c>
      <c r="CZ110" s="411">
        <f t="shared" ca="1" si="241"/>
        <v>1</v>
      </c>
      <c r="DA110" s="535" cm="1">
        <f t="array" aca="1" ref="DA110" ca="1">INDEX(DA$13:DA109,$B110+1,1)</f>
        <v>720</v>
      </c>
      <c r="DB110" s="535" cm="1">
        <f t="array" aca="1" ref="DB110" ca="1">INDEX(DB$13:DB109,$B110+1,1)</f>
        <v>720</v>
      </c>
      <c r="DC110" s="18"/>
      <c r="DD110" s="535" t="b" cm="1">
        <f t="array" aca="1" ref="DD110" ca="1">INDEX(DD$13:DD109,$B110+1,1)</f>
        <v>1</v>
      </c>
      <c r="DE110" s="535" t="b" cm="1">
        <f t="array" aca="1" ref="DE110" ca="1">INDEX(DE$13:DE109,$B110+1,1)</f>
        <v>1</v>
      </c>
      <c r="DF110" s="535" t="b" cm="1">
        <f t="array" aca="1" ref="DF110" ca="1">INDEX(DF$13:DF109,$B110+1,1)</f>
        <v>1</v>
      </c>
      <c r="DG110" s="87">
        <f t="shared" ca="1" si="329"/>
        <v>0</v>
      </c>
      <c r="DH110" s="804" cm="1">
        <f t="array" aca="1" ref="DH110" ca="1">VALUE(IFERROR(VALUE($K110),0) &amp; _xlfn.SWITCH($CD110,"-",4,$CD110) &amp; $L110 &amp; $T110 &amp; "00" &amp; $N110 &amp; $AK110 &amp; $R110 &amp; _xlfn.SWITCH($AM110,3,1,$AM110) &amp; _xlfn.SWITCH($M110,4,0,$M110) &amp; _xlfn.SWITCH($AD110,6,1,$AD110))</f>
        <v>142200321201</v>
      </c>
      <c r="DI110" s="535" cm="1">
        <f t="array" aca="1" ref="DI110" ca="1">INDEX(DI$13:DI109,$B110+1,1)</f>
        <v>1</v>
      </c>
      <c r="DJ110" s="535" cm="1">
        <f t="array" aca="1" ref="DJ110" ca="1">INDEX(DJ$13:DJ109,$B110+1,1)</f>
        <v>1</v>
      </c>
      <c r="DK110" s="411">
        <f t="shared" ca="1" si="463"/>
        <v>1</v>
      </c>
      <c r="DL110" s="411">
        <f t="shared" ca="1" si="463"/>
        <v>60</v>
      </c>
      <c r="DM110" s="411" t="str">
        <f t="shared" ca="1" si="463"/>
        <v>-</v>
      </c>
      <c r="DN110" s="411" t="str">
        <f t="shared" ca="1" si="463"/>
        <v>-</v>
      </c>
      <c r="DO110" s="411" t="str">
        <f t="shared" ca="1" si="463"/>
        <v>-</v>
      </c>
      <c r="DP110" s="411" t="str">
        <f t="shared" ca="1" si="463"/>
        <v>-</v>
      </c>
      <c r="DQ110" s="411" t="b">
        <f t="shared" ca="1" si="243"/>
        <v>0</v>
      </c>
      <c r="DR110" s="411" t="str">
        <f t="shared" ca="1" si="441"/>
        <v>-</v>
      </c>
      <c r="DS110" s="411" t="str">
        <f t="shared" ca="1" si="441"/>
        <v>-</v>
      </c>
      <c r="DT110" s="411" t="str">
        <f t="shared" ca="1" si="441"/>
        <v>-</v>
      </c>
      <c r="DU110" s="411" t="str">
        <f t="shared" ca="1" si="441"/>
        <v>-</v>
      </c>
      <c r="DV110" s="411">
        <f t="shared" ca="1" si="441"/>
        <v>500</v>
      </c>
      <c r="DW110" s="411">
        <f t="shared" ca="1" si="441"/>
        <v>500</v>
      </c>
      <c r="DX110" s="411" t="str">
        <f t="shared" ca="1" si="441"/>
        <v>-</v>
      </c>
      <c r="DY110" s="411" t="str">
        <f t="shared" ca="1" si="441"/>
        <v>-</v>
      </c>
      <c r="DZ110" s="411" t="str">
        <f t="shared" ca="1" si="441"/>
        <v>-</v>
      </c>
      <c r="EA110" s="411" t="str">
        <f t="shared" ca="1" si="441"/>
        <v>-</v>
      </c>
      <c r="EB110" s="411" t="str">
        <f t="shared" ca="1" si="441"/>
        <v>-</v>
      </c>
      <c r="EC110" s="535" cm="1">
        <f t="array" aca="1" ref="EC110" ca="1">INDEX(EC$13:EC109,$B110+1,1)</f>
        <v>0</v>
      </c>
      <c r="ED110" s="535" cm="1">
        <f t="array" aca="1" ref="ED110" ca="1">INDEX(ED$13:ED109,$B110+1,1)</f>
        <v>999999</v>
      </c>
      <c r="EE110" s="535" cm="1">
        <f t="array" aca="1" ref="EE110" ca="1">INDEX(EE$13:EE109,$B110+1,1)</f>
        <v>999999</v>
      </c>
      <c r="EF110" s="535" cm="1">
        <f t="array" aca="1" ref="EF110" ca="1">INDEX(EF$13:EF109,$B110+1,1)</f>
        <v>999999</v>
      </c>
      <c r="EG110" s="535" cm="1">
        <f t="array" aca="1" ref="EG110" ca="1">INDEX(EG$13:EG109,$B110+1,1)</f>
        <v>999999</v>
      </c>
      <c r="EH110" s="535" cm="1">
        <f t="array" aca="1" ref="EH110" ca="1">INDEX(EH$13:EH109,$B110+1,1)</f>
        <v>999999</v>
      </c>
      <c r="EI110" s="535" cm="1">
        <f t="array" aca="1" ref="EI110" ca="1">INDEX(EI$13:EI109,$B110+1,1)</f>
        <v>999999</v>
      </c>
      <c r="EJ110" s="535" cm="1">
        <f t="array" aca="1" ref="EJ110" ca="1">INDEX(EJ$13:EJ109,$B110+1,1)</f>
        <v>999999</v>
      </c>
      <c r="EK110" s="535" cm="1">
        <f t="array" aca="1" ref="EK110" ca="1">INDEX(EK$13:EK109,$B110+1,1)</f>
        <v>999999</v>
      </c>
      <c r="EL110" s="535" cm="1">
        <f t="array" aca="1" ref="EL110" ca="1">INDEX(EL$13:EL109,$B110+1,1)</f>
        <v>999999</v>
      </c>
      <c r="EM110" s="535" cm="1">
        <f t="array" aca="1" ref="EM110" ca="1">INDEX(EM$13:EM109,$B110+1,1)</f>
        <v>999999</v>
      </c>
      <c r="EN110" s="535" cm="1">
        <f t="array" aca="1" ref="EN110" ca="1">INDEX(EN$13:EN109,$B110+1,1)</f>
        <v>999999</v>
      </c>
      <c r="EO110" s="535" cm="1">
        <f t="array" aca="1" ref="EO110" ca="1">INDEX(EO$13:EO109,$B110+1,1)</f>
        <v>999999</v>
      </c>
      <c r="EP110" s="782">
        <f t="shared" ca="1" si="246"/>
        <v>0</v>
      </c>
      <c r="EQ110" s="782">
        <f t="shared" ca="1" si="246"/>
        <v>0</v>
      </c>
      <c r="ER110" s="782">
        <f t="shared" ca="1" si="246"/>
        <v>999999</v>
      </c>
      <c r="ES110" s="800" t="str">
        <f t="shared" ca="1" si="330"/>
        <v>-</v>
      </c>
      <c r="ET110" s="800" t="str">
        <f t="shared" ca="1" si="247"/>
        <v>-</v>
      </c>
      <c r="EU110" s="801" t="str">
        <f t="shared" ca="1" si="248"/>
        <v>-</v>
      </c>
      <c r="EV110" s="802" t="str">
        <f t="shared" ca="1" si="449"/>
        <v>-</v>
      </c>
      <c r="EW110" s="781">
        <f t="shared" ca="1" si="249"/>
        <v>999999</v>
      </c>
      <c r="EX110" s="779">
        <f t="shared" ca="1" si="332"/>
        <v>999999</v>
      </c>
      <c r="EY110" s="780">
        <f t="shared" ca="1" si="333"/>
        <v>999999</v>
      </c>
      <c r="EZ110" s="727" cm="1">
        <f t="array" aca="1" ref="EZ110" ca="1">INDEX(i.ELMated,$AB110+1,1)</f>
        <v>0</v>
      </c>
      <c r="FA110" s="728" cm="1">
        <f t="array" aca="1" ref="FA110" ca="1">INDEX(i.ELMatedEst,$AA110+1,$T110)</f>
        <v>0</v>
      </c>
      <c r="FB110" s="535" t="str" cm="1">
        <f t="array" aca="1" ref="FB110" ca="1">INDEX(FB$13:FB109,$B110+1,1)</f>
        <v>-</v>
      </c>
      <c r="FC110" s="535" t="str" cm="1">
        <f t="array" aca="1" ref="FC110" ca="1">INDEX(FC$13:FC109,$B110+1,1)</f>
        <v>-</v>
      </c>
      <c r="FD110" s="664">
        <f t="shared" ca="1" si="250"/>
        <v>0</v>
      </c>
      <c r="FE110" s="666">
        <f t="shared" ca="1" si="251"/>
        <v>5.0000000000000001E-3</v>
      </c>
      <c r="FF110" s="191">
        <f t="shared" ca="1" si="339"/>
        <v>0.95</v>
      </c>
      <c r="FG110" s="667">
        <f t="shared" ca="1" si="252"/>
        <v>0.12</v>
      </c>
      <c r="FH110" s="667">
        <f ca="1">INDEX(CHOOSE($N110,DataAutumn!i.EL_PropnSold,DataWinter!i.EL_PropnSold,DataSpring!i.EL_PropnSold),$AI110,$T110)*INDEX(i.ELMatedEst,$AB110+1,$T110)*i.dAdultRR_ELPropSold
+INDEX(i.dryman,($AJ110-1)*4+$AI110,FH$7)</f>
        <v>0</v>
      </c>
      <c r="FI110" s="667">
        <f ca="1">INDEX(CHOOSE($N110,DataAutumn!i.EL_PropnSold,DataWinter!i.EL_PropnSold,DataSpring!i.EL_PropnSold),$AI110,$T110)*INDEX(i.ELMatedEst,$AB110+1,$T110)*i.dAdultRR_ELPropSold
+INDEX(i.dryman,($AJ110-1)*4+$AI110,FI$7)</f>
        <v>3.125E-2</v>
      </c>
      <c r="FJ110" s="667">
        <f ca="1">INDEX(CHOOSE($N110,DataAutumn!i.EL_PropnSold,DataWinter!i.EL_PropnSold,DataSpring!i.EL_PropnSold),$AI110,$T110)*INDEX(i.ELMatedEst,$AB110+1,$T110)*i.dAdultRR_ELPropSold
+INDEX(i.dryman,($AJ110-1)*4+$AI110,FJ$7)</f>
        <v>3.125E-2</v>
      </c>
      <c r="FK110" s="667">
        <f ca="1">INDEX(CHOOSE($N110,DataAutumn!i.EL_PropnSold,DataWinter!i.EL_PropnSold,DataSpring!i.EL_PropnSold),$AI110,$T110)*INDEX(i.ELMatedEst,$AB110+1,$T110)*i.dAdultRR_ELPropSold
+INDEX(i.dryman,($AJ110-1)*4+$AI110,FK$7)</f>
        <v>3.125E-2</v>
      </c>
      <c r="FL110" s="668">
        <f ca="1">INDEX(CHOOSE($N110,DataAutumn!i.EL_PropnSold,DataWinter!i.EL_PropnSold,DataSpring!i.EL_PropnSold),$AI110,$T110)*INDEX(i.ELMatedEst,$AB110+1,$T110)*i.dAdultLSurv_ELPropSold</f>
        <v>0</v>
      </c>
      <c r="FM110" s="666" t="b">
        <f t="shared" ca="1" si="253"/>
        <v>0</v>
      </c>
      <c r="FN110" s="666" t="b">
        <f t="shared" ca="1" si="253"/>
        <v>0</v>
      </c>
      <c r="FO110" s="716" t="b">
        <f t="shared" ca="1" si="254"/>
        <v>1</v>
      </c>
      <c r="FP110" s="666" t="b">
        <f t="shared" ca="1" si="253"/>
        <v>0</v>
      </c>
      <c r="FQ110" s="668">
        <f t="shared" ca="1" si="255"/>
        <v>1</v>
      </c>
      <c r="FR110" s="669">
        <f t="shared" ca="1" si="256"/>
        <v>0</v>
      </c>
      <c r="FS110" s="670" t="b">
        <f t="shared" ca="1" si="257"/>
        <v>0</v>
      </c>
      <c r="FT110" s="665" t="b">
        <f t="shared" ca="1" si="258"/>
        <v>0</v>
      </c>
      <c r="FU110" s="411" t="b">
        <f t="shared" ca="1" si="258"/>
        <v>0</v>
      </c>
      <c r="FV110" s="411" t="b">
        <f t="shared" ca="1" si="258"/>
        <v>1</v>
      </c>
      <c r="FW110" s="87">
        <f t="shared" ca="1" si="259"/>
        <v>2</v>
      </c>
      <c r="FX110" s="87">
        <f t="shared" ca="1" si="259"/>
        <v>2</v>
      </c>
      <c r="FY110" s="411">
        <f t="shared" ca="1" si="260"/>
        <v>1</v>
      </c>
      <c r="FZ110" s="411">
        <f t="shared" ca="1" si="261"/>
        <v>1</v>
      </c>
      <c r="GA110" s="411">
        <f t="shared" ca="1" si="261"/>
        <v>1</v>
      </c>
      <c r="GB110" s="411">
        <f t="shared" ca="1" si="262"/>
        <v>1</v>
      </c>
      <c r="GC110" s="411">
        <f t="shared" ca="1" si="263"/>
        <v>0.35</v>
      </c>
      <c r="GD110" s="411" t="b">
        <f t="shared" ca="1" si="263"/>
        <v>1</v>
      </c>
      <c r="GE110" s="411" t="b">
        <f t="shared" ca="1" si="263"/>
        <v>0</v>
      </c>
      <c r="GF110" s="411" t="b">
        <f t="shared" ca="1" si="263"/>
        <v>0</v>
      </c>
      <c r="GG110" s="411" t="b">
        <f t="shared" ca="1" si="263"/>
        <v>0</v>
      </c>
      <c r="GH110" s="87">
        <f t="shared" ca="1" si="443"/>
        <v>1</v>
      </c>
      <c r="GI110" s="87">
        <f t="shared" ca="1" si="443"/>
        <v>1</v>
      </c>
      <c r="GJ110" s="87">
        <f t="shared" ca="1" si="443"/>
        <v>1</v>
      </c>
      <c r="GK110" s="87">
        <f t="shared" ca="1" si="443"/>
        <v>1</v>
      </c>
      <c r="GL110" s="87">
        <f t="shared" ca="1" si="443"/>
        <v>1</v>
      </c>
      <c r="GM110" s="87">
        <f t="shared" ca="1" si="443"/>
        <v>1</v>
      </c>
      <c r="GN110" s="87">
        <f t="shared" ca="1" si="443"/>
        <v>1</v>
      </c>
      <c r="GO110" s="87">
        <f t="shared" ca="1" si="443"/>
        <v>1</v>
      </c>
      <c r="GP110" s="535" cm="1">
        <f t="array" aca="1" ref="GP110" ca="1">INDEX(GP$13:GP109,$B110+1,1)</f>
        <v>0</v>
      </c>
      <c r="GQ110" s="535" cm="1">
        <f t="array" aca="1" ref="GQ110" ca="1">INDEX(GQ$13:GQ109,$B110+1,1)</f>
        <v>0</v>
      </c>
      <c r="GR110" s="535" cm="1">
        <f t="array" aca="1" ref="GR110" ca="1">INDEX(GR$13:GR109,$B110+1,1)</f>
        <v>0</v>
      </c>
      <c r="GS110" s="535" cm="1">
        <f t="array" aca="1" ref="GS110" ca="1">INDEX(GS$13:GS109,$B110+1,1)</f>
        <v>0</v>
      </c>
      <c r="GT110" s="411" cm="1">
        <f t="array" aca="1" ref="GT110" ca="1">INDEX(i.dse_type,1,$L110)</f>
        <v>0</v>
      </c>
      <c r="GU110" s="535" t="str" cm="1">
        <f t="array" aca="1" ref="GU110" ca="1">INDEX(GU$13:GU109,$B110+1,1)</f>
        <v>-</v>
      </c>
      <c r="GV110" s="535" t="str" cm="1">
        <f t="array" aca="1" ref="GV110" ca="1">INDEX(GV$13:GV109,$B110+1,1)</f>
        <v>-</v>
      </c>
      <c r="GW110" s="535" t="str" cm="1">
        <f t="array" aca="1" ref="GW110" ca="1">INDEX(GW$13:GW109,$B110+1,1)</f>
        <v>-</v>
      </c>
      <c r="GX110" s="18"/>
      <c r="GY110" s="535" t="str" cm="1">
        <f t="array" aca="1" ref="GY110" ca="1">INDEX(GY$13:GY109,$B110+1,1)</f>
        <v>-</v>
      </c>
      <c r="GZ110" s="535" t="str" cm="1">
        <f t="array" aca="1" ref="GZ110" ca="1">INDEX(GZ$13:GZ109,$B110+1,1)</f>
        <v>-</v>
      </c>
      <c r="HA110" s="535" t="str" cm="1">
        <f t="array" aca="1" ref="HA110" ca="1">INDEX(HA$13:HA109,$B110+1,1)</f>
        <v>-</v>
      </c>
      <c r="HB110" s="411">
        <f t="shared" si="334"/>
        <v>0</v>
      </c>
      <c r="HC110" s="535" t="str" cm="1">
        <f t="array" aca="1" ref="HC110" ca="1">INDEX(HC$13:HC109,$B110+1,1)</f>
        <v>-</v>
      </c>
      <c r="HD110" s="535" cm="1">
        <f t="array" aca="1" ref="HD110" ca="1">INDEX(HD$13:HD109,$B110+1,1)</f>
        <v>1</v>
      </c>
      <c r="HE110" s="535" cm="1">
        <f t="array" aca="1" ref="HE110" ca="1">INDEX(HE$13:HE109,$B110+1,1)</f>
        <v>1</v>
      </c>
      <c r="HF110" s="535" t="str" cm="1">
        <f t="array" aca="1" ref="HF110" ca="1">INDEX(HF$13:HF109,$B110+1,1)</f>
        <v>-</v>
      </c>
      <c r="HG110" s="535" t="str" cm="1">
        <f t="array" aca="1" ref="HG110" ca="1">INDEX(HG$13:HG109,$B110+1,1)</f>
        <v>-</v>
      </c>
      <c r="HH110" s="535" t="str" cm="1">
        <f t="array" aca="1" ref="HH110" ca="1">INDEX(HH$13:HH109,$B110+1,1)</f>
        <v>-</v>
      </c>
      <c r="HI110" s="535" t="str" cm="1">
        <f t="array" aca="1" ref="HI110" ca="1">INDEX(HI$13:HI109,$B110+1,1)</f>
        <v>-</v>
      </c>
      <c r="HJ110" s="535" t="str" cm="1">
        <f t="array" aca="1" ref="HJ110" ca="1">INDEX(HJ$13:HJ109,$B110+1,1)</f>
        <v>-</v>
      </c>
      <c r="HK110" s="535" t="str" cm="1">
        <f t="array" aca="1" ref="HK110" ca="1">INDEX(HK$13:HK109,$B110+1,1)</f>
        <v>-</v>
      </c>
      <c r="HL110" s="535" t="str" cm="1">
        <f t="array" aca="1" ref="HL110" ca="1">INDEX(HL$13:HL109,$B110+1,1)</f>
        <v>-</v>
      </c>
      <c r="HM110" s="535" t="str" cm="1">
        <f t="array" aca="1" ref="HM110" ca="1">INDEX(HM$13:HM109,$B110+1,1)</f>
        <v>-</v>
      </c>
      <c r="HN110" s="535" t="str" cm="1">
        <f t="array" aca="1" ref="HN110" ca="1">INDEX(HN$13:HN109,$B110+1,1)</f>
        <v>-</v>
      </c>
      <c r="HO110" s="535" t="str" cm="1">
        <f t="array" aca="1" ref="HO110" ca="1">INDEX(HO$13:HO109,$B110+1,1)</f>
        <v>-</v>
      </c>
      <c r="HP110" s="535" t="str" cm="1">
        <f t="array" aca="1" ref="HP110" ca="1">INDEX(HP$13:HP109,$B110+1,1)</f>
        <v>-</v>
      </c>
      <c r="HQ110" s="535" t="str" cm="1">
        <f t="array" aca="1" ref="HQ110" ca="1">INDEX(HQ$13:HQ109,$B110+1,1)</f>
        <v>-</v>
      </c>
      <c r="HR110" s="535" t="str" cm="1">
        <f t="array" aca="1" ref="HR110" ca="1">INDEX(HR$13:HR109,$B110+1,1)</f>
        <v>-</v>
      </c>
      <c r="HS110" s="535" t="str" cm="1">
        <f t="array" aca="1" ref="HS110" ca="1">INDEX(HS$13:HS109,$B110+1,1)</f>
        <v>-</v>
      </c>
      <c r="HT110" s="535" t="str" cm="1">
        <f t="array" aca="1" ref="HT110" ca="1">INDEX(HT$13:HT109,$B110+1,1)</f>
        <v>-</v>
      </c>
      <c r="HU110" s="535" t="str" cm="1">
        <f t="array" aca="1" ref="HU110" ca="1">INDEX(HU$13:HU109,$B110+1,1)</f>
        <v>-</v>
      </c>
      <c r="HV110" s="535" t="str" cm="1">
        <f t="array" aca="1" ref="HV110" ca="1">INDEX(HV$13:HV109,$B110+1,1)</f>
        <v>-</v>
      </c>
      <c r="HW110" s="535" t="str" cm="1">
        <f t="array" aca="1" ref="HW110" ca="1">INDEX(HW$13:HW109,$B110+1,1)</f>
        <v>-</v>
      </c>
      <c r="HX110" s="535" t="str" cm="1">
        <f t="array" aca="1" ref="HX110" ca="1">INDEX(HX$13:HX109,$B110+1,1)</f>
        <v>-</v>
      </c>
      <c r="HY110" s="535" t="str" cm="1">
        <f t="array" aca="1" ref="HY110" ca="1">INDEX(HY$13:HY109,$B110+1,1)</f>
        <v>-</v>
      </c>
      <c r="HZ110" s="535" t="str" cm="1">
        <f t="array" aca="1" ref="HZ110" ca="1">INDEX(HZ$13:HZ109,$B110+1,1)</f>
        <v>-</v>
      </c>
      <c r="IA110" s="535" cm="1">
        <f t="array" aca="1" ref="IA110" ca="1">INDEX(IA$13:IA109,$B110+1,1)</f>
        <v>0</v>
      </c>
      <c r="IB110" s="535" t="str" cm="1">
        <f t="array" aca="1" ref="IB110" ca="1">INDEX(IB$13:IB109,$B110+1,1)</f>
        <v>-</v>
      </c>
      <c r="IC110" s="535" cm="1">
        <f t="array" aca="1" ref="IC110" ca="1">INDEX(IC$13:IC109,$B110+1,1)</f>
        <v>1</v>
      </c>
      <c r="ID110" s="727">
        <f t="shared" si="265"/>
        <v>0</v>
      </c>
      <c r="IE110" s="727">
        <f t="shared" si="265"/>
        <v>0</v>
      </c>
      <c r="IF110" s="727">
        <f t="shared" si="265"/>
        <v>0</v>
      </c>
      <c r="IG110" s="727">
        <f t="shared" si="266"/>
        <v>0</v>
      </c>
      <c r="IH110" s="727">
        <f t="shared" si="266"/>
        <v>0</v>
      </c>
      <c r="II110" s="727">
        <f t="shared" si="266"/>
        <v>0</v>
      </c>
      <c r="IJ110" s="535" cm="1">
        <f t="array" aca="1" ref="IJ110" ca="1">INDEX(IJ$13:IJ109,$B110+1,1)</f>
        <v>0</v>
      </c>
      <c r="IK110" s="727">
        <f t="shared" si="267"/>
        <v>1</v>
      </c>
      <c r="IL110" s="727">
        <f t="shared" si="267"/>
        <v>0</v>
      </c>
      <c r="IM110" s="727">
        <f t="shared" si="267"/>
        <v>0</v>
      </c>
      <c r="IN110" s="727">
        <f t="shared" si="267"/>
        <v>0</v>
      </c>
      <c r="IO110" s="535" cm="1">
        <f t="array" aca="1" ref="IO110" ca="1">INDEX(IO$13:IO109,$B110+1,1)</f>
        <v>0</v>
      </c>
      <c r="IP110" s="727">
        <f t="shared" si="267"/>
        <v>0</v>
      </c>
      <c r="IQ110" s="18"/>
      <c r="IR110" s="535" t="str" cm="1">
        <f t="array" aca="1" ref="IR110" ca="1">INDEX(IR$13:IR109,$B110+1,1)</f>
        <v>-</v>
      </c>
      <c r="IS110" s="535" t="str" cm="1">
        <f t="array" aca="1" ref="IS110" ca="1">INDEX(IS$13:IS109,$B110+1,1)</f>
        <v>-</v>
      </c>
      <c r="IT110" s="535" t="str" cm="1">
        <f t="array" aca="1" ref="IT110" ca="1">INDEX(IT$13:IT109,$B110+1,1)</f>
        <v>-</v>
      </c>
      <c r="IU110" s="535" t="str" cm="1">
        <f t="array" aca="1" ref="IU110" ca="1">INDEX(IU$13:IU109,$B110+1,1)</f>
        <v>-</v>
      </c>
      <c r="IV110" s="535" t="str" cm="1">
        <f t="array" aca="1" ref="IV110" ca="1">INDEX(IV$13:IV109,$B110+1,1)</f>
        <v>-</v>
      </c>
      <c r="IW110" s="535" t="str" cm="1">
        <f t="array" aca="1" ref="IW110" ca="1">INDEX(IW$13:IW109,$B110+1,1)</f>
        <v>-</v>
      </c>
      <c r="IX110" s="535" t="str" cm="1">
        <f t="array" aca="1" ref="IX110" ca="1">INDEX(IX$13:IX109,$B110+1,1)</f>
        <v>-</v>
      </c>
      <c r="IY110" s="535" t="str" cm="1">
        <f t="array" aca="1" ref="IY110" ca="1">INDEX(IY$13:IY109,$B110+1,1)</f>
        <v>-</v>
      </c>
      <c r="IZ110" s="535" t="str" cm="1">
        <f t="array" aca="1" ref="IZ110" ca="1">INDEX(IZ$13:IZ109,$B110+1,1)</f>
        <v>-</v>
      </c>
      <c r="JA110" s="535" t="str" cm="1">
        <f t="array" aca="1" ref="JA110" ca="1">INDEX(JA$13:JA109,$B110+1,1)</f>
        <v>-</v>
      </c>
      <c r="JB110" s="535" t="str" cm="1">
        <f t="array" aca="1" ref="JB110" ca="1">INDEX(JB$13:JB109,$B110+1,1)</f>
        <v>-</v>
      </c>
      <c r="JC110" s="535" t="str" cm="1">
        <f t="array" aca="1" ref="JC110" ca="1">INDEX(JC$13:JC109,$B110+1,1)</f>
        <v>-</v>
      </c>
      <c r="JD110" s="535" t="str" cm="1">
        <f t="array" aca="1" ref="JD110" ca="1">INDEX(JD$13:JD109,$B110+1,1)</f>
        <v>-</v>
      </c>
      <c r="JE110" s="535" t="str" cm="1">
        <f t="array" aca="1" ref="JE110" ca="1">INDEX(JE$13:JE109,$B110+1,1)</f>
        <v>-</v>
      </c>
      <c r="JF110" s="535" t="str" cm="1">
        <f t="array" aca="1" ref="JF110" ca="1">INDEX(JF$13:JF109,$B110+1,1)</f>
        <v>-</v>
      </c>
      <c r="JG110" s="535" t="str" cm="1">
        <f t="array" aca="1" ref="JG110" ca="1">INDEX(JG$13:JG109,$B110+1,1)</f>
        <v>-</v>
      </c>
      <c r="JH110" s="535" cm="1">
        <f t="array" aca="1" ref="JH110" ca="1">INDEX(JH$13:JH109,$B110+1,1)</f>
        <v>0</v>
      </c>
      <c r="JI110" s="535" cm="1">
        <f t="array" aca="1" ref="JI110" ca="1">INDEX(JI$13:JI109,$B110+1,1)</f>
        <v>0</v>
      </c>
      <c r="JJ110" s="545" cm="1">
        <f t="array" aca="1" ref="JJ110" ca="1">IF(AND($N110=JJ$10,$AS110&lt;&gt;0),INDEX(i.LTWFeedLevels,$AS110,12),0)</f>
        <v>0</v>
      </c>
      <c r="JK110" s="630" cm="1">
        <f t="array" aca="1" ref="JK110" ca="1">IF(AND($N110=JK$10,$AT110&lt;&gt;0),INDEX(i.LTWFeedLevels,$AT110,12),0)</f>
        <v>0</v>
      </c>
      <c r="JL110" s="457">
        <f t="shared" ca="1" si="450"/>
        <v>0</v>
      </c>
      <c r="JM110" s="457">
        <f t="shared" ca="1" si="451"/>
        <v>0</v>
      </c>
      <c r="JN110" s="457">
        <f t="shared" ca="1" si="452"/>
        <v>0</v>
      </c>
      <c r="JO110" s="545" cm="1">
        <f t="array" aca="1" ref="JO110" ca="1">IF(AND($N110=JO$10,$AS110&lt;&gt;0),INDEX(i.LTWFeedLevels,$AS110,12),0)</f>
        <v>0</v>
      </c>
      <c r="JP110" s="630" cm="1">
        <f t="array" aca="1" ref="JP110" ca="1">IF(AND($N110=JP$10,$AT110&lt;&gt;0),INDEX(i.LTWFeedLevels,$AT110,12),0)</f>
        <v>0</v>
      </c>
      <c r="JQ110" s="457">
        <f t="shared" ca="1" si="453"/>
        <v>0</v>
      </c>
      <c r="JR110" s="457">
        <f t="shared" ca="1" si="454"/>
        <v>0</v>
      </c>
      <c r="JS110" s="457">
        <f t="shared" ca="1" si="455"/>
        <v>0</v>
      </c>
      <c r="JT110" s="545" cm="1">
        <f t="array" aca="1" ref="JT110" ca="1">IF(AND($N110=JT$10,$AS110&lt;&gt;0),INDEX(i.LTWFeedLevels,$AS110,12),0)</f>
        <v>0</v>
      </c>
      <c r="JU110" s="630" cm="1">
        <f t="array" aca="1" ref="JU110" ca="1">IF(AND($N110=JU$10,$AT110&lt;&gt;0),INDEX(i.LTWFeedLevels,$AT110,12),0)</f>
        <v>0</v>
      </c>
      <c r="JV110" s="457">
        <f t="shared" ca="1" si="456"/>
        <v>0</v>
      </c>
      <c r="JW110" s="457">
        <f t="shared" ca="1" si="457"/>
        <v>0</v>
      </c>
      <c r="JX110" s="457">
        <f t="shared" ca="1" si="458"/>
        <v>0</v>
      </c>
      <c r="JY110" s="189">
        <f t="shared" ca="1" si="437"/>
        <v>0</v>
      </c>
      <c r="JZ110" s="189">
        <f t="shared" ca="1" si="437"/>
        <v>0</v>
      </c>
      <c r="KA110" s="189">
        <f t="shared" ca="1" si="437"/>
        <v>0</v>
      </c>
      <c r="KB110" s="189">
        <f t="shared" ca="1" si="437"/>
        <v>0</v>
      </c>
      <c r="KC110" s="189">
        <f t="shared" ca="1" si="437"/>
        <v>0</v>
      </c>
      <c r="KD110" s="189">
        <f t="shared" ca="1" si="391"/>
        <v>0</v>
      </c>
      <c r="KE110" s="189">
        <f t="shared" ca="1" si="391"/>
        <v>0</v>
      </c>
      <c r="KF110" s="189">
        <f t="shared" ca="1" si="391"/>
        <v>0</v>
      </c>
      <c r="KG110" s="189">
        <f t="shared" ca="1" si="391"/>
        <v>0</v>
      </c>
      <c r="KH110" s="189">
        <f t="shared" ca="1" si="391"/>
        <v>0</v>
      </c>
      <c r="KI110" s="189">
        <f t="shared" ca="1" si="391"/>
        <v>0</v>
      </c>
      <c r="KJ110" s="189">
        <f t="shared" ca="1" si="391"/>
        <v>0</v>
      </c>
      <c r="KK110" s="189">
        <f t="shared" ca="1" si="391"/>
        <v>0</v>
      </c>
      <c r="KL110" s="189">
        <f t="shared" ca="1" si="391"/>
        <v>0</v>
      </c>
      <c r="KM110" s="189">
        <f t="shared" ca="1" si="391"/>
        <v>0</v>
      </c>
      <c r="KN110" s="189">
        <f t="shared" ca="1" si="392"/>
        <v>0</v>
      </c>
      <c r="KO110" s="189">
        <f t="shared" ca="1" si="392"/>
        <v>0</v>
      </c>
      <c r="KP110" s="189">
        <f t="shared" ca="1" si="392"/>
        <v>0</v>
      </c>
      <c r="KQ110" s="189">
        <f t="shared" ca="1" si="392"/>
        <v>0</v>
      </c>
      <c r="KR110" s="189">
        <f t="shared" ca="1" si="392"/>
        <v>0</v>
      </c>
      <c r="KS110" s="189">
        <f t="shared" ca="1" si="392"/>
        <v>0</v>
      </c>
      <c r="KT110" s="189">
        <f t="shared" ca="1" si="392"/>
        <v>0</v>
      </c>
      <c r="KU110" s="189">
        <f t="shared" ca="1" si="392"/>
        <v>0</v>
      </c>
      <c r="KV110" s="189">
        <f t="shared" ca="1" si="392"/>
        <v>0</v>
      </c>
      <c r="KW110" s="189">
        <f t="shared" ca="1" si="392"/>
        <v>0</v>
      </c>
      <c r="KX110" s="189">
        <f t="shared" ca="1" si="393"/>
        <v>0</v>
      </c>
      <c r="KY110" s="189">
        <f t="shared" ca="1" si="393"/>
        <v>0</v>
      </c>
      <c r="KZ110" s="189">
        <f t="shared" ca="1" si="393"/>
        <v>0</v>
      </c>
      <c r="LA110" s="189">
        <f t="shared" ca="1" si="393"/>
        <v>0</v>
      </c>
      <c r="LB110" s="189">
        <f t="shared" ca="1" si="393"/>
        <v>0</v>
      </c>
      <c r="LC110" s="189">
        <f t="shared" ca="1" si="393"/>
        <v>0</v>
      </c>
      <c r="LD110" s="189">
        <f t="shared" ca="1" si="393"/>
        <v>0</v>
      </c>
      <c r="LE110" s="189">
        <f t="shared" ca="1" si="393"/>
        <v>0</v>
      </c>
      <c r="LF110" s="189">
        <f t="shared" ca="1" si="393"/>
        <v>0</v>
      </c>
      <c r="LG110" s="189">
        <f t="shared" ca="1" si="393"/>
        <v>0</v>
      </c>
      <c r="LH110" s="189">
        <f t="shared" ca="1" si="394"/>
        <v>0</v>
      </c>
      <c r="LI110" s="189">
        <f t="shared" ca="1" si="394"/>
        <v>0</v>
      </c>
      <c r="LJ110" s="189">
        <f t="shared" ca="1" si="394"/>
        <v>0</v>
      </c>
      <c r="LK110" s="189">
        <f t="shared" ca="1" si="394"/>
        <v>0</v>
      </c>
      <c r="LL110" s="189">
        <f t="shared" ca="1" si="394"/>
        <v>0</v>
      </c>
      <c r="LM110" s="189">
        <f t="shared" ca="1" si="394"/>
        <v>0</v>
      </c>
      <c r="LN110" s="189">
        <f t="shared" ca="1" si="394"/>
        <v>0</v>
      </c>
      <c r="LO110" s="189">
        <f t="shared" ca="1" si="394"/>
        <v>0</v>
      </c>
      <c r="LP110" s="189">
        <f t="shared" ca="1" si="394"/>
        <v>0</v>
      </c>
      <c r="LQ110" s="189">
        <f t="shared" ca="1" si="394"/>
        <v>0</v>
      </c>
      <c r="LR110" s="189">
        <f t="shared" ca="1" si="394"/>
        <v>0</v>
      </c>
      <c r="LS110" s="189">
        <f t="shared" ca="1" si="394"/>
        <v>0</v>
      </c>
      <c r="LT110" s="189">
        <f t="shared" ca="1" si="394"/>
        <v>0</v>
      </c>
      <c r="LU110" s="189">
        <f t="shared" ca="1" si="394"/>
        <v>0</v>
      </c>
      <c r="LV110" s="189">
        <f t="shared" ca="1" si="394"/>
        <v>0</v>
      </c>
      <c r="LW110" s="189">
        <f t="shared" ca="1" si="394"/>
        <v>0</v>
      </c>
      <c r="LX110" s="189">
        <f t="shared" ca="1" si="462"/>
        <v>0</v>
      </c>
      <c r="LY110" s="189">
        <f t="shared" ca="1" si="462"/>
        <v>0</v>
      </c>
      <c r="LZ110" s="189">
        <f t="shared" ca="1" si="462"/>
        <v>0</v>
      </c>
      <c r="MA110" s="189">
        <f t="shared" ca="1" si="462"/>
        <v>0</v>
      </c>
      <c r="MB110" s="189">
        <f t="shared" ca="1" si="462"/>
        <v>0</v>
      </c>
      <c r="MC110" s="189">
        <f t="shared" ca="1" si="462"/>
        <v>0</v>
      </c>
      <c r="MD110" s="189">
        <f t="shared" ca="1" si="462"/>
        <v>0</v>
      </c>
      <c r="ME110" s="189">
        <f t="shared" ca="1" si="462"/>
        <v>0</v>
      </c>
      <c r="MF110" s="189">
        <f t="shared" ca="1" si="462"/>
        <v>0</v>
      </c>
      <c r="MG110" s="189">
        <f t="shared" ca="1" si="390"/>
        <v>0</v>
      </c>
      <c r="MH110" s="189">
        <f t="shared" ca="1" si="390"/>
        <v>0</v>
      </c>
      <c r="MI110" s="189">
        <f t="shared" ca="1" si="390"/>
        <v>0</v>
      </c>
      <c r="MJ110" s="189">
        <f t="shared" ca="1" si="390"/>
        <v>0</v>
      </c>
      <c r="MK110" s="189">
        <f t="shared" ca="1" si="390"/>
        <v>0</v>
      </c>
      <c r="ML110" s="189">
        <f t="shared" ca="1" si="390"/>
        <v>0</v>
      </c>
      <c r="MM110" s="189">
        <f t="shared" ca="1" si="390"/>
        <v>0</v>
      </c>
      <c r="MN110" s="189">
        <f t="shared" ca="1" si="390"/>
        <v>0</v>
      </c>
      <c r="MO110" s="189">
        <f t="shared" ca="1" si="390"/>
        <v>0</v>
      </c>
      <c r="MP110" s="189">
        <f t="shared" ca="1" si="388"/>
        <v>0</v>
      </c>
      <c r="MQ110" s="189">
        <f t="shared" ca="1" si="388"/>
        <v>0</v>
      </c>
      <c r="MR110" s="189">
        <f t="shared" ca="1" si="388"/>
        <v>0</v>
      </c>
      <c r="MS110" s="557">
        <f t="shared" ca="1" si="438"/>
        <v>0</v>
      </c>
      <c r="MT110" s="557">
        <f t="shared" ca="1" si="438"/>
        <v>0</v>
      </c>
      <c r="MU110" s="557">
        <f t="shared" ca="1" si="438"/>
        <v>0</v>
      </c>
      <c r="MV110" s="557">
        <f t="shared" ca="1" si="438"/>
        <v>0</v>
      </c>
      <c r="MW110" s="557">
        <f t="shared" ca="1" si="438"/>
        <v>0</v>
      </c>
      <c r="MX110" s="557">
        <f t="shared" ca="1" si="396"/>
        <v>0</v>
      </c>
      <c r="MY110" s="557">
        <f t="shared" ca="1" si="396"/>
        <v>0</v>
      </c>
      <c r="MZ110" s="557">
        <f t="shared" ca="1" si="396"/>
        <v>0</v>
      </c>
      <c r="NA110" s="557">
        <f t="shared" ca="1" si="396"/>
        <v>0</v>
      </c>
      <c r="NB110" s="557">
        <f t="shared" ca="1" si="396"/>
        <v>0</v>
      </c>
      <c r="NC110" s="557">
        <f t="shared" ca="1" si="396"/>
        <v>0</v>
      </c>
      <c r="ND110" s="557">
        <f t="shared" ca="1" si="396"/>
        <v>0</v>
      </c>
      <c r="NE110" s="557">
        <f t="shared" ca="1" si="396"/>
        <v>0</v>
      </c>
      <c r="NF110" s="557">
        <f t="shared" ca="1" si="396"/>
        <v>0</v>
      </c>
      <c r="NG110" s="557">
        <f t="shared" ca="1" si="396"/>
        <v>0</v>
      </c>
      <c r="NH110" s="557">
        <f t="shared" ca="1" si="397"/>
        <v>0</v>
      </c>
      <c r="NI110" s="557">
        <f t="shared" ca="1" si="397"/>
        <v>0</v>
      </c>
      <c r="NJ110" s="557">
        <f t="shared" ca="1" si="397"/>
        <v>0</v>
      </c>
      <c r="NK110" s="557">
        <f t="shared" ca="1" si="397"/>
        <v>0</v>
      </c>
      <c r="NL110" s="557">
        <f t="shared" ca="1" si="397"/>
        <v>0</v>
      </c>
      <c r="NM110" s="557">
        <f t="shared" ca="1" si="397"/>
        <v>0</v>
      </c>
      <c r="NN110" s="557">
        <f t="shared" ca="1" si="397"/>
        <v>0</v>
      </c>
      <c r="NO110" s="557">
        <f t="shared" ca="1" si="397"/>
        <v>0</v>
      </c>
      <c r="NP110" s="557">
        <f t="shared" ca="1" si="397"/>
        <v>0</v>
      </c>
      <c r="NQ110" s="557">
        <f t="shared" ca="1" si="397"/>
        <v>0</v>
      </c>
      <c r="NR110" s="557">
        <f t="shared" ca="1" si="398"/>
        <v>0</v>
      </c>
      <c r="NS110" s="557">
        <f t="shared" ca="1" si="398"/>
        <v>0</v>
      </c>
      <c r="NT110" s="557">
        <f t="shared" ca="1" si="398"/>
        <v>0</v>
      </c>
      <c r="NU110" s="557">
        <f t="shared" ca="1" si="398"/>
        <v>0</v>
      </c>
      <c r="NV110" s="557">
        <f t="shared" ca="1" si="398"/>
        <v>0</v>
      </c>
      <c r="NW110" s="557">
        <f t="shared" ca="1" si="398"/>
        <v>0</v>
      </c>
      <c r="NX110" s="557">
        <f t="shared" ca="1" si="398"/>
        <v>0</v>
      </c>
      <c r="NY110" s="557">
        <f t="shared" ca="1" si="398"/>
        <v>0</v>
      </c>
      <c r="NZ110" s="557">
        <f t="shared" ca="1" si="398"/>
        <v>0</v>
      </c>
      <c r="OA110" s="557">
        <f t="shared" ca="1" si="398"/>
        <v>0</v>
      </c>
      <c r="OB110" s="557">
        <f t="shared" ca="1" si="399"/>
        <v>0</v>
      </c>
      <c r="OC110" s="557">
        <f t="shared" ca="1" si="399"/>
        <v>0</v>
      </c>
      <c r="OD110" s="557">
        <f t="shared" ca="1" si="399"/>
        <v>0</v>
      </c>
      <c r="OE110" s="557">
        <f t="shared" ca="1" si="399"/>
        <v>0</v>
      </c>
      <c r="OF110" s="557">
        <f t="shared" ca="1" si="399"/>
        <v>0</v>
      </c>
      <c r="OG110" s="557">
        <f t="shared" ca="1" si="399"/>
        <v>0</v>
      </c>
      <c r="OH110" s="557">
        <f t="shared" ca="1" si="399"/>
        <v>0</v>
      </c>
      <c r="OI110" s="557">
        <f t="shared" ca="1" si="399"/>
        <v>0</v>
      </c>
      <c r="OJ110" s="557">
        <f t="shared" ca="1" si="399"/>
        <v>0</v>
      </c>
      <c r="OK110" s="557">
        <f t="shared" ca="1" si="399"/>
        <v>0</v>
      </c>
      <c r="OL110" s="557">
        <f t="shared" ca="1" si="400"/>
        <v>0</v>
      </c>
      <c r="OM110" s="557">
        <f t="shared" ca="1" si="400"/>
        <v>0</v>
      </c>
      <c r="ON110" s="557">
        <f t="shared" ca="1" si="400"/>
        <v>0</v>
      </c>
      <c r="OO110" s="557">
        <f t="shared" ca="1" si="400"/>
        <v>0</v>
      </c>
      <c r="OP110" s="557">
        <f t="shared" ca="1" si="400"/>
        <v>0</v>
      </c>
      <c r="OQ110" s="557">
        <f t="shared" ca="1" si="400"/>
        <v>0</v>
      </c>
      <c r="OR110" s="557">
        <f t="shared" ca="1" si="400"/>
        <v>0</v>
      </c>
      <c r="OS110" s="557">
        <f t="shared" ca="1" si="400"/>
        <v>0</v>
      </c>
      <c r="OT110" s="557">
        <f t="shared" ca="1" si="400"/>
        <v>0</v>
      </c>
      <c r="OU110" s="557">
        <f t="shared" ca="1" si="400"/>
        <v>0</v>
      </c>
      <c r="OV110" s="557">
        <f t="shared" ca="1" si="401"/>
        <v>0</v>
      </c>
      <c r="OW110" s="557">
        <f t="shared" ca="1" si="401"/>
        <v>0</v>
      </c>
      <c r="OX110" s="557">
        <f t="shared" ca="1" si="401"/>
        <v>0</v>
      </c>
      <c r="OY110" s="557">
        <f t="shared" ca="1" si="401"/>
        <v>0</v>
      </c>
      <c r="OZ110" s="557">
        <f t="shared" ca="1" si="401"/>
        <v>0</v>
      </c>
      <c r="PA110" s="557">
        <f t="shared" ca="1" si="401"/>
        <v>0</v>
      </c>
      <c r="PB110" s="557">
        <f t="shared" ca="1" si="401"/>
        <v>0</v>
      </c>
      <c r="PC110" s="557">
        <f t="shared" ca="1" si="401"/>
        <v>0</v>
      </c>
      <c r="PD110" s="557">
        <f t="shared" ca="1" si="401"/>
        <v>0</v>
      </c>
      <c r="PE110" s="557">
        <f t="shared" ca="1" si="401"/>
        <v>0</v>
      </c>
      <c r="PF110" s="557">
        <f t="shared" ca="1" si="402"/>
        <v>0</v>
      </c>
      <c r="PG110" s="557">
        <f t="shared" ca="1" si="402"/>
        <v>0</v>
      </c>
      <c r="PH110" s="557">
        <f t="shared" ca="1" si="402"/>
        <v>0</v>
      </c>
      <c r="PI110" s="557">
        <f t="shared" ca="1" si="402"/>
        <v>0</v>
      </c>
      <c r="PJ110" s="557">
        <f t="shared" ca="1" si="402"/>
        <v>0</v>
      </c>
      <c r="PK110" s="557">
        <f t="shared" ca="1" si="402"/>
        <v>0</v>
      </c>
      <c r="PL110" s="557">
        <f t="shared" ca="1" si="402"/>
        <v>0</v>
      </c>
      <c r="PM110" s="557">
        <f t="shared" ca="1" si="402"/>
        <v>0</v>
      </c>
      <c r="PN110" s="557">
        <f t="shared" ca="1" si="402"/>
        <v>0</v>
      </c>
      <c r="PO110" s="557">
        <f t="shared" ca="1" si="402"/>
        <v>0</v>
      </c>
      <c r="PP110" s="557">
        <f t="shared" ca="1" si="403"/>
        <v>0</v>
      </c>
      <c r="PQ110" s="557">
        <f t="shared" ca="1" si="403"/>
        <v>0</v>
      </c>
      <c r="PR110" s="557">
        <f t="shared" ca="1" si="403"/>
        <v>0</v>
      </c>
      <c r="PS110" s="557">
        <f t="shared" ca="1" si="403"/>
        <v>0</v>
      </c>
      <c r="PT110" s="557">
        <f t="shared" ca="1" si="403"/>
        <v>0</v>
      </c>
      <c r="PU110" s="557">
        <f t="shared" ca="1" si="403"/>
        <v>0</v>
      </c>
      <c r="PV110" s="557">
        <f t="shared" ca="1" si="403"/>
        <v>0</v>
      </c>
      <c r="PW110" s="557">
        <f t="shared" ca="1" si="403"/>
        <v>0</v>
      </c>
      <c r="PX110" s="557">
        <f t="shared" ca="1" si="403"/>
        <v>0</v>
      </c>
      <c r="PY110" s="557">
        <f t="shared" ca="1" si="403"/>
        <v>0</v>
      </c>
      <c r="PZ110" s="557">
        <f t="shared" ca="1" si="404"/>
        <v>0</v>
      </c>
      <c r="QA110" s="557">
        <f t="shared" ca="1" si="404"/>
        <v>0</v>
      </c>
      <c r="QB110" s="557">
        <f t="shared" ca="1" si="404"/>
        <v>0</v>
      </c>
      <c r="QC110" s="557">
        <f t="shared" ca="1" si="404"/>
        <v>0</v>
      </c>
      <c r="QD110" s="557">
        <f t="shared" ca="1" si="404"/>
        <v>0</v>
      </c>
      <c r="QE110" s="557">
        <f t="shared" ca="1" si="404"/>
        <v>0</v>
      </c>
      <c r="QF110" s="557">
        <f t="shared" ca="1" si="404"/>
        <v>0</v>
      </c>
      <c r="QG110" s="557">
        <f t="shared" ca="1" si="404"/>
        <v>0</v>
      </c>
      <c r="QH110" s="557">
        <f t="shared" ca="1" si="404"/>
        <v>0</v>
      </c>
      <c r="QI110" s="557">
        <f t="shared" ca="1" si="404"/>
        <v>0</v>
      </c>
      <c r="QJ110" s="557">
        <f t="shared" ca="1" si="405"/>
        <v>0</v>
      </c>
      <c r="QK110" s="557">
        <f t="shared" ca="1" si="405"/>
        <v>0</v>
      </c>
      <c r="QL110" s="557">
        <f t="shared" ca="1" si="405"/>
        <v>0</v>
      </c>
      <c r="QM110" s="557">
        <f t="shared" ca="1" si="405"/>
        <v>0</v>
      </c>
      <c r="QN110" s="557">
        <f t="shared" ca="1" si="405"/>
        <v>0</v>
      </c>
      <c r="QO110" s="557">
        <f t="shared" ca="1" si="405"/>
        <v>0</v>
      </c>
      <c r="QP110" s="557">
        <f t="shared" ca="1" si="405"/>
        <v>0</v>
      </c>
      <c r="QQ110" s="557">
        <f t="shared" ca="1" si="405"/>
        <v>0</v>
      </c>
      <c r="QR110" s="557">
        <f t="shared" ca="1" si="405"/>
        <v>0</v>
      </c>
      <c r="QS110" s="557">
        <f t="shared" ca="1" si="405"/>
        <v>0</v>
      </c>
      <c r="QT110" s="557">
        <f t="shared" ca="1" si="406"/>
        <v>0</v>
      </c>
      <c r="QU110" s="557">
        <f t="shared" ca="1" si="406"/>
        <v>0</v>
      </c>
      <c r="QV110" s="557">
        <f t="shared" ca="1" si="406"/>
        <v>0</v>
      </c>
      <c r="QW110" s="557">
        <f t="shared" ca="1" si="406"/>
        <v>0</v>
      </c>
      <c r="QX110" s="557">
        <f t="shared" ca="1" si="406"/>
        <v>0</v>
      </c>
      <c r="QY110" s="557">
        <f t="shared" ca="1" si="406"/>
        <v>0</v>
      </c>
      <c r="QZ110" s="557">
        <f t="shared" ca="1" si="406"/>
        <v>0</v>
      </c>
      <c r="RA110" s="557">
        <f t="shared" ca="1" si="406"/>
        <v>0</v>
      </c>
      <c r="RB110" s="557">
        <f t="shared" ca="1" si="406"/>
        <v>0</v>
      </c>
      <c r="RC110" s="557">
        <f t="shared" ca="1" si="406"/>
        <v>0</v>
      </c>
      <c r="RD110" s="557">
        <f t="shared" ca="1" si="407"/>
        <v>0</v>
      </c>
      <c r="RE110" s="557">
        <f t="shared" ca="1" si="407"/>
        <v>0</v>
      </c>
      <c r="RF110" s="557">
        <f t="shared" ca="1" si="407"/>
        <v>0</v>
      </c>
      <c r="RG110" s="557">
        <f t="shared" ca="1" si="407"/>
        <v>0</v>
      </c>
      <c r="RH110" s="557">
        <f t="shared" ca="1" si="407"/>
        <v>0</v>
      </c>
      <c r="RI110" s="557">
        <f t="shared" ca="1" si="407"/>
        <v>0</v>
      </c>
      <c r="RJ110" s="557">
        <f t="shared" ca="1" si="407"/>
        <v>0</v>
      </c>
      <c r="RK110" s="557">
        <f t="shared" ca="1" si="407"/>
        <v>0</v>
      </c>
      <c r="RL110" s="557">
        <f t="shared" ca="1" si="407"/>
        <v>0</v>
      </c>
      <c r="RM110" s="557">
        <f t="shared" ca="1" si="407"/>
        <v>0</v>
      </c>
      <c r="RN110" s="557">
        <f t="shared" ca="1" si="408"/>
        <v>0</v>
      </c>
      <c r="RO110" s="557">
        <f t="shared" ca="1" si="408"/>
        <v>0</v>
      </c>
      <c r="RP110" s="557">
        <f t="shared" ca="1" si="408"/>
        <v>0</v>
      </c>
      <c r="RQ110" s="557">
        <f t="shared" ca="1" si="408"/>
        <v>0</v>
      </c>
      <c r="RR110" s="557">
        <f t="shared" ca="1" si="408"/>
        <v>0</v>
      </c>
      <c r="RS110" s="557">
        <f t="shared" ca="1" si="408"/>
        <v>0</v>
      </c>
      <c r="RT110" s="557">
        <f t="shared" ca="1" si="408"/>
        <v>0</v>
      </c>
      <c r="RU110" s="557">
        <f t="shared" ca="1" si="408"/>
        <v>0</v>
      </c>
      <c r="RV110" s="557">
        <f t="shared" ca="1" si="408"/>
        <v>0</v>
      </c>
      <c r="RW110" s="557">
        <f t="shared" ca="1" si="408"/>
        <v>0</v>
      </c>
      <c r="RX110" s="557">
        <f t="shared" ca="1" si="409"/>
        <v>0</v>
      </c>
      <c r="RY110" s="557">
        <f t="shared" ca="1" si="409"/>
        <v>0</v>
      </c>
      <c r="RZ110" s="557">
        <f t="shared" ca="1" si="409"/>
        <v>0</v>
      </c>
      <c r="SA110" s="557">
        <f t="shared" ca="1" si="409"/>
        <v>0</v>
      </c>
      <c r="SB110" s="557">
        <f t="shared" ca="1" si="409"/>
        <v>0</v>
      </c>
      <c r="SC110" s="557">
        <f t="shared" ca="1" si="409"/>
        <v>0</v>
      </c>
      <c r="SD110" s="557">
        <f t="shared" ca="1" si="409"/>
        <v>0</v>
      </c>
      <c r="SE110" s="557">
        <f t="shared" ca="1" si="409"/>
        <v>0</v>
      </c>
      <c r="SF110" s="557">
        <f t="shared" ca="1" si="409"/>
        <v>0</v>
      </c>
      <c r="SG110" s="557">
        <f t="shared" ca="1" si="409"/>
        <v>0</v>
      </c>
      <c r="SH110" s="557">
        <f t="shared" ca="1" si="410"/>
        <v>0</v>
      </c>
      <c r="SI110" s="557">
        <f t="shared" ca="1" si="410"/>
        <v>0</v>
      </c>
      <c r="SJ110" s="557">
        <f t="shared" ca="1" si="410"/>
        <v>0</v>
      </c>
      <c r="SK110" s="557">
        <f t="shared" ca="1" si="410"/>
        <v>0</v>
      </c>
      <c r="SL110" s="557">
        <f t="shared" ca="1" si="410"/>
        <v>0</v>
      </c>
      <c r="SM110" s="557">
        <f t="shared" ca="1" si="410"/>
        <v>0</v>
      </c>
      <c r="SN110" s="557">
        <f t="shared" ca="1" si="410"/>
        <v>0</v>
      </c>
      <c r="SO110" s="557">
        <f t="shared" ca="1" si="410"/>
        <v>0</v>
      </c>
      <c r="SP110" s="557">
        <f t="shared" ca="1" si="410"/>
        <v>0</v>
      </c>
      <c r="SQ110" s="557">
        <f t="shared" ca="1" si="410"/>
        <v>0</v>
      </c>
      <c r="SR110" s="557">
        <f t="shared" ca="1" si="411"/>
        <v>0</v>
      </c>
      <c r="SS110" s="557">
        <f t="shared" ca="1" si="411"/>
        <v>0</v>
      </c>
      <c r="ST110" s="557">
        <f t="shared" ca="1" si="411"/>
        <v>0</v>
      </c>
      <c r="SU110" s="557">
        <f t="shared" ca="1" si="411"/>
        <v>0</v>
      </c>
      <c r="SV110" s="557">
        <f t="shared" ca="1" si="411"/>
        <v>0</v>
      </c>
      <c r="SW110" s="557">
        <f t="shared" ca="1" si="411"/>
        <v>0</v>
      </c>
      <c r="SX110" s="557">
        <f t="shared" ca="1" si="411"/>
        <v>0</v>
      </c>
      <c r="SY110" s="557">
        <f t="shared" ca="1" si="411"/>
        <v>0</v>
      </c>
      <c r="SZ110" s="557">
        <f t="shared" ca="1" si="411"/>
        <v>0</v>
      </c>
      <c r="TA110" s="557">
        <f t="shared" ca="1" si="411"/>
        <v>0</v>
      </c>
      <c r="TB110" s="557">
        <f t="shared" ca="1" si="412"/>
        <v>0</v>
      </c>
      <c r="TC110" s="557">
        <f t="shared" ca="1" si="412"/>
        <v>0</v>
      </c>
      <c r="TD110" s="557">
        <f t="shared" ca="1" si="412"/>
        <v>0</v>
      </c>
      <c r="TE110" s="557">
        <f t="shared" ca="1" si="412"/>
        <v>0</v>
      </c>
      <c r="TF110" s="557">
        <f t="shared" ca="1" si="412"/>
        <v>0</v>
      </c>
      <c r="TG110" s="557">
        <f t="shared" ca="1" si="412"/>
        <v>0</v>
      </c>
      <c r="TH110" s="557">
        <f t="shared" ca="1" si="412"/>
        <v>0</v>
      </c>
      <c r="TI110" s="557">
        <f t="shared" ca="1" si="412"/>
        <v>0</v>
      </c>
      <c r="TJ110" s="557">
        <f t="shared" ca="1" si="412"/>
        <v>0</v>
      </c>
      <c r="TK110" s="557">
        <f t="shared" ca="1" si="412"/>
        <v>0</v>
      </c>
      <c r="TL110" s="557">
        <f t="shared" ca="1" si="413"/>
        <v>0</v>
      </c>
      <c r="TM110" s="557">
        <f t="shared" ca="1" si="413"/>
        <v>0</v>
      </c>
      <c r="TN110" s="557">
        <f t="shared" ca="1" si="413"/>
        <v>0</v>
      </c>
      <c r="TO110" s="557">
        <f t="shared" ca="1" si="413"/>
        <v>0</v>
      </c>
      <c r="TP110" s="557">
        <f t="shared" ca="1" si="413"/>
        <v>0</v>
      </c>
      <c r="TQ110" s="557">
        <f t="shared" ca="1" si="413"/>
        <v>0</v>
      </c>
      <c r="TR110" s="557">
        <f t="shared" ca="1" si="413"/>
        <v>0</v>
      </c>
      <c r="TS110" s="557">
        <f t="shared" ca="1" si="413"/>
        <v>0</v>
      </c>
      <c r="TT110" s="557">
        <f t="shared" ca="1" si="413"/>
        <v>0</v>
      </c>
      <c r="TU110" s="557">
        <f t="shared" ca="1" si="413"/>
        <v>0</v>
      </c>
      <c r="TV110" s="557">
        <f t="shared" ca="1" si="414"/>
        <v>0</v>
      </c>
      <c r="TW110" s="557">
        <f t="shared" ca="1" si="414"/>
        <v>0</v>
      </c>
      <c r="TX110" s="557">
        <f t="shared" ca="1" si="414"/>
        <v>0</v>
      </c>
      <c r="TY110" s="557">
        <f t="shared" ca="1" si="414"/>
        <v>0</v>
      </c>
      <c r="TZ110" s="557">
        <f t="shared" ca="1" si="414"/>
        <v>0</v>
      </c>
      <c r="UA110" s="557">
        <f t="shared" ca="1" si="414"/>
        <v>0</v>
      </c>
      <c r="UB110" s="557">
        <f t="shared" ca="1" si="414"/>
        <v>0</v>
      </c>
      <c r="UC110" s="557">
        <f t="shared" ca="1" si="414"/>
        <v>0</v>
      </c>
      <c r="UD110" s="557">
        <f t="shared" ca="1" si="414"/>
        <v>0</v>
      </c>
      <c r="UE110" s="557">
        <f t="shared" ca="1" si="414"/>
        <v>0</v>
      </c>
      <c r="UF110" s="557">
        <f t="shared" ca="1" si="414"/>
        <v>0</v>
      </c>
      <c r="UG110" s="557">
        <f t="shared" ca="1" si="414"/>
        <v>0</v>
      </c>
      <c r="UH110" s="557">
        <f t="shared" ca="1" si="414"/>
        <v>0</v>
      </c>
      <c r="UI110" s="557">
        <f t="shared" ca="1" si="414"/>
        <v>0</v>
      </c>
      <c r="UJ110" s="557">
        <f t="shared" ca="1" si="414"/>
        <v>0</v>
      </c>
      <c r="UK110" s="557">
        <f t="shared" ca="1" si="414"/>
        <v>0</v>
      </c>
      <c r="UL110" s="557">
        <f t="shared" ca="1" si="464"/>
        <v>0</v>
      </c>
      <c r="UM110" s="557">
        <f t="shared" ca="1" si="464"/>
        <v>0</v>
      </c>
      <c r="UN110" s="557">
        <f t="shared" ca="1" si="464"/>
        <v>0</v>
      </c>
      <c r="UO110" s="557">
        <f t="shared" ca="1" si="464"/>
        <v>0</v>
      </c>
      <c r="UP110" s="557">
        <f t="shared" ca="1" si="464"/>
        <v>0</v>
      </c>
      <c r="UQ110" s="557">
        <f t="shared" ca="1" si="464"/>
        <v>0</v>
      </c>
      <c r="UR110" s="557">
        <f t="shared" ca="1" si="464"/>
        <v>0</v>
      </c>
      <c r="US110" s="557">
        <f t="shared" ca="1" si="464"/>
        <v>0</v>
      </c>
      <c r="UT110" s="557">
        <f t="shared" ca="1" si="464"/>
        <v>0</v>
      </c>
      <c r="UU110" s="557">
        <f t="shared" ca="1" si="464"/>
        <v>0</v>
      </c>
      <c r="UV110" s="557">
        <f t="shared" ca="1" si="445"/>
        <v>0</v>
      </c>
      <c r="UW110" s="557">
        <f t="shared" ca="1" si="445"/>
        <v>0</v>
      </c>
      <c r="UX110" s="557">
        <f t="shared" ca="1" si="445"/>
        <v>0</v>
      </c>
      <c r="UY110" s="557">
        <f t="shared" ca="1" si="445"/>
        <v>0</v>
      </c>
      <c r="UZ110" s="557">
        <f t="shared" ca="1" si="445"/>
        <v>0</v>
      </c>
      <c r="VA110" s="557">
        <f t="shared" ca="1" si="445"/>
        <v>0</v>
      </c>
      <c r="VB110" s="557">
        <f t="shared" ca="1" si="445"/>
        <v>0</v>
      </c>
      <c r="VC110" s="557">
        <f t="shared" ca="1" si="445"/>
        <v>0</v>
      </c>
      <c r="VD110" s="557">
        <f t="shared" ca="1" si="445"/>
        <v>0</v>
      </c>
      <c r="VE110" s="557">
        <f t="shared" ca="1" si="445"/>
        <v>0</v>
      </c>
      <c r="VF110" s="557">
        <f t="shared" ca="1" si="445"/>
        <v>0</v>
      </c>
      <c r="VG110" s="557">
        <f t="shared" ca="1" si="445"/>
        <v>0</v>
      </c>
      <c r="VH110" s="557">
        <f t="shared" ca="1" si="445"/>
        <v>0</v>
      </c>
      <c r="VI110" s="557">
        <f t="shared" ca="1" si="445"/>
        <v>0</v>
      </c>
      <c r="VJ110" s="557">
        <f t="shared" ca="1" si="445"/>
        <v>0</v>
      </c>
      <c r="VK110" s="557">
        <f t="shared" ca="1" si="445"/>
        <v>0</v>
      </c>
      <c r="VL110" s="557">
        <f t="shared" ca="1" si="444"/>
        <v>0</v>
      </c>
      <c r="VM110" s="557">
        <f t="shared" ca="1" si="444"/>
        <v>0</v>
      </c>
      <c r="VN110" s="557">
        <f t="shared" ca="1" si="444"/>
        <v>0</v>
      </c>
      <c r="VO110" s="557">
        <f t="shared" ca="1" si="444"/>
        <v>0</v>
      </c>
      <c r="VP110" s="189">
        <f t="shared" ca="1" si="301"/>
        <v>0</v>
      </c>
      <c r="VQ110" s="189">
        <f t="shared" ca="1" si="301"/>
        <v>0</v>
      </c>
      <c r="VR110" s="189">
        <f t="shared" ca="1" si="301"/>
        <v>0</v>
      </c>
      <c r="VS110" s="189">
        <f t="shared" ca="1" si="301"/>
        <v>0</v>
      </c>
      <c r="VT110" s="189">
        <f t="shared" ca="1" si="301"/>
        <v>0</v>
      </c>
      <c r="VU110" s="230">
        <f t="shared" ca="1" si="302"/>
        <v>0</v>
      </c>
      <c r="VV110" s="189">
        <f t="shared" ca="1" si="303"/>
        <v>0</v>
      </c>
      <c r="VW110" s="189">
        <f t="shared" ca="1" si="303"/>
        <v>0</v>
      </c>
      <c r="VX110" s="189">
        <f t="shared" ca="1" si="303"/>
        <v>0</v>
      </c>
      <c r="VY110" s="189">
        <f t="shared" ca="1" si="303"/>
        <v>0</v>
      </c>
      <c r="VZ110" s="189">
        <f t="shared" ca="1" si="303"/>
        <v>0</v>
      </c>
      <c r="WA110" s="230">
        <f t="shared" ca="1" si="304"/>
        <v>0</v>
      </c>
      <c r="WB110" s="231">
        <f t="shared" ca="1" si="305"/>
        <v>0</v>
      </c>
      <c r="WC110" s="231">
        <f t="shared" ca="1" si="305"/>
        <v>0</v>
      </c>
      <c r="WD110" s="231">
        <f t="shared" ca="1" si="305"/>
        <v>0</v>
      </c>
      <c r="WE110" s="231">
        <f t="shared" ca="1" si="305"/>
        <v>0</v>
      </c>
      <c r="WF110" s="544">
        <f t="shared" ca="1" si="306"/>
        <v>0</v>
      </c>
      <c r="WG110" s="231">
        <f t="shared" ca="1" si="307"/>
        <v>0</v>
      </c>
      <c r="WH110" s="231">
        <f t="shared" ca="1" si="307"/>
        <v>0</v>
      </c>
      <c r="WI110" s="231">
        <f t="shared" ca="1" si="307"/>
        <v>0</v>
      </c>
      <c r="WJ110" s="231">
        <f t="shared" ca="1" si="307"/>
        <v>0</v>
      </c>
      <c r="WK110" s="544">
        <f t="shared" ca="1" si="459"/>
        <v>0</v>
      </c>
      <c r="WL110" s="544">
        <f t="shared" ca="1" si="459"/>
        <v>0</v>
      </c>
      <c r="WM110" s="544">
        <f t="shared" ca="1" si="459"/>
        <v>0</v>
      </c>
      <c r="WN110" s="544">
        <f t="shared" ca="1" si="446"/>
        <v>0</v>
      </c>
      <c r="WO110" s="544">
        <f t="shared" ca="1" si="446"/>
        <v>0</v>
      </c>
      <c r="WP110" s="544">
        <f t="shared" ca="1" si="446"/>
        <v>0</v>
      </c>
      <c r="WQ110" s="544">
        <f t="shared" ca="1" si="446"/>
        <v>0</v>
      </c>
      <c r="WR110" s="535" cm="1">
        <f t="array" aca="1" ref="WR110" ca="1">INDEX(WR$13:WR109,$B110+1,1)</f>
        <v>0</v>
      </c>
      <c r="WS110" s="411">
        <f t="shared" ca="1" si="309"/>
        <v>67</v>
      </c>
      <c r="WT110" s="18"/>
      <c r="WU110" s="535" cm="1">
        <f t="array" aca="1" ref="WU110" ca="1">INDEX(WU$13:WU109,$B110+1,1)</f>
        <v>0</v>
      </c>
      <c r="WV110" s="411">
        <f t="shared" si="310"/>
        <v>0</v>
      </c>
      <c r="WW110" s="535" cm="1">
        <f t="array" aca="1" ref="WW110" ca="1">INDEX(WW$13:WW109,$B110+1,1)</f>
        <v>0</v>
      </c>
      <c r="WX110" s="535" t="str" cm="1">
        <f t="array" aca="1" ref="WX110" ca="1">INDEX(WX$13:WX109,$B110+1,1)</f>
        <v>-</v>
      </c>
      <c r="WY110" s="535" t="str" cm="1">
        <f t="array" aca="1" ref="WY110" ca="1">INDEX(WY$13:WY109,$B110+1,1)</f>
        <v>-</v>
      </c>
      <c r="WZ110" s="535" t="str" cm="1">
        <f t="array" aca="1" ref="WZ110" ca="1">INDEX(WZ$13:WZ109,$B110+1,1)</f>
        <v>-</v>
      </c>
      <c r="XA110" s="535" t="str" cm="1">
        <f t="array" aca="1" ref="XA110" ca="1">INDEX(XA$13:XA109,$B110+1,1)</f>
        <v>-</v>
      </c>
      <c r="XB110" s="535" t="str" cm="1">
        <f t="array" aca="1" ref="XB110" ca="1">INDEX(XB$13:XB109,$B110+1,1)</f>
        <v>-</v>
      </c>
      <c r="XC110" s="535" t="str" cm="1">
        <f t="array" aca="1" ref="XC110" ca="1">INDEX(XC$13:XC109,$B110+1,1)</f>
        <v>-</v>
      </c>
      <c r="XD110" s="535" t="str" cm="1">
        <f t="array" aca="1" ref="XD110" ca="1">INDEX(XD$13:XD109,$B110+1,1)</f>
        <v>-</v>
      </c>
      <c r="XE110" s="535" t="str" cm="1">
        <f t="array" aca="1" ref="XE110" ca="1">INDEX(XE$13:XE109,$B110+1,1)</f>
        <v>-</v>
      </c>
      <c r="XF110" s="535" t="str" cm="1">
        <f t="array" aca="1" ref="XF110" ca="1">INDEX(XF$13:XF109,$B110+1,1)</f>
        <v>-</v>
      </c>
      <c r="XG110" s="535" t="str" cm="1">
        <f t="array" aca="1" ref="XG110" ca="1">INDEX(XG$13:XG109,$B110+1,1)</f>
        <v>-</v>
      </c>
      <c r="XH110" s="535" t="str" cm="1">
        <f t="array" aca="1" ref="XH110" ca="1">INDEX(XH$13:XH109,$B110+1,1)</f>
        <v>-</v>
      </c>
      <c r="XI110" s="535" t="str" cm="1">
        <f t="array" aca="1" ref="XI110" ca="1">INDEX(XI$13:XI109,$B110+1,1)</f>
        <v>-</v>
      </c>
      <c r="XJ110" s="535" t="str" cm="1">
        <f t="array" aca="1" ref="XJ110" ca="1">INDEX(XJ$13:XJ109,$B110+1,1)</f>
        <v>-</v>
      </c>
      <c r="XK110" s="535" t="str" cm="1">
        <f t="array" aca="1" ref="XK110" ca="1">INDEX(XK$13:XK109,$B110+1,1)</f>
        <v>-</v>
      </c>
      <c r="XL110" s="535" t="str" cm="1">
        <f t="array" aca="1" ref="XL110" ca="1">INDEX(XL$13:XL109,$B110+1,1)</f>
        <v>-</v>
      </c>
      <c r="XM110" s="535" t="str" cm="1">
        <f t="array" aca="1" ref="XM110" ca="1">INDEX(XM$13:XM109,$B110+1,1)</f>
        <v>-</v>
      </c>
      <c r="XN110" s="18"/>
      <c r="XO110" s="411" t="b">
        <f t="shared" ca="1" si="311"/>
        <v>0</v>
      </c>
      <c r="XP110" s="535" t="str" cm="1">
        <f t="array" aca="1" ref="XP110" ca="1">INDEX(XP$13:XP109,$B110+1,1)</f>
        <v>-</v>
      </c>
      <c r="XQ110" s="535" t="str" cm="1">
        <f t="array" aca="1" ref="XQ110" ca="1">INDEX(XQ$13:XQ109,$B110+1,1)</f>
        <v>-</v>
      </c>
      <c r="XR110" s="535" t="str" cm="1">
        <f t="array" aca="1" ref="XR110" ca="1">INDEX(XR$13:XR109,$B110+1,1)</f>
        <v>-</v>
      </c>
      <c r="XS110" s="535" t="str" cm="1">
        <f t="array" aca="1" ref="XS110" ca="1">INDEX(XS$13:XS109,$B110+1,1)</f>
        <v>-</v>
      </c>
      <c r="XT110" s="535" t="str" cm="1">
        <f t="array" aca="1" ref="XT110" ca="1">INDEX(XT$13:XT109,$B110+1,1)</f>
        <v>-</v>
      </c>
      <c r="XU110" s="535" t="str" cm="1">
        <f t="array" aca="1" ref="XU110" ca="1">INDEX(XU$13:XU109,$B110+1,1)</f>
        <v>-</v>
      </c>
      <c r="XV110" s="411">
        <f t="shared" ca="1" si="312"/>
        <v>0.35</v>
      </c>
      <c r="XW110" s="535" cm="1">
        <f t="array" aca="1" ref="XW110" ca="1">INDEX(XW$13:XW109,$B110+1,1)</f>
        <v>0</v>
      </c>
      <c r="XX110" s="535" cm="1">
        <f t="array" aca="1" ref="XX110" ca="1">INDEX(XX$13:XX109,$B110+1,1)</f>
        <v>0</v>
      </c>
      <c r="XY110" s="535" cm="1">
        <f t="array" aca="1" ref="XY110" ca="1">INDEX(XY$13:XY109,$B110+1,1)</f>
        <v>1</v>
      </c>
      <c r="XZ110" s="535" cm="1">
        <f t="array" aca="1" ref="XZ110" ca="1">INDEX(XZ$13:XZ109,$B110+1,1)</f>
        <v>0</v>
      </c>
      <c r="YA110" s="535" t="str" cm="1">
        <f t="array" aca="1" ref="YA110" ca="1">INDEX(YA$13:YA109,$B110+1,1)</f>
        <v>-</v>
      </c>
      <c r="YB110" s="545" cm="1">
        <f t="array" aca="1" ref="YB110" ca="1">INDEX(i.AgeJ,$AD110,1)</f>
        <v>0</v>
      </c>
      <c r="YC110" s="535" t="str" cm="1">
        <f t="array" aca="1" ref="YC110" ca="1">INDEX(YC$13:YC109,$B110+1,1)</f>
        <v>-</v>
      </c>
      <c r="YD110" s="411" t="str">
        <f t="shared" si="313"/>
        <v>-</v>
      </c>
      <c r="YE110" s="411" t="str">
        <f t="shared" si="313"/>
        <v>-</v>
      </c>
      <c r="YF110" s="535" t="str" cm="1">
        <f t="array" aca="1" ref="YF110" ca="1">INDEX(YF$13:YF109,$B110+1,1)</f>
        <v>-</v>
      </c>
      <c r="YG110" s="535" t="str" cm="1">
        <f t="array" aca="1" ref="YG110" ca="1">INDEX(YG$13:YG109,$B110+1,1)</f>
        <v>-</v>
      </c>
      <c r="YH110" s="535" t="str" cm="1">
        <f t="array" aca="1" ref="YH110" ca="1">INDEX(YH$13:YH109,$B110+1,1)</f>
        <v>-</v>
      </c>
      <c r="YI110" s="535" t="str" cm="1">
        <f t="array" aca="1" ref="YI110" ca="1">INDEX(YI$13:YI109,$B110+1,1)</f>
        <v>-</v>
      </c>
      <c r="YJ110" s="535" t="str" cm="1">
        <f t="array" aca="1" ref="YJ110" ca="1">INDEX(YJ$13:YJ109,$B110+1,1)</f>
        <v>-</v>
      </c>
      <c r="YK110" s="535" t="b" cm="1">
        <f t="array" aca="1" ref="YK110" ca="1">INDEX(YK$13:YK109,$B110+1,1)</f>
        <v>1</v>
      </c>
      <c r="YL110" s="535" t="str" cm="1">
        <f t="array" aca="1" ref="YL110" ca="1">INDEX(YL$13:YL109,$B110+1,1)</f>
        <v>-</v>
      </c>
      <c r="YM110" s="535" cm="1">
        <f t="array" aca="1" ref="YM110" ca="1">INDEX(YM$13:YM109,$B110+1,1)</f>
        <v>0</v>
      </c>
      <c r="YN110" s="535" cm="1">
        <f t="array" aca="1" ref="YN110" ca="1">INDEX(YN$13:YN109,$B110+1,1)</f>
        <v>0</v>
      </c>
      <c r="YO110" s="535" cm="1">
        <f t="array" aca="1" ref="YO110" ca="1">INDEX(YO$13:YO109,$B110+1,1)</f>
        <v>0</v>
      </c>
      <c r="YP110" s="18"/>
      <c r="YQ110" s="411">
        <f t="shared" si="314"/>
        <v>50</v>
      </c>
      <c r="YR110" s="411">
        <f t="shared" si="314"/>
        <v>50</v>
      </c>
      <c r="YS110" s="411">
        <f t="shared" si="314"/>
        <v>50</v>
      </c>
      <c r="YT110" s="411">
        <f t="shared" si="314"/>
        <v>50</v>
      </c>
      <c r="YU110" s="535" cm="1">
        <f t="array" aca="1" ref="YU110" ca="1">INDEX(YU$13:YU109,$B110+1,1)</f>
        <v>1</v>
      </c>
      <c r="YV110" s="535" cm="1">
        <f t="array" aca="1" ref="YV110" ca="1">INDEX(YV$13:YV109,$B110+1,1)</f>
        <v>1</v>
      </c>
      <c r="YW110" s="535" cm="1">
        <f t="array" aca="1" ref="YW110" ca="1">INDEX(YW$13:YW109,$B110+1,1)</f>
        <v>1</v>
      </c>
      <c r="YX110" s="535" cm="1">
        <f t="array" aca="1" ref="YX110" ca="1">INDEX(YX$13:YX109,$B110+1,1)</f>
        <v>1</v>
      </c>
      <c r="YY110" s="535" t="str" cm="1">
        <f t="array" aca="1" ref="YY110" ca="1">INDEX(YY$13:YY109,$B110+1,1)</f>
        <v>-</v>
      </c>
      <c r="YZ110" s="535" t="str" cm="1">
        <f t="array" aca="1" ref="YZ110" ca="1">INDEX(YZ$13:YZ109,$B110+1,1)</f>
        <v>-</v>
      </c>
      <c r="ZA110" s="535" t="str" cm="1">
        <f t="array" aca="1" ref="ZA110" ca="1">INDEX(ZA$13:ZA109,$B110+1,1)</f>
        <v>-</v>
      </c>
      <c r="ZB110" s="535" t="str" cm="1">
        <f t="array" aca="1" ref="ZB110" ca="1">INDEX(ZB$13:ZB109,$B110+1,1)</f>
        <v>-</v>
      </c>
      <c r="ZC110" s="535" t="str" cm="1">
        <f t="array" aca="1" ref="ZC110" ca="1">INDEX(ZC$13:ZC109,$B110+1,1)</f>
        <v>-</v>
      </c>
      <c r="ZD110" s="18"/>
      <c r="ZE110" s="411">
        <f t="shared" ca="1" si="315"/>
        <v>1</v>
      </c>
      <c r="ZF110" s="18"/>
      <c r="ZG110" s="535" t="str" cm="1">
        <f t="array" aca="1" ref="ZG110" ca="1">INDEX(ZG$13:ZG109,$B110+1,1)</f>
        <v>-</v>
      </c>
      <c r="ZH110" s="535" t="str" cm="1">
        <f t="array" aca="1" ref="ZH110" ca="1">INDEX(ZH$13:ZH109,$B110+1,1)</f>
        <v>-</v>
      </c>
      <c r="ZI110" s="535" t="str" cm="1">
        <f t="array" aca="1" ref="ZI110" ca="1">INDEX(ZI$13:ZI109,$B110+1,1)</f>
        <v>-</v>
      </c>
      <c r="ZJ110" s="535" t="str" cm="1">
        <f t="array" aca="1" ref="ZJ110" ca="1">INDEX(ZJ$13:ZJ109,$B110+1,1)</f>
        <v>-</v>
      </c>
      <c r="ZK110" s="535" t="str" cm="1">
        <f t="array" aca="1" ref="ZK110" ca="1">INDEX(ZK$13:ZK109,$B110+1,1)</f>
        <v>-</v>
      </c>
      <c r="ZL110" s="535" t="str" cm="1">
        <f t="array" aca="1" ref="ZL110" ca="1">INDEX(ZL$13:ZL109,$B110+1,1)</f>
        <v>-</v>
      </c>
      <c r="ZM110" s="535" t="str" cm="1">
        <f t="array" aca="1" ref="ZM110" ca="1">INDEX(ZM$13:ZM109,$B110+1,1)</f>
        <v>-</v>
      </c>
      <c r="ZN110" s="535" t="str" cm="1">
        <f t="array" aca="1" ref="ZN110" ca="1">INDEX(ZN$13:ZN109,$B110+1,1)</f>
        <v>-</v>
      </c>
      <c r="ZO110" s="543">
        <f t="shared" ca="1" si="316"/>
        <v>652</v>
      </c>
      <c r="ZP110" s="543">
        <f t="shared" ca="1" si="316"/>
        <v>686</v>
      </c>
      <c r="ZQ110" s="543">
        <f t="shared" ca="1" si="316"/>
        <v>721</v>
      </c>
      <c r="ZR110" s="459">
        <f t="shared" ca="1" si="317"/>
        <v>469</v>
      </c>
      <c r="ZS110" s="459">
        <f t="shared" ca="1" si="317"/>
        <v>504</v>
      </c>
      <c r="ZT110" s="459">
        <f t="shared" ca="1" si="317"/>
        <v>539</v>
      </c>
      <c r="ZU110" s="459">
        <f t="shared" ca="1" si="318"/>
        <v>385</v>
      </c>
      <c r="ZV110" s="459">
        <f t="shared" ca="1" si="318"/>
        <v>420</v>
      </c>
      <c r="ZW110" s="459">
        <f t="shared" ca="1" si="318"/>
        <v>455</v>
      </c>
      <c r="ZX110" s="535" t="str" cm="1">
        <f t="array" aca="1" ref="ZX110" ca="1">INDEX(ZX$13:ZX109,$B110+1,1)</f>
        <v>-</v>
      </c>
      <c r="ZY110" s="535" t="str" cm="1">
        <f t="array" aca="1" ref="ZY110" ca="1">INDEX(ZY$13:ZY109,$B110+1,1)</f>
        <v>-</v>
      </c>
      <c r="ZZ110" s="535" t="str" cm="1">
        <f t="array" aca="1" ref="ZZ110" ca="1">INDEX(ZZ$13:ZZ109,$B110+1,1)</f>
        <v>-</v>
      </c>
      <c r="AAA110" s="535" t="str" cm="1">
        <f t="array" aca="1" ref="AAA110" ca="1">INDEX(AAA$13:AAA109,$B110+1,1)</f>
        <v>-</v>
      </c>
      <c r="AAB110" s="535" t="str" cm="1">
        <f t="array" aca="1" ref="AAB110" ca="1">INDEX(AAB$13:AAB109,$B110+1,1)</f>
        <v>-</v>
      </c>
      <c r="AAC110" s="535" t="str" cm="1">
        <f t="array" aca="1" ref="AAC110" ca="1">INDEX(AAC$13:AAC109,$B110+1,1)</f>
        <v>-</v>
      </c>
      <c r="AAD110" s="535" t="str" cm="1">
        <f t="array" aca="1" ref="AAD110" ca="1">INDEX(AAD$13:AAD109,$B110+1,1)</f>
        <v>-</v>
      </c>
      <c r="AAE110" s="535" t="str" cm="1">
        <f t="array" aca="1" ref="AAE110" ca="1">INDEX(AAE$13:AAE109,$B110+1,1)</f>
        <v>-</v>
      </c>
      <c r="AAF110" s="535" t="str" cm="1">
        <f t="array" aca="1" ref="AAF110" ca="1">INDEX(AAF$13:AAF109,$B110+1,1)</f>
        <v>-</v>
      </c>
      <c r="AAG110" s="535" t="str" cm="1">
        <f t="array" aca="1" ref="AAG110" ca="1">INDEX(AAG$13:AAG109,$B110+1,1)</f>
        <v>-</v>
      </c>
      <c r="AAH110" s="535" t="str" cm="1">
        <f t="array" aca="1" ref="AAH110" ca="1">INDEX(AAH$13:AAH109,$B110+1,1)</f>
        <v>-</v>
      </c>
      <c r="AAI110" s="535" t="str" cm="1">
        <f t="array" aca="1" ref="AAI110" ca="1">INDEX(AAI$13:AAI109,$B110+1,1)</f>
        <v>-</v>
      </c>
      <c r="AAJ110" s="535" t="str" cm="1">
        <f t="array" aca="1" ref="AAJ110" ca="1">INDEX(AAJ$13:AAJ109,$B110+1,1)</f>
        <v>-</v>
      </c>
      <c r="AAK110" s="535" t="str" cm="1">
        <f t="array" aca="1" ref="AAK110" ca="1">INDEX(AAK$13:AAK109,$B110+1,1)</f>
        <v>-</v>
      </c>
      <c r="AAL110" s="535" cm="1">
        <f t="array" aca="1" ref="AAL110" ca="1">INDEX(AAL$13:AAL109,$B110+1,1)</f>
        <v>0</v>
      </c>
      <c r="AAM110" s="535" t="str" cm="1">
        <f t="array" aca="1" ref="AAM110" ca="1">INDEX(AAM$13:AAM109,$B110+1,1)</f>
        <v>-</v>
      </c>
      <c r="AAN110" s="535" t="str" cm="1">
        <f t="array" aca="1" ref="AAN110" ca="1">INDEX(AAN$13:AAN109,$B110+1,1)</f>
        <v>-</v>
      </c>
      <c r="AAO110" s="535" t="str" cm="1">
        <f t="array" aca="1" ref="AAO110" ca="1">INDEX(AAO$13:AAO109,$B110+1,1)</f>
        <v>-</v>
      </c>
      <c r="AAP110" s="535" t="str" cm="1">
        <f t="array" aca="1" ref="AAP110" ca="1">INDEX(AAP$13:AAP109,$B110+1,1)</f>
        <v>-</v>
      </c>
      <c r="AAQ110" s="535" t="str" cm="1">
        <f t="array" aca="1" ref="AAQ110" ca="1">INDEX(AAQ$13:AAQ109,$B110+1,1)</f>
        <v>-</v>
      </c>
      <c r="AAR110" s="535" cm="1">
        <f t="array" aca="1" ref="AAR110" ca="1">INDEX(AAR$13:AAR109,$B110+1,1)</f>
        <v>0</v>
      </c>
      <c r="AAS110" s="535" t="str" cm="1">
        <f t="array" aca="1" ref="AAS110" ca="1">INDEX(AAS$13:AAS109,$B110+1,1)</f>
        <v>-</v>
      </c>
      <c r="AAT110" s="535" t="str" cm="1">
        <f t="array" aca="1" ref="AAT110" ca="1">INDEX(AAT$13:AAT109,$B110+1,1)</f>
        <v>-</v>
      </c>
      <c r="AAU110" s="535" t="str" cm="1">
        <f t="array" aca="1" ref="AAU110" ca="1">INDEX(AAU$13:AAU109,$B110+1,1)</f>
        <v>-</v>
      </c>
      <c r="AAV110" s="535" cm="1">
        <f t="array" aca="1" ref="AAV110" ca="1">INDEX(AAV$13:AAV109,$B110+1,1)</f>
        <v>1</v>
      </c>
      <c r="AAW110" s="535" cm="1">
        <f t="array" aca="1" ref="AAW110" ca="1">INDEX(AAW$13:AAW109,$B110+1,1)</f>
        <v>1</v>
      </c>
      <c r="AAX110" s="535" t="str" cm="1">
        <f t="array" aca="1" ref="AAX110" ca="1">INDEX(AAX$13:AAX109,$B110+1,1)</f>
        <v>-</v>
      </c>
      <c r="AAY110" s="535" t="str" cm="1">
        <f t="array" aca="1" ref="AAY110" ca="1">INDEX(AAY$13:AAY109,$B110+1,1)</f>
        <v>-</v>
      </c>
      <c r="AAZ110" s="535" t="str" cm="1">
        <f t="array" aca="1" ref="AAZ110" ca="1">INDEX(AAZ$13:AAZ109,$B110+1,1)</f>
        <v>-</v>
      </c>
      <c r="ABA110" s="535" t="str" cm="1">
        <f t="array" aca="1" ref="ABA110" ca="1">INDEX(ABA$13:ABA109,$B110+1,1)</f>
        <v>-</v>
      </c>
      <c r="ABB110" s="535" t="str" cm="1">
        <f t="array" aca="1" ref="ABB110" ca="1">INDEX(ABB$13:ABB109,$B110+1,1)</f>
        <v>-</v>
      </c>
      <c r="ABC110" s="535" t="str" cm="1">
        <f t="array" aca="1" ref="ABC110" ca="1">INDEX(ABC$13:ABC109,$B110+1,1)</f>
        <v>-</v>
      </c>
      <c r="ABD110" s="535" t="str" cm="1">
        <f t="array" aca="1" ref="ABD110" ca="1">INDEX(ABD$13:ABD109,$B110+1,1)</f>
        <v>-</v>
      </c>
      <c r="ABE110" s="535" t="str" cm="1">
        <f t="array" aca="1" ref="ABE110" ca="1">INDEX(ABE$13:ABE109,$B110+1,1)</f>
        <v>-</v>
      </c>
      <c r="ABF110" s="535" t="str" cm="1">
        <f t="array" aca="1" ref="ABF110" ca="1">INDEX(ABF$13:ABF109,$B110+1,1)</f>
        <v>-</v>
      </c>
      <c r="ABG110" s="535" t="str" cm="1">
        <f t="array" aca="1" ref="ABG110" ca="1">INDEX(ABG$13:ABG109,$B110+1,1)</f>
        <v>-</v>
      </c>
      <c r="ABH110" s="535" t="str" cm="1">
        <f t="array" aca="1" ref="ABH110" ca="1">INDEX(ABH$13:ABH109,$B110+1,1)</f>
        <v>-</v>
      </c>
      <c r="ABI110" s="535" t="str" cm="1">
        <f t="array" aca="1" ref="ABI110" ca="1">INDEX(ABI$13:ABI109,$B110+1,1)</f>
        <v>-</v>
      </c>
      <c r="ABJ110" s="535" t="str" cm="1">
        <f t="array" aca="1" ref="ABJ110" ca="1">INDEX(ABJ$13:ABJ109,$B110+1,1)</f>
        <v>-</v>
      </c>
      <c r="ABK110" s="18"/>
      <c r="ABL110" s="545" t="str">
        <f t="shared" ca="1" si="439"/>
        <v>-</v>
      </c>
      <c r="ABM110" s="545" t="str">
        <f t="shared" ca="1" si="439"/>
        <v>-</v>
      </c>
      <c r="ABN110" s="545" t="str">
        <f t="shared" ca="1" si="439"/>
        <v>-</v>
      </c>
      <c r="ABO110" s="545" t="str">
        <f t="shared" ca="1" si="439"/>
        <v>-</v>
      </c>
      <c r="ABP110" s="545" t="str">
        <f t="shared" ca="1" si="439"/>
        <v>-</v>
      </c>
      <c r="ABQ110" s="545" t="str">
        <f t="shared" ca="1" si="417"/>
        <v>-</v>
      </c>
      <c r="ABR110" s="545" t="str">
        <f t="shared" ca="1" si="417"/>
        <v>-</v>
      </c>
      <c r="ABS110" s="545" t="str">
        <f t="shared" ca="1" si="417"/>
        <v>-</v>
      </c>
      <c r="ABT110" s="545" t="str">
        <f t="shared" ca="1" si="417"/>
        <v>-</v>
      </c>
      <c r="ABU110" s="545" t="str">
        <f t="shared" ca="1" si="417"/>
        <v>-</v>
      </c>
      <c r="ABV110" s="545" t="str">
        <f t="shared" ca="1" si="417"/>
        <v>-</v>
      </c>
      <c r="ABW110" s="545" t="str">
        <f t="shared" ca="1" si="417"/>
        <v>-</v>
      </c>
      <c r="ABX110" s="545" t="str">
        <f t="shared" ca="1" si="417"/>
        <v>-</v>
      </c>
      <c r="ABY110" s="545" t="str">
        <f t="shared" ca="1" si="417"/>
        <v>-</v>
      </c>
      <c r="ABZ110" s="545" t="str">
        <f t="shared" ca="1" si="417"/>
        <v>-</v>
      </c>
      <c r="ACA110" s="545" t="str">
        <f t="shared" ca="1" si="418"/>
        <v>-</v>
      </c>
      <c r="ACB110" s="545" t="str">
        <f t="shared" ca="1" si="418"/>
        <v>-</v>
      </c>
      <c r="ACC110" s="545" t="b">
        <f t="shared" ca="1" si="418"/>
        <v>1</v>
      </c>
      <c r="ACD110" s="545" t="str">
        <f t="shared" ca="1" si="418"/>
        <v>-</v>
      </c>
      <c r="ACE110" s="545" t="str">
        <f t="shared" ca="1" si="418"/>
        <v>-</v>
      </c>
      <c r="ACF110" s="545" t="str">
        <f t="shared" ca="1" si="418"/>
        <v>-</v>
      </c>
      <c r="ACG110" s="545" t="str">
        <f t="shared" ca="1" si="418"/>
        <v>-</v>
      </c>
      <c r="ACH110" s="545" t="str">
        <f t="shared" ca="1" si="418"/>
        <v>-</v>
      </c>
      <c r="ACI110" s="545" t="str">
        <f t="shared" ca="1" si="418"/>
        <v>-</v>
      </c>
      <c r="ACJ110" s="545" t="str">
        <f t="shared" ca="1" si="418"/>
        <v>-</v>
      </c>
      <c r="ACK110" s="545" t="str">
        <f t="shared" ca="1" si="419"/>
        <v>-</v>
      </c>
      <c r="ACL110" s="545" t="str">
        <f t="shared" ca="1" si="419"/>
        <v>-</v>
      </c>
      <c r="ACM110" s="545" t="str">
        <f t="shared" ca="1" si="419"/>
        <v>-</v>
      </c>
      <c r="ACN110" s="545" t="str">
        <f t="shared" ca="1" si="419"/>
        <v>-</v>
      </c>
      <c r="ACO110" s="545" t="str">
        <f t="shared" ca="1" si="419"/>
        <v>-</v>
      </c>
      <c r="ACP110" s="545" t="str">
        <f t="shared" ca="1" si="419"/>
        <v>-</v>
      </c>
      <c r="ACQ110" s="545" t="str">
        <f t="shared" ca="1" si="419"/>
        <v>-</v>
      </c>
      <c r="ACR110" s="545" t="str">
        <f t="shared" ca="1" si="419"/>
        <v>-</v>
      </c>
      <c r="ACS110" s="545" t="str">
        <f t="shared" ca="1" si="419"/>
        <v>-</v>
      </c>
      <c r="ACT110" s="545" t="str">
        <f t="shared" ca="1" si="419"/>
        <v>-</v>
      </c>
      <c r="ACU110" s="545" t="b">
        <f t="shared" ca="1" si="420"/>
        <v>1</v>
      </c>
      <c r="ACV110" s="545" t="str">
        <f t="shared" ca="1" si="420"/>
        <v>-</v>
      </c>
      <c r="ACW110" s="545" t="str">
        <f t="shared" ca="1" si="420"/>
        <v>-</v>
      </c>
      <c r="ACX110" s="545" t="str">
        <f t="shared" ca="1" si="420"/>
        <v>-</v>
      </c>
      <c r="ACY110" s="545" t="str">
        <f t="shared" ca="1" si="420"/>
        <v>-</v>
      </c>
      <c r="ACZ110" s="545" t="str">
        <f t="shared" ca="1" si="420"/>
        <v>-</v>
      </c>
      <c r="ADA110" s="545" t="str">
        <f t="shared" ca="1" si="420"/>
        <v>-</v>
      </c>
      <c r="ADB110" s="545" t="str">
        <f t="shared" ca="1" si="420"/>
        <v>-</v>
      </c>
      <c r="ADC110" s="545" t="str">
        <f t="shared" ca="1" si="420"/>
        <v>-</v>
      </c>
      <c r="ADD110" s="545" t="str">
        <f t="shared" ca="1" si="420"/>
        <v>-</v>
      </c>
      <c r="ADE110" s="545" t="str">
        <f t="shared" ca="1" si="421"/>
        <v>-</v>
      </c>
      <c r="ADF110" s="545" t="str">
        <f t="shared" ca="1" si="421"/>
        <v>-</v>
      </c>
      <c r="ADG110" s="545" t="str">
        <f t="shared" ca="1" si="421"/>
        <v>-</v>
      </c>
      <c r="ADH110" s="545" t="str">
        <f t="shared" ca="1" si="421"/>
        <v>-</v>
      </c>
      <c r="ADI110" s="545" t="str">
        <f t="shared" ca="1" si="421"/>
        <v>-</v>
      </c>
      <c r="ADJ110" s="545" t="str">
        <f t="shared" ca="1" si="421"/>
        <v>-</v>
      </c>
      <c r="ADK110" s="545" t="str">
        <f t="shared" ca="1" si="421"/>
        <v>-</v>
      </c>
      <c r="ADL110" s="545" t="str">
        <f t="shared" ca="1" si="421"/>
        <v>-</v>
      </c>
      <c r="ADM110" s="545" t="b">
        <f t="shared" ca="1" si="421"/>
        <v>1</v>
      </c>
      <c r="ADN110" s="545" t="str">
        <f t="shared" ca="1" si="421"/>
        <v>-</v>
      </c>
      <c r="ADO110" s="545" t="str">
        <f t="shared" ca="1" si="422"/>
        <v>-</v>
      </c>
      <c r="ADP110" s="545" t="str">
        <f t="shared" ca="1" si="422"/>
        <v>-</v>
      </c>
      <c r="ADQ110" s="545" t="str">
        <f t="shared" ca="1" si="422"/>
        <v>-</v>
      </c>
      <c r="ADR110" s="545" t="str">
        <f t="shared" ca="1" si="422"/>
        <v>-</v>
      </c>
      <c r="ADS110" s="545" t="str">
        <f t="shared" ca="1" si="422"/>
        <v>-</v>
      </c>
      <c r="ADT110" s="545" t="str">
        <f t="shared" ca="1" si="422"/>
        <v>-</v>
      </c>
      <c r="ADU110" s="545" t="str">
        <f t="shared" ca="1" si="422"/>
        <v>-</v>
      </c>
      <c r="ADV110" s="545" t="str">
        <f t="shared" ca="1" si="422"/>
        <v>-</v>
      </c>
      <c r="ADW110" s="545" t="str">
        <f t="shared" ca="1" si="422"/>
        <v>-</v>
      </c>
      <c r="ADX110" s="545" t="str">
        <f t="shared" ca="1" si="422"/>
        <v>-</v>
      </c>
      <c r="ADY110" s="545" t="str">
        <f t="shared" ca="1" si="423"/>
        <v>-</v>
      </c>
      <c r="ADZ110" s="545" t="str">
        <f t="shared" ca="1" si="423"/>
        <v>-</v>
      </c>
      <c r="AEA110" s="545" t="str">
        <f t="shared" ca="1" si="423"/>
        <v>-</v>
      </c>
      <c r="AEB110" s="545" t="str">
        <f t="shared" ca="1" si="423"/>
        <v>-</v>
      </c>
      <c r="AEC110" s="545" t="str">
        <f t="shared" ca="1" si="423"/>
        <v>-</v>
      </c>
      <c r="AED110" s="545" t="str">
        <f t="shared" ca="1" si="423"/>
        <v>-</v>
      </c>
      <c r="AEE110" s="545" t="b">
        <f t="shared" ca="1" si="423"/>
        <v>1</v>
      </c>
      <c r="AEF110" s="545" t="str">
        <f t="shared" ca="1" si="423"/>
        <v>-</v>
      </c>
      <c r="AEG110" s="545" t="str">
        <f t="shared" ca="1" si="423"/>
        <v>-</v>
      </c>
      <c r="AEH110" s="545" t="str">
        <f t="shared" ca="1" si="423"/>
        <v>-</v>
      </c>
      <c r="AEI110" s="545" t="str">
        <f t="shared" ca="1" si="424"/>
        <v>-</v>
      </c>
      <c r="AEJ110" s="545" t="str">
        <f t="shared" ca="1" si="424"/>
        <v>-</v>
      </c>
      <c r="AEK110" s="545" t="str">
        <f t="shared" ca="1" si="424"/>
        <v>-</v>
      </c>
      <c r="AEL110" s="545" t="str">
        <f t="shared" ca="1" si="424"/>
        <v>-</v>
      </c>
      <c r="AEM110" s="545" t="str">
        <f t="shared" ca="1" si="424"/>
        <v>-</v>
      </c>
      <c r="AEN110" s="545" t="str">
        <f t="shared" ca="1" si="424"/>
        <v>-</v>
      </c>
      <c r="AEO110" s="545" t="str">
        <f t="shared" ca="1" si="424"/>
        <v>-</v>
      </c>
      <c r="AEP110" s="545" t="str">
        <f t="shared" ca="1" si="424"/>
        <v>-</v>
      </c>
      <c r="AEQ110" s="545" t="str">
        <f t="shared" ca="1" si="424"/>
        <v>-</v>
      </c>
      <c r="AER110" s="545" t="str">
        <f t="shared" ca="1" si="424"/>
        <v>-</v>
      </c>
      <c r="AES110" s="545" t="str">
        <f t="shared" ca="1" si="425"/>
        <v>-</v>
      </c>
      <c r="AET110" s="545" t="str">
        <f t="shared" ca="1" si="425"/>
        <v>-</v>
      </c>
      <c r="AEU110" s="545" t="str">
        <f t="shared" ca="1" si="425"/>
        <v>-</v>
      </c>
      <c r="AEV110" s="545" t="str">
        <f t="shared" ca="1" si="425"/>
        <v>-</v>
      </c>
      <c r="AEW110" s="545" t="b">
        <f t="shared" ca="1" si="425"/>
        <v>1</v>
      </c>
      <c r="AEX110" s="535" cm="1">
        <f t="array" aca="1" ref="AEX110" ca="1">INDEX(AEX$13:AEX109,$B110+1,1)</f>
        <v>0</v>
      </c>
      <c r="AEY110" s="483">
        <v>0</v>
      </c>
    </row>
    <row r="111" spans="1:831" outlineLevel="2">
      <c r="A111" s="18">
        <f t="shared" si="221"/>
        <v>98</v>
      </c>
      <c r="B111" s="191">
        <f t="shared" ca="1" si="343"/>
        <v>51</v>
      </c>
      <c r="C111" s="458">
        <f t="shared" ca="1" si="225"/>
        <v>1200</v>
      </c>
      <c r="D111" s="119" t="str">
        <f t="shared" ca="1" si="226"/>
        <v>GSW</v>
      </c>
      <c r="E111" t="b">
        <v>0</v>
      </c>
      <c r="F111" t="b">
        <v>0</v>
      </c>
      <c r="G111" t="b">
        <f t="shared" si="447"/>
        <v>0</v>
      </c>
      <c r="H111" s="191">
        <f t="shared" ca="1" si="338"/>
        <v>47</v>
      </c>
      <c r="I111" s="535" cm="1">
        <f t="array" aca="1" ref="I111" ca="1">INDEX(I$13:I110,$B111+1,1)</f>
        <v>1</v>
      </c>
      <c r="J111" s="535" cm="1">
        <f t="array" aca="1" ref="J111" ca="1">INDEX(J$13:J110,$B111+1,1)</f>
        <v>0</v>
      </c>
      <c r="K111" s="535" cm="1">
        <f t="array" aca="1" ref="K111" ca="1">INDEX(K$13:K110,$B111+1,1)</f>
        <v>1</v>
      </c>
      <c r="L111" s="535" cm="1">
        <f t="array" aca="1" ref="L111" ca="1">INDEX(L$13:L110,$B111+1,1)</f>
        <v>2</v>
      </c>
      <c r="M111" s="535" cm="1">
        <f t="array" aca="1" ref="M111" ca="1">INDEX(M$13:M110,$B111+1,1)</f>
        <v>4</v>
      </c>
      <c r="N111" s="535" cm="1">
        <f t="array" aca="1" ref="N111" ca="1">INDEX(N$13:N110,$B111+1,1)</f>
        <v>3</v>
      </c>
      <c r="O111" s="535" cm="1">
        <f t="array" aca="1" ref="O111" ca="1">INDEX(O$13:O110,$B111+1,1)</f>
        <v>2</v>
      </c>
      <c r="P111" s="535" cm="1">
        <f t="array" aca="1" ref="P111" ca="1">INDEX(P$13:P110,$B111+1,1)</f>
        <v>0</v>
      </c>
      <c r="Q111" s="535" cm="1">
        <f t="array" aca="1" ref="Q111" ca="1">INDEX(Q$13:Q110,$B111+1,1)</f>
        <v>1</v>
      </c>
      <c r="R111" s="535" cm="1">
        <f t="array" aca="1" ref="R111" ca="1">INDEX(R$13:R110,$B111+1,1)</f>
        <v>1</v>
      </c>
      <c r="S111" s="535" cm="1">
        <f t="array" aca="1" ref="S111" ca="1">INDEX(S$13:S110,$B111+1,1)</f>
        <v>1</v>
      </c>
      <c r="T111" s="411">
        <f t="shared" ca="1" si="228"/>
        <v>2</v>
      </c>
      <c r="U111" s="411">
        <f t="shared" ca="1" si="228"/>
        <v>2</v>
      </c>
      <c r="V111" s="411">
        <f t="shared" ca="1" si="229"/>
        <v>2</v>
      </c>
      <c r="W111" s="777" t="b">
        <f t="shared" ca="1" si="230"/>
        <v>1</v>
      </c>
      <c r="X111" s="777" t="b">
        <f t="shared" ca="1" si="230"/>
        <v>1</v>
      </c>
      <c r="Y111" s="777" t="b">
        <f t="shared" ca="1" si="230"/>
        <v>1</v>
      </c>
      <c r="Z111" s="796" t="b" cm="1">
        <f t="array" aca="1" ref="Z111" ca="1">INDEX(Z$13:Z110,$B111+1,1)</f>
        <v>0</v>
      </c>
      <c r="AA111" s="411">
        <f t="shared" ca="1" si="328"/>
        <v>6</v>
      </c>
      <c r="AB111" s="411">
        <f t="shared" ca="1" si="231"/>
        <v>6</v>
      </c>
      <c r="AC111" s="535" cm="1">
        <f t="array" aca="1" ref="AC111" ca="1">INDEX(AC$13:AC110,$B111+1,1)</f>
        <v>6</v>
      </c>
      <c r="AD111" s="535" cm="1">
        <f t="array" aca="1" ref="AD111" ca="1">INDEX(AD$13:AD110,$B111+1,1)</f>
        <v>6</v>
      </c>
      <c r="AE111" s="535" cm="1">
        <f t="array" aca="1" ref="AE111" ca="1">INDEX(AE$13:AE110,$B111+1,1)</f>
        <v>0</v>
      </c>
      <c r="AF111" s="535" cm="1">
        <f t="array" aca="1" ref="AF111" ca="1">INDEX(AF$13:AF110,$B111+1,1)</f>
        <v>0</v>
      </c>
      <c r="AG111" s="535" cm="1">
        <f t="array" aca="1" ref="AG111" ca="1">INDEX(AG$13:AG110,$B111+1,1)</f>
        <v>0</v>
      </c>
      <c r="AH111" s="535" cm="1">
        <f t="array" aca="1" ref="AH111" ca="1">INDEX(AH$13:AH110,$B111+1,1)</f>
        <v>0</v>
      </c>
      <c r="AI111" s="87">
        <f t="shared" ca="1" si="350"/>
        <v>2</v>
      </c>
      <c r="AJ111" s="87">
        <f ca="1">INDEX(CHOOSE($N111,DataAutumn!i.AdultDrys,DataWinter!i.AdultDrys,DataSpring!i.AdultDrys),1,$T111)</f>
        <v>1</v>
      </c>
      <c r="AK111" s="535" cm="1">
        <f t="array" aca="1" ref="AK111" ca="1">INDEX(AK$13:AK110,$B111+1,1)</f>
        <v>2</v>
      </c>
      <c r="AL111" s="535" cm="1">
        <f t="array" aca="1" ref="AL111" ca="1">INDEX(AL$13:AL110,$B111+1,1)</f>
        <v>0</v>
      </c>
      <c r="AM111" s="535" cm="1">
        <f t="array" aca="1" ref="AM111" ca="1">INDEX(AM$13:AM110,$B111+1,1)</f>
        <v>2</v>
      </c>
      <c r="AN111" s="111"/>
      <c r="AO111" s="111"/>
      <c r="AP111" s="111"/>
      <c r="AQ111" s="111"/>
      <c r="AR111" s="111"/>
      <c r="AS111" s="111"/>
      <c r="AT111" s="111"/>
      <c r="AU111" s="111"/>
      <c r="AV111" s="111"/>
      <c r="AW111" s="111"/>
      <c r="AX111" s="111"/>
      <c r="AY111" s="111"/>
      <c r="AZ111" s="111"/>
      <c r="BA111" s="312" t="str">
        <f ca="1">LEFT(BA110,LEN($BA$57))     &amp;    TEXT($H111," 00000 ")        &amp;      INDEX(i.ModelStructure,$I111,1)    &amp;" "
&amp; $D111                &amp;    " Past" &amp; TEXT($XV111,"??0%;;??0%;    ") &amp; IF($DK111=0," SFM","")&amp;IF($DK111=1," MFM","")&amp;IF($DK111=7," Mat","")&amp;IF($DQ111=TRUE,"&amp;BBT","    ")              &amp;      " TOL"&amp;INDEX(i.TOL_Desc,1,$N111)
&amp; " Scan"&amp;$AK111       &amp;    CHOOSE($K111+1," CFS"," GFS"," NFS")
&amp; " RR"&amp;TEXT(SUM($FD111:$FE111),"+00%;-00%;    ;@")
&amp; " EL"&amp;IF($EZ111="-","_Opt",TEXT($EZ111,"000%"))
&amp; " Emptys_"&amp;CHOOSE($AI111,"Free  ","Retain","Sell  ","Single")
&amp; " ("&amp;IF(OR($ZH111,AND($ZH111="-",$DD111)),"P","E")   &amp;IF(OR($ZJ111,AND($ZJ111="-",$DE111)),"T","t")        &amp;     "_F"&amp;IF($AAG111&lt;&gt;FALSE,3,0)+COUNTIF($ZY111:$AAC111,TRUE)+COUNTIF($BV111:$BW111,"&gt;0")&amp;IF($AAE111&lt;&gt;FALSE,3,0)+COUNTIF($BV111:$BW111,"&gt;0")&amp;"N"&amp;IF($AAJ111&lt;&gt;"-",$AAJ111,$DI111)&amp;IF($AAK111&lt;&gt;"-",$AAK111,$DJ111)&amp;"L"&amp;$AAV111&amp;$AAW111&amp;")"</f>
        <v>GHG 00047 SE GSW Past 35% MFM     TOLSpr Scan2 GFS RR+01% EL000% Emptys_Retain (PT_F33N11L11)</v>
      </c>
      <c r="BB111" s="8" t="str">
        <f ca="1">IF(COUNTIF($BA$13:$BA111,$BA111)=1,"-","Dup")</f>
        <v>-</v>
      </c>
      <c r="BC111" s="18"/>
      <c r="BD111" s="535" t="str" cm="1">
        <f t="array" aca="1" ref="BD111" ca="1">INDEX(BD$13:BD110,$B111+1,1)</f>
        <v>-</v>
      </c>
      <c r="BE111" s="535" t="str" cm="1">
        <f t="array" aca="1" ref="BE111" ca="1">INDEX(BE$13:BE110,$B111+1,1)</f>
        <v>-</v>
      </c>
      <c r="BF111" s="535" t="str" cm="1">
        <f t="array" aca="1" ref="BF111" ca="1">INDEX(BF$13:BF110,$B111+1,1)</f>
        <v>-</v>
      </c>
      <c r="BG111" s="535" t="str" cm="1">
        <f t="array" aca="1" ref="BG111" ca="1">INDEX(BG$13:BG110,$B111+1,1)</f>
        <v>-</v>
      </c>
      <c r="BH111" s="535" t="str" cm="1">
        <f t="array" aca="1" ref="BH111" ca="1">INDEX(BH$13:BH110,$B111+1,1)</f>
        <v>-</v>
      </c>
      <c r="BI111" s="535" t="str" cm="1">
        <f t="array" aca="1" ref="BI111" ca="1">INDEX(BI$13:BI110,$B111+1,1)</f>
        <v>-</v>
      </c>
      <c r="BJ111" s="535" t="str" cm="1">
        <f t="array" aca="1" ref="BJ111" ca="1">INDEX(BJ$13:BJ110,$B111+1,1)</f>
        <v>-</v>
      </c>
      <c r="BK111" s="535" t="str" cm="1">
        <f t="array" aca="1" ref="BK111" ca="1">INDEX(BK$13:BK110,$B111+1,1)</f>
        <v>-</v>
      </c>
      <c r="BL111" s="535" t="str" cm="1">
        <f t="array" aca="1" ref="BL111" ca="1">INDEX(BL$13:BL110,$B111+1,1)</f>
        <v>-</v>
      </c>
      <c r="BM111" s="18"/>
      <c r="BN111" s="411" t="b">
        <f t="shared" ca="1" si="460"/>
        <v>1</v>
      </c>
      <c r="BO111" s="411" t="str">
        <f t="shared" ca="1" si="460"/>
        <v>-</v>
      </c>
      <c r="BP111" s="411" t="b">
        <f t="shared" ca="1" si="460"/>
        <v>0</v>
      </c>
      <c r="BQ111" s="411" t="str">
        <f t="shared" ca="1" si="460"/>
        <v>-</v>
      </c>
      <c r="BR111" s="411" t="str">
        <f t="shared" ca="1" si="460"/>
        <v>-</v>
      </c>
      <c r="BS111" s="411" t="str">
        <f t="shared" ca="1" si="460"/>
        <v>-</v>
      </c>
      <c r="BT111" s="411" t="str">
        <f t="shared" ca="1" si="460"/>
        <v>-</v>
      </c>
      <c r="BU111" s="411" t="str">
        <f t="shared" ca="1" si="460"/>
        <v>-</v>
      </c>
      <c r="BV111" s="411" t="str">
        <f t="shared" ca="1" si="460"/>
        <v>-</v>
      </c>
      <c r="BW111" s="411" t="str">
        <f t="shared" ca="1" si="460"/>
        <v>-</v>
      </c>
      <c r="BX111" s="411" t="str">
        <f t="shared" ca="1" si="460"/>
        <v>-</v>
      </c>
      <c r="BY111" s="411" t="str">
        <f t="shared" ca="1" si="460"/>
        <v>-</v>
      </c>
      <c r="BZ111" s="411" t="b">
        <f t="shared" ca="1" si="460"/>
        <v>0</v>
      </c>
      <c r="CA111" s="87">
        <f t="shared" ca="1" si="460"/>
        <v>0</v>
      </c>
      <c r="CB111" s="535" t="str" cm="1">
        <f t="array" aca="1" ref="CB111" ca="1">INDEX(CB$13:CB110,$B111+1,1)</f>
        <v>-</v>
      </c>
      <c r="CC111" s="535" t="str" cm="1">
        <f t="array" aca="1" ref="CC111" ca="1">INDEX(CC$13:CC110,$B111+1,1)</f>
        <v>-</v>
      </c>
      <c r="CD111" s="535" t="str" cm="1">
        <f t="array" aca="1" ref="CD111" ca="1">INDEX(CD$13:CD110,$B111+1,1)</f>
        <v>-</v>
      </c>
      <c r="CE111" s="535" t="b" cm="1">
        <f t="array" aca="1" ref="CE111" ca="1">INDEX(CE$13:CE110,$B111+1,1)</f>
        <v>1</v>
      </c>
      <c r="CF111" s="18"/>
      <c r="CG111" s="535" t="str" cm="1">
        <f t="array" aca="1" ref="CG111" ca="1">INDEX(CG$13:CG110,$B111+1,1)</f>
        <v>-</v>
      </c>
      <c r="CH111" s="411" t="str">
        <f t="shared" ca="1" si="233"/>
        <v>-</v>
      </c>
      <c r="CI111" s="411">
        <f t="shared" ca="1" si="234"/>
        <v>1</v>
      </c>
      <c r="CJ111" s="411">
        <f t="shared" ca="1" si="234"/>
        <v>1</v>
      </c>
      <c r="CK111" s="535" t="str" cm="1">
        <f t="array" aca="1" ref="CK111" ca="1">INDEX(CK$13:CK110,$B111+1,1)</f>
        <v>-</v>
      </c>
      <c r="CL111" s="535" t="str" cm="1">
        <f t="array" aca="1" ref="CL111" ca="1">INDEX(CL$13:CL110,$B111+1,1)</f>
        <v>-</v>
      </c>
      <c r="CM111" s="535" t="str" cm="1">
        <f t="array" aca="1" ref="CM111" ca="1">INDEX(CM$13:CM110,$B111+1,1)</f>
        <v>-</v>
      </c>
      <c r="CN111" s="411" t="str">
        <f t="shared" ca="1" si="235"/>
        <v>-</v>
      </c>
      <c r="CO111" s="411">
        <f t="shared" ca="1" si="236"/>
        <v>1</v>
      </c>
      <c r="CP111" s="411">
        <f t="shared" ca="1" si="236"/>
        <v>1</v>
      </c>
      <c r="CQ111" s="535" t="str" cm="1">
        <f t="array" aca="1" ref="CQ111" ca="1">INDEX(CQ$13:CQ110,$B111+1,1)</f>
        <v>-</v>
      </c>
      <c r="CR111" s="411" t="str">
        <f t="shared" ca="1" si="237"/>
        <v>-</v>
      </c>
      <c r="CS111" s="411">
        <f t="shared" ca="1" si="238"/>
        <v>1</v>
      </c>
      <c r="CT111" s="535" t="str" cm="1">
        <f t="array" aca="1" ref="CT111" ca="1">INDEX(CT$13:CT110,$B111+1,1)</f>
        <v>-</v>
      </c>
      <c r="CU111" s="535" t="str" cm="1">
        <f t="array" aca="1" ref="CU111" ca="1">INDEX(CU$13:CU110,$B111+1,1)</f>
        <v>-</v>
      </c>
      <c r="CV111" s="411">
        <f t="shared" ca="1" si="239"/>
        <v>1</v>
      </c>
      <c r="CW111" s="535" t="str" cm="1">
        <f t="array" aca="1" ref="CW111" ca="1">INDEX(CW$13:CW110,$B111+1,1)</f>
        <v>-</v>
      </c>
      <c r="CX111" s="411" t="str">
        <f t="shared" ca="1" si="240"/>
        <v>-</v>
      </c>
      <c r="CY111" s="411">
        <f t="shared" ca="1" si="241"/>
        <v>1</v>
      </c>
      <c r="CZ111" s="411">
        <f t="shared" ca="1" si="241"/>
        <v>1</v>
      </c>
      <c r="DA111" s="535" cm="1">
        <f t="array" aca="1" ref="DA111" ca="1">INDEX(DA$13:DA110,$B111+1,1)</f>
        <v>720</v>
      </c>
      <c r="DB111" s="535" cm="1">
        <f t="array" aca="1" ref="DB111" ca="1">INDEX(DB$13:DB110,$B111+1,1)</f>
        <v>720</v>
      </c>
      <c r="DC111" s="18"/>
      <c r="DD111" s="535" t="b" cm="1">
        <f t="array" aca="1" ref="DD111" ca="1">INDEX(DD$13:DD110,$B111+1,1)</f>
        <v>1</v>
      </c>
      <c r="DE111" s="535" t="b" cm="1">
        <f t="array" aca="1" ref="DE111" ca="1">INDEX(DE$13:DE110,$B111+1,1)</f>
        <v>1</v>
      </c>
      <c r="DF111" s="535" t="b" cm="1">
        <f t="array" aca="1" ref="DF111" ca="1">INDEX(DF$13:DF110,$B111+1,1)</f>
        <v>1</v>
      </c>
      <c r="DG111" s="87">
        <f t="shared" ca="1" si="329"/>
        <v>0</v>
      </c>
      <c r="DH111" s="804" cm="1">
        <f t="array" aca="1" ref="DH111" ca="1">VALUE(IFERROR(VALUE($K111),0) &amp; _xlfn.SWITCH($CD111,"-",4,$CD111) &amp; $L111 &amp; $T111 &amp; "00" &amp; $N111 &amp; $AK111 &amp; $R111 &amp; _xlfn.SWITCH($AM111,3,1,$AM111) &amp; _xlfn.SWITCH($M111,4,0,$M111) &amp; _xlfn.SWITCH($AD111,6,1,$AD111))</f>
        <v>142200321201</v>
      </c>
      <c r="DI111" s="535" cm="1">
        <f t="array" aca="1" ref="DI111" ca="1">INDEX(DI$13:DI110,$B111+1,1)</f>
        <v>1</v>
      </c>
      <c r="DJ111" s="535" cm="1">
        <f t="array" aca="1" ref="DJ111" ca="1">INDEX(DJ$13:DJ110,$B111+1,1)</f>
        <v>1</v>
      </c>
      <c r="DK111" s="411">
        <f t="shared" ca="1" si="463"/>
        <v>1</v>
      </c>
      <c r="DL111" s="411">
        <f t="shared" ca="1" si="463"/>
        <v>60</v>
      </c>
      <c r="DM111" s="411" t="str">
        <f t="shared" ca="1" si="463"/>
        <v>-</v>
      </c>
      <c r="DN111" s="411" t="str">
        <f t="shared" ca="1" si="463"/>
        <v>-</v>
      </c>
      <c r="DO111" s="411" t="str">
        <f t="shared" ca="1" si="463"/>
        <v>-</v>
      </c>
      <c r="DP111" s="411" t="str">
        <f t="shared" ca="1" si="463"/>
        <v>-</v>
      </c>
      <c r="DQ111" s="411" t="b">
        <f t="shared" ca="1" si="243"/>
        <v>0</v>
      </c>
      <c r="DR111" s="411" t="str">
        <f t="shared" ca="1" si="441"/>
        <v>-</v>
      </c>
      <c r="DS111" s="411" t="str">
        <f t="shared" ca="1" si="441"/>
        <v>-</v>
      </c>
      <c r="DT111" s="411" t="str">
        <f t="shared" ca="1" si="441"/>
        <v>-</v>
      </c>
      <c r="DU111" s="411" t="str">
        <f t="shared" ca="1" si="441"/>
        <v>-</v>
      </c>
      <c r="DV111" s="411">
        <f t="shared" ca="1" si="441"/>
        <v>500</v>
      </c>
      <c r="DW111" s="411">
        <f t="shared" ca="1" si="441"/>
        <v>500</v>
      </c>
      <c r="DX111" s="411" t="str">
        <f t="shared" ca="1" si="441"/>
        <v>-</v>
      </c>
      <c r="DY111" s="411" t="str">
        <f t="shared" ca="1" si="441"/>
        <v>-</v>
      </c>
      <c r="DZ111" s="411" t="str">
        <f t="shared" ca="1" si="441"/>
        <v>-</v>
      </c>
      <c r="EA111" s="411" t="str">
        <f t="shared" ca="1" si="441"/>
        <v>-</v>
      </c>
      <c r="EB111" s="411" t="str">
        <f t="shared" ca="1" si="441"/>
        <v>-</v>
      </c>
      <c r="EC111" s="535" cm="1">
        <f t="array" aca="1" ref="EC111" ca="1">INDEX(EC$13:EC110,$B111+1,1)</f>
        <v>0</v>
      </c>
      <c r="ED111" s="535" cm="1">
        <f t="array" aca="1" ref="ED111" ca="1">INDEX(ED$13:ED110,$B111+1,1)</f>
        <v>999999</v>
      </c>
      <c r="EE111" s="535" cm="1">
        <f t="array" aca="1" ref="EE111" ca="1">INDEX(EE$13:EE110,$B111+1,1)</f>
        <v>999999</v>
      </c>
      <c r="EF111" s="535" cm="1">
        <f t="array" aca="1" ref="EF111" ca="1">INDEX(EF$13:EF110,$B111+1,1)</f>
        <v>999999</v>
      </c>
      <c r="EG111" s="535" cm="1">
        <f t="array" aca="1" ref="EG111" ca="1">INDEX(EG$13:EG110,$B111+1,1)</f>
        <v>999999</v>
      </c>
      <c r="EH111" s="535" cm="1">
        <f t="array" aca="1" ref="EH111" ca="1">INDEX(EH$13:EH110,$B111+1,1)</f>
        <v>999999</v>
      </c>
      <c r="EI111" s="535" cm="1">
        <f t="array" aca="1" ref="EI111" ca="1">INDEX(EI$13:EI110,$B111+1,1)</f>
        <v>999999</v>
      </c>
      <c r="EJ111" s="535" cm="1">
        <f t="array" aca="1" ref="EJ111" ca="1">INDEX(EJ$13:EJ110,$B111+1,1)</f>
        <v>999999</v>
      </c>
      <c r="EK111" s="535" cm="1">
        <f t="array" aca="1" ref="EK111" ca="1">INDEX(EK$13:EK110,$B111+1,1)</f>
        <v>999999</v>
      </c>
      <c r="EL111" s="535" cm="1">
        <f t="array" aca="1" ref="EL111" ca="1">INDEX(EL$13:EL110,$B111+1,1)</f>
        <v>999999</v>
      </c>
      <c r="EM111" s="535" cm="1">
        <f t="array" aca="1" ref="EM111" ca="1">INDEX(EM$13:EM110,$B111+1,1)</f>
        <v>999999</v>
      </c>
      <c r="EN111" s="535" cm="1">
        <f t="array" aca="1" ref="EN111" ca="1">INDEX(EN$13:EN110,$B111+1,1)</f>
        <v>999999</v>
      </c>
      <c r="EO111" s="535" cm="1">
        <f t="array" aca="1" ref="EO111" ca="1">INDEX(EO$13:EO110,$B111+1,1)</f>
        <v>999999</v>
      </c>
      <c r="EP111" s="782">
        <f t="shared" ca="1" si="246"/>
        <v>0</v>
      </c>
      <c r="EQ111" s="782">
        <f t="shared" ca="1" si="246"/>
        <v>0</v>
      </c>
      <c r="ER111" s="782">
        <f t="shared" ca="1" si="246"/>
        <v>999999</v>
      </c>
      <c r="ES111" s="800" t="str">
        <f t="shared" ca="1" si="330"/>
        <v>-</v>
      </c>
      <c r="ET111" s="800" t="str">
        <f t="shared" ca="1" si="247"/>
        <v>-</v>
      </c>
      <c r="EU111" s="801" t="str">
        <f t="shared" ca="1" si="248"/>
        <v>-</v>
      </c>
      <c r="EV111" s="802" t="str">
        <f t="shared" ca="1" si="449"/>
        <v>-</v>
      </c>
      <c r="EW111" s="781">
        <f t="shared" ca="1" si="249"/>
        <v>999999</v>
      </c>
      <c r="EX111" s="779">
        <f t="shared" ca="1" si="332"/>
        <v>999999</v>
      </c>
      <c r="EY111" s="780">
        <f t="shared" ca="1" si="333"/>
        <v>999999</v>
      </c>
      <c r="EZ111" s="727" cm="1">
        <f t="array" aca="1" ref="EZ111" ca="1">INDEX(i.ELMated,$AB111+1,1)</f>
        <v>0</v>
      </c>
      <c r="FA111" s="728" cm="1">
        <f t="array" aca="1" ref="FA111" ca="1">INDEX(i.ELMatedEst,$AA111+1,$T111)</f>
        <v>0</v>
      </c>
      <c r="FB111" s="535" t="str" cm="1">
        <f t="array" aca="1" ref="FB111" ca="1">INDEX(FB$13:FB110,$B111+1,1)</f>
        <v>-</v>
      </c>
      <c r="FC111" s="535" t="str" cm="1">
        <f t="array" aca="1" ref="FC111" ca="1">INDEX(FC$13:FC110,$B111+1,1)</f>
        <v>-</v>
      </c>
      <c r="FD111" s="664">
        <f t="shared" ca="1" si="250"/>
        <v>0</v>
      </c>
      <c r="FE111" s="666">
        <f t="shared" ca="1" si="251"/>
        <v>5.0000000000000001E-3</v>
      </c>
      <c r="FF111" s="191">
        <f t="shared" ca="1" si="339"/>
        <v>0.95</v>
      </c>
      <c r="FG111" s="667">
        <f t="shared" ca="1" si="252"/>
        <v>0.12</v>
      </c>
      <c r="FH111" s="667">
        <f ca="1">INDEX(CHOOSE($N111,DataAutumn!i.EL_PropnSold,DataWinter!i.EL_PropnSold,DataSpring!i.EL_PropnSold),$AI111,$T111)*INDEX(i.ELMatedEst,$AB111+1,$T111)*i.dAdultRR_ELPropSold
+INDEX(i.dryman,($AJ111-1)*4+$AI111,FH$7)</f>
        <v>0</v>
      </c>
      <c r="FI111" s="667">
        <f ca="1">INDEX(CHOOSE($N111,DataAutumn!i.EL_PropnSold,DataWinter!i.EL_PropnSold,DataSpring!i.EL_PropnSold),$AI111,$T111)*INDEX(i.ELMatedEst,$AB111+1,$T111)*i.dAdultRR_ELPropSold
+INDEX(i.dryman,($AJ111-1)*4+$AI111,FI$7)</f>
        <v>3.125E-2</v>
      </c>
      <c r="FJ111" s="667">
        <f ca="1">INDEX(CHOOSE($N111,DataAutumn!i.EL_PropnSold,DataWinter!i.EL_PropnSold,DataSpring!i.EL_PropnSold),$AI111,$T111)*INDEX(i.ELMatedEst,$AB111+1,$T111)*i.dAdultRR_ELPropSold
+INDEX(i.dryman,($AJ111-1)*4+$AI111,FJ$7)</f>
        <v>3.125E-2</v>
      </c>
      <c r="FK111" s="667">
        <f ca="1">INDEX(CHOOSE($N111,DataAutumn!i.EL_PropnSold,DataWinter!i.EL_PropnSold,DataSpring!i.EL_PropnSold),$AI111,$T111)*INDEX(i.ELMatedEst,$AB111+1,$T111)*i.dAdultRR_ELPropSold
+INDEX(i.dryman,($AJ111-1)*4+$AI111,FK$7)</f>
        <v>3.125E-2</v>
      </c>
      <c r="FL111" s="668">
        <f ca="1">INDEX(CHOOSE($N111,DataAutumn!i.EL_PropnSold,DataWinter!i.EL_PropnSold,DataSpring!i.EL_PropnSold),$AI111,$T111)*INDEX(i.ELMatedEst,$AB111+1,$T111)*i.dAdultLSurv_ELPropSold</f>
        <v>0</v>
      </c>
      <c r="FM111" s="666" t="b">
        <f t="shared" ca="1" si="253"/>
        <v>0</v>
      </c>
      <c r="FN111" s="666" t="b">
        <f t="shared" ca="1" si="253"/>
        <v>0</v>
      </c>
      <c r="FO111" s="716" t="b">
        <f t="shared" ca="1" si="254"/>
        <v>1</v>
      </c>
      <c r="FP111" s="666" t="b">
        <f t="shared" ca="1" si="253"/>
        <v>0</v>
      </c>
      <c r="FQ111" s="668">
        <f t="shared" ca="1" si="255"/>
        <v>1</v>
      </c>
      <c r="FR111" s="669">
        <f t="shared" ca="1" si="256"/>
        <v>0</v>
      </c>
      <c r="FS111" s="670" t="b">
        <f t="shared" ca="1" si="257"/>
        <v>0</v>
      </c>
      <c r="FT111" s="665" t="b">
        <f t="shared" ca="1" si="258"/>
        <v>0</v>
      </c>
      <c r="FU111" s="411" t="b">
        <f t="shared" ca="1" si="258"/>
        <v>0</v>
      </c>
      <c r="FV111" s="411" t="b">
        <f t="shared" ca="1" si="258"/>
        <v>1</v>
      </c>
      <c r="FW111" s="87">
        <f t="shared" ca="1" si="259"/>
        <v>2</v>
      </c>
      <c r="FX111" s="87">
        <f t="shared" ca="1" si="259"/>
        <v>2</v>
      </c>
      <c r="FY111" s="411">
        <f t="shared" ca="1" si="260"/>
        <v>1</v>
      </c>
      <c r="FZ111" s="411">
        <f t="shared" ca="1" si="261"/>
        <v>1</v>
      </c>
      <c r="GA111" s="411">
        <f t="shared" ca="1" si="261"/>
        <v>1</v>
      </c>
      <c r="GB111" s="411">
        <f t="shared" ca="1" si="262"/>
        <v>1</v>
      </c>
      <c r="GC111" s="411">
        <f t="shared" ca="1" si="263"/>
        <v>0.35</v>
      </c>
      <c r="GD111" s="411" t="b">
        <f t="shared" ca="1" si="263"/>
        <v>1</v>
      </c>
      <c r="GE111" s="411" t="b">
        <f t="shared" ca="1" si="263"/>
        <v>0</v>
      </c>
      <c r="GF111" s="411" t="b">
        <f t="shared" ca="1" si="263"/>
        <v>0</v>
      </c>
      <c r="GG111" s="411" t="b">
        <f t="shared" ca="1" si="263"/>
        <v>0</v>
      </c>
      <c r="GH111" s="87">
        <f t="shared" ca="1" si="443"/>
        <v>1</v>
      </c>
      <c r="GI111" s="87">
        <f t="shared" ca="1" si="443"/>
        <v>1</v>
      </c>
      <c r="GJ111" s="87">
        <f t="shared" ca="1" si="443"/>
        <v>1</v>
      </c>
      <c r="GK111" s="87">
        <f t="shared" ca="1" si="443"/>
        <v>1</v>
      </c>
      <c r="GL111" s="87">
        <f t="shared" ca="1" si="443"/>
        <v>1</v>
      </c>
      <c r="GM111" s="87">
        <f t="shared" ca="1" si="443"/>
        <v>1</v>
      </c>
      <c r="GN111" s="87">
        <f t="shared" ca="1" si="443"/>
        <v>1</v>
      </c>
      <c r="GO111" s="87">
        <f t="shared" ca="1" si="443"/>
        <v>1</v>
      </c>
      <c r="GP111" s="535" cm="1">
        <f t="array" aca="1" ref="GP111" ca="1">INDEX(GP$13:GP110,$B111+1,1)</f>
        <v>0</v>
      </c>
      <c r="GQ111" s="535" cm="1">
        <f t="array" aca="1" ref="GQ111" ca="1">INDEX(GQ$13:GQ110,$B111+1,1)</f>
        <v>0</v>
      </c>
      <c r="GR111" s="535" cm="1">
        <f t="array" aca="1" ref="GR111" ca="1">INDEX(GR$13:GR110,$B111+1,1)</f>
        <v>0</v>
      </c>
      <c r="GS111" s="535" cm="1">
        <f t="array" aca="1" ref="GS111" ca="1">INDEX(GS$13:GS110,$B111+1,1)</f>
        <v>0</v>
      </c>
      <c r="GT111" s="411" cm="1">
        <f t="array" aca="1" ref="GT111" ca="1">INDEX(i.dse_type,1,$L111)</f>
        <v>0</v>
      </c>
      <c r="GU111" s="535" t="str" cm="1">
        <f t="array" aca="1" ref="GU111" ca="1">INDEX(GU$13:GU110,$B111+1,1)</f>
        <v>-</v>
      </c>
      <c r="GV111" s="535" t="str" cm="1">
        <f t="array" aca="1" ref="GV111" ca="1">INDEX(GV$13:GV110,$B111+1,1)</f>
        <v>-</v>
      </c>
      <c r="GW111" s="535" t="str" cm="1">
        <f t="array" aca="1" ref="GW111" ca="1">INDEX(GW$13:GW110,$B111+1,1)</f>
        <v>-</v>
      </c>
      <c r="GX111" s="18"/>
      <c r="GY111" s="535" t="str" cm="1">
        <f t="array" aca="1" ref="GY111" ca="1">INDEX(GY$13:GY110,$B111+1,1)</f>
        <v>-</v>
      </c>
      <c r="GZ111" s="535" t="str" cm="1">
        <f t="array" aca="1" ref="GZ111" ca="1">INDEX(GZ$13:GZ110,$B111+1,1)</f>
        <v>-</v>
      </c>
      <c r="HA111" s="535" t="str" cm="1">
        <f t="array" aca="1" ref="HA111" ca="1">INDEX(HA$13:HA110,$B111+1,1)</f>
        <v>-</v>
      </c>
      <c r="HB111" s="411">
        <f t="shared" si="334"/>
        <v>0</v>
      </c>
      <c r="HC111" s="535" t="str" cm="1">
        <f t="array" aca="1" ref="HC111" ca="1">INDEX(HC$13:HC110,$B111+1,1)</f>
        <v>-</v>
      </c>
      <c r="HD111" s="535" cm="1">
        <f t="array" aca="1" ref="HD111" ca="1">INDEX(HD$13:HD110,$B111+1,1)</f>
        <v>1</v>
      </c>
      <c r="HE111" s="535" cm="1">
        <f t="array" aca="1" ref="HE111" ca="1">INDEX(HE$13:HE110,$B111+1,1)</f>
        <v>1</v>
      </c>
      <c r="HF111" s="535" t="str" cm="1">
        <f t="array" aca="1" ref="HF111" ca="1">INDEX(HF$13:HF110,$B111+1,1)</f>
        <v>-</v>
      </c>
      <c r="HG111" s="535" t="str" cm="1">
        <f t="array" aca="1" ref="HG111" ca="1">INDEX(HG$13:HG110,$B111+1,1)</f>
        <v>-</v>
      </c>
      <c r="HH111" s="535" t="str" cm="1">
        <f t="array" aca="1" ref="HH111" ca="1">INDEX(HH$13:HH110,$B111+1,1)</f>
        <v>-</v>
      </c>
      <c r="HI111" s="535" t="str" cm="1">
        <f t="array" aca="1" ref="HI111" ca="1">INDEX(HI$13:HI110,$B111+1,1)</f>
        <v>-</v>
      </c>
      <c r="HJ111" s="535" t="str" cm="1">
        <f t="array" aca="1" ref="HJ111" ca="1">INDEX(HJ$13:HJ110,$B111+1,1)</f>
        <v>-</v>
      </c>
      <c r="HK111" s="535" t="str" cm="1">
        <f t="array" aca="1" ref="HK111" ca="1">INDEX(HK$13:HK110,$B111+1,1)</f>
        <v>-</v>
      </c>
      <c r="HL111" s="535" t="str" cm="1">
        <f t="array" aca="1" ref="HL111" ca="1">INDEX(HL$13:HL110,$B111+1,1)</f>
        <v>-</v>
      </c>
      <c r="HM111" s="535" t="str" cm="1">
        <f t="array" aca="1" ref="HM111" ca="1">INDEX(HM$13:HM110,$B111+1,1)</f>
        <v>-</v>
      </c>
      <c r="HN111" s="535" t="str" cm="1">
        <f t="array" aca="1" ref="HN111" ca="1">INDEX(HN$13:HN110,$B111+1,1)</f>
        <v>-</v>
      </c>
      <c r="HO111" s="535" t="str" cm="1">
        <f t="array" aca="1" ref="HO111" ca="1">INDEX(HO$13:HO110,$B111+1,1)</f>
        <v>-</v>
      </c>
      <c r="HP111" s="535" t="str" cm="1">
        <f t="array" aca="1" ref="HP111" ca="1">INDEX(HP$13:HP110,$B111+1,1)</f>
        <v>-</v>
      </c>
      <c r="HQ111" s="535" t="str" cm="1">
        <f t="array" aca="1" ref="HQ111" ca="1">INDEX(HQ$13:HQ110,$B111+1,1)</f>
        <v>-</v>
      </c>
      <c r="HR111" s="535" t="str" cm="1">
        <f t="array" aca="1" ref="HR111" ca="1">INDEX(HR$13:HR110,$B111+1,1)</f>
        <v>-</v>
      </c>
      <c r="HS111" s="535" t="str" cm="1">
        <f t="array" aca="1" ref="HS111" ca="1">INDEX(HS$13:HS110,$B111+1,1)</f>
        <v>-</v>
      </c>
      <c r="HT111" s="535" t="str" cm="1">
        <f t="array" aca="1" ref="HT111" ca="1">INDEX(HT$13:HT110,$B111+1,1)</f>
        <v>-</v>
      </c>
      <c r="HU111" s="535" t="str" cm="1">
        <f t="array" aca="1" ref="HU111" ca="1">INDEX(HU$13:HU110,$B111+1,1)</f>
        <v>-</v>
      </c>
      <c r="HV111" s="535" t="str" cm="1">
        <f t="array" aca="1" ref="HV111" ca="1">INDEX(HV$13:HV110,$B111+1,1)</f>
        <v>-</v>
      </c>
      <c r="HW111" s="535" t="str" cm="1">
        <f t="array" aca="1" ref="HW111" ca="1">INDEX(HW$13:HW110,$B111+1,1)</f>
        <v>-</v>
      </c>
      <c r="HX111" s="535" t="str" cm="1">
        <f t="array" aca="1" ref="HX111" ca="1">INDEX(HX$13:HX110,$B111+1,1)</f>
        <v>-</v>
      </c>
      <c r="HY111" s="535" t="str" cm="1">
        <f t="array" aca="1" ref="HY111" ca="1">INDEX(HY$13:HY110,$B111+1,1)</f>
        <v>-</v>
      </c>
      <c r="HZ111" s="535" t="str" cm="1">
        <f t="array" aca="1" ref="HZ111" ca="1">INDEX(HZ$13:HZ110,$B111+1,1)</f>
        <v>-</v>
      </c>
      <c r="IA111" s="535" cm="1">
        <f t="array" aca="1" ref="IA111" ca="1">INDEX(IA$13:IA110,$B111+1,1)</f>
        <v>0</v>
      </c>
      <c r="IB111" s="535" t="str" cm="1">
        <f t="array" aca="1" ref="IB111" ca="1">INDEX(IB$13:IB110,$B111+1,1)</f>
        <v>-</v>
      </c>
      <c r="IC111" s="535" cm="1">
        <f t="array" aca="1" ref="IC111" ca="1">INDEX(IC$13:IC110,$B111+1,1)</f>
        <v>1</v>
      </c>
      <c r="ID111" s="727">
        <f t="shared" si="265"/>
        <v>0</v>
      </c>
      <c r="IE111" s="727">
        <f t="shared" si="265"/>
        <v>0</v>
      </c>
      <c r="IF111" s="727">
        <f t="shared" si="265"/>
        <v>0</v>
      </c>
      <c r="IG111" s="727">
        <f t="shared" si="266"/>
        <v>0</v>
      </c>
      <c r="IH111" s="727">
        <f t="shared" si="266"/>
        <v>0</v>
      </c>
      <c r="II111" s="727">
        <f t="shared" si="266"/>
        <v>0</v>
      </c>
      <c r="IJ111" s="535" cm="1">
        <f t="array" aca="1" ref="IJ111" ca="1">INDEX(IJ$13:IJ110,$B111+1,1)</f>
        <v>0</v>
      </c>
      <c r="IK111" s="727">
        <f t="shared" si="267"/>
        <v>1</v>
      </c>
      <c r="IL111" s="727">
        <f t="shared" si="267"/>
        <v>0</v>
      </c>
      <c r="IM111" s="727">
        <f t="shared" si="267"/>
        <v>0</v>
      </c>
      <c r="IN111" s="727">
        <f t="shared" si="267"/>
        <v>0</v>
      </c>
      <c r="IO111" s="535" cm="1">
        <f t="array" aca="1" ref="IO111" ca="1">INDEX(IO$13:IO110,$B111+1,1)</f>
        <v>0</v>
      </c>
      <c r="IP111" s="727">
        <f t="shared" si="267"/>
        <v>0</v>
      </c>
      <c r="IQ111" s="18"/>
      <c r="IR111" s="535" t="str" cm="1">
        <f t="array" aca="1" ref="IR111" ca="1">INDEX(IR$13:IR110,$B111+1,1)</f>
        <v>-</v>
      </c>
      <c r="IS111" s="535" t="str" cm="1">
        <f t="array" aca="1" ref="IS111" ca="1">INDEX(IS$13:IS110,$B111+1,1)</f>
        <v>-</v>
      </c>
      <c r="IT111" s="535" t="str" cm="1">
        <f t="array" aca="1" ref="IT111" ca="1">INDEX(IT$13:IT110,$B111+1,1)</f>
        <v>-</v>
      </c>
      <c r="IU111" s="535" t="str" cm="1">
        <f t="array" aca="1" ref="IU111" ca="1">INDEX(IU$13:IU110,$B111+1,1)</f>
        <v>-</v>
      </c>
      <c r="IV111" s="535" t="str" cm="1">
        <f t="array" aca="1" ref="IV111" ca="1">INDEX(IV$13:IV110,$B111+1,1)</f>
        <v>-</v>
      </c>
      <c r="IW111" s="535" t="str" cm="1">
        <f t="array" aca="1" ref="IW111" ca="1">INDEX(IW$13:IW110,$B111+1,1)</f>
        <v>-</v>
      </c>
      <c r="IX111" s="535" t="str" cm="1">
        <f t="array" aca="1" ref="IX111" ca="1">INDEX(IX$13:IX110,$B111+1,1)</f>
        <v>-</v>
      </c>
      <c r="IY111" s="535" t="str" cm="1">
        <f t="array" aca="1" ref="IY111" ca="1">INDEX(IY$13:IY110,$B111+1,1)</f>
        <v>-</v>
      </c>
      <c r="IZ111" s="535" t="str" cm="1">
        <f t="array" aca="1" ref="IZ111" ca="1">INDEX(IZ$13:IZ110,$B111+1,1)</f>
        <v>-</v>
      </c>
      <c r="JA111" s="535" t="str" cm="1">
        <f t="array" aca="1" ref="JA111" ca="1">INDEX(JA$13:JA110,$B111+1,1)</f>
        <v>-</v>
      </c>
      <c r="JB111" s="535" t="str" cm="1">
        <f t="array" aca="1" ref="JB111" ca="1">INDEX(JB$13:JB110,$B111+1,1)</f>
        <v>-</v>
      </c>
      <c r="JC111" s="535" t="str" cm="1">
        <f t="array" aca="1" ref="JC111" ca="1">INDEX(JC$13:JC110,$B111+1,1)</f>
        <v>-</v>
      </c>
      <c r="JD111" s="535" t="str" cm="1">
        <f t="array" aca="1" ref="JD111" ca="1">INDEX(JD$13:JD110,$B111+1,1)</f>
        <v>-</v>
      </c>
      <c r="JE111" s="535" t="str" cm="1">
        <f t="array" aca="1" ref="JE111" ca="1">INDEX(JE$13:JE110,$B111+1,1)</f>
        <v>-</v>
      </c>
      <c r="JF111" s="535" t="str" cm="1">
        <f t="array" aca="1" ref="JF111" ca="1">INDEX(JF$13:JF110,$B111+1,1)</f>
        <v>-</v>
      </c>
      <c r="JG111" s="535" t="str" cm="1">
        <f t="array" aca="1" ref="JG111" ca="1">INDEX(JG$13:JG110,$B111+1,1)</f>
        <v>-</v>
      </c>
      <c r="JH111" s="535" cm="1">
        <f t="array" aca="1" ref="JH111" ca="1">INDEX(JH$13:JH110,$B111+1,1)</f>
        <v>0</v>
      </c>
      <c r="JI111" s="535" cm="1">
        <f t="array" aca="1" ref="JI111" ca="1">INDEX(JI$13:JI110,$B111+1,1)</f>
        <v>0</v>
      </c>
      <c r="JJ111" s="545" cm="1">
        <f t="array" aca="1" ref="JJ111" ca="1">IF(AND($N111=JJ$10,$AS111&lt;&gt;0),INDEX(i.LTWFeedLevels,$AS111,12),0)</f>
        <v>0</v>
      </c>
      <c r="JK111" s="630" cm="1">
        <f t="array" aca="1" ref="JK111" ca="1">IF(AND($N111=JK$10,$AT111&lt;&gt;0),INDEX(i.LTWFeedLevels,$AT111,12),0)</f>
        <v>0</v>
      </c>
      <c r="JL111" s="457">
        <f t="shared" ca="1" si="450"/>
        <v>0</v>
      </c>
      <c r="JM111" s="457">
        <f t="shared" ca="1" si="451"/>
        <v>0</v>
      </c>
      <c r="JN111" s="457">
        <f t="shared" ca="1" si="452"/>
        <v>0</v>
      </c>
      <c r="JO111" s="545" cm="1">
        <f t="array" aca="1" ref="JO111" ca="1">IF(AND($N111=JO$10,$AS111&lt;&gt;0),INDEX(i.LTWFeedLevels,$AS111,12),0)</f>
        <v>0</v>
      </c>
      <c r="JP111" s="630" cm="1">
        <f t="array" aca="1" ref="JP111" ca="1">IF(AND($N111=JP$10,$AT111&lt;&gt;0),INDEX(i.LTWFeedLevels,$AT111,12),0)</f>
        <v>0</v>
      </c>
      <c r="JQ111" s="457">
        <f t="shared" ca="1" si="453"/>
        <v>0</v>
      </c>
      <c r="JR111" s="457">
        <f t="shared" ca="1" si="454"/>
        <v>0</v>
      </c>
      <c r="JS111" s="457">
        <f t="shared" ca="1" si="455"/>
        <v>0</v>
      </c>
      <c r="JT111" s="545" cm="1">
        <f t="array" aca="1" ref="JT111" ca="1">IF(AND($N111=JT$10,$AS111&lt;&gt;0),INDEX(i.LTWFeedLevels,$AS111,12),0)</f>
        <v>0</v>
      </c>
      <c r="JU111" s="630" cm="1">
        <f t="array" aca="1" ref="JU111" ca="1">IF(AND($N111=JU$10,$AT111&lt;&gt;0),INDEX(i.LTWFeedLevels,$AT111,12),0)</f>
        <v>0</v>
      </c>
      <c r="JV111" s="457">
        <f t="shared" ca="1" si="456"/>
        <v>0</v>
      </c>
      <c r="JW111" s="457">
        <f t="shared" ca="1" si="457"/>
        <v>0</v>
      </c>
      <c r="JX111" s="457">
        <f t="shared" ca="1" si="458"/>
        <v>0</v>
      </c>
      <c r="JY111" s="189">
        <f t="shared" ca="1" si="437"/>
        <v>0</v>
      </c>
      <c r="JZ111" s="189">
        <f t="shared" ca="1" si="437"/>
        <v>0</v>
      </c>
      <c r="KA111" s="189">
        <f t="shared" ca="1" si="437"/>
        <v>0</v>
      </c>
      <c r="KB111" s="189">
        <f t="shared" ca="1" si="437"/>
        <v>0</v>
      </c>
      <c r="KC111" s="189">
        <f t="shared" ca="1" si="437"/>
        <v>0</v>
      </c>
      <c r="KD111" s="189">
        <f t="shared" ca="1" si="391"/>
        <v>0</v>
      </c>
      <c r="KE111" s="189">
        <f t="shared" ca="1" si="391"/>
        <v>0</v>
      </c>
      <c r="KF111" s="189">
        <f t="shared" ca="1" si="391"/>
        <v>0</v>
      </c>
      <c r="KG111" s="189">
        <f t="shared" ca="1" si="391"/>
        <v>0</v>
      </c>
      <c r="KH111" s="189">
        <f t="shared" ca="1" si="391"/>
        <v>0</v>
      </c>
      <c r="KI111" s="189">
        <f t="shared" ca="1" si="391"/>
        <v>0</v>
      </c>
      <c r="KJ111" s="189">
        <f t="shared" ca="1" si="391"/>
        <v>0</v>
      </c>
      <c r="KK111" s="189">
        <f t="shared" ca="1" si="391"/>
        <v>0</v>
      </c>
      <c r="KL111" s="189">
        <f t="shared" ca="1" si="391"/>
        <v>0</v>
      </c>
      <c r="KM111" s="189">
        <f t="shared" ca="1" si="391"/>
        <v>0</v>
      </c>
      <c r="KN111" s="189">
        <f t="shared" ca="1" si="392"/>
        <v>0</v>
      </c>
      <c r="KO111" s="189">
        <f t="shared" ca="1" si="392"/>
        <v>0</v>
      </c>
      <c r="KP111" s="189">
        <f t="shared" ca="1" si="392"/>
        <v>0</v>
      </c>
      <c r="KQ111" s="189">
        <f t="shared" ca="1" si="392"/>
        <v>0</v>
      </c>
      <c r="KR111" s="189">
        <f t="shared" ca="1" si="392"/>
        <v>0</v>
      </c>
      <c r="KS111" s="189">
        <f t="shared" ca="1" si="392"/>
        <v>0</v>
      </c>
      <c r="KT111" s="189">
        <f t="shared" ca="1" si="392"/>
        <v>0</v>
      </c>
      <c r="KU111" s="189">
        <f t="shared" ca="1" si="392"/>
        <v>0</v>
      </c>
      <c r="KV111" s="189">
        <f t="shared" ca="1" si="392"/>
        <v>0</v>
      </c>
      <c r="KW111" s="189">
        <f t="shared" ca="1" si="392"/>
        <v>0</v>
      </c>
      <c r="KX111" s="189">
        <f t="shared" ca="1" si="393"/>
        <v>0</v>
      </c>
      <c r="KY111" s="189">
        <f t="shared" ca="1" si="393"/>
        <v>0</v>
      </c>
      <c r="KZ111" s="189">
        <f t="shared" ca="1" si="393"/>
        <v>0</v>
      </c>
      <c r="LA111" s="189">
        <f t="shared" ca="1" si="393"/>
        <v>0</v>
      </c>
      <c r="LB111" s="189">
        <f t="shared" ca="1" si="393"/>
        <v>0</v>
      </c>
      <c r="LC111" s="189">
        <f t="shared" ca="1" si="393"/>
        <v>0</v>
      </c>
      <c r="LD111" s="189">
        <f t="shared" ca="1" si="393"/>
        <v>0</v>
      </c>
      <c r="LE111" s="189">
        <f t="shared" ca="1" si="393"/>
        <v>0</v>
      </c>
      <c r="LF111" s="189">
        <f t="shared" ca="1" si="393"/>
        <v>0</v>
      </c>
      <c r="LG111" s="189">
        <f t="shared" ca="1" si="393"/>
        <v>0</v>
      </c>
      <c r="LH111" s="189">
        <f t="shared" ca="1" si="394"/>
        <v>0</v>
      </c>
      <c r="LI111" s="189">
        <f t="shared" ca="1" si="394"/>
        <v>0</v>
      </c>
      <c r="LJ111" s="189">
        <f t="shared" ca="1" si="394"/>
        <v>0</v>
      </c>
      <c r="LK111" s="189">
        <f t="shared" ca="1" si="394"/>
        <v>0</v>
      </c>
      <c r="LL111" s="189">
        <f t="shared" ca="1" si="394"/>
        <v>0</v>
      </c>
      <c r="LM111" s="189">
        <f t="shared" ca="1" si="394"/>
        <v>0</v>
      </c>
      <c r="LN111" s="189">
        <f t="shared" ca="1" si="394"/>
        <v>0</v>
      </c>
      <c r="LO111" s="189">
        <f t="shared" ca="1" si="394"/>
        <v>0</v>
      </c>
      <c r="LP111" s="189">
        <f t="shared" ca="1" si="394"/>
        <v>0</v>
      </c>
      <c r="LQ111" s="189">
        <f t="shared" ca="1" si="394"/>
        <v>0</v>
      </c>
      <c r="LR111" s="189">
        <f t="shared" ref="LR111:MF115" ca="1" si="465">IF(AND($N111=LR$10,$AD111=LR$12),INDEX(i.FS_Strategy,INDEX($AE111:$AH111,1,LR$7)+1,LR$6),0)</f>
        <v>0</v>
      </c>
      <c r="LS111" s="189">
        <f t="shared" ca="1" si="465"/>
        <v>0</v>
      </c>
      <c r="LT111" s="189">
        <f t="shared" ca="1" si="465"/>
        <v>0</v>
      </c>
      <c r="LU111" s="189">
        <f t="shared" ca="1" si="465"/>
        <v>0</v>
      </c>
      <c r="LV111" s="189">
        <f t="shared" ca="1" si="465"/>
        <v>0</v>
      </c>
      <c r="LW111" s="189">
        <f t="shared" ca="1" si="465"/>
        <v>0</v>
      </c>
      <c r="LX111" s="189">
        <f t="shared" ca="1" si="465"/>
        <v>0</v>
      </c>
      <c r="LY111" s="189">
        <f t="shared" ca="1" si="465"/>
        <v>0</v>
      </c>
      <c r="LZ111" s="189">
        <f t="shared" ca="1" si="465"/>
        <v>0</v>
      </c>
      <c r="MA111" s="189">
        <f t="shared" ca="1" si="465"/>
        <v>0</v>
      </c>
      <c r="MB111" s="189">
        <f t="shared" ca="1" si="465"/>
        <v>0</v>
      </c>
      <c r="MC111" s="189">
        <f t="shared" ca="1" si="465"/>
        <v>0</v>
      </c>
      <c r="MD111" s="189">
        <f t="shared" ca="1" si="465"/>
        <v>0</v>
      </c>
      <c r="ME111" s="189">
        <f t="shared" ca="1" si="465"/>
        <v>0</v>
      </c>
      <c r="MF111" s="189">
        <f t="shared" ca="1" si="465"/>
        <v>0</v>
      </c>
      <c r="MG111" s="189">
        <f t="shared" ca="1" si="390"/>
        <v>0</v>
      </c>
      <c r="MH111" s="189">
        <f t="shared" ca="1" si="390"/>
        <v>0</v>
      </c>
      <c r="MI111" s="189">
        <f t="shared" ca="1" si="390"/>
        <v>0</v>
      </c>
      <c r="MJ111" s="189">
        <f t="shared" ca="1" si="390"/>
        <v>0</v>
      </c>
      <c r="MK111" s="189">
        <f t="shared" ca="1" si="390"/>
        <v>0</v>
      </c>
      <c r="ML111" s="189">
        <f t="shared" ca="1" si="390"/>
        <v>0</v>
      </c>
      <c r="MM111" s="189">
        <f t="shared" ca="1" si="390"/>
        <v>0</v>
      </c>
      <c r="MN111" s="189">
        <f t="shared" ca="1" si="390"/>
        <v>0</v>
      </c>
      <c r="MO111" s="189">
        <f t="shared" ca="1" si="390"/>
        <v>0</v>
      </c>
      <c r="MP111" s="189">
        <f t="shared" ca="1" si="388"/>
        <v>0</v>
      </c>
      <c r="MQ111" s="189">
        <f t="shared" ca="1" si="388"/>
        <v>0</v>
      </c>
      <c r="MR111" s="189">
        <f t="shared" ca="1" si="388"/>
        <v>0</v>
      </c>
      <c r="MS111" s="557">
        <f t="shared" ca="1" si="438"/>
        <v>0</v>
      </c>
      <c r="MT111" s="557">
        <f t="shared" ca="1" si="438"/>
        <v>0</v>
      </c>
      <c r="MU111" s="557">
        <f t="shared" ca="1" si="438"/>
        <v>0</v>
      </c>
      <c r="MV111" s="557">
        <f t="shared" ca="1" si="438"/>
        <v>0</v>
      </c>
      <c r="MW111" s="557">
        <f t="shared" ca="1" si="438"/>
        <v>0</v>
      </c>
      <c r="MX111" s="557">
        <f t="shared" ca="1" si="396"/>
        <v>0</v>
      </c>
      <c r="MY111" s="557">
        <f t="shared" ca="1" si="396"/>
        <v>0</v>
      </c>
      <c r="MZ111" s="557">
        <f t="shared" ca="1" si="396"/>
        <v>0</v>
      </c>
      <c r="NA111" s="557">
        <f t="shared" ca="1" si="396"/>
        <v>0</v>
      </c>
      <c r="NB111" s="557">
        <f t="shared" ca="1" si="396"/>
        <v>0</v>
      </c>
      <c r="NC111" s="557">
        <f t="shared" ca="1" si="396"/>
        <v>0</v>
      </c>
      <c r="ND111" s="557">
        <f t="shared" ca="1" si="396"/>
        <v>0</v>
      </c>
      <c r="NE111" s="557">
        <f t="shared" ca="1" si="396"/>
        <v>0</v>
      </c>
      <c r="NF111" s="557">
        <f t="shared" ca="1" si="396"/>
        <v>0</v>
      </c>
      <c r="NG111" s="557">
        <f t="shared" ca="1" si="396"/>
        <v>0</v>
      </c>
      <c r="NH111" s="557">
        <f t="shared" ca="1" si="397"/>
        <v>0</v>
      </c>
      <c r="NI111" s="557">
        <f t="shared" ca="1" si="397"/>
        <v>0</v>
      </c>
      <c r="NJ111" s="557">
        <f t="shared" ca="1" si="397"/>
        <v>0</v>
      </c>
      <c r="NK111" s="557">
        <f t="shared" ca="1" si="397"/>
        <v>0</v>
      </c>
      <c r="NL111" s="557">
        <f t="shared" ca="1" si="397"/>
        <v>0</v>
      </c>
      <c r="NM111" s="557">
        <f t="shared" ca="1" si="397"/>
        <v>0</v>
      </c>
      <c r="NN111" s="557">
        <f t="shared" ca="1" si="397"/>
        <v>0</v>
      </c>
      <c r="NO111" s="557">
        <f t="shared" ca="1" si="397"/>
        <v>0</v>
      </c>
      <c r="NP111" s="557">
        <f t="shared" ca="1" si="397"/>
        <v>0</v>
      </c>
      <c r="NQ111" s="557">
        <f t="shared" ca="1" si="397"/>
        <v>0</v>
      </c>
      <c r="NR111" s="557">
        <f t="shared" ca="1" si="398"/>
        <v>0</v>
      </c>
      <c r="NS111" s="557">
        <f t="shared" ca="1" si="398"/>
        <v>0</v>
      </c>
      <c r="NT111" s="557">
        <f t="shared" ca="1" si="398"/>
        <v>0</v>
      </c>
      <c r="NU111" s="557">
        <f t="shared" ca="1" si="398"/>
        <v>0</v>
      </c>
      <c r="NV111" s="557">
        <f t="shared" ca="1" si="398"/>
        <v>0</v>
      </c>
      <c r="NW111" s="557">
        <f t="shared" ca="1" si="398"/>
        <v>0</v>
      </c>
      <c r="NX111" s="557">
        <f t="shared" ca="1" si="398"/>
        <v>0</v>
      </c>
      <c r="NY111" s="557">
        <f t="shared" ca="1" si="398"/>
        <v>0</v>
      </c>
      <c r="NZ111" s="557">
        <f t="shared" ca="1" si="398"/>
        <v>0</v>
      </c>
      <c r="OA111" s="557">
        <f t="shared" ca="1" si="398"/>
        <v>0</v>
      </c>
      <c r="OB111" s="557">
        <f t="shared" ca="1" si="399"/>
        <v>0</v>
      </c>
      <c r="OC111" s="557">
        <f t="shared" ca="1" si="399"/>
        <v>0</v>
      </c>
      <c r="OD111" s="557">
        <f t="shared" ca="1" si="399"/>
        <v>0</v>
      </c>
      <c r="OE111" s="557">
        <f t="shared" ca="1" si="399"/>
        <v>0</v>
      </c>
      <c r="OF111" s="557">
        <f t="shared" ca="1" si="399"/>
        <v>0</v>
      </c>
      <c r="OG111" s="557">
        <f t="shared" ca="1" si="399"/>
        <v>0</v>
      </c>
      <c r="OH111" s="557">
        <f t="shared" ca="1" si="399"/>
        <v>0</v>
      </c>
      <c r="OI111" s="557">
        <f t="shared" ca="1" si="399"/>
        <v>0</v>
      </c>
      <c r="OJ111" s="557">
        <f t="shared" ca="1" si="399"/>
        <v>0</v>
      </c>
      <c r="OK111" s="557">
        <f t="shared" ca="1" si="399"/>
        <v>0</v>
      </c>
      <c r="OL111" s="557">
        <f t="shared" ca="1" si="400"/>
        <v>0</v>
      </c>
      <c r="OM111" s="557">
        <f t="shared" ca="1" si="400"/>
        <v>0</v>
      </c>
      <c r="ON111" s="557">
        <f t="shared" ca="1" si="400"/>
        <v>0</v>
      </c>
      <c r="OO111" s="557">
        <f t="shared" ca="1" si="400"/>
        <v>0</v>
      </c>
      <c r="OP111" s="557">
        <f t="shared" ca="1" si="400"/>
        <v>0</v>
      </c>
      <c r="OQ111" s="557">
        <f t="shared" ca="1" si="400"/>
        <v>0</v>
      </c>
      <c r="OR111" s="557">
        <f t="shared" ca="1" si="400"/>
        <v>0</v>
      </c>
      <c r="OS111" s="557">
        <f t="shared" ca="1" si="400"/>
        <v>0</v>
      </c>
      <c r="OT111" s="557">
        <f t="shared" ca="1" si="400"/>
        <v>0</v>
      </c>
      <c r="OU111" s="557">
        <f t="shared" ca="1" si="400"/>
        <v>0</v>
      </c>
      <c r="OV111" s="557">
        <f t="shared" ca="1" si="401"/>
        <v>0</v>
      </c>
      <c r="OW111" s="557">
        <f t="shared" ca="1" si="401"/>
        <v>0</v>
      </c>
      <c r="OX111" s="557">
        <f t="shared" ca="1" si="401"/>
        <v>0</v>
      </c>
      <c r="OY111" s="557">
        <f t="shared" ca="1" si="401"/>
        <v>0</v>
      </c>
      <c r="OZ111" s="557">
        <f t="shared" ca="1" si="401"/>
        <v>0</v>
      </c>
      <c r="PA111" s="557">
        <f t="shared" ca="1" si="401"/>
        <v>0</v>
      </c>
      <c r="PB111" s="557">
        <f t="shared" ca="1" si="401"/>
        <v>0</v>
      </c>
      <c r="PC111" s="557">
        <f t="shared" ca="1" si="401"/>
        <v>0</v>
      </c>
      <c r="PD111" s="557">
        <f t="shared" ca="1" si="401"/>
        <v>0</v>
      </c>
      <c r="PE111" s="557">
        <f t="shared" ca="1" si="401"/>
        <v>0</v>
      </c>
      <c r="PF111" s="557">
        <f t="shared" ca="1" si="402"/>
        <v>0</v>
      </c>
      <c r="PG111" s="557">
        <f t="shared" ca="1" si="402"/>
        <v>0</v>
      </c>
      <c r="PH111" s="557">
        <f t="shared" ca="1" si="402"/>
        <v>0</v>
      </c>
      <c r="PI111" s="557">
        <f t="shared" ca="1" si="402"/>
        <v>0</v>
      </c>
      <c r="PJ111" s="557">
        <f t="shared" ca="1" si="402"/>
        <v>0</v>
      </c>
      <c r="PK111" s="557">
        <f t="shared" ca="1" si="402"/>
        <v>0</v>
      </c>
      <c r="PL111" s="557">
        <f t="shared" ca="1" si="402"/>
        <v>0</v>
      </c>
      <c r="PM111" s="557">
        <f t="shared" ca="1" si="402"/>
        <v>0</v>
      </c>
      <c r="PN111" s="557">
        <f t="shared" ca="1" si="402"/>
        <v>0</v>
      </c>
      <c r="PO111" s="557">
        <f t="shared" ca="1" si="402"/>
        <v>0</v>
      </c>
      <c r="PP111" s="557">
        <f t="shared" ca="1" si="403"/>
        <v>0</v>
      </c>
      <c r="PQ111" s="557">
        <f t="shared" ca="1" si="403"/>
        <v>0</v>
      </c>
      <c r="PR111" s="557">
        <f t="shared" ca="1" si="403"/>
        <v>0</v>
      </c>
      <c r="PS111" s="557">
        <f t="shared" ca="1" si="403"/>
        <v>0</v>
      </c>
      <c r="PT111" s="557">
        <f t="shared" ca="1" si="403"/>
        <v>0</v>
      </c>
      <c r="PU111" s="557">
        <f t="shared" ca="1" si="403"/>
        <v>0</v>
      </c>
      <c r="PV111" s="557">
        <f t="shared" ca="1" si="403"/>
        <v>0</v>
      </c>
      <c r="PW111" s="557">
        <f t="shared" ca="1" si="403"/>
        <v>0</v>
      </c>
      <c r="PX111" s="557">
        <f t="shared" ca="1" si="403"/>
        <v>0</v>
      </c>
      <c r="PY111" s="557">
        <f t="shared" ca="1" si="403"/>
        <v>0</v>
      </c>
      <c r="PZ111" s="557">
        <f t="shared" ca="1" si="404"/>
        <v>0</v>
      </c>
      <c r="QA111" s="557">
        <f t="shared" ca="1" si="404"/>
        <v>0</v>
      </c>
      <c r="QB111" s="557">
        <f t="shared" ca="1" si="404"/>
        <v>0</v>
      </c>
      <c r="QC111" s="557">
        <f t="shared" ca="1" si="404"/>
        <v>0</v>
      </c>
      <c r="QD111" s="557">
        <f t="shared" ca="1" si="404"/>
        <v>0</v>
      </c>
      <c r="QE111" s="557">
        <f t="shared" ca="1" si="404"/>
        <v>0</v>
      </c>
      <c r="QF111" s="557">
        <f t="shared" ca="1" si="404"/>
        <v>0</v>
      </c>
      <c r="QG111" s="557">
        <f t="shared" ca="1" si="404"/>
        <v>0</v>
      </c>
      <c r="QH111" s="557">
        <f t="shared" ca="1" si="404"/>
        <v>0</v>
      </c>
      <c r="QI111" s="557">
        <f t="shared" ca="1" si="404"/>
        <v>0</v>
      </c>
      <c r="QJ111" s="557">
        <f t="shared" ca="1" si="405"/>
        <v>0</v>
      </c>
      <c r="QK111" s="557">
        <f t="shared" ca="1" si="405"/>
        <v>0</v>
      </c>
      <c r="QL111" s="557">
        <f t="shared" ca="1" si="405"/>
        <v>0</v>
      </c>
      <c r="QM111" s="557">
        <f t="shared" ca="1" si="405"/>
        <v>0</v>
      </c>
      <c r="QN111" s="557">
        <f t="shared" ca="1" si="405"/>
        <v>0</v>
      </c>
      <c r="QO111" s="557">
        <f t="shared" ca="1" si="405"/>
        <v>0</v>
      </c>
      <c r="QP111" s="557">
        <f t="shared" ca="1" si="405"/>
        <v>0</v>
      </c>
      <c r="QQ111" s="557">
        <f t="shared" ca="1" si="405"/>
        <v>0</v>
      </c>
      <c r="QR111" s="557">
        <f t="shared" ca="1" si="405"/>
        <v>0</v>
      </c>
      <c r="QS111" s="557">
        <f t="shared" ca="1" si="405"/>
        <v>0</v>
      </c>
      <c r="QT111" s="557">
        <f t="shared" ca="1" si="406"/>
        <v>0</v>
      </c>
      <c r="QU111" s="557">
        <f t="shared" ca="1" si="406"/>
        <v>0</v>
      </c>
      <c r="QV111" s="557">
        <f t="shared" ca="1" si="406"/>
        <v>0</v>
      </c>
      <c r="QW111" s="557">
        <f t="shared" ca="1" si="406"/>
        <v>0</v>
      </c>
      <c r="QX111" s="557">
        <f t="shared" ca="1" si="406"/>
        <v>0</v>
      </c>
      <c r="QY111" s="557">
        <f t="shared" ca="1" si="406"/>
        <v>0</v>
      </c>
      <c r="QZ111" s="557">
        <f t="shared" ca="1" si="406"/>
        <v>0</v>
      </c>
      <c r="RA111" s="557">
        <f t="shared" ca="1" si="406"/>
        <v>0</v>
      </c>
      <c r="RB111" s="557">
        <f t="shared" ca="1" si="406"/>
        <v>0</v>
      </c>
      <c r="RC111" s="557">
        <f t="shared" ca="1" si="406"/>
        <v>0</v>
      </c>
      <c r="RD111" s="557">
        <f t="shared" ca="1" si="407"/>
        <v>0</v>
      </c>
      <c r="RE111" s="557">
        <f t="shared" ca="1" si="407"/>
        <v>0</v>
      </c>
      <c r="RF111" s="557">
        <f t="shared" ca="1" si="407"/>
        <v>0</v>
      </c>
      <c r="RG111" s="557">
        <f t="shared" ca="1" si="407"/>
        <v>0</v>
      </c>
      <c r="RH111" s="557">
        <f t="shared" ca="1" si="407"/>
        <v>0</v>
      </c>
      <c r="RI111" s="557">
        <f t="shared" ca="1" si="407"/>
        <v>0</v>
      </c>
      <c r="RJ111" s="557">
        <f t="shared" ca="1" si="407"/>
        <v>0</v>
      </c>
      <c r="RK111" s="557">
        <f t="shared" ca="1" si="407"/>
        <v>0</v>
      </c>
      <c r="RL111" s="557">
        <f t="shared" ca="1" si="407"/>
        <v>0</v>
      </c>
      <c r="RM111" s="557">
        <f t="shared" ca="1" si="407"/>
        <v>0</v>
      </c>
      <c r="RN111" s="557">
        <f t="shared" ca="1" si="408"/>
        <v>0</v>
      </c>
      <c r="RO111" s="557">
        <f t="shared" ca="1" si="408"/>
        <v>0</v>
      </c>
      <c r="RP111" s="557">
        <f t="shared" ca="1" si="408"/>
        <v>0</v>
      </c>
      <c r="RQ111" s="557">
        <f t="shared" ca="1" si="408"/>
        <v>0</v>
      </c>
      <c r="RR111" s="557">
        <f t="shared" ca="1" si="408"/>
        <v>0</v>
      </c>
      <c r="RS111" s="557">
        <f t="shared" ca="1" si="408"/>
        <v>0</v>
      </c>
      <c r="RT111" s="557">
        <f t="shared" ca="1" si="408"/>
        <v>0</v>
      </c>
      <c r="RU111" s="557">
        <f t="shared" ca="1" si="408"/>
        <v>0</v>
      </c>
      <c r="RV111" s="557">
        <f t="shared" ca="1" si="408"/>
        <v>0</v>
      </c>
      <c r="RW111" s="557">
        <f t="shared" ca="1" si="408"/>
        <v>0</v>
      </c>
      <c r="RX111" s="557">
        <f t="shared" ca="1" si="409"/>
        <v>0</v>
      </c>
      <c r="RY111" s="557">
        <f t="shared" ca="1" si="409"/>
        <v>0</v>
      </c>
      <c r="RZ111" s="557">
        <f t="shared" ca="1" si="409"/>
        <v>0</v>
      </c>
      <c r="SA111" s="557">
        <f t="shared" ca="1" si="409"/>
        <v>0</v>
      </c>
      <c r="SB111" s="557">
        <f t="shared" ca="1" si="409"/>
        <v>0</v>
      </c>
      <c r="SC111" s="557">
        <f t="shared" ca="1" si="409"/>
        <v>0</v>
      </c>
      <c r="SD111" s="557">
        <f t="shared" ca="1" si="409"/>
        <v>0</v>
      </c>
      <c r="SE111" s="557">
        <f t="shared" ca="1" si="409"/>
        <v>0</v>
      </c>
      <c r="SF111" s="557">
        <f t="shared" ca="1" si="409"/>
        <v>0</v>
      </c>
      <c r="SG111" s="557">
        <f t="shared" ca="1" si="409"/>
        <v>0</v>
      </c>
      <c r="SH111" s="557">
        <f t="shared" ca="1" si="410"/>
        <v>0</v>
      </c>
      <c r="SI111" s="557">
        <f t="shared" ca="1" si="410"/>
        <v>0</v>
      </c>
      <c r="SJ111" s="557">
        <f t="shared" ca="1" si="410"/>
        <v>0</v>
      </c>
      <c r="SK111" s="557">
        <f t="shared" ca="1" si="410"/>
        <v>0</v>
      </c>
      <c r="SL111" s="557">
        <f t="shared" ca="1" si="410"/>
        <v>0</v>
      </c>
      <c r="SM111" s="557">
        <f t="shared" ca="1" si="410"/>
        <v>0</v>
      </c>
      <c r="SN111" s="557">
        <f t="shared" ca="1" si="410"/>
        <v>0</v>
      </c>
      <c r="SO111" s="557">
        <f t="shared" ca="1" si="410"/>
        <v>0</v>
      </c>
      <c r="SP111" s="557">
        <f t="shared" ca="1" si="410"/>
        <v>0</v>
      </c>
      <c r="SQ111" s="557">
        <f t="shared" ca="1" si="410"/>
        <v>0</v>
      </c>
      <c r="SR111" s="557">
        <f t="shared" ca="1" si="411"/>
        <v>0</v>
      </c>
      <c r="SS111" s="557">
        <f t="shared" ca="1" si="411"/>
        <v>0</v>
      </c>
      <c r="ST111" s="557">
        <f t="shared" ca="1" si="411"/>
        <v>0</v>
      </c>
      <c r="SU111" s="557">
        <f t="shared" ca="1" si="411"/>
        <v>0</v>
      </c>
      <c r="SV111" s="557">
        <f t="shared" ca="1" si="411"/>
        <v>0</v>
      </c>
      <c r="SW111" s="557">
        <f t="shared" ca="1" si="411"/>
        <v>0</v>
      </c>
      <c r="SX111" s="557">
        <f t="shared" ca="1" si="411"/>
        <v>0</v>
      </c>
      <c r="SY111" s="557">
        <f t="shared" ca="1" si="411"/>
        <v>0</v>
      </c>
      <c r="SZ111" s="557">
        <f t="shared" ca="1" si="411"/>
        <v>0</v>
      </c>
      <c r="TA111" s="557">
        <f t="shared" ca="1" si="411"/>
        <v>0</v>
      </c>
      <c r="TB111" s="557">
        <f t="shared" ca="1" si="412"/>
        <v>0</v>
      </c>
      <c r="TC111" s="557">
        <f t="shared" ca="1" si="412"/>
        <v>0</v>
      </c>
      <c r="TD111" s="557">
        <f t="shared" ca="1" si="412"/>
        <v>0</v>
      </c>
      <c r="TE111" s="557">
        <f t="shared" ca="1" si="412"/>
        <v>0</v>
      </c>
      <c r="TF111" s="557">
        <f t="shared" ca="1" si="412"/>
        <v>0</v>
      </c>
      <c r="TG111" s="557">
        <f t="shared" ca="1" si="412"/>
        <v>0</v>
      </c>
      <c r="TH111" s="557">
        <f t="shared" ca="1" si="412"/>
        <v>0</v>
      </c>
      <c r="TI111" s="557">
        <f t="shared" ca="1" si="412"/>
        <v>0</v>
      </c>
      <c r="TJ111" s="557">
        <f t="shared" ca="1" si="412"/>
        <v>0</v>
      </c>
      <c r="TK111" s="557">
        <f t="shared" ca="1" si="412"/>
        <v>0</v>
      </c>
      <c r="TL111" s="557">
        <f t="shared" ca="1" si="413"/>
        <v>0</v>
      </c>
      <c r="TM111" s="557">
        <f t="shared" ca="1" si="413"/>
        <v>0</v>
      </c>
      <c r="TN111" s="557">
        <f t="shared" ca="1" si="413"/>
        <v>0</v>
      </c>
      <c r="TO111" s="557">
        <f t="shared" ca="1" si="413"/>
        <v>0</v>
      </c>
      <c r="TP111" s="557">
        <f t="shared" ca="1" si="413"/>
        <v>0</v>
      </c>
      <c r="TQ111" s="557">
        <f t="shared" ca="1" si="413"/>
        <v>0</v>
      </c>
      <c r="TR111" s="557">
        <f t="shared" ca="1" si="413"/>
        <v>0</v>
      </c>
      <c r="TS111" s="557">
        <f t="shared" ca="1" si="413"/>
        <v>0</v>
      </c>
      <c r="TT111" s="557">
        <f t="shared" ca="1" si="413"/>
        <v>0</v>
      </c>
      <c r="TU111" s="557">
        <f t="shared" ca="1" si="413"/>
        <v>0</v>
      </c>
      <c r="TV111" s="557">
        <f t="shared" ca="1" si="414"/>
        <v>0</v>
      </c>
      <c r="TW111" s="557">
        <f t="shared" ca="1" si="414"/>
        <v>0</v>
      </c>
      <c r="TX111" s="557">
        <f t="shared" ca="1" si="414"/>
        <v>0</v>
      </c>
      <c r="TY111" s="557">
        <f t="shared" ca="1" si="414"/>
        <v>0</v>
      </c>
      <c r="TZ111" s="557">
        <f t="shared" ca="1" si="414"/>
        <v>0</v>
      </c>
      <c r="UA111" s="557">
        <f t="shared" ca="1" si="414"/>
        <v>0</v>
      </c>
      <c r="UB111" s="557">
        <f t="shared" ca="1" si="414"/>
        <v>0</v>
      </c>
      <c r="UC111" s="557">
        <f t="shared" ca="1" si="414"/>
        <v>0</v>
      </c>
      <c r="UD111" s="557">
        <f t="shared" ca="1" si="414"/>
        <v>0</v>
      </c>
      <c r="UE111" s="557">
        <f t="shared" ca="1" si="414"/>
        <v>0</v>
      </c>
      <c r="UF111" s="557">
        <f t="shared" ca="1" si="414"/>
        <v>0</v>
      </c>
      <c r="UG111" s="557">
        <f t="shared" ca="1" si="414"/>
        <v>0</v>
      </c>
      <c r="UH111" s="557">
        <f t="shared" ca="1" si="414"/>
        <v>0</v>
      </c>
      <c r="UI111" s="557">
        <f t="shared" ca="1" si="414"/>
        <v>0</v>
      </c>
      <c r="UJ111" s="557">
        <f t="shared" ca="1" si="414"/>
        <v>0</v>
      </c>
      <c r="UK111" s="557">
        <f t="shared" ca="1" si="414"/>
        <v>0</v>
      </c>
      <c r="UL111" s="557">
        <f t="shared" ca="1" si="464"/>
        <v>0</v>
      </c>
      <c r="UM111" s="557">
        <f t="shared" ca="1" si="464"/>
        <v>0</v>
      </c>
      <c r="UN111" s="557">
        <f t="shared" ca="1" si="464"/>
        <v>0</v>
      </c>
      <c r="UO111" s="557">
        <f t="shared" ca="1" si="464"/>
        <v>0</v>
      </c>
      <c r="UP111" s="557">
        <f t="shared" ca="1" si="464"/>
        <v>0</v>
      </c>
      <c r="UQ111" s="557">
        <f t="shared" ca="1" si="464"/>
        <v>0</v>
      </c>
      <c r="UR111" s="557">
        <f t="shared" ca="1" si="464"/>
        <v>0</v>
      </c>
      <c r="US111" s="557">
        <f t="shared" ca="1" si="464"/>
        <v>0</v>
      </c>
      <c r="UT111" s="557">
        <f t="shared" ca="1" si="464"/>
        <v>0</v>
      </c>
      <c r="UU111" s="557">
        <f t="shared" ca="1" si="464"/>
        <v>0</v>
      </c>
      <c r="UV111" s="557">
        <f t="shared" ca="1" si="445"/>
        <v>0</v>
      </c>
      <c r="UW111" s="557">
        <f t="shared" ca="1" si="445"/>
        <v>0</v>
      </c>
      <c r="UX111" s="557">
        <f t="shared" ca="1" si="445"/>
        <v>0</v>
      </c>
      <c r="UY111" s="557">
        <f t="shared" ca="1" si="445"/>
        <v>0</v>
      </c>
      <c r="UZ111" s="557">
        <f t="shared" ca="1" si="445"/>
        <v>0</v>
      </c>
      <c r="VA111" s="557">
        <f t="shared" ca="1" si="445"/>
        <v>0</v>
      </c>
      <c r="VB111" s="557">
        <f t="shared" ca="1" si="445"/>
        <v>0</v>
      </c>
      <c r="VC111" s="557">
        <f t="shared" ca="1" si="445"/>
        <v>0</v>
      </c>
      <c r="VD111" s="557">
        <f t="shared" ca="1" si="445"/>
        <v>0</v>
      </c>
      <c r="VE111" s="557">
        <f t="shared" ca="1" si="445"/>
        <v>0</v>
      </c>
      <c r="VF111" s="557">
        <f t="shared" ca="1" si="445"/>
        <v>0</v>
      </c>
      <c r="VG111" s="557">
        <f t="shared" ca="1" si="445"/>
        <v>0</v>
      </c>
      <c r="VH111" s="557">
        <f t="shared" ca="1" si="445"/>
        <v>0</v>
      </c>
      <c r="VI111" s="557">
        <f t="shared" ca="1" si="445"/>
        <v>0</v>
      </c>
      <c r="VJ111" s="557">
        <f t="shared" ca="1" si="445"/>
        <v>0</v>
      </c>
      <c r="VK111" s="557">
        <f t="shared" ca="1" si="445"/>
        <v>0</v>
      </c>
      <c r="VL111" s="557">
        <f t="shared" ca="1" si="444"/>
        <v>0</v>
      </c>
      <c r="VM111" s="557">
        <f t="shared" ca="1" si="444"/>
        <v>0</v>
      </c>
      <c r="VN111" s="557">
        <f t="shared" ca="1" si="444"/>
        <v>0</v>
      </c>
      <c r="VO111" s="557">
        <f t="shared" ca="1" si="444"/>
        <v>0</v>
      </c>
      <c r="VP111" s="189">
        <f t="shared" ca="1" si="301"/>
        <v>0</v>
      </c>
      <c r="VQ111" s="189">
        <f t="shared" ca="1" si="301"/>
        <v>0</v>
      </c>
      <c r="VR111" s="189">
        <f t="shared" ca="1" si="301"/>
        <v>0</v>
      </c>
      <c r="VS111" s="189">
        <f t="shared" ca="1" si="301"/>
        <v>0</v>
      </c>
      <c r="VT111" s="189">
        <f t="shared" ca="1" si="301"/>
        <v>0</v>
      </c>
      <c r="VU111" s="230">
        <f t="shared" ca="1" si="302"/>
        <v>0</v>
      </c>
      <c r="VV111" s="189">
        <f t="shared" ca="1" si="303"/>
        <v>0</v>
      </c>
      <c r="VW111" s="189">
        <f t="shared" ca="1" si="303"/>
        <v>0</v>
      </c>
      <c r="VX111" s="189">
        <f t="shared" ca="1" si="303"/>
        <v>0</v>
      </c>
      <c r="VY111" s="189">
        <f t="shared" ca="1" si="303"/>
        <v>0</v>
      </c>
      <c r="VZ111" s="189">
        <f t="shared" ca="1" si="303"/>
        <v>0</v>
      </c>
      <c r="WA111" s="230">
        <f t="shared" ca="1" si="304"/>
        <v>0</v>
      </c>
      <c r="WB111" s="231">
        <f t="shared" ca="1" si="305"/>
        <v>0</v>
      </c>
      <c r="WC111" s="231">
        <f t="shared" ca="1" si="305"/>
        <v>0</v>
      </c>
      <c r="WD111" s="231">
        <f t="shared" ca="1" si="305"/>
        <v>0</v>
      </c>
      <c r="WE111" s="231">
        <f t="shared" ca="1" si="305"/>
        <v>0</v>
      </c>
      <c r="WF111" s="544">
        <f t="shared" ca="1" si="306"/>
        <v>0</v>
      </c>
      <c r="WG111" s="231">
        <f t="shared" ca="1" si="307"/>
        <v>0</v>
      </c>
      <c r="WH111" s="231">
        <f t="shared" ca="1" si="307"/>
        <v>0</v>
      </c>
      <c r="WI111" s="231">
        <f t="shared" ca="1" si="307"/>
        <v>0</v>
      </c>
      <c r="WJ111" s="231">
        <f t="shared" ca="1" si="307"/>
        <v>0</v>
      </c>
      <c r="WK111" s="544">
        <f t="shared" ca="1" si="459"/>
        <v>0</v>
      </c>
      <c r="WL111" s="544">
        <f t="shared" ca="1" si="459"/>
        <v>0</v>
      </c>
      <c r="WM111" s="544">
        <f t="shared" ca="1" si="459"/>
        <v>0</v>
      </c>
      <c r="WN111" s="544">
        <f t="shared" ca="1" si="446"/>
        <v>0</v>
      </c>
      <c r="WO111" s="544">
        <f t="shared" ca="1" si="446"/>
        <v>0</v>
      </c>
      <c r="WP111" s="544">
        <f t="shared" ca="1" si="446"/>
        <v>0</v>
      </c>
      <c r="WQ111" s="544">
        <f t="shared" ca="1" si="446"/>
        <v>0</v>
      </c>
      <c r="WR111" s="535" cm="1">
        <f t="array" aca="1" ref="WR111" ca="1">INDEX(WR$13:WR110,$B111+1,1)</f>
        <v>0</v>
      </c>
      <c r="WS111" s="411">
        <f t="shared" ca="1" si="309"/>
        <v>67</v>
      </c>
      <c r="WT111" s="18"/>
      <c r="WU111" s="535" cm="1">
        <f t="array" aca="1" ref="WU111" ca="1">INDEX(WU$13:WU110,$B111+1,1)</f>
        <v>0</v>
      </c>
      <c r="WV111" s="411">
        <f t="shared" si="310"/>
        <v>0</v>
      </c>
      <c r="WW111" s="535" cm="1">
        <f t="array" aca="1" ref="WW111" ca="1">INDEX(WW$13:WW110,$B111+1,1)</f>
        <v>0</v>
      </c>
      <c r="WX111" s="535" t="str" cm="1">
        <f t="array" aca="1" ref="WX111" ca="1">INDEX(WX$13:WX110,$B111+1,1)</f>
        <v>-</v>
      </c>
      <c r="WY111" s="535" t="str" cm="1">
        <f t="array" aca="1" ref="WY111" ca="1">INDEX(WY$13:WY110,$B111+1,1)</f>
        <v>-</v>
      </c>
      <c r="WZ111" s="535" t="str" cm="1">
        <f t="array" aca="1" ref="WZ111" ca="1">INDEX(WZ$13:WZ110,$B111+1,1)</f>
        <v>-</v>
      </c>
      <c r="XA111" s="535" t="str" cm="1">
        <f t="array" aca="1" ref="XA111" ca="1">INDEX(XA$13:XA110,$B111+1,1)</f>
        <v>-</v>
      </c>
      <c r="XB111" s="535" t="str" cm="1">
        <f t="array" aca="1" ref="XB111" ca="1">INDEX(XB$13:XB110,$B111+1,1)</f>
        <v>-</v>
      </c>
      <c r="XC111" s="535" t="str" cm="1">
        <f t="array" aca="1" ref="XC111" ca="1">INDEX(XC$13:XC110,$B111+1,1)</f>
        <v>-</v>
      </c>
      <c r="XD111" s="535" t="str" cm="1">
        <f t="array" aca="1" ref="XD111" ca="1">INDEX(XD$13:XD110,$B111+1,1)</f>
        <v>-</v>
      </c>
      <c r="XE111" s="535" t="str" cm="1">
        <f t="array" aca="1" ref="XE111" ca="1">INDEX(XE$13:XE110,$B111+1,1)</f>
        <v>-</v>
      </c>
      <c r="XF111" s="535" t="str" cm="1">
        <f t="array" aca="1" ref="XF111" ca="1">INDEX(XF$13:XF110,$B111+1,1)</f>
        <v>-</v>
      </c>
      <c r="XG111" s="535" t="str" cm="1">
        <f t="array" aca="1" ref="XG111" ca="1">INDEX(XG$13:XG110,$B111+1,1)</f>
        <v>-</v>
      </c>
      <c r="XH111" s="535" t="str" cm="1">
        <f t="array" aca="1" ref="XH111" ca="1">INDEX(XH$13:XH110,$B111+1,1)</f>
        <v>-</v>
      </c>
      <c r="XI111" s="535" t="str" cm="1">
        <f t="array" aca="1" ref="XI111" ca="1">INDEX(XI$13:XI110,$B111+1,1)</f>
        <v>-</v>
      </c>
      <c r="XJ111" s="535" t="str" cm="1">
        <f t="array" aca="1" ref="XJ111" ca="1">INDEX(XJ$13:XJ110,$B111+1,1)</f>
        <v>-</v>
      </c>
      <c r="XK111" s="535" t="str" cm="1">
        <f t="array" aca="1" ref="XK111" ca="1">INDEX(XK$13:XK110,$B111+1,1)</f>
        <v>-</v>
      </c>
      <c r="XL111" s="535" t="str" cm="1">
        <f t="array" aca="1" ref="XL111" ca="1">INDEX(XL$13:XL110,$B111+1,1)</f>
        <v>-</v>
      </c>
      <c r="XM111" s="535" t="str" cm="1">
        <f t="array" aca="1" ref="XM111" ca="1">INDEX(XM$13:XM110,$B111+1,1)</f>
        <v>-</v>
      </c>
      <c r="XN111" s="18"/>
      <c r="XO111" s="411" t="b">
        <f t="shared" ca="1" si="311"/>
        <v>0</v>
      </c>
      <c r="XP111" s="535" t="str" cm="1">
        <f t="array" aca="1" ref="XP111" ca="1">INDEX(XP$13:XP110,$B111+1,1)</f>
        <v>-</v>
      </c>
      <c r="XQ111" s="535" t="str" cm="1">
        <f t="array" aca="1" ref="XQ111" ca="1">INDEX(XQ$13:XQ110,$B111+1,1)</f>
        <v>-</v>
      </c>
      <c r="XR111" s="535" t="str" cm="1">
        <f t="array" aca="1" ref="XR111" ca="1">INDEX(XR$13:XR110,$B111+1,1)</f>
        <v>-</v>
      </c>
      <c r="XS111" s="535" t="str" cm="1">
        <f t="array" aca="1" ref="XS111" ca="1">INDEX(XS$13:XS110,$B111+1,1)</f>
        <v>-</v>
      </c>
      <c r="XT111" s="535" t="str" cm="1">
        <f t="array" aca="1" ref="XT111" ca="1">INDEX(XT$13:XT110,$B111+1,1)</f>
        <v>-</v>
      </c>
      <c r="XU111" s="535" t="str" cm="1">
        <f t="array" aca="1" ref="XU111" ca="1">INDEX(XU$13:XU110,$B111+1,1)</f>
        <v>-</v>
      </c>
      <c r="XV111" s="411">
        <f t="shared" ca="1" si="312"/>
        <v>0.35</v>
      </c>
      <c r="XW111" s="535" cm="1">
        <f t="array" aca="1" ref="XW111" ca="1">INDEX(XW$13:XW110,$B111+1,1)</f>
        <v>0</v>
      </c>
      <c r="XX111" s="535" cm="1">
        <f t="array" aca="1" ref="XX111" ca="1">INDEX(XX$13:XX110,$B111+1,1)</f>
        <v>0</v>
      </c>
      <c r="XY111" s="535" cm="1">
        <f t="array" aca="1" ref="XY111" ca="1">INDEX(XY$13:XY110,$B111+1,1)</f>
        <v>1</v>
      </c>
      <c r="XZ111" s="535" cm="1">
        <f t="array" aca="1" ref="XZ111" ca="1">INDEX(XZ$13:XZ110,$B111+1,1)</f>
        <v>0</v>
      </c>
      <c r="YA111" s="535" t="str" cm="1">
        <f t="array" aca="1" ref="YA111" ca="1">INDEX(YA$13:YA110,$B111+1,1)</f>
        <v>-</v>
      </c>
      <c r="YB111" s="545" cm="1">
        <f t="array" aca="1" ref="YB111" ca="1">INDEX(i.AgeJ,$AD111,1)</f>
        <v>0</v>
      </c>
      <c r="YC111" s="535" t="str" cm="1">
        <f t="array" aca="1" ref="YC111" ca="1">INDEX(YC$13:YC110,$B111+1,1)</f>
        <v>-</v>
      </c>
      <c r="YD111" s="411" t="str">
        <f t="shared" si="313"/>
        <v>-</v>
      </c>
      <c r="YE111" s="411" t="str">
        <f t="shared" si="313"/>
        <v>-</v>
      </c>
      <c r="YF111" s="535" t="str" cm="1">
        <f t="array" aca="1" ref="YF111" ca="1">INDEX(YF$13:YF110,$B111+1,1)</f>
        <v>-</v>
      </c>
      <c r="YG111" s="535" t="str" cm="1">
        <f t="array" aca="1" ref="YG111" ca="1">INDEX(YG$13:YG110,$B111+1,1)</f>
        <v>-</v>
      </c>
      <c r="YH111" s="535" t="str" cm="1">
        <f t="array" aca="1" ref="YH111" ca="1">INDEX(YH$13:YH110,$B111+1,1)</f>
        <v>-</v>
      </c>
      <c r="YI111" s="535" t="str" cm="1">
        <f t="array" aca="1" ref="YI111" ca="1">INDEX(YI$13:YI110,$B111+1,1)</f>
        <v>-</v>
      </c>
      <c r="YJ111" s="535" t="str" cm="1">
        <f t="array" aca="1" ref="YJ111" ca="1">INDEX(YJ$13:YJ110,$B111+1,1)</f>
        <v>-</v>
      </c>
      <c r="YK111" s="535" t="b" cm="1">
        <f t="array" aca="1" ref="YK111" ca="1">INDEX(YK$13:YK110,$B111+1,1)</f>
        <v>1</v>
      </c>
      <c r="YL111" s="535" t="str" cm="1">
        <f t="array" aca="1" ref="YL111" ca="1">INDEX(YL$13:YL110,$B111+1,1)</f>
        <v>-</v>
      </c>
      <c r="YM111" s="535" cm="1">
        <f t="array" aca="1" ref="YM111" ca="1">INDEX(YM$13:YM110,$B111+1,1)</f>
        <v>0</v>
      </c>
      <c r="YN111" s="535" cm="1">
        <f t="array" aca="1" ref="YN111" ca="1">INDEX(YN$13:YN110,$B111+1,1)</f>
        <v>0</v>
      </c>
      <c r="YO111" s="535" cm="1">
        <f t="array" aca="1" ref="YO111" ca="1">INDEX(YO$13:YO110,$B111+1,1)</f>
        <v>0</v>
      </c>
      <c r="YP111" s="18"/>
      <c r="YQ111" s="411">
        <f t="shared" si="314"/>
        <v>50</v>
      </c>
      <c r="YR111" s="411">
        <f t="shared" si="314"/>
        <v>50</v>
      </c>
      <c r="YS111" s="411">
        <f t="shared" si="314"/>
        <v>50</v>
      </c>
      <c r="YT111" s="411">
        <f t="shared" si="314"/>
        <v>50</v>
      </c>
      <c r="YU111" s="535" cm="1">
        <f t="array" aca="1" ref="YU111" ca="1">INDEX(YU$13:YU110,$B111+1,1)</f>
        <v>1</v>
      </c>
      <c r="YV111" s="535" cm="1">
        <f t="array" aca="1" ref="YV111" ca="1">INDEX(YV$13:YV110,$B111+1,1)</f>
        <v>1</v>
      </c>
      <c r="YW111" s="535" cm="1">
        <f t="array" aca="1" ref="YW111" ca="1">INDEX(YW$13:YW110,$B111+1,1)</f>
        <v>1</v>
      </c>
      <c r="YX111" s="535" cm="1">
        <f t="array" aca="1" ref="YX111" ca="1">INDEX(YX$13:YX110,$B111+1,1)</f>
        <v>1</v>
      </c>
      <c r="YY111" s="535" t="str" cm="1">
        <f t="array" aca="1" ref="YY111" ca="1">INDEX(YY$13:YY110,$B111+1,1)</f>
        <v>-</v>
      </c>
      <c r="YZ111" s="535" t="str" cm="1">
        <f t="array" aca="1" ref="YZ111" ca="1">INDEX(YZ$13:YZ110,$B111+1,1)</f>
        <v>-</v>
      </c>
      <c r="ZA111" s="535" t="str" cm="1">
        <f t="array" aca="1" ref="ZA111" ca="1">INDEX(ZA$13:ZA110,$B111+1,1)</f>
        <v>-</v>
      </c>
      <c r="ZB111" s="535" t="str" cm="1">
        <f t="array" aca="1" ref="ZB111" ca="1">INDEX(ZB$13:ZB110,$B111+1,1)</f>
        <v>-</v>
      </c>
      <c r="ZC111" s="535" t="str" cm="1">
        <f t="array" aca="1" ref="ZC111" ca="1">INDEX(ZC$13:ZC110,$B111+1,1)</f>
        <v>-</v>
      </c>
      <c r="ZD111" s="18"/>
      <c r="ZE111" s="411">
        <f t="shared" ca="1" si="315"/>
        <v>1</v>
      </c>
      <c r="ZF111" s="18"/>
      <c r="ZG111" s="535" t="str" cm="1">
        <f t="array" aca="1" ref="ZG111" ca="1">INDEX(ZG$13:ZG110,$B111+1,1)</f>
        <v>-</v>
      </c>
      <c r="ZH111" s="535" t="str" cm="1">
        <f t="array" aca="1" ref="ZH111" ca="1">INDEX(ZH$13:ZH110,$B111+1,1)</f>
        <v>-</v>
      </c>
      <c r="ZI111" s="535" t="str" cm="1">
        <f t="array" aca="1" ref="ZI111" ca="1">INDEX(ZI$13:ZI110,$B111+1,1)</f>
        <v>-</v>
      </c>
      <c r="ZJ111" s="535" t="str" cm="1">
        <f t="array" aca="1" ref="ZJ111" ca="1">INDEX(ZJ$13:ZJ110,$B111+1,1)</f>
        <v>-</v>
      </c>
      <c r="ZK111" s="535" t="str" cm="1">
        <f t="array" aca="1" ref="ZK111" ca="1">INDEX(ZK$13:ZK110,$B111+1,1)</f>
        <v>-</v>
      </c>
      <c r="ZL111" s="535" t="str" cm="1">
        <f t="array" aca="1" ref="ZL111" ca="1">INDEX(ZL$13:ZL110,$B111+1,1)</f>
        <v>-</v>
      </c>
      <c r="ZM111" s="535" t="str" cm="1">
        <f t="array" aca="1" ref="ZM111" ca="1">INDEX(ZM$13:ZM110,$B111+1,1)</f>
        <v>-</v>
      </c>
      <c r="ZN111" s="535" t="str" cm="1">
        <f t="array" aca="1" ref="ZN111" ca="1">INDEX(ZN$13:ZN110,$B111+1,1)</f>
        <v>-</v>
      </c>
      <c r="ZO111" s="543">
        <f t="shared" ca="1" si="316"/>
        <v>652</v>
      </c>
      <c r="ZP111" s="543">
        <f t="shared" ca="1" si="316"/>
        <v>686</v>
      </c>
      <c r="ZQ111" s="543">
        <f t="shared" ca="1" si="316"/>
        <v>721</v>
      </c>
      <c r="ZR111" s="459">
        <f t="shared" ca="1" si="317"/>
        <v>469</v>
      </c>
      <c r="ZS111" s="459">
        <f t="shared" ca="1" si="317"/>
        <v>504</v>
      </c>
      <c r="ZT111" s="459">
        <f t="shared" ca="1" si="317"/>
        <v>539</v>
      </c>
      <c r="ZU111" s="459">
        <f t="shared" ca="1" si="318"/>
        <v>385</v>
      </c>
      <c r="ZV111" s="459">
        <f t="shared" ca="1" si="318"/>
        <v>420</v>
      </c>
      <c r="ZW111" s="459">
        <f t="shared" ca="1" si="318"/>
        <v>455</v>
      </c>
      <c r="ZX111" s="535" t="str" cm="1">
        <f t="array" aca="1" ref="ZX111" ca="1">INDEX(ZX$13:ZX110,$B111+1,1)</f>
        <v>-</v>
      </c>
      <c r="ZY111" s="535" t="str" cm="1">
        <f t="array" aca="1" ref="ZY111" ca="1">INDEX(ZY$13:ZY110,$B111+1,1)</f>
        <v>-</v>
      </c>
      <c r="ZZ111" s="535" t="str" cm="1">
        <f t="array" aca="1" ref="ZZ111" ca="1">INDEX(ZZ$13:ZZ110,$B111+1,1)</f>
        <v>-</v>
      </c>
      <c r="AAA111" s="535" t="str" cm="1">
        <f t="array" aca="1" ref="AAA111" ca="1">INDEX(AAA$13:AAA110,$B111+1,1)</f>
        <v>-</v>
      </c>
      <c r="AAB111" s="535" t="str" cm="1">
        <f t="array" aca="1" ref="AAB111" ca="1">INDEX(AAB$13:AAB110,$B111+1,1)</f>
        <v>-</v>
      </c>
      <c r="AAC111" s="535" t="str" cm="1">
        <f t="array" aca="1" ref="AAC111" ca="1">INDEX(AAC$13:AAC110,$B111+1,1)</f>
        <v>-</v>
      </c>
      <c r="AAD111" s="535" t="str" cm="1">
        <f t="array" aca="1" ref="AAD111" ca="1">INDEX(AAD$13:AAD110,$B111+1,1)</f>
        <v>-</v>
      </c>
      <c r="AAE111" s="535" t="str" cm="1">
        <f t="array" aca="1" ref="AAE111" ca="1">INDEX(AAE$13:AAE110,$B111+1,1)</f>
        <v>-</v>
      </c>
      <c r="AAF111" s="535" t="str" cm="1">
        <f t="array" aca="1" ref="AAF111" ca="1">INDEX(AAF$13:AAF110,$B111+1,1)</f>
        <v>-</v>
      </c>
      <c r="AAG111" s="535" t="str" cm="1">
        <f t="array" aca="1" ref="AAG111" ca="1">INDEX(AAG$13:AAG110,$B111+1,1)</f>
        <v>-</v>
      </c>
      <c r="AAH111" s="535" t="str" cm="1">
        <f t="array" aca="1" ref="AAH111" ca="1">INDEX(AAH$13:AAH110,$B111+1,1)</f>
        <v>-</v>
      </c>
      <c r="AAI111" s="535" t="str" cm="1">
        <f t="array" aca="1" ref="AAI111" ca="1">INDEX(AAI$13:AAI110,$B111+1,1)</f>
        <v>-</v>
      </c>
      <c r="AAJ111" s="535" t="str" cm="1">
        <f t="array" aca="1" ref="AAJ111" ca="1">INDEX(AAJ$13:AAJ110,$B111+1,1)</f>
        <v>-</v>
      </c>
      <c r="AAK111" s="535" t="str" cm="1">
        <f t="array" aca="1" ref="AAK111" ca="1">INDEX(AAK$13:AAK110,$B111+1,1)</f>
        <v>-</v>
      </c>
      <c r="AAL111" s="535" cm="1">
        <f t="array" aca="1" ref="AAL111" ca="1">INDEX(AAL$13:AAL110,$B111+1,1)</f>
        <v>0</v>
      </c>
      <c r="AAM111" s="535" t="str" cm="1">
        <f t="array" aca="1" ref="AAM111" ca="1">INDEX(AAM$13:AAM110,$B111+1,1)</f>
        <v>-</v>
      </c>
      <c r="AAN111" s="535" t="str" cm="1">
        <f t="array" aca="1" ref="AAN111" ca="1">INDEX(AAN$13:AAN110,$B111+1,1)</f>
        <v>-</v>
      </c>
      <c r="AAO111" s="535" t="str" cm="1">
        <f t="array" aca="1" ref="AAO111" ca="1">INDEX(AAO$13:AAO110,$B111+1,1)</f>
        <v>-</v>
      </c>
      <c r="AAP111" s="535" t="str" cm="1">
        <f t="array" aca="1" ref="AAP111" ca="1">INDEX(AAP$13:AAP110,$B111+1,1)</f>
        <v>-</v>
      </c>
      <c r="AAQ111" s="535" t="str" cm="1">
        <f t="array" aca="1" ref="AAQ111" ca="1">INDEX(AAQ$13:AAQ110,$B111+1,1)</f>
        <v>-</v>
      </c>
      <c r="AAR111" s="535" cm="1">
        <f t="array" aca="1" ref="AAR111" ca="1">INDEX(AAR$13:AAR110,$B111+1,1)</f>
        <v>0</v>
      </c>
      <c r="AAS111" s="535" t="str" cm="1">
        <f t="array" aca="1" ref="AAS111" ca="1">INDEX(AAS$13:AAS110,$B111+1,1)</f>
        <v>-</v>
      </c>
      <c r="AAT111" s="535" t="str" cm="1">
        <f t="array" aca="1" ref="AAT111" ca="1">INDEX(AAT$13:AAT110,$B111+1,1)</f>
        <v>-</v>
      </c>
      <c r="AAU111" s="535" t="str" cm="1">
        <f t="array" aca="1" ref="AAU111" ca="1">INDEX(AAU$13:AAU110,$B111+1,1)</f>
        <v>-</v>
      </c>
      <c r="AAV111" s="535" cm="1">
        <f t="array" aca="1" ref="AAV111" ca="1">INDEX(AAV$13:AAV110,$B111+1,1)</f>
        <v>1</v>
      </c>
      <c r="AAW111" s="535" cm="1">
        <f t="array" aca="1" ref="AAW111" ca="1">INDEX(AAW$13:AAW110,$B111+1,1)</f>
        <v>1</v>
      </c>
      <c r="AAX111" s="535" t="str" cm="1">
        <f t="array" aca="1" ref="AAX111" ca="1">INDEX(AAX$13:AAX110,$B111+1,1)</f>
        <v>-</v>
      </c>
      <c r="AAY111" s="535" t="str" cm="1">
        <f t="array" aca="1" ref="AAY111" ca="1">INDEX(AAY$13:AAY110,$B111+1,1)</f>
        <v>-</v>
      </c>
      <c r="AAZ111" s="535" t="str" cm="1">
        <f t="array" aca="1" ref="AAZ111" ca="1">INDEX(AAZ$13:AAZ110,$B111+1,1)</f>
        <v>-</v>
      </c>
      <c r="ABA111" s="535" t="str" cm="1">
        <f t="array" aca="1" ref="ABA111" ca="1">INDEX(ABA$13:ABA110,$B111+1,1)</f>
        <v>-</v>
      </c>
      <c r="ABB111" s="535" t="str" cm="1">
        <f t="array" aca="1" ref="ABB111" ca="1">INDEX(ABB$13:ABB110,$B111+1,1)</f>
        <v>-</v>
      </c>
      <c r="ABC111" s="535" t="str" cm="1">
        <f t="array" aca="1" ref="ABC111" ca="1">INDEX(ABC$13:ABC110,$B111+1,1)</f>
        <v>-</v>
      </c>
      <c r="ABD111" s="535" t="str" cm="1">
        <f t="array" aca="1" ref="ABD111" ca="1">INDEX(ABD$13:ABD110,$B111+1,1)</f>
        <v>-</v>
      </c>
      <c r="ABE111" s="535" t="str" cm="1">
        <f t="array" aca="1" ref="ABE111" ca="1">INDEX(ABE$13:ABE110,$B111+1,1)</f>
        <v>-</v>
      </c>
      <c r="ABF111" s="535" t="str" cm="1">
        <f t="array" aca="1" ref="ABF111" ca="1">INDEX(ABF$13:ABF110,$B111+1,1)</f>
        <v>-</v>
      </c>
      <c r="ABG111" s="535" t="str" cm="1">
        <f t="array" aca="1" ref="ABG111" ca="1">INDEX(ABG$13:ABG110,$B111+1,1)</f>
        <v>-</v>
      </c>
      <c r="ABH111" s="535" t="str" cm="1">
        <f t="array" aca="1" ref="ABH111" ca="1">INDEX(ABH$13:ABH110,$B111+1,1)</f>
        <v>-</v>
      </c>
      <c r="ABI111" s="535" t="str" cm="1">
        <f t="array" aca="1" ref="ABI111" ca="1">INDEX(ABI$13:ABI110,$B111+1,1)</f>
        <v>-</v>
      </c>
      <c r="ABJ111" s="535" t="str" cm="1">
        <f t="array" aca="1" ref="ABJ111" ca="1">INDEX(ABJ$13:ABJ110,$B111+1,1)</f>
        <v>-</v>
      </c>
      <c r="ABK111" s="18"/>
      <c r="ABL111" s="545" t="str">
        <f t="shared" ca="1" si="439"/>
        <v>-</v>
      </c>
      <c r="ABM111" s="545" t="str">
        <f t="shared" ca="1" si="439"/>
        <v>-</v>
      </c>
      <c r="ABN111" s="545" t="str">
        <f t="shared" ca="1" si="439"/>
        <v>-</v>
      </c>
      <c r="ABO111" s="545" t="str">
        <f t="shared" ca="1" si="439"/>
        <v>-</v>
      </c>
      <c r="ABP111" s="545" t="str">
        <f t="shared" ca="1" si="439"/>
        <v>-</v>
      </c>
      <c r="ABQ111" s="545" t="str">
        <f t="shared" ca="1" si="417"/>
        <v>-</v>
      </c>
      <c r="ABR111" s="545" t="str">
        <f t="shared" ca="1" si="417"/>
        <v>-</v>
      </c>
      <c r="ABS111" s="545" t="str">
        <f t="shared" ca="1" si="417"/>
        <v>-</v>
      </c>
      <c r="ABT111" s="545" t="str">
        <f t="shared" ca="1" si="417"/>
        <v>-</v>
      </c>
      <c r="ABU111" s="545" t="str">
        <f t="shared" ca="1" si="417"/>
        <v>-</v>
      </c>
      <c r="ABV111" s="545" t="str">
        <f t="shared" ca="1" si="417"/>
        <v>-</v>
      </c>
      <c r="ABW111" s="545" t="str">
        <f t="shared" ca="1" si="417"/>
        <v>-</v>
      </c>
      <c r="ABX111" s="545" t="str">
        <f t="shared" ca="1" si="417"/>
        <v>-</v>
      </c>
      <c r="ABY111" s="545" t="str">
        <f t="shared" ca="1" si="417"/>
        <v>-</v>
      </c>
      <c r="ABZ111" s="545" t="str">
        <f t="shared" ca="1" si="417"/>
        <v>-</v>
      </c>
      <c r="ACA111" s="545" t="str">
        <f t="shared" ca="1" si="418"/>
        <v>-</v>
      </c>
      <c r="ACB111" s="545" t="str">
        <f t="shared" ca="1" si="418"/>
        <v>-</v>
      </c>
      <c r="ACC111" s="545" t="b">
        <f t="shared" ca="1" si="418"/>
        <v>1</v>
      </c>
      <c r="ACD111" s="545" t="str">
        <f t="shared" ca="1" si="418"/>
        <v>-</v>
      </c>
      <c r="ACE111" s="545" t="str">
        <f t="shared" ca="1" si="418"/>
        <v>-</v>
      </c>
      <c r="ACF111" s="545" t="str">
        <f t="shared" ca="1" si="418"/>
        <v>-</v>
      </c>
      <c r="ACG111" s="545" t="str">
        <f t="shared" ca="1" si="418"/>
        <v>-</v>
      </c>
      <c r="ACH111" s="545" t="str">
        <f t="shared" ca="1" si="418"/>
        <v>-</v>
      </c>
      <c r="ACI111" s="545" t="str">
        <f t="shared" ca="1" si="418"/>
        <v>-</v>
      </c>
      <c r="ACJ111" s="545" t="str">
        <f t="shared" ca="1" si="418"/>
        <v>-</v>
      </c>
      <c r="ACK111" s="545" t="str">
        <f t="shared" ca="1" si="419"/>
        <v>-</v>
      </c>
      <c r="ACL111" s="545" t="str">
        <f t="shared" ca="1" si="419"/>
        <v>-</v>
      </c>
      <c r="ACM111" s="545" t="str">
        <f t="shared" ca="1" si="419"/>
        <v>-</v>
      </c>
      <c r="ACN111" s="545" t="str">
        <f t="shared" ca="1" si="419"/>
        <v>-</v>
      </c>
      <c r="ACO111" s="545" t="str">
        <f t="shared" ca="1" si="419"/>
        <v>-</v>
      </c>
      <c r="ACP111" s="545" t="str">
        <f t="shared" ca="1" si="419"/>
        <v>-</v>
      </c>
      <c r="ACQ111" s="545" t="str">
        <f t="shared" ca="1" si="419"/>
        <v>-</v>
      </c>
      <c r="ACR111" s="545" t="str">
        <f t="shared" ca="1" si="419"/>
        <v>-</v>
      </c>
      <c r="ACS111" s="545" t="str">
        <f t="shared" ca="1" si="419"/>
        <v>-</v>
      </c>
      <c r="ACT111" s="545" t="str">
        <f t="shared" ca="1" si="419"/>
        <v>-</v>
      </c>
      <c r="ACU111" s="545" t="b">
        <f t="shared" ca="1" si="420"/>
        <v>1</v>
      </c>
      <c r="ACV111" s="545" t="str">
        <f t="shared" ca="1" si="420"/>
        <v>-</v>
      </c>
      <c r="ACW111" s="545" t="str">
        <f t="shared" ca="1" si="420"/>
        <v>-</v>
      </c>
      <c r="ACX111" s="545" t="str">
        <f t="shared" ca="1" si="420"/>
        <v>-</v>
      </c>
      <c r="ACY111" s="545" t="str">
        <f t="shared" ca="1" si="420"/>
        <v>-</v>
      </c>
      <c r="ACZ111" s="545" t="str">
        <f t="shared" ca="1" si="420"/>
        <v>-</v>
      </c>
      <c r="ADA111" s="545" t="str">
        <f t="shared" ca="1" si="420"/>
        <v>-</v>
      </c>
      <c r="ADB111" s="545" t="str">
        <f t="shared" ca="1" si="420"/>
        <v>-</v>
      </c>
      <c r="ADC111" s="545" t="str">
        <f t="shared" ca="1" si="420"/>
        <v>-</v>
      </c>
      <c r="ADD111" s="545" t="str">
        <f t="shared" ca="1" si="420"/>
        <v>-</v>
      </c>
      <c r="ADE111" s="545" t="str">
        <f t="shared" ca="1" si="421"/>
        <v>-</v>
      </c>
      <c r="ADF111" s="545" t="str">
        <f t="shared" ca="1" si="421"/>
        <v>-</v>
      </c>
      <c r="ADG111" s="545" t="str">
        <f t="shared" ca="1" si="421"/>
        <v>-</v>
      </c>
      <c r="ADH111" s="545" t="str">
        <f t="shared" ca="1" si="421"/>
        <v>-</v>
      </c>
      <c r="ADI111" s="545" t="str">
        <f t="shared" ca="1" si="421"/>
        <v>-</v>
      </c>
      <c r="ADJ111" s="545" t="str">
        <f t="shared" ca="1" si="421"/>
        <v>-</v>
      </c>
      <c r="ADK111" s="545" t="str">
        <f t="shared" ca="1" si="421"/>
        <v>-</v>
      </c>
      <c r="ADL111" s="545" t="str">
        <f t="shared" ca="1" si="421"/>
        <v>-</v>
      </c>
      <c r="ADM111" s="545" t="b">
        <f t="shared" ca="1" si="421"/>
        <v>1</v>
      </c>
      <c r="ADN111" s="545" t="str">
        <f t="shared" ca="1" si="421"/>
        <v>-</v>
      </c>
      <c r="ADO111" s="545" t="str">
        <f t="shared" ca="1" si="422"/>
        <v>-</v>
      </c>
      <c r="ADP111" s="545" t="str">
        <f t="shared" ca="1" si="422"/>
        <v>-</v>
      </c>
      <c r="ADQ111" s="545" t="str">
        <f t="shared" ca="1" si="422"/>
        <v>-</v>
      </c>
      <c r="ADR111" s="545" t="str">
        <f t="shared" ca="1" si="422"/>
        <v>-</v>
      </c>
      <c r="ADS111" s="545" t="str">
        <f t="shared" ca="1" si="422"/>
        <v>-</v>
      </c>
      <c r="ADT111" s="545" t="str">
        <f t="shared" ca="1" si="422"/>
        <v>-</v>
      </c>
      <c r="ADU111" s="545" t="str">
        <f t="shared" ca="1" si="422"/>
        <v>-</v>
      </c>
      <c r="ADV111" s="545" t="str">
        <f t="shared" ca="1" si="422"/>
        <v>-</v>
      </c>
      <c r="ADW111" s="545" t="str">
        <f t="shared" ca="1" si="422"/>
        <v>-</v>
      </c>
      <c r="ADX111" s="545" t="str">
        <f t="shared" ca="1" si="422"/>
        <v>-</v>
      </c>
      <c r="ADY111" s="545" t="str">
        <f t="shared" ca="1" si="423"/>
        <v>-</v>
      </c>
      <c r="ADZ111" s="545" t="str">
        <f t="shared" ca="1" si="423"/>
        <v>-</v>
      </c>
      <c r="AEA111" s="545" t="str">
        <f t="shared" ca="1" si="423"/>
        <v>-</v>
      </c>
      <c r="AEB111" s="545" t="str">
        <f t="shared" ca="1" si="423"/>
        <v>-</v>
      </c>
      <c r="AEC111" s="545" t="str">
        <f t="shared" ca="1" si="423"/>
        <v>-</v>
      </c>
      <c r="AED111" s="545" t="str">
        <f t="shared" ca="1" si="423"/>
        <v>-</v>
      </c>
      <c r="AEE111" s="545" t="b">
        <f t="shared" ca="1" si="423"/>
        <v>1</v>
      </c>
      <c r="AEF111" s="545" t="str">
        <f t="shared" ca="1" si="423"/>
        <v>-</v>
      </c>
      <c r="AEG111" s="545" t="str">
        <f t="shared" ca="1" si="423"/>
        <v>-</v>
      </c>
      <c r="AEH111" s="545" t="str">
        <f t="shared" ca="1" si="423"/>
        <v>-</v>
      </c>
      <c r="AEI111" s="545" t="str">
        <f t="shared" ca="1" si="424"/>
        <v>-</v>
      </c>
      <c r="AEJ111" s="545" t="str">
        <f t="shared" ca="1" si="424"/>
        <v>-</v>
      </c>
      <c r="AEK111" s="545" t="str">
        <f t="shared" ca="1" si="424"/>
        <v>-</v>
      </c>
      <c r="AEL111" s="545" t="str">
        <f t="shared" ca="1" si="424"/>
        <v>-</v>
      </c>
      <c r="AEM111" s="545" t="str">
        <f t="shared" ca="1" si="424"/>
        <v>-</v>
      </c>
      <c r="AEN111" s="545" t="str">
        <f t="shared" ca="1" si="424"/>
        <v>-</v>
      </c>
      <c r="AEO111" s="545" t="str">
        <f t="shared" ca="1" si="424"/>
        <v>-</v>
      </c>
      <c r="AEP111" s="545" t="str">
        <f t="shared" ca="1" si="424"/>
        <v>-</v>
      </c>
      <c r="AEQ111" s="545" t="str">
        <f t="shared" ca="1" si="424"/>
        <v>-</v>
      </c>
      <c r="AER111" s="545" t="str">
        <f t="shared" ca="1" si="424"/>
        <v>-</v>
      </c>
      <c r="AES111" s="545" t="str">
        <f t="shared" ca="1" si="425"/>
        <v>-</v>
      </c>
      <c r="AET111" s="545" t="str">
        <f t="shared" ca="1" si="425"/>
        <v>-</v>
      </c>
      <c r="AEU111" s="545" t="str">
        <f t="shared" ca="1" si="425"/>
        <v>-</v>
      </c>
      <c r="AEV111" s="545" t="str">
        <f t="shared" ca="1" si="425"/>
        <v>-</v>
      </c>
      <c r="AEW111" s="545" t="b">
        <f t="shared" ca="1" si="425"/>
        <v>1</v>
      </c>
      <c r="AEX111" s="535" cm="1">
        <f t="array" aca="1" ref="AEX111" ca="1">INDEX(AEX$13:AEX110,$B111+1,1)</f>
        <v>0</v>
      </c>
      <c r="AEY111" s="483">
        <v>0</v>
      </c>
    </row>
    <row r="112" spans="1:831" outlineLevel="2">
      <c r="A112" s="18">
        <f t="shared" si="221"/>
        <v>99</v>
      </c>
      <c r="B112" s="191">
        <f t="shared" ca="1" si="343"/>
        <v>51</v>
      </c>
      <c r="C112" s="458">
        <f t="shared" ca="1" si="225"/>
        <v>1200</v>
      </c>
      <c r="D112" s="119" t="str">
        <f t="shared" ca="1" si="226"/>
        <v>GSW</v>
      </c>
      <c r="E112" t="b">
        <v>0</v>
      </c>
      <c r="F112" t="b">
        <v>0</v>
      </c>
      <c r="G112" t="b">
        <f t="shared" si="447"/>
        <v>0</v>
      </c>
      <c r="H112" s="191">
        <f t="shared" ca="1" si="338"/>
        <v>48</v>
      </c>
      <c r="I112" s="535" cm="1">
        <f t="array" aca="1" ref="I112" ca="1">INDEX(I$13:I111,$B112+1,1)</f>
        <v>1</v>
      </c>
      <c r="J112" s="535" cm="1">
        <f t="array" aca="1" ref="J112" ca="1">INDEX(J$13:J111,$B112+1,1)</f>
        <v>0</v>
      </c>
      <c r="K112" s="535" cm="1">
        <f t="array" aca="1" ref="K112" ca="1">INDEX(K$13:K111,$B112+1,1)</f>
        <v>1</v>
      </c>
      <c r="L112" s="535" cm="1">
        <f t="array" aca="1" ref="L112" ca="1">INDEX(L$13:L111,$B112+1,1)</f>
        <v>2</v>
      </c>
      <c r="M112" s="535" cm="1">
        <f t="array" aca="1" ref="M112" ca="1">INDEX(M$13:M111,$B112+1,1)</f>
        <v>4</v>
      </c>
      <c r="N112" s="535" cm="1">
        <f t="array" aca="1" ref="N112" ca="1">INDEX(N$13:N111,$B112+1,1)</f>
        <v>3</v>
      </c>
      <c r="O112" s="535" cm="1">
        <f t="array" aca="1" ref="O112" ca="1">INDEX(O$13:O111,$B112+1,1)</f>
        <v>2</v>
      </c>
      <c r="P112" s="535" cm="1">
        <f t="array" aca="1" ref="P112" ca="1">INDEX(P$13:P111,$B112+1,1)</f>
        <v>0</v>
      </c>
      <c r="Q112" s="535" cm="1">
        <f t="array" aca="1" ref="Q112" ca="1">INDEX(Q$13:Q111,$B112+1,1)</f>
        <v>1</v>
      </c>
      <c r="R112" s="535" cm="1">
        <f t="array" aca="1" ref="R112" ca="1">INDEX(R$13:R111,$B112+1,1)</f>
        <v>1</v>
      </c>
      <c r="S112" s="535" cm="1">
        <f t="array" aca="1" ref="S112" ca="1">INDEX(S$13:S111,$B112+1,1)</f>
        <v>1</v>
      </c>
      <c r="T112" s="411">
        <f t="shared" ca="1" si="228"/>
        <v>2</v>
      </c>
      <c r="U112" s="411">
        <f t="shared" ca="1" si="228"/>
        <v>2</v>
      </c>
      <c r="V112" s="411">
        <f t="shared" ca="1" si="229"/>
        <v>2</v>
      </c>
      <c r="W112" s="777" t="b">
        <f t="shared" ca="1" si="230"/>
        <v>1</v>
      </c>
      <c r="X112" s="777" t="b">
        <f t="shared" ca="1" si="230"/>
        <v>1</v>
      </c>
      <c r="Y112" s="777" t="b">
        <f t="shared" ca="1" si="230"/>
        <v>1</v>
      </c>
      <c r="Z112" s="796" t="b" cm="1">
        <f t="array" aca="1" ref="Z112" ca="1">INDEX(Z$13:Z111,$B112+1,1)</f>
        <v>0</v>
      </c>
      <c r="AA112" s="411">
        <f t="shared" ca="1" si="328"/>
        <v>6</v>
      </c>
      <c r="AB112" s="411">
        <f t="shared" ca="1" si="231"/>
        <v>6</v>
      </c>
      <c r="AC112" s="535" cm="1">
        <f t="array" aca="1" ref="AC112" ca="1">INDEX(AC$13:AC111,$B112+1,1)</f>
        <v>6</v>
      </c>
      <c r="AD112" s="535" cm="1">
        <f t="array" aca="1" ref="AD112" ca="1">INDEX(AD$13:AD111,$B112+1,1)</f>
        <v>6</v>
      </c>
      <c r="AE112" s="535" cm="1">
        <f t="array" aca="1" ref="AE112" ca="1">INDEX(AE$13:AE111,$B112+1,1)</f>
        <v>0</v>
      </c>
      <c r="AF112" s="535" cm="1">
        <f t="array" aca="1" ref="AF112" ca="1">INDEX(AF$13:AF111,$B112+1,1)</f>
        <v>0</v>
      </c>
      <c r="AG112" s="535" cm="1">
        <f t="array" aca="1" ref="AG112" ca="1">INDEX(AG$13:AG111,$B112+1,1)</f>
        <v>0</v>
      </c>
      <c r="AH112" s="535" cm="1">
        <f t="array" aca="1" ref="AH112" ca="1">INDEX(AH$13:AH111,$B112+1,1)</f>
        <v>0</v>
      </c>
      <c r="AI112" s="87">
        <f t="shared" ca="1" si="350"/>
        <v>2</v>
      </c>
      <c r="AJ112" s="87">
        <f ca="1">INDEX(CHOOSE($N112,DataAutumn!i.AdultDrys,DataWinter!i.AdultDrys,DataSpring!i.AdultDrys),1,$T112)</f>
        <v>1</v>
      </c>
      <c r="AK112" s="535" cm="1">
        <f t="array" aca="1" ref="AK112" ca="1">INDEX(AK$13:AK111,$B112+1,1)</f>
        <v>2</v>
      </c>
      <c r="AL112" s="535" cm="1">
        <f t="array" aca="1" ref="AL112" ca="1">INDEX(AL$13:AL111,$B112+1,1)</f>
        <v>0</v>
      </c>
      <c r="AM112" s="535" cm="1">
        <f t="array" aca="1" ref="AM112" ca="1">INDEX(AM$13:AM111,$B112+1,1)</f>
        <v>2</v>
      </c>
      <c r="AN112" s="111"/>
      <c r="AO112" s="111"/>
      <c r="AP112" s="111"/>
      <c r="AQ112" s="111"/>
      <c r="AR112" s="111"/>
      <c r="AS112" s="111"/>
      <c r="AT112" s="111"/>
      <c r="AU112" s="111"/>
      <c r="AV112" s="111"/>
      <c r="AW112" s="111"/>
      <c r="AX112" s="111"/>
      <c r="AY112" s="111"/>
      <c r="AZ112" s="111"/>
      <c r="BA112" s="312" t="str">
        <f ca="1">LEFT(BA111,LEN($BA$57))     &amp;    TEXT($H112," 00000 ")        &amp;      INDEX(i.ModelStructure,$I112,1)    &amp;" "
&amp; $D112                &amp;    " Past" &amp; TEXT($XV112,"??0%;;??0%;    ") &amp; IF($DK112=0," SFM","")&amp;IF($DK112=1," MFM","")&amp;IF($DK112=7," Mat","")&amp;IF($DQ112=TRUE,"&amp;BBT","    ")              &amp;      " TOL"&amp;INDEX(i.TOL_Desc,1,$N112)
&amp; " Scan"&amp;$AK112       &amp;    CHOOSE($K112+1," CFS"," GFS"," NFS")
&amp; " RR"&amp;TEXT(SUM($FD112:$FE112),"+00%;-00%;    ;@")
&amp; " EL"&amp;IF($EZ112="-","_Opt",TEXT($EZ112,"000%"))
&amp; " Emptys_"&amp;CHOOSE($AI112,"Free  ","Retain","Sell  ","Single")
&amp; " ("&amp;IF(OR($ZH112,AND($ZH112="-",$DD112)),"P","E")   &amp;IF(OR($ZJ112,AND($ZJ112="-",$DE112)),"T","t")        &amp;     "_F"&amp;IF($AAG112&lt;&gt;FALSE,3,0)+COUNTIF($ZY112:$AAC112,TRUE)+COUNTIF($BV112:$BW112,"&gt;0")&amp;IF($AAE112&lt;&gt;FALSE,3,0)+COUNTIF($BV112:$BW112,"&gt;0")&amp;"N"&amp;IF($AAJ112&lt;&gt;"-",$AAJ112,$DI112)&amp;IF($AAK112&lt;&gt;"-",$AAK112,$DJ112)&amp;"L"&amp;$AAV112&amp;$AAW112&amp;")"</f>
        <v>GHG 00048 SE GSW Past 35% MFM     TOLSpr Scan2 GFS RR+01% EL000% Emptys_Retain (PT_F33N11L11)</v>
      </c>
      <c r="BB112" s="8" t="str">
        <f ca="1">IF(COUNTIF($BA$13:$BA112,$BA112)=1,"-","Dup")</f>
        <v>-</v>
      </c>
      <c r="BC112" s="18"/>
      <c r="BD112" s="535" t="str" cm="1">
        <f t="array" aca="1" ref="BD112" ca="1">INDEX(BD$13:BD111,$B112+1,1)</f>
        <v>-</v>
      </c>
      <c r="BE112" s="535" t="str" cm="1">
        <f t="array" aca="1" ref="BE112" ca="1">INDEX(BE$13:BE111,$B112+1,1)</f>
        <v>-</v>
      </c>
      <c r="BF112" s="535" t="str" cm="1">
        <f t="array" aca="1" ref="BF112" ca="1">INDEX(BF$13:BF111,$B112+1,1)</f>
        <v>-</v>
      </c>
      <c r="BG112" s="535" t="str" cm="1">
        <f t="array" aca="1" ref="BG112" ca="1">INDEX(BG$13:BG111,$B112+1,1)</f>
        <v>-</v>
      </c>
      <c r="BH112" s="535" t="str" cm="1">
        <f t="array" aca="1" ref="BH112" ca="1">INDEX(BH$13:BH111,$B112+1,1)</f>
        <v>-</v>
      </c>
      <c r="BI112" s="535" t="str" cm="1">
        <f t="array" aca="1" ref="BI112" ca="1">INDEX(BI$13:BI111,$B112+1,1)</f>
        <v>-</v>
      </c>
      <c r="BJ112" s="535" t="str" cm="1">
        <f t="array" aca="1" ref="BJ112" ca="1">INDEX(BJ$13:BJ111,$B112+1,1)</f>
        <v>-</v>
      </c>
      <c r="BK112" s="535" t="str" cm="1">
        <f t="array" aca="1" ref="BK112" ca="1">INDEX(BK$13:BK111,$B112+1,1)</f>
        <v>-</v>
      </c>
      <c r="BL112" s="535" t="str" cm="1">
        <f t="array" aca="1" ref="BL112" ca="1">INDEX(BL$13:BL111,$B112+1,1)</f>
        <v>-</v>
      </c>
      <c r="BM112" s="18"/>
      <c r="BN112" s="411" t="b">
        <f t="shared" ca="1" si="460"/>
        <v>1</v>
      </c>
      <c r="BO112" s="411" t="str">
        <f t="shared" ca="1" si="460"/>
        <v>-</v>
      </c>
      <c r="BP112" s="411" t="b">
        <f t="shared" ca="1" si="460"/>
        <v>0</v>
      </c>
      <c r="BQ112" s="411" t="str">
        <f t="shared" ca="1" si="460"/>
        <v>-</v>
      </c>
      <c r="BR112" s="411" t="str">
        <f t="shared" ca="1" si="460"/>
        <v>-</v>
      </c>
      <c r="BS112" s="411" t="str">
        <f t="shared" ca="1" si="460"/>
        <v>-</v>
      </c>
      <c r="BT112" s="411" t="str">
        <f t="shared" ca="1" si="460"/>
        <v>-</v>
      </c>
      <c r="BU112" s="411" t="str">
        <f t="shared" ca="1" si="460"/>
        <v>-</v>
      </c>
      <c r="BV112" s="411" t="str">
        <f t="shared" ca="1" si="460"/>
        <v>-</v>
      </c>
      <c r="BW112" s="411" t="str">
        <f t="shared" ca="1" si="460"/>
        <v>-</v>
      </c>
      <c r="BX112" s="411" t="str">
        <f t="shared" ca="1" si="460"/>
        <v>-</v>
      </c>
      <c r="BY112" s="411" t="str">
        <f t="shared" ca="1" si="460"/>
        <v>-</v>
      </c>
      <c r="BZ112" s="411" t="b">
        <f t="shared" ca="1" si="460"/>
        <v>0</v>
      </c>
      <c r="CA112" s="87">
        <f t="shared" ca="1" si="460"/>
        <v>0</v>
      </c>
      <c r="CB112" s="535" t="str" cm="1">
        <f t="array" aca="1" ref="CB112" ca="1">INDEX(CB$13:CB111,$B112+1,1)</f>
        <v>-</v>
      </c>
      <c r="CC112" s="535" t="str" cm="1">
        <f t="array" aca="1" ref="CC112" ca="1">INDEX(CC$13:CC111,$B112+1,1)</f>
        <v>-</v>
      </c>
      <c r="CD112" s="535" t="str" cm="1">
        <f t="array" aca="1" ref="CD112" ca="1">INDEX(CD$13:CD111,$B112+1,1)</f>
        <v>-</v>
      </c>
      <c r="CE112" s="535" t="b" cm="1">
        <f t="array" aca="1" ref="CE112" ca="1">INDEX(CE$13:CE111,$B112+1,1)</f>
        <v>1</v>
      </c>
      <c r="CF112" s="18"/>
      <c r="CG112" s="535" t="str" cm="1">
        <f t="array" aca="1" ref="CG112" ca="1">INDEX(CG$13:CG111,$B112+1,1)</f>
        <v>-</v>
      </c>
      <c r="CH112" s="411" t="str">
        <f t="shared" ca="1" si="233"/>
        <v>-</v>
      </c>
      <c r="CI112" s="411">
        <f t="shared" ca="1" si="234"/>
        <v>1</v>
      </c>
      <c r="CJ112" s="411">
        <f t="shared" ca="1" si="234"/>
        <v>1</v>
      </c>
      <c r="CK112" s="535" t="str" cm="1">
        <f t="array" aca="1" ref="CK112" ca="1">INDEX(CK$13:CK111,$B112+1,1)</f>
        <v>-</v>
      </c>
      <c r="CL112" s="535" t="str" cm="1">
        <f t="array" aca="1" ref="CL112" ca="1">INDEX(CL$13:CL111,$B112+1,1)</f>
        <v>-</v>
      </c>
      <c r="CM112" s="535" t="str" cm="1">
        <f t="array" aca="1" ref="CM112" ca="1">INDEX(CM$13:CM111,$B112+1,1)</f>
        <v>-</v>
      </c>
      <c r="CN112" s="411" t="str">
        <f t="shared" ca="1" si="235"/>
        <v>-</v>
      </c>
      <c r="CO112" s="411">
        <f t="shared" ca="1" si="236"/>
        <v>1</v>
      </c>
      <c r="CP112" s="411">
        <f t="shared" ca="1" si="236"/>
        <v>1</v>
      </c>
      <c r="CQ112" s="535" t="str" cm="1">
        <f t="array" aca="1" ref="CQ112" ca="1">INDEX(CQ$13:CQ111,$B112+1,1)</f>
        <v>-</v>
      </c>
      <c r="CR112" s="411" t="str">
        <f t="shared" ca="1" si="237"/>
        <v>-</v>
      </c>
      <c r="CS112" s="411">
        <f t="shared" ca="1" si="238"/>
        <v>1</v>
      </c>
      <c r="CT112" s="535" t="str" cm="1">
        <f t="array" aca="1" ref="CT112" ca="1">INDEX(CT$13:CT111,$B112+1,1)</f>
        <v>-</v>
      </c>
      <c r="CU112" s="535" t="str" cm="1">
        <f t="array" aca="1" ref="CU112" ca="1">INDEX(CU$13:CU111,$B112+1,1)</f>
        <v>-</v>
      </c>
      <c r="CV112" s="411">
        <f t="shared" ca="1" si="239"/>
        <v>1</v>
      </c>
      <c r="CW112" s="535" t="str" cm="1">
        <f t="array" aca="1" ref="CW112" ca="1">INDEX(CW$13:CW111,$B112+1,1)</f>
        <v>-</v>
      </c>
      <c r="CX112" s="411" t="str">
        <f t="shared" ca="1" si="240"/>
        <v>-</v>
      </c>
      <c r="CY112" s="411">
        <f t="shared" ca="1" si="241"/>
        <v>1</v>
      </c>
      <c r="CZ112" s="411">
        <f t="shared" ca="1" si="241"/>
        <v>1</v>
      </c>
      <c r="DA112" s="535" cm="1">
        <f t="array" aca="1" ref="DA112" ca="1">INDEX(DA$13:DA111,$B112+1,1)</f>
        <v>720</v>
      </c>
      <c r="DB112" s="535" cm="1">
        <f t="array" aca="1" ref="DB112" ca="1">INDEX(DB$13:DB111,$B112+1,1)</f>
        <v>720</v>
      </c>
      <c r="DC112" s="18"/>
      <c r="DD112" s="535" t="b" cm="1">
        <f t="array" aca="1" ref="DD112" ca="1">INDEX(DD$13:DD111,$B112+1,1)</f>
        <v>1</v>
      </c>
      <c r="DE112" s="535" t="b" cm="1">
        <f t="array" aca="1" ref="DE112" ca="1">INDEX(DE$13:DE111,$B112+1,1)</f>
        <v>1</v>
      </c>
      <c r="DF112" s="535" t="b" cm="1">
        <f t="array" aca="1" ref="DF112" ca="1">INDEX(DF$13:DF111,$B112+1,1)</f>
        <v>1</v>
      </c>
      <c r="DG112" s="87">
        <f t="shared" ca="1" si="329"/>
        <v>0</v>
      </c>
      <c r="DH112" s="804" cm="1">
        <f t="array" aca="1" ref="DH112" ca="1">VALUE(IFERROR(VALUE($K112),0) &amp; _xlfn.SWITCH($CD112,"-",4,$CD112) &amp; $L112 &amp; $T112 &amp; "00" &amp; $N112 &amp; $AK112 &amp; $R112 &amp; _xlfn.SWITCH($AM112,3,1,$AM112) &amp; _xlfn.SWITCH($M112,4,0,$M112) &amp; _xlfn.SWITCH($AD112,6,1,$AD112))</f>
        <v>142200321201</v>
      </c>
      <c r="DI112" s="535" cm="1">
        <f t="array" aca="1" ref="DI112" ca="1">INDEX(DI$13:DI111,$B112+1,1)</f>
        <v>1</v>
      </c>
      <c r="DJ112" s="535" cm="1">
        <f t="array" aca="1" ref="DJ112" ca="1">INDEX(DJ$13:DJ111,$B112+1,1)</f>
        <v>1</v>
      </c>
      <c r="DK112" s="411">
        <f t="shared" ca="1" si="463"/>
        <v>1</v>
      </c>
      <c r="DL112" s="411">
        <f t="shared" ca="1" si="463"/>
        <v>60</v>
      </c>
      <c r="DM112" s="411" t="str">
        <f t="shared" ca="1" si="463"/>
        <v>-</v>
      </c>
      <c r="DN112" s="411" t="str">
        <f t="shared" ca="1" si="463"/>
        <v>-</v>
      </c>
      <c r="DO112" s="411" t="str">
        <f t="shared" ca="1" si="463"/>
        <v>-</v>
      </c>
      <c r="DP112" s="411" t="str">
        <f t="shared" ca="1" si="463"/>
        <v>-</v>
      </c>
      <c r="DQ112" s="411" t="b">
        <f t="shared" ca="1" si="243"/>
        <v>0</v>
      </c>
      <c r="DR112" s="411" t="str">
        <f t="shared" ca="1" si="441"/>
        <v>-</v>
      </c>
      <c r="DS112" s="411" t="str">
        <f t="shared" ca="1" si="441"/>
        <v>-</v>
      </c>
      <c r="DT112" s="411" t="str">
        <f t="shared" ca="1" si="441"/>
        <v>-</v>
      </c>
      <c r="DU112" s="411" t="str">
        <f t="shared" ca="1" si="441"/>
        <v>-</v>
      </c>
      <c r="DV112" s="411">
        <f t="shared" ca="1" si="441"/>
        <v>500</v>
      </c>
      <c r="DW112" s="411">
        <f t="shared" ca="1" si="441"/>
        <v>500</v>
      </c>
      <c r="DX112" s="411" t="str">
        <f t="shared" ca="1" si="441"/>
        <v>-</v>
      </c>
      <c r="DY112" s="411" t="str">
        <f t="shared" ca="1" si="441"/>
        <v>-</v>
      </c>
      <c r="DZ112" s="411" t="str">
        <f t="shared" ca="1" si="441"/>
        <v>-</v>
      </c>
      <c r="EA112" s="411" t="str">
        <f t="shared" ca="1" si="441"/>
        <v>-</v>
      </c>
      <c r="EB112" s="411" t="str">
        <f t="shared" ca="1" si="441"/>
        <v>-</v>
      </c>
      <c r="EC112" s="535" cm="1">
        <f t="array" aca="1" ref="EC112" ca="1">INDEX(EC$13:EC111,$B112+1,1)</f>
        <v>0</v>
      </c>
      <c r="ED112" s="535" cm="1">
        <f t="array" aca="1" ref="ED112" ca="1">INDEX(ED$13:ED111,$B112+1,1)</f>
        <v>999999</v>
      </c>
      <c r="EE112" s="535" cm="1">
        <f t="array" aca="1" ref="EE112" ca="1">INDEX(EE$13:EE111,$B112+1,1)</f>
        <v>999999</v>
      </c>
      <c r="EF112" s="535" cm="1">
        <f t="array" aca="1" ref="EF112" ca="1">INDEX(EF$13:EF111,$B112+1,1)</f>
        <v>999999</v>
      </c>
      <c r="EG112" s="535" cm="1">
        <f t="array" aca="1" ref="EG112" ca="1">INDEX(EG$13:EG111,$B112+1,1)</f>
        <v>999999</v>
      </c>
      <c r="EH112" s="535" cm="1">
        <f t="array" aca="1" ref="EH112" ca="1">INDEX(EH$13:EH111,$B112+1,1)</f>
        <v>999999</v>
      </c>
      <c r="EI112" s="535" cm="1">
        <f t="array" aca="1" ref="EI112" ca="1">INDEX(EI$13:EI111,$B112+1,1)</f>
        <v>999999</v>
      </c>
      <c r="EJ112" s="535" cm="1">
        <f t="array" aca="1" ref="EJ112" ca="1">INDEX(EJ$13:EJ111,$B112+1,1)</f>
        <v>999999</v>
      </c>
      <c r="EK112" s="535" cm="1">
        <f t="array" aca="1" ref="EK112" ca="1">INDEX(EK$13:EK111,$B112+1,1)</f>
        <v>999999</v>
      </c>
      <c r="EL112" s="535" cm="1">
        <f t="array" aca="1" ref="EL112" ca="1">INDEX(EL$13:EL111,$B112+1,1)</f>
        <v>999999</v>
      </c>
      <c r="EM112" s="535" cm="1">
        <f t="array" aca="1" ref="EM112" ca="1">INDEX(EM$13:EM111,$B112+1,1)</f>
        <v>999999</v>
      </c>
      <c r="EN112" s="535" cm="1">
        <f t="array" aca="1" ref="EN112" ca="1">INDEX(EN$13:EN111,$B112+1,1)</f>
        <v>999999</v>
      </c>
      <c r="EO112" s="535" cm="1">
        <f t="array" aca="1" ref="EO112" ca="1">INDEX(EO$13:EO111,$B112+1,1)</f>
        <v>999999</v>
      </c>
      <c r="EP112" s="782">
        <f t="shared" ca="1" si="246"/>
        <v>0</v>
      </c>
      <c r="EQ112" s="782">
        <f t="shared" ca="1" si="246"/>
        <v>0</v>
      </c>
      <c r="ER112" s="782">
        <f t="shared" ca="1" si="246"/>
        <v>999999</v>
      </c>
      <c r="ES112" s="800" t="str">
        <f t="shared" ca="1" si="330"/>
        <v>-</v>
      </c>
      <c r="ET112" s="800" t="str">
        <f t="shared" ca="1" si="247"/>
        <v>-</v>
      </c>
      <c r="EU112" s="801" t="str">
        <f t="shared" ca="1" si="248"/>
        <v>-</v>
      </c>
      <c r="EV112" s="802" t="str">
        <f t="shared" ca="1" si="449"/>
        <v>-</v>
      </c>
      <c r="EW112" s="781">
        <f t="shared" ca="1" si="249"/>
        <v>999999</v>
      </c>
      <c r="EX112" s="779">
        <f t="shared" ca="1" si="332"/>
        <v>999999</v>
      </c>
      <c r="EY112" s="780">
        <f t="shared" ca="1" si="333"/>
        <v>999999</v>
      </c>
      <c r="EZ112" s="727" cm="1">
        <f t="array" aca="1" ref="EZ112" ca="1">INDEX(i.ELMated,$AB112+1,1)</f>
        <v>0</v>
      </c>
      <c r="FA112" s="728" cm="1">
        <f t="array" aca="1" ref="FA112" ca="1">INDEX(i.ELMatedEst,$AA112+1,$T112)</f>
        <v>0</v>
      </c>
      <c r="FB112" s="535" t="str" cm="1">
        <f t="array" aca="1" ref="FB112" ca="1">INDEX(FB$13:FB111,$B112+1,1)</f>
        <v>-</v>
      </c>
      <c r="FC112" s="535" t="str" cm="1">
        <f t="array" aca="1" ref="FC112" ca="1">INDEX(FC$13:FC111,$B112+1,1)</f>
        <v>-</v>
      </c>
      <c r="FD112" s="664">
        <f t="shared" ca="1" si="250"/>
        <v>0</v>
      </c>
      <c r="FE112" s="666">
        <f t="shared" ca="1" si="251"/>
        <v>5.0000000000000001E-3</v>
      </c>
      <c r="FF112" s="191">
        <f t="shared" ca="1" si="339"/>
        <v>0.95</v>
      </c>
      <c r="FG112" s="667">
        <f t="shared" ca="1" si="252"/>
        <v>0.12</v>
      </c>
      <c r="FH112" s="667">
        <f ca="1">INDEX(CHOOSE($N112,DataAutumn!i.EL_PropnSold,DataWinter!i.EL_PropnSold,DataSpring!i.EL_PropnSold),$AI112,$T112)*INDEX(i.ELMatedEst,$AB112+1,$T112)*i.dAdultRR_ELPropSold
+INDEX(i.dryman,($AJ112-1)*4+$AI112,FH$7)</f>
        <v>0</v>
      </c>
      <c r="FI112" s="667">
        <f ca="1">INDEX(CHOOSE($N112,DataAutumn!i.EL_PropnSold,DataWinter!i.EL_PropnSold,DataSpring!i.EL_PropnSold),$AI112,$T112)*INDEX(i.ELMatedEst,$AB112+1,$T112)*i.dAdultRR_ELPropSold
+INDEX(i.dryman,($AJ112-1)*4+$AI112,FI$7)</f>
        <v>3.125E-2</v>
      </c>
      <c r="FJ112" s="667">
        <f ca="1">INDEX(CHOOSE($N112,DataAutumn!i.EL_PropnSold,DataWinter!i.EL_PropnSold,DataSpring!i.EL_PropnSold),$AI112,$T112)*INDEX(i.ELMatedEst,$AB112+1,$T112)*i.dAdultRR_ELPropSold
+INDEX(i.dryman,($AJ112-1)*4+$AI112,FJ$7)</f>
        <v>3.125E-2</v>
      </c>
      <c r="FK112" s="667">
        <f ca="1">INDEX(CHOOSE($N112,DataAutumn!i.EL_PropnSold,DataWinter!i.EL_PropnSold,DataSpring!i.EL_PropnSold),$AI112,$T112)*INDEX(i.ELMatedEst,$AB112+1,$T112)*i.dAdultRR_ELPropSold
+INDEX(i.dryman,($AJ112-1)*4+$AI112,FK$7)</f>
        <v>3.125E-2</v>
      </c>
      <c r="FL112" s="668">
        <f ca="1">INDEX(CHOOSE($N112,DataAutumn!i.EL_PropnSold,DataWinter!i.EL_PropnSold,DataSpring!i.EL_PropnSold),$AI112,$T112)*INDEX(i.ELMatedEst,$AB112+1,$T112)*i.dAdultLSurv_ELPropSold</f>
        <v>0</v>
      </c>
      <c r="FM112" s="666" t="b">
        <f t="shared" ca="1" si="253"/>
        <v>0</v>
      </c>
      <c r="FN112" s="666" t="b">
        <f t="shared" ca="1" si="253"/>
        <v>0</v>
      </c>
      <c r="FO112" s="716" t="b">
        <f t="shared" ca="1" si="254"/>
        <v>1</v>
      </c>
      <c r="FP112" s="666" t="b">
        <f t="shared" ca="1" si="253"/>
        <v>0</v>
      </c>
      <c r="FQ112" s="668">
        <f t="shared" ca="1" si="255"/>
        <v>1</v>
      </c>
      <c r="FR112" s="669">
        <f t="shared" ca="1" si="256"/>
        <v>0</v>
      </c>
      <c r="FS112" s="670" t="b">
        <f t="shared" ca="1" si="257"/>
        <v>0</v>
      </c>
      <c r="FT112" s="665" t="b">
        <f t="shared" ca="1" si="258"/>
        <v>0</v>
      </c>
      <c r="FU112" s="411" t="b">
        <f t="shared" ca="1" si="258"/>
        <v>0</v>
      </c>
      <c r="FV112" s="411" t="b">
        <f t="shared" ca="1" si="258"/>
        <v>1</v>
      </c>
      <c r="FW112" s="87">
        <f t="shared" ca="1" si="259"/>
        <v>2</v>
      </c>
      <c r="FX112" s="87">
        <f t="shared" ca="1" si="259"/>
        <v>2</v>
      </c>
      <c r="FY112" s="411">
        <f t="shared" ca="1" si="260"/>
        <v>1</v>
      </c>
      <c r="FZ112" s="411">
        <f t="shared" ca="1" si="261"/>
        <v>1</v>
      </c>
      <c r="GA112" s="411">
        <f t="shared" ca="1" si="261"/>
        <v>1</v>
      </c>
      <c r="GB112" s="411">
        <f t="shared" ca="1" si="262"/>
        <v>1</v>
      </c>
      <c r="GC112" s="411">
        <f t="shared" ca="1" si="263"/>
        <v>0.35</v>
      </c>
      <c r="GD112" s="411" t="b">
        <f t="shared" ca="1" si="263"/>
        <v>1</v>
      </c>
      <c r="GE112" s="411" t="b">
        <f t="shared" ca="1" si="263"/>
        <v>0</v>
      </c>
      <c r="GF112" s="411" t="b">
        <f t="shared" ca="1" si="263"/>
        <v>0</v>
      </c>
      <c r="GG112" s="411" t="b">
        <f t="shared" ca="1" si="263"/>
        <v>0</v>
      </c>
      <c r="GH112" s="87">
        <f t="shared" ca="1" si="443"/>
        <v>1</v>
      </c>
      <c r="GI112" s="87">
        <f t="shared" ca="1" si="443"/>
        <v>1</v>
      </c>
      <c r="GJ112" s="87">
        <f t="shared" ca="1" si="443"/>
        <v>1</v>
      </c>
      <c r="GK112" s="87">
        <f t="shared" ca="1" si="443"/>
        <v>1</v>
      </c>
      <c r="GL112" s="87">
        <f t="shared" ca="1" si="443"/>
        <v>1</v>
      </c>
      <c r="GM112" s="87">
        <f t="shared" ca="1" si="443"/>
        <v>1</v>
      </c>
      <c r="GN112" s="87">
        <f t="shared" ca="1" si="443"/>
        <v>1</v>
      </c>
      <c r="GO112" s="87">
        <f t="shared" ca="1" si="443"/>
        <v>1</v>
      </c>
      <c r="GP112" s="535" cm="1">
        <f t="array" aca="1" ref="GP112" ca="1">INDEX(GP$13:GP111,$B112+1,1)</f>
        <v>0</v>
      </c>
      <c r="GQ112" s="535" cm="1">
        <f t="array" aca="1" ref="GQ112" ca="1">INDEX(GQ$13:GQ111,$B112+1,1)</f>
        <v>0</v>
      </c>
      <c r="GR112" s="535" cm="1">
        <f t="array" aca="1" ref="GR112" ca="1">INDEX(GR$13:GR111,$B112+1,1)</f>
        <v>0</v>
      </c>
      <c r="GS112" s="535" cm="1">
        <f t="array" aca="1" ref="GS112" ca="1">INDEX(GS$13:GS111,$B112+1,1)</f>
        <v>0</v>
      </c>
      <c r="GT112" s="411" cm="1">
        <f t="array" aca="1" ref="GT112" ca="1">INDEX(i.dse_type,1,$L112)</f>
        <v>0</v>
      </c>
      <c r="GU112" s="535" t="str" cm="1">
        <f t="array" aca="1" ref="GU112" ca="1">INDEX(GU$13:GU111,$B112+1,1)</f>
        <v>-</v>
      </c>
      <c r="GV112" s="535" t="str" cm="1">
        <f t="array" aca="1" ref="GV112" ca="1">INDEX(GV$13:GV111,$B112+1,1)</f>
        <v>-</v>
      </c>
      <c r="GW112" s="535" t="str" cm="1">
        <f t="array" aca="1" ref="GW112" ca="1">INDEX(GW$13:GW111,$B112+1,1)</f>
        <v>-</v>
      </c>
      <c r="GX112" s="18"/>
      <c r="GY112" s="535" t="str" cm="1">
        <f t="array" aca="1" ref="GY112" ca="1">INDEX(GY$13:GY111,$B112+1,1)</f>
        <v>-</v>
      </c>
      <c r="GZ112" s="535" t="str" cm="1">
        <f t="array" aca="1" ref="GZ112" ca="1">INDEX(GZ$13:GZ111,$B112+1,1)</f>
        <v>-</v>
      </c>
      <c r="HA112" s="535" t="str" cm="1">
        <f t="array" aca="1" ref="HA112" ca="1">INDEX(HA$13:HA111,$B112+1,1)</f>
        <v>-</v>
      </c>
      <c r="HB112" s="411">
        <f t="shared" si="334"/>
        <v>0</v>
      </c>
      <c r="HC112" s="535" t="str" cm="1">
        <f t="array" aca="1" ref="HC112" ca="1">INDEX(HC$13:HC111,$B112+1,1)</f>
        <v>-</v>
      </c>
      <c r="HD112" s="535" cm="1">
        <f t="array" aca="1" ref="HD112" ca="1">INDEX(HD$13:HD111,$B112+1,1)</f>
        <v>1</v>
      </c>
      <c r="HE112" s="535" cm="1">
        <f t="array" aca="1" ref="HE112" ca="1">INDEX(HE$13:HE111,$B112+1,1)</f>
        <v>1</v>
      </c>
      <c r="HF112" s="535" t="str" cm="1">
        <f t="array" aca="1" ref="HF112" ca="1">INDEX(HF$13:HF111,$B112+1,1)</f>
        <v>-</v>
      </c>
      <c r="HG112" s="535" t="str" cm="1">
        <f t="array" aca="1" ref="HG112" ca="1">INDEX(HG$13:HG111,$B112+1,1)</f>
        <v>-</v>
      </c>
      <c r="HH112" s="535" t="str" cm="1">
        <f t="array" aca="1" ref="HH112" ca="1">INDEX(HH$13:HH111,$B112+1,1)</f>
        <v>-</v>
      </c>
      <c r="HI112" s="535" t="str" cm="1">
        <f t="array" aca="1" ref="HI112" ca="1">INDEX(HI$13:HI111,$B112+1,1)</f>
        <v>-</v>
      </c>
      <c r="HJ112" s="535" t="str" cm="1">
        <f t="array" aca="1" ref="HJ112" ca="1">INDEX(HJ$13:HJ111,$B112+1,1)</f>
        <v>-</v>
      </c>
      <c r="HK112" s="535" t="str" cm="1">
        <f t="array" aca="1" ref="HK112" ca="1">INDEX(HK$13:HK111,$B112+1,1)</f>
        <v>-</v>
      </c>
      <c r="HL112" s="535" t="str" cm="1">
        <f t="array" aca="1" ref="HL112" ca="1">INDEX(HL$13:HL111,$B112+1,1)</f>
        <v>-</v>
      </c>
      <c r="HM112" s="535" t="str" cm="1">
        <f t="array" aca="1" ref="HM112" ca="1">INDEX(HM$13:HM111,$B112+1,1)</f>
        <v>-</v>
      </c>
      <c r="HN112" s="535" t="str" cm="1">
        <f t="array" aca="1" ref="HN112" ca="1">INDEX(HN$13:HN111,$B112+1,1)</f>
        <v>-</v>
      </c>
      <c r="HO112" s="535" t="str" cm="1">
        <f t="array" aca="1" ref="HO112" ca="1">INDEX(HO$13:HO111,$B112+1,1)</f>
        <v>-</v>
      </c>
      <c r="HP112" s="535" t="str" cm="1">
        <f t="array" aca="1" ref="HP112" ca="1">INDEX(HP$13:HP111,$B112+1,1)</f>
        <v>-</v>
      </c>
      <c r="HQ112" s="535" t="str" cm="1">
        <f t="array" aca="1" ref="HQ112" ca="1">INDEX(HQ$13:HQ111,$B112+1,1)</f>
        <v>-</v>
      </c>
      <c r="HR112" s="535" t="str" cm="1">
        <f t="array" aca="1" ref="HR112" ca="1">INDEX(HR$13:HR111,$B112+1,1)</f>
        <v>-</v>
      </c>
      <c r="HS112" s="535" t="str" cm="1">
        <f t="array" aca="1" ref="HS112" ca="1">INDEX(HS$13:HS111,$B112+1,1)</f>
        <v>-</v>
      </c>
      <c r="HT112" s="535" t="str" cm="1">
        <f t="array" aca="1" ref="HT112" ca="1">INDEX(HT$13:HT111,$B112+1,1)</f>
        <v>-</v>
      </c>
      <c r="HU112" s="535" t="str" cm="1">
        <f t="array" aca="1" ref="HU112" ca="1">INDEX(HU$13:HU111,$B112+1,1)</f>
        <v>-</v>
      </c>
      <c r="HV112" s="535" t="str" cm="1">
        <f t="array" aca="1" ref="HV112" ca="1">INDEX(HV$13:HV111,$B112+1,1)</f>
        <v>-</v>
      </c>
      <c r="HW112" s="535" t="str" cm="1">
        <f t="array" aca="1" ref="HW112" ca="1">INDEX(HW$13:HW111,$B112+1,1)</f>
        <v>-</v>
      </c>
      <c r="HX112" s="535" t="str" cm="1">
        <f t="array" aca="1" ref="HX112" ca="1">INDEX(HX$13:HX111,$B112+1,1)</f>
        <v>-</v>
      </c>
      <c r="HY112" s="535" t="str" cm="1">
        <f t="array" aca="1" ref="HY112" ca="1">INDEX(HY$13:HY111,$B112+1,1)</f>
        <v>-</v>
      </c>
      <c r="HZ112" s="535" t="str" cm="1">
        <f t="array" aca="1" ref="HZ112" ca="1">INDEX(HZ$13:HZ111,$B112+1,1)</f>
        <v>-</v>
      </c>
      <c r="IA112" s="535" cm="1">
        <f t="array" aca="1" ref="IA112" ca="1">INDEX(IA$13:IA111,$B112+1,1)</f>
        <v>0</v>
      </c>
      <c r="IB112" s="535" t="str" cm="1">
        <f t="array" aca="1" ref="IB112" ca="1">INDEX(IB$13:IB111,$B112+1,1)</f>
        <v>-</v>
      </c>
      <c r="IC112" s="535" cm="1">
        <f t="array" aca="1" ref="IC112" ca="1">INDEX(IC$13:IC111,$B112+1,1)</f>
        <v>1</v>
      </c>
      <c r="ID112" s="727">
        <f t="shared" si="265"/>
        <v>0</v>
      </c>
      <c r="IE112" s="727">
        <f t="shared" si="265"/>
        <v>0</v>
      </c>
      <c r="IF112" s="727">
        <f t="shared" si="265"/>
        <v>0</v>
      </c>
      <c r="IG112" s="727">
        <f t="shared" si="266"/>
        <v>0</v>
      </c>
      <c r="IH112" s="727">
        <f t="shared" si="266"/>
        <v>0</v>
      </c>
      <c r="II112" s="727">
        <f t="shared" si="266"/>
        <v>0</v>
      </c>
      <c r="IJ112" s="535" cm="1">
        <f t="array" aca="1" ref="IJ112" ca="1">INDEX(IJ$13:IJ111,$B112+1,1)</f>
        <v>0</v>
      </c>
      <c r="IK112" s="727">
        <f t="shared" si="267"/>
        <v>1</v>
      </c>
      <c r="IL112" s="727">
        <f t="shared" si="267"/>
        <v>0</v>
      </c>
      <c r="IM112" s="727">
        <f t="shared" si="267"/>
        <v>0</v>
      </c>
      <c r="IN112" s="727">
        <f t="shared" si="267"/>
        <v>0</v>
      </c>
      <c r="IO112" s="535" cm="1">
        <f t="array" aca="1" ref="IO112" ca="1">INDEX(IO$13:IO111,$B112+1,1)</f>
        <v>0</v>
      </c>
      <c r="IP112" s="727">
        <f t="shared" si="267"/>
        <v>0</v>
      </c>
      <c r="IQ112" s="18"/>
      <c r="IR112" s="535" t="str" cm="1">
        <f t="array" aca="1" ref="IR112" ca="1">INDEX(IR$13:IR111,$B112+1,1)</f>
        <v>-</v>
      </c>
      <c r="IS112" s="535" t="str" cm="1">
        <f t="array" aca="1" ref="IS112" ca="1">INDEX(IS$13:IS111,$B112+1,1)</f>
        <v>-</v>
      </c>
      <c r="IT112" s="535" t="str" cm="1">
        <f t="array" aca="1" ref="IT112" ca="1">INDEX(IT$13:IT111,$B112+1,1)</f>
        <v>-</v>
      </c>
      <c r="IU112" s="535" t="str" cm="1">
        <f t="array" aca="1" ref="IU112" ca="1">INDEX(IU$13:IU111,$B112+1,1)</f>
        <v>-</v>
      </c>
      <c r="IV112" s="535" t="str" cm="1">
        <f t="array" aca="1" ref="IV112" ca="1">INDEX(IV$13:IV111,$B112+1,1)</f>
        <v>-</v>
      </c>
      <c r="IW112" s="535" t="str" cm="1">
        <f t="array" aca="1" ref="IW112" ca="1">INDEX(IW$13:IW111,$B112+1,1)</f>
        <v>-</v>
      </c>
      <c r="IX112" s="535" t="str" cm="1">
        <f t="array" aca="1" ref="IX112" ca="1">INDEX(IX$13:IX111,$B112+1,1)</f>
        <v>-</v>
      </c>
      <c r="IY112" s="535" t="str" cm="1">
        <f t="array" aca="1" ref="IY112" ca="1">INDEX(IY$13:IY111,$B112+1,1)</f>
        <v>-</v>
      </c>
      <c r="IZ112" s="535" t="str" cm="1">
        <f t="array" aca="1" ref="IZ112" ca="1">INDEX(IZ$13:IZ111,$B112+1,1)</f>
        <v>-</v>
      </c>
      <c r="JA112" s="535" t="str" cm="1">
        <f t="array" aca="1" ref="JA112" ca="1">INDEX(JA$13:JA111,$B112+1,1)</f>
        <v>-</v>
      </c>
      <c r="JB112" s="535" t="str" cm="1">
        <f t="array" aca="1" ref="JB112" ca="1">INDEX(JB$13:JB111,$B112+1,1)</f>
        <v>-</v>
      </c>
      <c r="JC112" s="535" t="str" cm="1">
        <f t="array" aca="1" ref="JC112" ca="1">INDEX(JC$13:JC111,$B112+1,1)</f>
        <v>-</v>
      </c>
      <c r="JD112" s="535" t="str" cm="1">
        <f t="array" aca="1" ref="JD112" ca="1">INDEX(JD$13:JD111,$B112+1,1)</f>
        <v>-</v>
      </c>
      <c r="JE112" s="535" t="str" cm="1">
        <f t="array" aca="1" ref="JE112" ca="1">INDEX(JE$13:JE111,$B112+1,1)</f>
        <v>-</v>
      </c>
      <c r="JF112" s="535" t="str" cm="1">
        <f t="array" aca="1" ref="JF112" ca="1">INDEX(JF$13:JF111,$B112+1,1)</f>
        <v>-</v>
      </c>
      <c r="JG112" s="535" t="str" cm="1">
        <f t="array" aca="1" ref="JG112" ca="1">INDEX(JG$13:JG111,$B112+1,1)</f>
        <v>-</v>
      </c>
      <c r="JH112" s="535" cm="1">
        <f t="array" aca="1" ref="JH112" ca="1">INDEX(JH$13:JH111,$B112+1,1)</f>
        <v>0</v>
      </c>
      <c r="JI112" s="535" cm="1">
        <f t="array" aca="1" ref="JI112" ca="1">INDEX(JI$13:JI111,$B112+1,1)</f>
        <v>0</v>
      </c>
      <c r="JJ112" s="545" cm="1">
        <f t="array" aca="1" ref="JJ112" ca="1">IF(AND($N112=JJ$10,$AS112&lt;&gt;0),INDEX(i.LTWFeedLevels,$AS112,12),0)</f>
        <v>0</v>
      </c>
      <c r="JK112" s="630" cm="1">
        <f t="array" aca="1" ref="JK112" ca="1">IF(AND($N112=JK$10,$AT112&lt;&gt;0),INDEX(i.LTWFeedLevels,$AT112,12),0)</f>
        <v>0</v>
      </c>
      <c r="JL112" s="457">
        <f t="shared" ca="1" si="450"/>
        <v>0</v>
      </c>
      <c r="JM112" s="457">
        <f t="shared" ca="1" si="451"/>
        <v>0</v>
      </c>
      <c r="JN112" s="457">
        <f t="shared" ca="1" si="452"/>
        <v>0</v>
      </c>
      <c r="JO112" s="545" cm="1">
        <f t="array" aca="1" ref="JO112" ca="1">IF(AND($N112=JO$10,$AS112&lt;&gt;0),INDEX(i.LTWFeedLevels,$AS112,12),0)</f>
        <v>0</v>
      </c>
      <c r="JP112" s="630" cm="1">
        <f t="array" aca="1" ref="JP112" ca="1">IF(AND($N112=JP$10,$AT112&lt;&gt;0),INDEX(i.LTWFeedLevels,$AT112,12),0)</f>
        <v>0</v>
      </c>
      <c r="JQ112" s="457">
        <f t="shared" ca="1" si="453"/>
        <v>0</v>
      </c>
      <c r="JR112" s="457">
        <f t="shared" ca="1" si="454"/>
        <v>0</v>
      </c>
      <c r="JS112" s="457">
        <f t="shared" ca="1" si="455"/>
        <v>0</v>
      </c>
      <c r="JT112" s="545" cm="1">
        <f t="array" aca="1" ref="JT112" ca="1">IF(AND($N112=JT$10,$AS112&lt;&gt;0),INDEX(i.LTWFeedLevels,$AS112,12),0)</f>
        <v>0</v>
      </c>
      <c r="JU112" s="630" cm="1">
        <f t="array" aca="1" ref="JU112" ca="1">IF(AND($N112=JU$10,$AT112&lt;&gt;0),INDEX(i.LTWFeedLevels,$AT112,12),0)</f>
        <v>0</v>
      </c>
      <c r="JV112" s="457">
        <f t="shared" ca="1" si="456"/>
        <v>0</v>
      </c>
      <c r="JW112" s="457">
        <f t="shared" ca="1" si="457"/>
        <v>0</v>
      </c>
      <c r="JX112" s="457">
        <f t="shared" ca="1" si="458"/>
        <v>0</v>
      </c>
      <c r="JY112" s="189">
        <f t="shared" ca="1" si="437"/>
        <v>0</v>
      </c>
      <c r="JZ112" s="189">
        <f t="shared" ca="1" si="437"/>
        <v>0</v>
      </c>
      <c r="KA112" s="189">
        <f t="shared" ca="1" si="437"/>
        <v>0</v>
      </c>
      <c r="KB112" s="189">
        <f t="shared" ca="1" si="437"/>
        <v>0</v>
      </c>
      <c r="KC112" s="189">
        <f t="shared" ca="1" si="437"/>
        <v>0</v>
      </c>
      <c r="KD112" s="189">
        <f t="shared" ca="1" si="391"/>
        <v>0</v>
      </c>
      <c r="KE112" s="189">
        <f t="shared" ca="1" si="391"/>
        <v>0</v>
      </c>
      <c r="KF112" s="189">
        <f t="shared" ca="1" si="391"/>
        <v>0</v>
      </c>
      <c r="KG112" s="189">
        <f t="shared" ca="1" si="391"/>
        <v>0</v>
      </c>
      <c r="KH112" s="189">
        <f t="shared" ca="1" si="391"/>
        <v>0</v>
      </c>
      <c r="KI112" s="189">
        <f t="shared" ca="1" si="391"/>
        <v>0</v>
      </c>
      <c r="KJ112" s="189">
        <f t="shared" ca="1" si="391"/>
        <v>0</v>
      </c>
      <c r="KK112" s="189">
        <f t="shared" ca="1" si="391"/>
        <v>0</v>
      </c>
      <c r="KL112" s="189">
        <f t="shared" ca="1" si="391"/>
        <v>0</v>
      </c>
      <c r="KM112" s="189">
        <f t="shared" ca="1" si="391"/>
        <v>0</v>
      </c>
      <c r="KN112" s="189">
        <f t="shared" ca="1" si="392"/>
        <v>0</v>
      </c>
      <c r="KO112" s="189">
        <f t="shared" ca="1" si="392"/>
        <v>0</v>
      </c>
      <c r="KP112" s="189">
        <f t="shared" ca="1" si="392"/>
        <v>0</v>
      </c>
      <c r="KQ112" s="189">
        <f t="shared" ca="1" si="392"/>
        <v>0</v>
      </c>
      <c r="KR112" s="189">
        <f t="shared" ca="1" si="392"/>
        <v>0</v>
      </c>
      <c r="KS112" s="189">
        <f t="shared" ca="1" si="392"/>
        <v>0</v>
      </c>
      <c r="KT112" s="189">
        <f t="shared" ca="1" si="392"/>
        <v>0</v>
      </c>
      <c r="KU112" s="189">
        <f t="shared" ca="1" si="392"/>
        <v>0</v>
      </c>
      <c r="KV112" s="189">
        <f t="shared" ca="1" si="392"/>
        <v>0</v>
      </c>
      <c r="KW112" s="189">
        <f t="shared" ca="1" si="392"/>
        <v>0</v>
      </c>
      <c r="KX112" s="189">
        <f t="shared" ca="1" si="393"/>
        <v>0</v>
      </c>
      <c r="KY112" s="189">
        <f t="shared" ca="1" si="393"/>
        <v>0</v>
      </c>
      <c r="KZ112" s="189">
        <f t="shared" ca="1" si="393"/>
        <v>0</v>
      </c>
      <c r="LA112" s="189">
        <f t="shared" ca="1" si="393"/>
        <v>0</v>
      </c>
      <c r="LB112" s="189">
        <f t="shared" ca="1" si="393"/>
        <v>0</v>
      </c>
      <c r="LC112" s="189">
        <f t="shared" ca="1" si="393"/>
        <v>0</v>
      </c>
      <c r="LD112" s="189">
        <f t="shared" ca="1" si="393"/>
        <v>0</v>
      </c>
      <c r="LE112" s="189">
        <f t="shared" ca="1" si="393"/>
        <v>0</v>
      </c>
      <c r="LF112" s="189">
        <f t="shared" ca="1" si="393"/>
        <v>0</v>
      </c>
      <c r="LG112" s="189">
        <f t="shared" ca="1" si="393"/>
        <v>0</v>
      </c>
      <c r="LH112" s="189">
        <f t="shared" ca="1" si="393"/>
        <v>0</v>
      </c>
      <c r="LI112" s="189">
        <f t="shared" ca="1" si="393"/>
        <v>0</v>
      </c>
      <c r="LJ112" s="189">
        <f t="shared" ca="1" si="393"/>
        <v>0</v>
      </c>
      <c r="LK112" s="189">
        <f t="shared" ca="1" si="393"/>
        <v>0</v>
      </c>
      <c r="LL112" s="189">
        <f t="shared" ca="1" si="393"/>
        <v>0</v>
      </c>
      <c r="LM112" s="189">
        <f t="shared" ca="1" si="393"/>
        <v>0</v>
      </c>
      <c r="LN112" s="189">
        <f t="shared" ref="LN112:LQ112" ca="1" si="466">IF(AND($N112=LN$10,$AD112=LN$12),INDEX(i.FS_Strategy,INDEX($AE112:$AH112,1,LN$7)+1,LN$6),0)</f>
        <v>0</v>
      </c>
      <c r="LO112" s="189">
        <f t="shared" ca="1" si="466"/>
        <v>0</v>
      </c>
      <c r="LP112" s="189">
        <f t="shared" ca="1" si="466"/>
        <v>0</v>
      </c>
      <c r="LQ112" s="189">
        <f t="shared" ca="1" si="466"/>
        <v>0</v>
      </c>
      <c r="LR112" s="189">
        <f t="shared" ca="1" si="465"/>
        <v>0</v>
      </c>
      <c r="LS112" s="189">
        <f t="shared" ca="1" si="465"/>
        <v>0</v>
      </c>
      <c r="LT112" s="189">
        <f t="shared" ca="1" si="465"/>
        <v>0</v>
      </c>
      <c r="LU112" s="189">
        <f t="shared" ca="1" si="465"/>
        <v>0</v>
      </c>
      <c r="LV112" s="189">
        <f t="shared" ca="1" si="465"/>
        <v>0</v>
      </c>
      <c r="LW112" s="189">
        <f t="shared" ca="1" si="465"/>
        <v>0</v>
      </c>
      <c r="LX112" s="189">
        <f t="shared" ca="1" si="465"/>
        <v>0</v>
      </c>
      <c r="LY112" s="189">
        <f t="shared" ca="1" si="465"/>
        <v>0</v>
      </c>
      <c r="LZ112" s="189">
        <f t="shared" ca="1" si="465"/>
        <v>0</v>
      </c>
      <c r="MA112" s="189">
        <f t="shared" ca="1" si="465"/>
        <v>0</v>
      </c>
      <c r="MB112" s="189">
        <f t="shared" ca="1" si="465"/>
        <v>0</v>
      </c>
      <c r="MC112" s="189">
        <f t="shared" ca="1" si="465"/>
        <v>0</v>
      </c>
      <c r="MD112" s="189">
        <f t="shared" ca="1" si="465"/>
        <v>0</v>
      </c>
      <c r="ME112" s="189">
        <f t="shared" ca="1" si="465"/>
        <v>0</v>
      </c>
      <c r="MF112" s="189">
        <f t="shared" ca="1" si="465"/>
        <v>0</v>
      </c>
      <c r="MG112" s="189">
        <f t="shared" ca="1" si="390"/>
        <v>0</v>
      </c>
      <c r="MH112" s="189">
        <f t="shared" ca="1" si="390"/>
        <v>0</v>
      </c>
      <c r="MI112" s="189">
        <f t="shared" ca="1" si="390"/>
        <v>0</v>
      </c>
      <c r="MJ112" s="189">
        <f t="shared" ca="1" si="390"/>
        <v>0</v>
      </c>
      <c r="MK112" s="189">
        <f t="shared" ca="1" si="390"/>
        <v>0</v>
      </c>
      <c r="ML112" s="189">
        <f t="shared" ca="1" si="390"/>
        <v>0</v>
      </c>
      <c r="MM112" s="189">
        <f t="shared" ca="1" si="390"/>
        <v>0</v>
      </c>
      <c r="MN112" s="189">
        <f t="shared" ca="1" si="390"/>
        <v>0</v>
      </c>
      <c r="MO112" s="189">
        <f t="shared" ca="1" si="390"/>
        <v>0</v>
      </c>
      <c r="MP112" s="189">
        <f t="shared" ca="1" si="388"/>
        <v>0</v>
      </c>
      <c r="MQ112" s="189">
        <f t="shared" ca="1" si="388"/>
        <v>0</v>
      </c>
      <c r="MR112" s="189">
        <f t="shared" ca="1" si="388"/>
        <v>0</v>
      </c>
      <c r="MS112" s="557">
        <f t="shared" ca="1" si="438"/>
        <v>0</v>
      </c>
      <c r="MT112" s="557">
        <f t="shared" ca="1" si="438"/>
        <v>0</v>
      </c>
      <c r="MU112" s="557">
        <f t="shared" ca="1" si="438"/>
        <v>0</v>
      </c>
      <c r="MV112" s="557">
        <f t="shared" ca="1" si="438"/>
        <v>0</v>
      </c>
      <c r="MW112" s="557">
        <f t="shared" ca="1" si="438"/>
        <v>0</v>
      </c>
      <c r="MX112" s="557">
        <f t="shared" ca="1" si="396"/>
        <v>0</v>
      </c>
      <c r="MY112" s="557">
        <f t="shared" ca="1" si="396"/>
        <v>0</v>
      </c>
      <c r="MZ112" s="557">
        <f t="shared" ca="1" si="396"/>
        <v>0</v>
      </c>
      <c r="NA112" s="557">
        <f t="shared" ca="1" si="396"/>
        <v>0</v>
      </c>
      <c r="NB112" s="557">
        <f t="shared" ca="1" si="396"/>
        <v>0</v>
      </c>
      <c r="NC112" s="557">
        <f t="shared" ca="1" si="396"/>
        <v>0</v>
      </c>
      <c r="ND112" s="557">
        <f t="shared" ca="1" si="396"/>
        <v>0</v>
      </c>
      <c r="NE112" s="557">
        <f t="shared" ca="1" si="396"/>
        <v>0</v>
      </c>
      <c r="NF112" s="557">
        <f t="shared" ca="1" si="396"/>
        <v>0</v>
      </c>
      <c r="NG112" s="557">
        <f t="shared" ca="1" si="396"/>
        <v>0</v>
      </c>
      <c r="NH112" s="557">
        <f t="shared" ca="1" si="397"/>
        <v>0</v>
      </c>
      <c r="NI112" s="557">
        <f t="shared" ca="1" si="397"/>
        <v>0</v>
      </c>
      <c r="NJ112" s="557">
        <f t="shared" ca="1" si="397"/>
        <v>0</v>
      </c>
      <c r="NK112" s="557">
        <f t="shared" ca="1" si="397"/>
        <v>0</v>
      </c>
      <c r="NL112" s="557">
        <f t="shared" ca="1" si="397"/>
        <v>0</v>
      </c>
      <c r="NM112" s="557">
        <f t="shared" ca="1" si="397"/>
        <v>0</v>
      </c>
      <c r="NN112" s="557">
        <f t="shared" ca="1" si="397"/>
        <v>0</v>
      </c>
      <c r="NO112" s="557">
        <f t="shared" ca="1" si="397"/>
        <v>0</v>
      </c>
      <c r="NP112" s="557">
        <f t="shared" ca="1" si="397"/>
        <v>0</v>
      </c>
      <c r="NQ112" s="557">
        <f t="shared" ca="1" si="397"/>
        <v>0</v>
      </c>
      <c r="NR112" s="557">
        <f t="shared" ca="1" si="398"/>
        <v>0</v>
      </c>
      <c r="NS112" s="557">
        <f t="shared" ca="1" si="398"/>
        <v>0</v>
      </c>
      <c r="NT112" s="557">
        <f t="shared" ca="1" si="398"/>
        <v>0</v>
      </c>
      <c r="NU112" s="557">
        <f t="shared" ca="1" si="398"/>
        <v>0</v>
      </c>
      <c r="NV112" s="557">
        <f t="shared" ca="1" si="398"/>
        <v>0</v>
      </c>
      <c r="NW112" s="557">
        <f t="shared" ca="1" si="398"/>
        <v>0</v>
      </c>
      <c r="NX112" s="557">
        <f t="shared" ca="1" si="398"/>
        <v>0</v>
      </c>
      <c r="NY112" s="557">
        <f t="shared" ca="1" si="398"/>
        <v>0</v>
      </c>
      <c r="NZ112" s="557">
        <f t="shared" ca="1" si="398"/>
        <v>0</v>
      </c>
      <c r="OA112" s="557">
        <f t="shared" ca="1" si="398"/>
        <v>0</v>
      </c>
      <c r="OB112" s="557">
        <f t="shared" ca="1" si="399"/>
        <v>0</v>
      </c>
      <c r="OC112" s="557">
        <f t="shared" ca="1" si="399"/>
        <v>0</v>
      </c>
      <c r="OD112" s="557">
        <f t="shared" ca="1" si="399"/>
        <v>0</v>
      </c>
      <c r="OE112" s="557">
        <f t="shared" ca="1" si="399"/>
        <v>0</v>
      </c>
      <c r="OF112" s="557">
        <f t="shared" ca="1" si="399"/>
        <v>0</v>
      </c>
      <c r="OG112" s="557">
        <f t="shared" ca="1" si="399"/>
        <v>0</v>
      </c>
      <c r="OH112" s="557">
        <f t="shared" ca="1" si="399"/>
        <v>0</v>
      </c>
      <c r="OI112" s="557">
        <f t="shared" ca="1" si="399"/>
        <v>0</v>
      </c>
      <c r="OJ112" s="557">
        <f t="shared" ca="1" si="399"/>
        <v>0</v>
      </c>
      <c r="OK112" s="557">
        <f t="shared" ca="1" si="399"/>
        <v>0</v>
      </c>
      <c r="OL112" s="557">
        <f t="shared" ca="1" si="400"/>
        <v>0</v>
      </c>
      <c r="OM112" s="557">
        <f t="shared" ca="1" si="400"/>
        <v>0</v>
      </c>
      <c r="ON112" s="557">
        <f t="shared" ca="1" si="400"/>
        <v>0</v>
      </c>
      <c r="OO112" s="557">
        <f t="shared" ca="1" si="400"/>
        <v>0</v>
      </c>
      <c r="OP112" s="557">
        <f t="shared" ca="1" si="400"/>
        <v>0</v>
      </c>
      <c r="OQ112" s="557">
        <f t="shared" ca="1" si="400"/>
        <v>0</v>
      </c>
      <c r="OR112" s="557">
        <f t="shared" ca="1" si="400"/>
        <v>0</v>
      </c>
      <c r="OS112" s="557">
        <f t="shared" ca="1" si="400"/>
        <v>0</v>
      </c>
      <c r="OT112" s="557">
        <f t="shared" ca="1" si="400"/>
        <v>0</v>
      </c>
      <c r="OU112" s="557">
        <f t="shared" ca="1" si="400"/>
        <v>0</v>
      </c>
      <c r="OV112" s="557">
        <f t="shared" ca="1" si="401"/>
        <v>0</v>
      </c>
      <c r="OW112" s="557">
        <f t="shared" ca="1" si="401"/>
        <v>0</v>
      </c>
      <c r="OX112" s="557">
        <f t="shared" ca="1" si="401"/>
        <v>0</v>
      </c>
      <c r="OY112" s="557">
        <f t="shared" ca="1" si="401"/>
        <v>0</v>
      </c>
      <c r="OZ112" s="557">
        <f t="shared" ca="1" si="401"/>
        <v>0</v>
      </c>
      <c r="PA112" s="557">
        <f t="shared" ca="1" si="401"/>
        <v>0</v>
      </c>
      <c r="PB112" s="557">
        <f t="shared" ca="1" si="401"/>
        <v>0</v>
      </c>
      <c r="PC112" s="557">
        <f t="shared" ca="1" si="401"/>
        <v>0</v>
      </c>
      <c r="PD112" s="557">
        <f t="shared" ca="1" si="401"/>
        <v>0</v>
      </c>
      <c r="PE112" s="557">
        <f t="shared" ca="1" si="401"/>
        <v>0</v>
      </c>
      <c r="PF112" s="557">
        <f t="shared" ca="1" si="402"/>
        <v>0</v>
      </c>
      <c r="PG112" s="557">
        <f t="shared" ca="1" si="402"/>
        <v>0</v>
      </c>
      <c r="PH112" s="557">
        <f t="shared" ca="1" si="402"/>
        <v>0</v>
      </c>
      <c r="PI112" s="557">
        <f t="shared" ca="1" si="402"/>
        <v>0</v>
      </c>
      <c r="PJ112" s="557">
        <f t="shared" ca="1" si="402"/>
        <v>0</v>
      </c>
      <c r="PK112" s="557">
        <f t="shared" ca="1" si="402"/>
        <v>0</v>
      </c>
      <c r="PL112" s="557">
        <f t="shared" ca="1" si="402"/>
        <v>0</v>
      </c>
      <c r="PM112" s="557">
        <f t="shared" ca="1" si="402"/>
        <v>0</v>
      </c>
      <c r="PN112" s="557">
        <f t="shared" ca="1" si="402"/>
        <v>0</v>
      </c>
      <c r="PO112" s="557">
        <f t="shared" ca="1" si="402"/>
        <v>0</v>
      </c>
      <c r="PP112" s="557">
        <f t="shared" ca="1" si="403"/>
        <v>0</v>
      </c>
      <c r="PQ112" s="557">
        <f t="shared" ca="1" si="403"/>
        <v>0</v>
      </c>
      <c r="PR112" s="557">
        <f t="shared" ca="1" si="403"/>
        <v>0</v>
      </c>
      <c r="PS112" s="557">
        <f t="shared" ca="1" si="403"/>
        <v>0</v>
      </c>
      <c r="PT112" s="557">
        <f t="shared" ca="1" si="403"/>
        <v>0</v>
      </c>
      <c r="PU112" s="557">
        <f t="shared" ca="1" si="403"/>
        <v>0</v>
      </c>
      <c r="PV112" s="557">
        <f t="shared" ca="1" si="403"/>
        <v>0</v>
      </c>
      <c r="PW112" s="557">
        <f t="shared" ca="1" si="403"/>
        <v>0</v>
      </c>
      <c r="PX112" s="557">
        <f t="shared" ca="1" si="403"/>
        <v>0</v>
      </c>
      <c r="PY112" s="557">
        <f t="shared" ca="1" si="403"/>
        <v>0</v>
      </c>
      <c r="PZ112" s="557">
        <f t="shared" ca="1" si="404"/>
        <v>0</v>
      </c>
      <c r="QA112" s="557">
        <f t="shared" ca="1" si="404"/>
        <v>0</v>
      </c>
      <c r="QB112" s="557">
        <f t="shared" ca="1" si="404"/>
        <v>0</v>
      </c>
      <c r="QC112" s="557">
        <f t="shared" ca="1" si="404"/>
        <v>0</v>
      </c>
      <c r="QD112" s="557">
        <f t="shared" ca="1" si="404"/>
        <v>0</v>
      </c>
      <c r="QE112" s="557">
        <f t="shared" ca="1" si="404"/>
        <v>0</v>
      </c>
      <c r="QF112" s="557">
        <f t="shared" ca="1" si="404"/>
        <v>0</v>
      </c>
      <c r="QG112" s="557">
        <f t="shared" ca="1" si="404"/>
        <v>0</v>
      </c>
      <c r="QH112" s="557">
        <f t="shared" ca="1" si="404"/>
        <v>0</v>
      </c>
      <c r="QI112" s="557">
        <f t="shared" ca="1" si="404"/>
        <v>0</v>
      </c>
      <c r="QJ112" s="557">
        <f t="shared" ca="1" si="405"/>
        <v>0</v>
      </c>
      <c r="QK112" s="557">
        <f t="shared" ca="1" si="405"/>
        <v>0</v>
      </c>
      <c r="QL112" s="557">
        <f t="shared" ca="1" si="405"/>
        <v>0</v>
      </c>
      <c r="QM112" s="557">
        <f t="shared" ca="1" si="405"/>
        <v>0</v>
      </c>
      <c r="QN112" s="557">
        <f t="shared" ca="1" si="405"/>
        <v>0</v>
      </c>
      <c r="QO112" s="557">
        <f t="shared" ca="1" si="405"/>
        <v>0</v>
      </c>
      <c r="QP112" s="557">
        <f t="shared" ca="1" si="405"/>
        <v>0</v>
      </c>
      <c r="QQ112" s="557">
        <f t="shared" ca="1" si="405"/>
        <v>0</v>
      </c>
      <c r="QR112" s="557">
        <f t="shared" ca="1" si="405"/>
        <v>0</v>
      </c>
      <c r="QS112" s="557">
        <f t="shared" ca="1" si="405"/>
        <v>0</v>
      </c>
      <c r="QT112" s="557">
        <f t="shared" ca="1" si="406"/>
        <v>0</v>
      </c>
      <c r="QU112" s="557">
        <f t="shared" ca="1" si="406"/>
        <v>0</v>
      </c>
      <c r="QV112" s="557">
        <f t="shared" ca="1" si="406"/>
        <v>0</v>
      </c>
      <c r="QW112" s="557">
        <f t="shared" ca="1" si="406"/>
        <v>0</v>
      </c>
      <c r="QX112" s="557">
        <f t="shared" ca="1" si="406"/>
        <v>0</v>
      </c>
      <c r="QY112" s="557">
        <f t="shared" ca="1" si="406"/>
        <v>0</v>
      </c>
      <c r="QZ112" s="557">
        <f t="shared" ca="1" si="406"/>
        <v>0</v>
      </c>
      <c r="RA112" s="557">
        <f t="shared" ca="1" si="406"/>
        <v>0</v>
      </c>
      <c r="RB112" s="557">
        <f t="shared" ca="1" si="406"/>
        <v>0</v>
      </c>
      <c r="RC112" s="557">
        <f t="shared" ca="1" si="406"/>
        <v>0</v>
      </c>
      <c r="RD112" s="557">
        <f t="shared" ca="1" si="407"/>
        <v>0</v>
      </c>
      <c r="RE112" s="557">
        <f t="shared" ca="1" si="407"/>
        <v>0</v>
      </c>
      <c r="RF112" s="557">
        <f t="shared" ca="1" si="407"/>
        <v>0</v>
      </c>
      <c r="RG112" s="557">
        <f t="shared" ca="1" si="407"/>
        <v>0</v>
      </c>
      <c r="RH112" s="557">
        <f t="shared" ca="1" si="407"/>
        <v>0</v>
      </c>
      <c r="RI112" s="557">
        <f t="shared" ca="1" si="407"/>
        <v>0</v>
      </c>
      <c r="RJ112" s="557">
        <f t="shared" ca="1" si="407"/>
        <v>0</v>
      </c>
      <c r="RK112" s="557">
        <f t="shared" ca="1" si="407"/>
        <v>0</v>
      </c>
      <c r="RL112" s="557">
        <f t="shared" ca="1" si="407"/>
        <v>0</v>
      </c>
      <c r="RM112" s="557">
        <f t="shared" ca="1" si="407"/>
        <v>0</v>
      </c>
      <c r="RN112" s="557">
        <f t="shared" ca="1" si="408"/>
        <v>0</v>
      </c>
      <c r="RO112" s="557">
        <f t="shared" ca="1" si="408"/>
        <v>0</v>
      </c>
      <c r="RP112" s="557">
        <f t="shared" ca="1" si="408"/>
        <v>0</v>
      </c>
      <c r="RQ112" s="557">
        <f t="shared" ca="1" si="408"/>
        <v>0</v>
      </c>
      <c r="RR112" s="557">
        <f t="shared" ca="1" si="408"/>
        <v>0</v>
      </c>
      <c r="RS112" s="557">
        <f t="shared" ca="1" si="408"/>
        <v>0</v>
      </c>
      <c r="RT112" s="557">
        <f t="shared" ca="1" si="408"/>
        <v>0</v>
      </c>
      <c r="RU112" s="557">
        <f t="shared" ca="1" si="408"/>
        <v>0</v>
      </c>
      <c r="RV112" s="557">
        <f t="shared" ca="1" si="408"/>
        <v>0</v>
      </c>
      <c r="RW112" s="557">
        <f t="shared" ca="1" si="408"/>
        <v>0</v>
      </c>
      <c r="RX112" s="557">
        <f t="shared" ca="1" si="409"/>
        <v>0</v>
      </c>
      <c r="RY112" s="557">
        <f t="shared" ca="1" si="409"/>
        <v>0</v>
      </c>
      <c r="RZ112" s="557">
        <f t="shared" ca="1" si="409"/>
        <v>0</v>
      </c>
      <c r="SA112" s="557">
        <f t="shared" ca="1" si="409"/>
        <v>0</v>
      </c>
      <c r="SB112" s="557">
        <f t="shared" ca="1" si="409"/>
        <v>0</v>
      </c>
      <c r="SC112" s="557">
        <f t="shared" ca="1" si="409"/>
        <v>0</v>
      </c>
      <c r="SD112" s="557">
        <f t="shared" ca="1" si="409"/>
        <v>0</v>
      </c>
      <c r="SE112" s="557">
        <f t="shared" ca="1" si="409"/>
        <v>0</v>
      </c>
      <c r="SF112" s="557">
        <f t="shared" ca="1" si="409"/>
        <v>0</v>
      </c>
      <c r="SG112" s="557">
        <f t="shared" ca="1" si="409"/>
        <v>0</v>
      </c>
      <c r="SH112" s="557">
        <f t="shared" ca="1" si="410"/>
        <v>0</v>
      </c>
      <c r="SI112" s="557">
        <f t="shared" ca="1" si="410"/>
        <v>0</v>
      </c>
      <c r="SJ112" s="557">
        <f t="shared" ca="1" si="410"/>
        <v>0</v>
      </c>
      <c r="SK112" s="557">
        <f t="shared" ca="1" si="410"/>
        <v>0</v>
      </c>
      <c r="SL112" s="557">
        <f t="shared" ca="1" si="410"/>
        <v>0</v>
      </c>
      <c r="SM112" s="557">
        <f t="shared" ca="1" si="410"/>
        <v>0</v>
      </c>
      <c r="SN112" s="557">
        <f t="shared" ca="1" si="410"/>
        <v>0</v>
      </c>
      <c r="SO112" s="557">
        <f t="shared" ca="1" si="410"/>
        <v>0</v>
      </c>
      <c r="SP112" s="557">
        <f t="shared" ca="1" si="410"/>
        <v>0</v>
      </c>
      <c r="SQ112" s="557">
        <f t="shared" ca="1" si="410"/>
        <v>0</v>
      </c>
      <c r="SR112" s="557">
        <f t="shared" ca="1" si="411"/>
        <v>0</v>
      </c>
      <c r="SS112" s="557">
        <f t="shared" ca="1" si="411"/>
        <v>0</v>
      </c>
      <c r="ST112" s="557">
        <f t="shared" ca="1" si="411"/>
        <v>0</v>
      </c>
      <c r="SU112" s="557">
        <f t="shared" ca="1" si="411"/>
        <v>0</v>
      </c>
      <c r="SV112" s="557">
        <f t="shared" ca="1" si="411"/>
        <v>0</v>
      </c>
      <c r="SW112" s="557">
        <f t="shared" ca="1" si="411"/>
        <v>0</v>
      </c>
      <c r="SX112" s="557">
        <f t="shared" ca="1" si="411"/>
        <v>0</v>
      </c>
      <c r="SY112" s="557">
        <f t="shared" ca="1" si="411"/>
        <v>0</v>
      </c>
      <c r="SZ112" s="557">
        <f t="shared" ca="1" si="411"/>
        <v>0</v>
      </c>
      <c r="TA112" s="557">
        <f t="shared" ca="1" si="411"/>
        <v>0</v>
      </c>
      <c r="TB112" s="557">
        <f t="shared" ca="1" si="412"/>
        <v>0</v>
      </c>
      <c r="TC112" s="557">
        <f t="shared" ca="1" si="412"/>
        <v>0</v>
      </c>
      <c r="TD112" s="557">
        <f t="shared" ca="1" si="412"/>
        <v>0</v>
      </c>
      <c r="TE112" s="557">
        <f t="shared" ca="1" si="412"/>
        <v>0</v>
      </c>
      <c r="TF112" s="557">
        <f t="shared" ca="1" si="412"/>
        <v>0</v>
      </c>
      <c r="TG112" s="557">
        <f t="shared" ca="1" si="412"/>
        <v>0</v>
      </c>
      <c r="TH112" s="557">
        <f t="shared" ca="1" si="412"/>
        <v>0</v>
      </c>
      <c r="TI112" s="557">
        <f t="shared" ca="1" si="412"/>
        <v>0</v>
      </c>
      <c r="TJ112" s="557">
        <f t="shared" ca="1" si="412"/>
        <v>0</v>
      </c>
      <c r="TK112" s="557">
        <f t="shared" ca="1" si="412"/>
        <v>0</v>
      </c>
      <c r="TL112" s="557">
        <f t="shared" ca="1" si="413"/>
        <v>0</v>
      </c>
      <c r="TM112" s="557">
        <f t="shared" ca="1" si="413"/>
        <v>0</v>
      </c>
      <c r="TN112" s="557">
        <f t="shared" ca="1" si="413"/>
        <v>0</v>
      </c>
      <c r="TO112" s="557">
        <f t="shared" ca="1" si="413"/>
        <v>0</v>
      </c>
      <c r="TP112" s="557">
        <f t="shared" ca="1" si="413"/>
        <v>0</v>
      </c>
      <c r="TQ112" s="557">
        <f t="shared" ca="1" si="413"/>
        <v>0</v>
      </c>
      <c r="TR112" s="557">
        <f t="shared" ca="1" si="413"/>
        <v>0</v>
      </c>
      <c r="TS112" s="557">
        <f t="shared" ca="1" si="413"/>
        <v>0</v>
      </c>
      <c r="TT112" s="557">
        <f t="shared" ca="1" si="413"/>
        <v>0</v>
      </c>
      <c r="TU112" s="557">
        <f t="shared" ca="1" si="413"/>
        <v>0</v>
      </c>
      <c r="TV112" s="557">
        <f t="shared" ca="1" si="414"/>
        <v>0</v>
      </c>
      <c r="TW112" s="557">
        <f t="shared" ca="1" si="414"/>
        <v>0</v>
      </c>
      <c r="TX112" s="557">
        <f t="shared" ca="1" si="414"/>
        <v>0</v>
      </c>
      <c r="TY112" s="557">
        <f t="shared" ca="1" si="414"/>
        <v>0</v>
      </c>
      <c r="TZ112" s="557">
        <f t="shared" ca="1" si="414"/>
        <v>0</v>
      </c>
      <c r="UA112" s="557">
        <f t="shared" ca="1" si="414"/>
        <v>0</v>
      </c>
      <c r="UB112" s="557">
        <f t="shared" ca="1" si="414"/>
        <v>0</v>
      </c>
      <c r="UC112" s="557">
        <f t="shared" ca="1" si="414"/>
        <v>0</v>
      </c>
      <c r="UD112" s="557">
        <f t="shared" ca="1" si="414"/>
        <v>0</v>
      </c>
      <c r="UE112" s="557">
        <f t="shared" ca="1" si="414"/>
        <v>0</v>
      </c>
      <c r="UF112" s="557">
        <f t="shared" ca="1" si="414"/>
        <v>0</v>
      </c>
      <c r="UG112" s="557">
        <f t="shared" ca="1" si="414"/>
        <v>0</v>
      </c>
      <c r="UH112" s="557">
        <f t="shared" ref="UH112:UW115" ca="1" si="467">IF(AND($N112=UH$10,INDEX($AR112:$AT112,1,UH$7)&lt;&gt;0,OR(UH$7&lt;&gt;1,$AD112=UH$12)),INDEX(i.LTWFeedLevels,INDEX($AR112:$AT112,1,UH$7),MOD(UH$6-1,7)+1),0)</f>
        <v>0</v>
      </c>
      <c r="UI112" s="557">
        <f t="shared" ca="1" si="467"/>
        <v>0</v>
      </c>
      <c r="UJ112" s="557">
        <f t="shared" ca="1" si="467"/>
        <v>0</v>
      </c>
      <c r="UK112" s="557">
        <f t="shared" ca="1" si="467"/>
        <v>0</v>
      </c>
      <c r="UL112" s="557">
        <f t="shared" ca="1" si="467"/>
        <v>0</v>
      </c>
      <c r="UM112" s="557">
        <f t="shared" ca="1" si="467"/>
        <v>0</v>
      </c>
      <c r="UN112" s="557">
        <f t="shared" ca="1" si="467"/>
        <v>0</v>
      </c>
      <c r="UO112" s="557">
        <f t="shared" ca="1" si="467"/>
        <v>0</v>
      </c>
      <c r="UP112" s="557">
        <f t="shared" ca="1" si="467"/>
        <v>0</v>
      </c>
      <c r="UQ112" s="557">
        <f t="shared" ca="1" si="467"/>
        <v>0</v>
      </c>
      <c r="UR112" s="557">
        <f t="shared" ca="1" si="467"/>
        <v>0</v>
      </c>
      <c r="US112" s="557">
        <f t="shared" ca="1" si="467"/>
        <v>0</v>
      </c>
      <c r="UT112" s="557">
        <f t="shared" ca="1" si="467"/>
        <v>0</v>
      </c>
      <c r="UU112" s="557">
        <f t="shared" ca="1" si="467"/>
        <v>0</v>
      </c>
      <c r="UV112" s="557">
        <f t="shared" ca="1" si="445"/>
        <v>0</v>
      </c>
      <c r="UW112" s="557">
        <f t="shared" ca="1" si="445"/>
        <v>0</v>
      </c>
      <c r="UX112" s="557">
        <f t="shared" ca="1" si="445"/>
        <v>0</v>
      </c>
      <c r="UY112" s="557">
        <f t="shared" ca="1" si="445"/>
        <v>0</v>
      </c>
      <c r="UZ112" s="557">
        <f t="shared" ca="1" si="445"/>
        <v>0</v>
      </c>
      <c r="VA112" s="557">
        <f t="shared" ca="1" si="445"/>
        <v>0</v>
      </c>
      <c r="VB112" s="557">
        <f t="shared" ca="1" si="445"/>
        <v>0</v>
      </c>
      <c r="VC112" s="557">
        <f t="shared" ca="1" si="445"/>
        <v>0</v>
      </c>
      <c r="VD112" s="557">
        <f t="shared" ca="1" si="445"/>
        <v>0</v>
      </c>
      <c r="VE112" s="557">
        <f t="shared" ca="1" si="445"/>
        <v>0</v>
      </c>
      <c r="VF112" s="557">
        <f t="shared" ca="1" si="445"/>
        <v>0</v>
      </c>
      <c r="VG112" s="557">
        <f t="shared" ca="1" si="445"/>
        <v>0</v>
      </c>
      <c r="VH112" s="557">
        <f t="shared" ca="1" si="445"/>
        <v>0</v>
      </c>
      <c r="VI112" s="557">
        <f t="shared" ca="1" si="445"/>
        <v>0</v>
      </c>
      <c r="VJ112" s="557">
        <f t="shared" ca="1" si="445"/>
        <v>0</v>
      </c>
      <c r="VK112" s="557">
        <f t="shared" ca="1" si="445"/>
        <v>0</v>
      </c>
      <c r="VL112" s="557">
        <f t="shared" ca="1" si="444"/>
        <v>0</v>
      </c>
      <c r="VM112" s="557">
        <f t="shared" ca="1" si="444"/>
        <v>0</v>
      </c>
      <c r="VN112" s="557">
        <f t="shared" ca="1" si="444"/>
        <v>0</v>
      </c>
      <c r="VO112" s="557">
        <f t="shared" ca="1" si="444"/>
        <v>0</v>
      </c>
      <c r="VP112" s="189">
        <f t="shared" ca="1" si="301"/>
        <v>0</v>
      </c>
      <c r="VQ112" s="189">
        <f t="shared" ca="1" si="301"/>
        <v>0</v>
      </c>
      <c r="VR112" s="189">
        <f t="shared" ca="1" si="301"/>
        <v>0</v>
      </c>
      <c r="VS112" s="189">
        <f t="shared" ca="1" si="301"/>
        <v>0</v>
      </c>
      <c r="VT112" s="189">
        <f t="shared" ca="1" si="301"/>
        <v>0</v>
      </c>
      <c r="VU112" s="230">
        <f t="shared" ca="1" si="302"/>
        <v>0</v>
      </c>
      <c r="VV112" s="189">
        <f t="shared" ca="1" si="303"/>
        <v>0</v>
      </c>
      <c r="VW112" s="189">
        <f t="shared" ca="1" si="303"/>
        <v>0</v>
      </c>
      <c r="VX112" s="189">
        <f t="shared" ca="1" si="303"/>
        <v>0</v>
      </c>
      <c r="VY112" s="189">
        <f t="shared" ca="1" si="303"/>
        <v>0</v>
      </c>
      <c r="VZ112" s="189">
        <f t="shared" ca="1" si="303"/>
        <v>0</v>
      </c>
      <c r="WA112" s="230">
        <f t="shared" ca="1" si="304"/>
        <v>0</v>
      </c>
      <c r="WB112" s="231">
        <f t="shared" ca="1" si="305"/>
        <v>0</v>
      </c>
      <c r="WC112" s="231">
        <f t="shared" ca="1" si="305"/>
        <v>0</v>
      </c>
      <c r="WD112" s="231">
        <f t="shared" ca="1" si="305"/>
        <v>0</v>
      </c>
      <c r="WE112" s="231">
        <f t="shared" ca="1" si="305"/>
        <v>0</v>
      </c>
      <c r="WF112" s="544">
        <f t="shared" ca="1" si="306"/>
        <v>0</v>
      </c>
      <c r="WG112" s="231">
        <f t="shared" ca="1" si="307"/>
        <v>0</v>
      </c>
      <c r="WH112" s="231">
        <f t="shared" ca="1" si="307"/>
        <v>0</v>
      </c>
      <c r="WI112" s="231">
        <f t="shared" ca="1" si="307"/>
        <v>0</v>
      </c>
      <c r="WJ112" s="231">
        <f t="shared" ca="1" si="307"/>
        <v>0</v>
      </c>
      <c r="WK112" s="544">
        <f t="shared" ca="1" si="459"/>
        <v>0</v>
      </c>
      <c r="WL112" s="544">
        <f t="shared" ca="1" si="459"/>
        <v>0</v>
      </c>
      <c r="WM112" s="544">
        <f t="shared" ca="1" si="459"/>
        <v>0</v>
      </c>
      <c r="WN112" s="544">
        <f t="shared" ca="1" si="446"/>
        <v>0</v>
      </c>
      <c r="WO112" s="544">
        <f t="shared" ca="1" si="446"/>
        <v>0</v>
      </c>
      <c r="WP112" s="544">
        <f t="shared" ca="1" si="446"/>
        <v>0</v>
      </c>
      <c r="WQ112" s="544">
        <f t="shared" ca="1" si="446"/>
        <v>0</v>
      </c>
      <c r="WR112" s="535" cm="1">
        <f t="array" aca="1" ref="WR112" ca="1">INDEX(WR$13:WR111,$B112+1,1)</f>
        <v>0</v>
      </c>
      <c r="WS112" s="411">
        <f t="shared" ca="1" si="309"/>
        <v>67</v>
      </c>
      <c r="WT112" s="18"/>
      <c r="WU112" s="535" cm="1">
        <f t="array" aca="1" ref="WU112" ca="1">INDEX(WU$13:WU111,$B112+1,1)</f>
        <v>0</v>
      </c>
      <c r="WV112" s="411">
        <f t="shared" si="310"/>
        <v>0</v>
      </c>
      <c r="WW112" s="535" cm="1">
        <f t="array" aca="1" ref="WW112" ca="1">INDEX(WW$13:WW111,$B112+1,1)</f>
        <v>0</v>
      </c>
      <c r="WX112" s="535" t="str" cm="1">
        <f t="array" aca="1" ref="WX112" ca="1">INDEX(WX$13:WX111,$B112+1,1)</f>
        <v>-</v>
      </c>
      <c r="WY112" s="535" t="str" cm="1">
        <f t="array" aca="1" ref="WY112" ca="1">INDEX(WY$13:WY111,$B112+1,1)</f>
        <v>-</v>
      </c>
      <c r="WZ112" s="535" t="str" cm="1">
        <f t="array" aca="1" ref="WZ112" ca="1">INDEX(WZ$13:WZ111,$B112+1,1)</f>
        <v>-</v>
      </c>
      <c r="XA112" s="535" t="str" cm="1">
        <f t="array" aca="1" ref="XA112" ca="1">INDEX(XA$13:XA111,$B112+1,1)</f>
        <v>-</v>
      </c>
      <c r="XB112" s="535" t="str" cm="1">
        <f t="array" aca="1" ref="XB112" ca="1">INDEX(XB$13:XB111,$B112+1,1)</f>
        <v>-</v>
      </c>
      <c r="XC112" s="535" t="str" cm="1">
        <f t="array" aca="1" ref="XC112" ca="1">INDEX(XC$13:XC111,$B112+1,1)</f>
        <v>-</v>
      </c>
      <c r="XD112" s="535" t="str" cm="1">
        <f t="array" aca="1" ref="XD112" ca="1">INDEX(XD$13:XD111,$B112+1,1)</f>
        <v>-</v>
      </c>
      <c r="XE112" s="535" t="str" cm="1">
        <f t="array" aca="1" ref="XE112" ca="1">INDEX(XE$13:XE111,$B112+1,1)</f>
        <v>-</v>
      </c>
      <c r="XF112" s="535" t="str" cm="1">
        <f t="array" aca="1" ref="XF112" ca="1">INDEX(XF$13:XF111,$B112+1,1)</f>
        <v>-</v>
      </c>
      <c r="XG112" s="535" t="str" cm="1">
        <f t="array" aca="1" ref="XG112" ca="1">INDEX(XG$13:XG111,$B112+1,1)</f>
        <v>-</v>
      </c>
      <c r="XH112" s="535" t="str" cm="1">
        <f t="array" aca="1" ref="XH112" ca="1">INDEX(XH$13:XH111,$B112+1,1)</f>
        <v>-</v>
      </c>
      <c r="XI112" s="535" t="str" cm="1">
        <f t="array" aca="1" ref="XI112" ca="1">INDEX(XI$13:XI111,$B112+1,1)</f>
        <v>-</v>
      </c>
      <c r="XJ112" s="535" t="str" cm="1">
        <f t="array" aca="1" ref="XJ112" ca="1">INDEX(XJ$13:XJ111,$B112+1,1)</f>
        <v>-</v>
      </c>
      <c r="XK112" s="535" t="str" cm="1">
        <f t="array" aca="1" ref="XK112" ca="1">INDEX(XK$13:XK111,$B112+1,1)</f>
        <v>-</v>
      </c>
      <c r="XL112" s="535" t="str" cm="1">
        <f t="array" aca="1" ref="XL112" ca="1">INDEX(XL$13:XL111,$B112+1,1)</f>
        <v>-</v>
      </c>
      <c r="XM112" s="535" t="str" cm="1">
        <f t="array" aca="1" ref="XM112" ca="1">INDEX(XM$13:XM111,$B112+1,1)</f>
        <v>-</v>
      </c>
      <c r="XN112" s="18"/>
      <c r="XO112" s="411" t="b">
        <f t="shared" ca="1" si="311"/>
        <v>0</v>
      </c>
      <c r="XP112" s="535" t="str" cm="1">
        <f t="array" aca="1" ref="XP112" ca="1">INDEX(XP$13:XP111,$B112+1,1)</f>
        <v>-</v>
      </c>
      <c r="XQ112" s="535" t="str" cm="1">
        <f t="array" aca="1" ref="XQ112" ca="1">INDEX(XQ$13:XQ111,$B112+1,1)</f>
        <v>-</v>
      </c>
      <c r="XR112" s="535" t="str" cm="1">
        <f t="array" aca="1" ref="XR112" ca="1">INDEX(XR$13:XR111,$B112+1,1)</f>
        <v>-</v>
      </c>
      <c r="XS112" s="535" t="str" cm="1">
        <f t="array" aca="1" ref="XS112" ca="1">INDEX(XS$13:XS111,$B112+1,1)</f>
        <v>-</v>
      </c>
      <c r="XT112" s="535" t="str" cm="1">
        <f t="array" aca="1" ref="XT112" ca="1">INDEX(XT$13:XT111,$B112+1,1)</f>
        <v>-</v>
      </c>
      <c r="XU112" s="535" t="str" cm="1">
        <f t="array" aca="1" ref="XU112" ca="1">INDEX(XU$13:XU111,$B112+1,1)</f>
        <v>-</v>
      </c>
      <c r="XV112" s="411">
        <f t="shared" ca="1" si="312"/>
        <v>0.35</v>
      </c>
      <c r="XW112" s="535" cm="1">
        <f t="array" aca="1" ref="XW112" ca="1">INDEX(XW$13:XW111,$B112+1,1)</f>
        <v>0</v>
      </c>
      <c r="XX112" s="535" cm="1">
        <f t="array" aca="1" ref="XX112" ca="1">INDEX(XX$13:XX111,$B112+1,1)</f>
        <v>0</v>
      </c>
      <c r="XY112" s="535" cm="1">
        <f t="array" aca="1" ref="XY112" ca="1">INDEX(XY$13:XY111,$B112+1,1)</f>
        <v>1</v>
      </c>
      <c r="XZ112" s="535" cm="1">
        <f t="array" aca="1" ref="XZ112" ca="1">INDEX(XZ$13:XZ111,$B112+1,1)</f>
        <v>0</v>
      </c>
      <c r="YA112" s="535" t="str" cm="1">
        <f t="array" aca="1" ref="YA112" ca="1">INDEX(YA$13:YA111,$B112+1,1)</f>
        <v>-</v>
      </c>
      <c r="YB112" s="545" cm="1">
        <f t="array" aca="1" ref="YB112" ca="1">INDEX(i.AgeJ,$AD112,1)</f>
        <v>0</v>
      </c>
      <c r="YC112" s="535" t="str" cm="1">
        <f t="array" aca="1" ref="YC112" ca="1">INDEX(YC$13:YC111,$B112+1,1)</f>
        <v>-</v>
      </c>
      <c r="YD112" s="411" t="str">
        <f t="shared" si="313"/>
        <v>-</v>
      </c>
      <c r="YE112" s="411" t="str">
        <f t="shared" si="313"/>
        <v>-</v>
      </c>
      <c r="YF112" s="535" t="str" cm="1">
        <f t="array" aca="1" ref="YF112" ca="1">INDEX(YF$13:YF111,$B112+1,1)</f>
        <v>-</v>
      </c>
      <c r="YG112" s="535" t="str" cm="1">
        <f t="array" aca="1" ref="YG112" ca="1">INDEX(YG$13:YG111,$B112+1,1)</f>
        <v>-</v>
      </c>
      <c r="YH112" s="535" t="str" cm="1">
        <f t="array" aca="1" ref="YH112" ca="1">INDEX(YH$13:YH111,$B112+1,1)</f>
        <v>-</v>
      </c>
      <c r="YI112" s="535" t="str" cm="1">
        <f t="array" aca="1" ref="YI112" ca="1">INDEX(YI$13:YI111,$B112+1,1)</f>
        <v>-</v>
      </c>
      <c r="YJ112" s="535" t="str" cm="1">
        <f t="array" aca="1" ref="YJ112" ca="1">INDEX(YJ$13:YJ111,$B112+1,1)</f>
        <v>-</v>
      </c>
      <c r="YK112" s="535" t="b" cm="1">
        <f t="array" aca="1" ref="YK112" ca="1">INDEX(YK$13:YK111,$B112+1,1)</f>
        <v>1</v>
      </c>
      <c r="YL112" s="535" t="str" cm="1">
        <f t="array" aca="1" ref="YL112" ca="1">INDEX(YL$13:YL111,$B112+1,1)</f>
        <v>-</v>
      </c>
      <c r="YM112" s="535" cm="1">
        <f t="array" aca="1" ref="YM112" ca="1">INDEX(YM$13:YM111,$B112+1,1)</f>
        <v>0</v>
      </c>
      <c r="YN112" s="535" cm="1">
        <f t="array" aca="1" ref="YN112" ca="1">INDEX(YN$13:YN111,$B112+1,1)</f>
        <v>0</v>
      </c>
      <c r="YO112" s="535" cm="1">
        <f t="array" aca="1" ref="YO112" ca="1">INDEX(YO$13:YO111,$B112+1,1)</f>
        <v>0</v>
      </c>
      <c r="YP112" s="18"/>
      <c r="YQ112" s="411">
        <f t="shared" si="314"/>
        <v>50</v>
      </c>
      <c r="YR112" s="411">
        <f t="shared" si="314"/>
        <v>50</v>
      </c>
      <c r="YS112" s="411">
        <f t="shared" si="314"/>
        <v>50</v>
      </c>
      <c r="YT112" s="411">
        <f t="shared" si="314"/>
        <v>50</v>
      </c>
      <c r="YU112" s="535" cm="1">
        <f t="array" aca="1" ref="YU112" ca="1">INDEX(YU$13:YU111,$B112+1,1)</f>
        <v>1</v>
      </c>
      <c r="YV112" s="535" cm="1">
        <f t="array" aca="1" ref="YV112" ca="1">INDEX(YV$13:YV111,$B112+1,1)</f>
        <v>1</v>
      </c>
      <c r="YW112" s="535" cm="1">
        <f t="array" aca="1" ref="YW112" ca="1">INDEX(YW$13:YW111,$B112+1,1)</f>
        <v>1</v>
      </c>
      <c r="YX112" s="535" cm="1">
        <f t="array" aca="1" ref="YX112" ca="1">INDEX(YX$13:YX111,$B112+1,1)</f>
        <v>1</v>
      </c>
      <c r="YY112" s="535" t="str" cm="1">
        <f t="array" aca="1" ref="YY112" ca="1">INDEX(YY$13:YY111,$B112+1,1)</f>
        <v>-</v>
      </c>
      <c r="YZ112" s="535" t="str" cm="1">
        <f t="array" aca="1" ref="YZ112" ca="1">INDEX(YZ$13:YZ111,$B112+1,1)</f>
        <v>-</v>
      </c>
      <c r="ZA112" s="535" t="str" cm="1">
        <f t="array" aca="1" ref="ZA112" ca="1">INDEX(ZA$13:ZA111,$B112+1,1)</f>
        <v>-</v>
      </c>
      <c r="ZB112" s="535" t="str" cm="1">
        <f t="array" aca="1" ref="ZB112" ca="1">INDEX(ZB$13:ZB111,$B112+1,1)</f>
        <v>-</v>
      </c>
      <c r="ZC112" s="535" t="str" cm="1">
        <f t="array" aca="1" ref="ZC112" ca="1">INDEX(ZC$13:ZC111,$B112+1,1)</f>
        <v>-</v>
      </c>
      <c r="ZD112" s="18"/>
      <c r="ZE112" s="411">
        <f t="shared" ca="1" si="315"/>
        <v>1</v>
      </c>
      <c r="ZF112" s="18"/>
      <c r="ZG112" s="535" t="str" cm="1">
        <f t="array" aca="1" ref="ZG112" ca="1">INDEX(ZG$13:ZG111,$B112+1,1)</f>
        <v>-</v>
      </c>
      <c r="ZH112" s="535" t="str" cm="1">
        <f t="array" aca="1" ref="ZH112" ca="1">INDEX(ZH$13:ZH111,$B112+1,1)</f>
        <v>-</v>
      </c>
      <c r="ZI112" s="535" t="str" cm="1">
        <f t="array" aca="1" ref="ZI112" ca="1">INDEX(ZI$13:ZI111,$B112+1,1)</f>
        <v>-</v>
      </c>
      <c r="ZJ112" s="535" t="str" cm="1">
        <f t="array" aca="1" ref="ZJ112" ca="1">INDEX(ZJ$13:ZJ111,$B112+1,1)</f>
        <v>-</v>
      </c>
      <c r="ZK112" s="535" t="str" cm="1">
        <f t="array" aca="1" ref="ZK112" ca="1">INDEX(ZK$13:ZK111,$B112+1,1)</f>
        <v>-</v>
      </c>
      <c r="ZL112" s="535" t="str" cm="1">
        <f t="array" aca="1" ref="ZL112" ca="1">INDEX(ZL$13:ZL111,$B112+1,1)</f>
        <v>-</v>
      </c>
      <c r="ZM112" s="535" t="str" cm="1">
        <f t="array" aca="1" ref="ZM112" ca="1">INDEX(ZM$13:ZM111,$B112+1,1)</f>
        <v>-</v>
      </c>
      <c r="ZN112" s="535" t="str" cm="1">
        <f t="array" aca="1" ref="ZN112" ca="1">INDEX(ZN$13:ZN111,$B112+1,1)</f>
        <v>-</v>
      </c>
      <c r="ZO112" s="543">
        <f t="shared" ca="1" si="316"/>
        <v>652</v>
      </c>
      <c r="ZP112" s="543">
        <f t="shared" ca="1" si="316"/>
        <v>686</v>
      </c>
      <c r="ZQ112" s="543">
        <f t="shared" ca="1" si="316"/>
        <v>721</v>
      </c>
      <c r="ZR112" s="459">
        <f t="shared" ca="1" si="317"/>
        <v>469</v>
      </c>
      <c r="ZS112" s="459">
        <f t="shared" ca="1" si="317"/>
        <v>504</v>
      </c>
      <c r="ZT112" s="459">
        <f t="shared" ca="1" si="317"/>
        <v>539</v>
      </c>
      <c r="ZU112" s="459">
        <f t="shared" ca="1" si="318"/>
        <v>385</v>
      </c>
      <c r="ZV112" s="459">
        <f t="shared" ca="1" si="318"/>
        <v>420</v>
      </c>
      <c r="ZW112" s="459">
        <f t="shared" ca="1" si="318"/>
        <v>455</v>
      </c>
      <c r="ZX112" s="535" t="str" cm="1">
        <f t="array" aca="1" ref="ZX112" ca="1">INDEX(ZX$13:ZX111,$B112+1,1)</f>
        <v>-</v>
      </c>
      <c r="ZY112" s="535" t="str" cm="1">
        <f t="array" aca="1" ref="ZY112" ca="1">INDEX(ZY$13:ZY111,$B112+1,1)</f>
        <v>-</v>
      </c>
      <c r="ZZ112" s="535" t="str" cm="1">
        <f t="array" aca="1" ref="ZZ112" ca="1">INDEX(ZZ$13:ZZ111,$B112+1,1)</f>
        <v>-</v>
      </c>
      <c r="AAA112" s="535" t="str" cm="1">
        <f t="array" aca="1" ref="AAA112" ca="1">INDEX(AAA$13:AAA111,$B112+1,1)</f>
        <v>-</v>
      </c>
      <c r="AAB112" s="535" t="str" cm="1">
        <f t="array" aca="1" ref="AAB112" ca="1">INDEX(AAB$13:AAB111,$B112+1,1)</f>
        <v>-</v>
      </c>
      <c r="AAC112" s="535" t="str" cm="1">
        <f t="array" aca="1" ref="AAC112" ca="1">INDEX(AAC$13:AAC111,$B112+1,1)</f>
        <v>-</v>
      </c>
      <c r="AAD112" s="535" t="str" cm="1">
        <f t="array" aca="1" ref="AAD112" ca="1">INDEX(AAD$13:AAD111,$B112+1,1)</f>
        <v>-</v>
      </c>
      <c r="AAE112" s="535" t="str" cm="1">
        <f t="array" aca="1" ref="AAE112" ca="1">INDEX(AAE$13:AAE111,$B112+1,1)</f>
        <v>-</v>
      </c>
      <c r="AAF112" s="535" t="str" cm="1">
        <f t="array" aca="1" ref="AAF112" ca="1">INDEX(AAF$13:AAF111,$B112+1,1)</f>
        <v>-</v>
      </c>
      <c r="AAG112" s="535" t="str" cm="1">
        <f t="array" aca="1" ref="AAG112" ca="1">INDEX(AAG$13:AAG111,$B112+1,1)</f>
        <v>-</v>
      </c>
      <c r="AAH112" s="535" t="str" cm="1">
        <f t="array" aca="1" ref="AAH112" ca="1">INDEX(AAH$13:AAH111,$B112+1,1)</f>
        <v>-</v>
      </c>
      <c r="AAI112" s="535" t="str" cm="1">
        <f t="array" aca="1" ref="AAI112" ca="1">INDEX(AAI$13:AAI111,$B112+1,1)</f>
        <v>-</v>
      </c>
      <c r="AAJ112" s="535" t="str" cm="1">
        <f t="array" aca="1" ref="AAJ112" ca="1">INDEX(AAJ$13:AAJ111,$B112+1,1)</f>
        <v>-</v>
      </c>
      <c r="AAK112" s="535" t="str" cm="1">
        <f t="array" aca="1" ref="AAK112" ca="1">INDEX(AAK$13:AAK111,$B112+1,1)</f>
        <v>-</v>
      </c>
      <c r="AAL112" s="535" cm="1">
        <f t="array" aca="1" ref="AAL112" ca="1">INDEX(AAL$13:AAL111,$B112+1,1)</f>
        <v>0</v>
      </c>
      <c r="AAM112" s="535" t="str" cm="1">
        <f t="array" aca="1" ref="AAM112" ca="1">INDEX(AAM$13:AAM111,$B112+1,1)</f>
        <v>-</v>
      </c>
      <c r="AAN112" s="535" t="str" cm="1">
        <f t="array" aca="1" ref="AAN112" ca="1">INDEX(AAN$13:AAN111,$B112+1,1)</f>
        <v>-</v>
      </c>
      <c r="AAO112" s="535" t="str" cm="1">
        <f t="array" aca="1" ref="AAO112" ca="1">INDEX(AAO$13:AAO111,$B112+1,1)</f>
        <v>-</v>
      </c>
      <c r="AAP112" s="535" t="str" cm="1">
        <f t="array" aca="1" ref="AAP112" ca="1">INDEX(AAP$13:AAP111,$B112+1,1)</f>
        <v>-</v>
      </c>
      <c r="AAQ112" s="535" t="str" cm="1">
        <f t="array" aca="1" ref="AAQ112" ca="1">INDEX(AAQ$13:AAQ111,$B112+1,1)</f>
        <v>-</v>
      </c>
      <c r="AAR112" s="535" cm="1">
        <f t="array" aca="1" ref="AAR112" ca="1">INDEX(AAR$13:AAR111,$B112+1,1)</f>
        <v>0</v>
      </c>
      <c r="AAS112" s="535" t="str" cm="1">
        <f t="array" aca="1" ref="AAS112" ca="1">INDEX(AAS$13:AAS111,$B112+1,1)</f>
        <v>-</v>
      </c>
      <c r="AAT112" s="535" t="str" cm="1">
        <f t="array" aca="1" ref="AAT112" ca="1">INDEX(AAT$13:AAT111,$B112+1,1)</f>
        <v>-</v>
      </c>
      <c r="AAU112" s="535" t="str" cm="1">
        <f t="array" aca="1" ref="AAU112" ca="1">INDEX(AAU$13:AAU111,$B112+1,1)</f>
        <v>-</v>
      </c>
      <c r="AAV112" s="535" cm="1">
        <f t="array" aca="1" ref="AAV112" ca="1">INDEX(AAV$13:AAV111,$B112+1,1)</f>
        <v>1</v>
      </c>
      <c r="AAW112" s="535" cm="1">
        <f t="array" aca="1" ref="AAW112" ca="1">INDEX(AAW$13:AAW111,$B112+1,1)</f>
        <v>1</v>
      </c>
      <c r="AAX112" s="535" t="str" cm="1">
        <f t="array" aca="1" ref="AAX112" ca="1">INDEX(AAX$13:AAX111,$B112+1,1)</f>
        <v>-</v>
      </c>
      <c r="AAY112" s="535" t="str" cm="1">
        <f t="array" aca="1" ref="AAY112" ca="1">INDEX(AAY$13:AAY111,$B112+1,1)</f>
        <v>-</v>
      </c>
      <c r="AAZ112" s="535" t="str" cm="1">
        <f t="array" aca="1" ref="AAZ112" ca="1">INDEX(AAZ$13:AAZ111,$B112+1,1)</f>
        <v>-</v>
      </c>
      <c r="ABA112" s="535" t="str" cm="1">
        <f t="array" aca="1" ref="ABA112" ca="1">INDEX(ABA$13:ABA111,$B112+1,1)</f>
        <v>-</v>
      </c>
      <c r="ABB112" s="535" t="str" cm="1">
        <f t="array" aca="1" ref="ABB112" ca="1">INDEX(ABB$13:ABB111,$B112+1,1)</f>
        <v>-</v>
      </c>
      <c r="ABC112" s="535" t="str" cm="1">
        <f t="array" aca="1" ref="ABC112" ca="1">INDEX(ABC$13:ABC111,$B112+1,1)</f>
        <v>-</v>
      </c>
      <c r="ABD112" s="535" t="str" cm="1">
        <f t="array" aca="1" ref="ABD112" ca="1">INDEX(ABD$13:ABD111,$B112+1,1)</f>
        <v>-</v>
      </c>
      <c r="ABE112" s="535" t="str" cm="1">
        <f t="array" aca="1" ref="ABE112" ca="1">INDEX(ABE$13:ABE111,$B112+1,1)</f>
        <v>-</v>
      </c>
      <c r="ABF112" s="535" t="str" cm="1">
        <f t="array" aca="1" ref="ABF112" ca="1">INDEX(ABF$13:ABF111,$B112+1,1)</f>
        <v>-</v>
      </c>
      <c r="ABG112" s="535" t="str" cm="1">
        <f t="array" aca="1" ref="ABG112" ca="1">INDEX(ABG$13:ABG111,$B112+1,1)</f>
        <v>-</v>
      </c>
      <c r="ABH112" s="535" t="str" cm="1">
        <f t="array" aca="1" ref="ABH112" ca="1">INDEX(ABH$13:ABH111,$B112+1,1)</f>
        <v>-</v>
      </c>
      <c r="ABI112" s="535" t="str" cm="1">
        <f t="array" aca="1" ref="ABI112" ca="1">INDEX(ABI$13:ABI111,$B112+1,1)</f>
        <v>-</v>
      </c>
      <c r="ABJ112" s="535" t="str" cm="1">
        <f t="array" aca="1" ref="ABJ112" ca="1">INDEX(ABJ$13:ABJ111,$B112+1,1)</f>
        <v>-</v>
      </c>
      <c r="ABK112" s="18"/>
      <c r="ABL112" s="545" t="str">
        <f t="shared" ca="1" si="439"/>
        <v>-</v>
      </c>
      <c r="ABM112" s="545" t="str">
        <f t="shared" ca="1" si="439"/>
        <v>-</v>
      </c>
      <c r="ABN112" s="545" t="str">
        <f t="shared" ca="1" si="439"/>
        <v>-</v>
      </c>
      <c r="ABO112" s="545" t="str">
        <f t="shared" ca="1" si="439"/>
        <v>-</v>
      </c>
      <c r="ABP112" s="545" t="str">
        <f t="shared" ca="1" si="439"/>
        <v>-</v>
      </c>
      <c r="ABQ112" s="545" t="str">
        <f t="shared" ca="1" si="417"/>
        <v>-</v>
      </c>
      <c r="ABR112" s="545" t="str">
        <f t="shared" ca="1" si="417"/>
        <v>-</v>
      </c>
      <c r="ABS112" s="545" t="str">
        <f t="shared" ca="1" si="417"/>
        <v>-</v>
      </c>
      <c r="ABT112" s="545" t="str">
        <f t="shared" ca="1" si="417"/>
        <v>-</v>
      </c>
      <c r="ABU112" s="545" t="str">
        <f t="shared" ca="1" si="417"/>
        <v>-</v>
      </c>
      <c r="ABV112" s="545" t="str">
        <f t="shared" ca="1" si="417"/>
        <v>-</v>
      </c>
      <c r="ABW112" s="545" t="str">
        <f t="shared" ca="1" si="417"/>
        <v>-</v>
      </c>
      <c r="ABX112" s="545" t="str">
        <f t="shared" ca="1" si="417"/>
        <v>-</v>
      </c>
      <c r="ABY112" s="545" t="str">
        <f t="shared" ca="1" si="417"/>
        <v>-</v>
      </c>
      <c r="ABZ112" s="545" t="str">
        <f t="shared" ca="1" si="417"/>
        <v>-</v>
      </c>
      <c r="ACA112" s="545" t="str">
        <f t="shared" ca="1" si="418"/>
        <v>-</v>
      </c>
      <c r="ACB112" s="545" t="str">
        <f t="shared" ca="1" si="418"/>
        <v>-</v>
      </c>
      <c r="ACC112" s="545" t="b">
        <f t="shared" ca="1" si="418"/>
        <v>1</v>
      </c>
      <c r="ACD112" s="545" t="str">
        <f t="shared" ca="1" si="418"/>
        <v>-</v>
      </c>
      <c r="ACE112" s="545" t="str">
        <f t="shared" ca="1" si="418"/>
        <v>-</v>
      </c>
      <c r="ACF112" s="545" t="str">
        <f t="shared" ca="1" si="418"/>
        <v>-</v>
      </c>
      <c r="ACG112" s="545" t="str">
        <f t="shared" ca="1" si="418"/>
        <v>-</v>
      </c>
      <c r="ACH112" s="545" t="str">
        <f t="shared" ca="1" si="418"/>
        <v>-</v>
      </c>
      <c r="ACI112" s="545" t="str">
        <f t="shared" ca="1" si="418"/>
        <v>-</v>
      </c>
      <c r="ACJ112" s="545" t="str">
        <f t="shared" ca="1" si="418"/>
        <v>-</v>
      </c>
      <c r="ACK112" s="545" t="str">
        <f t="shared" ca="1" si="419"/>
        <v>-</v>
      </c>
      <c r="ACL112" s="545" t="str">
        <f t="shared" ca="1" si="419"/>
        <v>-</v>
      </c>
      <c r="ACM112" s="545" t="str">
        <f t="shared" ca="1" si="419"/>
        <v>-</v>
      </c>
      <c r="ACN112" s="545" t="str">
        <f t="shared" ca="1" si="419"/>
        <v>-</v>
      </c>
      <c r="ACO112" s="545" t="str">
        <f t="shared" ca="1" si="419"/>
        <v>-</v>
      </c>
      <c r="ACP112" s="545" t="str">
        <f t="shared" ca="1" si="419"/>
        <v>-</v>
      </c>
      <c r="ACQ112" s="545" t="str">
        <f t="shared" ca="1" si="419"/>
        <v>-</v>
      </c>
      <c r="ACR112" s="545" t="str">
        <f t="shared" ca="1" si="419"/>
        <v>-</v>
      </c>
      <c r="ACS112" s="545" t="str">
        <f t="shared" ca="1" si="419"/>
        <v>-</v>
      </c>
      <c r="ACT112" s="545" t="str">
        <f t="shared" ca="1" si="419"/>
        <v>-</v>
      </c>
      <c r="ACU112" s="545" t="b">
        <f t="shared" ca="1" si="420"/>
        <v>1</v>
      </c>
      <c r="ACV112" s="545" t="str">
        <f t="shared" ca="1" si="420"/>
        <v>-</v>
      </c>
      <c r="ACW112" s="545" t="str">
        <f t="shared" ca="1" si="420"/>
        <v>-</v>
      </c>
      <c r="ACX112" s="545" t="str">
        <f t="shared" ca="1" si="420"/>
        <v>-</v>
      </c>
      <c r="ACY112" s="545" t="str">
        <f t="shared" ca="1" si="420"/>
        <v>-</v>
      </c>
      <c r="ACZ112" s="545" t="str">
        <f t="shared" ca="1" si="420"/>
        <v>-</v>
      </c>
      <c r="ADA112" s="545" t="str">
        <f t="shared" ca="1" si="420"/>
        <v>-</v>
      </c>
      <c r="ADB112" s="545" t="str">
        <f t="shared" ca="1" si="420"/>
        <v>-</v>
      </c>
      <c r="ADC112" s="545" t="str">
        <f t="shared" ca="1" si="420"/>
        <v>-</v>
      </c>
      <c r="ADD112" s="545" t="str">
        <f t="shared" ca="1" si="420"/>
        <v>-</v>
      </c>
      <c r="ADE112" s="545" t="str">
        <f t="shared" ca="1" si="421"/>
        <v>-</v>
      </c>
      <c r="ADF112" s="545" t="str">
        <f t="shared" ca="1" si="421"/>
        <v>-</v>
      </c>
      <c r="ADG112" s="545" t="str">
        <f t="shared" ca="1" si="421"/>
        <v>-</v>
      </c>
      <c r="ADH112" s="545" t="str">
        <f t="shared" ca="1" si="421"/>
        <v>-</v>
      </c>
      <c r="ADI112" s="545" t="str">
        <f t="shared" ca="1" si="421"/>
        <v>-</v>
      </c>
      <c r="ADJ112" s="545" t="str">
        <f t="shared" ca="1" si="421"/>
        <v>-</v>
      </c>
      <c r="ADK112" s="545" t="str">
        <f t="shared" ca="1" si="421"/>
        <v>-</v>
      </c>
      <c r="ADL112" s="545" t="str">
        <f t="shared" ca="1" si="421"/>
        <v>-</v>
      </c>
      <c r="ADM112" s="545" t="b">
        <f t="shared" ca="1" si="421"/>
        <v>1</v>
      </c>
      <c r="ADN112" s="545" t="str">
        <f t="shared" ca="1" si="421"/>
        <v>-</v>
      </c>
      <c r="ADO112" s="545" t="str">
        <f t="shared" ca="1" si="422"/>
        <v>-</v>
      </c>
      <c r="ADP112" s="545" t="str">
        <f t="shared" ca="1" si="422"/>
        <v>-</v>
      </c>
      <c r="ADQ112" s="545" t="str">
        <f t="shared" ca="1" si="422"/>
        <v>-</v>
      </c>
      <c r="ADR112" s="545" t="str">
        <f t="shared" ca="1" si="422"/>
        <v>-</v>
      </c>
      <c r="ADS112" s="545" t="str">
        <f t="shared" ca="1" si="422"/>
        <v>-</v>
      </c>
      <c r="ADT112" s="545" t="str">
        <f t="shared" ca="1" si="422"/>
        <v>-</v>
      </c>
      <c r="ADU112" s="545" t="str">
        <f t="shared" ca="1" si="422"/>
        <v>-</v>
      </c>
      <c r="ADV112" s="545" t="str">
        <f t="shared" ca="1" si="422"/>
        <v>-</v>
      </c>
      <c r="ADW112" s="545" t="str">
        <f t="shared" ca="1" si="422"/>
        <v>-</v>
      </c>
      <c r="ADX112" s="545" t="str">
        <f t="shared" ca="1" si="422"/>
        <v>-</v>
      </c>
      <c r="ADY112" s="545" t="str">
        <f t="shared" ca="1" si="423"/>
        <v>-</v>
      </c>
      <c r="ADZ112" s="545" t="str">
        <f t="shared" ca="1" si="423"/>
        <v>-</v>
      </c>
      <c r="AEA112" s="545" t="str">
        <f t="shared" ca="1" si="423"/>
        <v>-</v>
      </c>
      <c r="AEB112" s="545" t="str">
        <f t="shared" ca="1" si="423"/>
        <v>-</v>
      </c>
      <c r="AEC112" s="545" t="str">
        <f t="shared" ca="1" si="423"/>
        <v>-</v>
      </c>
      <c r="AED112" s="545" t="str">
        <f t="shared" ca="1" si="423"/>
        <v>-</v>
      </c>
      <c r="AEE112" s="545" t="b">
        <f t="shared" ca="1" si="423"/>
        <v>1</v>
      </c>
      <c r="AEF112" s="545" t="str">
        <f t="shared" ca="1" si="423"/>
        <v>-</v>
      </c>
      <c r="AEG112" s="545" t="str">
        <f t="shared" ca="1" si="423"/>
        <v>-</v>
      </c>
      <c r="AEH112" s="545" t="str">
        <f t="shared" ca="1" si="423"/>
        <v>-</v>
      </c>
      <c r="AEI112" s="545" t="str">
        <f t="shared" ca="1" si="424"/>
        <v>-</v>
      </c>
      <c r="AEJ112" s="545" t="str">
        <f t="shared" ca="1" si="424"/>
        <v>-</v>
      </c>
      <c r="AEK112" s="545" t="str">
        <f t="shared" ca="1" si="424"/>
        <v>-</v>
      </c>
      <c r="AEL112" s="545" t="str">
        <f t="shared" ca="1" si="424"/>
        <v>-</v>
      </c>
      <c r="AEM112" s="545" t="str">
        <f t="shared" ca="1" si="424"/>
        <v>-</v>
      </c>
      <c r="AEN112" s="545" t="str">
        <f t="shared" ca="1" si="424"/>
        <v>-</v>
      </c>
      <c r="AEO112" s="545" t="str">
        <f t="shared" ca="1" si="424"/>
        <v>-</v>
      </c>
      <c r="AEP112" s="545" t="str">
        <f t="shared" ca="1" si="424"/>
        <v>-</v>
      </c>
      <c r="AEQ112" s="545" t="str">
        <f t="shared" ca="1" si="424"/>
        <v>-</v>
      </c>
      <c r="AER112" s="545" t="str">
        <f t="shared" ca="1" si="424"/>
        <v>-</v>
      </c>
      <c r="AES112" s="545" t="str">
        <f t="shared" ca="1" si="425"/>
        <v>-</v>
      </c>
      <c r="AET112" s="545" t="str">
        <f t="shared" ca="1" si="425"/>
        <v>-</v>
      </c>
      <c r="AEU112" s="545" t="str">
        <f t="shared" ca="1" si="425"/>
        <v>-</v>
      </c>
      <c r="AEV112" s="545" t="str">
        <f t="shared" ca="1" si="425"/>
        <v>-</v>
      </c>
      <c r="AEW112" s="545" t="b">
        <f t="shared" ca="1" si="425"/>
        <v>1</v>
      </c>
      <c r="AEX112" s="535" cm="1">
        <f t="array" aca="1" ref="AEX112" ca="1">INDEX(AEX$13:AEX111,$B112+1,1)</f>
        <v>0</v>
      </c>
      <c r="AEY112" s="483">
        <v>0</v>
      </c>
    </row>
    <row r="113" spans="1:831" outlineLevel="2">
      <c r="A113" s="18">
        <f t="shared" si="221"/>
        <v>100</v>
      </c>
      <c r="B113" s="191">
        <f t="shared" ca="1" si="343"/>
        <v>51</v>
      </c>
      <c r="C113" s="458">
        <f t="shared" ca="1" si="225"/>
        <v>1200</v>
      </c>
      <c r="D113" s="119" t="str">
        <f t="shared" ca="1" si="226"/>
        <v>GSW</v>
      </c>
      <c r="E113" t="b">
        <v>0</v>
      </c>
      <c r="F113" t="b">
        <v>0</v>
      </c>
      <c r="G113" t="b">
        <f t="shared" si="447"/>
        <v>0</v>
      </c>
      <c r="H113" s="191">
        <f t="shared" ca="1" si="338"/>
        <v>49</v>
      </c>
      <c r="I113" s="535" cm="1">
        <f t="array" aca="1" ref="I113" ca="1">INDEX(I$13:I112,$B113+1,1)</f>
        <v>1</v>
      </c>
      <c r="J113" s="535" cm="1">
        <f t="array" aca="1" ref="J113" ca="1">INDEX(J$13:J112,$B113+1,1)</f>
        <v>0</v>
      </c>
      <c r="K113" s="535" cm="1">
        <f t="array" aca="1" ref="K113" ca="1">INDEX(K$13:K112,$B113+1,1)</f>
        <v>1</v>
      </c>
      <c r="L113" s="535" cm="1">
        <f t="array" aca="1" ref="L113" ca="1">INDEX(L$13:L112,$B113+1,1)</f>
        <v>2</v>
      </c>
      <c r="M113" s="535" cm="1">
        <f t="array" aca="1" ref="M113" ca="1">INDEX(M$13:M112,$B113+1,1)</f>
        <v>4</v>
      </c>
      <c r="N113" s="535" cm="1">
        <f t="array" aca="1" ref="N113" ca="1">INDEX(N$13:N112,$B113+1,1)</f>
        <v>3</v>
      </c>
      <c r="O113" s="535" cm="1">
        <f t="array" aca="1" ref="O113" ca="1">INDEX(O$13:O112,$B113+1,1)</f>
        <v>2</v>
      </c>
      <c r="P113" s="535" cm="1">
        <f t="array" aca="1" ref="P113" ca="1">INDEX(P$13:P112,$B113+1,1)</f>
        <v>0</v>
      </c>
      <c r="Q113" s="535" cm="1">
        <f t="array" aca="1" ref="Q113" ca="1">INDEX(Q$13:Q112,$B113+1,1)</f>
        <v>1</v>
      </c>
      <c r="R113" s="535" cm="1">
        <f t="array" aca="1" ref="R113" ca="1">INDEX(R$13:R112,$B113+1,1)</f>
        <v>1</v>
      </c>
      <c r="S113" s="535" cm="1">
        <f t="array" aca="1" ref="S113" ca="1">INDEX(S$13:S112,$B113+1,1)</f>
        <v>1</v>
      </c>
      <c r="T113" s="411">
        <f t="shared" ca="1" si="228"/>
        <v>2</v>
      </c>
      <c r="U113" s="411">
        <f t="shared" ca="1" si="228"/>
        <v>2</v>
      </c>
      <c r="V113" s="411">
        <f t="shared" ca="1" si="229"/>
        <v>2</v>
      </c>
      <c r="W113" s="777" t="b">
        <f t="shared" ca="1" si="230"/>
        <v>1</v>
      </c>
      <c r="X113" s="777" t="b">
        <f t="shared" ca="1" si="230"/>
        <v>1</v>
      </c>
      <c r="Y113" s="777" t="b">
        <f t="shared" ca="1" si="230"/>
        <v>1</v>
      </c>
      <c r="Z113" s="796" t="b" cm="1">
        <f t="array" aca="1" ref="Z113" ca="1">INDEX(Z$13:Z112,$B113+1,1)</f>
        <v>0</v>
      </c>
      <c r="AA113" s="411">
        <f t="shared" ca="1" si="328"/>
        <v>6</v>
      </c>
      <c r="AB113" s="411">
        <f t="shared" ca="1" si="231"/>
        <v>6</v>
      </c>
      <c r="AC113" s="535" cm="1">
        <f t="array" aca="1" ref="AC113" ca="1">INDEX(AC$13:AC112,$B113+1,1)</f>
        <v>6</v>
      </c>
      <c r="AD113" s="535" cm="1">
        <f t="array" aca="1" ref="AD113" ca="1">INDEX(AD$13:AD112,$B113+1,1)</f>
        <v>6</v>
      </c>
      <c r="AE113" s="535" cm="1">
        <f t="array" aca="1" ref="AE113" ca="1">INDEX(AE$13:AE112,$B113+1,1)</f>
        <v>0</v>
      </c>
      <c r="AF113" s="535" cm="1">
        <f t="array" aca="1" ref="AF113" ca="1">INDEX(AF$13:AF112,$B113+1,1)</f>
        <v>0</v>
      </c>
      <c r="AG113" s="535" cm="1">
        <f t="array" aca="1" ref="AG113" ca="1">INDEX(AG$13:AG112,$B113+1,1)</f>
        <v>0</v>
      </c>
      <c r="AH113" s="535" cm="1">
        <f t="array" aca="1" ref="AH113" ca="1">INDEX(AH$13:AH112,$B113+1,1)</f>
        <v>0</v>
      </c>
      <c r="AI113" s="87">
        <f t="shared" ca="1" si="350"/>
        <v>2</v>
      </c>
      <c r="AJ113" s="87">
        <f ca="1">INDEX(CHOOSE($N113,DataAutumn!i.AdultDrys,DataWinter!i.AdultDrys,DataSpring!i.AdultDrys),1,$T113)</f>
        <v>1</v>
      </c>
      <c r="AK113" s="535" cm="1">
        <f t="array" aca="1" ref="AK113" ca="1">INDEX(AK$13:AK112,$B113+1,1)</f>
        <v>2</v>
      </c>
      <c r="AL113" s="535" cm="1">
        <f t="array" aca="1" ref="AL113" ca="1">INDEX(AL$13:AL112,$B113+1,1)</f>
        <v>0</v>
      </c>
      <c r="AM113" s="535" cm="1">
        <f t="array" aca="1" ref="AM113" ca="1">INDEX(AM$13:AM112,$B113+1,1)</f>
        <v>2</v>
      </c>
      <c r="AN113" s="111"/>
      <c r="AO113" s="111"/>
      <c r="AP113" s="111"/>
      <c r="AQ113" s="111"/>
      <c r="AR113" s="111"/>
      <c r="AS113" s="111"/>
      <c r="AT113" s="111"/>
      <c r="AU113" s="111"/>
      <c r="AV113" s="111"/>
      <c r="AW113" s="111"/>
      <c r="AX113" s="111"/>
      <c r="AY113" s="111"/>
      <c r="AZ113" s="111"/>
      <c r="BA113" s="312" t="str">
        <f ca="1">LEFT(BA112,LEN($BA$57))     &amp;    TEXT($H113," 00000 ")        &amp;      INDEX(i.ModelStructure,$I113,1)    &amp;" "
&amp; $D113                &amp;    " Past" &amp; TEXT($XV113,"??0%;;??0%;    ") &amp; IF($DK113=0," SFM","")&amp;IF($DK113=1," MFM","")&amp;IF($DK113=7," Mat","")&amp;IF($DQ113=TRUE,"&amp;BBT","    ")              &amp;      " TOL"&amp;INDEX(i.TOL_Desc,1,$N113)
&amp; " Scan"&amp;$AK113       &amp;    CHOOSE($K113+1," CFS"," GFS"," NFS")
&amp; " RR"&amp;TEXT(SUM($FD113:$FE113),"+00%;-00%;    ;@")
&amp; " EL"&amp;IF($EZ113="-","_Opt",TEXT($EZ113,"000%"))
&amp; " Emptys_"&amp;CHOOSE($AI113,"Free  ","Retain","Sell  ","Single")
&amp; " ("&amp;IF(OR($ZH113,AND($ZH113="-",$DD113)),"P","E")   &amp;IF(OR($ZJ113,AND($ZJ113="-",$DE113)),"T","t")        &amp;     "_F"&amp;IF($AAG113&lt;&gt;FALSE,3,0)+COUNTIF($ZY113:$AAC113,TRUE)+COUNTIF($BV113:$BW113,"&gt;0")&amp;IF($AAE113&lt;&gt;FALSE,3,0)+COUNTIF($BV113:$BW113,"&gt;0")&amp;"N"&amp;IF($AAJ113&lt;&gt;"-",$AAJ113,$DI113)&amp;IF($AAK113&lt;&gt;"-",$AAK113,$DJ113)&amp;"L"&amp;$AAV113&amp;$AAW113&amp;")"</f>
        <v>GHG 00049 SE GSW Past 35% MFM     TOLSpr Scan2 GFS RR+01% EL000% Emptys_Retain (PT_F33N11L11)</v>
      </c>
      <c r="BB113" s="8" t="str">
        <f ca="1">IF(COUNTIF($BA$13:$BA113,$BA113)=1,"-","Dup")</f>
        <v>-</v>
      </c>
      <c r="BC113" s="18"/>
      <c r="BD113" s="535" t="str" cm="1">
        <f t="array" aca="1" ref="BD113" ca="1">INDEX(BD$13:BD112,$B113+1,1)</f>
        <v>-</v>
      </c>
      <c r="BE113" s="535" t="str" cm="1">
        <f t="array" aca="1" ref="BE113" ca="1">INDEX(BE$13:BE112,$B113+1,1)</f>
        <v>-</v>
      </c>
      <c r="BF113" s="535" t="str" cm="1">
        <f t="array" aca="1" ref="BF113" ca="1">INDEX(BF$13:BF112,$B113+1,1)</f>
        <v>-</v>
      </c>
      <c r="BG113" s="535" t="str" cm="1">
        <f t="array" aca="1" ref="BG113" ca="1">INDEX(BG$13:BG112,$B113+1,1)</f>
        <v>-</v>
      </c>
      <c r="BH113" s="535" t="str" cm="1">
        <f t="array" aca="1" ref="BH113" ca="1">INDEX(BH$13:BH112,$B113+1,1)</f>
        <v>-</v>
      </c>
      <c r="BI113" s="535" t="str" cm="1">
        <f t="array" aca="1" ref="BI113" ca="1">INDEX(BI$13:BI112,$B113+1,1)</f>
        <v>-</v>
      </c>
      <c r="BJ113" s="535" t="str" cm="1">
        <f t="array" aca="1" ref="BJ113" ca="1">INDEX(BJ$13:BJ112,$B113+1,1)</f>
        <v>-</v>
      </c>
      <c r="BK113" s="535" t="str" cm="1">
        <f t="array" aca="1" ref="BK113" ca="1">INDEX(BK$13:BK112,$B113+1,1)</f>
        <v>-</v>
      </c>
      <c r="BL113" s="535" t="str" cm="1">
        <f t="array" aca="1" ref="BL113" ca="1">INDEX(BL$13:BL112,$B113+1,1)</f>
        <v>-</v>
      </c>
      <c r="BM113" s="18"/>
      <c r="BN113" s="411" t="b">
        <f t="shared" ca="1" si="460"/>
        <v>1</v>
      </c>
      <c r="BO113" s="411" t="str">
        <f t="shared" ca="1" si="460"/>
        <v>-</v>
      </c>
      <c r="BP113" s="411" t="b">
        <f t="shared" ca="1" si="460"/>
        <v>0</v>
      </c>
      <c r="BQ113" s="411" t="str">
        <f t="shared" ca="1" si="460"/>
        <v>-</v>
      </c>
      <c r="BR113" s="411" t="str">
        <f t="shared" ca="1" si="460"/>
        <v>-</v>
      </c>
      <c r="BS113" s="411" t="str">
        <f t="shared" ca="1" si="460"/>
        <v>-</v>
      </c>
      <c r="BT113" s="411" t="str">
        <f t="shared" ca="1" si="460"/>
        <v>-</v>
      </c>
      <c r="BU113" s="411" t="str">
        <f t="shared" ca="1" si="460"/>
        <v>-</v>
      </c>
      <c r="BV113" s="411" t="str">
        <f t="shared" ca="1" si="460"/>
        <v>-</v>
      </c>
      <c r="BW113" s="411" t="str">
        <f t="shared" ca="1" si="460"/>
        <v>-</v>
      </c>
      <c r="BX113" s="411" t="str">
        <f t="shared" ca="1" si="460"/>
        <v>-</v>
      </c>
      <c r="BY113" s="411" t="str">
        <f t="shared" ca="1" si="460"/>
        <v>-</v>
      </c>
      <c r="BZ113" s="411" t="b">
        <f t="shared" ca="1" si="460"/>
        <v>0</v>
      </c>
      <c r="CA113" s="87">
        <f t="shared" ca="1" si="460"/>
        <v>0</v>
      </c>
      <c r="CB113" s="535" t="str" cm="1">
        <f t="array" aca="1" ref="CB113" ca="1">INDEX(CB$13:CB112,$B113+1,1)</f>
        <v>-</v>
      </c>
      <c r="CC113" s="535" t="str" cm="1">
        <f t="array" aca="1" ref="CC113" ca="1">INDEX(CC$13:CC112,$B113+1,1)</f>
        <v>-</v>
      </c>
      <c r="CD113" s="535" t="str" cm="1">
        <f t="array" aca="1" ref="CD113" ca="1">INDEX(CD$13:CD112,$B113+1,1)</f>
        <v>-</v>
      </c>
      <c r="CE113" s="535" t="b" cm="1">
        <f t="array" aca="1" ref="CE113" ca="1">INDEX(CE$13:CE112,$B113+1,1)</f>
        <v>1</v>
      </c>
      <c r="CF113" s="18"/>
      <c r="CG113" s="535" t="str" cm="1">
        <f t="array" aca="1" ref="CG113" ca="1">INDEX(CG$13:CG112,$B113+1,1)</f>
        <v>-</v>
      </c>
      <c r="CH113" s="411" t="str">
        <f t="shared" ca="1" si="233"/>
        <v>-</v>
      </c>
      <c r="CI113" s="411">
        <f t="shared" ca="1" si="234"/>
        <v>1</v>
      </c>
      <c r="CJ113" s="411">
        <f t="shared" ca="1" si="234"/>
        <v>1</v>
      </c>
      <c r="CK113" s="535" t="str" cm="1">
        <f t="array" aca="1" ref="CK113" ca="1">INDEX(CK$13:CK112,$B113+1,1)</f>
        <v>-</v>
      </c>
      <c r="CL113" s="535" t="str" cm="1">
        <f t="array" aca="1" ref="CL113" ca="1">INDEX(CL$13:CL112,$B113+1,1)</f>
        <v>-</v>
      </c>
      <c r="CM113" s="535" t="str" cm="1">
        <f t="array" aca="1" ref="CM113" ca="1">INDEX(CM$13:CM112,$B113+1,1)</f>
        <v>-</v>
      </c>
      <c r="CN113" s="411" t="str">
        <f t="shared" ca="1" si="235"/>
        <v>-</v>
      </c>
      <c r="CO113" s="411">
        <f t="shared" ca="1" si="236"/>
        <v>1</v>
      </c>
      <c r="CP113" s="411">
        <f t="shared" ca="1" si="236"/>
        <v>1</v>
      </c>
      <c r="CQ113" s="535" t="str" cm="1">
        <f t="array" aca="1" ref="CQ113" ca="1">INDEX(CQ$13:CQ112,$B113+1,1)</f>
        <v>-</v>
      </c>
      <c r="CR113" s="411" t="str">
        <f t="shared" ca="1" si="237"/>
        <v>-</v>
      </c>
      <c r="CS113" s="411">
        <f t="shared" ca="1" si="238"/>
        <v>1</v>
      </c>
      <c r="CT113" s="535" t="str" cm="1">
        <f t="array" aca="1" ref="CT113" ca="1">INDEX(CT$13:CT112,$B113+1,1)</f>
        <v>-</v>
      </c>
      <c r="CU113" s="535" t="str" cm="1">
        <f t="array" aca="1" ref="CU113" ca="1">INDEX(CU$13:CU112,$B113+1,1)</f>
        <v>-</v>
      </c>
      <c r="CV113" s="411">
        <f t="shared" ca="1" si="239"/>
        <v>1</v>
      </c>
      <c r="CW113" s="535" t="str" cm="1">
        <f t="array" aca="1" ref="CW113" ca="1">INDEX(CW$13:CW112,$B113+1,1)</f>
        <v>-</v>
      </c>
      <c r="CX113" s="411" t="str">
        <f t="shared" ca="1" si="240"/>
        <v>-</v>
      </c>
      <c r="CY113" s="411">
        <f t="shared" ca="1" si="241"/>
        <v>1</v>
      </c>
      <c r="CZ113" s="411">
        <f t="shared" ca="1" si="241"/>
        <v>1</v>
      </c>
      <c r="DA113" s="535" cm="1">
        <f t="array" aca="1" ref="DA113" ca="1">INDEX(DA$13:DA112,$B113+1,1)</f>
        <v>720</v>
      </c>
      <c r="DB113" s="535" cm="1">
        <f t="array" aca="1" ref="DB113" ca="1">INDEX(DB$13:DB112,$B113+1,1)</f>
        <v>720</v>
      </c>
      <c r="DC113" s="18"/>
      <c r="DD113" s="535" t="b" cm="1">
        <f t="array" aca="1" ref="DD113" ca="1">INDEX(DD$13:DD112,$B113+1,1)</f>
        <v>1</v>
      </c>
      <c r="DE113" s="535" t="b" cm="1">
        <f t="array" aca="1" ref="DE113" ca="1">INDEX(DE$13:DE112,$B113+1,1)</f>
        <v>1</v>
      </c>
      <c r="DF113" s="535" t="b" cm="1">
        <f t="array" aca="1" ref="DF113" ca="1">INDEX(DF$13:DF112,$B113+1,1)</f>
        <v>1</v>
      </c>
      <c r="DG113" s="87">
        <f t="shared" ca="1" si="329"/>
        <v>0</v>
      </c>
      <c r="DH113" s="804" cm="1">
        <f t="array" aca="1" ref="DH113" ca="1">VALUE(IFERROR(VALUE($K113),0) &amp; _xlfn.SWITCH($CD113,"-",4,$CD113) &amp; $L113 &amp; $T113 &amp; "00" &amp; $N113 &amp; $AK113 &amp; $R113 &amp; _xlfn.SWITCH($AM113,3,1,$AM113) &amp; _xlfn.SWITCH($M113,4,0,$M113) &amp; _xlfn.SWITCH($AD113,6,1,$AD113))</f>
        <v>142200321201</v>
      </c>
      <c r="DI113" s="535" cm="1">
        <f t="array" aca="1" ref="DI113" ca="1">INDEX(DI$13:DI112,$B113+1,1)</f>
        <v>1</v>
      </c>
      <c r="DJ113" s="535" cm="1">
        <f t="array" aca="1" ref="DJ113" ca="1">INDEX(DJ$13:DJ112,$B113+1,1)</f>
        <v>1</v>
      </c>
      <c r="DK113" s="411">
        <f t="shared" ca="1" si="463"/>
        <v>1</v>
      </c>
      <c r="DL113" s="411">
        <f t="shared" ca="1" si="463"/>
        <v>60</v>
      </c>
      <c r="DM113" s="411" t="str">
        <f t="shared" ca="1" si="463"/>
        <v>-</v>
      </c>
      <c r="DN113" s="411" t="str">
        <f t="shared" ca="1" si="463"/>
        <v>-</v>
      </c>
      <c r="DO113" s="411" t="str">
        <f t="shared" ca="1" si="463"/>
        <v>-</v>
      </c>
      <c r="DP113" s="411" t="str">
        <f t="shared" ca="1" si="463"/>
        <v>-</v>
      </c>
      <c r="DQ113" s="411" t="b">
        <f t="shared" ca="1" si="243"/>
        <v>0</v>
      </c>
      <c r="DR113" s="411" t="str">
        <f t="shared" ca="1" si="441"/>
        <v>-</v>
      </c>
      <c r="DS113" s="411" t="str">
        <f t="shared" ca="1" si="441"/>
        <v>-</v>
      </c>
      <c r="DT113" s="411" t="str">
        <f t="shared" ca="1" si="441"/>
        <v>-</v>
      </c>
      <c r="DU113" s="411" t="str">
        <f t="shared" ca="1" si="441"/>
        <v>-</v>
      </c>
      <c r="DV113" s="411">
        <f t="shared" ca="1" si="441"/>
        <v>500</v>
      </c>
      <c r="DW113" s="411">
        <f t="shared" ca="1" si="441"/>
        <v>500</v>
      </c>
      <c r="DX113" s="411" t="str">
        <f t="shared" ca="1" si="441"/>
        <v>-</v>
      </c>
      <c r="DY113" s="411" t="str">
        <f t="shared" ca="1" si="441"/>
        <v>-</v>
      </c>
      <c r="DZ113" s="411" t="str">
        <f t="shared" ca="1" si="441"/>
        <v>-</v>
      </c>
      <c r="EA113" s="411" t="str">
        <f t="shared" ca="1" si="441"/>
        <v>-</v>
      </c>
      <c r="EB113" s="411" t="str">
        <f t="shared" ca="1" si="441"/>
        <v>-</v>
      </c>
      <c r="EC113" s="535" cm="1">
        <f t="array" aca="1" ref="EC113" ca="1">INDEX(EC$13:EC112,$B113+1,1)</f>
        <v>0</v>
      </c>
      <c r="ED113" s="535" cm="1">
        <f t="array" aca="1" ref="ED113" ca="1">INDEX(ED$13:ED112,$B113+1,1)</f>
        <v>999999</v>
      </c>
      <c r="EE113" s="535" cm="1">
        <f t="array" aca="1" ref="EE113" ca="1">INDEX(EE$13:EE112,$B113+1,1)</f>
        <v>999999</v>
      </c>
      <c r="EF113" s="535" cm="1">
        <f t="array" aca="1" ref="EF113" ca="1">INDEX(EF$13:EF112,$B113+1,1)</f>
        <v>999999</v>
      </c>
      <c r="EG113" s="535" cm="1">
        <f t="array" aca="1" ref="EG113" ca="1">INDEX(EG$13:EG112,$B113+1,1)</f>
        <v>999999</v>
      </c>
      <c r="EH113" s="535" cm="1">
        <f t="array" aca="1" ref="EH113" ca="1">INDEX(EH$13:EH112,$B113+1,1)</f>
        <v>999999</v>
      </c>
      <c r="EI113" s="535" cm="1">
        <f t="array" aca="1" ref="EI113" ca="1">INDEX(EI$13:EI112,$B113+1,1)</f>
        <v>999999</v>
      </c>
      <c r="EJ113" s="535" cm="1">
        <f t="array" aca="1" ref="EJ113" ca="1">INDEX(EJ$13:EJ112,$B113+1,1)</f>
        <v>999999</v>
      </c>
      <c r="EK113" s="535" cm="1">
        <f t="array" aca="1" ref="EK113" ca="1">INDEX(EK$13:EK112,$B113+1,1)</f>
        <v>999999</v>
      </c>
      <c r="EL113" s="535" cm="1">
        <f t="array" aca="1" ref="EL113" ca="1">INDEX(EL$13:EL112,$B113+1,1)</f>
        <v>999999</v>
      </c>
      <c r="EM113" s="535" cm="1">
        <f t="array" aca="1" ref="EM113" ca="1">INDEX(EM$13:EM112,$B113+1,1)</f>
        <v>999999</v>
      </c>
      <c r="EN113" s="535" cm="1">
        <f t="array" aca="1" ref="EN113" ca="1">INDEX(EN$13:EN112,$B113+1,1)</f>
        <v>999999</v>
      </c>
      <c r="EO113" s="535" cm="1">
        <f t="array" aca="1" ref="EO113" ca="1">INDEX(EO$13:EO112,$B113+1,1)</f>
        <v>999999</v>
      </c>
      <c r="EP113" s="782">
        <f t="shared" ca="1" si="246"/>
        <v>0</v>
      </c>
      <c r="EQ113" s="782">
        <f t="shared" ca="1" si="246"/>
        <v>0</v>
      </c>
      <c r="ER113" s="782">
        <f t="shared" ca="1" si="246"/>
        <v>999999</v>
      </c>
      <c r="ES113" s="800" t="str">
        <f t="shared" ca="1" si="330"/>
        <v>-</v>
      </c>
      <c r="ET113" s="800" t="str">
        <f t="shared" ca="1" si="247"/>
        <v>-</v>
      </c>
      <c r="EU113" s="801" t="str">
        <f t="shared" ca="1" si="248"/>
        <v>-</v>
      </c>
      <c r="EV113" s="802" t="str">
        <f t="shared" ca="1" si="449"/>
        <v>-</v>
      </c>
      <c r="EW113" s="781">
        <f t="shared" ca="1" si="249"/>
        <v>999999</v>
      </c>
      <c r="EX113" s="779">
        <f t="shared" ca="1" si="332"/>
        <v>999999</v>
      </c>
      <c r="EY113" s="780">
        <f t="shared" ca="1" si="333"/>
        <v>999999</v>
      </c>
      <c r="EZ113" s="727" cm="1">
        <f t="array" aca="1" ref="EZ113" ca="1">INDEX(i.ELMated,$AB113+1,1)</f>
        <v>0</v>
      </c>
      <c r="FA113" s="728" cm="1">
        <f t="array" aca="1" ref="FA113" ca="1">INDEX(i.ELMatedEst,$AA113+1,$T113)</f>
        <v>0</v>
      </c>
      <c r="FB113" s="535" t="str" cm="1">
        <f t="array" aca="1" ref="FB113" ca="1">INDEX(FB$13:FB112,$B113+1,1)</f>
        <v>-</v>
      </c>
      <c r="FC113" s="535" t="str" cm="1">
        <f t="array" aca="1" ref="FC113" ca="1">INDEX(FC$13:FC112,$B113+1,1)</f>
        <v>-</v>
      </c>
      <c r="FD113" s="664">
        <f t="shared" ca="1" si="250"/>
        <v>0</v>
      </c>
      <c r="FE113" s="666">
        <f t="shared" ca="1" si="251"/>
        <v>5.0000000000000001E-3</v>
      </c>
      <c r="FF113" s="191">
        <f t="shared" ca="1" si="339"/>
        <v>0.95</v>
      </c>
      <c r="FG113" s="667">
        <f t="shared" ca="1" si="252"/>
        <v>0.12</v>
      </c>
      <c r="FH113" s="667">
        <f ca="1">INDEX(CHOOSE($N113,DataAutumn!i.EL_PropnSold,DataWinter!i.EL_PropnSold,DataSpring!i.EL_PropnSold),$AI113,$T113)*INDEX(i.ELMatedEst,$AB113+1,$T113)*i.dAdultRR_ELPropSold
+INDEX(i.dryman,($AJ113-1)*4+$AI113,FH$7)</f>
        <v>0</v>
      </c>
      <c r="FI113" s="667">
        <f ca="1">INDEX(CHOOSE($N113,DataAutumn!i.EL_PropnSold,DataWinter!i.EL_PropnSold,DataSpring!i.EL_PropnSold),$AI113,$T113)*INDEX(i.ELMatedEst,$AB113+1,$T113)*i.dAdultRR_ELPropSold
+INDEX(i.dryman,($AJ113-1)*4+$AI113,FI$7)</f>
        <v>3.125E-2</v>
      </c>
      <c r="FJ113" s="667">
        <f ca="1">INDEX(CHOOSE($N113,DataAutumn!i.EL_PropnSold,DataWinter!i.EL_PropnSold,DataSpring!i.EL_PropnSold),$AI113,$T113)*INDEX(i.ELMatedEst,$AB113+1,$T113)*i.dAdultRR_ELPropSold
+INDEX(i.dryman,($AJ113-1)*4+$AI113,FJ$7)</f>
        <v>3.125E-2</v>
      </c>
      <c r="FK113" s="667">
        <f ca="1">INDEX(CHOOSE($N113,DataAutumn!i.EL_PropnSold,DataWinter!i.EL_PropnSold,DataSpring!i.EL_PropnSold),$AI113,$T113)*INDEX(i.ELMatedEst,$AB113+1,$T113)*i.dAdultRR_ELPropSold
+INDEX(i.dryman,($AJ113-1)*4+$AI113,FK$7)</f>
        <v>3.125E-2</v>
      </c>
      <c r="FL113" s="668">
        <f ca="1">INDEX(CHOOSE($N113,DataAutumn!i.EL_PropnSold,DataWinter!i.EL_PropnSold,DataSpring!i.EL_PropnSold),$AI113,$T113)*INDEX(i.ELMatedEst,$AB113+1,$T113)*i.dAdultLSurv_ELPropSold</f>
        <v>0</v>
      </c>
      <c r="FM113" s="666" t="b">
        <f t="shared" ca="1" si="253"/>
        <v>0</v>
      </c>
      <c r="FN113" s="666" t="b">
        <f t="shared" ca="1" si="253"/>
        <v>0</v>
      </c>
      <c r="FO113" s="716" t="b">
        <f t="shared" ca="1" si="254"/>
        <v>1</v>
      </c>
      <c r="FP113" s="666" t="b">
        <f t="shared" ca="1" si="253"/>
        <v>0</v>
      </c>
      <c r="FQ113" s="668">
        <f t="shared" ca="1" si="255"/>
        <v>1</v>
      </c>
      <c r="FR113" s="669">
        <f t="shared" ca="1" si="256"/>
        <v>0</v>
      </c>
      <c r="FS113" s="670" t="b">
        <f t="shared" ca="1" si="257"/>
        <v>0</v>
      </c>
      <c r="FT113" s="665" t="b">
        <f t="shared" ca="1" si="258"/>
        <v>0</v>
      </c>
      <c r="FU113" s="411" t="b">
        <f t="shared" ca="1" si="258"/>
        <v>0</v>
      </c>
      <c r="FV113" s="411" t="b">
        <f t="shared" ca="1" si="258"/>
        <v>1</v>
      </c>
      <c r="FW113" s="87">
        <f t="shared" ca="1" si="259"/>
        <v>2</v>
      </c>
      <c r="FX113" s="87">
        <f t="shared" ca="1" si="259"/>
        <v>2</v>
      </c>
      <c r="FY113" s="411">
        <f t="shared" ca="1" si="260"/>
        <v>1</v>
      </c>
      <c r="FZ113" s="411">
        <f t="shared" ca="1" si="261"/>
        <v>1</v>
      </c>
      <c r="GA113" s="411">
        <f t="shared" ca="1" si="261"/>
        <v>1</v>
      </c>
      <c r="GB113" s="411">
        <f t="shared" ca="1" si="262"/>
        <v>1</v>
      </c>
      <c r="GC113" s="411">
        <f t="shared" ca="1" si="263"/>
        <v>0.35</v>
      </c>
      <c r="GD113" s="411" t="b">
        <f t="shared" ca="1" si="263"/>
        <v>1</v>
      </c>
      <c r="GE113" s="411" t="b">
        <f t="shared" ca="1" si="263"/>
        <v>0</v>
      </c>
      <c r="GF113" s="411" t="b">
        <f t="shared" ca="1" si="263"/>
        <v>0</v>
      </c>
      <c r="GG113" s="411" t="b">
        <f t="shared" ca="1" si="263"/>
        <v>0</v>
      </c>
      <c r="GH113" s="87">
        <f t="shared" ca="1" si="443"/>
        <v>1</v>
      </c>
      <c r="GI113" s="87">
        <f t="shared" ca="1" si="443"/>
        <v>1</v>
      </c>
      <c r="GJ113" s="87">
        <f t="shared" ca="1" si="443"/>
        <v>1</v>
      </c>
      <c r="GK113" s="87">
        <f t="shared" ca="1" si="443"/>
        <v>1</v>
      </c>
      <c r="GL113" s="87">
        <f t="shared" ca="1" si="443"/>
        <v>1</v>
      </c>
      <c r="GM113" s="87">
        <f t="shared" ca="1" si="443"/>
        <v>1</v>
      </c>
      <c r="GN113" s="87">
        <f t="shared" ca="1" si="443"/>
        <v>1</v>
      </c>
      <c r="GO113" s="87">
        <f t="shared" ca="1" si="443"/>
        <v>1</v>
      </c>
      <c r="GP113" s="535" cm="1">
        <f t="array" aca="1" ref="GP113" ca="1">INDEX(GP$13:GP112,$B113+1,1)</f>
        <v>0</v>
      </c>
      <c r="GQ113" s="535" cm="1">
        <f t="array" aca="1" ref="GQ113" ca="1">INDEX(GQ$13:GQ112,$B113+1,1)</f>
        <v>0</v>
      </c>
      <c r="GR113" s="535" cm="1">
        <f t="array" aca="1" ref="GR113" ca="1">INDEX(GR$13:GR112,$B113+1,1)</f>
        <v>0</v>
      </c>
      <c r="GS113" s="535" cm="1">
        <f t="array" aca="1" ref="GS113" ca="1">INDEX(GS$13:GS112,$B113+1,1)</f>
        <v>0</v>
      </c>
      <c r="GT113" s="411" cm="1">
        <f t="array" aca="1" ref="GT113" ca="1">INDEX(i.dse_type,1,$L113)</f>
        <v>0</v>
      </c>
      <c r="GU113" s="535" t="str" cm="1">
        <f t="array" aca="1" ref="GU113" ca="1">INDEX(GU$13:GU112,$B113+1,1)</f>
        <v>-</v>
      </c>
      <c r="GV113" s="535" t="str" cm="1">
        <f t="array" aca="1" ref="GV113" ca="1">INDEX(GV$13:GV112,$B113+1,1)</f>
        <v>-</v>
      </c>
      <c r="GW113" s="535" t="str" cm="1">
        <f t="array" aca="1" ref="GW113" ca="1">INDEX(GW$13:GW112,$B113+1,1)</f>
        <v>-</v>
      </c>
      <c r="GX113" s="18"/>
      <c r="GY113" s="535" t="str" cm="1">
        <f t="array" aca="1" ref="GY113" ca="1">INDEX(GY$13:GY112,$B113+1,1)</f>
        <v>-</v>
      </c>
      <c r="GZ113" s="535" t="str" cm="1">
        <f t="array" aca="1" ref="GZ113" ca="1">INDEX(GZ$13:GZ112,$B113+1,1)</f>
        <v>-</v>
      </c>
      <c r="HA113" s="535" t="str" cm="1">
        <f t="array" aca="1" ref="HA113" ca="1">INDEX(HA$13:HA112,$B113+1,1)</f>
        <v>-</v>
      </c>
      <c r="HB113" s="411">
        <f t="shared" si="334"/>
        <v>0</v>
      </c>
      <c r="HC113" s="535" t="str" cm="1">
        <f t="array" aca="1" ref="HC113" ca="1">INDEX(HC$13:HC112,$B113+1,1)</f>
        <v>-</v>
      </c>
      <c r="HD113" s="535" cm="1">
        <f t="array" aca="1" ref="HD113" ca="1">INDEX(HD$13:HD112,$B113+1,1)</f>
        <v>1</v>
      </c>
      <c r="HE113" s="535" cm="1">
        <f t="array" aca="1" ref="HE113" ca="1">INDEX(HE$13:HE112,$B113+1,1)</f>
        <v>1</v>
      </c>
      <c r="HF113" s="535" t="str" cm="1">
        <f t="array" aca="1" ref="HF113" ca="1">INDEX(HF$13:HF112,$B113+1,1)</f>
        <v>-</v>
      </c>
      <c r="HG113" s="535" t="str" cm="1">
        <f t="array" aca="1" ref="HG113" ca="1">INDEX(HG$13:HG112,$B113+1,1)</f>
        <v>-</v>
      </c>
      <c r="HH113" s="535" t="str" cm="1">
        <f t="array" aca="1" ref="HH113" ca="1">INDEX(HH$13:HH112,$B113+1,1)</f>
        <v>-</v>
      </c>
      <c r="HI113" s="535" t="str" cm="1">
        <f t="array" aca="1" ref="HI113" ca="1">INDEX(HI$13:HI112,$B113+1,1)</f>
        <v>-</v>
      </c>
      <c r="HJ113" s="535" t="str" cm="1">
        <f t="array" aca="1" ref="HJ113" ca="1">INDEX(HJ$13:HJ112,$B113+1,1)</f>
        <v>-</v>
      </c>
      <c r="HK113" s="535" t="str" cm="1">
        <f t="array" aca="1" ref="HK113" ca="1">INDEX(HK$13:HK112,$B113+1,1)</f>
        <v>-</v>
      </c>
      <c r="HL113" s="535" t="str" cm="1">
        <f t="array" aca="1" ref="HL113" ca="1">INDEX(HL$13:HL112,$B113+1,1)</f>
        <v>-</v>
      </c>
      <c r="HM113" s="535" t="str" cm="1">
        <f t="array" aca="1" ref="HM113" ca="1">INDEX(HM$13:HM112,$B113+1,1)</f>
        <v>-</v>
      </c>
      <c r="HN113" s="535" t="str" cm="1">
        <f t="array" aca="1" ref="HN113" ca="1">INDEX(HN$13:HN112,$B113+1,1)</f>
        <v>-</v>
      </c>
      <c r="HO113" s="535" t="str" cm="1">
        <f t="array" aca="1" ref="HO113" ca="1">INDEX(HO$13:HO112,$B113+1,1)</f>
        <v>-</v>
      </c>
      <c r="HP113" s="535" t="str" cm="1">
        <f t="array" aca="1" ref="HP113" ca="1">INDEX(HP$13:HP112,$B113+1,1)</f>
        <v>-</v>
      </c>
      <c r="HQ113" s="535" t="str" cm="1">
        <f t="array" aca="1" ref="HQ113" ca="1">INDEX(HQ$13:HQ112,$B113+1,1)</f>
        <v>-</v>
      </c>
      <c r="HR113" s="535" t="str" cm="1">
        <f t="array" aca="1" ref="HR113" ca="1">INDEX(HR$13:HR112,$B113+1,1)</f>
        <v>-</v>
      </c>
      <c r="HS113" s="535" t="str" cm="1">
        <f t="array" aca="1" ref="HS113" ca="1">INDEX(HS$13:HS112,$B113+1,1)</f>
        <v>-</v>
      </c>
      <c r="HT113" s="535" t="str" cm="1">
        <f t="array" aca="1" ref="HT113" ca="1">INDEX(HT$13:HT112,$B113+1,1)</f>
        <v>-</v>
      </c>
      <c r="HU113" s="535" t="str" cm="1">
        <f t="array" aca="1" ref="HU113" ca="1">INDEX(HU$13:HU112,$B113+1,1)</f>
        <v>-</v>
      </c>
      <c r="HV113" s="535" t="str" cm="1">
        <f t="array" aca="1" ref="HV113" ca="1">INDEX(HV$13:HV112,$B113+1,1)</f>
        <v>-</v>
      </c>
      <c r="HW113" s="535" t="str" cm="1">
        <f t="array" aca="1" ref="HW113" ca="1">INDEX(HW$13:HW112,$B113+1,1)</f>
        <v>-</v>
      </c>
      <c r="HX113" s="535" t="str" cm="1">
        <f t="array" aca="1" ref="HX113" ca="1">INDEX(HX$13:HX112,$B113+1,1)</f>
        <v>-</v>
      </c>
      <c r="HY113" s="535" t="str" cm="1">
        <f t="array" aca="1" ref="HY113" ca="1">INDEX(HY$13:HY112,$B113+1,1)</f>
        <v>-</v>
      </c>
      <c r="HZ113" s="535" t="str" cm="1">
        <f t="array" aca="1" ref="HZ113" ca="1">INDEX(HZ$13:HZ112,$B113+1,1)</f>
        <v>-</v>
      </c>
      <c r="IA113" s="535" cm="1">
        <f t="array" aca="1" ref="IA113" ca="1">INDEX(IA$13:IA112,$B113+1,1)</f>
        <v>0</v>
      </c>
      <c r="IB113" s="535" t="str" cm="1">
        <f t="array" aca="1" ref="IB113" ca="1">INDEX(IB$13:IB112,$B113+1,1)</f>
        <v>-</v>
      </c>
      <c r="IC113" s="535" cm="1">
        <f t="array" aca="1" ref="IC113" ca="1">INDEX(IC$13:IC112,$B113+1,1)</f>
        <v>1</v>
      </c>
      <c r="ID113" s="727">
        <f t="shared" si="265"/>
        <v>0</v>
      </c>
      <c r="IE113" s="727">
        <f t="shared" si="265"/>
        <v>0</v>
      </c>
      <c r="IF113" s="727">
        <f t="shared" si="265"/>
        <v>0</v>
      </c>
      <c r="IG113" s="727">
        <f t="shared" si="266"/>
        <v>0</v>
      </c>
      <c r="IH113" s="727">
        <f t="shared" si="266"/>
        <v>0</v>
      </c>
      <c r="II113" s="727">
        <f t="shared" si="266"/>
        <v>0</v>
      </c>
      <c r="IJ113" s="535" cm="1">
        <f t="array" aca="1" ref="IJ113" ca="1">INDEX(IJ$13:IJ112,$B113+1,1)</f>
        <v>0</v>
      </c>
      <c r="IK113" s="727">
        <f t="shared" si="267"/>
        <v>1</v>
      </c>
      <c r="IL113" s="727">
        <f t="shared" si="267"/>
        <v>0</v>
      </c>
      <c r="IM113" s="727">
        <f t="shared" si="267"/>
        <v>0</v>
      </c>
      <c r="IN113" s="727">
        <f t="shared" si="267"/>
        <v>0</v>
      </c>
      <c r="IO113" s="535" cm="1">
        <f t="array" aca="1" ref="IO113" ca="1">INDEX(IO$13:IO112,$B113+1,1)</f>
        <v>0</v>
      </c>
      <c r="IP113" s="727">
        <f t="shared" si="267"/>
        <v>0</v>
      </c>
      <c r="IQ113" s="18"/>
      <c r="IR113" s="535" t="str" cm="1">
        <f t="array" aca="1" ref="IR113" ca="1">INDEX(IR$13:IR112,$B113+1,1)</f>
        <v>-</v>
      </c>
      <c r="IS113" s="535" t="str" cm="1">
        <f t="array" aca="1" ref="IS113" ca="1">INDEX(IS$13:IS112,$B113+1,1)</f>
        <v>-</v>
      </c>
      <c r="IT113" s="535" t="str" cm="1">
        <f t="array" aca="1" ref="IT113" ca="1">INDEX(IT$13:IT112,$B113+1,1)</f>
        <v>-</v>
      </c>
      <c r="IU113" s="535" t="str" cm="1">
        <f t="array" aca="1" ref="IU113" ca="1">INDEX(IU$13:IU112,$B113+1,1)</f>
        <v>-</v>
      </c>
      <c r="IV113" s="535" t="str" cm="1">
        <f t="array" aca="1" ref="IV113" ca="1">INDEX(IV$13:IV112,$B113+1,1)</f>
        <v>-</v>
      </c>
      <c r="IW113" s="535" t="str" cm="1">
        <f t="array" aca="1" ref="IW113" ca="1">INDEX(IW$13:IW112,$B113+1,1)</f>
        <v>-</v>
      </c>
      <c r="IX113" s="535" t="str" cm="1">
        <f t="array" aca="1" ref="IX113" ca="1">INDEX(IX$13:IX112,$B113+1,1)</f>
        <v>-</v>
      </c>
      <c r="IY113" s="535" t="str" cm="1">
        <f t="array" aca="1" ref="IY113" ca="1">INDEX(IY$13:IY112,$B113+1,1)</f>
        <v>-</v>
      </c>
      <c r="IZ113" s="535" t="str" cm="1">
        <f t="array" aca="1" ref="IZ113" ca="1">INDEX(IZ$13:IZ112,$B113+1,1)</f>
        <v>-</v>
      </c>
      <c r="JA113" s="535" t="str" cm="1">
        <f t="array" aca="1" ref="JA113" ca="1">INDEX(JA$13:JA112,$B113+1,1)</f>
        <v>-</v>
      </c>
      <c r="JB113" s="535" t="str" cm="1">
        <f t="array" aca="1" ref="JB113" ca="1">INDEX(JB$13:JB112,$B113+1,1)</f>
        <v>-</v>
      </c>
      <c r="JC113" s="535" t="str" cm="1">
        <f t="array" aca="1" ref="JC113" ca="1">INDEX(JC$13:JC112,$B113+1,1)</f>
        <v>-</v>
      </c>
      <c r="JD113" s="535" t="str" cm="1">
        <f t="array" aca="1" ref="JD113" ca="1">INDEX(JD$13:JD112,$B113+1,1)</f>
        <v>-</v>
      </c>
      <c r="JE113" s="535" t="str" cm="1">
        <f t="array" aca="1" ref="JE113" ca="1">INDEX(JE$13:JE112,$B113+1,1)</f>
        <v>-</v>
      </c>
      <c r="JF113" s="535" t="str" cm="1">
        <f t="array" aca="1" ref="JF113" ca="1">INDEX(JF$13:JF112,$B113+1,1)</f>
        <v>-</v>
      </c>
      <c r="JG113" s="535" t="str" cm="1">
        <f t="array" aca="1" ref="JG113" ca="1">INDEX(JG$13:JG112,$B113+1,1)</f>
        <v>-</v>
      </c>
      <c r="JH113" s="535" cm="1">
        <f t="array" aca="1" ref="JH113" ca="1">INDEX(JH$13:JH112,$B113+1,1)</f>
        <v>0</v>
      </c>
      <c r="JI113" s="535" cm="1">
        <f t="array" aca="1" ref="JI113" ca="1">INDEX(JI$13:JI112,$B113+1,1)</f>
        <v>0</v>
      </c>
      <c r="JJ113" s="545" cm="1">
        <f t="array" aca="1" ref="JJ113" ca="1">IF(AND($N113=JJ$10,$AS113&lt;&gt;0),INDEX(i.LTWFeedLevels,$AS113,12),0)</f>
        <v>0</v>
      </c>
      <c r="JK113" s="630" cm="1">
        <f t="array" aca="1" ref="JK113" ca="1">IF(AND($N113=JK$10,$AT113&lt;&gt;0),INDEX(i.LTWFeedLevels,$AT113,12),0)</f>
        <v>0</v>
      </c>
      <c r="JL113" s="457">
        <f t="shared" ca="1" si="450"/>
        <v>0</v>
      </c>
      <c r="JM113" s="457">
        <f t="shared" ca="1" si="451"/>
        <v>0</v>
      </c>
      <c r="JN113" s="457">
        <f t="shared" ca="1" si="452"/>
        <v>0</v>
      </c>
      <c r="JO113" s="545" cm="1">
        <f t="array" aca="1" ref="JO113" ca="1">IF(AND($N113=JO$10,$AS113&lt;&gt;0),INDEX(i.LTWFeedLevels,$AS113,12),0)</f>
        <v>0</v>
      </c>
      <c r="JP113" s="630" cm="1">
        <f t="array" aca="1" ref="JP113" ca="1">IF(AND($N113=JP$10,$AT113&lt;&gt;0),INDEX(i.LTWFeedLevels,$AT113,12),0)</f>
        <v>0</v>
      </c>
      <c r="JQ113" s="457">
        <f t="shared" ca="1" si="453"/>
        <v>0</v>
      </c>
      <c r="JR113" s="457">
        <f t="shared" ca="1" si="454"/>
        <v>0</v>
      </c>
      <c r="JS113" s="457">
        <f t="shared" ca="1" si="455"/>
        <v>0</v>
      </c>
      <c r="JT113" s="545" cm="1">
        <f t="array" aca="1" ref="JT113" ca="1">IF(AND($N113=JT$10,$AS113&lt;&gt;0),INDEX(i.LTWFeedLevels,$AS113,12),0)</f>
        <v>0</v>
      </c>
      <c r="JU113" s="630" cm="1">
        <f t="array" aca="1" ref="JU113" ca="1">IF(AND($N113=JU$10,$AT113&lt;&gt;0),INDEX(i.LTWFeedLevels,$AT113,12),0)</f>
        <v>0</v>
      </c>
      <c r="JV113" s="457">
        <f t="shared" ca="1" si="456"/>
        <v>0</v>
      </c>
      <c r="JW113" s="457">
        <f t="shared" ca="1" si="457"/>
        <v>0</v>
      </c>
      <c r="JX113" s="457">
        <f t="shared" ca="1" si="458"/>
        <v>0</v>
      </c>
      <c r="JY113" s="189">
        <f t="shared" ca="1" si="437"/>
        <v>0</v>
      </c>
      <c r="JZ113" s="189">
        <f t="shared" ca="1" si="437"/>
        <v>0</v>
      </c>
      <c r="KA113" s="189">
        <f t="shared" ca="1" si="437"/>
        <v>0</v>
      </c>
      <c r="KB113" s="189">
        <f t="shared" ca="1" si="437"/>
        <v>0</v>
      </c>
      <c r="KC113" s="189">
        <f t="shared" ca="1" si="437"/>
        <v>0</v>
      </c>
      <c r="KD113" s="189">
        <f t="shared" ca="1" si="391"/>
        <v>0</v>
      </c>
      <c r="KE113" s="189">
        <f t="shared" ca="1" si="391"/>
        <v>0</v>
      </c>
      <c r="KF113" s="189">
        <f t="shared" ca="1" si="391"/>
        <v>0</v>
      </c>
      <c r="KG113" s="189">
        <f t="shared" ca="1" si="391"/>
        <v>0</v>
      </c>
      <c r="KH113" s="189">
        <f t="shared" ca="1" si="391"/>
        <v>0</v>
      </c>
      <c r="KI113" s="189">
        <f t="shared" ca="1" si="391"/>
        <v>0</v>
      </c>
      <c r="KJ113" s="189">
        <f t="shared" ca="1" si="391"/>
        <v>0</v>
      </c>
      <c r="KK113" s="189">
        <f t="shared" ca="1" si="391"/>
        <v>0</v>
      </c>
      <c r="KL113" s="189">
        <f t="shared" ca="1" si="391"/>
        <v>0</v>
      </c>
      <c r="KM113" s="189">
        <f t="shared" ca="1" si="391"/>
        <v>0</v>
      </c>
      <c r="KN113" s="189">
        <f t="shared" ca="1" si="392"/>
        <v>0</v>
      </c>
      <c r="KO113" s="189">
        <f t="shared" ca="1" si="392"/>
        <v>0</v>
      </c>
      <c r="KP113" s="189">
        <f t="shared" ca="1" si="392"/>
        <v>0</v>
      </c>
      <c r="KQ113" s="189">
        <f t="shared" ca="1" si="392"/>
        <v>0</v>
      </c>
      <c r="KR113" s="189">
        <f t="shared" ca="1" si="392"/>
        <v>0</v>
      </c>
      <c r="KS113" s="189">
        <f t="shared" ca="1" si="392"/>
        <v>0</v>
      </c>
      <c r="KT113" s="189">
        <f t="shared" ca="1" si="392"/>
        <v>0</v>
      </c>
      <c r="KU113" s="189">
        <f t="shared" ca="1" si="392"/>
        <v>0</v>
      </c>
      <c r="KV113" s="189">
        <f t="shared" ca="1" si="392"/>
        <v>0</v>
      </c>
      <c r="KW113" s="189">
        <f t="shared" ca="1" si="392"/>
        <v>0</v>
      </c>
      <c r="KX113" s="189">
        <f t="shared" ca="1" si="393"/>
        <v>0</v>
      </c>
      <c r="KY113" s="189">
        <f t="shared" ca="1" si="393"/>
        <v>0</v>
      </c>
      <c r="KZ113" s="189">
        <f t="shared" ca="1" si="393"/>
        <v>0</v>
      </c>
      <c r="LA113" s="189">
        <f t="shared" ca="1" si="393"/>
        <v>0</v>
      </c>
      <c r="LB113" s="189">
        <f t="shared" ca="1" si="393"/>
        <v>0</v>
      </c>
      <c r="LC113" s="189">
        <f t="shared" ca="1" si="393"/>
        <v>0</v>
      </c>
      <c r="LD113" s="189">
        <f t="shared" ca="1" si="393"/>
        <v>0</v>
      </c>
      <c r="LE113" s="189">
        <f t="shared" ca="1" si="393"/>
        <v>0</v>
      </c>
      <c r="LF113" s="189">
        <f t="shared" ca="1" si="393"/>
        <v>0</v>
      </c>
      <c r="LG113" s="189">
        <f t="shared" ca="1" si="393"/>
        <v>0</v>
      </c>
      <c r="LH113" s="189">
        <f t="shared" ca="1" si="393"/>
        <v>0</v>
      </c>
      <c r="LI113" s="189">
        <f t="shared" ca="1" si="393"/>
        <v>0</v>
      </c>
      <c r="LJ113" s="189">
        <f t="shared" ca="1" si="393"/>
        <v>0</v>
      </c>
      <c r="LK113" s="189">
        <f t="shared" ca="1" si="393"/>
        <v>0</v>
      </c>
      <c r="LL113" s="189">
        <f t="shared" ref="LL113:LQ115" ca="1" si="468">IF(AND($N113=LL$10,$AD113=LL$12),INDEX(i.FS_Strategy,INDEX($AE113:$AH113,1,LL$7)+1,LL$6),0)</f>
        <v>0</v>
      </c>
      <c r="LM113" s="189">
        <f t="shared" ca="1" si="468"/>
        <v>0</v>
      </c>
      <c r="LN113" s="189">
        <f t="shared" ca="1" si="468"/>
        <v>0</v>
      </c>
      <c r="LO113" s="189">
        <f t="shared" ca="1" si="468"/>
        <v>0</v>
      </c>
      <c r="LP113" s="189">
        <f t="shared" ca="1" si="468"/>
        <v>0</v>
      </c>
      <c r="LQ113" s="189">
        <f t="shared" ca="1" si="468"/>
        <v>0</v>
      </c>
      <c r="LR113" s="189">
        <f t="shared" ca="1" si="465"/>
        <v>0</v>
      </c>
      <c r="LS113" s="189">
        <f t="shared" ca="1" si="465"/>
        <v>0</v>
      </c>
      <c r="LT113" s="189">
        <f t="shared" ca="1" si="465"/>
        <v>0</v>
      </c>
      <c r="LU113" s="189">
        <f t="shared" ca="1" si="465"/>
        <v>0</v>
      </c>
      <c r="LV113" s="189">
        <f t="shared" ca="1" si="465"/>
        <v>0</v>
      </c>
      <c r="LW113" s="189">
        <f t="shared" ca="1" si="465"/>
        <v>0</v>
      </c>
      <c r="LX113" s="189">
        <f t="shared" ca="1" si="465"/>
        <v>0</v>
      </c>
      <c r="LY113" s="189">
        <f t="shared" ca="1" si="465"/>
        <v>0</v>
      </c>
      <c r="LZ113" s="189">
        <f t="shared" ca="1" si="465"/>
        <v>0</v>
      </c>
      <c r="MA113" s="189">
        <f t="shared" ca="1" si="465"/>
        <v>0</v>
      </c>
      <c r="MB113" s="189">
        <f t="shared" ca="1" si="465"/>
        <v>0</v>
      </c>
      <c r="MC113" s="189">
        <f t="shared" ca="1" si="465"/>
        <v>0</v>
      </c>
      <c r="MD113" s="189">
        <f t="shared" ca="1" si="465"/>
        <v>0</v>
      </c>
      <c r="ME113" s="189">
        <f t="shared" ca="1" si="465"/>
        <v>0</v>
      </c>
      <c r="MF113" s="189">
        <f t="shared" ca="1" si="465"/>
        <v>0</v>
      </c>
      <c r="MG113" s="189">
        <f t="shared" ca="1" si="390"/>
        <v>0</v>
      </c>
      <c r="MH113" s="189">
        <f t="shared" ca="1" si="390"/>
        <v>0</v>
      </c>
      <c r="MI113" s="189">
        <f t="shared" ca="1" si="390"/>
        <v>0</v>
      </c>
      <c r="MJ113" s="189">
        <f t="shared" ca="1" si="390"/>
        <v>0</v>
      </c>
      <c r="MK113" s="189">
        <f t="shared" ca="1" si="390"/>
        <v>0</v>
      </c>
      <c r="ML113" s="189">
        <f t="shared" ca="1" si="390"/>
        <v>0</v>
      </c>
      <c r="MM113" s="189">
        <f t="shared" ca="1" si="390"/>
        <v>0</v>
      </c>
      <c r="MN113" s="189">
        <f t="shared" ca="1" si="390"/>
        <v>0</v>
      </c>
      <c r="MO113" s="189">
        <f t="shared" ca="1" si="390"/>
        <v>0</v>
      </c>
      <c r="MP113" s="189">
        <f t="shared" ca="1" si="388"/>
        <v>0</v>
      </c>
      <c r="MQ113" s="189">
        <f t="shared" ca="1" si="388"/>
        <v>0</v>
      </c>
      <c r="MR113" s="189">
        <f t="shared" ca="1" si="388"/>
        <v>0</v>
      </c>
      <c r="MS113" s="557">
        <f t="shared" ca="1" si="438"/>
        <v>0</v>
      </c>
      <c r="MT113" s="557">
        <f t="shared" ca="1" si="438"/>
        <v>0</v>
      </c>
      <c r="MU113" s="557">
        <f t="shared" ca="1" si="438"/>
        <v>0</v>
      </c>
      <c r="MV113" s="557">
        <f t="shared" ca="1" si="438"/>
        <v>0</v>
      </c>
      <c r="MW113" s="557">
        <f t="shared" ca="1" si="438"/>
        <v>0</v>
      </c>
      <c r="MX113" s="557">
        <f t="shared" ca="1" si="396"/>
        <v>0</v>
      </c>
      <c r="MY113" s="557">
        <f t="shared" ca="1" si="396"/>
        <v>0</v>
      </c>
      <c r="MZ113" s="557">
        <f t="shared" ca="1" si="396"/>
        <v>0</v>
      </c>
      <c r="NA113" s="557">
        <f t="shared" ca="1" si="396"/>
        <v>0</v>
      </c>
      <c r="NB113" s="557">
        <f t="shared" ca="1" si="396"/>
        <v>0</v>
      </c>
      <c r="NC113" s="557">
        <f t="shared" ca="1" si="396"/>
        <v>0</v>
      </c>
      <c r="ND113" s="557">
        <f t="shared" ca="1" si="396"/>
        <v>0</v>
      </c>
      <c r="NE113" s="557">
        <f t="shared" ca="1" si="396"/>
        <v>0</v>
      </c>
      <c r="NF113" s="557">
        <f t="shared" ca="1" si="396"/>
        <v>0</v>
      </c>
      <c r="NG113" s="557">
        <f t="shared" ca="1" si="396"/>
        <v>0</v>
      </c>
      <c r="NH113" s="557">
        <f t="shared" ca="1" si="397"/>
        <v>0</v>
      </c>
      <c r="NI113" s="557">
        <f t="shared" ca="1" si="397"/>
        <v>0</v>
      </c>
      <c r="NJ113" s="557">
        <f t="shared" ca="1" si="397"/>
        <v>0</v>
      </c>
      <c r="NK113" s="557">
        <f t="shared" ca="1" si="397"/>
        <v>0</v>
      </c>
      <c r="NL113" s="557">
        <f t="shared" ca="1" si="397"/>
        <v>0</v>
      </c>
      <c r="NM113" s="557">
        <f t="shared" ca="1" si="397"/>
        <v>0</v>
      </c>
      <c r="NN113" s="557">
        <f t="shared" ca="1" si="397"/>
        <v>0</v>
      </c>
      <c r="NO113" s="557">
        <f t="shared" ca="1" si="397"/>
        <v>0</v>
      </c>
      <c r="NP113" s="557">
        <f t="shared" ca="1" si="397"/>
        <v>0</v>
      </c>
      <c r="NQ113" s="557">
        <f t="shared" ca="1" si="397"/>
        <v>0</v>
      </c>
      <c r="NR113" s="557">
        <f t="shared" ca="1" si="398"/>
        <v>0</v>
      </c>
      <c r="NS113" s="557">
        <f t="shared" ca="1" si="398"/>
        <v>0</v>
      </c>
      <c r="NT113" s="557">
        <f t="shared" ca="1" si="398"/>
        <v>0</v>
      </c>
      <c r="NU113" s="557">
        <f t="shared" ca="1" si="398"/>
        <v>0</v>
      </c>
      <c r="NV113" s="557">
        <f t="shared" ca="1" si="398"/>
        <v>0</v>
      </c>
      <c r="NW113" s="557">
        <f t="shared" ca="1" si="398"/>
        <v>0</v>
      </c>
      <c r="NX113" s="557">
        <f t="shared" ca="1" si="398"/>
        <v>0</v>
      </c>
      <c r="NY113" s="557">
        <f t="shared" ca="1" si="398"/>
        <v>0</v>
      </c>
      <c r="NZ113" s="557">
        <f t="shared" ca="1" si="398"/>
        <v>0</v>
      </c>
      <c r="OA113" s="557">
        <f t="shared" ca="1" si="398"/>
        <v>0</v>
      </c>
      <c r="OB113" s="557">
        <f t="shared" ca="1" si="399"/>
        <v>0</v>
      </c>
      <c r="OC113" s="557">
        <f t="shared" ca="1" si="399"/>
        <v>0</v>
      </c>
      <c r="OD113" s="557">
        <f t="shared" ca="1" si="399"/>
        <v>0</v>
      </c>
      <c r="OE113" s="557">
        <f t="shared" ca="1" si="399"/>
        <v>0</v>
      </c>
      <c r="OF113" s="557">
        <f t="shared" ca="1" si="399"/>
        <v>0</v>
      </c>
      <c r="OG113" s="557">
        <f t="shared" ca="1" si="399"/>
        <v>0</v>
      </c>
      <c r="OH113" s="557">
        <f t="shared" ca="1" si="399"/>
        <v>0</v>
      </c>
      <c r="OI113" s="557">
        <f t="shared" ca="1" si="399"/>
        <v>0</v>
      </c>
      <c r="OJ113" s="557">
        <f t="shared" ca="1" si="399"/>
        <v>0</v>
      </c>
      <c r="OK113" s="557">
        <f t="shared" ca="1" si="399"/>
        <v>0</v>
      </c>
      <c r="OL113" s="557">
        <f t="shared" ca="1" si="400"/>
        <v>0</v>
      </c>
      <c r="OM113" s="557">
        <f t="shared" ca="1" si="400"/>
        <v>0</v>
      </c>
      <c r="ON113" s="557">
        <f t="shared" ca="1" si="400"/>
        <v>0</v>
      </c>
      <c r="OO113" s="557">
        <f t="shared" ca="1" si="400"/>
        <v>0</v>
      </c>
      <c r="OP113" s="557">
        <f t="shared" ca="1" si="400"/>
        <v>0</v>
      </c>
      <c r="OQ113" s="557">
        <f t="shared" ca="1" si="400"/>
        <v>0</v>
      </c>
      <c r="OR113" s="557">
        <f t="shared" ca="1" si="400"/>
        <v>0</v>
      </c>
      <c r="OS113" s="557">
        <f t="shared" ca="1" si="400"/>
        <v>0</v>
      </c>
      <c r="OT113" s="557">
        <f t="shared" ca="1" si="400"/>
        <v>0</v>
      </c>
      <c r="OU113" s="557">
        <f t="shared" ca="1" si="400"/>
        <v>0</v>
      </c>
      <c r="OV113" s="557">
        <f t="shared" ca="1" si="401"/>
        <v>0</v>
      </c>
      <c r="OW113" s="557">
        <f t="shared" ca="1" si="401"/>
        <v>0</v>
      </c>
      <c r="OX113" s="557">
        <f t="shared" ca="1" si="401"/>
        <v>0</v>
      </c>
      <c r="OY113" s="557">
        <f t="shared" ca="1" si="401"/>
        <v>0</v>
      </c>
      <c r="OZ113" s="557">
        <f t="shared" ca="1" si="401"/>
        <v>0</v>
      </c>
      <c r="PA113" s="557">
        <f t="shared" ca="1" si="401"/>
        <v>0</v>
      </c>
      <c r="PB113" s="557">
        <f t="shared" ca="1" si="401"/>
        <v>0</v>
      </c>
      <c r="PC113" s="557">
        <f t="shared" ca="1" si="401"/>
        <v>0</v>
      </c>
      <c r="PD113" s="557">
        <f t="shared" ca="1" si="401"/>
        <v>0</v>
      </c>
      <c r="PE113" s="557">
        <f t="shared" ca="1" si="401"/>
        <v>0</v>
      </c>
      <c r="PF113" s="557">
        <f t="shared" ca="1" si="402"/>
        <v>0</v>
      </c>
      <c r="PG113" s="557">
        <f t="shared" ca="1" si="402"/>
        <v>0</v>
      </c>
      <c r="PH113" s="557">
        <f t="shared" ca="1" si="402"/>
        <v>0</v>
      </c>
      <c r="PI113" s="557">
        <f t="shared" ca="1" si="402"/>
        <v>0</v>
      </c>
      <c r="PJ113" s="557">
        <f t="shared" ca="1" si="402"/>
        <v>0</v>
      </c>
      <c r="PK113" s="557">
        <f t="shared" ca="1" si="402"/>
        <v>0</v>
      </c>
      <c r="PL113" s="557">
        <f t="shared" ca="1" si="402"/>
        <v>0</v>
      </c>
      <c r="PM113" s="557">
        <f t="shared" ca="1" si="402"/>
        <v>0</v>
      </c>
      <c r="PN113" s="557">
        <f t="shared" ca="1" si="402"/>
        <v>0</v>
      </c>
      <c r="PO113" s="557">
        <f t="shared" ca="1" si="402"/>
        <v>0</v>
      </c>
      <c r="PP113" s="557">
        <f t="shared" ca="1" si="403"/>
        <v>0</v>
      </c>
      <c r="PQ113" s="557">
        <f t="shared" ca="1" si="403"/>
        <v>0</v>
      </c>
      <c r="PR113" s="557">
        <f t="shared" ca="1" si="403"/>
        <v>0</v>
      </c>
      <c r="PS113" s="557">
        <f t="shared" ca="1" si="403"/>
        <v>0</v>
      </c>
      <c r="PT113" s="557">
        <f t="shared" ca="1" si="403"/>
        <v>0</v>
      </c>
      <c r="PU113" s="557">
        <f t="shared" ca="1" si="403"/>
        <v>0</v>
      </c>
      <c r="PV113" s="557">
        <f t="shared" ca="1" si="403"/>
        <v>0</v>
      </c>
      <c r="PW113" s="557">
        <f t="shared" ca="1" si="403"/>
        <v>0</v>
      </c>
      <c r="PX113" s="557">
        <f t="shared" ca="1" si="403"/>
        <v>0</v>
      </c>
      <c r="PY113" s="557">
        <f t="shared" ca="1" si="403"/>
        <v>0</v>
      </c>
      <c r="PZ113" s="557">
        <f t="shared" ca="1" si="404"/>
        <v>0</v>
      </c>
      <c r="QA113" s="557">
        <f t="shared" ca="1" si="404"/>
        <v>0</v>
      </c>
      <c r="QB113" s="557">
        <f t="shared" ca="1" si="404"/>
        <v>0</v>
      </c>
      <c r="QC113" s="557">
        <f t="shared" ca="1" si="404"/>
        <v>0</v>
      </c>
      <c r="QD113" s="557">
        <f t="shared" ca="1" si="404"/>
        <v>0</v>
      </c>
      <c r="QE113" s="557">
        <f t="shared" ca="1" si="404"/>
        <v>0</v>
      </c>
      <c r="QF113" s="557">
        <f t="shared" ca="1" si="404"/>
        <v>0</v>
      </c>
      <c r="QG113" s="557">
        <f t="shared" ca="1" si="404"/>
        <v>0</v>
      </c>
      <c r="QH113" s="557">
        <f t="shared" ca="1" si="404"/>
        <v>0</v>
      </c>
      <c r="QI113" s="557">
        <f t="shared" ca="1" si="404"/>
        <v>0</v>
      </c>
      <c r="QJ113" s="557">
        <f t="shared" ca="1" si="405"/>
        <v>0</v>
      </c>
      <c r="QK113" s="557">
        <f t="shared" ca="1" si="405"/>
        <v>0</v>
      </c>
      <c r="QL113" s="557">
        <f t="shared" ca="1" si="405"/>
        <v>0</v>
      </c>
      <c r="QM113" s="557">
        <f t="shared" ca="1" si="405"/>
        <v>0</v>
      </c>
      <c r="QN113" s="557">
        <f t="shared" ca="1" si="405"/>
        <v>0</v>
      </c>
      <c r="QO113" s="557">
        <f t="shared" ca="1" si="405"/>
        <v>0</v>
      </c>
      <c r="QP113" s="557">
        <f t="shared" ca="1" si="405"/>
        <v>0</v>
      </c>
      <c r="QQ113" s="557">
        <f t="shared" ca="1" si="405"/>
        <v>0</v>
      </c>
      <c r="QR113" s="557">
        <f t="shared" ca="1" si="405"/>
        <v>0</v>
      </c>
      <c r="QS113" s="557">
        <f t="shared" ca="1" si="405"/>
        <v>0</v>
      </c>
      <c r="QT113" s="557">
        <f t="shared" ca="1" si="406"/>
        <v>0</v>
      </c>
      <c r="QU113" s="557">
        <f t="shared" ca="1" si="406"/>
        <v>0</v>
      </c>
      <c r="QV113" s="557">
        <f t="shared" ca="1" si="406"/>
        <v>0</v>
      </c>
      <c r="QW113" s="557">
        <f t="shared" ca="1" si="406"/>
        <v>0</v>
      </c>
      <c r="QX113" s="557">
        <f t="shared" ca="1" si="406"/>
        <v>0</v>
      </c>
      <c r="QY113" s="557">
        <f t="shared" ca="1" si="406"/>
        <v>0</v>
      </c>
      <c r="QZ113" s="557">
        <f t="shared" ca="1" si="406"/>
        <v>0</v>
      </c>
      <c r="RA113" s="557">
        <f t="shared" ca="1" si="406"/>
        <v>0</v>
      </c>
      <c r="RB113" s="557">
        <f t="shared" ca="1" si="406"/>
        <v>0</v>
      </c>
      <c r="RC113" s="557">
        <f t="shared" ca="1" si="406"/>
        <v>0</v>
      </c>
      <c r="RD113" s="557">
        <f t="shared" ca="1" si="407"/>
        <v>0</v>
      </c>
      <c r="RE113" s="557">
        <f t="shared" ca="1" si="407"/>
        <v>0</v>
      </c>
      <c r="RF113" s="557">
        <f t="shared" ca="1" si="407"/>
        <v>0</v>
      </c>
      <c r="RG113" s="557">
        <f t="shared" ca="1" si="407"/>
        <v>0</v>
      </c>
      <c r="RH113" s="557">
        <f t="shared" ca="1" si="407"/>
        <v>0</v>
      </c>
      <c r="RI113" s="557">
        <f t="shared" ca="1" si="407"/>
        <v>0</v>
      </c>
      <c r="RJ113" s="557">
        <f t="shared" ca="1" si="407"/>
        <v>0</v>
      </c>
      <c r="RK113" s="557">
        <f t="shared" ca="1" si="407"/>
        <v>0</v>
      </c>
      <c r="RL113" s="557">
        <f t="shared" ca="1" si="407"/>
        <v>0</v>
      </c>
      <c r="RM113" s="557">
        <f t="shared" ca="1" si="407"/>
        <v>0</v>
      </c>
      <c r="RN113" s="557">
        <f t="shared" ca="1" si="408"/>
        <v>0</v>
      </c>
      <c r="RO113" s="557">
        <f t="shared" ca="1" si="408"/>
        <v>0</v>
      </c>
      <c r="RP113" s="557">
        <f t="shared" ca="1" si="408"/>
        <v>0</v>
      </c>
      <c r="RQ113" s="557">
        <f t="shared" ca="1" si="408"/>
        <v>0</v>
      </c>
      <c r="RR113" s="557">
        <f t="shared" ca="1" si="408"/>
        <v>0</v>
      </c>
      <c r="RS113" s="557">
        <f t="shared" ca="1" si="408"/>
        <v>0</v>
      </c>
      <c r="RT113" s="557">
        <f t="shared" ca="1" si="408"/>
        <v>0</v>
      </c>
      <c r="RU113" s="557">
        <f t="shared" ca="1" si="408"/>
        <v>0</v>
      </c>
      <c r="RV113" s="557">
        <f t="shared" ca="1" si="408"/>
        <v>0</v>
      </c>
      <c r="RW113" s="557">
        <f t="shared" ca="1" si="408"/>
        <v>0</v>
      </c>
      <c r="RX113" s="557">
        <f t="shared" ca="1" si="409"/>
        <v>0</v>
      </c>
      <c r="RY113" s="557">
        <f t="shared" ca="1" si="409"/>
        <v>0</v>
      </c>
      <c r="RZ113" s="557">
        <f t="shared" ca="1" si="409"/>
        <v>0</v>
      </c>
      <c r="SA113" s="557">
        <f t="shared" ca="1" si="409"/>
        <v>0</v>
      </c>
      <c r="SB113" s="557">
        <f t="shared" ca="1" si="409"/>
        <v>0</v>
      </c>
      <c r="SC113" s="557">
        <f t="shared" ca="1" si="409"/>
        <v>0</v>
      </c>
      <c r="SD113" s="557">
        <f t="shared" ca="1" si="409"/>
        <v>0</v>
      </c>
      <c r="SE113" s="557">
        <f t="shared" ca="1" si="409"/>
        <v>0</v>
      </c>
      <c r="SF113" s="557">
        <f t="shared" ca="1" si="409"/>
        <v>0</v>
      </c>
      <c r="SG113" s="557">
        <f t="shared" ca="1" si="409"/>
        <v>0</v>
      </c>
      <c r="SH113" s="557">
        <f t="shared" ca="1" si="410"/>
        <v>0</v>
      </c>
      <c r="SI113" s="557">
        <f t="shared" ca="1" si="410"/>
        <v>0</v>
      </c>
      <c r="SJ113" s="557">
        <f t="shared" ca="1" si="410"/>
        <v>0</v>
      </c>
      <c r="SK113" s="557">
        <f t="shared" ca="1" si="410"/>
        <v>0</v>
      </c>
      <c r="SL113" s="557">
        <f t="shared" ca="1" si="410"/>
        <v>0</v>
      </c>
      <c r="SM113" s="557">
        <f t="shared" ca="1" si="410"/>
        <v>0</v>
      </c>
      <c r="SN113" s="557">
        <f t="shared" ca="1" si="410"/>
        <v>0</v>
      </c>
      <c r="SO113" s="557">
        <f t="shared" ca="1" si="410"/>
        <v>0</v>
      </c>
      <c r="SP113" s="557">
        <f t="shared" ca="1" si="410"/>
        <v>0</v>
      </c>
      <c r="SQ113" s="557">
        <f t="shared" ca="1" si="410"/>
        <v>0</v>
      </c>
      <c r="SR113" s="557">
        <f t="shared" ca="1" si="411"/>
        <v>0</v>
      </c>
      <c r="SS113" s="557">
        <f t="shared" ca="1" si="411"/>
        <v>0</v>
      </c>
      <c r="ST113" s="557">
        <f t="shared" ca="1" si="411"/>
        <v>0</v>
      </c>
      <c r="SU113" s="557">
        <f t="shared" ca="1" si="411"/>
        <v>0</v>
      </c>
      <c r="SV113" s="557">
        <f t="shared" ca="1" si="411"/>
        <v>0</v>
      </c>
      <c r="SW113" s="557">
        <f t="shared" ca="1" si="411"/>
        <v>0</v>
      </c>
      <c r="SX113" s="557">
        <f t="shared" ca="1" si="411"/>
        <v>0</v>
      </c>
      <c r="SY113" s="557">
        <f t="shared" ca="1" si="411"/>
        <v>0</v>
      </c>
      <c r="SZ113" s="557">
        <f t="shared" ca="1" si="411"/>
        <v>0</v>
      </c>
      <c r="TA113" s="557">
        <f t="shared" ca="1" si="411"/>
        <v>0</v>
      </c>
      <c r="TB113" s="557">
        <f t="shared" ca="1" si="412"/>
        <v>0</v>
      </c>
      <c r="TC113" s="557">
        <f t="shared" ca="1" si="412"/>
        <v>0</v>
      </c>
      <c r="TD113" s="557">
        <f t="shared" ca="1" si="412"/>
        <v>0</v>
      </c>
      <c r="TE113" s="557">
        <f t="shared" ca="1" si="412"/>
        <v>0</v>
      </c>
      <c r="TF113" s="557">
        <f t="shared" ca="1" si="412"/>
        <v>0</v>
      </c>
      <c r="TG113" s="557">
        <f t="shared" ca="1" si="412"/>
        <v>0</v>
      </c>
      <c r="TH113" s="557">
        <f t="shared" ca="1" si="412"/>
        <v>0</v>
      </c>
      <c r="TI113" s="557">
        <f t="shared" ca="1" si="412"/>
        <v>0</v>
      </c>
      <c r="TJ113" s="557">
        <f t="shared" ca="1" si="412"/>
        <v>0</v>
      </c>
      <c r="TK113" s="557">
        <f t="shared" ca="1" si="412"/>
        <v>0</v>
      </c>
      <c r="TL113" s="557">
        <f t="shared" ca="1" si="413"/>
        <v>0</v>
      </c>
      <c r="TM113" s="557">
        <f t="shared" ca="1" si="413"/>
        <v>0</v>
      </c>
      <c r="TN113" s="557">
        <f t="shared" ca="1" si="413"/>
        <v>0</v>
      </c>
      <c r="TO113" s="557">
        <f t="shared" ca="1" si="413"/>
        <v>0</v>
      </c>
      <c r="TP113" s="557">
        <f t="shared" ca="1" si="413"/>
        <v>0</v>
      </c>
      <c r="TQ113" s="557">
        <f t="shared" ca="1" si="413"/>
        <v>0</v>
      </c>
      <c r="TR113" s="557">
        <f t="shared" ca="1" si="413"/>
        <v>0</v>
      </c>
      <c r="TS113" s="557">
        <f t="shared" ca="1" si="413"/>
        <v>0</v>
      </c>
      <c r="TT113" s="557">
        <f t="shared" ca="1" si="413"/>
        <v>0</v>
      </c>
      <c r="TU113" s="557">
        <f t="shared" ca="1" si="413"/>
        <v>0</v>
      </c>
      <c r="TV113" s="557">
        <f t="shared" ca="1" si="413"/>
        <v>0</v>
      </c>
      <c r="TW113" s="557">
        <f t="shared" ca="1" si="413"/>
        <v>0</v>
      </c>
      <c r="TX113" s="557">
        <f t="shared" ca="1" si="413"/>
        <v>0</v>
      </c>
      <c r="TY113" s="557">
        <f t="shared" ca="1" si="413"/>
        <v>0</v>
      </c>
      <c r="TZ113" s="557">
        <f t="shared" ca="1" si="413"/>
        <v>0</v>
      </c>
      <c r="UA113" s="557">
        <f t="shared" ca="1" si="413"/>
        <v>0</v>
      </c>
      <c r="UB113" s="557">
        <f t="shared" ref="UB113:UQ115" ca="1" si="469">IF(AND($N113=UB$10,INDEX($AR113:$AT113,1,UB$7)&lt;&gt;0,OR(UB$7&lt;&gt;1,$AD113=UB$12)),INDEX(i.LTWFeedLevels,INDEX($AR113:$AT113,1,UB$7),MOD(UB$6-1,7)+1),0)</f>
        <v>0</v>
      </c>
      <c r="UC113" s="557">
        <f t="shared" ca="1" si="469"/>
        <v>0</v>
      </c>
      <c r="UD113" s="557">
        <f t="shared" ca="1" si="469"/>
        <v>0</v>
      </c>
      <c r="UE113" s="557">
        <f t="shared" ca="1" si="469"/>
        <v>0</v>
      </c>
      <c r="UF113" s="557">
        <f t="shared" ca="1" si="469"/>
        <v>0</v>
      </c>
      <c r="UG113" s="557">
        <f t="shared" ca="1" si="469"/>
        <v>0</v>
      </c>
      <c r="UH113" s="557">
        <f t="shared" ca="1" si="469"/>
        <v>0</v>
      </c>
      <c r="UI113" s="557">
        <f t="shared" ca="1" si="469"/>
        <v>0</v>
      </c>
      <c r="UJ113" s="557">
        <f t="shared" ca="1" si="469"/>
        <v>0</v>
      </c>
      <c r="UK113" s="557">
        <f t="shared" ca="1" si="469"/>
        <v>0</v>
      </c>
      <c r="UL113" s="557">
        <f t="shared" ca="1" si="469"/>
        <v>0</v>
      </c>
      <c r="UM113" s="557">
        <f t="shared" ca="1" si="469"/>
        <v>0</v>
      </c>
      <c r="UN113" s="557">
        <f t="shared" ca="1" si="469"/>
        <v>0</v>
      </c>
      <c r="UO113" s="557">
        <f t="shared" ca="1" si="469"/>
        <v>0</v>
      </c>
      <c r="UP113" s="557">
        <f t="shared" ca="1" si="469"/>
        <v>0</v>
      </c>
      <c r="UQ113" s="557">
        <f t="shared" ca="1" si="469"/>
        <v>0</v>
      </c>
      <c r="UR113" s="557">
        <f t="shared" ca="1" si="467"/>
        <v>0</v>
      </c>
      <c r="US113" s="557">
        <f t="shared" ca="1" si="467"/>
        <v>0</v>
      </c>
      <c r="UT113" s="557">
        <f t="shared" ca="1" si="467"/>
        <v>0</v>
      </c>
      <c r="UU113" s="557">
        <f t="shared" ca="1" si="467"/>
        <v>0</v>
      </c>
      <c r="UV113" s="557">
        <f t="shared" ca="1" si="445"/>
        <v>0</v>
      </c>
      <c r="UW113" s="557">
        <f t="shared" ca="1" si="445"/>
        <v>0</v>
      </c>
      <c r="UX113" s="557">
        <f t="shared" ca="1" si="445"/>
        <v>0</v>
      </c>
      <c r="UY113" s="557">
        <f t="shared" ca="1" si="445"/>
        <v>0</v>
      </c>
      <c r="UZ113" s="557">
        <f t="shared" ca="1" si="445"/>
        <v>0</v>
      </c>
      <c r="VA113" s="557">
        <f t="shared" ca="1" si="445"/>
        <v>0</v>
      </c>
      <c r="VB113" s="557">
        <f t="shared" ca="1" si="445"/>
        <v>0</v>
      </c>
      <c r="VC113" s="557">
        <f t="shared" ca="1" si="445"/>
        <v>0</v>
      </c>
      <c r="VD113" s="557">
        <f t="shared" ca="1" si="445"/>
        <v>0</v>
      </c>
      <c r="VE113" s="557">
        <f t="shared" ca="1" si="445"/>
        <v>0</v>
      </c>
      <c r="VF113" s="557">
        <f t="shared" ca="1" si="445"/>
        <v>0</v>
      </c>
      <c r="VG113" s="557">
        <f t="shared" ca="1" si="445"/>
        <v>0</v>
      </c>
      <c r="VH113" s="557">
        <f t="shared" ca="1" si="445"/>
        <v>0</v>
      </c>
      <c r="VI113" s="557">
        <f t="shared" ca="1" si="445"/>
        <v>0</v>
      </c>
      <c r="VJ113" s="557">
        <f t="shared" ca="1" si="445"/>
        <v>0</v>
      </c>
      <c r="VK113" s="557">
        <f t="shared" ca="1" si="445"/>
        <v>0</v>
      </c>
      <c r="VL113" s="557">
        <f t="shared" ca="1" si="444"/>
        <v>0</v>
      </c>
      <c r="VM113" s="557">
        <f t="shared" ca="1" si="444"/>
        <v>0</v>
      </c>
      <c r="VN113" s="557">
        <f t="shared" ca="1" si="444"/>
        <v>0</v>
      </c>
      <c r="VO113" s="557">
        <f t="shared" ca="1" si="444"/>
        <v>0</v>
      </c>
      <c r="VP113" s="189">
        <f t="shared" ca="1" si="301"/>
        <v>0</v>
      </c>
      <c r="VQ113" s="189">
        <f t="shared" ca="1" si="301"/>
        <v>0</v>
      </c>
      <c r="VR113" s="189">
        <f t="shared" ca="1" si="301"/>
        <v>0</v>
      </c>
      <c r="VS113" s="189">
        <f t="shared" ca="1" si="301"/>
        <v>0</v>
      </c>
      <c r="VT113" s="189">
        <f t="shared" ca="1" si="301"/>
        <v>0</v>
      </c>
      <c r="VU113" s="230">
        <f t="shared" ca="1" si="302"/>
        <v>0</v>
      </c>
      <c r="VV113" s="189">
        <f t="shared" ca="1" si="303"/>
        <v>0</v>
      </c>
      <c r="VW113" s="189">
        <f t="shared" ca="1" si="303"/>
        <v>0</v>
      </c>
      <c r="VX113" s="189">
        <f t="shared" ca="1" si="303"/>
        <v>0</v>
      </c>
      <c r="VY113" s="189">
        <f t="shared" ca="1" si="303"/>
        <v>0</v>
      </c>
      <c r="VZ113" s="189">
        <f t="shared" ca="1" si="303"/>
        <v>0</v>
      </c>
      <c r="WA113" s="230">
        <f t="shared" ca="1" si="304"/>
        <v>0</v>
      </c>
      <c r="WB113" s="231">
        <f t="shared" ca="1" si="305"/>
        <v>0</v>
      </c>
      <c r="WC113" s="231">
        <f t="shared" ca="1" si="305"/>
        <v>0</v>
      </c>
      <c r="WD113" s="231">
        <f t="shared" ca="1" si="305"/>
        <v>0</v>
      </c>
      <c r="WE113" s="231">
        <f t="shared" ca="1" si="305"/>
        <v>0</v>
      </c>
      <c r="WF113" s="544">
        <f t="shared" ca="1" si="306"/>
        <v>0</v>
      </c>
      <c r="WG113" s="231">
        <f t="shared" ca="1" si="307"/>
        <v>0</v>
      </c>
      <c r="WH113" s="231">
        <f t="shared" ca="1" si="307"/>
        <v>0</v>
      </c>
      <c r="WI113" s="231">
        <f t="shared" ca="1" si="307"/>
        <v>0</v>
      </c>
      <c r="WJ113" s="231">
        <f t="shared" ca="1" si="307"/>
        <v>0</v>
      </c>
      <c r="WK113" s="544">
        <f t="shared" ca="1" si="459"/>
        <v>0</v>
      </c>
      <c r="WL113" s="544">
        <f t="shared" ca="1" si="459"/>
        <v>0</v>
      </c>
      <c r="WM113" s="544">
        <f t="shared" ca="1" si="459"/>
        <v>0</v>
      </c>
      <c r="WN113" s="544">
        <f t="shared" ca="1" si="446"/>
        <v>0</v>
      </c>
      <c r="WO113" s="544">
        <f t="shared" ca="1" si="446"/>
        <v>0</v>
      </c>
      <c r="WP113" s="544">
        <f t="shared" ca="1" si="446"/>
        <v>0</v>
      </c>
      <c r="WQ113" s="544">
        <f t="shared" ca="1" si="446"/>
        <v>0</v>
      </c>
      <c r="WR113" s="535" cm="1">
        <f t="array" aca="1" ref="WR113" ca="1">INDEX(WR$13:WR112,$B113+1,1)</f>
        <v>0</v>
      </c>
      <c r="WS113" s="411">
        <f t="shared" ca="1" si="309"/>
        <v>67</v>
      </c>
      <c r="WT113" s="18"/>
      <c r="WU113" s="535" cm="1">
        <f t="array" aca="1" ref="WU113" ca="1">INDEX(WU$13:WU112,$B113+1,1)</f>
        <v>0</v>
      </c>
      <c r="WV113" s="411">
        <f t="shared" si="310"/>
        <v>0</v>
      </c>
      <c r="WW113" s="535" cm="1">
        <f t="array" aca="1" ref="WW113" ca="1">INDEX(WW$13:WW112,$B113+1,1)</f>
        <v>0</v>
      </c>
      <c r="WX113" s="535" t="str" cm="1">
        <f t="array" aca="1" ref="WX113" ca="1">INDEX(WX$13:WX112,$B113+1,1)</f>
        <v>-</v>
      </c>
      <c r="WY113" s="535" t="str" cm="1">
        <f t="array" aca="1" ref="WY113" ca="1">INDEX(WY$13:WY112,$B113+1,1)</f>
        <v>-</v>
      </c>
      <c r="WZ113" s="535" t="str" cm="1">
        <f t="array" aca="1" ref="WZ113" ca="1">INDEX(WZ$13:WZ112,$B113+1,1)</f>
        <v>-</v>
      </c>
      <c r="XA113" s="535" t="str" cm="1">
        <f t="array" aca="1" ref="XA113" ca="1">INDEX(XA$13:XA112,$B113+1,1)</f>
        <v>-</v>
      </c>
      <c r="XB113" s="535" t="str" cm="1">
        <f t="array" aca="1" ref="XB113" ca="1">INDEX(XB$13:XB112,$B113+1,1)</f>
        <v>-</v>
      </c>
      <c r="XC113" s="535" t="str" cm="1">
        <f t="array" aca="1" ref="XC113" ca="1">INDEX(XC$13:XC112,$B113+1,1)</f>
        <v>-</v>
      </c>
      <c r="XD113" s="535" t="str" cm="1">
        <f t="array" aca="1" ref="XD113" ca="1">INDEX(XD$13:XD112,$B113+1,1)</f>
        <v>-</v>
      </c>
      <c r="XE113" s="535" t="str" cm="1">
        <f t="array" aca="1" ref="XE113" ca="1">INDEX(XE$13:XE112,$B113+1,1)</f>
        <v>-</v>
      </c>
      <c r="XF113" s="535" t="str" cm="1">
        <f t="array" aca="1" ref="XF113" ca="1">INDEX(XF$13:XF112,$B113+1,1)</f>
        <v>-</v>
      </c>
      <c r="XG113" s="535" t="str" cm="1">
        <f t="array" aca="1" ref="XG113" ca="1">INDEX(XG$13:XG112,$B113+1,1)</f>
        <v>-</v>
      </c>
      <c r="XH113" s="535" t="str" cm="1">
        <f t="array" aca="1" ref="XH113" ca="1">INDEX(XH$13:XH112,$B113+1,1)</f>
        <v>-</v>
      </c>
      <c r="XI113" s="535" t="str" cm="1">
        <f t="array" aca="1" ref="XI113" ca="1">INDEX(XI$13:XI112,$B113+1,1)</f>
        <v>-</v>
      </c>
      <c r="XJ113" s="535" t="str" cm="1">
        <f t="array" aca="1" ref="XJ113" ca="1">INDEX(XJ$13:XJ112,$B113+1,1)</f>
        <v>-</v>
      </c>
      <c r="XK113" s="535" t="str" cm="1">
        <f t="array" aca="1" ref="XK113" ca="1">INDEX(XK$13:XK112,$B113+1,1)</f>
        <v>-</v>
      </c>
      <c r="XL113" s="535" t="str" cm="1">
        <f t="array" aca="1" ref="XL113" ca="1">INDEX(XL$13:XL112,$B113+1,1)</f>
        <v>-</v>
      </c>
      <c r="XM113" s="535" t="str" cm="1">
        <f t="array" aca="1" ref="XM113" ca="1">INDEX(XM$13:XM112,$B113+1,1)</f>
        <v>-</v>
      </c>
      <c r="XN113" s="18"/>
      <c r="XO113" s="411" t="b">
        <f t="shared" ca="1" si="311"/>
        <v>0</v>
      </c>
      <c r="XP113" s="535" t="str" cm="1">
        <f t="array" aca="1" ref="XP113" ca="1">INDEX(XP$13:XP112,$B113+1,1)</f>
        <v>-</v>
      </c>
      <c r="XQ113" s="535" t="str" cm="1">
        <f t="array" aca="1" ref="XQ113" ca="1">INDEX(XQ$13:XQ112,$B113+1,1)</f>
        <v>-</v>
      </c>
      <c r="XR113" s="535" t="str" cm="1">
        <f t="array" aca="1" ref="XR113" ca="1">INDEX(XR$13:XR112,$B113+1,1)</f>
        <v>-</v>
      </c>
      <c r="XS113" s="535" t="str" cm="1">
        <f t="array" aca="1" ref="XS113" ca="1">INDEX(XS$13:XS112,$B113+1,1)</f>
        <v>-</v>
      </c>
      <c r="XT113" s="535" t="str" cm="1">
        <f t="array" aca="1" ref="XT113" ca="1">INDEX(XT$13:XT112,$B113+1,1)</f>
        <v>-</v>
      </c>
      <c r="XU113" s="535" t="str" cm="1">
        <f t="array" aca="1" ref="XU113" ca="1">INDEX(XU$13:XU112,$B113+1,1)</f>
        <v>-</v>
      </c>
      <c r="XV113" s="411">
        <f t="shared" ca="1" si="312"/>
        <v>0.35</v>
      </c>
      <c r="XW113" s="535" cm="1">
        <f t="array" aca="1" ref="XW113" ca="1">INDEX(XW$13:XW112,$B113+1,1)</f>
        <v>0</v>
      </c>
      <c r="XX113" s="535" cm="1">
        <f t="array" aca="1" ref="XX113" ca="1">INDEX(XX$13:XX112,$B113+1,1)</f>
        <v>0</v>
      </c>
      <c r="XY113" s="535" cm="1">
        <f t="array" aca="1" ref="XY113" ca="1">INDEX(XY$13:XY112,$B113+1,1)</f>
        <v>1</v>
      </c>
      <c r="XZ113" s="535" cm="1">
        <f t="array" aca="1" ref="XZ113" ca="1">INDEX(XZ$13:XZ112,$B113+1,1)</f>
        <v>0</v>
      </c>
      <c r="YA113" s="535" t="str" cm="1">
        <f t="array" aca="1" ref="YA113" ca="1">INDEX(YA$13:YA112,$B113+1,1)</f>
        <v>-</v>
      </c>
      <c r="YB113" s="545" cm="1">
        <f t="array" aca="1" ref="YB113" ca="1">INDEX(i.AgeJ,$AD113,1)</f>
        <v>0</v>
      </c>
      <c r="YC113" s="535" t="str" cm="1">
        <f t="array" aca="1" ref="YC113" ca="1">INDEX(YC$13:YC112,$B113+1,1)</f>
        <v>-</v>
      </c>
      <c r="YD113" s="411" t="str">
        <f t="shared" si="313"/>
        <v>-</v>
      </c>
      <c r="YE113" s="411" t="str">
        <f t="shared" si="313"/>
        <v>-</v>
      </c>
      <c r="YF113" s="535" t="str" cm="1">
        <f t="array" aca="1" ref="YF113" ca="1">INDEX(YF$13:YF112,$B113+1,1)</f>
        <v>-</v>
      </c>
      <c r="YG113" s="535" t="str" cm="1">
        <f t="array" aca="1" ref="YG113" ca="1">INDEX(YG$13:YG112,$B113+1,1)</f>
        <v>-</v>
      </c>
      <c r="YH113" s="535" t="str" cm="1">
        <f t="array" aca="1" ref="YH113" ca="1">INDEX(YH$13:YH112,$B113+1,1)</f>
        <v>-</v>
      </c>
      <c r="YI113" s="535" t="str" cm="1">
        <f t="array" aca="1" ref="YI113" ca="1">INDEX(YI$13:YI112,$B113+1,1)</f>
        <v>-</v>
      </c>
      <c r="YJ113" s="535" t="str" cm="1">
        <f t="array" aca="1" ref="YJ113" ca="1">INDEX(YJ$13:YJ112,$B113+1,1)</f>
        <v>-</v>
      </c>
      <c r="YK113" s="535" t="b" cm="1">
        <f t="array" aca="1" ref="YK113" ca="1">INDEX(YK$13:YK112,$B113+1,1)</f>
        <v>1</v>
      </c>
      <c r="YL113" s="535" t="str" cm="1">
        <f t="array" aca="1" ref="YL113" ca="1">INDEX(YL$13:YL112,$B113+1,1)</f>
        <v>-</v>
      </c>
      <c r="YM113" s="535" cm="1">
        <f t="array" aca="1" ref="YM113" ca="1">INDEX(YM$13:YM112,$B113+1,1)</f>
        <v>0</v>
      </c>
      <c r="YN113" s="535" cm="1">
        <f t="array" aca="1" ref="YN113" ca="1">INDEX(YN$13:YN112,$B113+1,1)</f>
        <v>0</v>
      </c>
      <c r="YO113" s="535" cm="1">
        <f t="array" aca="1" ref="YO113" ca="1">INDEX(YO$13:YO112,$B113+1,1)</f>
        <v>0</v>
      </c>
      <c r="YP113" s="18"/>
      <c r="YQ113" s="411">
        <f t="shared" si="314"/>
        <v>50</v>
      </c>
      <c r="YR113" s="411">
        <f t="shared" si="314"/>
        <v>50</v>
      </c>
      <c r="YS113" s="411">
        <f t="shared" si="314"/>
        <v>50</v>
      </c>
      <c r="YT113" s="411">
        <f t="shared" si="314"/>
        <v>50</v>
      </c>
      <c r="YU113" s="535" cm="1">
        <f t="array" aca="1" ref="YU113" ca="1">INDEX(YU$13:YU112,$B113+1,1)</f>
        <v>1</v>
      </c>
      <c r="YV113" s="535" cm="1">
        <f t="array" aca="1" ref="YV113" ca="1">INDEX(YV$13:YV112,$B113+1,1)</f>
        <v>1</v>
      </c>
      <c r="YW113" s="535" cm="1">
        <f t="array" aca="1" ref="YW113" ca="1">INDEX(YW$13:YW112,$B113+1,1)</f>
        <v>1</v>
      </c>
      <c r="YX113" s="535" cm="1">
        <f t="array" aca="1" ref="YX113" ca="1">INDEX(YX$13:YX112,$B113+1,1)</f>
        <v>1</v>
      </c>
      <c r="YY113" s="535" t="str" cm="1">
        <f t="array" aca="1" ref="YY113" ca="1">INDEX(YY$13:YY112,$B113+1,1)</f>
        <v>-</v>
      </c>
      <c r="YZ113" s="535" t="str" cm="1">
        <f t="array" aca="1" ref="YZ113" ca="1">INDEX(YZ$13:YZ112,$B113+1,1)</f>
        <v>-</v>
      </c>
      <c r="ZA113" s="535" t="str" cm="1">
        <f t="array" aca="1" ref="ZA113" ca="1">INDEX(ZA$13:ZA112,$B113+1,1)</f>
        <v>-</v>
      </c>
      <c r="ZB113" s="535" t="str" cm="1">
        <f t="array" aca="1" ref="ZB113" ca="1">INDEX(ZB$13:ZB112,$B113+1,1)</f>
        <v>-</v>
      </c>
      <c r="ZC113" s="535" t="str" cm="1">
        <f t="array" aca="1" ref="ZC113" ca="1">INDEX(ZC$13:ZC112,$B113+1,1)</f>
        <v>-</v>
      </c>
      <c r="ZD113" s="18"/>
      <c r="ZE113" s="411">
        <f t="shared" ca="1" si="315"/>
        <v>1</v>
      </c>
      <c r="ZF113" s="18"/>
      <c r="ZG113" s="535" t="str" cm="1">
        <f t="array" aca="1" ref="ZG113" ca="1">INDEX(ZG$13:ZG112,$B113+1,1)</f>
        <v>-</v>
      </c>
      <c r="ZH113" s="535" t="str" cm="1">
        <f t="array" aca="1" ref="ZH113" ca="1">INDEX(ZH$13:ZH112,$B113+1,1)</f>
        <v>-</v>
      </c>
      <c r="ZI113" s="535" t="str" cm="1">
        <f t="array" aca="1" ref="ZI113" ca="1">INDEX(ZI$13:ZI112,$B113+1,1)</f>
        <v>-</v>
      </c>
      <c r="ZJ113" s="535" t="str" cm="1">
        <f t="array" aca="1" ref="ZJ113" ca="1">INDEX(ZJ$13:ZJ112,$B113+1,1)</f>
        <v>-</v>
      </c>
      <c r="ZK113" s="535" t="str" cm="1">
        <f t="array" aca="1" ref="ZK113" ca="1">INDEX(ZK$13:ZK112,$B113+1,1)</f>
        <v>-</v>
      </c>
      <c r="ZL113" s="535" t="str" cm="1">
        <f t="array" aca="1" ref="ZL113" ca="1">INDEX(ZL$13:ZL112,$B113+1,1)</f>
        <v>-</v>
      </c>
      <c r="ZM113" s="535" t="str" cm="1">
        <f t="array" aca="1" ref="ZM113" ca="1">INDEX(ZM$13:ZM112,$B113+1,1)</f>
        <v>-</v>
      </c>
      <c r="ZN113" s="535" t="str" cm="1">
        <f t="array" aca="1" ref="ZN113" ca="1">INDEX(ZN$13:ZN112,$B113+1,1)</f>
        <v>-</v>
      </c>
      <c r="ZO113" s="543">
        <f t="shared" ca="1" si="316"/>
        <v>652</v>
      </c>
      <c r="ZP113" s="543">
        <f t="shared" ca="1" si="316"/>
        <v>686</v>
      </c>
      <c r="ZQ113" s="543">
        <f t="shared" ca="1" si="316"/>
        <v>721</v>
      </c>
      <c r="ZR113" s="459">
        <f t="shared" ca="1" si="317"/>
        <v>469</v>
      </c>
      <c r="ZS113" s="459">
        <f t="shared" ca="1" si="317"/>
        <v>504</v>
      </c>
      <c r="ZT113" s="459">
        <f t="shared" ca="1" si="317"/>
        <v>539</v>
      </c>
      <c r="ZU113" s="459">
        <f t="shared" ca="1" si="318"/>
        <v>385</v>
      </c>
      <c r="ZV113" s="459">
        <f t="shared" ca="1" si="318"/>
        <v>420</v>
      </c>
      <c r="ZW113" s="459">
        <f t="shared" ca="1" si="318"/>
        <v>455</v>
      </c>
      <c r="ZX113" s="535" t="str" cm="1">
        <f t="array" aca="1" ref="ZX113" ca="1">INDEX(ZX$13:ZX112,$B113+1,1)</f>
        <v>-</v>
      </c>
      <c r="ZY113" s="535" t="str" cm="1">
        <f t="array" aca="1" ref="ZY113" ca="1">INDEX(ZY$13:ZY112,$B113+1,1)</f>
        <v>-</v>
      </c>
      <c r="ZZ113" s="535" t="str" cm="1">
        <f t="array" aca="1" ref="ZZ113" ca="1">INDEX(ZZ$13:ZZ112,$B113+1,1)</f>
        <v>-</v>
      </c>
      <c r="AAA113" s="535" t="str" cm="1">
        <f t="array" aca="1" ref="AAA113" ca="1">INDEX(AAA$13:AAA112,$B113+1,1)</f>
        <v>-</v>
      </c>
      <c r="AAB113" s="535" t="str" cm="1">
        <f t="array" aca="1" ref="AAB113" ca="1">INDEX(AAB$13:AAB112,$B113+1,1)</f>
        <v>-</v>
      </c>
      <c r="AAC113" s="535" t="str" cm="1">
        <f t="array" aca="1" ref="AAC113" ca="1">INDEX(AAC$13:AAC112,$B113+1,1)</f>
        <v>-</v>
      </c>
      <c r="AAD113" s="535" t="str" cm="1">
        <f t="array" aca="1" ref="AAD113" ca="1">INDEX(AAD$13:AAD112,$B113+1,1)</f>
        <v>-</v>
      </c>
      <c r="AAE113" s="535" t="str" cm="1">
        <f t="array" aca="1" ref="AAE113" ca="1">INDEX(AAE$13:AAE112,$B113+1,1)</f>
        <v>-</v>
      </c>
      <c r="AAF113" s="535" t="str" cm="1">
        <f t="array" aca="1" ref="AAF113" ca="1">INDEX(AAF$13:AAF112,$B113+1,1)</f>
        <v>-</v>
      </c>
      <c r="AAG113" s="535" t="str" cm="1">
        <f t="array" aca="1" ref="AAG113" ca="1">INDEX(AAG$13:AAG112,$B113+1,1)</f>
        <v>-</v>
      </c>
      <c r="AAH113" s="535" t="str" cm="1">
        <f t="array" aca="1" ref="AAH113" ca="1">INDEX(AAH$13:AAH112,$B113+1,1)</f>
        <v>-</v>
      </c>
      <c r="AAI113" s="535" t="str" cm="1">
        <f t="array" aca="1" ref="AAI113" ca="1">INDEX(AAI$13:AAI112,$B113+1,1)</f>
        <v>-</v>
      </c>
      <c r="AAJ113" s="535" t="str" cm="1">
        <f t="array" aca="1" ref="AAJ113" ca="1">INDEX(AAJ$13:AAJ112,$B113+1,1)</f>
        <v>-</v>
      </c>
      <c r="AAK113" s="535" t="str" cm="1">
        <f t="array" aca="1" ref="AAK113" ca="1">INDEX(AAK$13:AAK112,$B113+1,1)</f>
        <v>-</v>
      </c>
      <c r="AAL113" s="535" cm="1">
        <f t="array" aca="1" ref="AAL113" ca="1">INDEX(AAL$13:AAL112,$B113+1,1)</f>
        <v>0</v>
      </c>
      <c r="AAM113" s="535" t="str" cm="1">
        <f t="array" aca="1" ref="AAM113" ca="1">INDEX(AAM$13:AAM112,$B113+1,1)</f>
        <v>-</v>
      </c>
      <c r="AAN113" s="535" t="str" cm="1">
        <f t="array" aca="1" ref="AAN113" ca="1">INDEX(AAN$13:AAN112,$B113+1,1)</f>
        <v>-</v>
      </c>
      <c r="AAO113" s="535" t="str" cm="1">
        <f t="array" aca="1" ref="AAO113" ca="1">INDEX(AAO$13:AAO112,$B113+1,1)</f>
        <v>-</v>
      </c>
      <c r="AAP113" s="535" t="str" cm="1">
        <f t="array" aca="1" ref="AAP113" ca="1">INDEX(AAP$13:AAP112,$B113+1,1)</f>
        <v>-</v>
      </c>
      <c r="AAQ113" s="535" t="str" cm="1">
        <f t="array" aca="1" ref="AAQ113" ca="1">INDEX(AAQ$13:AAQ112,$B113+1,1)</f>
        <v>-</v>
      </c>
      <c r="AAR113" s="535" cm="1">
        <f t="array" aca="1" ref="AAR113" ca="1">INDEX(AAR$13:AAR112,$B113+1,1)</f>
        <v>0</v>
      </c>
      <c r="AAS113" s="535" t="str" cm="1">
        <f t="array" aca="1" ref="AAS113" ca="1">INDEX(AAS$13:AAS112,$B113+1,1)</f>
        <v>-</v>
      </c>
      <c r="AAT113" s="535" t="str" cm="1">
        <f t="array" aca="1" ref="AAT113" ca="1">INDEX(AAT$13:AAT112,$B113+1,1)</f>
        <v>-</v>
      </c>
      <c r="AAU113" s="535" t="str" cm="1">
        <f t="array" aca="1" ref="AAU113" ca="1">INDEX(AAU$13:AAU112,$B113+1,1)</f>
        <v>-</v>
      </c>
      <c r="AAV113" s="535" cm="1">
        <f t="array" aca="1" ref="AAV113" ca="1">INDEX(AAV$13:AAV112,$B113+1,1)</f>
        <v>1</v>
      </c>
      <c r="AAW113" s="535" cm="1">
        <f t="array" aca="1" ref="AAW113" ca="1">INDEX(AAW$13:AAW112,$B113+1,1)</f>
        <v>1</v>
      </c>
      <c r="AAX113" s="535" t="str" cm="1">
        <f t="array" aca="1" ref="AAX113" ca="1">INDEX(AAX$13:AAX112,$B113+1,1)</f>
        <v>-</v>
      </c>
      <c r="AAY113" s="535" t="str" cm="1">
        <f t="array" aca="1" ref="AAY113" ca="1">INDEX(AAY$13:AAY112,$B113+1,1)</f>
        <v>-</v>
      </c>
      <c r="AAZ113" s="535" t="str" cm="1">
        <f t="array" aca="1" ref="AAZ113" ca="1">INDEX(AAZ$13:AAZ112,$B113+1,1)</f>
        <v>-</v>
      </c>
      <c r="ABA113" s="535" t="str" cm="1">
        <f t="array" aca="1" ref="ABA113" ca="1">INDEX(ABA$13:ABA112,$B113+1,1)</f>
        <v>-</v>
      </c>
      <c r="ABB113" s="535" t="str" cm="1">
        <f t="array" aca="1" ref="ABB113" ca="1">INDEX(ABB$13:ABB112,$B113+1,1)</f>
        <v>-</v>
      </c>
      <c r="ABC113" s="535" t="str" cm="1">
        <f t="array" aca="1" ref="ABC113" ca="1">INDEX(ABC$13:ABC112,$B113+1,1)</f>
        <v>-</v>
      </c>
      <c r="ABD113" s="535" t="str" cm="1">
        <f t="array" aca="1" ref="ABD113" ca="1">INDEX(ABD$13:ABD112,$B113+1,1)</f>
        <v>-</v>
      </c>
      <c r="ABE113" s="535" t="str" cm="1">
        <f t="array" aca="1" ref="ABE113" ca="1">INDEX(ABE$13:ABE112,$B113+1,1)</f>
        <v>-</v>
      </c>
      <c r="ABF113" s="535" t="str" cm="1">
        <f t="array" aca="1" ref="ABF113" ca="1">INDEX(ABF$13:ABF112,$B113+1,1)</f>
        <v>-</v>
      </c>
      <c r="ABG113" s="535" t="str" cm="1">
        <f t="array" aca="1" ref="ABG113" ca="1">INDEX(ABG$13:ABG112,$B113+1,1)</f>
        <v>-</v>
      </c>
      <c r="ABH113" s="535" t="str" cm="1">
        <f t="array" aca="1" ref="ABH113" ca="1">INDEX(ABH$13:ABH112,$B113+1,1)</f>
        <v>-</v>
      </c>
      <c r="ABI113" s="535" t="str" cm="1">
        <f t="array" aca="1" ref="ABI113" ca="1">INDEX(ABI$13:ABI112,$B113+1,1)</f>
        <v>-</v>
      </c>
      <c r="ABJ113" s="535" t="str" cm="1">
        <f t="array" aca="1" ref="ABJ113" ca="1">INDEX(ABJ$13:ABJ112,$B113+1,1)</f>
        <v>-</v>
      </c>
      <c r="ABK113" s="18"/>
      <c r="ABL113" s="545" t="str">
        <f t="shared" ca="1" si="439"/>
        <v>-</v>
      </c>
      <c r="ABM113" s="545" t="str">
        <f t="shared" ca="1" si="439"/>
        <v>-</v>
      </c>
      <c r="ABN113" s="545" t="str">
        <f t="shared" ca="1" si="439"/>
        <v>-</v>
      </c>
      <c r="ABO113" s="545" t="str">
        <f t="shared" ca="1" si="439"/>
        <v>-</v>
      </c>
      <c r="ABP113" s="545" t="str">
        <f t="shared" ca="1" si="439"/>
        <v>-</v>
      </c>
      <c r="ABQ113" s="545" t="str">
        <f t="shared" ca="1" si="417"/>
        <v>-</v>
      </c>
      <c r="ABR113" s="545" t="str">
        <f t="shared" ca="1" si="417"/>
        <v>-</v>
      </c>
      <c r="ABS113" s="545" t="str">
        <f t="shared" ca="1" si="417"/>
        <v>-</v>
      </c>
      <c r="ABT113" s="545" t="str">
        <f t="shared" ca="1" si="417"/>
        <v>-</v>
      </c>
      <c r="ABU113" s="545" t="str">
        <f t="shared" ca="1" si="417"/>
        <v>-</v>
      </c>
      <c r="ABV113" s="545" t="str">
        <f t="shared" ca="1" si="417"/>
        <v>-</v>
      </c>
      <c r="ABW113" s="545" t="str">
        <f t="shared" ca="1" si="417"/>
        <v>-</v>
      </c>
      <c r="ABX113" s="545" t="str">
        <f t="shared" ca="1" si="417"/>
        <v>-</v>
      </c>
      <c r="ABY113" s="545" t="str">
        <f t="shared" ca="1" si="417"/>
        <v>-</v>
      </c>
      <c r="ABZ113" s="545" t="str">
        <f t="shared" ca="1" si="417"/>
        <v>-</v>
      </c>
      <c r="ACA113" s="545" t="str">
        <f t="shared" ca="1" si="418"/>
        <v>-</v>
      </c>
      <c r="ACB113" s="545" t="str">
        <f t="shared" ca="1" si="418"/>
        <v>-</v>
      </c>
      <c r="ACC113" s="545" t="b">
        <f t="shared" ca="1" si="418"/>
        <v>1</v>
      </c>
      <c r="ACD113" s="545" t="str">
        <f t="shared" ca="1" si="418"/>
        <v>-</v>
      </c>
      <c r="ACE113" s="545" t="str">
        <f t="shared" ca="1" si="418"/>
        <v>-</v>
      </c>
      <c r="ACF113" s="545" t="str">
        <f t="shared" ca="1" si="418"/>
        <v>-</v>
      </c>
      <c r="ACG113" s="545" t="str">
        <f t="shared" ca="1" si="418"/>
        <v>-</v>
      </c>
      <c r="ACH113" s="545" t="str">
        <f t="shared" ca="1" si="418"/>
        <v>-</v>
      </c>
      <c r="ACI113" s="545" t="str">
        <f t="shared" ca="1" si="418"/>
        <v>-</v>
      </c>
      <c r="ACJ113" s="545" t="str">
        <f t="shared" ca="1" si="418"/>
        <v>-</v>
      </c>
      <c r="ACK113" s="545" t="str">
        <f t="shared" ca="1" si="419"/>
        <v>-</v>
      </c>
      <c r="ACL113" s="545" t="str">
        <f t="shared" ca="1" si="419"/>
        <v>-</v>
      </c>
      <c r="ACM113" s="545" t="str">
        <f t="shared" ca="1" si="419"/>
        <v>-</v>
      </c>
      <c r="ACN113" s="545" t="str">
        <f t="shared" ca="1" si="419"/>
        <v>-</v>
      </c>
      <c r="ACO113" s="545" t="str">
        <f t="shared" ca="1" si="419"/>
        <v>-</v>
      </c>
      <c r="ACP113" s="545" t="str">
        <f t="shared" ca="1" si="419"/>
        <v>-</v>
      </c>
      <c r="ACQ113" s="545" t="str">
        <f t="shared" ca="1" si="419"/>
        <v>-</v>
      </c>
      <c r="ACR113" s="545" t="str">
        <f t="shared" ca="1" si="419"/>
        <v>-</v>
      </c>
      <c r="ACS113" s="545" t="str">
        <f t="shared" ca="1" si="419"/>
        <v>-</v>
      </c>
      <c r="ACT113" s="545" t="str">
        <f t="shared" ca="1" si="419"/>
        <v>-</v>
      </c>
      <c r="ACU113" s="545" t="b">
        <f t="shared" ca="1" si="420"/>
        <v>1</v>
      </c>
      <c r="ACV113" s="545" t="str">
        <f t="shared" ca="1" si="420"/>
        <v>-</v>
      </c>
      <c r="ACW113" s="545" t="str">
        <f t="shared" ca="1" si="420"/>
        <v>-</v>
      </c>
      <c r="ACX113" s="545" t="str">
        <f t="shared" ca="1" si="420"/>
        <v>-</v>
      </c>
      <c r="ACY113" s="545" t="str">
        <f t="shared" ca="1" si="420"/>
        <v>-</v>
      </c>
      <c r="ACZ113" s="545" t="str">
        <f t="shared" ca="1" si="420"/>
        <v>-</v>
      </c>
      <c r="ADA113" s="545" t="str">
        <f t="shared" ca="1" si="420"/>
        <v>-</v>
      </c>
      <c r="ADB113" s="545" t="str">
        <f t="shared" ca="1" si="420"/>
        <v>-</v>
      </c>
      <c r="ADC113" s="545" t="str">
        <f t="shared" ca="1" si="420"/>
        <v>-</v>
      </c>
      <c r="ADD113" s="545" t="str">
        <f t="shared" ca="1" si="420"/>
        <v>-</v>
      </c>
      <c r="ADE113" s="545" t="str">
        <f t="shared" ca="1" si="421"/>
        <v>-</v>
      </c>
      <c r="ADF113" s="545" t="str">
        <f t="shared" ca="1" si="421"/>
        <v>-</v>
      </c>
      <c r="ADG113" s="545" t="str">
        <f t="shared" ca="1" si="421"/>
        <v>-</v>
      </c>
      <c r="ADH113" s="545" t="str">
        <f t="shared" ca="1" si="421"/>
        <v>-</v>
      </c>
      <c r="ADI113" s="545" t="str">
        <f t="shared" ca="1" si="421"/>
        <v>-</v>
      </c>
      <c r="ADJ113" s="545" t="str">
        <f t="shared" ca="1" si="421"/>
        <v>-</v>
      </c>
      <c r="ADK113" s="545" t="str">
        <f t="shared" ca="1" si="421"/>
        <v>-</v>
      </c>
      <c r="ADL113" s="545" t="str">
        <f t="shared" ca="1" si="421"/>
        <v>-</v>
      </c>
      <c r="ADM113" s="545" t="b">
        <f t="shared" ca="1" si="421"/>
        <v>1</v>
      </c>
      <c r="ADN113" s="545" t="str">
        <f t="shared" ca="1" si="421"/>
        <v>-</v>
      </c>
      <c r="ADO113" s="545" t="str">
        <f t="shared" ca="1" si="422"/>
        <v>-</v>
      </c>
      <c r="ADP113" s="545" t="str">
        <f t="shared" ca="1" si="422"/>
        <v>-</v>
      </c>
      <c r="ADQ113" s="545" t="str">
        <f t="shared" ca="1" si="422"/>
        <v>-</v>
      </c>
      <c r="ADR113" s="545" t="str">
        <f t="shared" ca="1" si="422"/>
        <v>-</v>
      </c>
      <c r="ADS113" s="545" t="str">
        <f t="shared" ca="1" si="422"/>
        <v>-</v>
      </c>
      <c r="ADT113" s="545" t="str">
        <f t="shared" ca="1" si="422"/>
        <v>-</v>
      </c>
      <c r="ADU113" s="545" t="str">
        <f t="shared" ca="1" si="422"/>
        <v>-</v>
      </c>
      <c r="ADV113" s="545" t="str">
        <f t="shared" ca="1" si="422"/>
        <v>-</v>
      </c>
      <c r="ADW113" s="545" t="str">
        <f t="shared" ca="1" si="422"/>
        <v>-</v>
      </c>
      <c r="ADX113" s="545" t="str">
        <f t="shared" ca="1" si="422"/>
        <v>-</v>
      </c>
      <c r="ADY113" s="545" t="str">
        <f t="shared" ca="1" si="423"/>
        <v>-</v>
      </c>
      <c r="ADZ113" s="545" t="str">
        <f t="shared" ca="1" si="423"/>
        <v>-</v>
      </c>
      <c r="AEA113" s="545" t="str">
        <f t="shared" ca="1" si="423"/>
        <v>-</v>
      </c>
      <c r="AEB113" s="545" t="str">
        <f t="shared" ca="1" si="423"/>
        <v>-</v>
      </c>
      <c r="AEC113" s="545" t="str">
        <f t="shared" ca="1" si="423"/>
        <v>-</v>
      </c>
      <c r="AED113" s="545" t="str">
        <f t="shared" ca="1" si="423"/>
        <v>-</v>
      </c>
      <c r="AEE113" s="545" t="b">
        <f t="shared" ca="1" si="423"/>
        <v>1</v>
      </c>
      <c r="AEF113" s="545" t="str">
        <f t="shared" ca="1" si="423"/>
        <v>-</v>
      </c>
      <c r="AEG113" s="545" t="str">
        <f t="shared" ca="1" si="423"/>
        <v>-</v>
      </c>
      <c r="AEH113" s="545" t="str">
        <f t="shared" ca="1" si="423"/>
        <v>-</v>
      </c>
      <c r="AEI113" s="545" t="str">
        <f t="shared" ca="1" si="424"/>
        <v>-</v>
      </c>
      <c r="AEJ113" s="545" t="str">
        <f t="shared" ca="1" si="424"/>
        <v>-</v>
      </c>
      <c r="AEK113" s="545" t="str">
        <f t="shared" ca="1" si="424"/>
        <v>-</v>
      </c>
      <c r="AEL113" s="545" t="str">
        <f t="shared" ca="1" si="424"/>
        <v>-</v>
      </c>
      <c r="AEM113" s="545" t="str">
        <f t="shared" ca="1" si="424"/>
        <v>-</v>
      </c>
      <c r="AEN113" s="545" t="str">
        <f t="shared" ca="1" si="424"/>
        <v>-</v>
      </c>
      <c r="AEO113" s="545" t="str">
        <f t="shared" ca="1" si="424"/>
        <v>-</v>
      </c>
      <c r="AEP113" s="545" t="str">
        <f t="shared" ca="1" si="424"/>
        <v>-</v>
      </c>
      <c r="AEQ113" s="545" t="str">
        <f t="shared" ca="1" si="424"/>
        <v>-</v>
      </c>
      <c r="AER113" s="545" t="str">
        <f t="shared" ca="1" si="424"/>
        <v>-</v>
      </c>
      <c r="AES113" s="545" t="str">
        <f t="shared" ca="1" si="425"/>
        <v>-</v>
      </c>
      <c r="AET113" s="545" t="str">
        <f t="shared" ca="1" si="425"/>
        <v>-</v>
      </c>
      <c r="AEU113" s="545" t="str">
        <f t="shared" ca="1" si="425"/>
        <v>-</v>
      </c>
      <c r="AEV113" s="545" t="str">
        <f t="shared" ca="1" si="425"/>
        <v>-</v>
      </c>
      <c r="AEW113" s="545" t="b">
        <f t="shared" ca="1" si="425"/>
        <v>1</v>
      </c>
      <c r="AEX113" s="535" cm="1">
        <f t="array" aca="1" ref="AEX113" ca="1">INDEX(AEX$13:AEX112,$B113+1,1)</f>
        <v>0</v>
      </c>
      <c r="AEY113" s="483">
        <v>0</v>
      </c>
    </row>
    <row r="114" spans="1:831" outlineLevel="2">
      <c r="A114" s="18">
        <f t="shared" si="221"/>
        <v>101</v>
      </c>
      <c r="B114" s="191">
        <f t="shared" ca="1" si="343"/>
        <v>51</v>
      </c>
      <c r="C114" s="458">
        <f t="shared" ca="1" si="225"/>
        <v>1200</v>
      </c>
      <c r="D114" s="119" t="str">
        <f t="shared" ca="1" si="226"/>
        <v>GSW</v>
      </c>
      <c r="E114" t="b">
        <v>0</v>
      </c>
      <c r="F114" t="b">
        <v>0</v>
      </c>
      <c r="G114" t="b">
        <f t="shared" si="447"/>
        <v>0</v>
      </c>
      <c r="H114" s="191">
        <f t="shared" ca="1" si="338"/>
        <v>50</v>
      </c>
      <c r="I114" s="535" cm="1">
        <f t="array" aca="1" ref="I114" ca="1">INDEX(I$13:I113,$B114+1,1)</f>
        <v>1</v>
      </c>
      <c r="J114" s="535" cm="1">
        <f t="array" aca="1" ref="J114" ca="1">INDEX(J$13:J113,$B114+1,1)</f>
        <v>0</v>
      </c>
      <c r="K114" s="535" cm="1">
        <f t="array" aca="1" ref="K114" ca="1">INDEX(K$13:K113,$B114+1,1)</f>
        <v>1</v>
      </c>
      <c r="L114" s="535" cm="1">
        <f t="array" aca="1" ref="L114" ca="1">INDEX(L$13:L113,$B114+1,1)</f>
        <v>2</v>
      </c>
      <c r="M114" s="535" cm="1">
        <f t="array" aca="1" ref="M114" ca="1">INDEX(M$13:M113,$B114+1,1)</f>
        <v>4</v>
      </c>
      <c r="N114" s="535" cm="1">
        <f t="array" aca="1" ref="N114" ca="1">INDEX(N$13:N113,$B114+1,1)</f>
        <v>3</v>
      </c>
      <c r="O114" s="535" cm="1">
        <f t="array" aca="1" ref="O114" ca="1">INDEX(O$13:O113,$B114+1,1)</f>
        <v>2</v>
      </c>
      <c r="P114" s="535" cm="1">
        <f t="array" aca="1" ref="P114" ca="1">INDEX(P$13:P113,$B114+1,1)</f>
        <v>0</v>
      </c>
      <c r="Q114" s="535" cm="1">
        <f t="array" aca="1" ref="Q114" ca="1">INDEX(Q$13:Q113,$B114+1,1)</f>
        <v>1</v>
      </c>
      <c r="R114" s="535" cm="1">
        <f t="array" aca="1" ref="R114" ca="1">INDEX(R$13:R113,$B114+1,1)</f>
        <v>1</v>
      </c>
      <c r="S114" s="535" cm="1">
        <f t="array" aca="1" ref="S114" ca="1">INDEX(S$13:S113,$B114+1,1)</f>
        <v>1</v>
      </c>
      <c r="T114" s="411">
        <f t="shared" ca="1" si="228"/>
        <v>2</v>
      </c>
      <c r="U114" s="411">
        <f t="shared" ca="1" si="228"/>
        <v>2</v>
      </c>
      <c r="V114" s="411">
        <f t="shared" ca="1" si="229"/>
        <v>2</v>
      </c>
      <c r="W114" s="777" t="b">
        <f t="shared" ca="1" si="230"/>
        <v>1</v>
      </c>
      <c r="X114" s="777" t="b">
        <f t="shared" ca="1" si="230"/>
        <v>1</v>
      </c>
      <c r="Y114" s="777" t="b">
        <f t="shared" ca="1" si="230"/>
        <v>1</v>
      </c>
      <c r="Z114" s="796" t="b" cm="1">
        <f t="array" aca="1" ref="Z114" ca="1">INDEX(Z$13:Z113,$B114+1,1)</f>
        <v>0</v>
      </c>
      <c r="AA114" s="411">
        <f t="shared" ca="1" si="328"/>
        <v>6</v>
      </c>
      <c r="AB114" s="411">
        <f t="shared" ca="1" si="231"/>
        <v>6</v>
      </c>
      <c r="AC114" s="535" cm="1">
        <f t="array" aca="1" ref="AC114" ca="1">INDEX(AC$13:AC113,$B114+1,1)</f>
        <v>6</v>
      </c>
      <c r="AD114" s="535" cm="1">
        <f t="array" aca="1" ref="AD114" ca="1">INDEX(AD$13:AD113,$B114+1,1)</f>
        <v>6</v>
      </c>
      <c r="AE114" s="535" cm="1">
        <f t="array" aca="1" ref="AE114" ca="1">INDEX(AE$13:AE113,$B114+1,1)</f>
        <v>0</v>
      </c>
      <c r="AF114" s="535" cm="1">
        <f t="array" aca="1" ref="AF114" ca="1">INDEX(AF$13:AF113,$B114+1,1)</f>
        <v>0</v>
      </c>
      <c r="AG114" s="535" cm="1">
        <f t="array" aca="1" ref="AG114" ca="1">INDEX(AG$13:AG113,$B114+1,1)</f>
        <v>0</v>
      </c>
      <c r="AH114" s="535" cm="1">
        <f t="array" aca="1" ref="AH114" ca="1">INDEX(AH$13:AH113,$B114+1,1)</f>
        <v>0</v>
      </c>
      <c r="AI114" s="87">
        <f t="shared" ca="1" si="350"/>
        <v>2</v>
      </c>
      <c r="AJ114" s="87">
        <f ca="1">INDEX(CHOOSE($N114,DataAutumn!i.AdultDrys,DataWinter!i.AdultDrys,DataSpring!i.AdultDrys),1,$T114)</f>
        <v>1</v>
      </c>
      <c r="AK114" s="535" cm="1">
        <f t="array" aca="1" ref="AK114" ca="1">INDEX(AK$13:AK113,$B114+1,1)</f>
        <v>2</v>
      </c>
      <c r="AL114" s="535" cm="1">
        <f t="array" aca="1" ref="AL114" ca="1">INDEX(AL$13:AL113,$B114+1,1)</f>
        <v>0</v>
      </c>
      <c r="AM114" s="535" cm="1">
        <f t="array" aca="1" ref="AM114" ca="1">INDEX(AM$13:AM113,$B114+1,1)</f>
        <v>2</v>
      </c>
      <c r="AN114" s="111"/>
      <c r="AO114" s="111"/>
      <c r="AP114" s="111"/>
      <c r="AQ114" s="111"/>
      <c r="AR114" s="111"/>
      <c r="AS114" s="111"/>
      <c r="AT114" s="111"/>
      <c r="AU114" s="111"/>
      <c r="AV114" s="111"/>
      <c r="AW114" s="111"/>
      <c r="AX114" s="111"/>
      <c r="AY114" s="111"/>
      <c r="AZ114" s="111"/>
      <c r="BA114" s="312" t="str">
        <f ca="1">LEFT(BA113,LEN($BA$57))     &amp;    TEXT($H114," 00000 ")        &amp;      INDEX(i.ModelStructure,$I114,1)    &amp;" "
&amp; $D114                &amp;    " Past" &amp; TEXT($XV114,"??0%;;??0%;    ") &amp; IF($DK114=0," SFM","")&amp;IF($DK114=1," MFM","")&amp;IF($DK114=7," Mat","")&amp;IF($DQ114=TRUE,"&amp;BBT","    ")              &amp;      " TOL"&amp;INDEX(i.TOL_Desc,1,$N114)
&amp; " Scan"&amp;$AK114       &amp;    CHOOSE($K114+1," CFS"," GFS"," NFS")
&amp; " RR"&amp;TEXT(SUM($FD114:$FE114),"+00%;-00%;    ;@")
&amp; " EL"&amp;IF($EZ114="-","_Opt",TEXT($EZ114,"000%"))
&amp; " Emptys_"&amp;CHOOSE($AI114,"Free  ","Retain","Sell  ","Single")
&amp; " ("&amp;IF(OR($ZH114,AND($ZH114="-",$DD114)),"P","E")   &amp;IF(OR($ZJ114,AND($ZJ114="-",$DE114)),"T","t")        &amp;     "_F"&amp;IF($AAG114&lt;&gt;FALSE,3,0)+COUNTIF($ZY114:$AAC114,TRUE)+COUNTIF($BV114:$BW114,"&gt;0")&amp;IF($AAE114&lt;&gt;FALSE,3,0)+COUNTIF($BV114:$BW114,"&gt;0")&amp;"N"&amp;IF($AAJ114&lt;&gt;"-",$AAJ114,$DI114)&amp;IF($AAK114&lt;&gt;"-",$AAK114,$DJ114)&amp;"L"&amp;$AAV114&amp;$AAW114&amp;")"</f>
        <v>GHG 00050 SE GSW Past 35% MFM     TOLSpr Scan2 GFS RR+01% EL000% Emptys_Retain (PT_F33N11L11)</v>
      </c>
      <c r="BB114" s="8" t="str">
        <f ca="1">IF(COUNTIF($BA$13:$BA114,$BA114)=1,"-","Dup")</f>
        <v>-</v>
      </c>
      <c r="BC114" s="18"/>
      <c r="BD114" s="535" t="str" cm="1">
        <f t="array" aca="1" ref="BD114" ca="1">INDEX(BD$13:BD113,$B114+1,1)</f>
        <v>-</v>
      </c>
      <c r="BE114" s="535" t="str" cm="1">
        <f t="array" aca="1" ref="BE114" ca="1">INDEX(BE$13:BE113,$B114+1,1)</f>
        <v>-</v>
      </c>
      <c r="BF114" s="535" t="str" cm="1">
        <f t="array" aca="1" ref="BF114" ca="1">INDEX(BF$13:BF113,$B114+1,1)</f>
        <v>-</v>
      </c>
      <c r="BG114" s="535" t="str" cm="1">
        <f t="array" aca="1" ref="BG114" ca="1">INDEX(BG$13:BG113,$B114+1,1)</f>
        <v>-</v>
      </c>
      <c r="BH114" s="535" t="str" cm="1">
        <f t="array" aca="1" ref="BH114" ca="1">INDEX(BH$13:BH113,$B114+1,1)</f>
        <v>-</v>
      </c>
      <c r="BI114" s="535" t="str" cm="1">
        <f t="array" aca="1" ref="BI114" ca="1">INDEX(BI$13:BI113,$B114+1,1)</f>
        <v>-</v>
      </c>
      <c r="BJ114" s="535" t="str" cm="1">
        <f t="array" aca="1" ref="BJ114" ca="1">INDEX(BJ$13:BJ113,$B114+1,1)</f>
        <v>-</v>
      </c>
      <c r="BK114" s="535" t="str" cm="1">
        <f t="array" aca="1" ref="BK114" ca="1">INDEX(BK$13:BK113,$B114+1,1)</f>
        <v>-</v>
      </c>
      <c r="BL114" s="535" t="str" cm="1">
        <f t="array" aca="1" ref="BL114" ca="1">INDEX(BL$13:BL113,$B114+1,1)</f>
        <v>-</v>
      </c>
      <c r="BM114" s="18"/>
      <c r="BN114" s="411" t="b">
        <f t="shared" ca="1" si="460"/>
        <v>1</v>
      </c>
      <c r="BO114" s="411" t="str">
        <f t="shared" ca="1" si="460"/>
        <v>-</v>
      </c>
      <c r="BP114" s="411" t="b">
        <f t="shared" ca="1" si="460"/>
        <v>0</v>
      </c>
      <c r="BQ114" s="411" t="str">
        <f t="shared" ca="1" si="460"/>
        <v>-</v>
      </c>
      <c r="BR114" s="411" t="str">
        <f t="shared" ca="1" si="460"/>
        <v>-</v>
      </c>
      <c r="BS114" s="411" t="str">
        <f t="shared" ca="1" si="460"/>
        <v>-</v>
      </c>
      <c r="BT114" s="411" t="str">
        <f t="shared" ca="1" si="460"/>
        <v>-</v>
      </c>
      <c r="BU114" s="411" t="str">
        <f t="shared" ca="1" si="460"/>
        <v>-</v>
      </c>
      <c r="BV114" s="411" t="str">
        <f t="shared" ca="1" si="460"/>
        <v>-</v>
      </c>
      <c r="BW114" s="411" t="str">
        <f t="shared" ca="1" si="460"/>
        <v>-</v>
      </c>
      <c r="BX114" s="411" t="str">
        <f t="shared" ca="1" si="460"/>
        <v>-</v>
      </c>
      <c r="BY114" s="411" t="str">
        <f t="shared" ca="1" si="460"/>
        <v>-</v>
      </c>
      <c r="BZ114" s="411" t="b">
        <f t="shared" ca="1" si="460"/>
        <v>0</v>
      </c>
      <c r="CA114" s="87">
        <f t="shared" ca="1" si="460"/>
        <v>0</v>
      </c>
      <c r="CB114" s="535" t="str" cm="1">
        <f t="array" aca="1" ref="CB114" ca="1">INDEX(CB$13:CB113,$B114+1,1)</f>
        <v>-</v>
      </c>
      <c r="CC114" s="535" t="str" cm="1">
        <f t="array" aca="1" ref="CC114" ca="1">INDEX(CC$13:CC113,$B114+1,1)</f>
        <v>-</v>
      </c>
      <c r="CD114" s="535" t="str" cm="1">
        <f t="array" aca="1" ref="CD114" ca="1">INDEX(CD$13:CD113,$B114+1,1)</f>
        <v>-</v>
      </c>
      <c r="CE114" s="535" t="b" cm="1">
        <f t="array" aca="1" ref="CE114" ca="1">INDEX(CE$13:CE113,$B114+1,1)</f>
        <v>1</v>
      </c>
      <c r="CF114" s="18"/>
      <c r="CG114" s="535" t="str" cm="1">
        <f t="array" aca="1" ref="CG114" ca="1">INDEX(CG$13:CG113,$B114+1,1)</f>
        <v>-</v>
      </c>
      <c r="CH114" s="411" t="str">
        <f t="shared" ca="1" si="233"/>
        <v>-</v>
      </c>
      <c r="CI114" s="411">
        <f t="shared" ca="1" si="234"/>
        <v>1</v>
      </c>
      <c r="CJ114" s="411">
        <f t="shared" ca="1" si="234"/>
        <v>1</v>
      </c>
      <c r="CK114" s="535" t="str" cm="1">
        <f t="array" aca="1" ref="CK114" ca="1">INDEX(CK$13:CK113,$B114+1,1)</f>
        <v>-</v>
      </c>
      <c r="CL114" s="535" t="str" cm="1">
        <f t="array" aca="1" ref="CL114" ca="1">INDEX(CL$13:CL113,$B114+1,1)</f>
        <v>-</v>
      </c>
      <c r="CM114" s="535" t="str" cm="1">
        <f t="array" aca="1" ref="CM114" ca="1">INDEX(CM$13:CM113,$B114+1,1)</f>
        <v>-</v>
      </c>
      <c r="CN114" s="411" t="str">
        <f t="shared" ca="1" si="235"/>
        <v>-</v>
      </c>
      <c r="CO114" s="411">
        <f t="shared" ca="1" si="236"/>
        <v>1</v>
      </c>
      <c r="CP114" s="411">
        <f t="shared" ca="1" si="236"/>
        <v>1</v>
      </c>
      <c r="CQ114" s="535" t="str" cm="1">
        <f t="array" aca="1" ref="CQ114" ca="1">INDEX(CQ$13:CQ113,$B114+1,1)</f>
        <v>-</v>
      </c>
      <c r="CR114" s="411" t="str">
        <f t="shared" ca="1" si="237"/>
        <v>-</v>
      </c>
      <c r="CS114" s="411">
        <f t="shared" ca="1" si="238"/>
        <v>1</v>
      </c>
      <c r="CT114" s="535" t="str" cm="1">
        <f t="array" aca="1" ref="CT114" ca="1">INDEX(CT$13:CT113,$B114+1,1)</f>
        <v>-</v>
      </c>
      <c r="CU114" s="535" t="str" cm="1">
        <f t="array" aca="1" ref="CU114" ca="1">INDEX(CU$13:CU113,$B114+1,1)</f>
        <v>-</v>
      </c>
      <c r="CV114" s="411">
        <f t="shared" ca="1" si="239"/>
        <v>1</v>
      </c>
      <c r="CW114" s="535" t="str" cm="1">
        <f t="array" aca="1" ref="CW114" ca="1">INDEX(CW$13:CW113,$B114+1,1)</f>
        <v>-</v>
      </c>
      <c r="CX114" s="411" t="str">
        <f t="shared" ca="1" si="240"/>
        <v>-</v>
      </c>
      <c r="CY114" s="411">
        <f t="shared" ca="1" si="241"/>
        <v>1</v>
      </c>
      <c r="CZ114" s="411">
        <f t="shared" ca="1" si="241"/>
        <v>1</v>
      </c>
      <c r="DA114" s="535" cm="1">
        <f t="array" aca="1" ref="DA114" ca="1">INDEX(DA$13:DA113,$B114+1,1)</f>
        <v>720</v>
      </c>
      <c r="DB114" s="535" cm="1">
        <f t="array" aca="1" ref="DB114" ca="1">INDEX(DB$13:DB113,$B114+1,1)</f>
        <v>720</v>
      </c>
      <c r="DC114" s="18"/>
      <c r="DD114" s="535" t="b" cm="1">
        <f t="array" aca="1" ref="DD114" ca="1">INDEX(DD$13:DD113,$B114+1,1)</f>
        <v>1</v>
      </c>
      <c r="DE114" s="535" t="b" cm="1">
        <f t="array" aca="1" ref="DE114" ca="1">INDEX(DE$13:DE113,$B114+1,1)</f>
        <v>1</v>
      </c>
      <c r="DF114" s="535" t="b" cm="1">
        <f t="array" aca="1" ref="DF114" ca="1">INDEX(DF$13:DF113,$B114+1,1)</f>
        <v>1</v>
      </c>
      <c r="DG114" s="87">
        <f t="shared" ca="1" si="329"/>
        <v>0</v>
      </c>
      <c r="DH114" s="804" cm="1">
        <f t="array" aca="1" ref="DH114" ca="1">VALUE(IFERROR(VALUE($K114),0) &amp; _xlfn.SWITCH($CD114,"-",4,$CD114) &amp; $L114 &amp; $T114 &amp; "00" &amp; $N114 &amp; $AK114 &amp; $R114 &amp; _xlfn.SWITCH($AM114,3,1,$AM114) &amp; _xlfn.SWITCH($M114,4,0,$M114) &amp; _xlfn.SWITCH($AD114,6,1,$AD114))</f>
        <v>142200321201</v>
      </c>
      <c r="DI114" s="535" cm="1">
        <f t="array" aca="1" ref="DI114" ca="1">INDEX(DI$13:DI113,$B114+1,1)</f>
        <v>1</v>
      </c>
      <c r="DJ114" s="535" cm="1">
        <f t="array" aca="1" ref="DJ114" ca="1">INDEX(DJ$13:DJ113,$B114+1,1)</f>
        <v>1</v>
      </c>
      <c r="DK114" s="411">
        <f t="shared" ca="1" si="463"/>
        <v>1</v>
      </c>
      <c r="DL114" s="411">
        <f t="shared" ca="1" si="463"/>
        <v>60</v>
      </c>
      <c r="DM114" s="411" t="str">
        <f t="shared" ca="1" si="463"/>
        <v>-</v>
      </c>
      <c r="DN114" s="411" t="str">
        <f t="shared" ca="1" si="463"/>
        <v>-</v>
      </c>
      <c r="DO114" s="411" t="str">
        <f t="shared" ca="1" si="463"/>
        <v>-</v>
      </c>
      <c r="DP114" s="411" t="str">
        <f t="shared" ca="1" si="463"/>
        <v>-</v>
      </c>
      <c r="DQ114" s="411" t="b">
        <f t="shared" ca="1" si="243"/>
        <v>0</v>
      </c>
      <c r="DR114" s="411" t="str">
        <f t="shared" ca="1" si="441"/>
        <v>-</v>
      </c>
      <c r="DS114" s="411" t="str">
        <f t="shared" ca="1" si="441"/>
        <v>-</v>
      </c>
      <c r="DT114" s="411" t="str">
        <f t="shared" ca="1" si="441"/>
        <v>-</v>
      </c>
      <c r="DU114" s="411" t="str">
        <f t="shared" ca="1" si="441"/>
        <v>-</v>
      </c>
      <c r="DV114" s="411">
        <f t="shared" ca="1" si="441"/>
        <v>500</v>
      </c>
      <c r="DW114" s="411">
        <f t="shared" ca="1" si="441"/>
        <v>500</v>
      </c>
      <c r="DX114" s="411" t="str">
        <f t="shared" ca="1" si="441"/>
        <v>-</v>
      </c>
      <c r="DY114" s="411" t="str">
        <f t="shared" ca="1" si="441"/>
        <v>-</v>
      </c>
      <c r="DZ114" s="411" t="str">
        <f t="shared" ca="1" si="441"/>
        <v>-</v>
      </c>
      <c r="EA114" s="411" t="str">
        <f t="shared" ca="1" si="441"/>
        <v>-</v>
      </c>
      <c r="EB114" s="411" t="str">
        <f t="shared" ca="1" si="441"/>
        <v>-</v>
      </c>
      <c r="EC114" s="535" cm="1">
        <f t="array" aca="1" ref="EC114" ca="1">INDEX(EC$13:EC113,$B114+1,1)</f>
        <v>0</v>
      </c>
      <c r="ED114" s="535" cm="1">
        <f t="array" aca="1" ref="ED114" ca="1">INDEX(ED$13:ED113,$B114+1,1)</f>
        <v>999999</v>
      </c>
      <c r="EE114" s="535" cm="1">
        <f t="array" aca="1" ref="EE114" ca="1">INDEX(EE$13:EE113,$B114+1,1)</f>
        <v>999999</v>
      </c>
      <c r="EF114" s="535" cm="1">
        <f t="array" aca="1" ref="EF114" ca="1">INDEX(EF$13:EF113,$B114+1,1)</f>
        <v>999999</v>
      </c>
      <c r="EG114" s="535" cm="1">
        <f t="array" aca="1" ref="EG114" ca="1">INDEX(EG$13:EG113,$B114+1,1)</f>
        <v>999999</v>
      </c>
      <c r="EH114" s="535" cm="1">
        <f t="array" aca="1" ref="EH114" ca="1">INDEX(EH$13:EH113,$B114+1,1)</f>
        <v>999999</v>
      </c>
      <c r="EI114" s="535" cm="1">
        <f t="array" aca="1" ref="EI114" ca="1">INDEX(EI$13:EI113,$B114+1,1)</f>
        <v>999999</v>
      </c>
      <c r="EJ114" s="535" cm="1">
        <f t="array" aca="1" ref="EJ114" ca="1">INDEX(EJ$13:EJ113,$B114+1,1)</f>
        <v>999999</v>
      </c>
      <c r="EK114" s="535" cm="1">
        <f t="array" aca="1" ref="EK114" ca="1">INDEX(EK$13:EK113,$B114+1,1)</f>
        <v>999999</v>
      </c>
      <c r="EL114" s="535" cm="1">
        <f t="array" aca="1" ref="EL114" ca="1">INDEX(EL$13:EL113,$B114+1,1)</f>
        <v>999999</v>
      </c>
      <c r="EM114" s="535" cm="1">
        <f t="array" aca="1" ref="EM114" ca="1">INDEX(EM$13:EM113,$B114+1,1)</f>
        <v>999999</v>
      </c>
      <c r="EN114" s="535" cm="1">
        <f t="array" aca="1" ref="EN114" ca="1">INDEX(EN$13:EN113,$B114+1,1)</f>
        <v>999999</v>
      </c>
      <c r="EO114" s="535" cm="1">
        <f t="array" aca="1" ref="EO114" ca="1">INDEX(EO$13:EO113,$B114+1,1)</f>
        <v>999999</v>
      </c>
      <c r="EP114" s="782">
        <f t="shared" ca="1" si="246"/>
        <v>0</v>
      </c>
      <c r="EQ114" s="782">
        <f t="shared" ca="1" si="246"/>
        <v>0</v>
      </c>
      <c r="ER114" s="782">
        <f t="shared" ca="1" si="246"/>
        <v>999999</v>
      </c>
      <c r="ES114" s="800" t="str">
        <f t="shared" ca="1" si="330"/>
        <v>-</v>
      </c>
      <c r="ET114" s="800" t="str">
        <f t="shared" ca="1" si="247"/>
        <v>-</v>
      </c>
      <c r="EU114" s="801" t="str">
        <f t="shared" ca="1" si="248"/>
        <v>-</v>
      </c>
      <c r="EV114" s="802" t="str">
        <f t="shared" ca="1" si="449"/>
        <v>-</v>
      </c>
      <c r="EW114" s="781">
        <f t="shared" ca="1" si="249"/>
        <v>999999</v>
      </c>
      <c r="EX114" s="779">
        <f t="shared" ca="1" si="332"/>
        <v>999999</v>
      </c>
      <c r="EY114" s="780">
        <f t="shared" ca="1" si="333"/>
        <v>999999</v>
      </c>
      <c r="EZ114" s="727" cm="1">
        <f t="array" aca="1" ref="EZ114" ca="1">INDEX(i.ELMated,$AB114+1,1)</f>
        <v>0</v>
      </c>
      <c r="FA114" s="728" cm="1">
        <f t="array" aca="1" ref="FA114" ca="1">INDEX(i.ELMatedEst,$AA114+1,$T114)</f>
        <v>0</v>
      </c>
      <c r="FB114" s="535" t="str" cm="1">
        <f t="array" aca="1" ref="FB114" ca="1">INDEX(FB$13:FB113,$B114+1,1)</f>
        <v>-</v>
      </c>
      <c r="FC114" s="535" t="str" cm="1">
        <f t="array" aca="1" ref="FC114" ca="1">INDEX(FC$13:FC113,$B114+1,1)</f>
        <v>-</v>
      </c>
      <c r="FD114" s="664">
        <f t="shared" ca="1" si="250"/>
        <v>0</v>
      </c>
      <c r="FE114" s="666">
        <f t="shared" ca="1" si="251"/>
        <v>5.0000000000000001E-3</v>
      </c>
      <c r="FF114" s="191">
        <f t="shared" ca="1" si="339"/>
        <v>0.95</v>
      </c>
      <c r="FG114" s="667">
        <f t="shared" ca="1" si="252"/>
        <v>0.12</v>
      </c>
      <c r="FH114" s="667">
        <f ca="1">INDEX(CHOOSE($N114,DataAutumn!i.EL_PropnSold,DataWinter!i.EL_PropnSold,DataSpring!i.EL_PropnSold),$AI114,$T114)*INDEX(i.ELMatedEst,$AB114+1,$T114)*i.dAdultRR_ELPropSold
+INDEX(i.dryman,($AJ114-1)*4+$AI114,FH$7)</f>
        <v>0</v>
      </c>
      <c r="FI114" s="667">
        <f ca="1">INDEX(CHOOSE($N114,DataAutumn!i.EL_PropnSold,DataWinter!i.EL_PropnSold,DataSpring!i.EL_PropnSold),$AI114,$T114)*INDEX(i.ELMatedEst,$AB114+1,$T114)*i.dAdultRR_ELPropSold
+INDEX(i.dryman,($AJ114-1)*4+$AI114,FI$7)</f>
        <v>3.125E-2</v>
      </c>
      <c r="FJ114" s="667">
        <f ca="1">INDEX(CHOOSE($N114,DataAutumn!i.EL_PropnSold,DataWinter!i.EL_PropnSold,DataSpring!i.EL_PropnSold),$AI114,$T114)*INDEX(i.ELMatedEst,$AB114+1,$T114)*i.dAdultRR_ELPropSold
+INDEX(i.dryman,($AJ114-1)*4+$AI114,FJ$7)</f>
        <v>3.125E-2</v>
      </c>
      <c r="FK114" s="667">
        <f ca="1">INDEX(CHOOSE($N114,DataAutumn!i.EL_PropnSold,DataWinter!i.EL_PropnSold,DataSpring!i.EL_PropnSold),$AI114,$T114)*INDEX(i.ELMatedEst,$AB114+1,$T114)*i.dAdultRR_ELPropSold
+INDEX(i.dryman,($AJ114-1)*4+$AI114,FK$7)</f>
        <v>3.125E-2</v>
      </c>
      <c r="FL114" s="668">
        <f ca="1">INDEX(CHOOSE($N114,DataAutumn!i.EL_PropnSold,DataWinter!i.EL_PropnSold,DataSpring!i.EL_PropnSold),$AI114,$T114)*INDEX(i.ELMatedEst,$AB114+1,$T114)*i.dAdultLSurv_ELPropSold</f>
        <v>0</v>
      </c>
      <c r="FM114" s="666" t="b">
        <f t="shared" ca="1" si="253"/>
        <v>0</v>
      </c>
      <c r="FN114" s="666" t="b">
        <f t="shared" ca="1" si="253"/>
        <v>0</v>
      </c>
      <c r="FO114" s="716" t="b">
        <f t="shared" ca="1" si="254"/>
        <v>1</v>
      </c>
      <c r="FP114" s="666" t="b">
        <f t="shared" ca="1" si="253"/>
        <v>0</v>
      </c>
      <c r="FQ114" s="668">
        <f t="shared" ca="1" si="255"/>
        <v>1</v>
      </c>
      <c r="FR114" s="669">
        <f t="shared" ca="1" si="256"/>
        <v>0</v>
      </c>
      <c r="FS114" s="670" t="b">
        <f t="shared" ca="1" si="257"/>
        <v>0</v>
      </c>
      <c r="FT114" s="665" t="b">
        <f t="shared" ca="1" si="258"/>
        <v>0</v>
      </c>
      <c r="FU114" s="411" t="b">
        <f t="shared" ca="1" si="258"/>
        <v>0</v>
      </c>
      <c r="FV114" s="411" t="b">
        <f t="shared" ca="1" si="258"/>
        <v>1</v>
      </c>
      <c r="FW114" s="87">
        <f t="shared" ca="1" si="259"/>
        <v>2</v>
      </c>
      <c r="FX114" s="87">
        <f t="shared" ca="1" si="259"/>
        <v>2</v>
      </c>
      <c r="FY114" s="411">
        <f t="shared" ca="1" si="260"/>
        <v>1</v>
      </c>
      <c r="FZ114" s="411">
        <f t="shared" ca="1" si="261"/>
        <v>1</v>
      </c>
      <c r="GA114" s="411">
        <f t="shared" ca="1" si="261"/>
        <v>1</v>
      </c>
      <c r="GB114" s="411">
        <f t="shared" ca="1" si="262"/>
        <v>1</v>
      </c>
      <c r="GC114" s="411">
        <f t="shared" ca="1" si="263"/>
        <v>0.35</v>
      </c>
      <c r="GD114" s="411" t="b">
        <f t="shared" ca="1" si="263"/>
        <v>1</v>
      </c>
      <c r="GE114" s="411" t="b">
        <f t="shared" ca="1" si="263"/>
        <v>0</v>
      </c>
      <c r="GF114" s="411" t="b">
        <f t="shared" ca="1" si="263"/>
        <v>0</v>
      </c>
      <c r="GG114" s="411" t="b">
        <f t="shared" ca="1" si="263"/>
        <v>0</v>
      </c>
      <c r="GH114" s="87">
        <f t="shared" ca="1" si="443"/>
        <v>1</v>
      </c>
      <c r="GI114" s="87">
        <f t="shared" ca="1" si="443"/>
        <v>1</v>
      </c>
      <c r="GJ114" s="87">
        <f t="shared" ca="1" si="443"/>
        <v>1</v>
      </c>
      <c r="GK114" s="87">
        <f t="shared" ca="1" si="443"/>
        <v>1</v>
      </c>
      <c r="GL114" s="87">
        <f t="shared" ca="1" si="443"/>
        <v>1</v>
      </c>
      <c r="GM114" s="87">
        <f t="shared" ca="1" si="443"/>
        <v>1</v>
      </c>
      <c r="GN114" s="87">
        <f t="shared" ca="1" si="443"/>
        <v>1</v>
      </c>
      <c r="GO114" s="87">
        <f t="shared" ca="1" si="443"/>
        <v>1</v>
      </c>
      <c r="GP114" s="535" cm="1">
        <f t="array" aca="1" ref="GP114" ca="1">INDEX(GP$13:GP113,$B114+1,1)</f>
        <v>0</v>
      </c>
      <c r="GQ114" s="535" cm="1">
        <f t="array" aca="1" ref="GQ114" ca="1">INDEX(GQ$13:GQ113,$B114+1,1)</f>
        <v>0</v>
      </c>
      <c r="GR114" s="535" cm="1">
        <f t="array" aca="1" ref="GR114" ca="1">INDEX(GR$13:GR113,$B114+1,1)</f>
        <v>0</v>
      </c>
      <c r="GS114" s="535" cm="1">
        <f t="array" aca="1" ref="GS114" ca="1">INDEX(GS$13:GS113,$B114+1,1)</f>
        <v>0</v>
      </c>
      <c r="GT114" s="411" cm="1">
        <f t="array" aca="1" ref="GT114" ca="1">INDEX(i.dse_type,1,$L114)</f>
        <v>0</v>
      </c>
      <c r="GU114" s="535" t="str" cm="1">
        <f t="array" aca="1" ref="GU114" ca="1">INDEX(GU$13:GU113,$B114+1,1)</f>
        <v>-</v>
      </c>
      <c r="GV114" s="535" t="str" cm="1">
        <f t="array" aca="1" ref="GV114" ca="1">INDEX(GV$13:GV113,$B114+1,1)</f>
        <v>-</v>
      </c>
      <c r="GW114" s="535" t="str" cm="1">
        <f t="array" aca="1" ref="GW114" ca="1">INDEX(GW$13:GW113,$B114+1,1)</f>
        <v>-</v>
      </c>
      <c r="GX114" s="18"/>
      <c r="GY114" s="535" t="str" cm="1">
        <f t="array" aca="1" ref="GY114" ca="1">INDEX(GY$13:GY113,$B114+1,1)</f>
        <v>-</v>
      </c>
      <c r="GZ114" s="535" t="str" cm="1">
        <f t="array" aca="1" ref="GZ114" ca="1">INDEX(GZ$13:GZ113,$B114+1,1)</f>
        <v>-</v>
      </c>
      <c r="HA114" s="535" t="str" cm="1">
        <f t="array" aca="1" ref="HA114" ca="1">INDEX(HA$13:HA113,$B114+1,1)</f>
        <v>-</v>
      </c>
      <c r="HB114" s="411">
        <f t="shared" si="334"/>
        <v>0</v>
      </c>
      <c r="HC114" s="535" t="str" cm="1">
        <f t="array" aca="1" ref="HC114" ca="1">INDEX(HC$13:HC113,$B114+1,1)</f>
        <v>-</v>
      </c>
      <c r="HD114" s="535" cm="1">
        <f t="array" aca="1" ref="HD114" ca="1">INDEX(HD$13:HD113,$B114+1,1)</f>
        <v>1</v>
      </c>
      <c r="HE114" s="535" cm="1">
        <f t="array" aca="1" ref="HE114" ca="1">INDEX(HE$13:HE113,$B114+1,1)</f>
        <v>1</v>
      </c>
      <c r="HF114" s="535" t="str" cm="1">
        <f t="array" aca="1" ref="HF114" ca="1">INDEX(HF$13:HF113,$B114+1,1)</f>
        <v>-</v>
      </c>
      <c r="HG114" s="535" t="str" cm="1">
        <f t="array" aca="1" ref="HG114" ca="1">INDEX(HG$13:HG113,$B114+1,1)</f>
        <v>-</v>
      </c>
      <c r="HH114" s="535" t="str" cm="1">
        <f t="array" aca="1" ref="HH114" ca="1">INDEX(HH$13:HH113,$B114+1,1)</f>
        <v>-</v>
      </c>
      <c r="HI114" s="535" t="str" cm="1">
        <f t="array" aca="1" ref="HI114" ca="1">INDEX(HI$13:HI113,$B114+1,1)</f>
        <v>-</v>
      </c>
      <c r="HJ114" s="535" t="str" cm="1">
        <f t="array" aca="1" ref="HJ114" ca="1">INDEX(HJ$13:HJ113,$B114+1,1)</f>
        <v>-</v>
      </c>
      <c r="HK114" s="535" t="str" cm="1">
        <f t="array" aca="1" ref="HK114" ca="1">INDEX(HK$13:HK113,$B114+1,1)</f>
        <v>-</v>
      </c>
      <c r="HL114" s="535" t="str" cm="1">
        <f t="array" aca="1" ref="HL114" ca="1">INDEX(HL$13:HL113,$B114+1,1)</f>
        <v>-</v>
      </c>
      <c r="HM114" s="535" t="str" cm="1">
        <f t="array" aca="1" ref="HM114" ca="1">INDEX(HM$13:HM113,$B114+1,1)</f>
        <v>-</v>
      </c>
      <c r="HN114" s="535" t="str" cm="1">
        <f t="array" aca="1" ref="HN114" ca="1">INDEX(HN$13:HN113,$B114+1,1)</f>
        <v>-</v>
      </c>
      <c r="HO114" s="535" t="str" cm="1">
        <f t="array" aca="1" ref="HO114" ca="1">INDEX(HO$13:HO113,$B114+1,1)</f>
        <v>-</v>
      </c>
      <c r="HP114" s="535" t="str" cm="1">
        <f t="array" aca="1" ref="HP114" ca="1">INDEX(HP$13:HP113,$B114+1,1)</f>
        <v>-</v>
      </c>
      <c r="HQ114" s="535" t="str" cm="1">
        <f t="array" aca="1" ref="HQ114" ca="1">INDEX(HQ$13:HQ113,$B114+1,1)</f>
        <v>-</v>
      </c>
      <c r="HR114" s="535" t="str" cm="1">
        <f t="array" aca="1" ref="HR114" ca="1">INDEX(HR$13:HR113,$B114+1,1)</f>
        <v>-</v>
      </c>
      <c r="HS114" s="535" t="str" cm="1">
        <f t="array" aca="1" ref="HS114" ca="1">INDEX(HS$13:HS113,$B114+1,1)</f>
        <v>-</v>
      </c>
      <c r="HT114" s="535" t="str" cm="1">
        <f t="array" aca="1" ref="HT114" ca="1">INDEX(HT$13:HT113,$B114+1,1)</f>
        <v>-</v>
      </c>
      <c r="HU114" s="535" t="str" cm="1">
        <f t="array" aca="1" ref="HU114" ca="1">INDEX(HU$13:HU113,$B114+1,1)</f>
        <v>-</v>
      </c>
      <c r="HV114" s="535" t="str" cm="1">
        <f t="array" aca="1" ref="HV114" ca="1">INDEX(HV$13:HV113,$B114+1,1)</f>
        <v>-</v>
      </c>
      <c r="HW114" s="535" t="str" cm="1">
        <f t="array" aca="1" ref="HW114" ca="1">INDEX(HW$13:HW113,$B114+1,1)</f>
        <v>-</v>
      </c>
      <c r="HX114" s="535" t="str" cm="1">
        <f t="array" aca="1" ref="HX114" ca="1">INDEX(HX$13:HX113,$B114+1,1)</f>
        <v>-</v>
      </c>
      <c r="HY114" s="535" t="str" cm="1">
        <f t="array" aca="1" ref="HY114" ca="1">INDEX(HY$13:HY113,$B114+1,1)</f>
        <v>-</v>
      </c>
      <c r="HZ114" s="535" t="str" cm="1">
        <f t="array" aca="1" ref="HZ114" ca="1">INDEX(HZ$13:HZ113,$B114+1,1)</f>
        <v>-</v>
      </c>
      <c r="IA114" s="535" cm="1">
        <f t="array" aca="1" ref="IA114" ca="1">INDEX(IA$13:IA113,$B114+1,1)</f>
        <v>0</v>
      </c>
      <c r="IB114" s="535" t="str" cm="1">
        <f t="array" aca="1" ref="IB114" ca="1">INDEX(IB$13:IB113,$B114+1,1)</f>
        <v>-</v>
      </c>
      <c r="IC114" s="535" cm="1">
        <f t="array" aca="1" ref="IC114" ca="1">INDEX(IC$13:IC113,$B114+1,1)</f>
        <v>1</v>
      </c>
      <c r="ID114" s="727">
        <f t="shared" si="265"/>
        <v>0</v>
      </c>
      <c r="IE114" s="727">
        <f t="shared" si="265"/>
        <v>0</v>
      </c>
      <c r="IF114" s="727">
        <f t="shared" si="265"/>
        <v>0</v>
      </c>
      <c r="IG114" s="727">
        <f t="shared" si="266"/>
        <v>0</v>
      </c>
      <c r="IH114" s="727">
        <f t="shared" si="266"/>
        <v>0</v>
      </c>
      <c r="II114" s="727">
        <f t="shared" si="266"/>
        <v>0</v>
      </c>
      <c r="IJ114" s="535" cm="1">
        <f t="array" aca="1" ref="IJ114" ca="1">INDEX(IJ$13:IJ113,$B114+1,1)</f>
        <v>0</v>
      </c>
      <c r="IK114" s="727">
        <f t="shared" si="267"/>
        <v>1</v>
      </c>
      <c r="IL114" s="727">
        <f t="shared" si="267"/>
        <v>0</v>
      </c>
      <c r="IM114" s="727">
        <f t="shared" si="267"/>
        <v>0</v>
      </c>
      <c r="IN114" s="727">
        <f t="shared" si="267"/>
        <v>0</v>
      </c>
      <c r="IO114" s="535" cm="1">
        <f t="array" aca="1" ref="IO114" ca="1">INDEX(IO$13:IO113,$B114+1,1)</f>
        <v>0</v>
      </c>
      <c r="IP114" s="727">
        <f t="shared" si="267"/>
        <v>0</v>
      </c>
      <c r="IQ114" s="18"/>
      <c r="IR114" s="535" t="str" cm="1">
        <f t="array" aca="1" ref="IR114" ca="1">INDEX(IR$13:IR113,$B114+1,1)</f>
        <v>-</v>
      </c>
      <c r="IS114" s="535" t="str" cm="1">
        <f t="array" aca="1" ref="IS114" ca="1">INDEX(IS$13:IS113,$B114+1,1)</f>
        <v>-</v>
      </c>
      <c r="IT114" s="535" t="str" cm="1">
        <f t="array" aca="1" ref="IT114" ca="1">INDEX(IT$13:IT113,$B114+1,1)</f>
        <v>-</v>
      </c>
      <c r="IU114" s="535" t="str" cm="1">
        <f t="array" aca="1" ref="IU114" ca="1">INDEX(IU$13:IU113,$B114+1,1)</f>
        <v>-</v>
      </c>
      <c r="IV114" s="535" t="str" cm="1">
        <f t="array" aca="1" ref="IV114" ca="1">INDEX(IV$13:IV113,$B114+1,1)</f>
        <v>-</v>
      </c>
      <c r="IW114" s="535" t="str" cm="1">
        <f t="array" aca="1" ref="IW114" ca="1">INDEX(IW$13:IW113,$B114+1,1)</f>
        <v>-</v>
      </c>
      <c r="IX114" s="535" t="str" cm="1">
        <f t="array" aca="1" ref="IX114" ca="1">INDEX(IX$13:IX113,$B114+1,1)</f>
        <v>-</v>
      </c>
      <c r="IY114" s="535" t="str" cm="1">
        <f t="array" aca="1" ref="IY114" ca="1">INDEX(IY$13:IY113,$B114+1,1)</f>
        <v>-</v>
      </c>
      <c r="IZ114" s="535" t="str" cm="1">
        <f t="array" aca="1" ref="IZ114" ca="1">INDEX(IZ$13:IZ113,$B114+1,1)</f>
        <v>-</v>
      </c>
      <c r="JA114" s="535" t="str" cm="1">
        <f t="array" aca="1" ref="JA114" ca="1">INDEX(JA$13:JA113,$B114+1,1)</f>
        <v>-</v>
      </c>
      <c r="JB114" s="535" t="str" cm="1">
        <f t="array" aca="1" ref="JB114" ca="1">INDEX(JB$13:JB113,$B114+1,1)</f>
        <v>-</v>
      </c>
      <c r="JC114" s="535" t="str" cm="1">
        <f t="array" aca="1" ref="JC114" ca="1">INDEX(JC$13:JC113,$B114+1,1)</f>
        <v>-</v>
      </c>
      <c r="JD114" s="535" t="str" cm="1">
        <f t="array" aca="1" ref="JD114" ca="1">INDEX(JD$13:JD113,$B114+1,1)</f>
        <v>-</v>
      </c>
      <c r="JE114" s="535" t="str" cm="1">
        <f t="array" aca="1" ref="JE114" ca="1">INDEX(JE$13:JE113,$B114+1,1)</f>
        <v>-</v>
      </c>
      <c r="JF114" s="535" t="str" cm="1">
        <f t="array" aca="1" ref="JF114" ca="1">INDEX(JF$13:JF113,$B114+1,1)</f>
        <v>-</v>
      </c>
      <c r="JG114" s="535" t="str" cm="1">
        <f t="array" aca="1" ref="JG114" ca="1">INDEX(JG$13:JG113,$B114+1,1)</f>
        <v>-</v>
      </c>
      <c r="JH114" s="535" cm="1">
        <f t="array" aca="1" ref="JH114" ca="1">INDEX(JH$13:JH113,$B114+1,1)</f>
        <v>0</v>
      </c>
      <c r="JI114" s="535" cm="1">
        <f t="array" aca="1" ref="JI114" ca="1">INDEX(JI$13:JI113,$B114+1,1)</f>
        <v>0</v>
      </c>
      <c r="JJ114" s="545" cm="1">
        <f t="array" aca="1" ref="JJ114" ca="1">IF(AND($N114=JJ$10,$AS114&lt;&gt;0),INDEX(i.LTWFeedLevels,$AS114,12),0)</f>
        <v>0</v>
      </c>
      <c r="JK114" s="630" cm="1">
        <f t="array" aca="1" ref="JK114" ca="1">IF(AND($N114=JK$10,$AT114&lt;&gt;0),INDEX(i.LTWFeedLevels,$AT114,12),0)</f>
        <v>0</v>
      </c>
      <c r="JL114" s="457">
        <f t="shared" ca="1" si="450"/>
        <v>0</v>
      </c>
      <c r="JM114" s="457">
        <f t="shared" ca="1" si="451"/>
        <v>0</v>
      </c>
      <c r="JN114" s="457">
        <f t="shared" ca="1" si="452"/>
        <v>0</v>
      </c>
      <c r="JO114" s="545" cm="1">
        <f t="array" aca="1" ref="JO114" ca="1">IF(AND($N114=JO$10,$AS114&lt;&gt;0),INDEX(i.LTWFeedLevels,$AS114,12),0)</f>
        <v>0</v>
      </c>
      <c r="JP114" s="630" cm="1">
        <f t="array" aca="1" ref="JP114" ca="1">IF(AND($N114=JP$10,$AT114&lt;&gt;0),INDEX(i.LTWFeedLevels,$AT114,12),0)</f>
        <v>0</v>
      </c>
      <c r="JQ114" s="457">
        <f t="shared" ca="1" si="453"/>
        <v>0</v>
      </c>
      <c r="JR114" s="457">
        <f t="shared" ca="1" si="454"/>
        <v>0</v>
      </c>
      <c r="JS114" s="457">
        <f t="shared" ca="1" si="455"/>
        <v>0</v>
      </c>
      <c r="JT114" s="545" cm="1">
        <f t="array" aca="1" ref="JT114" ca="1">IF(AND($N114=JT$10,$AS114&lt;&gt;0),INDEX(i.LTWFeedLevels,$AS114,12),0)</f>
        <v>0</v>
      </c>
      <c r="JU114" s="630" cm="1">
        <f t="array" aca="1" ref="JU114" ca="1">IF(AND($N114=JU$10,$AT114&lt;&gt;0),INDEX(i.LTWFeedLevels,$AT114,12),0)</f>
        <v>0</v>
      </c>
      <c r="JV114" s="457">
        <f t="shared" ca="1" si="456"/>
        <v>0</v>
      </c>
      <c r="JW114" s="457">
        <f t="shared" ca="1" si="457"/>
        <v>0</v>
      </c>
      <c r="JX114" s="457">
        <f t="shared" ca="1" si="458"/>
        <v>0</v>
      </c>
      <c r="JY114" s="189">
        <f t="shared" ca="1" si="437"/>
        <v>0</v>
      </c>
      <c r="JZ114" s="189">
        <f t="shared" ca="1" si="437"/>
        <v>0</v>
      </c>
      <c r="KA114" s="189">
        <f t="shared" ca="1" si="437"/>
        <v>0</v>
      </c>
      <c r="KB114" s="189">
        <f t="shared" ca="1" si="437"/>
        <v>0</v>
      </c>
      <c r="KC114" s="189">
        <f t="shared" ca="1" si="437"/>
        <v>0</v>
      </c>
      <c r="KD114" s="189">
        <f t="shared" ca="1" si="391"/>
        <v>0</v>
      </c>
      <c r="KE114" s="189">
        <f t="shared" ca="1" si="391"/>
        <v>0</v>
      </c>
      <c r="KF114" s="189">
        <f t="shared" ca="1" si="391"/>
        <v>0</v>
      </c>
      <c r="KG114" s="189">
        <f t="shared" ca="1" si="391"/>
        <v>0</v>
      </c>
      <c r="KH114" s="189">
        <f t="shared" ca="1" si="391"/>
        <v>0</v>
      </c>
      <c r="KI114" s="189">
        <f t="shared" ca="1" si="391"/>
        <v>0</v>
      </c>
      <c r="KJ114" s="189">
        <f t="shared" ca="1" si="391"/>
        <v>0</v>
      </c>
      <c r="KK114" s="189">
        <f t="shared" ca="1" si="391"/>
        <v>0</v>
      </c>
      <c r="KL114" s="189">
        <f t="shared" ca="1" si="391"/>
        <v>0</v>
      </c>
      <c r="KM114" s="189">
        <f t="shared" ca="1" si="391"/>
        <v>0</v>
      </c>
      <c r="KN114" s="189">
        <f t="shared" ca="1" si="392"/>
        <v>0</v>
      </c>
      <c r="KO114" s="189">
        <f t="shared" ca="1" si="392"/>
        <v>0</v>
      </c>
      <c r="KP114" s="189">
        <f t="shared" ca="1" si="392"/>
        <v>0</v>
      </c>
      <c r="KQ114" s="189">
        <f t="shared" ca="1" si="392"/>
        <v>0</v>
      </c>
      <c r="KR114" s="189">
        <f t="shared" ca="1" si="392"/>
        <v>0</v>
      </c>
      <c r="KS114" s="189">
        <f t="shared" ca="1" si="392"/>
        <v>0</v>
      </c>
      <c r="KT114" s="189">
        <f t="shared" ca="1" si="392"/>
        <v>0</v>
      </c>
      <c r="KU114" s="189">
        <f t="shared" ca="1" si="392"/>
        <v>0</v>
      </c>
      <c r="KV114" s="189">
        <f t="shared" ca="1" si="392"/>
        <v>0</v>
      </c>
      <c r="KW114" s="189">
        <f t="shared" ca="1" si="392"/>
        <v>0</v>
      </c>
      <c r="KX114" s="189">
        <f t="shared" ref="KX114:LM115" ca="1" si="470">IF(AND($N114=KX$10,$AD114=KX$12),INDEX(i.FS_Strategy,INDEX($AE114:$AH114,1,KX$7)+1,KX$6),0)</f>
        <v>0</v>
      </c>
      <c r="KY114" s="189">
        <f t="shared" ca="1" si="470"/>
        <v>0</v>
      </c>
      <c r="KZ114" s="189">
        <f t="shared" ca="1" si="470"/>
        <v>0</v>
      </c>
      <c r="LA114" s="189">
        <f t="shared" ca="1" si="470"/>
        <v>0</v>
      </c>
      <c r="LB114" s="189">
        <f t="shared" ca="1" si="470"/>
        <v>0</v>
      </c>
      <c r="LC114" s="189">
        <f t="shared" ca="1" si="470"/>
        <v>0</v>
      </c>
      <c r="LD114" s="189">
        <f t="shared" ca="1" si="470"/>
        <v>0</v>
      </c>
      <c r="LE114" s="189">
        <f t="shared" ca="1" si="470"/>
        <v>0</v>
      </c>
      <c r="LF114" s="189">
        <f t="shared" ca="1" si="470"/>
        <v>0</v>
      </c>
      <c r="LG114" s="189">
        <f t="shared" ca="1" si="470"/>
        <v>0</v>
      </c>
      <c r="LH114" s="189">
        <f t="shared" ca="1" si="470"/>
        <v>0</v>
      </c>
      <c r="LI114" s="189">
        <f t="shared" ca="1" si="470"/>
        <v>0</v>
      </c>
      <c r="LJ114" s="189">
        <f t="shared" ca="1" si="470"/>
        <v>0</v>
      </c>
      <c r="LK114" s="189">
        <f t="shared" ca="1" si="470"/>
        <v>0</v>
      </c>
      <c r="LL114" s="189">
        <f t="shared" ca="1" si="470"/>
        <v>0</v>
      </c>
      <c r="LM114" s="189">
        <f t="shared" ca="1" si="470"/>
        <v>0</v>
      </c>
      <c r="LN114" s="189">
        <f t="shared" ca="1" si="468"/>
        <v>0</v>
      </c>
      <c r="LO114" s="189">
        <f t="shared" ca="1" si="468"/>
        <v>0</v>
      </c>
      <c r="LP114" s="189">
        <f t="shared" ca="1" si="468"/>
        <v>0</v>
      </c>
      <c r="LQ114" s="189">
        <f t="shared" ca="1" si="468"/>
        <v>0</v>
      </c>
      <c r="LR114" s="189">
        <f t="shared" ca="1" si="465"/>
        <v>0</v>
      </c>
      <c r="LS114" s="189">
        <f t="shared" ca="1" si="465"/>
        <v>0</v>
      </c>
      <c r="LT114" s="189">
        <f t="shared" ca="1" si="465"/>
        <v>0</v>
      </c>
      <c r="LU114" s="189">
        <f t="shared" ca="1" si="465"/>
        <v>0</v>
      </c>
      <c r="LV114" s="189">
        <f t="shared" ca="1" si="465"/>
        <v>0</v>
      </c>
      <c r="LW114" s="189">
        <f t="shared" ca="1" si="465"/>
        <v>0</v>
      </c>
      <c r="LX114" s="189">
        <f t="shared" ca="1" si="465"/>
        <v>0</v>
      </c>
      <c r="LY114" s="189">
        <f t="shared" ca="1" si="465"/>
        <v>0</v>
      </c>
      <c r="LZ114" s="189">
        <f t="shared" ca="1" si="465"/>
        <v>0</v>
      </c>
      <c r="MA114" s="189">
        <f t="shared" ca="1" si="465"/>
        <v>0</v>
      </c>
      <c r="MB114" s="189">
        <f t="shared" ca="1" si="465"/>
        <v>0</v>
      </c>
      <c r="MC114" s="189">
        <f t="shared" ca="1" si="465"/>
        <v>0</v>
      </c>
      <c r="MD114" s="189">
        <f t="shared" ca="1" si="465"/>
        <v>0</v>
      </c>
      <c r="ME114" s="189">
        <f t="shared" ca="1" si="465"/>
        <v>0</v>
      </c>
      <c r="MF114" s="189">
        <f t="shared" ca="1" si="465"/>
        <v>0</v>
      </c>
      <c r="MG114" s="189">
        <f t="shared" ca="1" si="390"/>
        <v>0</v>
      </c>
      <c r="MH114" s="189">
        <f t="shared" ca="1" si="390"/>
        <v>0</v>
      </c>
      <c r="MI114" s="189">
        <f t="shared" ca="1" si="390"/>
        <v>0</v>
      </c>
      <c r="MJ114" s="189">
        <f t="shared" ca="1" si="390"/>
        <v>0</v>
      </c>
      <c r="MK114" s="189">
        <f t="shared" ca="1" si="390"/>
        <v>0</v>
      </c>
      <c r="ML114" s="189">
        <f t="shared" ca="1" si="390"/>
        <v>0</v>
      </c>
      <c r="MM114" s="189">
        <f t="shared" ca="1" si="390"/>
        <v>0</v>
      </c>
      <c r="MN114" s="189">
        <f t="shared" ca="1" si="390"/>
        <v>0</v>
      </c>
      <c r="MO114" s="189">
        <f t="shared" ca="1" si="390"/>
        <v>0</v>
      </c>
      <c r="MP114" s="189">
        <f t="shared" ca="1" si="388"/>
        <v>0</v>
      </c>
      <c r="MQ114" s="189">
        <f t="shared" ca="1" si="388"/>
        <v>0</v>
      </c>
      <c r="MR114" s="189">
        <f t="shared" ca="1" si="388"/>
        <v>0</v>
      </c>
      <c r="MS114" s="557">
        <f t="shared" ca="1" si="438"/>
        <v>0</v>
      </c>
      <c r="MT114" s="557">
        <f t="shared" ca="1" si="438"/>
        <v>0</v>
      </c>
      <c r="MU114" s="557">
        <f t="shared" ca="1" si="438"/>
        <v>0</v>
      </c>
      <c r="MV114" s="557">
        <f t="shared" ca="1" si="438"/>
        <v>0</v>
      </c>
      <c r="MW114" s="557">
        <f t="shared" ca="1" si="438"/>
        <v>0</v>
      </c>
      <c r="MX114" s="557">
        <f t="shared" ca="1" si="396"/>
        <v>0</v>
      </c>
      <c r="MY114" s="557">
        <f t="shared" ca="1" si="396"/>
        <v>0</v>
      </c>
      <c r="MZ114" s="557">
        <f t="shared" ca="1" si="396"/>
        <v>0</v>
      </c>
      <c r="NA114" s="557">
        <f t="shared" ca="1" si="396"/>
        <v>0</v>
      </c>
      <c r="NB114" s="557">
        <f t="shared" ca="1" si="396"/>
        <v>0</v>
      </c>
      <c r="NC114" s="557">
        <f t="shared" ca="1" si="396"/>
        <v>0</v>
      </c>
      <c r="ND114" s="557">
        <f t="shared" ca="1" si="396"/>
        <v>0</v>
      </c>
      <c r="NE114" s="557">
        <f t="shared" ca="1" si="396"/>
        <v>0</v>
      </c>
      <c r="NF114" s="557">
        <f t="shared" ca="1" si="396"/>
        <v>0</v>
      </c>
      <c r="NG114" s="557">
        <f t="shared" ca="1" si="396"/>
        <v>0</v>
      </c>
      <c r="NH114" s="557">
        <f t="shared" ca="1" si="397"/>
        <v>0</v>
      </c>
      <c r="NI114" s="557">
        <f t="shared" ca="1" si="397"/>
        <v>0</v>
      </c>
      <c r="NJ114" s="557">
        <f t="shared" ca="1" si="397"/>
        <v>0</v>
      </c>
      <c r="NK114" s="557">
        <f t="shared" ca="1" si="397"/>
        <v>0</v>
      </c>
      <c r="NL114" s="557">
        <f t="shared" ca="1" si="397"/>
        <v>0</v>
      </c>
      <c r="NM114" s="557">
        <f t="shared" ca="1" si="397"/>
        <v>0</v>
      </c>
      <c r="NN114" s="557">
        <f t="shared" ca="1" si="397"/>
        <v>0</v>
      </c>
      <c r="NO114" s="557">
        <f t="shared" ca="1" si="397"/>
        <v>0</v>
      </c>
      <c r="NP114" s="557">
        <f t="shared" ca="1" si="397"/>
        <v>0</v>
      </c>
      <c r="NQ114" s="557">
        <f t="shared" ca="1" si="397"/>
        <v>0</v>
      </c>
      <c r="NR114" s="557">
        <f t="shared" ca="1" si="398"/>
        <v>0</v>
      </c>
      <c r="NS114" s="557">
        <f t="shared" ca="1" si="398"/>
        <v>0</v>
      </c>
      <c r="NT114" s="557">
        <f t="shared" ca="1" si="398"/>
        <v>0</v>
      </c>
      <c r="NU114" s="557">
        <f t="shared" ca="1" si="398"/>
        <v>0</v>
      </c>
      <c r="NV114" s="557">
        <f t="shared" ca="1" si="398"/>
        <v>0</v>
      </c>
      <c r="NW114" s="557">
        <f t="shared" ca="1" si="398"/>
        <v>0</v>
      </c>
      <c r="NX114" s="557">
        <f t="shared" ca="1" si="398"/>
        <v>0</v>
      </c>
      <c r="NY114" s="557">
        <f t="shared" ca="1" si="398"/>
        <v>0</v>
      </c>
      <c r="NZ114" s="557">
        <f t="shared" ca="1" si="398"/>
        <v>0</v>
      </c>
      <c r="OA114" s="557">
        <f t="shared" ca="1" si="398"/>
        <v>0</v>
      </c>
      <c r="OB114" s="557">
        <f t="shared" ca="1" si="399"/>
        <v>0</v>
      </c>
      <c r="OC114" s="557">
        <f t="shared" ca="1" si="399"/>
        <v>0</v>
      </c>
      <c r="OD114" s="557">
        <f t="shared" ca="1" si="399"/>
        <v>0</v>
      </c>
      <c r="OE114" s="557">
        <f t="shared" ca="1" si="399"/>
        <v>0</v>
      </c>
      <c r="OF114" s="557">
        <f t="shared" ca="1" si="399"/>
        <v>0</v>
      </c>
      <c r="OG114" s="557">
        <f t="shared" ca="1" si="399"/>
        <v>0</v>
      </c>
      <c r="OH114" s="557">
        <f t="shared" ca="1" si="399"/>
        <v>0</v>
      </c>
      <c r="OI114" s="557">
        <f t="shared" ca="1" si="399"/>
        <v>0</v>
      </c>
      <c r="OJ114" s="557">
        <f t="shared" ca="1" si="399"/>
        <v>0</v>
      </c>
      <c r="OK114" s="557">
        <f t="shared" ca="1" si="399"/>
        <v>0</v>
      </c>
      <c r="OL114" s="557">
        <f t="shared" ca="1" si="400"/>
        <v>0</v>
      </c>
      <c r="OM114" s="557">
        <f t="shared" ca="1" si="400"/>
        <v>0</v>
      </c>
      <c r="ON114" s="557">
        <f t="shared" ca="1" si="400"/>
        <v>0</v>
      </c>
      <c r="OO114" s="557">
        <f t="shared" ca="1" si="400"/>
        <v>0</v>
      </c>
      <c r="OP114" s="557">
        <f t="shared" ca="1" si="400"/>
        <v>0</v>
      </c>
      <c r="OQ114" s="557">
        <f t="shared" ca="1" si="400"/>
        <v>0</v>
      </c>
      <c r="OR114" s="557">
        <f t="shared" ca="1" si="400"/>
        <v>0</v>
      </c>
      <c r="OS114" s="557">
        <f t="shared" ca="1" si="400"/>
        <v>0</v>
      </c>
      <c r="OT114" s="557">
        <f t="shared" ca="1" si="400"/>
        <v>0</v>
      </c>
      <c r="OU114" s="557">
        <f t="shared" ca="1" si="400"/>
        <v>0</v>
      </c>
      <c r="OV114" s="557">
        <f t="shared" ca="1" si="401"/>
        <v>0</v>
      </c>
      <c r="OW114" s="557">
        <f t="shared" ca="1" si="401"/>
        <v>0</v>
      </c>
      <c r="OX114" s="557">
        <f t="shared" ca="1" si="401"/>
        <v>0</v>
      </c>
      <c r="OY114" s="557">
        <f t="shared" ca="1" si="401"/>
        <v>0</v>
      </c>
      <c r="OZ114" s="557">
        <f t="shared" ca="1" si="401"/>
        <v>0</v>
      </c>
      <c r="PA114" s="557">
        <f t="shared" ca="1" si="401"/>
        <v>0</v>
      </c>
      <c r="PB114" s="557">
        <f t="shared" ca="1" si="401"/>
        <v>0</v>
      </c>
      <c r="PC114" s="557">
        <f t="shared" ca="1" si="401"/>
        <v>0</v>
      </c>
      <c r="PD114" s="557">
        <f t="shared" ca="1" si="401"/>
        <v>0</v>
      </c>
      <c r="PE114" s="557">
        <f t="shared" ca="1" si="401"/>
        <v>0</v>
      </c>
      <c r="PF114" s="557">
        <f t="shared" ca="1" si="402"/>
        <v>0</v>
      </c>
      <c r="PG114" s="557">
        <f t="shared" ca="1" si="402"/>
        <v>0</v>
      </c>
      <c r="PH114" s="557">
        <f t="shared" ca="1" si="402"/>
        <v>0</v>
      </c>
      <c r="PI114" s="557">
        <f t="shared" ca="1" si="402"/>
        <v>0</v>
      </c>
      <c r="PJ114" s="557">
        <f t="shared" ca="1" si="402"/>
        <v>0</v>
      </c>
      <c r="PK114" s="557">
        <f t="shared" ca="1" si="402"/>
        <v>0</v>
      </c>
      <c r="PL114" s="557">
        <f t="shared" ca="1" si="402"/>
        <v>0</v>
      </c>
      <c r="PM114" s="557">
        <f t="shared" ca="1" si="402"/>
        <v>0</v>
      </c>
      <c r="PN114" s="557">
        <f t="shared" ca="1" si="402"/>
        <v>0</v>
      </c>
      <c r="PO114" s="557">
        <f t="shared" ca="1" si="402"/>
        <v>0</v>
      </c>
      <c r="PP114" s="557">
        <f t="shared" ca="1" si="403"/>
        <v>0</v>
      </c>
      <c r="PQ114" s="557">
        <f t="shared" ca="1" si="403"/>
        <v>0</v>
      </c>
      <c r="PR114" s="557">
        <f t="shared" ca="1" si="403"/>
        <v>0</v>
      </c>
      <c r="PS114" s="557">
        <f t="shared" ca="1" si="403"/>
        <v>0</v>
      </c>
      <c r="PT114" s="557">
        <f t="shared" ca="1" si="403"/>
        <v>0</v>
      </c>
      <c r="PU114" s="557">
        <f t="shared" ca="1" si="403"/>
        <v>0</v>
      </c>
      <c r="PV114" s="557">
        <f t="shared" ca="1" si="403"/>
        <v>0</v>
      </c>
      <c r="PW114" s="557">
        <f t="shared" ca="1" si="403"/>
        <v>0</v>
      </c>
      <c r="PX114" s="557">
        <f t="shared" ca="1" si="403"/>
        <v>0</v>
      </c>
      <c r="PY114" s="557">
        <f t="shared" ca="1" si="403"/>
        <v>0</v>
      </c>
      <c r="PZ114" s="557">
        <f t="shared" ca="1" si="404"/>
        <v>0</v>
      </c>
      <c r="QA114" s="557">
        <f t="shared" ca="1" si="404"/>
        <v>0</v>
      </c>
      <c r="QB114" s="557">
        <f t="shared" ca="1" si="404"/>
        <v>0</v>
      </c>
      <c r="QC114" s="557">
        <f t="shared" ca="1" si="404"/>
        <v>0</v>
      </c>
      <c r="QD114" s="557">
        <f t="shared" ca="1" si="404"/>
        <v>0</v>
      </c>
      <c r="QE114" s="557">
        <f t="shared" ca="1" si="404"/>
        <v>0</v>
      </c>
      <c r="QF114" s="557">
        <f t="shared" ca="1" si="404"/>
        <v>0</v>
      </c>
      <c r="QG114" s="557">
        <f t="shared" ca="1" si="404"/>
        <v>0</v>
      </c>
      <c r="QH114" s="557">
        <f t="shared" ca="1" si="404"/>
        <v>0</v>
      </c>
      <c r="QI114" s="557">
        <f t="shared" ca="1" si="404"/>
        <v>0</v>
      </c>
      <c r="QJ114" s="557">
        <f t="shared" ca="1" si="405"/>
        <v>0</v>
      </c>
      <c r="QK114" s="557">
        <f t="shared" ca="1" si="405"/>
        <v>0</v>
      </c>
      <c r="QL114" s="557">
        <f t="shared" ca="1" si="405"/>
        <v>0</v>
      </c>
      <c r="QM114" s="557">
        <f t="shared" ca="1" si="405"/>
        <v>0</v>
      </c>
      <c r="QN114" s="557">
        <f t="shared" ca="1" si="405"/>
        <v>0</v>
      </c>
      <c r="QO114" s="557">
        <f t="shared" ca="1" si="405"/>
        <v>0</v>
      </c>
      <c r="QP114" s="557">
        <f t="shared" ca="1" si="405"/>
        <v>0</v>
      </c>
      <c r="QQ114" s="557">
        <f t="shared" ca="1" si="405"/>
        <v>0</v>
      </c>
      <c r="QR114" s="557">
        <f t="shared" ca="1" si="405"/>
        <v>0</v>
      </c>
      <c r="QS114" s="557">
        <f t="shared" ca="1" si="405"/>
        <v>0</v>
      </c>
      <c r="QT114" s="557">
        <f t="shared" ca="1" si="406"/>
        <v>0</v>
      </c>
      <c r="QU114" s="557">
        <f t="shared" ca="1" si="406"/>
        <v>0</v>
      </c>
      <c r="QV114" s="557">
        <f t="shared" ca="1" si="406"/>
        <v>0</v>
      </c>
      <c r="QW114" s="557">
        <f t="shared" ca="1" si="406"/>
        <v>0</v>
      </c>
      <c r="QX114" s="557">
        <f t="shared" ca="1" si="406"/>
        <v>0</v>
      </c>
      <c r="QY114" s="557">
        <f t="shared" ca="1" si="406"/>
        <v>0</v>
      </c>
      <c r="QZ114" s="557">
        <f t="shared" ca="1" si="406"/>
        <v>0</v>
      </c>
      <c r="RA114" s="557">
        <f t="shared" ca="1" si="406"/>
        <v>0</v>
      </c>
      <c r="RB114" s="557">
        <f t="shared" ca="1" si="406"/>
        <v>0</v>
      </c>
      <c r="RC114" s="557">
        <f t="shared" ca="1" si="406"/>
        <v>0</v>
      </c>
      <c r="RD114" s="557">
        <f t="shared" ca="1" si="407"/>
        <v>0</v>
      </c>
      <c r="RE114" s="557">
        <f t="shared" ca="1" si="407"/>
        <v>0</v>
      </c>
      <c r="RF114" s="557">
        <f t="shared" ca="1" si="407"/>
        <v>0</v>
      </c>
      <c r="RG114" s="557">
        <f t="shared" ca="1" si="407"/>
        <v>0</v>
      </c>
      <c r="RH114" s="557">
        <f t="shared" ca="1" si="407"/>
        <v>0</v>
      </c>
      <c r="RI114" s="557">
        <f t="shared" ca="1" si="407"/>
        <v>0</v>
      </c>
      <c r="RJ114" s="557">
        <f t="shared" ca="1" si="407"/>
        <v>0</v>
      </c>
      <c r="RK114" s="557">
        <f t="shared" ca="1" si="407"/>
        <v>0</v>
      </c>
      <c r="RL114" s="557">
        <f t="shared" ca="1" si="407"/>
        <v>0</v>
      </c>
      <c r="RM114" s="557">
        <f t="shared" ca="1" si="407"/>
        <v>0</v>
      </c>
      <c r="RN114" s="557">
        <f t="shared" ca="1" si="408"/>
        <v>0</v>
      </c>
      <c r="RO114" s="557">
        <f t="shared" ca="1" si="408"/>
        <v>0</v>
      </c>
      <c r="RP114" s="557">
        <f t="shared" ca="1" si="408"/>
        <v>0</v>
      </c>
      <c r="RQ114" s="557">
        <f t="shared" ca="1" si="408"/>
        <v>0</v>
      </c>
      <c r="RR114" s="557">
        <f t="shared" ca="1" si="408"/>
        <v>0</v>
      </c>
      <c r="RS114" s="557">
        <f t="shared" ca="1" si="408"/>
        <v>0</v>
      </c>
      <c r="RT114" s="557">
        <f t="shared" ca="1" si="408"/>
        <v>0</v>
      </c>
      <c r="RU114" s="557">
        <f t="shared" ca="1" si="408"/>
        <v>0</v>
      </c>
      <c r="RV114" s="557">
        <f t="shared" ca="1" si="408"/>
        <v>0</v>
      </c>
      <c r="RW114" s="557">
        <f t="shared" ca="1" si="408"/>
        <v>0</v>
      </c>
      <c r="RX114" s="557">
        <f t="shared" ca="1" si="409"/>
        <v>0</v>
      </c>
      <c r="RY114" s="557">
        <f t="shared" ca="1" si="409"/>
        <v>0</v>
      </c>
      <c r="RZ114" s="557">
        <f t="shared" ca="1" si="409"/>
        <v>0</v>
      </c>
      <c r="SA114" s="557">
        <f t="shared" ca="1" si="409"/>
        <v>0</v>
      </c>
      <c r="SB114" s="557">
        <f t="shared" ca="1" si="409"/>
        <v>0</v>
      </c>
      <c r="SC114" s="557">
        <f t="shared" ca="1" si="409"/>
        <v>0</v>
      </c>
      <c r="SD114" s="557">
        <f t="shared" ca="1" si="409"/>
        <v>0</v>
      </c>
      <c r="SE114" s="557">
        <f t="shared" ca="1" si="409"/>
        <v>0</v>
      </c>
      <c r="SF114" s="557">
        <f t="shared" ca="1" si="409"/>
        <v>0</v>
      </c>
      <c r="SG114" s="557">
        <f t="shared" ca="1" si="409"/>
        <v>0</v>
      </c>
      <c r="SH114" s="557">
        <f t="shared" ca="1" si="410"/>
        <v>0</v>
      </c>
      <c r="SI114" s="557">
        <f t="shared" ca="1" si="410"/>
        <v>0</v>
      </c>
      <c r="SJ114" s="557">
        <f t="shared" ca="1" si="410"/>
        <v>0</v>
      </c>
      <c r="SK114" s="557">
        <f t="shared" ca="1" si="410"/>
        <v>0</v>
      </c>
      <c r="SL114" s="557">
        <f t="shared" ca="1" si="410"/>
        <v>0</v>
      </c>
      <c r="SM114" s="557">
        <f t="shared" ca="1" si="410"/>
        <v>0</v>
      </c>
      <c r="SN114" s="557">
        <f t="shared" ca="1" si="410"/>
        <v>0</v>
      </c>
      <c r="SO114" s="557">
        <f t="shared" ca="1" si="410"/>
        <v>0</v>
      </c>
      <c r="SP114" s="557">
        <f t="shared" ca="1" si="410"/>
        <v>0</v>
      </c>
      <c r="SQ114" s="557">
        <f t="shared" ca="1" si="410"/>
        <v>0</v>
      </c>
      <c r="SR114" s="557">
        <f t="shared" ca="1" si="411"/>
        <v>0</v>
      </c>
      <c r="SS114" s="557">
        <f t="shared" ca="1" si="411"/>
        <v>0</v>
      </c>
      <c r="ST114" s="557">
        <f t="shared" ca="1" si="411"/>
        <v>0</v>
      </c>
      <c r="SU114" s="557">
        <f t="shared" ca="1" si="411"/>
        <v>0</v>
      </c>
      <c r="SV114" s="557">
        <f t="shared" ca="1" si="411"/>
        <v>0</v>
      </c>
      <c r="SW114" s="557">
        <f t="shared" ca="1" si="411"/>
        <v>0</v>
      </c>
      <c r="SX114" s="557">
        <f t="shared" ca="1" si="411"/>
        <v>0</v>
      </c>
      <c r="SY114" s="557">
        <f t="shared" ca="1" si="411"/>
        <v>0</v>
      </c>
      <c r="SZ114" s="557">
        <f t="shared" ca="1" si="411"/>
        <v>0</v>
      </c>
      <c r="TA114" s="557">
        <f t="shared" ca="1" si="411"/>
        <v>0</v>
      </c>
      <c r="TB114" s="557">
        <f t="shared" ca="1" si="412"/>
        <v>0</v>
      </c>
      <c r="TC114" s="557">
        <f t="shared" ca="1" si="412"/>
        <v>0</v>
      </c>
      <c r="TD114" s="557">
        <f t="shared" ca="1" si="412"/>
        <v>0</v>
      </c>
      <c r="TE114" s="557">
        <f t="shared" ca="1" si="412"/>
        <v>0</v>
      </c>
      <c r="TF114" s="557">
        <f t="shared" ca="1" si="412"/>
        <v>0</v>
      </c>
      <c r="TG114" s="557">
        <f t="shared" ca="1" si="412"/>
        <v>0</v>
      </c>
      <c r="TH114" s="557">
        <f t="shared" ca="1" si="412"/>
        <v>0</v>
      </c>
      <c r="TI114" s="557">
        <f t="shared" ca="1" si="412"/>
        <v>0</v>
      </c>
      <c r="TJ114" s="557">
        <f t="shared" ca="1" si="412"/>
        <v>0</v>
      </c>
      <c r="TK114" s="557">
        <f t="shared" ca="1" si="412"/>
        <v>0</v>
      </c>
      <c r="TL114" s="557">
        <f t="shared" ca="1" si="413"/>
        <v>0</v>
      </c>
      <c r="TM114" s="557">
        <f t="shared" ca="1" si="413"/>
        <v>0</v>
      </c>
      <c r="TN114" s="557">
        <f t="shared" ca="1" si="413"/>
        <v>0</v>
      </c>
      <c r="TO114" s="557">
        <f t="shared" ca="1" si="413"/>
        <v>0</v>
      </c>
      <c r="TP114" s="557">
        <f t="shared" ref="TP114:UE115" ca="1" si="471">IF(AND($N114=TP$10,INDEX($AR114:$AT114,1,TP$7)&lt;&gt;0,OR(TP$7&lt;&gt;1,$AD114=TP$12)),INDEX(i.LTWFeedLevels,INDEX($AR114:$AT114,1,TP$7),MOD(TP$6-1,7)+1),0)</f>
        <v>0</v>
      </c>
      <c r="TQ114" s="557">
        <f t="shared" ca="1" si="471"/>
        <v>0</v>
      </c>
      <c r="TR114" s="557">
        <f t="shared" ca="1" si="471"/>
        <v>0</v>
      </c>
      <c r="TS114" s="557">
        <f t="shared" ca="1" si="471"/>
        <v>0</v>
      </c>
      <c r="TT114" s="557">
        <f t="shared" ca="1" si="471"/>
        <v>0</v>
      </c>
      <c r="TU114" s="557">
        <f t="shared" ca="1" si="471"/>
        <v>0</v>
      </c>
      <c r="TV114" s="557">
        <f t="shared" ca="1" si="471"/>
        <v>0</v>
      </c>
      <c r="TW114" s="557">
        <f t="shared" ca="1" si="471"/>
        <v>0</v>
      </c>
      <c r="TX114" s="557">
        <f t="shared" ca="1" si="471"/>
        <v>0</v>
      </c>
      <c r="TY114" s="557">
        <f t="shared" ca="1" si="471"/>
        <v>0</v>
      </c>
      <c r="TZ114" s="557">
        <f t="shared" ca="1" si="471"/>
        <v>0</v>
      </c>
      <c r="UA114" s="557">
        <f t="shared" ca="1" si="471"/>
        <v>0</v>
      </c>
      <c r="UB114" s="557">
        <f t="shared" ca="1" si="471"/>
        <v>0</v>
      </c>
      <c r="UC114" s="557">
        <f t="shared" ca="1" si="471"/>
        <v>0</v>
      </c>
      <c r="UD114" s="557">
        <f t="shared" ca="1" si="471"/>
        <v>0</v>
      </c>
      <c r="UE114" s="557">
        <f t="shared" ca="1" si="471"/>
        <v>0</v>
      </c>
      <c r="UF114" s="557">
        <f t="shared" ca="1" si="469"/>
        <v>0</v>
      </c>
      <c r="UG114" s="557">
        <f t="shared" ca="1" si="469"/>
        <v>0</v>
      </c>
      <c r="UH114" s="557">
        <f t="shared" ca="1" si="469"/>
        <v>0</v>
      </c>
      <c r="UI114" s="557">
        <f t="shared" ca="1" si="469"/>
        <v>0</v>
      </c>
      <c r="UJ114" s="557">
        <f t="shared" ca="1" si="469"/>
        <v>0</v>
      </c>
      <c r="UK114" s="557">
        <f t="shared" ca="1" si="469"/>
        <v>0</v>
      </c>
      <c r="UL114" s="557">
        <f t="shared" ca="1" si="469"/>
        <v>0</v>
      </c>
      <c r="UM114" s="557">
        <f t="shared" ca="1" si="469"/>
        <v>0</v>
      </c>
      <c r="UN114" s="557">
        <f t="shared" ca="1" si="469"/>
        <v>0</v>
      </c>
      <c r="UO114" s="557">
        <f t="shared" ca="1" si="469"/>
        <v>0</v>
      </c>
      <c r="UP114" s="557">
        <f t="shared" ca="1" si="469"/>
        <v>0</v>
      </c>
      <c r="UQ114" s="557">
        <f t="shared" ca="1" si="469"/>
        <v>0</v>
      </c>
      <c r="UR114" s="557">
        <f t="shared" ca="1" si="467"/>
        <v>0</v>
      </c>
      <c r="US114" s="557">
        <f t="shared" ca="1" si="467"/>
        <v>0</v>
      </c>
      <c r="UT114" s="557">
        <f t="shared" ca="1" si="467"/>
        <v>0</v>
      </c>
      <c r="UU114" s="557">
        <f t="shared" ca="1" si="467"/>
        <v>0</v>
      </c>
      <c r="UV114" s="557">
        <f t="shared" ca="1" si="445"/>
        <v>0</v>
      </c>
      <c r="UW114" s="557">
        <f t="shared" ca="1" si="445"/>
        <v>0</v>
      </c>
      <c r="UX114" s="557">
        <f t="shared" ca="1" si="445"/>
        <v>0</v>
      </c>
      <c r="UY114" s="557">
        <f t="shared" ca="1" si="445"/>
        <v>0</v>
      </c>
      <c r="UZ114" s="557">
        <f t="shared" ca="1" si="445"/>
        <v>0</v>
      </c>
      <c r="VA114" s="557">
        <f t="shared" ca="1" si="445"/>
        <v>0</v>
      </c>
      <c r="VB114" s="557">
        <f t="shared" ca="1" si="445"/>
        <v>0</v>
      </c>
      <c r="VC114" s="557">
        <f t="shared" ca="1" si="445"/>
        <v>0</v>
      </c>
      <c r="VD114" s="557">
        <f t="shared" ca="1" si="445"/>
        <v>0</v>
      </c>
      <c r="VE114" s="557">
        <f t="shared" ca="1" si="445"/>
        <v>0</v>
      </c>
      <c r="VF114" s="557">
        <f t="shared" ca="1" si="445"/>
        <v>0</v>
      </c>
      <c r="VG114" s="557">
        <f t="shared" ca="1" si="445"/>
        <v>0</v>
      </c>
      <c r="VH114" s="557">
        <f t="shared" ca="1" si="445"/>
        <v>0</v>
      </c>
      <c r="VI114" s="557">
        <f t="shared" ca="1" si="445"/>
        <v>0</v>
      </c>
      <c r="VJ114" s="557">
        <f t="shared" ca="1" si="445"/>
        <v>0</v>
      </c>
      <c r="VK114" s="557">
        <f t="shared" ref="VK114:VK115" ca="1" si="472">IF(AND($N114=VK$10,INDEX($AR114:$AT114,1,VK$7)&lt;&gt;0,OR(VK$7&lt;&gt;1,$AD114=VK$12)),INDEX(i.LTWFeedLevels,INDEX($AR114:$AT114,1,VK$7),MOD(VK$6-1,7)+1),0)</f>
        <v>0</v>
      </c>
      <c r="VL114" s="557">
        <f t="shared" ca="1" si="444"/>
        <v>0</v>
      </c>
      <c r="VM114" s="557">
        <f t="shared" ca="1" si="444"/>
        <v>0</v>
      </c>
      <c r="VN114" s="557">
        <f t="shared" ca="1" si="444"/>
        <v>0</v>
      </c>
      <c r="VO114" s="557">
        <f t="shared" ca="1" si="444"/>
        <v>0</v>
      </c>
      <c r="VP114" s="189">
        <f t="shared" ca="1" si="301"/>
        <v>0</v>
      </c>
      <c r="VQ114" s="189">
        <f t="shared" ca="1" si="301"/>
        <v>0</v>
      </c>
      <c r="VR114" s="189">
        <f t="shared" ca="1" si="301"/>
        <v>0</v>
      </c>
      <c r="VS114" s="189">
        <f t="shared" ca="1" si="301"/>
        <v>0</v>
      </c>
      <c r="VT114" s="189">
        <f t="shared" ca="1" si="301"/>
        <v>0</v>
      </c>
      <c r="VU114" s="230">
        <f t="shared" ca="1" si="302"/>
        <v>0</v>
      </c>
      <c r="VV114" s="189">
        <f t="shared" ca="1" si="303"/>
        <v>0</v>
      </c>
      <c r="VW114" s="189">
        <f t="shared" ca="1" si="303"/>
        <v>0</v>
      </c>
      <c r="VX114" s="189">
        <f t="shared" ca="1" si="303"/>
        <v>0</v>
      </c>
      <c r="VY114" s="189">
        <f t="shared" ca="1" si="303"/>
        <v>0</v>
      </c>
      <c r="VZ114" s="189">
        <f t="shared" ca="1" si="303"/>
        <v>0</v>
      </c>
      <c r="WA114" s="230">
        <f t="shared" ca="1" si="304"/>
        <v>0</v>
      </c>
      <c r="WB114" s="231">
        <f t="shared" ca="1" si="305"/>
        <v>0</v>
      </c>
      <c r="WC114" s="231">
        <f t="shared" ca="1" si="305"/>
        <v>0</v>
      </c>
      <c r="WD114" s="231">
        <f t="shared" ca="1" si="305"/>
        <v>0</v>
      </c>
      <c r="WE114" s="231">
        <f t="shared" ca="1" si="305"/>
        <v>0</v>
      </c>
      <c r="WF114" s="544">
        <f t="shared" ca="1" si="306"/>
        <v>0</v>
      </c>
      <c r="WG114" s="231">
        <f t="shared" ca="1" si="307"/>
        <v>0</v>
      </c>
      <c r="WH114" s="231">
        <f t="shared" ca="1" si="307"/>
        <v>0</v>
      </c>
      <c r="WI114" s="231">
        <f t="shared" ca="1" si="307"/>
        <v>0</v>
      </c>
      <c r="WJ114" s="231">
        <f t="shared" ca="1" si="307"/>
        <v>0</v>
      </c>
      <c r="WK114" s="544">
        <f t="shared" ca="1" si="459"/>
        <v>0</v>
      </c>
      <c r="WL114" s="544">
        <f t="shared" ca="1" si="459"/>
        <v>0</v>
      </c>
      <c r="WM114" s="544">
        <f t="shared" ca="1" si="459"/>
        <v>0</v>
      </c>
      <c r="WN114" s="544">
        <f t="shared" ca="1" si="446"/>
        <v>0</v>
      </c>
      <c r="WO114" s="544">
        <f t="shared" ca="1" si="446"/>
        <v>0</v>
      </c>
      <c r="WP114" s="544">
        <f t="shared" ca="1" si="446"/>
        <v>0</v>
      </c>
      <c r="WQ114" s="544">
        <f t="shared" ca="1" si="446"/>
        <v>0</v>
      </c>
      <c r="WR114" s="535" cm="1">
        <f t="array" aca="1" ref="WR114" ca="1">INDEX(WR$13:WR113,$B114+1,1)</f>
        <v>0</v>
      </c>
      <c r="WS114" s="411">
        <f t="shared" ca="1" si="309"/>
        <v>67</v>
      </c>
      <c r="WT114" s="18"/>
      <c r="WU114" s="535" cm="1">
        <f t="array" aca="1" ref="WU114" ca="1">INDEX(WU$13:WU113,$B114+1,1)</f>
        <v>0</v>
      </c>
      <c r="WV114" s="411">
        <f t="shared" si="310"/>
        <v>0</v>
      </c>
      <c r="WW114" s="535" cm="1">
        <f t="array" aca="1" ref="WW114" ca="1">INDEX(WW$13:WW113,$B114+1,1)</f>
        <v>0</v>
      </c>
      <c r="WX114" s="535" t="str" cm="1">
        <f t="array" aca="1" ref="WX114" ca="1">INDEX(WX$13:WX113,$B114+1,1)</f>
        <v>-</v>
      </c>
      <c r="WY114" s="535" t="str" cm="1">
        <f t="array" aca="1" ref="WY114" ca="1">INDEX(WY$13:WY113,$B114+1,1)</f>
        <v>-</v>
      </c>
      <c r="WZ114" s="535" t="str" cm="1">
        <f t="array" aca="1" ref="WZ114" ca="1">INDEX(WZ$13:WZ113,$B114+1,1)</f>
        <v>-</v>
      </c>
      <c r="XA114" s="535" t="str" cm="1">
        <f t="array" aca="1" ref="XA114" ca="1">INDEX(XA$13:XA113,$B114+1,1)</f>
        <v>-</v>
      </c>
      <c r="XB114" s="535" t="str" cm="1">
        <f t="array" aca="1" ref="XB114" ca="1">INDEX(XB$13:XB113,$B114+1,1)</f>
        <v>-</v>
      </c>
      <c r="XC114" s="535" t="str" cm="1">
        <f t="array" aca="1" ref="XC114" ca="1">INDEX(XC$13:XC113,$B114+1,1)</f>
        <v>-</v>
      </c>
      <c r="XD114" s="535" t="str" cm="1">
        <f t="array" aca="1" ref="XD114" ca="1">INDEX(XD$13:XD113,$B114+1,1)</f>
        <v>-</v>
      </c>
      <c r="XE114" s="535" t="str" cm="1">
        <f t="array" aca="1" ref="XE114" ca="1">INDEX(XE$13:XE113,$B114+1,1)</f>
        <v>-</v>
      </c>
      <c r="XF114" s="535" t="str" cm="1">
        <f t="array" aca="1" ref="XF114" ca="1">INDEX(XF$13:XF113,$B114+1,1)</f>
        <v>-</v>
      </c>
      <c r="XG114" s="535" t="str" cm="1">
        <f t="array" aca="1" ref="XG114" ca="1">INDEX(XG$13:XG113,$B114+1,1)</f>
        <v>-</v>
      </c>
      <c r="XH114" s="535" t="str" cm="1">
        <f t="array" aca="1" ref="XH114" ca="1">INDEX(XH$13:XH113,$B114+1,1)</f>
        <v>-</v>
      </c>
      <c r="XI114" s="535" t="str" cm="1">
        <f t="array" aca="1" ref="XI114" ca="1">INDEX(XI$13:XI113,$B114+1,1)</f>
        <v>-</v>
      </c>
      <c r="XJ114" s="535" t="str" cm="1">
        <f t="array" aca="1" ref="XJ114" ca="1">INDEX(XJ$13:XJ113,$B114+1,1)</f>
        <v>-</v>
      </c>
      <c r="XK114" s="535" t="str" cm="1">
        <f t="array" aca="1" ref="XK114" ca="1">INDEX(XK$13:XK113,$B114+1,1)</f>
        <v>-</v>
      </c>
      <c r="XL114" s="535" t="str" cm="1">
        <f t="array" aca="1" ref="XL114" ca="1">INDEX(XL$13:XL113,$B114+1,1)</f>
        <v>-</v>
      </c>
      <c r="XM114" s="535" t="str" cm="1">
        <f t="array" aca="1" ref="XM114" ca="1">INDEX(XM$13:XM113,$B114+1,1)</f>
        <v>-</v>
      </c>
      <c r="XN114" s="18"/>
      <c r="XO114" s="411" t="b">
        <f t="shared" ca="1" si="311"/>
        <v>0</v>
      </c>
      <c r="XP114" s="535" t="str" cm="1">
        <f t="array" aca="1" ref="XP114" ca="1">INDEX(XP$13:XP113,$B114+1,1)</f>
        <v>-</v>
      </c>
      <c r="XQ114" s="535" t="str" cm="1">
        <f t="array" aca="1" ref="XQ114" ca="1">INDEX(XQ$13:XQ113,$B114+1,1)</f>
        <v>-</v>
      </c>
      <c r="XR114" s="535" t="str" cm="1">
        <f t="array" aca="1" ref="XR114" ca="1">INDEX(XR$13:XR113,$B114+1,1)</f>
        <v>-</v>
      </c>
      <c r="XS114" s="535" t="str" cm="1">
        <f t="array" aca="1" ref="XS114" ca="1">INDEX(XS$13:XS113,$B114+1,1)</f>
        <v>-</v>
      </c>
      <c r="XT114" s="535" t="str" cm="1">
        <f t="array" aca="1" ref="XT114" ca="1">INDEX(XT$13:XT113,$B114+1,1)</f>
        <v>-</v>
      </c>
      <c r="XU114" s="535" t="str" cm="1">
        <f t="array" aca="1" ref="XU114" ca="1">INDEX(XU$13:XU113,$B114+1,1)</f>
        <v>-</v>
      </c>
      <c r="XV114" s="411">
        <f t="shared" ca="1" si="312"/>
        <v>0.35</v>
      </c>
      <c r="XW114" s="535" cm="1">
        <f t="array" aca="1" ref="XW114" ca="1">INDEX(XW$13:XW113,$B114+1,1)</f>
        <v>0</v>
      </c>
      <c r="XX114" s="535" cm="1">
        <f t="array" aca="1" ref="XX114" ca="1">INDEX(XX$13:XX113,$B114+1,1)</f>
        <v>0</v>
      </c>
      <c r="XY114" s="535" cm="1">
        <f t="array" aca="1" ref="XY114" ca="1">INDEX(XY$13:XY113,$B114+1,1)</f>
        <v>1</v>
      </c>
      <c r="XZ114" s="535" cm="1">
        <f t="array" aca="1" ref="XZ114" ca="1">INDEX(XZ$13:XZ113,$B114+1,1)</f>
        <v>0</v>
      </c>
      <c r="YA114" s="535" t="str" cm="1">
        <f t="array" aca="1" ref="YA114" ca="1">INDEX(YA$13:YA113,$B114+1,1)</f>
        <v>-</v>
      </c>
      <c r="YB114" s="545" cm="1">
        <f t="array" aca="1" ref="YB114" ca="1">INDEX(i.AgeJ,$AD114,1)</f>
        <v>0</v>
      </c>
      <c r="YC114" s="535" t="str" cm="1">
        <f t="array" aca="1" ref="YC114" ca="1">INDEX(YC$13:YC113,$B114+1,1)</f>
        <v>-</v>
      </c>
      <c r="YD114" s="411" t="str">
        <f t="shared" si="313"/>
        <v>-</v>
      </c>
      <c r="YE114" s="411" t="str">
        <f t="shared" si="313"/>
        <v>-</v>
      </c>
      <c r="YF114" s="535" t="str" cm="1">
        <f t="array" aca="1" ref="YF114" ca="1">INDEX(YF$13:YF113,$B114+1,1)</f>
        <v>-</v>
      </c>
      <c r="YG114" s="535" t="str" cm="1">
        <f t="array" aca="1" ref="YG114" ca="1">INDEX(YG$13:YG113,$B114+1,1)</f>
        <v>-</v>
      </c>
      <c r="YH114" s="535" t="str" cm="1">
        <f t="array" aca="1" ref="YH114" ca="1">INDEX(YH$13:YH113,$B114+1,1)</f>
        <v>-</v>
      </c>
      <c r="YI114" s="535" t="str" cm="1">
        <f t="array" aca="1" ref="YI114" ca="1">INDEX(YI$13:YI113,$B114+1,1)</f>
        <v>-</v>
      </c>
      <c r="YJ114" s="535" t="str" cm="1">
        <f t="array" aca="1" ref="YJ114" ca="1">INDEX(YJ$13:YJ113,$B114+1,1)</f>
        <v>-</v>
      </c>
      <c r="YK114" s="535" t="b" cm="1">
        <f t="array" aca="1" ref="YK114" ca="1">INDEX(YK$13:YK113,$B114+1,1)</f>
        <v>1</v>
      </c>
      <c r="YL114" s="535" t="str" cm="1">
        <f t="array" aca="1" ref="YL114" ca="1">INDEX(YL$13:YL113,$B114+1,1)</f>
        <v>-</v>
      </c>
      <c r="YM114" s="535" cm="1">
        <f t="array" aca="1" ref="YM114" ca="1">INDEX(YM$13:YM113,$B114+1,1)</f>
        <v>0</v>
      </c>
      <c r="YN114" s="535" cm="1">
        <f t="array" aca="1" ref="YN114" ca="1">INDEX(YN$13:YN113,$B114+1,1)</f>
        <v>0</v>
      </c>
      <c r="YO114" s="535" cm="1">
        <f t="array" aca="1" ref="YO114" ca="1">INDEX(YO$13:YO113,$B114+1,1)</f>
        <v>0</v>
      </c>
      <c r="YP114" s="18"/>
      <c r="YQ114" s="411">
        <f t="shared" si="314"/>
        <v>50</v>
      </c>
      <c r="YR114" s="411">
        <f t="shared" si="314"/>
        <v>50</v>
      </c>
      <c r="YS114" s="411">
        <f t="shared" si="314"/>
        <v>50</v>
      </c>
      <c r="YT114" s="411">
        <f t="shared" si="314"/>
        <v>50</v>
      </c>
      <c r="YU114" s="535" cm="1">
        <f t="array" aca="1" ref="YU114" ca="1">INDEX(YU$13:YU113,$B114+1,1)</f>
        <v>1</v>
      </c>
      <c r="YV114" s="535" cm="1">
        <f t="array" aca="1" ref="YV114" ca="1">INDEX(YV$13:YV113,$B114+1,1)</f>
        <v>1</v>
      </c>
      <c r="YW114" s="535" cm="1">
        <f t="array" aca="1" ref="YW114" ca="1">INDEX(YW$13:YW113,$B114+1,1)</f>
        <v>1</v>
      </c>
      <c r="YX114" s="535" cm="1">
        <f t="array" aca="1" ref="YX114" ca="1">INDEX(YX$13:YX113,$B114+1,1)</f>
        <v>1</v>
      </c>
      <c r="YY114" s="535" t="str" cm="1">
        <f t="array" aca="1" ref="YY114" ca="1">INDEX(YY$13:YY113,$B114+1,1)</f>
        <v>-</v>
      </c>
      <c r="YZ114" s="535" t="str" cm="1">
        <f t="array" aca="1" ref="YZ114" ca="1">INDEX(YZ$13:YZ113,$B114+1,1)</f>
        <v>-</v>
      </c>
      <c r="ZA114" s="535" t="str" cm="1">
        <f t="array" aca="1" ref="ZA114" ca="1">INDEX(ZA$13:ZA113,$B114+1,1)</f>
        <v>-</v>
      </c>
      <c r="ZB114" s="535" t="str" cm="1">
        <f t="array" aca="1" ref="ZB114" ca="1">INDEX(ZB$13:ZB113,$B114+1,1)</f>
        <v>-</v>
      </c>
      <c r="ZC114" s="535" t="str" cm="1">
        <f t="array" aca="1" ref="ZC114" ca="1">INDEX(ZC$13:ZC113,$B114+1,1)</f>
        <v>-</v>
      </c>
      <c r="ZD114" s="18"/>
      <c r="ZE114" s="411">
        <f t="shared" ca="1" si="315"/>
        <v>1</v>
      </c>
      <c r="ZF114" s="18"/>
      <c r="ZG114" s="535" t="str" cm="1">
        <f t="array" aca="1" ref="ZG114" ca="1">INDEX(ZG$13:ZG113,$B114+1,1)</f>
        <v>-</v>
      </c>
      <c r="ZH114" s="535" t="str" cm="1">
        <f t="array" aca="1" ref="ZH114" ca="1">INDEX(ZH$13:ZH113,$B114+1,1)</f>
        <v>-</v>
      </c>
      <c r="ZI114" s="535" t="str" cm="1">
        <f t="array" aca="1" ref="ZI114" ca="1">INDEX(ZI$13:ZI113,$B114+1,1)</f>
        <v>-</v>
      </c>
      <c r="ZJ114" s="535" t="str" cm="1">
        <f t="array" aca="1" ref="ZJ114" ca="1">INDEX(ZJ$13:ZJ113,$B114+1,1)</f>
        <v>-</v>
      </c>
      <c r="ZK114" s="535" t="str" cm="1">
        <f t="array" aca="1" ref="ZK114" ca="1">INDEX(ZK$13:ZK113,$B114+1,1)</f>
        <v>-</v>
      </c>
      <c r="ZL114" s="535" t="str" cm="1">
        <f t="array" aca="1" ref="ZL114" ca="1">INDEX(ZL$13:ZL113,$B114+1,1)</f>
        <v>-</v>
      </c>
      <c r="ZM114" s="535" t="str" cm="1">
        <f t="array" aca="1" ref="ZM114" ca="1">INDEX(ZM$13:ZM113,$B114+1,1)</f>
        <v>-</v>
      </c>
      <c r="ZN114" s="535" t="str" cm="1">
        <f t="array" aca="1" ref="ZN114" ca="1">INDEX(ZN$13:ZN113,$B114+1,1)</f>
        <v>-</v>
      </c>
      <c r="ZO114" s="543">
        <f t="shared" ca="1" si="316"/>
        <v>652</v>
      </c>
      <c r="ZP114" s="543">
        <f t="shared" ca="1" si="316"/>
        <v>686</v>
      </c>
      <c r="ZQ114" s="543">
        <f t="shared" ca="1" si="316"/>
        <v>721</v>
      </c>
      <c r="ZR114" s="459">
        <f t="shared" ca="1" si="317"/>
        <v>469</v>
      </c>
      <c r="ZS114" s="459">
        <f t="shared" ca="1" si="317"/>
        <v>504</v>
      </c>
      <c r="ZT114" s="459">
        <f t="shared" ca="1" si="317"/>
        <v>539</v>
      </c>
      <c r="ZU114" s="459">
        <f t="shared" ca="1" si="318"/>
        <v>385</v>
      </c>
      <c r="ZV114" s="459">
        <f t="shared" ca="1" si="318"/>
        <v>420</v>
      </c>
      <c r="ZW114" s="459">
        <f t="shared" ca="1" si="318"/>
        <v>455</v>
      </c>
      <c r="ZX114" s="535" t="str" cm="1">
        <f t="array" aca="1" ref="ZX114" ca="1">INDEX(ZX$13:ZX113,$B114+1,1)</f>
        <v>-</v>
      </c>
      <c r="ZY114" s="535" t="str" cm="1">
        <f t="array" aca="1" ref="ZY114" ca="1">INDEX(ZY$13:ZY113,$B114+1,1)</f>
        <v>-</v>
      </c>
      <c r="ZZ114" s="535" t="str" cm="1">
        <f t="array" aca="1" ref="ZZ114" ca="1">INDEX(ZZ$13:ZZ113,$B114+1,1)</f>
        <v>-</v>
      </c>
      <c r="AAA114" s="535" t="str" cm="1">
        <f t="array" aca="1" ref="AAA114" ca="1">INDEX(AAA$13:AAA113,$B114+1,1)</f>
        <v>-</v>
      </c>
      <c r="AAB114" s="535" t="str" cm="1">
        <f t="array" aca="1" ref="AAB114" ca="1">INDEX(AAB$13:AAB113,$B114+1,1)</f>
        <v>-</v>
      </c>
      <c r="AAC114" s="535" t="str" cm="1">
        <f t="array" aca="1" ref="AAC114" ca="1">INDEX(AAC$13:AAC113,$B114+1,1)</f>
        <v>-</v>
      </c>
      <c r="AAD114" s="535" t="str" cm="1">
        <f t="array" aca="1" ref="AAD114" ca="1">INDEX(AAD$13:AAD113,$B114+1,1)</f>
        <v>-</v>
      </c>
      <c r="AAE114" s="535" t="str" cm="1">
        <f t="array" aca="1" ref="AAE114" ca="1">INDEX(AAE$13:AAE113,$B114+1,1)</f>
        <v>-</v>
      </c>
      <c r="AAF114" s="535" t="str" cm="1">
        <f t="array" aca="1" ref="AAF114" ca="1">INDEX(AAF$13:AAF113,$B114+1,1)</f>
        <v>-</v>
      </c>
      <c r="AAG114" s="535" t="str" cm="1">
        <f t="array" aca="1" ref="AAG114" ca="1">INDEX(AAG$13:AAG113,$B114+1,1)</f>
        <v>-</v>
      </c>
      <c r="AAH114" s="535" t="str" cm="1">
        <f t="array" aca="1" ref="AAH114" ca="1">INDEX(AAH$13:AAH113,$B114+1,1)</f>
        <v>-</v>
      </c>
      <c r="AAI114" s="535" t="str" cm="1">
        <f t="array" aca="1" ref="AAI114" ca="1">INDEX(AAI$13:AAI113,$B114+1,1)</f>
        <v>-</v>
      </c>
      <c r="AAJ114" s="535" t="str" cm="1">
        <f t="array" aca="1" ref="AAJ114" ca="1">INDEX(AAJ$13:AAJ113,$B114+1,1)</f>
        <v>-</v>
      </c>
      <c r="AAK114" s="535" t="str" cm="1">
        <f t="array" aca="1" ref="AAK114" ca="1">INDEX(AAK$13:AAK113,$B114+1,1)</f>
        <v>-</v>
      </c>
      <c r="AAL114" s="535" cm="1">
        <f t="array" aca="1" ref="AAL114" ca="1">INDEX(AAL$13:AAL113,$B114+1,1)</f>
        <v>0</v>
      </c>
      <c r="AAM114" s="535" t="str" cm="1">
        <f t="array" aca="1" ref="AAM114" ca="1">INDEX(AAM$13:AAM113,$B114+1,1)</f>
        <v>-</v>
      </c>
      <c r="AAN114" s="535" t="str" cm="1">
        <f t="array" aca="1" ref="AAN114" ca="1">INDEX(AAN$13:AAN113,$B114+1,1)</f>
        <v>-</v>
      </c>
      <c r="AAO114" s="535" t="str" cm="1">
        <f t="array" aca="1" ref="AAO114" ca="1">INDEX(AAO$13:AAO113,$B114+1,1)</f>
        <v>-</v>
      </c>
      <c r="AAP114" s="535" t="str" cm="1">
        <f t="array" aca="1" ref="AAP114" ca="1">INDEX(AAP$13:AAP113,$B114+1,1)</f>
        <v>-</v>
      </c>
      <c r="AAQ114" s="535" t="str" cm="1">
        <f t="array" aca="1" ref="AAQ114" ca="1">INDEX(AAQ$13:AAQ113,$B114+1,1)</f>
        <v>-</v>
      </c>
      <c r="AAR114" s="535" cm="1">
        <f t="array" aca="1" ref="AAR114" ca="1">INDEX(AAR$13:AAR113,$B114+1,1)</f>
        <v>0</v>
      </c>
      <c r="AAS114" s="535" t="str" cm="1">
        <f t="array" aca="1" ref="AAS114" ca="1">INDEX(AAS$13:AAS113,$B114+1,1)</f>
        <v>-</v>
      </c>
      <c r="AAT114" s="535" t="str" cm="1">
        <f t="array" aca="1" ref="AAT114" ca="1">INDEX(AAT$13:AAT113,$B114+1,1)</f>
        <v>-</v>
      </c>
      <c r="AAU114" s="535" t="str" cm="1">
        <f t="array" aca="1" ref="AAU114" ca="1">INDEX(AAU$13:AAU113,$B114+1,1)</f>
        <v>-</v>
      </c>
      <c r="AAV114" s="535" cm="1">
        <f t="array" aca="1" ref="AAV114" ca="1">INDEX(AAV$13:AAV113,$B114+1,1)</f>
        <v>1</v>
      </c>
      <c r="AAW114" s="535" cm="1">
        <f t="array" aca="1" ref="AAW114" ca="1">INDEX(AAW$13:AAW113,$B114+1,1)</f>
        <v>1</v>
      </c>
      <c r="AAX114" s="535" t="str" cm="1">
        <f t="array" aca="1" ref="AAX114" ca="1">INDEX(AAX$13:AAX113,$B114+1,1)</f>
        <v>-</v>
      </c>
      <c r="AAY114" s="535" t="str" cm="1">
        <f t="array" aca="1" ref="AAY114" ca="1">INDEX(AAY$13:AAY113,$B114+1,1)</f>
        <v>-</v>
      </c>
      <c r="AAZ114" s="535" t="str" cm="1">
        <f t="array" aca="1" ref="AAZ114" ca="1">INDEX(AAZ$13:AAZ113,$B114+1,1)</f>
        <v>-</v>
      </c>
      <c r="ABA114" s="535" t="str" cm="1">
        <f t="array" aca="1" ref="ABA114" ca="1">INDEX(ABA$13:ABA113,$B114+1,1)</f>
        <v>-</v>
      </c>
      <c r="ABB114" s="535" t="str" cm="1">
        <f t="array" aca="1" ref="ABB114" ca="1">INDEX(ABB$13:ABB113,$B114+1,1)</f>
        <v>-</v>
      </c>
      <c r="ABC114" s="535" t="str" cm="1">
        <f t="array" aca="1" ref="ABC114" ca="1">INDEX(ABC$13:ABC113,$B114+1,1)</f>
        <v>-</v>
      </c>
      <c r="ABD114" s="535" t="str" cm="1">
        <f t="array" aca="1" ref="ABD114" ca="1">INDEX(ABD$13:ABD113,$B114+1,1)</f>
        <v>-</v>
      </c>
      <c r="ABE114" s="535" t="str" cm="1">
        <f t="array" aca="1" ref="ABE114" ca="1">INDEX(ABE$13:ABE113,$B114+1,1)</f>
        <v>-</v>
      </c>
      <c r="ABF114" s="535" t="str" cm="1">
        <f t="array" aca="1" ref="ABF114" ca="1">INDEX(ABF$13:ABF113,$B114+1,1)</f>
        <v>-</v>
      </c>
      <c r="ABG114" s="535" t="str" cm="1">
        <f t="array" aca="1" ref="ABG114" ca="1">INDEX(ABG$13:ABG113,$B114+1,1)</f>
        <v>-</v>
      </c>
      <c r="ABH114" s="535" t="str" cm="1">
        <f t="array" aca="1" ref="ABH114" ca="1">INDEX(ABH$13:ABH113,$B114+1,1)</f>
        <v>-</v>
      </c>
      <c r="ABI114" s="535" t="str" cm="1">
        <f t="array" aca="1" ref="ABI114" ca="1">INDEX(ABI$13:ABI113,$B114+1,1)</f>
        <v>-</v>
      </c>
      <c r="ABJ114" s="535" t="str" cm="1">
        <f t="array" aca="1" ref="ABJ114" ca="1">INDEX(ABJ$13:ABJ113,$B114+1,1)</f>
        <v>-</v>
      </c>
      <c r="ABK114" s="18"/>
      <c r="ABL114" s="545" t="str">
        <f t="shared" ca="1" si="439"/>
        <v>-</v>
      </c>
      <c r="ABM114" s="545" t="str">
        <f t="shared" ca="1" si="439"/>
        <v>-</v>
      </c>
      <c r="ABN114" s="545" t="str">
        <f t="shared" ca="1" si="439"/>
        <v>-</v>
      </c>
      <c r="ABO114" s="545" t="str">
        <f t="shared" ca="1" si="439"/>
        <v>-</v>
      </c>
      <c r="ABP114" s="545" t="str">
        <f t="shared" ca="1" si="439"/>
        <v>-</v>
      </c>
      <c r="ABQ114" s="545" t="str">
        <f t="shared" ca="1" si="417"/>
        <v>-</v>
      </c>
      <c r="ABR114" s="545" t="str">
        <f t="shared" ca="1" si="417"/>
        <v>-</v>
      </c>
      <c r="ABS114" s="545" t="str">
        <f t="shared" ca="1" si="417"/>
        <v>-</v>
      </c>
      <c r="ABT114" s="545" t="str">
        <f t="shared" ca="1" si="417"/>
        <v>-</v>
      </c>
      <c r="ABU114" s="545" t="str">
        <f t="shared" ca="1" si="417"/>
        <v>-</v>
      </c>
      <c r="ABV114" s="545" t="str">
        <f t="shared" ca="1" si="417"/>
        <v>-</v>
      </c>
      <c r="ABW114" s="545" t="str">
        <f t="shared" ca="1" si="417"/>
        <v>-</v>
      </c>
      <c r="ABX114" s="545" t="str">
        <f t="shared" ca="1" si="417"/>
        <v>-</v>
      </c>
      <c r="ABY114" s="545" t="str">
        <f t="shared" ca="1" si="417"/>
        <v>-</v>
      </c>
      <c r="ABZ114" s="545" t="str">
        <f t="shared" ca="1" si="417"/>
        <v>-</v>
      </c>
      <c r="ACA114" s="545" t="str">
        <f t="shared" ca="1" si="418"/>
        <v>-</v>
      </c>
      <c r="ACB114" s="545" t="str">
        <f t="shared" ca="1" si="418"/>
        <v>-</v>
      </c>
      <c r="ACC114" s="545" t="b">
        <f t="shared" ca="1" si="418"/>
        <v>1</v>
      </c>
      <c r="ACD114" s="545" t="str">
        <f t="shared" ca="1" si="418"/>
        <v>-</v>
      </c>
      <c r="ACE114" s="545" t="str">
        <f t="shared" ca="1" si="418"/>
        <v>-</v>
      </c>
      <c r="ACF114" s="545" t="str">
        <f t="shared" ca="1" si="418"/>
        <v>-</v>
      </c>
      <c r="ACG114" s="545" t="str">
        <f t="shared" ca="1" si="418"/>
        <v>-</v>
      </c>
      <c r="ACH114" s="545" t="str">
        <f t="shared" ca="1" si="418"/>
        <v>-</v>
      </c>
      <c r="ACI114" s="545" t="str">
        <f t="shared" ca="1" si="418"/>
        <v>-</v>
      </c>
      <c r="ACJ114" s="545" t="str">
        <f t="shared" ca="1" si="418"/>
        <v>-</v>
      </c>
      <c r="ACK114" s="545" t="str">
        <f t="shared" ca="1" si="419"/>
        <v>-</v>
      </c>
      <c r="ACL114" s="545" t="str">
        <f t="shared" ca="1" si="419"/>
        <v>-</v>
      </c>
      <c r="ACM114" s="545" t="str">
        <f t="shared" ca="1" si="419"/>
        <v>-</v>
      </c>
      <c r="ACN114" s="545" t="str">
        <f t="shared" ca="1" si="419"/>
        <v>-</v>
      </c>
      <c r="ACO114" s="545" t="str">
        <f t="shared" ca="1" si="419"/>
        <v>-</v>
      </c>
      <c r="ACP114" s="545" t="str">
        <f t="shared" ca="1" si="419"/>
        <v>-</v>
      </c>
      <c r="ACQ114" s="545" t="str">
        <f t="shared" ca="1" si="419"/>
        <v>-</v>
      </c>
      <c r="ACR114" s="545" t="str">
        <f t="shared" ca="1" si="419"/>
        <v>-</v>
      </c>
      <c r="ACS114" s="545" t="str">
        <f t="shared" ca="1" si="419"/>
        <v>-</v>
      </c>
      <c r="ACT114" s="545" t="str">
        <f t="shared" ca="1" si="419"/>
        <v>-</v>
      </c>
      <c r="ACU114" s="545" t="b">
        <f t="shared" ca="1" si="420"/>
        <v>1</v>
      </c>
      <c r="ACV114" s="545" t="str">
        <f t="shared" ca="1" si="420"/>
        <v>-</v>
      </c>
      <c r="ACW114" s="545" t="str">
        <f t="shared" ca="1" si="420"/>
        <v>-</v>
      </c>
      <c r="ACX114" s="545" t="str">
        <f t="shared" ca="1" si="420"/>
        <v>-</v>
      </c>
      <c r="ACY114" s="545" t="str">
        <f t="shared" ca="1" si="420"/>
        <v>-</v>
      </c>
      <c r="ACZ114" s="545" t="str">
        <f t="shared" ca="1" si="420"/>
        <v>-</v>
      </c>
      <c r="ADA114" s="545" t="str">
        <f t="shared" ca="1" si="420"/>
        <v>-</v>
      </c>
      <c r="ADB114" s="545" t="str">
        <f t="shared" ca="1" si="420"/>
        <v>-</v>
      </c>
      <c r="ADC114" s="545" t="str">
        <f t="shared" ca="1" si="420"/>
        <v>-</v>
      </c>
      <c r="ADD114" s="545" t="str">
        <f t="shared" ca="1" si="420"/>
        <v>-</v>
      </c>
      <c r="ADE114" s="545" t="str">
        <f t="shared" ca="1" si="421"/>
        <v>-</v>
      </c>
      <c r="ADF114" s="545" t="str">
        <f t="shared" ca="1" si="421"/>
        <v>-</v>
      </c>
      <c r="ADG114" s="545" t="str">
        <f t="shared" ca="1" si="421"/>
        <v>-</v>
      </c>
      <c r="ADH114" s="545" t="str">
        <f t="shared" ca="1" si="421"/>
        <v>-</v>
      </c>
      <c r="ADI114" s="545" t="str">
        <f t="shared" ca="1" si="421"/>
        <v>-</v>
      </c>
      <c r="ADJ114" s="545" t="str">
        <f t="shared" ca="1" si="421"/>
        <v>-</v>
      </c>
      <c r="ADK114" s="545" t="str">
        <f t="shared" ca="1" si="421"/>
        <v>-</v>
      </c>
      <c r="ADL114" s="545" t="str">
        <f t="shared" ca="1" si="421"/>
        <v>-</v>
      </c>
      <c r="ADM114" s="545" t="b">
        <f t="shared" ca="1" si="421"/>
        <v>1</v>
      </c>
      <c r="ADN114" s="545" t="str">
        <f t="shared" ca="1" si="421"/>
        <v>-</v>
      </c>
      <c r="ADO114" s="545" t="str">
        <f t="shared" ca="1" si="422"/>
        <v>-</v>
      </c>
      <c r="ADP114" s="545" t="str">
        <f t="shared" ca="1" si="422"/>
        <v>-</v>
      </c>
      <c r="ADQ114" s="545" t="str">
        <f t="shared" ca="1" si="422"/>
        <v>-</v>
      </c>
      <c r="ADR114" s="545" t="str">
        <f t="shared" ca="1" si="422"/>
        <v>-</v>
      </c>
      <c r="ADS114" s="545" t="str">
        <f t="shared" ca="1" si="422"/>
        <v>-</v>
      </c>
      <c r="ADT114" s="545" t="str">
        <f t="shared" ca="1" si="422"/>
        <v>-</v>
      </c>
      <c r="ADU114" s="545" t="str">
        <f t="shared" ca="1" si="422"/>
        <v>-</v>
      </c>
      <c r="ADV114" s="545" t="str">
        <f t="shared" ca="1" si="422"/>
        <v>-</v>
      </c>
      <c r="ADW114" s="545" t="str">
        <f t="shared" ca="1" si="422"/>
        <v>-</v>
      </c>
      <c r="ADX114" s="545" t="str">
        <f t="shared" ca="1" si="422"/>
        <v>-</v>
      </c>
      <c r="ADY114" s="545" t="str">
        <f t="shared" ca="1" si="423"/>
        <v>-</v>
      </c>
      <c r="ADZ114" s="545" t="str">
        <f t="shared" ca="1" si="423"/>
        <v>-</v>
      </c>
      <c r="AEA114" s="545" t="str">
        <f t="shared" ca="1" si="423"/>
        <v>-</v>
      </c>
      <c r="AEB114" s="545" t="str">
        <f t="shared" ca="1" si="423"/>
        <v>-</v>
      </c>
      <c r="AEC114" s="545" t="str">
        <f t="shared" ca="1" si="423"/>
        <v>-</v>
      </c>
      <c r="AED114" s="545" t="str">
        <f t="shared" ca="1" si="423"/>
        <v>-</v>
      </c>
      <c r="AEE114" s="545" t="b">
        <f t="shared" ca="1" si="423"/>
        <v>1</v>
      </c>
      <c r="AEF114" s="545" t="str">
        <f t="shared" ca="1" si="423"/>
        <v>-</v>
      </c>
      <c r="AEG114" s="545" t="str">
        <f t="shared" ca="1" si="423"/>
        <v>-</v>
      </c>
      <c r="AEH114" s="545" t="str">
        <f t="shared" ca="1" si="423"/>
        <v>-</v>
      </c>
      <c r="AEI114" s="545" t="str">
        <f t="shared" ca="1" si="424"/>
        <v>-</v>
      </c>
      <c r="AEJ114" s="545" t="str">
        <f t="shared" ca="1" si="424"/>
        <v>-</v>
      </c>
      <c r="AEK114" s="545" t="str">
        <f t="shared" ca="1" si="424"/>
        <v>-</v>
      </c>
      <c r="AEL114" s="545" t="str">
        <f t="shared" ca="1" si="424"/>
        <v>-</v>
      </c>
      <c r="AEM114" s="545" t="str">
        <f t="shared" ca="1" si="424"/>
        <v>-</v>
      </c>
      <c r="AEN114" s="545" t="str">
        <f t="shared" ca="1" si="424"/>
        <v>-</v>
      </c>
      <c r="AEO114" s="545" t="str">
        <f t="shared" ca="1" si="424"/>
        <v>-</v>
      </c>
      <c r="AEP114" s="545" t="str">
        <f t="shared" ca="1" si="424"/>
        <v>-</v>
      </c>
      <c r="AEQ114" s="545" t="str">
        <f t="shared" ca="1" si="424"/>
        <v>-</v>
      </c>
      <c r="AER114" s="545" t="str">
        <f t="shared" ca="1" si="424"/>
        <v>-</v>
      </c>
      <c r="AES114" s="545" t="str">
        <f t="shared" ca="1" si="425"/>
        <v>-</v>
      </c>
      <c r="AET114" s="545" t="str">
        <f t="shared" ca="1" si="425"/>
        <v>-</v>
      </c>
      <c r="AEU114" s="545" t="str">
        <f t="shared" ca="1" si="425"/>
        <v>-</v>
      </c>
      <c r="AEV114" s="545" t="str">
        <f t="shared" ca="1" si="425"/>
        <v>-</v>
      </c>
      <c r="AEW114" s="545" t="b">
        <f t="shared" ca="1" si="425"/>
        <v>1</v>
      </c>
      <c r="AEX114" s="535" cm="1">
        <f t="array" aca="1" ref="AEX114" ca="1">INDEX(AEX$13:AEX113,$B114+1,1)</f>
        <v>0</v>
      </c>
      <c r="AEY114" s="483">
        <v>0</v>
      </c>
    </row>
    <row r="115" spans="1:831" outlineLevel="2">
      <c r="A115" s="18">
        <f t="shared" si="221"/>
        <v>102</v>
      </c>
      <c r="B115" s="191">
        <f t="shared" ca="1" si="343"/>
        <v>51</v>
      </c>
      <c r="C115" s="458">
        <f t="shared" ca="1" si="225"/>
        <v>1200</v>
      </c>
      <c r="D115" s="119" t="str">
        <f t="shared" ca="1" si="226"/>
        <v>GSW</v>
      </c>
      <c r="E115" t="b">
        <v>0</v>
      </c>
      <c r="F115" t="b">
        <v>0</v>
      </c>
      <c r="G115" t="b">
        <f t="shared" si="447"/>
        <v>0</v>
      </c>
      <c r="H115" s="191">
        <f t="shared" ca="1" si="338"/>
        <v>51</v>
      </c>
      <c r="I115" s="535" cm="1">
        <f t="array" aca="1" ref="I115" ca="1">INDEX(I$13:I114,$B115+1,1)</f>
        <v>1</v>
      </c>
      <c r="J115" s="535" cm="1">
        <f t="array" aca="1" ref="J115" ca="1">INDEX(J$13:J114,$B115+1,1)</f>
        <v>0</v>
      </c>
      <c r="K115" s="535" cm="1">
        <f t="array" aca="1" ref="K115" ca="1">INDEX(K$13:K114,$B115+1,1)</f>
        <v>1</v>
      </c>
      <c r="L115" s="535" cm="1">
        <f t="array" aca="1" ref="L115" ca="1">INDEX(L$13:L114,$B115+1,1)</f>
        <v>2</v>
      </c>
      <c r="M115" s="535" cm="1">
        <f t="array" aca="1" ref="M115" ca="1">INDEX(M$13:M114,$B115+1,1)</f>
        <v>4</v>
      </c>
      <c r="N115" s="535" cm="1">
        <f t="array" aca="1" ref="N115" ca="1">INDEX(N$13:N114,$B115+1,1)</f>
        <v>3</v>
      </c>
      <c r="O115" s="535" cm="1">
        <f t="array" aca="1" ref="O115" ca="1">INDEX(O$13:O114,$B115+1,1)</f>
        <v>2</v>
      </c>
      <c r="P115" s="535" cm="1">
        <f t="array" aca="1" ref="P115" ca="1">INDEX(P$13:P114,$B115+1,1)</f>
        <v>0</v>
      </c>
      <c r="Q115" s="535" cm="1">
        <f t="array" aca="1" ref="Q115" ca="1">INDEX(Q$13:Q114,$B115+1,1)</f>
        <v>1</v>
      </c>
      <c r="R115" s="535" cm="1">
        <f t="array" aca="1" ref="R115" ca="1">INDEX(R$13:R114,$B115+1,1)</f>
        <v>1</v>
      </c>
      <c r="S115" s="535" cm="1">
        <f t="array" aca="1" ref="S115" ca="1">INDEX(S$13:S114,$B115+1,1)</f>
        <v>1</v>
      </c>
      <c r="T115" s="411">
        <f t="shared" ca="1" si="228"/>
        <v>2</v>
      </c>
      <c r="U115" s="411">
        <f t="shared" ca="1" si="228"/>
        <v>2</v>
      </c>
      <c r="V115" s="411">
        <f t="shared" ca="1" si="229"/>
        <v>2</v>
      </c>
      <c r="W115" s="777" t="b">
        <f t="shared" ca="1" si="230"/>
        <v>1</v>
      </c>
      <c r="X115" s="777" t="b">
        <f t="shared" ca="1" si="230"/>
        <v>1</v>
      </c>
      <c r="Y115" s="777" t="b">
        <f t="shared" ca="1" si="230"/>
        <v>1</v>
      </c>
      <c r="Z115" s="796" t="b" cm="1">
        <f t="array" aca="1" ref="Z115" ca="1">INDEX(Z$13:Z114,$B115+1,1)</f>
        <v>0</v>
      </c>
      <c r="AA115" s="411">
        <f t="shared" ca="1" si="328"/>
        <v>6</v>
      </c>
      <c r="AB115" s="411">
        <f t="shared" ca="1" si="231"/>
        <v>6</v>
      </c>
      <c r="AC115" s="535" cm="1">
        <f t="array" aca="1" ref="AC115" ca="1">INDEX(AC$13:AC114,$B115+1,1)</f>
        <v>6</v>
      </c>
      <c r="AD115" s="535" cm="1">
        <f t="array" aca="1" ref="AD115" ca="1">INDEX(AD$13:AD114,$B115+1,1)</f>
        <v>6</v>
      </c>
      <c r="AE115" s="535" cm="1">
        <f t="array" aca="1" ref="AE115" ca="1">INDEX(AE$13:AE114,$B115+1,1)</f>
        <v>0</v>
      </c>
      <c r="AF115" s="535" cm="1">
        <f t="array" aca="1" ref="AF115" ca="1">INDEX(AF$13:AF114,$B115+1,1)</f>
        <v>0</v>
      </c>
      <c r="AG115" s="535" cm="1">
        <f t="array" aca="1" ref="AG115" ca="1">INDEX(AG$13:AG114,$B115+1,1)</f>
        <v>0</v>
      </c>
      <c r="AH115" s="535" cm="1">
        <f t="array" aca="1" ref="AH115" ca="1">INDEX(AH$13:AH114,$B115+1,1)</f>
        <v>0</v>
      </c>
      <c r="AI115" s="87">
        <f t="shared" ca="1" si="350"/>
        <v>2</v>
      </c>
      <c r="AJ115" s="87">
        <f ca="1">INDEX(CHOOSE($N115,DataAutumn!i.AdultDrys,DataWinter!i.AdultDrys,DataSpring!i.AdultDrys),1,$T115)</f>
        <v>1</v>
      </c>
      <c r="AK115" s="535" cm="1">
        <f t="array" aca="1" ref="AK115" ca="1">INDEX(AK$13:AK114,$B115+1,1)</f>
        <v>2</v>
      </c>
      <c r="AL115" s="535" cm="1">
        <f t="array" aca="1" ref="AL115" ca="1">INDEX(AL$13:AL114,$B115+1,1)</f>
        <v>0</v>
      </c>
      <c r="AM115" s="535" cm="1">
        <f t="array" aca="1" ref="AM115" ca="1">INDEX(AM$13:AM114,$B115+1,1)</f>
        <v>2</v>
      </c>
      <c r="AN115" s="111"/>
      <c r="AO115" s="111"/>
      <c r="AP115" s="111"/>
      <c r="AQ115" s="111"/>
      <c r="AR115" s="111"/>
      <c r="AS115" s="111"/>
      <c r="AT115" s="111"/>
      <c r="AU115" s="111"/>
      <c r="AV115" s="111"/>
      <c r="AW115" s="111"/>
      <c r="AX115" s="111"/>
      <c r="AY115" s="111"/>
      <c r="AZ115" s="111"/>
      <c r="BA115" s="312" t="str">
        <f ca="1">LEFT(BA114,LEN($BA$57))     &amp;    TEXT($H115," 00000 ")        &amp;      INDEX(i.ModelStructure,$I115,1)    &amp;" "
&amp; $D115                &amp;    " Past" &amp; TEXT($XV115,"??0%;;??0%;    ") &amp; IF($DK115=0," SFM","")&amp;IF($DK115=1," MFM","")&amp;IF($DK115=7," Mat","")&amp;IF($DQ115=TRUE,"&amp;BBT","    ")              &amp;      " TOL"&amp;INDEX(i.TOL_Desc,1,$N115)
&amp; " Scan"&amp;$AK115       &amp;    CHOOSE($K115+1," CFS"," GFS"," NFS")
&amp; " RR"&amp;TEXT(SUM($FD115:$FE115),"+00%;-00%;    ;@")
&amp; " EL"&amp;IF($EZ115="-","_Opt",TEXT($EZ115,"000%"))
&amp; " Emptys_"&amp;CHOOSE($AI115,"Free  ","Retain","Sell  ","Single")
&amp; " ("&amp;IF(OR($ZH115,AND($ZH115="-",$DD115)),"P","E")   &amp;IF(OR($ZJ115,AND($ZJ115="-",$DE115)),"T","t")        &amp;     "_F"&amp;IF($AAG115&lt;&gt;FALSE,3,0)+COUNTIF($ZY115:$AAC115,TRUE)+COUNTIF($BV115:$BW115,"&gt;0")&amp;IF($AAE115&lt;&gt;FALSE,3,0)+COUNTIF($BV115:$BW115,"&gt;0")&amp;"N"&amp;IF($AAJ115&lt;&gt;"-",$AAJ115,$DI115)&amp;IF($AAK115&lt;&gt;"-",$AAK115,$DJ115)&amp;"L"&amp;$AAV115&amp;$AAW115&amp;")"</f>
        <v>GHG 00051 SE GSW Past 35% MFM     TOLSpr Scan2 GFS RR+01% EL000% Emptys_Retain (PT_F33N11L11)</v>
      </c>
      <c r="BB115" s="8" t="str">
        <f ca="1">IF(COUNTIF($BA$13:$BA115,$BA115)=1,"-","Dup")</f>
        <v>-</v>
      </c>
      <c r="BC115" s="18"/>
      <c r="BD115" s="535" t="str" cm="1">
        <f t="array" aca="1" ref="BD115" ca="1">INDEX(BD$13:BD114,$B115+1,1)</f>
        <v>-</v>
      </c>
      <c r="BE115" s="535" t="str" cm="1">
        <f t="array" aca="1" ref="BE115" ca="1">INDEX(BE$13:BE114,$B115+1,1)</f>
        <v>-</v>
      </c>
      <c r="BF115" s="535" t="str" cm="1">
        <f t="array" aca="1" ref="BF115" ca="1">INDEX(BF$13:BF114,$B115+1,1)</f>
        <v>-</v>
      </c>
      <c r="BG115" s="535" t="str" cm="1">
        <f t="array" aca="1" ref="BG115" ca="1">INDEX(BG$13:BG114,$B115+1,1)</f>
        <v>-</v>
      </c>
      <c r="BH115" s="535" t="str" cm="1">
        <f t="array" aca="1" ref="BH115" ca="1">INDEX(BH$13:BH114,$B115+1,1)</f>
        <v>-</v>
      </c>
      <c r="BI115" s="535" t="str" cm="1">
        <f t="array" aca="1" ref="BI115" ca="1">INDEX(BI$13:BI114,$B115+1,1)</f>
        <v>-</v>
      </c>
      <c r="BJ115" s="535" t="str" cm="1">
        <f t="array" aca="1" ref="BJ115" ca="1">INDEX(BJ$13:BJ114,$B115+1,1)</f>
        <v>-</v>
      </c>
      <c r="BK115" s="535" t="str" cm="1">
        <f t="array" aca="1" ref="BK115" ca="1">INDEX(BK$13:BK114,$B115+1,1)</f>
        <v>-</v>
      </c>
      <c r="BL115" s="535" t="str" cm="1">
        <f t="array" aca="1" ref="BL115" ca="1">INDEX(BL$13:BL114,$B115+1,1)</f>
        <v>-</v>
      </c>
      <c r="BM115" s="18"/>
      <c r="BN115" s="411" t="b">
        <f t="shared" ca="1" si="460"/>
        <v>1</v>
      </c>
      <c r="BO115" s="411" t="str">
        <f t="shared" ca="1" si="460"/>
        <v>-</v>
      </c>
      <c r="BP115" s="411" t="b">
        <f t="shared" ca="1" si="460"/>
        <v>0</v>
      </c>
      <c r="BQ115" s="411" t="str">
        <f t="shared" ca="1" si="460"/>
        <v>-</v>
      </c>
      <c r="BR115" s="411" t="str">
        <f t="shared" ca="1" si="460"/>
        <v>-</v>
      </c>
      <c r="BS115" s="411" t="str">
        <f t="shared" ca="1" si="460"/>
        <v>-</v>
      </c>
      <c r="BT115" s="411" t="str">
        <f t="shared" ca="1" si="460"/>
        <v>-</v>
      </c>
      <c r="BU115" s="411" t="str">
        <f t="shared" ca="1" si="460"/>
        <v>-</v>
      </c>
      <c r="BV115" s="411" t="str">
        <f t="shared" ca="1" si="460"/>
        <v>-</v>
      </c>
      <c r="BW115" s="411" t="str">
        <f t="shared" ca="1" si="460"/>
        <v>-</v>
      </c>
      <c r="BX115" s="411" t="str">
        <f t="shared" ca="1" si="460"/>
        <v>-</v>
      </c>
      <c r="BY115" s="411" t="str">
        <f t="shared" ca="1" si="460"/>
        <v>-</v>
      </c>
      <c r="BZ115" s="411" t="b">
        <f t="shared" ca="1" si="460"/>
        <v>0</v>
      </c>
      <c r="CA115" s="87">
        <f t="shared" ca="1" si="460"/>
        <v>0</v>
      </c>
      <c r="CB115" s="535" t="str" cm="1">
        <f t="array" aca="1" ref="CB115" ca="1">INDEX(CB$13:CB114,$B115+1,1)</f>
        <v>-</v>
      </c>
      <c r="CC115" s="535" t="str" cm="1">
        <f t="array" aca="1" ref="CC115" ca="1">INDEX(CC$13:CC114,$B115+1,1)</f>
        <v>-</v>
      </c>
      <c r="CD115" s="535" t="str" cm="1">
        <f t="array" aca="1" ref="CD115" ca="1">INDEX(CD$13:CD114,$B115+1,1)</f>
        <v>-</v>
      </c>
      <c r="CE115" s="535" t="b" cm="1">
        <f t="array" aca="1" ref="CE115" ca="1">INDEX(CE$13:CE114,$B115+1,1)</f>
        <v>1</v>
      </c>
      <c r="CF115" s="18"/>
      <c r="CG115" s="535" t="str" cm="1">
        <f t="array" aca="1" ref="CG115" ca="1">INDEX(CG$13:CG114,$B115+1,1)</f>
        <v>-</v>
      </c>
      <c r="CH115" s="411" t="str">
        <f t="shared" ca="1" si="233"/>
        <v>-</v>
      </c>
      <c r="CI115" s="411">
        <f t="shared" ca="1" si="234"/>
        <v>1</v>
      </c>
      <c r="CJ115" s="411">
        <f t="shared" ca="1" si="234"/>
        <v>1</v>
      </c>
      <c r="CK115" s="535" t="str" cm="1">
        <f t="array" aca="1" ref="CK115" ca="1">INDEX(CK$13:CK114,$B115+1,1)</f>
        <v>-</v>
      </c>
      <c r="CL115" s="535" t="str" cm="1">
        <f t="array" aca="1" ref="CL115" ca="1">INDEX(CL$13:CL114,$B115+1,1)</f>
        <v>-</v>
      </c>
      <c r="CM115" s="535" t="str" cm="1">
        <f t="array" aca="1" ref="CM115" ca="1">INDEX(CM$13:CM114,$B115+1,1)</f>
        <v>-</v>
      </c>
      <c r="CN115" s="411" t="str">
        <f t="shared" ca="1" si="235"/>
        <v>-</v>
      </c>
      <c r="CO115" s="411">
        <f t="shared" ca="1" si="236"/>
        <v>1</v>
      </c>
      <c r="CP115" s="411">
        <f t="shared" ca="1" si="236"/>
        <v>1</v>
      </c>
      <c r="CQ115" s="535" t="str" cm="1">
        <f t="array" aca="1" ref="CQ115" ca="1">INDEX(CQ$13:CQ114,$B115+1,1)</f>
        <v>-</v>
      </c>
      <c r="CR115" s="411" t="str">
        <f t="shared" ca="1" si="237"/>
        <v>-</v>
      </c>
      <c r="CS115" s="411">
        <f t="shared" ca="1" si="238"/>
        <v>1</v>
      </c>
      <c r="CT115" s="535" t="str" cm="1">
        <f t="array" aca="1" ref="CT115" ca="1">INDEX(CT$13:CT114,$B115+1,1)</f>
        <v>-</v>
      </c>
      <c r="CU115" s="535" t="str" cm="1">
        <f t="array" aca="1" ref="CU115" ca="1">INDEX(CU$13:CU114,$B115+1,1)</f>
        <v>-</v>
      </c>
      <c r="CV115" s="411">
        <f t="shared" ca="1" si="239"/>
        <v>1</v>
      </c>
      <c r="CW115" s="535" t="str" cm="1">
        <f t="array" aca="1" ref="CW115" ca="1">INDEX(CW$13:CW114,$B115+1,1)</f>
        <v>-</v>
      </c>
      <c r="CX115" s="411" t="str">
        <f t="shared" ca="1" si="240"/>
        <v>-</v>
      </c>
      <c r="CY115" s="411">
        <f t="shared" ca="1" si="241"/>
        <v>1</v>
      </c>
      <c r="CZ115" s="411">
        <f t="shared" ca="1" si="241"/>
        <v>1</v>
      </c>
      <c r="DA115" s="535" cm="1">
        <f t="array" aca="1" ref="DA115" ca="1">INDEX(DA$13:DA114,$B115+1,1)</f>
        <v>720</v>
      </c>
      <c r="DB115" s="535" cm="1">
        <f t="array" aca="1" ref="DB115" ca="1">INDEX(DB$13:DB114,$B115+1,1)</f>
        <v>720</v>
      </c>
      <c r="DC115" s="18"/>
      <c r="DD115" s="535" t="b" cm="1">
        <f t="array" aca="1" ref="DD115" ca="1">INDEX(DD$13:DD114,$B115+1,1)</f>
        <v>1</v>
      </c>
      <c r="DE115" s="535" t="b" cm="1">
        <f t="array" aca="1" ref="DE115" ca="1">INDEX(DE$13:DE114,$B115+1,1)</f>
        <v>1</v>
      </c>
      <c r="DF115" s="535" t="b" cm="1">
        <f t="array" aca="1" ref="DF115" ca="1">INDEX(DF$13:DF114,$B115+1,1)</f>
        <v>1</v>
      </c>
      <c r="DG115" s="87">
        <f t="shared" ca="1" si="329"/>
        <v>0</v>
      </c>
      <c r="DH115" s="804" cm="1">
        <f t="array" aca="1" ref="DH115" ca="1">VALUE(IFERROR(VALUE($K115),0) &amp; _xlfn.SWITCH($CD115,"-",4,$CD115) &amp; $L115 &amp; $T115 &amp; "00" &amp; $N115 &amp; $AK115 &amp; $R115 &amp; _xlfn.SWITCH($AM115,3,1,$AM115) &amp; _xlfn.SWITCH($M115,4,0,$M115) &amp; _xlfn.SWITCH($AD115,6,1,$AD115))</f>
        <v>142200321201</v>
      </c>
      <c r="DI115" s="535" cm="1">
        <f t="array" aca="1" ref="DI115" ca="1">INDEX(DI$13:DI114,$B115+1,1)</f>
        <v>1</v>
      </c>
      <c r="DJ115" s="535" cm="1">
        <f t="array" aca="1" ref="DJ115" ca="1">INDEX(DJ$13:DJ114,$B115+1,1)</f>
        <v>1</v>
      </c>
      <c r="DK115" s="411">
        <f t="shared" ca="1" si="463"/>
        <v>1</v>
      </c>
      <c r="DL115" s="411">
        <f t="shared" ca="1" si="463"/>
        <v>60</v>
      </c>
      <c r="DM115" s="411" t="str">
        <f t="shared" ca="1" si="463"/>
        <v>-</v>
      </c>
      <c r="DN115" s="411" t="str">
        <f t="shared" ca="1" si="463"/>
        <v>-</v>
      </c>
      <c r="DO115" s="411" t="str">
        <f t="shared" ca="1" si="463"/>
        <v>-</v>
      </c>
      <c r="DP115" s="411" t="str">
        <f t="shared" ca="1" si="463"/>
        <v>-</v>
      </c>
      <c r="DQ115" s="411" t="b">
        <f t="shared" ca="1" si="243"/>
        <v>0</v>
      </c>
      <c r="DR115" s="411" t="str">
        <f t="shared" ca="1" si="441"/>
        <v>-</v>
      </c>
      <c r="DS115" s="411" t="str">
        <f t="shared" ca="1" si="441"/>
        <v>-</v>
      </c>
      <c r="DT115" s="411" t="str">
        <f t="shared" ca="1" si="441"/>
        <v>-</v>
      </c>
      <c r="DU115" s="411" t="str">
        <f t="shared" ca="1" si="441"/>
        <v>-</v>
      </c>
      <c r="DV115" s="411">
        <f t="shared" ca="1" si="441"/>
        <v>500</v>
      </c>
      <c r="DW115" s="411">
        <f t="shared" ca="1" si="441"/>
        <v>500</v>
      </c>
      <c r="DX115" s="411" t="str">
        <f t="shared" ca="1" si="441"/>
        <v>-</v>
      </c>
      <c r="DY115" s="411" t="str">
        <f t="shared" ca="1" si="441"/>
        <v>-</v>
      </c>
      <c r="DZ115" s="411" t="str">
        <f t="shared" ca="1" si="441"/>
        <v>-</v>
      </c>
      <c r="EA115" s="411" t="str">
        <f t="shared" ca="1" si="441"/>
        <v>-</v>
      </c>
      <c r="EB115" s="411" t="str">
        <f t="shared" ca="1" si="441"/>
        <v>-</v>
      </c>
      <c r="EC115" s="535" cm="1">
        <f t="array" aca="1" ref="EC115" ca="1">INDEX(EC$13:EC114,$B115+1,1)</f>
        <v>0</v>
      </c>
      <c r="ED115" s="535" cm="1">
        <f t="array" aca="1" ref="ED115" ca="1">INDEX(ED$13:ED114,$B115+1,1)</f>
        <v>999999</v>
      </c>
      <c r="EE115" s="535" cm="1">
        <f t="array" aca="1" ref="EE115" ca="1">INDEX(EE$13:EE114,$B115+1,1)</f>
        <v>999999</v>
      </c>
      <c r="EF115" s="535" cm="1">
        <f t="array" aca="1" ref="EF115" ca="1">INDEX(EF$13:EF114,$B115+1,1)</f>
        <v>999999</v>
      </c>
      <c r="EG115" s="535" cm="1">
        <f t="array" aca="1" ref="EG115" ca="1">INDEX(EG$13:EG114,$B115+1,1)</f>
        <v>999999</v>
      </c>
      <c r="EH115" s="535" cm="1">
        <f t="array" aca="1" ref="EH115" ca="1">INDEX(EH$13:EH114,$B115+1,1)</f>
        <v>999999</v>
      </c>
      <c r="EI115" s="535" cm="1">
        <f t="array" aca="1" ref="EI115" ca="1">INDEX(EI$13:EI114,$B115+1,1)</f>
        <v>999999</v>
      </c>
      <c r="EJ115" s="535" cm="1">
        <f t="array" aca="1" ref="EJ115" ca="1">INDEX(EJ$13:EJ114,$B115+1,1)</f>
        <v>999999</v>
      </c>
      <c r="EK115" s="535" cm="1">
        <f t="array" aca="1" ref="EK115" ca="1">INDEX(EK$13:EK114,$B115+1,1)</f>
        <v>999999</v>
      </c>
      <c r="EL115" s="535" cm="1">
        <f t="array" aca="1" ref="EL115" ca="1">INDEX(EL$13:EL114,$B115+1,1)</f>
        <v>999999</v>
      </c>
      <c r="EM115" s="535" cm="1">
        <f t="array" aca="1" ref="EM115" ca="1">INDEX(EM$13:EM114,$B115+1,1)</f>
        <v>999999</v>
      </c>
      <c r="EN115" s="535" cm="1">
        <f t="array" aca="1" ref="EN115" ca="1">INDEX(EN$13:EN114,$B115+1,1)</f>
        <v>999999</v>
      </c>
      <c r="EO115" s="535" cm="1">
        <f t="array" aca="1" ref="EO115" ca="1">INDEX(EO$13:EO114,$B115+1,1)</f>
        <v>999999</v>
      </c>
      <c r="EP115" s="782">
        <f t="shared" ca="1" si="246"/>
        <v>0</v>
      </c>
      <c r="EQ115" s="782">
        <f t="shared" ca="1" si="246"/>
        <v>0</v>
      </c>
      <c r="ER115" s="782">
        <f t="shared" ca="1" si="246"/>
        <v>999999</v>
      </c>
      <c r="ES115" s="800" t="str">
        <f t="shared" ca="1" si="330"/>
        <v>-</v>
      </c>
      <c r="ET115" s="800" t="str">
        <f t="shared" ca="1" si="247"/>
        <v>-</v>
      </c>
      <c r="EU115" s="801" t="str">
        <f t="shared" ca="1" si="248"/>
        <v>-</v>
      </c>
      <c r="EV115" s="802" t="str">
        <f t="shared" ca="1" si="449"/>
        <v>-</v>
      </c>
      <c r="EW115" s="781">
        <f t="shared" ca="1" si="249"/>
        <v>999999</v>
      </c>
      <c r="EX115" s="779">
        <f t="shared" ca="1" si="332"/>
        <v>999999</v>
      </c>
      <c r="EY115" s="780">
        <f t="shared" ca="1" si="333"/>
        <v>999999</v>
      </c>
      <c r="EZ115" s="727" cm="1">
        <f t="array" aca="1" ref="EZ115" ca="1">INDEX(i.ELMated,$AB115+1,1)</f>
        <v>0</v>
      </c>
      <c r="FA115" s="728" cm="1">
        <f t="array" aca="1" ref="FA115" ca="1">INDEX(i.ELMatedEst,$AA115+1,$T115)</f>
        <v>0</v>
      </c>
      <c r="FB115" s="535" t="str" cm="1">
        <f t="array" aca="1" ref="FB115" ca="1">INDEX(FB$13:FB114,$B115+1,1)</f>
        <v>-</v>
      </c>
      <c r="FC115" s="535" t="str" cm="1">
        <f t="array" aca="1" ref="FC115" ca="1">INDEX(FC$13:FC114,$B115+1,1)</f>
        <v>-</v>
      </c>
      <c r="FD115" s="664">
        <f t="shared" ca="1" si="250"/>
        <v>0</v>
      </c>
      <c r="FE115" s="666">
        <f t="shared" ca="1" si="251"/>
        <v>5.0000000000000001E-3</v>
      </c>
      <c r="FF115" s="191">
        <f t="shared" ca="1" si="339"/>
        <v>0.95</v>
      </c>
      <c r="FG115" s="667">
        <f t="shared" ca="1" si="252"/>
        <v>0.12</v>
      </c>
      <c r="FH115" s="667">
        <f ca="1">INDEX(CHOOSE($N115,DataAutumn!i.EL_PropnSold,DataWinter!i.EL_PropnSold,DataSpring!i.EL_PropnSold),$AI115,$T115)*INDEX(i.ELMatedEst,$AB115+1,$T115)*i.dAdultRR_ELPropSold
+INDEX(i.dryman,($AJ115-1)*4+$AI115,FH$7)</f>
        <v>0</v>
      </c>
      <c r="FI115" s="667">
        <f ca="1">INDEX(CHOOSE($N115,DataAutumn!i.EL_PropnSold,DataWinter!i.EL_PropnSold,DataSpring!i.EL_PropnSold),$AI115,$T115)*INDEX(i.ELMatedEst,$AB115+1,$T115)*i.dAdultRR_ELPropSold
+INDEX(i.dryman,($AJ115-1)*4+$AI115,FI$7)</f>
        <v>3.125E-2</v>
      </c>
      <c r="FJ115" s="667">
        <f ca="1">INDEX(CHOOSE($N115,DataAutumn!i.EL_PropnSold,DataWinter!i.EL_PropnSold,DataSpring!i.EL_PropnSold),$AI115,$T115)*INDEX(i.ELMatedEst,$AB115+1,$T115)*i.dAdultRR_ELPropSold
+INDEX(i.dryman,($AJ115-1)*4+$AI115,FJ$7)</f>
        <v>3.125E-2</v>
      </c>
      <c r="FK115" s="667">
        <f ca="1">INDEX(CHOOSE($N115,DataAutumn!i.EL_PropnSold,DataWinter!i.EL_PropnSold,DataSpring!i.EL_PropnSold),$AI115,$T115)*INDEX(i.ELMatedEst,$AB115+1,$T115)*i.dAdultRR_ELPropSold
+INDEX(i.dryman,($AJ115-1)*4+$AI115,FK$7)</f>
        <v>3.125E-2</v>
      </c>
      <c r="FL115" s="668">
        <f ca="1">INDEX(CHOOSE($N115,DataAutumn!i.EL_PropnSold,DataWinter!i.EL_PropnSold,DataSpring!i.EL_PropnSold),$AI115,$T115)*INDEX(i.ELMatedEst,$AB115+1,$T115)*i.dAdultLSurv_ELPropSold</f>
        <v>0</v>
      </c>
      <c r="FM115" s="666" t="b">
        <f t="shared" ca="1" si="253"/>
        <v>0</v>
      </c>
      <c r="FN115" s="666" t="b">
        <f t="shared" ca="1" si="253"/>
        <v>0</v>
      </c>
      <c r="FO115" s="716" t="b">
        <f t="shared" ca="1" si="254"/>
        <v>1</v>
      </c>
      <c r="FP115" s="666" t="b">
        <f t="shared" ca="1" si="253"/>
        <v>0</v>
      </c>
      <c r="FQ115" s="668">
        <f t="shared" ca="1" si="255"/>
        <v>1</v>
      </c>
      <c r="FR115" s="669">
        <f t="shared" ca="1" si="256"/>
        <v>0</v>
      </c>
      <c r="FS115" s="670" t="b">
        <f t="shared" ca="1" si="257"/>
        <v>0</v>
      </c>
      <c r="FT115" s="665" t="b">
        <f t="shared" ca="1" si="258"/>
        <v>0</v>
      </c>
      <c r="FU115" s="411" t="b">
        <f t="shared" ca="1" si="258"/>
        <v>0</v>
      </c>
      <c r="FV115" s="411" t="b">
        <f t="shared" ca="1" si="258"/>
        <v>1</v>
      </c>
      <c r="FW115" s="87">
        <f t="shared" ca="1" si="259"/>
        <v>2</v>
      </c>
      <c r="FX115" s="87">
        <f t="shared" ca="1" si="259"/>
        <v>2</v>
      </c>
      <c r="FY115" s="411">
        <f t="shared" ca="1" si="260"/>
        <v>1</v>
      </c>
      <c r="FZ115" s="411">
        <f t="shared" ca="1" si="261"/>
        <v>1</v>
      </c>
      <c r="GA115" s="411">
        <f t="shared" ca="1" si="261"/>
        <v>1</v>
      </c>
      <c r="GB115" s="411">
        <f t="shared" ca="1" si="262"/>
        <v>1</v>
      </c>
      <c r="GC115" s="411">
        <f t="shared" ref="GC115:GG115" ca="1" si="473">INDEX(IF($T115&lt;4,i.ProdnCal_Mer,i.ProdnCal_Mat),$N115,($L115-1)*10+GC$6)</f>
        <v>0.35</v>
      </c>
      <c r="GD115" s="411" t="b">
        <f t="shared" ca="1" si="473"/>
        <v>1</v>
      </c>
      <c r="GE115" s="411" t="b">
        <f t="shared" ca="1" si="473"/>
        <v>0</v>
      </c>
      <c r="GF115" s="411" t="b">
        <f t="shared" ca="1" si="473"/>
        <v>0</v>
      </c>
      <c r="GG115" s="411" t="b">
        <f t="shared" ca="1" si="473"/>
        <v>0</v>
      </c>
      <c r="GH115" s="87">
        <f t="shared" ca="1" si="443"/>
        <v>1</v>
      </c>
      <c r="GI115" s="87">
        <f t="shared" ca="1" si="443"/>
        <v>1</v>
      </c>
      <c r="GJ115" s="87">
        <f t="shared" ca="1" si="443"/>
        <v>1</v>
      </c>
      <c r="GK115" s="87">
        <f t="shared" ca="1" si="443"/>
        <v>1</v>
      </c>
      <c r="GL115" s="87">
        <f t="shared" ca="1" si="443"/>
        <v>1</v>
      </c>
      <c r="GM115" s="87">
        <f t="shared" ca="1" si="443"/>
        <v>1</v>
      </c>
      <c r="GN115" s="87">
        <f t="shared" ca="1" si="443"/>
        <v>1</v>
      </c>
      <c r="GO115" s="87">
        <f t="shared" ca="1" si="443"/>
        <v>1</v>
      </c>
      <c r="GP115" s="535" cm="1">
        <f t="array" aca="1" ref="GP115" ca="1">INDEX(GP$13:GP114,$B115+1,1)</f>
        <v>0</v>
      </c>
      <c r="GQ115" s="535" cm="1">
        <f t="array" aca="1" ref="GQ115" ca="1">INDEX(GQ$13:GQ114,$B115+1,1)</f>
        <v>0</v>
      </c>
      <c r="GR115" s="535" cm="1">
        <f t="array" aca="1" ref="GR115" ca="1">INDEX(GR$13:GR114,$B115+1,1)</f>
        <v>0</v>
      </c>
      <c r="GS115" s="535" cm="1">
        <f t="array" aca="1" ref="GS115" ca="1">INDEX(GS$13:GS114,$B115+1,1)</f>
        <v>0</v>
      </c>
      <c r="GT115" s="411" cm="1">
        <f t="array" aca="1" ref="GT115" ca="1">INDEX(i.dse_type,1,$L115)</f>
        <v>0</v>
      </c>
      <c r="GU115" s="535" t="str" cm="1">
        <f t="array" aca="1" ref="GU115" ca="1">INDEX(GU$13:GU114,$B115+1,1)</f>
        <v>-</v>
      </c>
      <c r="GV115" s="535" t="str" cm="1">
        <f t="array" aca="1" ref="GV115" ca="1">INDEX(GV$13:GV114,$B115+1,1)</f>
        <v>-</v>
      </c>
      <c r="GW115" s="535" t="str" cm="1">
        <f t="array" aca="1" ref="GW115" ca="1">INDEX(GW$13:GW114,$B115+1,1)</f>
        <v>-</v>
      </c>
      <c r="GX115" s="18"/>
      <c r="GY115" s="535" t="str" cm="1">
        <f t="array" aca="1" ref="GY115" ca="1">INDEX(GY$13:GY114,$B115+1,1)</f>
        <v>-</v>
      </c>
      <c r="GZ115" s="535" t="str" cm="1">
        <f t="array" aca="1" ref="GZ115" ca="1">INDEX(GZ$13:GZ114,$B115+1,1)</f>
        <v>-</v>
      </c>
      <c r="HA115" s="535" t="str" cm="1">
        <f t="array" aca="1" ref="HA115" ca="1">INDEX(HA$13:HA114,$B115+1,1)</f>
        <v>-</v>
      </c>
      <c r="HB115" s="411">
        <f t="shared" si="334"/>
        <v>0</v>
      </c>
      <c r="HC115" s="535" t="str" cm="1">
        <f t="array" aca="1" ref="HC115" ca="1">INDEX(HC$13:HC114,$B115+1,1)</f>
        <v>-</v>
      </c>
      <c r="HD115" s="535" cm="1">
        <f t="array" aca="1" ref="HD115" ca="1">INDEX(HD$13:HD114,$B115+1,1)</f>
        <v>1</v>
      </c>
      <c r="HE115" s="535" cm="1">
        <f t="array" aca="1" ref="HE115" ca="1">INDEX(HE$13:HE114,$B115+1,1)</f>
        <v>1</v>
      </c>
      <c r="HF115" s="535" t="str" cm="1">
        <f t="array" aca="1" ref="HF115" ca="1">INDEX(HF$13:HF114,$B115+1,1)</f>
        <v>-</v>
      </c>
      <c r="HG115" s="535" t="str" cm="1">
        <f t="array" aca="1" ref="HG115" ca="1">INDEX(HG$13:HG114,$B115+1,1)</f>
        <v>-</v>
      </c>
      <c r="HH115" s="535" t="str" cm="1">
        <f t="array" aca="1" ref="HH115" ca="1">INDEX(HH$13:HH114,$B115+1,1)</f>
        <v>-</v>
      </c>
      <c r="HI115" s="535" t="str" cm="1">
        <f t="array" aca="1" ref="HI115" ca="1">INDEX(HI$13:HI114,$B115+1,1)</f>
        <v>-</v>
      </c>
      <c r="HJ115" s="535" t="str" cm="1">
        <f t="array" aca="1" ref="HJ115" ca="1">INDEX(HJ$13:HJ114,$B115+1,1)</f>
        <v>-</v>
      </c>
      <c r="HK115" s="535" t="str" cm="1">
        <f t="array" aca="1" ref="HK115" ca="1">INDEX(HK$13:HK114,$B115+1,1)</f>
        <v>-</v>
      </c>
      <c r="HL115" s="535" t="str" cm="1">
        <f t="array" aca="1" ref="HL115" ca="1">INDEX(HL$13:HL114,$B115+1,1)</f>
        <v>-</v>
      </c>
      <c r="HM115" s="535" t="str" cm="1">
        <f t="array" aca="1" ref="HM115" ca="1">INDEX(HM$13:HM114,$B115+1,1)</f>
        <v>-</v>
      </c>
      <c r="HN115" s="535" t="str" cm="1">
        <f t="array" aca="1" ref="HN115" ca="1">INDEX(HN$13:HN114,$B115+1,1)</f>
        <v>-</v>
      </c>
      <c r="HO115" s="535" t="str" cm="1">
        <f t="array" aca="1" ref="HO115" ca="1">INDEX(HO$13:HO114,$B115+1,1)</f>
        <v>-</v>
      </c>
      <c r="HP115" s="535" t="str" cm="1">
        <f t="array" aca="1" ref="HP115" ca="1">INDEX(HP$13:HP114,$B115+1,1)</f>
        <v>-</v>
      </c>
      <c r="HQ115" s="535" t="str" cm="1">
        <f t="array" aca="1" ref="HQ115" ca="1">INDEX(HQ$13:HQ114,$B115+1,1)</f>
        <v>-</v>
      </c>
      <c r="HR115" s="535" t="str" cm="1">
        <f t="array" aca="1" ref="HR115" ca="1">INDEX(HR$13:HR114,$B115+1,1)</f>
        <v>-</v>
      </c>
      <c r="HS115" s="535" t="str" cm="1">
        <f t="array" aca="1" ref="HS115" ca="1">INDEX(HS$13:HS114,$B115+1,1)</f>
        <v>-</v>
      </c>
      <c r="HT115" s="535" t="str" cm="1">
        <f t="array" aca="1" ref="HT115" ca="1">INDEX(HT$13:HT114,$B115+1,1)</f>
        <v>-</v>
      </c>
      <c r="HU115" s="535" t="str" cm="1">
        <f t="array" aca="1" ref="HU115" ca="1">INDEX(HU$13:HU114,$B115+1,1)</f>
        <v>-</v>
      </c>
      <c r="HV115" s="535" t="str" cm="1">
        <f t="array" aca="1" ref="HV115" ca="1">INDEX(HV$13:HV114,$B115+1,1)</f>
        <v>-</v>
      </c>
      <c r="HW115" s="535" t="str" cm="1">
        <f t="array" aca="1" ref="HW115" ca="1">INDEX(HW$13:HW114,$B115+1,1)</f>
        <v>-</v>
      </c>
      <c r="HX115" s="535" t="str" cm="1">
        <f t="array" aca="1" ref="HX115" ca="1">INDEX(HX$13:HX114,$B115+1,1)</f>
        <v>-</v>
      </c>
      <c r="HY115" s="535" t="str" cm="1">
        <f t="array" aca="1" ref="HY115" ca="1">INDEX(HY$13:HY114,$B115+1,1)</f>
        <v>-</v>
      </c>
      <c r="HZ115" s="535" t="str" cm="1">
        <f t="array" aca="1" ref="HZ115" ca="1">INDEX(HZ$13:HZ114,$B115+1,1)</f>
        <v>-</v>
      </c>
      <c r="IA115" s="535" cm="1">
        <f t="array" aca="1" ref="IA115" ca="1">INDEX(IA$13:IA114,$B115+1,1)</f>
        <v>0</v>
      </c>
      <c r="IB115" s="535" t="str" cm="1">
        <f t="array" aca="1" ref="IB115" ca="1">INDEX(IB$13:IB114,$B115+1,1)</f>
        <v>-</v>
      </c>
      <c r="IC115" s="535" cm="1">
        <f t="array" aca="1" ref="IC115" ca="1">INDEX(IC$13:IC114,$B115+1,1)</f>
        <v>1</v>
      </c>
      <c r="ID115" s="727">
        <f t="shared" si="265"/>
        <v>0</v>
      </c>
      <c r="IE115" s="727">
        <f t="shared" si="265"/>
        <v>0</v>
      </c>
      <c r="IF115" s="727">
        <f t="shared" si="265"/>
        <v>0</v>
      </c>
      <c r="IG115" s="727">
        <f t="shared" si="266"/>
        <v>0</v>
      </c>
      <c r="IH115" s="727">
        <f t="shared" si="266"/>
        <v>0</v>
      </c>
      <c r="II115" s="727">
        <f t="shared" si="266"/>
        <v>0</v>
      </c>
      <c r="IJ115" s="535" cm="1">
        <f t="array" aca="1" ref="IJ115" ca="1">INDEX(IJ$13:IJ114,$B115+1,1)</f>
        <v>0</v>
      </c>
      <c r="IK115" s="727">
        <f t="shared" ref="IK115:IN115" si="474">IF(OR($AN115="",$AN115="-",$AN115&lt;&gt;IK$6),IK$13,INDEX(i.REV_Traits,$AP115+1,IK$7+1))</f>
        <v>1</v>
      </c>
      <c r="IL115" s="727">
        <f t="shared" si="474"/>
        <v>0</v>
      </c>
      <c r="IM115" s="727">
        <f t="shared" si="474"/>
        <v>0</v>
      </c>
      <c r="IN115" s="727">
        <f t="shared" si="474"/>
        <v>0</v>
      </c>
      <c r="IO115" s="535" cm="1">
        <f t="array" aca="1" ref="IO115" ca="1">INDEX(IO$13:IO114,$B115+1,1)</f>
        <v>0</v>
      </c>
      <c r="IP115" s="727">
        <f t="shared" ref="IP115" si="475">IF(OR($AN115="",$AN115="-",$AN115&lt;&gt;IP$6),IP$13,INDEX(i.REV_Traits,$AP115+1,IP$7+1))</f>
        <v>0</v>
      </c>
      <c r="IQ115" s="18"/>
      <c r="IR115" s="535" t="str" cm="1">
        <f t="array" aca="1" ref="IR115" ca="1">INDEX(IR$13:IR114,$B115+1,1)</f>
        <v>-</v>
      </c>
      <c r="IS115" s="535" t="str" cm="1">
        <f t="array" aca="1" ref="IS115" ca="1">INDEX(IS$13:IS114,$B115+1,1)</f>
        <v>-</v>
      </c>
      <c r="IT115" s="535" t="str" cm="1">
        <f t="array" aca="1" ref="IT115" ca="1">INDEX(IT$13:IT114,$B115+1,1)</f>
        <v>-</v>
      </c>
      <c r="IU115" s="535" t="str" cm="1">
        <f t="array" aca="1" ref="IU115" ca="1">INDEX(IU$13:IU114,$B115+1,1)</f>
        <v>-</v>
      </c>
      <c r="IV115" s="535" t="str" cm="1">
        <f t="array" aca="1" ref="IV115" ca="1">INDEX(IV$13:IV114,$B115+1,1)</f>
        <v>-</v>
      </c>
      <c r="IW115" s="535" t="str" cm="1">
        <f t="array" aca="1" ref="IW115" ca="1">INDEX(IW$13:IW114,$B115+1,1)</f>
        <v>-</v>
      </c>
      <c r="IX115" s="535" t="str" cm="1">
        <f t="array" aca="1" ref="IX115" ca="1">INDEX(IX$13:IX114,$B115+1,1)</f>
        <v>-</v>
      </c>
      <c r="IY115" s="535" t="str" cm="1">
        <f t="array" aca="1" ref="IY115" ca="1">INDEX(IY$13:IY114,$B115+1,1)</f>
        <v>-</v>
      </c>
      <c r="IZ115" s="535" t="str" cm="1">
        <f t="array" aca="1" ref="IZ115" ca="1">INDEX(IZ$13:IZ114,$B115+1,1)</f>
        <v>-</v>
      </c>
      <c r="JA115" s="535" t="str" cm="1">
        <f t="array" aca="1" ref="JA115" ca="1">INDEX(JA$13:JA114,$B115+1,1)</f>
        <v>-</v>
      </c>
      <c r="JB115" s="535" t="str" cm="1">
        <f t="array" aca="1" ref="JB115" ca="1">INDEX(JB$13:JB114,$B115+1,1)</f>
        <v>-</v>
      </c>
      <c r="JC115" s="535" t="str" cm="1">
        <f t="array" aca="1" ref="JC115" ca="1">INDEX(JC$13:JC114,$B115+1,1)</f>
        <v>-</v>
      </c>
      <c r="JD115" s="535" t="str" cm="1">
        <f t="array" aca="1" ref="JD115" ca="1">INDEX(JD$13:JD114,$B115+1,1)</f>
        <v>-</v>
      </c>
      <c r="JE115" s="535" t="str" cm="1">
        <f t="array" aca="1" ref="JE115" ca="1">INDEX(JE$13:JE114,$B115+1,1)</f>
        <v>-</v>
      </c>
      <c r="JF115" s="535" t="str" cm="1">
        <f t="array" aca="1" ref="JF115" ca="1">INDEX(JF$13:JF114,$B115+1,1)</f>
        <v>-</v>
      </c>
      <c r="JG115" s="535" t="str" cm="1">
        <f t="array" aca="1" ref="JG115" ca="1">INDEX(JG$13:JG114,$B115+1,1)</f>
        <v>-</v>
      </c>
      <c r="JH115" s="535" cm="1">
        <f t="array" aca="1" ref="JH115" ca="1">INDEX(JH$13:JH114,$B115+1,1)</f>
        <v>0</v>
      </c>
      <c r="JI115" s="535" cm="1">
        <f t="array" aca="1" ref="JI115" ca="1">INDEX(JI$13:JI114,$B115+1,1)</f>
        <v>0</v>
      </c>
      <c r="JJ115" s="545" cm="1">
        <f t="array" aca="1" ref="JJ115" ca="1">IF(AND($N115=JJ$10,$AS115&lt;&gt;0),INDEX(i.LTWFeedLevels,$AS115,12),0)</f>
        <v>0</v>
      </c>
      <c r="JK115" s="630" cm="1">
        <f t="array" aca="1" ref="JK115" ca="1">IF(AND($N115=JK$10,$AT115&lt;&gt;0),INDEX(i.LTWFeedLevels,$AT115,12),0)</f>
        <v>0</v>
      </c>
      <c r="JL115" s="457">
        <f t="shared" ca="1" si="450"/>
        <v>0</v>
      </c>
      <c r="JM115" s="457">
        <f t="shared" ca="1" si="451"/>
        <v>0</v>
      </c>
      <c r="JN115" s="457">
        <f t="shared" ca="1" si="452"/>
        <v>0</v>
      </c>
      <c r="JO115" s="545" cm="1">
        <f t="array" aca="1" ref="JO115" ca="1">IF(AND($N115=JO$10,$AS115&lt;&gt;0),INDEX(i.LTWFeedLevels,$AS115,12),0)</f>
        <v>0</v>
      </c>
      <c r="JP115" s="630" cm="1">
        <f t="array" aca="1" ref="JP115" ca="1">IF(AND($N115=JP$10,$AT115&lt;&gt;0),INDEX(i.LTWFeedLevels,$AT115,12),0)</f>
        <v>0</v>
      </c>
      <c r="JQ115" s="457">
        <f t="shared" ca="1" si="453"/>
        <v>0</v>
      </c>
      <c r="JR115" s="457">
        <f t="shared" ca="1" si="454"/>
        <v>0</v>
      </c>
      <c r="JS115" s="457">
        <f t="shared" ca="1" si="455"/>
        <v>0</v>
      </c>
      <c r="JT115" s="545" cm="1">
        <f t="array" aca="1" ref="JT115" ca="1">IF(AND($N115=JT$10,$AS115&lt;&gt;0),INDEX(i.LTWFeedLevels,$AS115,12),0)</f>
        <v>0</v>
      </c>
      <c r="JU115" s="630" cm="1">
        <f t="array" aca="1" ref="JU115" ca="1">IF(AND($N115=JU$10,$AT115&lt;&gt;0),INDEX(i.LTWFeedLevels,$AT115,12),0)</f>
        <v>0</v>
      </c>
      <c r="JV115" s="457">
        <f t="shared" ca="1" si="456"/>
        <v>0</v>
      </c>
      <c r="JW115" s="457">
        <f t="shared" ca="1" si="457"/>
        <v>0</v>
      </c>
      <c r="JX115" s="457">
        <f t="shared" ca="1" si="458"/>
        <v>0</v>
      </c>
      <c r="JY115" s="189">
        <f t="shared" ca="1" si="437"/>
        <v>0</v>
      </c>
      <c r="JZ115" s="189">
        <f t="shared" ca="1" si="437"/>
        <v>0</v>
      </c>
      <c r="KA115" s="189">
        <f t="shared" ca="1" si="437"/>
        <v>0</v>
      </c>
      <c r="KB115" s="189">
        <f t="shared" ca="1" si="437"/>
        <v>0</v>
      </c>
      <c r="KC115" s="189">
        <f t="shared" ca="1" si="437"/>
        <v>0</v>
      </c>
      <c r="KD115" s="189">
        <f t="shared" ca="1" si="437"/>
        <v>0</v>
      </c>
      <c r="KE115" s="189">
        <f t="shared" ca="1" si="437"/>
        <v>0</v>
      </c>
      <c r="KF115" s="189">
        <f t="shared" ca="1" si="437"/>
        <v>0</v>
      </c>
      <c r="KG115" s="189">
        <f t="shared" ca="1" si="437"/>
        <v>0</v>
      </c>
      <c r="KH115" s="189">
        <f t="shared" ca="1" si="437"/>
        <v>0</v>
      </c>
      <c r="KI115" s="189">
        <f t="shared" ca="1" si="437"/>
        <v>0</v>
      </c>
      <c r="KJ115" s="189">
        <f t="shared" ca="1" si="437"/>
        <v>0</v>
      </c>
      <c r="KK115" s="189">
        <f t="shared" ca="1" si="437"/>
        <v>0</v>
      </c>
      <c r="KL115" s="189">
        <f t="shared" ca="1" si="437"/>
        <v>0</v>
      </c>
      <c r="KM115" s="189">
        <f t="shared" ca="1" si="437"/>
        <v>0</v>
      </c>
      <c r="KN115" s="189">
        <f t="shared" ca="1" si="437"/>
        <v>0</v>
      </c>
      <c r="KO115" s="189">
        <f t="shared" ref="KO115:KW115" ca="1" si="476">IF(AND($N115=KO$10,$AD115=KO$12),INDEX(i.FS_Strategy,INDEX($AE115:$AH115,1,KO$7)+1,KO$6),0)</f>
        <v>0</v>
      </c>
      <c r="KP115" s="189">
        <f t="shared" ca="1" si="476"/>
        <v>0</v>
      </c>
      <c r="KQ115" s="189">
        <f t="shared" ca="1" si="476"/>
        <v>0</v>
      </c>
      <c r="KR115" s="189">
        <f t="shared" ca="1" si="476"/>
        <v>0</v>
      </c>
      <c r="KS115" s="189">
        <f t="shared" ca="1" si="476"/>
        <v>0</v>
      </c>
      <c r="KT115" s="189">
        <f t="shared" ca="1" si="476"/>
        <v>0</v>
      </c>
      <c r="KU115" s="189">
        <f t="shared" ca="1" si="476"/>
        <v>0</v>
      </c>
      <c r="KV115" s="189">
        <f t="shared" ca="1" si="476"/>
        <v>0</v>
      </c>
      <c r="KW115" s="189">
        <f t="shared" ca="1" si="476"/>
        <v>0</v>
      </c>
      <c r="KX115" s="189">
        <f t="shared" ca="1" si="470"/>
        <v>0</v>
      </c>
      <c r="KY115" s="189">
        <f t="shared" ca="1" si="470"/>
        <v>0</v>
      </c>
      <c r="KZ115" s="189">
        <f t="shared" ca="1" si="470"/>
        <v>0</v>
      </c>
      <c r="LA115" s="189">
        <f t="shared" ca="1" si="470"/>
        <v>0</v>
      </c>
      <c r="LB115" s="189">
        <f t="shared" ca="1" si="470"/>
        <v>0</v>
      </c>
      <c r="LC115" s="189">
        <f t="shared" ca="1" si="470"/>
        <v>0</v>
      </c>
      <c r="LD115" s="189">
        <f t="shared" ca="1" si="470"/>
        <v>0</v>
      </c>
      <c r="LE115" s="189">
        <f t="shared" ca="1" si="470"/>
        <v>0</v>
      </c>
      <c r="LF115" s="189">
        <f t="shared" ca="1" si="470"/>
        <v>0</v>
      </c>
      <c r="LG115" s="189">
        <f t="shared" ca="1" si="470"/>
        <v>0</v>
      </c>
      <c r="LH115" s="189">
        <f t="shared" ca="1" si="470"/>
        <v>0</v>
      </c>
      <c r="LI115" s="189">
        <f t="shared" ca="1" si="470"/>
        <v>0</v>
      </c>
      <c r="LJ115" s="189">
        <f t="shared" ca="1" si="470"/>
        <v>0</v>
      </c>
      <c r="LK115" s="189">
        <f t="shared" ca="1" si="470"/>
        <v>0</v>
      </c>
      <c r="LL115" s="189">
        <f t="shared" ca="1" si="470"/>
        <v>0</v>
      </c>
      <c r="LM115" s="189">
        <f t="shared" ca="1" si="470"/>
        <v>0</v>
      </c>
      <c r="LN115" s="189">
        <f t="shared" ca="1" si="468"/>
        <v>0</v>
      </c>
      <c r="LO115" s="189">
        <f t="shared" ca="1" si="468"/>
        <v>0</v>
      </c>
      <c r="LP115" s="189">
        <f t="shared" ca="1" si="468"/>
        <v>0</v>
      </c>
      <c r="LQ115" s="189">
        <f t="shared" ca="1" si="468"/>
        <v>0</v>
      </c>
      <c r="LR115" s="189">
        <f t="shared" ca="1" si="465"/>
        <v>0</v>
      </c>
      <c r="LS115" s="189">
        <f t="shared" ca="1" si="465"/>
        <v>0</v>
      </c>
      <c r="LT115" s="189">
        <f t="shared" ca="1" si="465"/>
        <v>0</v>
      </c>
      <c r="LU115" s="189">
        <f t="shared" ca="1" si="465"/>
        <v>0</v>
      </c>
      <c r="LV115" s="189">
        <f t="shared" ca="1" si="465"/>
        <v>0</v>
      </c>
      <c r="LW115" s="189">
        <f t="shared" ca="1" si="465"/>
        <v>0</v>
      </c>
      <c r="LX115" s="189">
        <f t="shared" ca="1" si="465"/>
        <v>0</v>
      </c>
      <c r="LY115" s="189">
        <f t="shared" ca="1" si="465"/>
        <v>0</v>
      </c>
      <c r="LZ115" s="189">
        <f t="shared" ca="1" si="465"/>
        <v>0</v>
      </c>
      <c r="MA115" s="189">
        <f t="shared" ca="1" si="465"/>
        <v>0</v>
      </c>
      <c r="MB115" s="189">
        <f t="shared" ca="1" si="465"/>
        <v>0</v>
      </c>
      <c r="MC115" s="189">
        <f t="shared" ca="1" si="465"/>
        <v>0</v>
      </c>
      <c r="MD115" s="189">
        <f t="shared" ca="1" si="465"/>
        <v>0</v>
      </c>
      <c r="ME115" s="189">
        <f t="shared" ca="1" si="465"/>
        <v>0</v>
      </c>
      <c r="MF115" s="189">
        <f t="shared" ca="1" si="465"/>
        <v>0</v>
      </c>
      <c r="MG115" s="189">
        <f t="shared" ca="1" si="390"/>
        <v>0</v>
      </c>
      <c r="MH115" s="189">
        <f t="shared" ca="1" si="390"/>
        <v>0</v>
      </c>
      <c r="MI115" s="189">
        <f t="shared" ca="1" si="390"/>
        <v>0</v>
      </c>
      <c r="MJ115" s="189">
        <f t="shared" ca="1" si="390"/>
        <v>0</v>
      </c>
      <c r="MK115" s="189">
        <f t="shared" ca="1" si="390"/>
        <v>0</v>
      </c>
      <c r="ML115" s="189">
        <f t="shared" ref="ML115:MO115" ca="1" si="477">IF(AND($N115=ML$10,$AD115=ML$12),INDEX(i.FS_Strategy,INDEX($AE115:$AH115,1,ML$7)+1,ML$6),0)</f>
        <v>0</v>
      </c>
      <c r="MM115" s="189">
        <f t="shared" ca="1" si="477"/>
        <v>0</v>
      </c>
      <c r="MN115" s="189">
        <f t="shared" ca="1" si="477"/>
        <v>0</v>
      </c>
      <c r="MO115" s="189">
        <f t="shared" ca="1" si="477"/>
        <v>0</v>
      </c>
      <c r="MP115" s="189">
        <f t="shared" ca="1" si="388"/>
        <v>0</v>
      </c>
      <c r="MQ115" s="189">
        <f t="shared" ca="1" si="388"/>
        <v>0</v>
      </c>
      <c r="MR115" s="189">
        <f t="shared" ca="1" si="388"/>
        <v>0</v>
      </c>
      <c r="MS115" s="557">
        <f t="shared" ca="1" si="438"/>
        <v>0</v>
      </c>
      <c r="MT115" s="557">
        <f t="shared" ca="1" si="438"/>
        <v>0</v>
      </c>
      <c r="MU115" s="557">
        <f t="shared" ca="1" si="438"/>
        <v>0</v>
      </c>
      <c r="MV115" s="557">
        <f t="shared" ca="1" si="438"/>
        <v>0</v>
      </c>
      <c r="MW115" s="557">
        <f t="shared" ca="1" si="438"/>
        <v>0</v>
      </c>
      <c r="MX115" s="557">
        <f t="shared" ca="1" si="438"/>
        <v>0</v>
      </c>
      <c r="MY115" s="557">
        <f t="shared" ca="1" si="438"/>
        <v>0</v>
      </c>
      <c r="MZ115" s="557">
        <f t="shared" ca="1" si="438"/>
        <v>0</v>
      </c>
      <c r="NA115" s="557">
        <f t="shared" ca="1" si="438"/>
        <v>0</v>
      </c>
      <c r="NB115" s="557">
        <f t="shared" ca="1" si="438"/>
        <v>0</v>
      </c>
      <c r="NC115" s="557">
        <f t="shared" ca="1" si="438"/>
        <v>0</v>
      </c>
      <c r="ND115" s="557">
        <f t="shared" ca="1" si="438"/>
        <v>0</v>
      </c>
      <c r="NE115" s="557">
        <f t="shared" ca="1" si="438"/>
        <v>0</v>
      </c>
      <c r="NF115" s="557">
        <f t="shared" ca="1" si="438"/>
        <v>0</v>
      </c>
      <c r="NG115" s="557">
        <f t="shared" ca="1" si="438"/>
        <v>0</v>
      </c>
      <c r="NH115" s="557">
        <f t="shared" ca="1" si="438"/>
        <v>0</v>
      </c>
      <c r="NI115" s="557">
        <f t="shared" ref="NI115:PT115" ca="1" si="478">IF(AND($N115=NI$10,INDEX($AR115:$AT115,1,NI$7)&lt;&gt;0,OR(NI$7&lt;&gt;1,$AD115=NI$12)),INDEX(i.LTWFeedLevels,INDEX($AR115:$AT115,1,NI$7),MOD(NI$6-1,7)+1),0)</f>
        <v>0</v>
      </c>
      <c r="NJ115" s="557">
        <f t="shared" ca="1" si="478"/>
        <v>0</v>
      </c>
      <c r="NK115" s="557">
        <f t="shared" ca="1" si="478"/>
        <v>0</v>
      </c>
      <c r="NL115" s="557">
        <f t="shared" ca="1" si="478"/>
        <v>0</v>
      </c>
      <c r="NM115" s="557">
        <f t="shared" ca="1" si="478"/>
        <v>0</v>
      </c>
      <c r="NN115" s="557">
        <f t="shared" ca="1" si="478"/>
        <v>0</v>
      </c>
      <c r="NO115" s="557">
        <f t="shared" ca="1" si="478"/>
        <v>0</v>
      </c>
      <c r="NP115" s="557">
        <f t="shared" ca="1" si="478"/>
        <v>0</v>
      </c>
      <c r="NQ115" s="557">
        <f t="shared" ca="1" si="478"/>
        <v>0</v>
      </c>
      <c r="NR115" s="557">
        <f t="shared" ca="1" si="478"/>
        <v>0</v>
      </c>
      <c r="NS115" s="557">
        <f t="shared" ca="1" si="478"/>
        <v>0</v>
      </c>
      <c r="NT115" s="557">
        <f t="shared" ca="1" si="478"/>
        <v>0</v>
      </c>
      <c r="NU115" s="557">
        <f t="shared" ca="1" si="478"/>
        <v>0</v>
      </c>
      <c r="NV115" s="557">
        <f t="shared" ca="1" si="478"/>
        <v>0</v>
      </c>
      <c r="NW115" s="557">
        <f t="shared" ca="1" si="478"/>
        <v>0</v>
      </c>
      <c r="NX115" s="557">
        <f t="shared" ca="1" si="478"/>
        <v>0</v>
      </c>
      <c r="NY115" s="557">
        <f t="shared" ca="1" si="478"/>
        <v>0</v>
      </c>
      <c r="NZ115" s="557">
        <f t="shared" ca="1" si="478"/>
        <v>0</v>
      </c>
      <c r="OA115" s="557">
        <f t="shared" ca="1" si="478"/>
        <v>0</v>
      </c>
      <c r="OB115" s="557">
        <f t="shared" ca="1" si="478"/>
        <v>0</v>
      </c>
      <c r="OC115" s="557">
        <f t="shared" ca="1" si="478"/>
        <v>0</v>
      </c>
      <c r="OD115" s="557">
        <f t="shared" ca="1" si="478"/>
        <v>0</v>
      </c>
      <c r="OE115" s="557">
        <f t="shared" ca="1" si="478"/>
        <v>0</v>
      </c>
      <c r="OF115" s="557">
        <f t="shared" ca="1" si="478"/>
        <v>0</v>
      </c>
      <c r="OG115" s="557">
        <f t="shared" ca="1" si="478"/>
        <v>0</v>
      </c>
      <c r="OH115" s="557">
        <f t="shared" ca="1" si="478"/>
        <v>0</v>
      </c>
      <c r="OI115" s="557">
        <f t="shared" ca="1" si="478"/>
        <v>0</v>
      </c>
      <c r="OJ115" s="557">
        <f t="shared" ca="1" si="478"/>
        <v>0</v>
      </c>
      <c r="OK115" s="557">
        <f t="shared" ca="1" si="478"/>
        <v>0</v>
      </c>
      <c r="OL115" s="557">
        <f t="shared" ca="1" si="478"/>
        <v>0</v>
      </c>
      <c r="OM115" s="557">
        <f t="shared" ca="1" si="478"/>
        <v>0</v>
      </c>
      <c r="ON115" s="557">
        <f t="shared" ca="1" si="478"/>
        <v>0</v>
      </c>
      <c r="OO115" s="557">
        <f t="shared" ca="1" si="478"/>
        <v>0</v>
      </c>
      <c r="OP115" s="557">
        <f t="shared" ca="1" si="478"/>
        <v>0</v>
      </c>
      <c r="OQ115" s="557">
        <f t="shared" ca="1" si="478"/>
        <v>0</v>
      </c>
      <c r="OR115" s="557">
        <f t="shared" ca="1" si="478"/>
        <v>0</v>
      </c>
      <c r="OS115" s="557">
        <f t="shared" ca="1" si="478"/>
        <v>0</v>
      </c>
      <c r="OT115" s="557">
        <f t="shared" ca="1" si="478"/>
        <v>0</v>
      </c>
      <c r="OU115" s="557">
        <f t="shared" ca="1" si="478"/>
        <v>0</v>
      </c>
      <c r="OV115" s="557">
        <f t="shared" ca="1" si="478"/>
        <v>0</v>
      </c>
      <c r="OW115" s="557">
        <f t="shared" ca="1" si="478"/>
        <v>0</v>
      </c>
      <c r="OX115" s="557">
        <f t="shared" ca="1" si="478"/>
        <v>0</v>
      </c>
      <c r="OY115" s="557">
        <f t="shared" ca="1" si="478"/>
        <v>0</v>
      </c>
      <c r="OZ115" s="557">
        <f t="shared" ca="1" si="478"/>
        <v>0</v>
      </c>
      <c r="PA115" s="557">
        <f t="shared" ca="1" si="478"/>
        <v>0</v>
      </c>
      <c r="PB115" s="557">
        <f t="shared" ca="1" si="478"/>
        <v>0</v>
      </c>
      <c r="PC115" s="557">
        <f t="shared" ca="1" si="478"/>
        <v>0</v>
      </c>
      <c r="PD115" s="557">
        <f t="shared" ca="1" si="478"/>
        <v>0</v>
      </c>
      <c r="PE115" s="557">
        <f t="shared" ca="1" si="478"/>
        <v>0</v>
      </c>
      <c r="PF115" s="557">
        <f t="shared" ca="1" si="478"/>
        <v>0</v>
      </c>
      <c r="PG115" s="557">
        <f t="shared" ca="1" si="478"/>
        <v>0</v>
      </c>
      <c r="PH115" s="557">
        <f t="shared" ca="1" si="478"/>
        <v>0</v>
      </c>
      <c r="PI115" s="557">
        <f t="shared" ca="1" si="478"/>
        <v>0</v>
      </c>
      <c r="PJ115" s="557">
        <f t="shared" ca="1" si="478"/>
        <v>0</v>
      </c>
      <c r="PK115" s="557">
        <f t="shared" ca="1" si="478"/>
        <v>0</v>
      </c>
      <c r="PL115" s="557">
        <f t="shared" ca="1" si="478"/>
        <v>0</v>
      </c>
      <c r="PM115" s="557">
        <f t="shared" ca="1" si="478"/>
        <v>0</v>
      </c>
      <c r="PN115" s="557">
        <f t="shared" ca="1" si="478"/>
        <v>0</v>
      </c>
      <c r="PO115" s="557">
        <f t="shared" ca="1" si="478"/>
        <v>0</v>
      </c>
      <c r="PP115" s="557">
        <f t="shared" ca="1" si="478"/>
        <v>0</v>
      </c>
      <c r="PQ115" s="557">
        <f t="shared" ca="1" si="478"/>
        <v>0</v>
      </c>
      <c r="PR115" s="557">
        <f t="shared" ca="1" si="478"/>
        <v>0</v>
      </c>
      <c r="PS115" s="557">
        <f t="shared" ca="1" si="478"/>
        <v>0</v>
      </c>
      <c r="PT115" s="557">
        <f t="shared" ca="1" si="478"/>
        <v>0</v>
      </c>
      <c r="PU115" s="557">
        <f t="shared" ref="PU115:SF115" ca="1" si="479">IF(AND($N115=PU$10,INDEX($AR115:$AT115,1,PU$7)&lt;&gt;0,OR(PU$7&lt;&gt;1,$AD115=PU$12)),INDEX(i.LTWFeedLevels,INDEX($AR115:$AT115,1,PU$7),MOD(PU$6-1,7)+1),0)</f>
        <v>0</v>
      </c>
      <c r="PV115" s="557">
        <f t="shared" ca="1" si="479"/>
        <v>0</v>
      </c>
      <c r="PW115" s="557">
        <f t="shared" ca="1" si="479"/>
        <v>0</v>
      </c>
      <c r="PX115" s="557">
        <f t="shared" ca="1" si="479"/>
        <v>0</v>
      </c>
      <c r="PY115" s="557">
        <f t="shared" ca="1" si="479"/>
        <v>0</v>
      </c>
      <c r="PZ115" s="557">
        <f t="shared" ca="1" si="479"/>
        <v>0</v>
      </c>
      <c r="QA115" s="557">
        <f t="shared" ca="1" si="479"/>
        <v>0</v>
      </c>
      <c r="QB115" s="557">
        <f t="shared" ca="1" si="479"/>
        <v>0</v>
      </c>
      <c r="QC115" s="557">
        <f t="shared" ca="1" si="479"/>
        <v>0</v>
      </c>
      <c r="QD115" s="557">
        <f t="shared" ca="1" si="479"/>
        <v>0</v>
      </c>
      <c r="QE115" s="557">
        <f t="shared" ca="1" si="479"/>
        <v>0</v>
      </c>
      <c r="QF115" s="557">
        <f t="shared" ca="1" si="479"/>
        <v>0</v>
      </c>
      <c r="QG115" s="557">
        <f t="shared" ca="1" si="479"/>
        <v>0</v>
      </c>
      <c r="QH115" s="557">
        <f t="shared" ca="1" si="479"/>
        <v>0</v>
      </c>
      <c r="QI115" s="557">
        <f t="shared" ca="1" si="479"/>
        <v>0</v>
      </c>
      <c r="QJ115" s="557">
        <f t="shared" ca="1" si="479"/>
        <v>0</v>
      </c>
      <c r="QK115" s="557">
        <f t="shared" ca="1" si="479"/>
        <v>0</v>
      </c>
      <c r="QL115" s="557">
        <f t="shared" ca="1" si="479"/>
        <v>0</v>
      </c>
      <c r="QM115" s="557">
        <f t="shared" ca="1" si="479"/>
        <v>0</v>
      </c>
      <c r="QN115" s="557">
        <f t="shared" ca="1" si="479"/>
        <v>0</v>
      </c>
      <c r="QO115" s="557">
        <f t="shared" ca="1" si="479"/>
        <v>0</v>
      </c>
      <c r="QP115" s="557">
        <f t="shared" ca="1" si="479"/>
        <v>0</v>
      </c>
      <c r="QQ115" s="557">
        <f t="shared" ca="1" si="479"/>
        <v>0</v>
      </c>
      <c r="QR115" s="557">
        <f t="shared" ca="1" si="479"/>
        <v>0</v>
      </c>
      <c r="QS115" s="557">
        <f t="shared" ca="1" si="479"/>
        <v>0</v>
      </c>
      <c r="QT115" s="557">
        <f t="shared" ca="1" si="479"/>
        <v>0</v>
      </c>
      <c r="QU115" s="557">
        <f t="shared" ca="1" si="479"/>
        <v>0</v>
      </c>
      <c r="QV115" s="557">
        <f t="shared" ca="1" si="479"/>
        <v>0</v>
      </c>
      <c r="QW115" s="557">
        <f t="shared" ca="1" si="479"/>
        <v>0</v>
      </c>
      <c r="QX115" s="557">
        <f t="shared" ca="1" si="479"/>
        <v>0</v>
      </c>
      <c r="QY115" s="557">
        <f t="shared" ca="1" si="479"/>
        <v>0</v>
      </c>
      <c r="QZ115" s="557">
        <f t="shared" ca="1" si="479"/>
        <v>0</v>
      </c>
      <c r="RA115" s="557">
        <f t="shared" ca="1" si="479"/>
        <v>0</v>
      </c>
      <c r="RB115" s="557">
        <f t="shared" ca="1" si="479"/>
        <v>0</v>
      </c>
      <c r="RC115" s="557">
        <f t="shared" ca="1" si="479"/>
        <v>0</v>
      </c>
      <c r="RD115" s="557">
        <f t="shared" ca="1" si="479"/>
        <v>0</v>
      </c>
      <c r="RE115" s="557">
        <f t="shared" ca="1" si="479"/>
        <v>0</v>
      </c>
      <c r="RF115" s="557">
        <f t="shared" ca="1" si="479"/>
        <v>0</v>
      </c>
      <c r="RG115" s="557">
        <f t="shared" ca="1" si="479"/>
        <v>0</v>
      </c>
      <c r="RH115" s="557">
        <f t="shared" ca="1" si="479"/>
        <v>0</v>
      </c>
      <c r="RI115" s="557">
        <f t="shared" ca="1" si="479"/>
        <v>0</v>
      </c>
      <c r="RJ115" s="557">
        <f t="shared" ca="1" si="479"/>
        <v>0</v>
      </c>
      <c r="RK115" s="557">
        <f t="shared" ca="1" si="479"/>
        <v>0</v>
      </c>
      <c r="RL115" s="557">
        <f t="shared" ca="1" si="479"/>
        <v>0</v>
      </c>
      <c r="RM115" s="557">
        <f t="shared" ca="1" si="479"/>
        <v>0</v>
      </c>
      <c r="RN115" s="557">
        <f t="shared" ca="1" si="479"/>
        <v>0</v>
      </c>
      <c r="RO115" s="557">
        <f t="shared" ca="1" si="479"/>
        <v>0</v>
      </c>
      <c r="RP115" s="557">
        <f t="shared" ca="1" si="479"/>
        <v>0</v>
      </c>
      <c r="RQ115" s="557">
        <f t="shared" ca="1" si="479"/>
        <v>0</v>
      </c>
      <c r="RR115" s="557">
        <f t="shared" ca="1" si="479"/>
        <v>0</v>
      </c>
      <c r="RS115" s="557">
        <f t="shared" ca="1" si="479"/>
        <v>0</v>
      </c>
      <c r="RT115" s="557">
        <f t="shared" ca="1" si="479"/>
        <v>0</v>
      </c>
      <c r="RU115" s="557">
        <f t="shared" ca="1" si="479"/>
        <v>0</v>
      </c>
      <c r="RV115" s="557">
        <f t="shared" ca="1" si="479"/>
        <v>0</v>
      </c>
      <c r="RW115" s="557">
        <f t="shared" ca="1" si="479"/>
        <v>0</v>
      </c>
      <c r="RX115" s="557">
        <f t="shared" ca="1" si="479"/>
        <v>0</v>
      </c>
      <c r="RY115" s="557">
        <f t="shared" ca="1" si="479"/>
        <v>0</v>
      </c>
      <c r="RZ115" s="557">
        <f t="shared" ca="1" si="479"/>
        <v>0</v>
      </c>
      <c r="SA115" s="557">
        <f t="shared" ca="1" si="479"/>
        <v>0</v>
      </c>
      <c r="SB115" s="557">
        <f t="shared" ca="1" si="479"/>
        <v>0</v>
      </c>
      <c r="SC115" s="557">
        <f t="shared" ca="1" si="479"/>
        <v>0</v>
      </c>
      <c r="SD115" s="557">
        <f t="shared" ca="1" si="479"/>
        <v>0</v>
      </c>
      <c r="SE115" s="557">
        <f t="shared" ca="1" si="479"/>
        <v>0</v>
      </c>
      <c r="SF115" s="557">
        <f t="shared" ca="1" si="479"/>
        <v>0</v>
      </c>
      <c r="SG115" s="557">
        <f t="shared" ref="SG115:TU115" ca="1" si="480">IF(AND($N115=SG$10,INDEX($AR115:$AT115,1,SG$7)&lt;&gt;0,OR(SG$7&lt;&gt;1,$AD115=SG$12)),INDEX(i.LTWFeedLevels,INDEX($AR115:$AT115,1,SG$7),MOD(SG$6-1,7)+1),0)</f>
        <v>0</v>
      </c>
      <c r="SH115" s="557">
        <f t="shared" ca="1" si="480"/>
        <v>0</v>
      </c>
      <c r="SI115" s="557">
        <f t="shared" ca="1" si="480"/>
        <v>0</v>
      </c>
      <c r="SJ115" s="557">
        <f t="shared" ca="1" si="480"/>
        <v>0</v>
      </c>
      <c r="SK115" s="557">
        <f t="shared" ca="1" si="480"/>
        <v>0</v>
      </c>
      <c r="SL115" s="557">
        <f t="shared" ca="1" si="480"/>
        <v>0</v>
      </c>
      <c r="SM115" s="557">
        <f t="shared" ca="1" si="480"/>
        <v>0</v>
      </c>
      <c r="SN115" s="557">
        <f t="shared" ca="1" si="480"/>
        <v>0</v>
      </c>
      <c r="SO115" s="557">
        <f t="shared" ca="1" si="480"/>
        <v>0</v>
      </c>
      <c r="SP115" s="557">
        <f t="shared" ca="1" si="480"/>
        <v>0</v>
      </c>
      <c r="SQ115" s="557">
        <f t="shared" ca="1" si="480"/>
        <v>0</v>
      </c>
      <c r="SR115" s="557">
        <f t="shared" ca="1" si="480"/>
        <v>0</v>
      </c>
      <c r="SS115" s="557">
        <f t="shared" ca="1" si="480"/>
        <v>0</v>
      </c>
      <c r="ST115" s="557">
        <f t="shared" ca="1" si="480"/>
        <v>0</v>
      </c>
      <c r="SU115" s="557">
        <f t="shared" ca="1" si="480"/>
        <v>0</v>
      </c>
      <c r="SV115" s="557">
        <f t="shared" ca="1" si="480"/>
        <v>0</v>
      </c>
      <c r="SW115" s="557">
        <f t="shared" ca="1" si="480"/>
        <v>0</v>
      </c>
      <c r="SX115" s="557">
        <f t="shared" ca="1" si="480"/>
        <v>0</v>
      </c>
      <c r="SY115" s="557">
        <f t="shared" ca="1" si="480"/>
        <v>0</v>
      </c>
      <c r="SZ115" s="557">
        <f t="shared" ca="1" si="480"/>
        <v>0</v>
      </c>
      <c r="TA115" s="557">
        <f t="shared" ca="1" si="480"/>
        <v>0</v>
      </c>
      <c r="TB115" s="557">
        <f t="shared" ca="1" si="480"/>
        <v>0</v>
      </c>
      <c r="TC115" s="557">
        <f t="shared" ca="1" si="480"/>
        <v>0</v>
      </c>
      <c r="TD115" s="557">
        <f t="shared" ca="1" si="480"/>
        <v>0</v>
      </c>
      <c r="TE115" s="557">
        <f t="shared" ca="1" si="480"/>
        <v>0</v>
      </c>
      <c r="TF115" s="557">
        <f t="shared" ca="1" si="480"/>
        <v>0</v>
      </c>
      <c r="TG115" s="557">
        <f t="shared" ca="1" si="480"/>
        <v>0</v>
      </c>
      <c r="TH115" s="557">
        <f t="shared" ca="1" si="480"/>
        <v>0</v>
      </c>
      <c r="TI115" s="557">
        <f t="shared" ca="1" si="480"/>
        <v>0</v>
      </c>
      <c r="TJ115" s="557">
        <f t="shared" ca="1" si="480"/>
        <v>0</v>
      </c>
      <c r="TK115" s="557">
        <f t="shared" ca="1" si="480"/>
        <v>0</v>
      </c>
      <c r="TL115" s="557">
        <f t="shared" ca="1" si="480"/>
        <v>0</v>
      </c>
      <c r="TM115" s="557">
        <f t="shared" ca="1" si="480"/>
        <v>0</v>
      </c>
      <c r="TN115" s="557">
        <f t="shared" ca="1" si="480"/>
        <v>0</v>
      </c>
      <c r="TO115" s="557">
        <f t="shared" ca="1" si="480"/>
        <v>0</v>
      </c>
      <c r="TP115" s="557">
        <f t="shared" ca="1" si="480"/>
        <v>0</v>
      </c>
      <c r="TQ115" s="557">
        <f t="shared" ca="1" si="480"/>
        <v>0</v>
      </c>
      <c r="TR115" s="557">
        <f t="shared" ca="1" si="480"/>
        <v>0</v>
      </c>
      <c r="TS115" s="557">
        <f t="shared" ca="1" si="480"/>
        <v>0</v>
      </c>
      <c r="TT115" s="557">
        <f t="shared" ca="1" si="480"/>
        <v>0</v>
      </c>
      <c r="TU115" s="557">
        <f t="shared" ca="1" si="480"/>
        <v>0</v>
      </c>
      <c r="TV115" s="557">
        <f t="shared" ca="1" si="471"/>
        <v>0</v>
      </c>
      <c r="TW115" s="557">
        <f t="shared" ca="1" si="471"/>
        <v>0</v>
      </c>
      <c r="TX115" s="557">
        <f t="shared" ca="1" si="471"/>
        <v>0</v>
      </c>
      <c r="TY115" s="557">
        <f t="shared" ca="1" si="471"/>
        <v>0</v>
      </c>
      <c r="TZ115" s="557">
        <f t="shared" ca="1" si="471"/>
        <v>0</v>
      </c>
      <c r="UA115" s="557">
        <f t="shared" ca="1" si="471"/>
        <v>0</v>
      </c>
      <c r="UB115" s="557">
        <f t="shared" ca="1" si="471"/>
        <v>0</v>
      </c>
      <c r="UC115" s="557">
        <f t="shared" ca="1" si="471"/>
        <v>0</v>
      </c>
      <c r="UD115" s="557">
        <f t="shared" ca="1" si="471"/>
        <v>0</v>
      </c>
      <c r="UE115" s="557">
        <f t="shared" ca="1" si="471"/>
        <v>0</v>
      </c>
      <c r="UF115" s="557">
        <f t="shared" ca="1" si="469"/>
        <v>0</v>
      </c>
      <c r="UG115" s="557">
        <f t="shared" ca="1" si="469"/>
        <v>0</v>
      </c>
      <c r="UH115" s="557">
        <f t="shared" ca="1" si="469"/>
        <v>0</v>
      </c>
      <c r="UI115" s="557">
        <f t="shared" ca="1" si="469"/>
        <v>0</v>
      </c>
      <c r="UJ115" s="557">
        <f t="shared" ca="1" si="469"/>
        <v>0</v>
      </c>
      <c r="UK115" s="557">
        <f t="shared" ca="1" si="469"/>
        <v>0</v>
      </c>
      <c r="UL115" s="557">
        <f t="shared" ca="1" si="469"/>
        <v>0</v>
      </c>
      <c r="UM115" s="557">
        <f t="shared" ca="1" si="469"/>
        <v>0</v>
      </c>
      <c r="UN115" s="557">
        <f t="shared" ca="1" si="469"/>
        <v>0</v>
      </c>
      <c r="UO115" s="557">
        <f t="shared" ca="1" si="469"/>
        <v>0</v>
      </c>
      <c r="UP115" s="557">
        <f t="shared" ca="1" si="469"/>
        <v>0</v>
      </c>
      <c r="UQ115" s="557">
        <f t="shared" ca="1" si="469"/>
        <v>0</v>
      </c>
      <c r="UR115" s="557">
        <f t="shared" ca="1" si="467"/>
        <v>0</v>
      </c>
      <c r="US115" s="557">
        <f t="shared" ca="1" si="467"/>
        <v>0</v>
      </c>
      <c r="UT115" s="557">
        <f t="shared" ca="1" si="467"/>
        <v>0</v>
      </c>
      <c r="UU115" s="557">
        <f t="shared" ca="1" si="467"/>
        <v>0</v>
      </c>
      <c r="UV115" s="557">
        <f t="shared" ca="1" si="467"/>
        <v>0</v>
      </c>
      <c r="UW115" s="557">
        <f t="shared" ca="1" si="467"/>
        <v>0</v>
      </c>
      <c r="UX115" s="557">
        <f t="shared" ref="UX115:VK115" ca="1" si="481">IF(AND($N115=UX$10,INDEX($AR115:$AT115,1,UX$7)&lt;&gt;0,OR(UX$7&lt;&gt;1,$AD115=UX$12)),INDEX(i.LTWFeedLevels,INDEX($AR115:$AT115,1,UX$7),MOD(UX$6-1,7)+1),0)</f>
        <v>0</v>
      </c>
      <c r="UY115" s="557">
        <f t="shared" ca="1" si="481"/>
        <v>0</v>
      </c>
      <c r="UZ115" s="557">
        <f t="shared" ca="1" si="481"/>
        <v>0</v>
      </c>
      <c r="VA115" s="557">
        <f t="shared" ca="1" si="481"/>
        <v>0</v>
      </c>
      <c r="VB115" s="557">
        <f t="shared" ca="1" si="481"/>
        <v>0</v>
      </c>
      <c r="VC115" s="557">
        <f t="shared" ca="1" si="481"/>
        <v>0</v>
      </c>
      <c r="VD115" s="557">
        <f t="shared" ca="1" si="481"/>
        <v>0</v>
      </c>
      <c r="VE115" s="557">
        <f t="shared" ca="1" si="481"/>
        <v>0</v>
      </c>
      <c r="VF115" s="557">
        <f t="shared" ca="1" si="481"/>
        <v>0</v>
      </c>
      <c r="VG115" s="557">
        <f t="shared" ca="1" si="481"/>
        <v>0</v>
      </c>
      <c r="VH115" s="557">
        <f t="shared" ca="1" si="481"/>
        <v>0</v>
      </c>
      <c r="VI115" s="557">
        <f t="shared" ca="1" si="481"/>
        <v>0</v>
      </c>
      <c r="VJ115" s="557">
        <f t="shared" ca="1" si="481"/>
        <v>0</v>
      </c>
      <c r="VK115" s="557">
        <f t="shared" ca="1" si="481"/>
        <v>0</v>
      </c>
      <c r="VL115" s="557">
        <f t="shared" ca="1" si="444"/>
        <v>0</v>
      </c>
      <c r="VM115" s="557">
        <f t="shared" ca="1" si="444"/>
        <v>0</v>
      </c>
      <c r="VN115" s="557">
        <f t="shared" ca="1" si="444"/>
        <v>0</v>
      </c>
      <c r="VO115" s="557">
        <f t="shared" ca="1" si="444"/>
        <v>0</v>
      </c>
      <c r="VP115" s="189">
        <f t="shared" ref="VP115:VT115" ca="1" si="482">IF(AND($L115=VP$8,$N115=VP$10,$AU115=VP$7,OR($AK115=VP$11,VP$11=1),$AD115=VP$12),INDEX(i.FS_Strategy,$AV115+1,$AU115),0)</f>
        <v>0</v>
      </c>
      <c r="VQ115" s="189">
        <f t="shared" ca="1" si="482"/>
        <v>0</v>
      </c>
      <c r="VR115" s="189">
        <f t="shared" ca="1" si="482"/>
        <v>0</v>
      </c>
      <c r="VS115" s="189">
        <f t="shared" ca="1" si="482"/>
        <v>0</v>
      </c>
      <c r="VT115" s="189">
        <f t="shared" ca="1" si="482"/>
        <v>0</v>
      </c>
      <c r="VU115" s="230">
        <f t="shared" ca="1" si="302"/>
        <v>0</v>
      </c>
      <c r="VV115" s="189">
        <f t="shared" ref="VV115:VZ115" ca="1" si="483">IF(AND($L115=VV$8,$N115=VV$10,$AU115=VV$7,OR($AK115=VV$11,VV$11=1),$AD115=VV$12),INDEX(i.FS_Strategy,$AV115+1,$AU115),0)</f>
        <v>0</v>
      </c>
      <c r="VW115" s="189">
        <f t="shared" ca="1" si="483"/>
        <v>0</v>
      </c>
      <c r="VX115" s="189">
        <f t="shared" ca="1" si="483"/>
        <v>0</v>
      </c>
      <c r="VY115" s="189">
        <f t="shared" ca="1" si="483"/>
        <v>0</v>
      </c>
      <c r="VZ115" s="189">
        <f t="shared" ca="1" si="483"/>
        <v>0</v>
      </c>
      <c r="WA115" s="230">
        <f t="shared" ca="1" si="304"/>
        <v>0</v>
      </c>
      <c r="WB115" s="231">
        <f t="shared" ca="1" si="305"/>
        <v>0</v>
      </c>
      <c r="WC115" s="231">
        <f t="shared" ca="1" si="305"/>
        <v>0</v>
      </c>
      <c r="WD115" s="231">
        <f t="shared" ca="1" si="305"/>
        <v>0</v>
      </c>
      <c r="WE115" s="231">
        <f t="shared" ca="1" si="305"/>
        <v>0</v>
      </c>
      <c r="WF115" s="544">
        <f t="shared" ca="1" si="306"/>
        <v>0</v>
      </c>
      <c r="WG115" s="231">
        <f t="shared" ca="1" si="307"/>
        <v>0</v>
      </c>
      <c r="WH115" s="231">
        <f t="shared" ca="1" si="307"/>
        <v>0</v>
      </c>
      <c r="WI115" s="231">
        <f t="shared" ca="1" si="307"/>
        <v>0</v>
      </c>
      <c r="WJ115" s="231">
        <f t="shared" ca="1" si="307"/>
        <v>0</v>
      </c>
      <c r="WK115" s="544">
        <f t="shared" ca="1" si="459"/>
        <v>0</v>
      </c>
      <c r="WL115" s="544">
        <f t="shared" ca="1" si="459"/>
        <v>0</v>
      </c>
      <c r="WM115" s="544">
        <f t="shared" ca="1" si="459"/>
        <v>0</v>
      </c>
      <c r="WN115" s="544">
        <f t="shared" ca="1" si="446"/>
        <v>0</v>
      </c>
      <c r="WO115" s="544">
        <f t="shared" ca="1" si="446"/>
        <v>0</v>
      </c>
      <c r="WP115" s="544">
        <f t="shared" ca="1" si="446"/>
        <v>0</v>
      </c>
      <c r="WQ115" s="544">
        <f t="shared" ca="1" si="446"/>
        <v>0</v>
      </c>
      <c r="WR115" s="535" cm="1">
        <f t="array" aca="1" ref="WR115" ca="1">INDEX(WR$13:WR114,$B115+1,1)</f>
        <v>0</v>
      </c>
      <c r="WS115" s="411">
        <f t="shared" ca="1" si="309"/>
        <v>67</v>
      </c>
      <c r="WT115" s="18"/>
      <c r="WU115" s="535" cm="1">
        <f t="array" aca="1" ref="WU115" ca="1">INDEX(WU$13:WU114,$B115+1,1)</f>
        <v>0</v>
      </c>
      <c r="WV115" s="411">
        <f t="shared" si="310"/>
        <v>0</v>
      </c>
      <c r="WW115" s="535" cm="1">
        <f t="array" aca="1" ref="WW115" ca="1">INDEX(WW$13:WW114,$B115+1,1)</f>
        <v>0</v>
      </c>
      <c r="WX115" s="535" t="str" cm="1">
        <f t="array" aca="1" ref="WX115" ca="1">INDEX(WX$13:WX114,$B115+1,1)</f>
        <v>-</v>
      </c>
      <c r="WY115" s="535" t="str" cm="1">
        <f t="array" aca="1" ref="WY115" ca="1">INDEX(WY$13:WY114,$B115+1,1)</f>
        <v>-</v>
      </c>
      <c r="WZ115" s="535" t="str" cm="1">
        <f t="array" aca="1" ref="WZ115" ca="1">INDEX(WZ$13:WZ114,$B115+1,1)</f>
        <v>-</v>
      </c>
      <c r="XA115" s="535" t="str" cm="1">
        <f t="array" aca="1" ref="XA115" ca="1">INDEX(XA$13:XA114,$B115+1,1)</f>
        <v>-</v>
      </c>
      <c r="XB115" s="535" t="str" cm="1">
        <f t="array" aca="1" ref="XB115" ca="1">INDEX(XB$13:XB114,$B115+1,1)</f>
        <v>-</v>
      </c>
      <c r="XC115" s="535" t="str" cm="1">
        <f t="array" aca="1" ref="XC115" ca="1">INDEX(XC$13:XC114,$B115+1,1)</f>
        <v>-</v>
      </c>
      <c r="XD115" s="535" t="str" cm="1">
        <f t="array" aca="1" ref="XD115" ca="1">INDEX(XD$13:XD114,$B115+1,1)</f>
        <v>-</v>
      </c>
      <c r="XE115" s="535" t="str" cm="1">
        <f t="array" aca="1" ref="XE115" ca="1">INDEX(XE$13:XE114,$B115+1,1)</f>
        <v>-</v>
      </c>
      <c r="XF115" s="535" t="str" cm="1">
        <f t="array" aca="1" ref="XF115" ca="1">INDEX(XF$13:XF114,$B115+1,1)</f>
        <v>-</v>
      </c>
      <c r="XG115" s="535" t="str" cm="1">
        <f t="array" aca="1" ref="XG115" ca="1">INDEX(XG$13:XG114,$B115+1,1)</f>
        <v>-</v>
      </c>
      <c r="XH115" s="535" t="str" cm="1">
        <f t="array" aca="1" ref="XH115" ca="1">INDEX(XH$13:XH114,$B115+1,1)</f>
        <v>-</v>
      </c>
      <c r="XI115" s="535" t="str" cm="1">
        <f t="array" aca="1" ref="XI115" ca="1">INDEX(XI$13:XI114,$B115+1,1)</f>
        <v>-</v>
      </c>
      <c r="XJ115" s="535" t="str" cm="1">
        <f t="array" aca="1" ref="XJ115" ca="1">INDEX(XJ$13:XJ114,$B115+1,1)</f>
        <v>-</v>
      </c>
      <c r="XK115" s="535" t="str" cm="1">
        <f t="array" aca="1" ref="XK115" ca="1">INDEX(XK$13:XK114,$B115+1,1)</f>
        <v>-</v>
      </c>
      <c r="XL115" s="535" t="str" cm="1">
        <f t="array" aca="1" ref="XL115" ca="1">INDEX(XL$13:XL114,$B115+1,1)</f>
        <v>-</v>
      </c>
      <c r="XM115" s="535" t="str" cm="1">
        <f t="array" aca="1" ref="XM115" ca="1">INDEX(XM$13:XM114,$B115+1,1)</f>
        <v>-</v>
      </c>
      <c r="XN115" s="18"/>
      <c r="XO115" s="411" t="b">
        <f t="shared" ca="1" si="311"/>
        <v>0</v>
      </c>
      <c r="XP115" s="535" t="str" cm="1">
        <f t="array" aca="1" ref="XP115" ca="1">INDEX(XP$13:XP114,$B115+1,1)</f>
        <v>-</v>
      </c>
      <c r="XQ115" s="535" t="str" cm="1">
        <f t="array" aca="1" ref="XQ115" ca="1">INDEX(XQ$13:XQ114,$B115+1,1)</f>
        <v>-</v>
      </c>
      <c r="XR115" s="535" t="str" cm="1">
        <f t="array" aca="1" ref="XR115" ca="1">INDEX(XR$13:XR114,$B115+1,1)</f>
        <v>-</v>
      </c>
      <c r="XS115" s="535" t="str" cm="1">
        <f t="array" aca="1" ref="XS115" ca="1">INDEX(XS$13:XS114,$B115+1,1)</f>
        <v>-</v>
      </c>
      <c r="XT115" s="535" t="str" cm="1">
        <f t="array" aca="1" ref="XT115" ca="1">INDEX(XT$13:XT114,$B115+1,1)</f>
        <v>-</v>
      </c>
      <c r="XU115" s="535" t="str" cm="1">
        <f t="array" aca="1" ref="XU115" ca="1">INDEX(XU$13:XU114,$B115+1,1)</f>
        <v>-</v>
      </c>
      <c r="XV115" s="411">
        <f t="shared" ca="1" si="312"/>
        <v>0.35</v>
      </c>
      <c r="XW115" s="535" cm="1">
        <f t="array" aca="1" ref="XW115" ca="1">INDEX(XW$13:XW114,$B115+1,1)</f>
        <v>0</v>
      </c>
      <c r="XX115" s="535" cm="1">
        <f t="array" aca="1" ref="XX115" ca="1">INDEX(XX$13:XX114,$B115+1,1)</f>
        <v>0</v>
      </c>
      <c r="XY115" s="535" cm="1">
        <f t="array" aca="1" ref="XY115" ca="1">INDEX(XY$13:XY114,$B115+1,1)</f>
        <v>1</v>
      </c>
      <c r="XZ115" s="535" cm="1">
        <f t="array" aca="1" ref="XZ115" ca="1">INDEX(XZ$13:XZ114,$B115+1,1)</f>
        <v>0</v>
      </c>
      <c r="YA115" s="535" t="str" cm="1">
        <f t="array" aca="1" ref="YA115" ca="1">INDEX(YA$13:YA114,$B115+1,1)</f>
        <v>-</v>
      </c>
      <c r="YB115" s="545" cm="1">
        <f t="array" aca="1" ref="YB115" ca="1">INDEX(i.AgeJ,$AD115,1)</f>
        <v>0</v>
      </c>
      <c r="YC115" s="535" t="str" cm="1">
        <f t="array" aca="1" ref="YC115" ca="1">INDEX(YC$13:YC114,$B115+1,1)</f>
        <v>-</v>
      </c>
      <c r="YD115" s="411" t="str">
        <f t="shared" si="313"/>
        <v>-</v>
      </c>
      <c r="YE115" s="411" t="str">
        <f t="shared" si="313"/>
        <v>-</v>
      </c>
      <c r="YF115" s="535" t="str" cm="1">
        <f t="array" aca="1" ref="YF115" ca="1">INDEX(YF$13:YF114,$B115+1,1)</f>
        <v>-</v>
      </c>
      <c r="YG115" s="535" t="str" cm="1">
        <f t="array" aca="1" ref="YG115" ca="1">INDEX(YG$13:YG114,$B115+1,1)</f>
        <v>-</v>
      </c>
      <c r="YH115" s="535" t="str" cm="1">
        <f t="array" aca="1" ref="YH115" ca="1">INDEX(YH$13:YH114,$B115+1,1)</f>
        <v>-</v>
      </c>
      <c r="YI115" s="535" t="str" cm="1">
        <f t="array" aca="1" ref="YI115" ca="1">INDEX(YI$13:YI114,$B115+1,1)</f>
        <v>-</v>
      </c>
      <c r="YJ115" s="535" t="str" cm="1">
        <f t="array" aca="1" ref="YJ115" ca="1">INDEX(YJ$13:YJ114,$B115+1,1)</f>
        <v>-</v>
      </c>
      <c r="YK115" s="535" t="b" cm="1">
        <f t="array" aca="1" ref="YK115" ca="1">INDEX(YK$13:YK114,$B115+1,1)</f>
        <v>1</v>
      </c>
      <c r="YL115" s="535" t="str" cm="1">
        <f t="array" aca="1" ref="YL115" ca="1">INDEX(YL$13:YL114,$B115+1,1)</f>
        <v>-</v>
      </c>
      <c r="YM115" s="535" cm="1">
        <f t="array" aca="1" ref="YM115" ca="1">INDEX(YM$13:YM114,$B115+1,1)</f>
        <v>0</v>
      </c>
      <c r="YN115" s="535" cm="1">
        <f t="array" aca="1" ref="YN115" ca="1">INDEX(YN$13:YN114,$B115+1,1)</f>
        <v>0</v>
      </c>
      <c r="YO115" s="535" cm="1">
        <f t="array" aca="1" ref="YO115" ca="1">INDEX(YO$13:YO114,$B115+1,1)</f>
        <v>0</v>
      </c>
      <c r="YP115" s="18"/>
      <c r="YQ115" s="411">
        <f t="shared" si="314"/>
        <v>50</v>
      </c>
      <c r="YR115" s="411">
        <f t="shared" si="314"/>
        <v>50</v>
      </c>
      <c r="YS115" s="411">
        <f t="shared" si="314"/>
        <v>50</v>
      </c>
      <c r="YT115" s="411">
        <f t="shared" si="314"/>
        <v>50</v>
      </c>
      <c r="YU115" s="535" cm="1">
        <f t="array" aca="1" ref="YU115" ca="1">INDEX(YU$13:YU114,$B115+1,1)</f>
        <v>1</v>
      </c>
      <c r="YV115" s="535" cm="1">
        <f t="array" aca="1" ref="YV115" ca="1">INDEX(YV$13:YV114,$B115+1,1)</f>
        <v>1</v>
      </c>
      <c r="YW115" s="535" cm="1">
        <f t="array" aca="1" ref="YW115" ca="1">INDEX(YW$13:YW114,$B115+1,1)</f>
        <v>1</v>
      </c>
      <c r="YX115" s="535" cm="1">
        <f t="array" aca="1" ref="YX115" ca="1">INDEX(YX$13:YX114,$B115+1,1)</f>
        <v>1</v>
      </c>
      <c r="YY115" s="535" t="str" cm="1">
        <f t="array" aca="1" ref="YY115" ca="1">INDEX(YY$13:YY114,$B115+1,1)</f>
        <v>-</v>
      </c>
      <c r="YZ115" s="535" t="str" cm="1">
        <f t="array" aca="1" ref="YZ115" ca="1">INDEX(YZ$13:YZ114,$B115+1,1)</f>
        <v>-</v>
      </c>
      <c r="ZA115" s="535" t="str" cm="1">
        <f t="array" aca="1" ref="ZA115" ca="1">INDEX(ZA$13:ZA114,$B115+1,1)</f>
        <v>-</v>
      </c>
      <c r="ZB115" s="535" t="str" cm="1">
        <f t="array" aca="1" ref="ZB115" ca="1">INDEX(ZB$13:ZB114,$B115+1,1)</f>
        <v>-</v>
      </c>
      <c r="ZC115" s="535" t="str" cm="1">
        <f t="array" aca="1" ref="ZC115" ca="1">INDEX(ZC$13:ZC114,$B115+1,1)</f>
        <v>-</v>
      </c>
      <c r="ZD115" s="18"/>
      <c r="ZE115" s="411">
        <f t="shared" ca="1" si="315"/>
        <v>1</v>
      </c>
      <c r="ZF115" s="18"/>
      <c r="ZG115" s="535" t="str" cm="1">
        <f t="array" aca="1" ref="ZG115" ca="1">INDEX(ZG$13:ZG114,$B115+1,1)</f>
        <v>-</v>
      </c>
      <c r="ZH115" s="535" t="str" cm="1">
        <f t="array" aca="1" ref="ZH115" ca="1">INDEX(ZH$13:ZH114,$B115+1,1)</f>
        <v>-</v>
      </c>
      <c r="ZI115" s="535" t="str" cm="1">
        <f t="array" aca="1" ref="ZI115" ca="1">INDEX(ZI$13:ZI114,$B115+1,1)</f>
        <v>-</v>
      </c>
      <c r="ZJ115" s="535" t="str" cm="1">
        <f t="array" aca="1" ref="ZJ115" ca="1">INDEX(ZJ$13:ZJ114,$B115+1,1)</f>
        <v>-</v>
      </c>
      <c r="ZK115" s="535" t="str" cm="1">
        <f t="array" aca="1" ref="ZK115" ca="1">INDEX(ZK$13:ZK114,$B115+1,1)</f>
        <v>-</v>
      </c>
      <c r="ZL115" s="535" t="str" cm="1">
        <f t="array" aca="1" ref="ZL115" ca="1">INDEX(ZL$13:ZL114,$B115+1,1)</f>
        <v>-</v>
      </c>
      <c r="ZM115" s="535" t="str" cm="1">
        <f t="array" aca="1" ref="ZM115" ca="1">INDEX(ZM$13:ZM114,$B115+1,1)</f>
        <v>-</v>
      </c>
      <c r="ZN115" s="535" t="str" cm="1">
        <f t="array" aca="1" ref="ZN115" ca="1">INDEX(ZN$13:ZN114,$B115+1,1)</f>
        <v>-</v>
      </c>
      <c r="ZO115" s="543">
        <f t="shared" ca="1" si="316"/>
        <v>652</v>
      </c>
      <c r="ZP115" s="543">
        <f t="shared" ca="1" si="316"/>
        <v>686</v>
      </c>
      <c r="ZQ115" s="543">
        <f t="shared" ca="1" si="316"/>
        <v>721</v>
      </c>
      <c r="ZR115" s="459">
        <f t="shared" ca="1" si="317"/>
        <v>469</v>
      </c>
      <c r="ZS115" s="459">
        <f t="shared" ca="1" si="317"/>
        <v>504</v>
      </c>
      <c r="ZT115" s="459">
        <f t="shared" ca="1" si="317"/>
        <v>539</v>
      </c>
      <c r="ZU115" s="459">
        <f t="shared" ca="1" si="318"/>
        <v>385</v>
      </c>
      <c r="ZV115" s="459">
        <f t="shared" ca="1" si="318"/>
        <v>420</v>
      </c>
      <c r="ZW115" s="459">
        <f t="shared" ca="1" si="318"/>
        <v>455</v>
      </c>
      <c r="ZX115" s="535" t="str" cm="1">
        <f t="array" aca="1" ref="ZX115" ca="1">INDEX(ZX$13:ZX114,$B115+1,1)</f>
        <v>-</v>
      </c>
      <c r="ZY115" s="535" t="str" cm="1">
        <f t="array" aca="1" ref="ZY115" ca="1">INDEX(ZY$13:ZY114,$B115+1,1)</f>
        <v>-</v>
      </c>
      <c r="ZZ115" s="535" t="str" cm="1">
        <f t="array" aca="1" ref="ZZ115" ca="1">INDEX(ZZ$13:ZZ114,$B115+1,1)</f>
        <v>-</v>
      </c>
      <c r="AAA115" s="535" t="str" cm="1">
        <f t="array" aca="1" ref="AAA115" ca="1">INDEX(AAA$13:AAA114,$B115+1,1)</f>
        <v>-</v>
      </c>
      <c r="AAB115" s="535" t="str" cm="1">
        <f t="array" aca="1" ref="AAB115" ca="1">INDEX(AAB$13:AAB114,$B115+1,1)</f>
        <v>-</v>
      </c>
      <c r="AAC115" s="535" t="str" cm="1">
        <f t="array" aca="1" ref="AAC115" ca="1">INDEX(AAC$13:AAC114,$B115+1,1)</f>
        <v>-</v>
      </c>
      <c r="AAD115" s="535" t="str" cm="1">
        <f t="array" aca="1" ref="AAD115" ca="1">INDEX(AAD$13:AAD114,$B115+1,1)</f>
        <v>-</v>
      </c>
      <c r="AAE115" s="535" t="str" cm="1">
        <f t="array" aca="1" ref="AAE115" ca="1">INDEX(AAE$13:AAE114,$B115+1,1)</f>
        <v>-</v>
      </c>
      <c r="AAF115" s="535" t="str" cm="1">
        <f t="array" aca="1" ref="AAF115" ca="1">INDEX(AAF$13:AAF114,$B115+1,1)</f>
        <v>-</v>
      </c>
      <c r="AAG115" s="535" t="str" cm="1">
        <f t="array" aca="1" ref="AAG115" ca="1">INDEX(AAG$13:AAG114,$B115+1,1)</f>
        <v>-</v>
      </c>
      <c r="AAH115" s="535" t="str" cm="1">
        <f t="array" aca="1" ref="AAH115" ca="1">INDEX(AAH$13:AAH114,$B115+1,1)</f>
        <v>-</v>
      </c>
      <c r="AAI115" s="535" t="str" cm="1">
        <f t="array" aca="1" ref="AAI115" ca="1">INDEX(AAI$13:AAI114,$B115+1,1)</f>
        <v>-</v>
      </c>
      <c r="AAJ115" s="535" t="str" cm="1">
        <f t="array" aca="1" ref="AAJ115" ca="1">INDEX(AAJ$13:AAJ114,$B115+1,1)</f>
        <v>-</v>
      </c>
      <c r="AAK115" s="535" t="str" cm="1">
        <f t="array" aca="1" ref="AAK115" ca="1">INDEX(AAK$13:AAK114,$B115+1,1)</f>
        <v>-</v>
      </c>
      <c r="AAL115" s="535" cm="1">
        <f t="array" aca="1" ref="AAL115" ca="1">INDEX(AAL$13:AAL114,$B115+1,1)</f>
        <v>0</v>
      </c>
      <c r="AAM115" s="535" t="str" cm="1">
        <f t="array" aca="1" ref="AAM115" ca="1">INDEX(AAM$13:AAM114,$B115+1,1)</f>
        <v>-</v>
      </c>
      <c r="AAN115" s="535" t="str" cm="1">
        <f t="array" aca="1" ref="AAN115" ca="1">INDEX(AAN$13:AAN114,$B115+1,1)</f>
        <v>-</v>
      </c>
      <c r="AAO115" s="535" t="str" cm="1">
        <f t="array" aca="1" ref="AAO115" ca="1">INDEX(AAO$13:AAO114,$B115+1,1)</f>
        <v>-</v>
      </c>
      <c r="AAP115" s="535" t="str" cm="1">
        <f t="array" aca="1" ref="AAP115" ca="1">INDEX(AAP$13:AAP114,$B115+1,1)</f>
        <v>-</v>
      </c>
      <c r="AAQ115" s="535" t="str" cm="1">
        <f t="array" aca="1" ref="AAQ115" ca="1">INDEX(AAQ$13:AAQ114,$B115+1,1)</f>
        <v>-</v>
      </c>
      <c r="AAR115" s="535" cm="1">
        <f t="array" aca="1" ref="AAR115" ca="1">INDEX(AAR$13:AAR114,$B115+1,1)</f>
        <v>0</v>
      </c>
      <c r="AAS115" s="535" t="str" cm="1">
        <f t="array" aca="1" ref="AAS115" ca="1">INDEX(AAS$13:AAS114,$B115+1,1)</f>
        <v>-</v>
      </c>
      <c r="AAT115" s="535" t="str" cm="1">
        <f t="array" aca="1" ref="AAT115" ca="1">INDEX(AAT$13:AAT114,$B115+1,1)</f>
        <v>-</v>
      </c>
      <c r="AAU115" s="535" t="str" cm="1">
        <f t="array" aca="1" ref="AAU115" ca="1">INDEX(AAU$13:AAU114,$B115+1,1)</f>
        <v>-</v>
      </c>
      <c r="AAV115" s="535" cm="1">
        <f t="array" aca="1" ref="AAV115" ca="1">INDEX(AAV$13:AAV114,$B115+1,1)</f>
        <v>1</v>
      </c>
      <c r="AAW115" s="535" cm="1">
        <f t="array" aca="1" ref="AAW115" ca="1">INDEX(AAW$13:AAW114,$B115+1,1)</f>
        <v>1</v>
      </c>
      <c r="AAX115" s="535" t="str" cm="1">
        <f t="array" aca="1" ref="AAX115" ca="1">INDEX(AAX$13:AAX114,$B115+1,1)</f>
        <v>-</v>
      </c>
      <c r="AAY115" s="535" t="str" cm="1">
        <f t="array" aca="1" ref="AAY115" ca="1">INDEX(AAY$13:AAY114,$B115+1,1)</f>
        <v>-</v>
      </c>
      <c r="AAZ115" s="535" t="str" cm="1">
        <f t="array" aca="1" ref="AAZ115" ca="1">INDEX(AAZ$13:AAZ114,$B115+1,1)</f>
        <v>-</v>
      </c>
      <c r="ABA115" s="535" t="str" cm="1">
        <f t="array" aca="1" ref="ABA115" ca="1">INDEX(ABA$13:ABA114,$B115+1,1)</f>
        <v>-</v>
      </c>
      <c r="ABB115" s="535" t="str" cm="1">
        <f t="array" aca="1" ref="ABB115" ca="1">INDEX(ABB$13:ABB114,$B115+1,1)</f>
        <v>-</v>
      </c>
      <c r="ABC115" s="535" t="str" cm="1">
        <f t="array" aca="1" ref="ABC115" ca="1">INDEX(ABC$13:ABC114,$B115+1,1)</f>
        <v>-</v>
      </c>
      <c r="ABD115" s="535" t="str" cm="1">
        <f t="array" aca="1" ref="ABD115" ca="1">INDEX(ABD$13:ABD114,$B115+1,1)</f>
        <v>-</v>
      </c>
      <c r="ABE115" s="535" t="str" cm="1">
        <f t="array" aca="1" ref="ABE115" ca="1">INDEX(ABE$13:ABE114,$B115+1,1)</f>
        <v>-</v>
      </c>
      <c r="ABF115" s="535" t="str" cm="1">
        <f t="array" aca="1" ref="ABF115" ca="1">INDEX(ABF$13:ABF114,$B115+1,1)</f>
        <v>-</v>
      </c>
      <c r="ABG115" s="535" t="str" cm="1">
        <f t="array" aca="1" ref="ABG115" ca="1">INDEX(ABG$13:ABG114,$B115+1,1)</f>
        <v>-</v>
      </c>
      <c r="ABH115" s="535" t="str" cm="1">
        <f t="array" aca="1" ref="ABH115" ca="1">INDEX(ABH$13:ABH114,$B115+1,1)</f>
        <v>-</v>
      </c>
      <c r="ABI115" s="535" t="str" cm="1">
        <f t="array" aca="1" ref="ABI115" ca="1">INDEX(ABI$13:ABI114,$B115+1,1)</f>
        <v>-</v>
      </c>
      <c r="ABJ115" s="535" t="str" cm="1">
        <f t="array" aca="1" ref="ABJ115" ca="1">INDEX(ABJ$13:ABJ114,$B115+1,1)</f>
        <v>-</v>
      </c>
      <c r="ABK115" s="18"/>
      <c r="ABL115" s="545" t="str">
        <f t="shared" ca="1" si="439"/>
        <v>-</v>
      </c>
      <c r="ABM115" s="545" t="str">
        <f t="shared" ca="1" si="439"/>
        <v>-</v>
      </c>
      <c r="ABN115" s="545" t="str">
        <f t="shared" ca="1" si="439"/>
        <v>-</v>
      </c>
      <c r="ABO115" s="545" t="str">
        <f t="shared" ca="1" si="439"/>
        <v>-</v>
      </c>
      <c r="ABP115" s="545" t="str">
        <f t="shared" ca="1" si="439"/>
        <v>-</v>
      </c>
      <c r="ABQ115" s="545" t="str">
        <f t="shared" ca="1" si="439"/>
        <v>-</v>
      </c>
      <c r="ABR115" s="545" t="str">
        <f t="shared" ca="1" si="439"/>
        <v>-</v>
      </c>
      <c r="ABS115" s="545" t="str">
        <f t="shared" ca="1" si="439"/>
        <v>-</v>
      </c>
      <c r="ABT115" s="545" t="str">
        <f t="shared" ca="1" si="439"/>
        <v>-</v>
      </c>
      <c r="ABU115" s="545" t="str">
        <f t="shared" ca="1" si="439"/>
        <v>-</v>
      </c>
      <c r="ABV115" s="545" t="str">
        <f t="shared" ca="1" si="439"/>
        <v>-</v>
      </c>
      <c r="ABW115" s="545" t="str">
        <f t="shared" ca="1" si="439"/>
        <v>-</v>
      </c>
      <c r="ABX115" s="545" t="str">
        <f t="shared" ca="1" si="439"/>
        <v>-</v>
      </c>
      <c r="ABY115" s="545" t="str">
        <f t="shared" ca="1" si="439"/>
        <v>-</v>
      </c>
      <c r="ABZ115" s="545" t="str">
        <f t="shared" ca="1" si="439"/>
        <v>-</v>
      </c>
      <c r="ACA115" s="545" t="str">
        <f t="shared" ca="1" si="439"/>
        <v>-</v>
      </c>
      <c r="ACB115" s="545" t="str">
        <f t="shared" ref="ACB115:AEM115" ca="1" si="484">IF(AND($N115=ACB$10, $AD115=ACB$12),TRUE,"-")</f>
        <v>-</v>
      </c>
      <c r="ACC115" s="545" t="b">
        <f t="shared" ca="1" si="484"/>
        <v>1</v>
      </c>
      <c r="ACD115" s="545" t="str">
        <f t="shared" ca="1" si="484"/>
        <v>-</v>
      </c>
      <c r="ACE115" s="545" t="str">
        <f t="shared" ca="1" si="484"/>
        <v>-</v>
      </c>
      <c r="ACF115" s="545" t="str">
        <f t="shared" ca="1" si="484"/>
        <v>-</v>
      </c>
      <c r="ACG115" s="545" t="str">
        <f t="shared" ca="1" si="484"/>
        <v>-</v>
      </c>
      <c r="ACH115" s="545" t="str">
        <f t="shared" ca="1" si="484"/>
        <v>-</v>
      </c>
      <c r="ACI115" s="545" t="str">
        <f t="shared" ca="1" si="484"/>
        <v>-</v>
      </c>
      <c r="ACJ115" s="545" t="str">
        <f t="shared" ca="1" si="484"/>
        <v>-</v>
      </c>
      <c r="ACK115" s="545" t="str">
        <f t="shared" ca="1" si="484"/>
        <v>-</v>
      </c>
      <c r="ACL115" s="545" t="str">
        <f t="shared" ca="1" si="484"/>
        <v>-</v>
      </c>
      <c r="ACM115" s="545" t="str">
        <f t="shared" ca="1" si="484"/>
        <v>-</v>
      </c>
      <c r="ACN115" s="545" t="str">
        <f t="shared" ca="1" si="484"/>
        <v>-</v>
      </c>
      <c r="ACO115" s="545" t="str">
        <f t="shared" ca="1" si="484"/>
        <v>-</v>
      </c>
      <c r="ACP115" s="545" t="str">
        <f t="shared" ca="1" si="484"/>
        <v>-</v>
      </c>
      <c r="ACQ115" s="545" t="str">
        <f t="shared" ca="1" si="484"/>
        <v>-</v>
      </c>
      <c r="ACR115" s="545" t="str">
        <f t="shared" ca="1" si="484"/>
        <v>-</v>
      </c>
      <c r="ACS115" s="545" t="str">
        <f t="shared" ca="1" si="484"/>
        <v>-</v>
      </c>
      <c r="ACT115" s="545" t="str">
        <f t="shared" ca="1" si="484"/>
        <v>-</v>
      </c>
      <c r="ACU115" s="545" t="b">
        <f t="shared" ca="1" si="484"/>
        <v>1</v>
      </c>
      <c r="ACV115" s="545" t="str">
        <f t="shared" ca="1" si="484"/>
        <v>-</v>
      </c>
      <c r="ACW115" s="545" t="str">
        <f t="shared" ca="1" si="484"/>
        <v>-</v>
      </c>
      <c r="ACX115" s="545" t="str">
        <f t="shared" ca="1" si="484"/>
        <v>-</v>
      </c>
      <c r="ACY115" s="545" t="str">
        <f t="shared" ca="1" si="484"/>
        <v>-</v>
      </c>
      <c r="ACZ115" s="545" t="str">
        <f t="shared" ca="1" si="484"/>
        <v>-</v>
      </c>
      <c r="ADA115" s="545" t="str">
        <f t="shared" ca="1" si="484"/>
        <v>-</v>
      </c>
      <c r="ADB115" s="545" t="str">
        <f t="shared" ca="1" si="484"/>
        <v>-</v>
      </c>
      <c r="ADC115" s="545" t="str">
        <f t="shared" ca="1" si="484"/>
        <v>-</v>
      </c>
      <c r="ADD115" s="545" t="str">
        <f t="shared" ca="1" si="484"/>
        <v>-</v>
      </c>
      <c r="ADE115" s="545" t="str">
        <f t="shared" ca="1" si="484"/>
        <v>-</v>
      </c>
      <c r="ADF115" s="545" t="str">
        <f t="shared" ca="1" si="484"/>
        <v>-</v>
      </c>
      <c r="ADG115" s="545" t="str">
        <f t="shared" ca="1" si="484"/>
        <v>-</v>
      </c>
      <c r="ADH115" s="545" t="str">
        <f t="shared" ca="1" si="484"/>
        <v>-</v>
      </c>
      <c r="ADI115" s="545" t="str">
        <f t="shared" ca="1" si="484"/>
        <v>-</v>
      </c>
      <c r="ADJ115" s="545" t="str">
        <f t="shared" ca="1" si="484"/>
        <v>-</v>
      </c>
      <c r="ADK115" s="545" t="str">
        <f t="shared" ca="1" si="484"/>
        <v>-</v>
      </c>
      <c r="ADL115" s="545" t="str">
        <f t="shared" ca="1" si="484"/>
        <v>-</v>
      </c>
      <c r="ADM115" s="545" t="b">
        <f t="shared" ca="1" si="484"/>
        <v>1</v>
      </c>
      <c r="ADN115" s="545" t="str">
        <f t="shared" ca="1" si="484"/>
        <v>-</v>
      </c>
      <c r="ADO115" s="545" t="str">
        <f t="shared" ca="1" si="484"/>
        <v>-</v>
      </c>
      <c r="ADP115" s="545" t="str">
        <f t="shared" ca="1" si="484"/>
        <v>-</v>
      </c>
      <c r="ADQ115" s="545" t="str">
        <f t="shared" ca="1" si="484"/>
        <v>-</v>
      </c>
      <c r="ADR115" s="545" t="str">
        <f t="shared" ca="1" si="484"/>
        <v>-</v>
      </c>
      <c r="ADS115" s="545" t="str">
        <f t="shared" ca="1" si="484"/>
        <v>-</v>
      </c>
      <c r="ADT115" s="545" t="str">
        <f t="shared" ca="1" si="484"/>
        <v>-</v>
      </c>
      <c r="ADU115" s="545" t="str">
        <f t="shared" ca="1" si="484"/>
        <v>-</v>
      </c>
      <c r="ADV115" s="545" t="str">
        <f t="shared" ca="1" si="484"/>
        <v>-</v>
      </c>
      <c r="ADW115" s="545" t="str">
        <f t="shared" ca="1" si="484"/>
        <v>-</v>
      </c>
      <c r="ADX115" s="545" t="str">
        <f t="shared" ca="1" si="484"/>
        <v>-</v>
      </c>
      <c r="ADY115" s="545" t="str">
        <f t="shared" ca="1" si="484"/>
        <v>-</v>
      </c>
      <c r="ADZ115" s="545" t="str">
        <f t="shared" ca="1" si="484"/>
        <v>-</v>
      </c>
      <c r="AEA115" s="545" t="str">
        <f t="shared" ca="1" si="484"/>
        <v>-</v>
      </c>
      <c r="AEB115" s="545" t="str">
        <f t="shared" ca="1" si="484"/>
        <v>-</v>
      </c>
      <c r="AEC115" s="545" t="str">
        <f t="shared" ca="1" si="484"/>
        <v>-</v>
      </c>
      <c r="AED115" s="545" t="str">
        <f t="shared" ca="1" si="484"/>
        <v>-</v>
      </c>
      <c r="AEE115" s="545" t="b">
        <f t="shared" ca="1" si="484"/>
        <v>1</v>
      </c>
      <c r="AEF115" s="545" t="str">
        <f t="shared" ca="1" si="484"/>
        <v>-</v>
      </c>
      <c r="AEG115" s="545" t="str">
        <f t="shared" ca="1" si="484"/>
        <v>-</v>
      </c>
      <c r="AEH115" s="545" t="str">
        <f t="shared" ca="1" si="484"/>
        <v>-</v>
      </c>
      <c r="AEI115" s="545" t="str">
        <f t="shared" ca="1" si="484"/>
        <v>-</v>
      </c>
      <c r="AEJ115" s="545" t="str">
        <f t="shared" ca="1" si="484"/>
        <v>-</v>
      </c>
      <c r="AEK115" s="545" t="str">
        <f t="shared" ca="1" si="484"/>
        <v>-</v>
      </c>
      <c r="AEL115" s="545" t="str">
        <f t="shared" ca="1" si="484"/>
        <v>-</v>
      </c>
      <c r="AEM115" s="545" t="str">
        <f t="shared" ca="1" si="484"/>
        <v>-</v>
      </c>
      <c r="AEN115" s="545" t="str">
        <f t="shared" ref="AEN115:AER115" ca="1" si="485">IF(AND($N115=AEN$10, $AD115=AEN$12),TRUE,"-")</f>
        <v>-</v>
      </c>
      <c r="AEO115" s="545" t="str">
        <f t="shared" ca="1" si="485"/>
        <v>-</v>
      </c>
      <c r="AEP115" s="545" t="str">
        <f t="shared" ca="1" si="485"/>
        <v>-</v>
      </c>
      <c r="AEQ115" s="545" t="str">
        <f t="shared" ca="1" si="485"/>
        <v>-</v>
      </c>
      <c r="AER115" s="545" t="str">
        <f t="shared" ca="1" si="485"/>
        <v>-</v>
      </c>
      <c r="AES115" s="545" t="str">
        <f t="shared" ca="1" si="425"/>
        <v>-</v>
      </c>
      <c r="AET115" s="545" t="str">
        <f t="shared" ca="1" si="425"/>
        <v>-</v>
      </c>
      <c r="AEU115" s="545" t="str">
        <f t="shared" ca="1" si="425"/>
        <v>-</v>
      </c>
      <c r="AEV115" s="545" t="str">
        <f t="shared" ca="1" si="425"/>
        <v>-</v>
      </c>
      <c r="AEW115" s="545" t="b">
        <f t="shared" ca="1" si="425"/>
        <v>1</v>
      </c>
      <c r="AEX115" s="535" cm="1">
        <f t="array" aca="1" ref="AEX115" ca="1">INDEX(AEX$13:AEX114,$B115+1,1)</f>
        <v>0</v>
      </c>
      <c r="AEY115" s="483">
        <v>0</v>
      </c>
    </row>
    <row r="116" spans="1:831" outlineLevel="2">
      <c r="A116" s="18">
        <f t="shared" si="221"/>
        <v>103</v>
      </c>
      <c r="B116" s="18"/>
      <c r="D116" s="12"/>
      <c r="E116" t="b">
        <v>0</v>
      </c>
      <c r="H116" s="111"/>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11"/>
      <c r="AF116" s="111"/>
      <c r="AG116" s="111"/>
      <c r="AH116" s="111"/>
      <c r="AI116" s="18"/>
      <c r="AJ116" s="18"/>
      <c r="AK116" s="18"/>
      <c r="AL116" s="18"/>
      <c r="AM116" s="18"/>
      <c r="AN116" s="18"/>
      <c r="AO116" s="18"/>
      <c r="AP116" s="18"/>
      <c r="AQ116" s="111"/>
      <c r="AR116" s="111"/>
      <c r="AS116" s="111"/>
      <c r="AT116" s="111"/>
      <c r="AU116" s="111"/>
      <c r="AV116" s="111"/>
      <c r="AW116" s="111"/>
      <c r="AX116" s="111"/>
      <c r="AY116" s="111"/>
      <c r="AZ116" s="111"/>
      <c r="BA116" s="202" t="str">
        <f>"blank "&amp;TEXT(ROW($A116),"0")</f>
        <v>blank 116</v>
      </c>
      <c r="BB116" s="8" t="str">
        <f ca="1">IF(COUNTIF($BA$13:$BA116,$BA116)=1,"-","Dup")</f>
        <v>-</v>
      </c>
      <c r="BC116" s="18"/>
      <c r="BD116" s="517"/>
      <c r="BE116" s="517"/>
      <c r="BF116" s="517"/>
      <c r="BG116" s="517"/>
      <c r="BH116" s="517"/>
      <c r="BI116" s="517"/>
      <c r="BJ116" s="517"/>
      <c r="BK116" s="517"/>
      <c r="BL116" s="517"/>
      <c r="BM116" s="18"/>
      <c r="BN116" s="517"/>
      <c r="BO116" s="517"/>
      <c r="BP116" s="517"/>
      <c r="BQ116" s="517"/>
      <c r="BR116" s="517"/>
      <c r="BS116" s="517"/>
      <c r="BT116" s="517"/>
      <c r="BU116" s="517"/>
      <c r="BV116" s="517"/>
      <c r="BW116" s="517"/>
      <c r="BX116" s="517"/>
      <c r="BY116" s="517"/>
      <c r="BZ116" s="517"/>
      <c r="CA116" s="517"/>
      <c r="CB116" s="517"/>
      <c r="CC116" s="517"/>
      <c r="CD116" s="517"/>
      <c r="CE116" s="517"/>
      <c r="CF116" s="18"/>
      <c r="CG116" s="517"/>
      <c r="CH116" s="517"/>
      <c r="CI116" s="517"/>
      <c r="CJ116" s="517"/>
      <c r="CK116" s="517"/>
      <c r="CL116" s="517"/>
      <c r="CM116" s="517"/>
      <c r="CN116" s="517"/>
      <c r="CO116" s="517"/>
      <c r="CP116" s="517"/>
      <c r="CQ116" s="517"/>
      <c r="CR116" s="517"/>
      <c r="CS116" s="517"/>
      <c r="CT116" s="517"/>
      <c r="CU116" s="517"/>
      <c r="CV116" s="517"/>
      <c r="CW116" s="517"/>
      <c r="CX116" s="517"/>
      <c r="CY116" s="517"/>
      <c r="CZ116" s="517"/>
      <c r="DA116" s="517"/>
      <c r="DB116" s="517"/>
      <c r="DC116" s="18"/>
      <c r="DD116" s="517"/>
      <c r="DE116" s="517"/>
      <c r="DF116" s="517"/>
      <c r="DG116" s="517"/>
      <c r="DH116" s="518"/>
      <c r="DI116" s="517"/>
      <c r="DJ116" s="517"/>
      <c r="DK116" s="517"/>
      <c r="DL116" s="517"/>
      <c r="DM116" s="517"/>
      <c r="DN116" s="517"/>
      <c r="DO116" s="517"/>
      <c r="DP116" s="517"/>
      <c r="DQ116" s="517"/>
      <c r="DR116" s="517"/>
      <c r="DS116" s="517"/>
      <c r="DT116" s="517"/>
      <c r="DU116" s="517"/>
      <c r="DV116" s="517"/>
      <c r="DW116" s="517"/>
      <c r="DX116" s="517"/>
      <c r="DY116" s="517"/>
      <c r="DZ116" s="517"/>
      <c r="EA116" s="517"/>
      <c r="EB116" s="517"/>
      <c r="EC116" s="517"/>
      <c r="ED116" s="517"/>
      <c r="EE116" s="517"/>
      <c r="EF116" s="517"/>
      <c r="EG116" s="517"/>
      <c r="EH116" s="517"/>
      <c r="EI116" s="517"/>
      <c r="EJ116" s="517"/>
      <c r="EK116" s="517"/>
      <c r="EL116" s="517"/>
      <c r="EM116" s="517"/>
      <c r="EN116" s="517"/>
      <c r="EO116" s="517"/>
      <c r="EP116" s="517"/>
      <c r="EQ116" s="517"/>
      <c r="ER116" s="517"/>
      <c r="ES116" s="517"/>
      <c r="ET116" s="517"/>
      <c r="EU116" s="517"/>
      <c r="EV116" s="517"/>
      <c r="EW116" s="517"/>
      <c r="EX116" s="517"/>
      <c r="EY116" s="517"/>
      <c r="EZ116" s="517"/>
      <c r="FA116" s="517"/>
      <c r="FB116" s="517"/>
      <c r="FC116" s="517"/>
      <c r="FD116" s="517"/>
      <c r="FE116" s="517"/>
      <c r="FF116" s="517"/>
      <c r="FG116" s="517"/>
      <c r="FH116" s="517"/>
      <c r="FI116" s="517"/>
      <c r="FJ116" s="517"/>
      <c r="FK116" s="517"/>
      <c r="FL116" s="517"/>
      <c r="FM116" s="517"/>
      <c r="FN116" s="517"/>
      <c r="FO116" s="517"/>
      <c r="FP116" s="517"/>
      <c r="FQ116" s="517"/>
      <c r="FR116" s="517"/>
      <c r="FS116" s="517"/>
      <c r="FT116" s="517"/>
      <c r="FU116" s="517"/>
      <c r="FV116" s="517"/>
      <c r="FW116" s="517"/>
      <c r="FX116" s="517"/>
      <c r="FY116" s="517"/>
      <c r="FZ116" s="517"/>
      <c r="GA116" s="517"/>
      <c r="GB116" s="517"/>
      <c r="GC116" s="517"/>
      <c r="GD116" s="517"/>
      <c r="GE116" s="517"/>
      <c r="GF116" s="517"/>
      <c r="GG116" s="517"/>
      <c r="GH116" s="517"/>
      <c r="GI116" s="517"/>
      <c r="GJ116" s="517"/>
      <c r="GK116" s="517"/>
      <c r="GL116" s="517"/>
      <c r="GM116" s="517"/>
      <c r="GN116" s="517"/>
      <c r="GO116" s="517"/>
      <c r="GP116" s="517"/>
      <c r="GQ116" s="517"/>
      <c r="GR116" s="517"/>
      <c r="GS116" s="517"/>
      <c r="GT116" s="517"/>
      <c r="GU116" s="517"/>
      <c r="GV116" s="517"/>
      <c r="GW116" s="517"/>
      <c r="GX116" s="18"/>
      <c r="GY116" s="517"/>
      <c r="GZ116" s="517"/>
      <c r="HA116" s="517"/>
      <c r="HB116" s="517"/>
      <c r="HC116" s="517"/>
      <c r="HD116" s="517"/>
      <c r="HE116" s="517"/>
      <c r="HF116" s="517"/>
      <c r="HG116" s="517"/>
      <c r="HH116" s="517"/>
      <c r="HI116" s="517"/>
      <c r="HJ116" s="517"/>
      <c r="HK116" s="517"/>
      <c r="HL116" s="517"/>
      <c r="HM116" s="517"/>
      <c r="HN116" s="517"/>
      <c r="HO116" s="517"/>
      <c r="HP116" s="517"/>
      <c r="HQ116" s="517"/>
      <c r="HR116" s="517"/>
      <c r="HS116" s="517"/>
      <c r="HT116" s="517"/>
      <c r="HU116" s="517"/>
      <c r="HV116" s="517"/>
      <c r="HW116" s="517"/>
      <c r="HX116" s="517"/>
      <c r="HY116" s="517"/>
      <c r="HZ116" s="517"/>
      <c r="IA116" s="517"/>
      <c r="IB116" s="517"/>
      <c r="IC116" s="517"/>
      <c r="ID116" s="517"/>
      <c r="IE116" s="517"/>
      <c r="IF116" s="517"/>
      <c r="IG116" s="517"/>
      <c r="IH116" s="517"/>
      <c r="II116" s="517"/>
      <c r="IJ116" s="517"/>
      <c r="IK116" s="517"/>
      <c r="IL116" s="517"/>
      <c r="IM116" s="517"/>
      <c r="IN116" s="517"/>
      <c r="IO116" s="517"/>
      <c r="IP116" s="517"/>
      <c r="IQ116" s="18"/>
      <c r="IR116" s="517"/>
      <c r="IS116" s="517"/>
      <c r="IT116" s="517"/>
      <c r="IU116" s="517"/>
      <c r="IV116" s="517"/>
      <c r="IW116" s="517"/>
      <c r="IX116" s="517"/>
      <c r="IY116" s="517"/>
      <c r="IZ116" s="517"/>
      <c r="JA116" s="517"/>
      <c r="JB116" s="517"/>
      <c r="JC116" s="517"/>
      <c r="JD116" s="517"/>
      <c r="JE116" s="517"/>
      <c r="JF116" s="517"/>
      <c r="JG116" s="517"/>
      <c r="JH116" s="517"/>
      <c r="JI116" s="517"/>
      <c r="JJ116" s="517"/>
      <c r="JK116" s="517"/>
      <c r="JL116" s="517"/>
      <c r="JM116" s="517"/>
      <c r="JN116" s="517"/>
      <c r="JO116" s="517"/>
      <c r="JP116" s="517"/>
      <c r="JQ116" s="517"/>
      <c r="JR116" s="517"/>
      <c r="JS116" s="517"/>
      <c r="JT116" s="517"/>
      <c r="JU116" s="517"/>
      <c r="JV116" s="517"/>
      <c r="JW116" s="517"/>
      <c r="JX116" s="517"/>
      <c r="JY116" s="517"/>
      <c r="JZ116" s="517"/>
      <c r="KA116" s="517"/>
      <c r="KB116" s="517"/>
      <c r="KC116" s="517"/>
      <c r="KD116" s="517"/>
      <c r="KE116" s="517"/>
      <c r="KF116" s="517"/>
      <c r="KG116" s="517"/>
      <c r="KH116" s="517"/>
      <c r="KI116" s="517"/>
      <c r="KJ116" s="517"/>
      <c r="KK116" s="517"/>
      <c r="KL116" s="517"/>
      <c r="KM116" s="517"/>
      <c r="KN116" s="517"/>
      <c r="KO116" s="517"/>
      <c r="KP116" s="517"/>
      <c r="KQ116" s="517"/>
      <c r="KR116" s="517"/>
      <c r="KS116" s="517"/>
      <c r="KT116" s="517"/>
      <c r="KU116" s="517"/>
      <c r="KV116" s="517"/>
      <c r="KW116" s="517"/>
      <c r="KX116" s="517"/>
      <c r="KY116" s="517"/>
      <c r="KZ116" s="517"/>
      <c r="LA116" s="517"/>
      <c r="LB116" s="517"/>
      <c r="LC116" s="517"/>
      <c r="LD116" s="517"/>
      <c r="LE116" s="517"/>
      <c r="LF116" s="517"/>
      <c r="LG116" s="517"/>
      <c r="LH116" s="517"/>
      <c r="LI116" s="517"/>
      <c r="LJ116" s="517"/>
      <c r="LK116" s="517"/>
      <c r="LL116" s="517"/>
      <c r="LM116" s="517"/>
      <c r="LN116" s="517"/>
      <c r="LO116" s="517"/>
      <c r="LP116" s="517"/>
      <c r="LQ116" s="517"/>
      <c r="LR116" s="517"/>
      <c r="LS116" s="517"/>
      <c r="LT116" s="517"/>
      <c r="LU116" s="517"/>
      <c r="LV116" s="517"/>
      <c r="LW116" s="517"/>
      <c r="LX116" s="517"/>
      <c r="LY116" s="517"/>
      <c r="LZ116" s="517"/>
      <c r="MA116" s="517"/>
      <c r="MB116" s="517"/>
      <c r="MC116" s="517"/>
      <c r="MD116" s="517"/>
      <c r="ME116" s="517"/>
      <c r="MF116" s="517"/>
      <c r="MG116" s="517"/>
      <c r="MH116" s="517"/>
      <c r="MI116" s="517"/>
      <c r="MJ116" s="517"/>
      <c r="MK116" s="517"/>
      <c r="ML116" s="517"/>
      <c r="MM116" s="517"/>
      <c r="MN116" s="517"/>
      <c r="MO116" s="517"/>
      <c r="MP116" s="517"/>
      <c r="MQ116" s="517"/>
      <c r="MR116" s="517"/>
      <c r="MS116" s="517"/>
      <c r="MT116" s="517"/>
      <c r="MU116" s="517"/>
      <c r="MV116" s="517"/>
      <c r="MW116" s="517"/>
      <c r="MX116" s="517"/>
      <c r="MY116" s="517"/>
      <c r="MZ116" s="517"/>
      <c r="NA116" s="517"/>
      <c r="NB116" s="517"/>
      <c r="NC116" s="517"/>
      <c r="ND116" s="517"/>
      <c r="NE116" s="517"/>
      <c r="NF116" s="517"/>
      <c r="NG116" s="517"/>
      <c r="NH116" s="517"/>
      <c r="NI116" s="517"/>
      <c r="NJ116" s="517"/>
      <c r="NK116" s="517"/>
      <c r="NL116" s="517"/>
      <c r="NM116" s="517"/>
      <c r="NN116" s="517"/>
      <c r="NO116" s="517"/>
      <c r="NP116" s="517"/>
      <c r="NQ116" s="517"/>
      <c r="NR116" s="517"/>
      <c r="NS116" s="517"/>
      <c r="NT116" s="517"/>
      <c r="NU116" s="517"/>
      <c r="NV116" s="517"/>
      <c r="NW116" s="517"/>
      <c r="NX116" s="517"/>
      <c r="NY116" s="517"/>
      <c r="NZ116" s="517"/>
      <c r="OA116" s="517"/>
      <c r="OB116" s="517"/>
      <c r="OC116" s="517"/>
      <c r="OD116" s="517"/>
      <c r="OE116" s="517"/>
      <c r="OF116" s="517"/>
      <c r="OG116" s="517"/>
      <c r="OH116" s="517"/>
      <c r="OI116" s="517"/>
      <c r="OJ116" s="517"/>
      <c r="OK116" s="517"/>
      <c r="OL116" s="517"/>
      <c r="OM116" s="517"/>
      <c r="ON116" s="517"/>
      <c r="OO116" s="517"/>
      <c r="OP116" s="517"/>
      <c r="OQ116" s="517"/>
      <c r="OR116" s="517"/>
      <c r="OS116" s="517"/>
      <c r="OT116" s="517"/>
      <c r="OU116" s="517"/>
      <c r="OV116" s="517"/>
      <c r="OW116" s="517"/>
      <c r="OX116" s="517"/>
      <c r="OY116" s="517"/>
      <c r="OZ116" s="517"/>
      <c r="PA116" s="517"/>
      <c r="PB116" s="517"/>
      <c r="PC116" s="517"/>
      <c r="PD116" s="517"/>
      <c r="PE116" s="517"/>
      <c r="PF116" s="517"/>
      <c r="PG116" s="517"/>
      <c r="PH116" s="517"/>
      <c r="PI116" s="517"/>
      <c r="PJ116" s="517"/>
      <c r="PK116" s="517"/>
      <c r="PL116" s="517"/>
      <c r="PM116" s="517"/>
      <c r="PN116" s="517"/>
      <c r="PO116" s="517"/>
      <c r="PP116" s="517"/>
      <c r="PQ116" s="517"/>
      <c r="PR116" s="517"/>
      <c r="PS116" s="517"/>
      <c r="PT116" s="517"/>
      <c r="PU116" s="517"/>
      <c r="PV116" s="517"/>
      <c r="PW116" s="517"/>
      <c r="PX116" s="517"/>
      <c r="PY116" s="517"/>
      <c r="PZ116" s="517"/>
      <c r="QA116" s="517"/>
      <c r="QB116" s="517"/>
      <c r="QC116" s="517"/>
      <c r="QD116" s="517"/>
      <c r="QE116" s="517"/>
      <c r="QF116" s="517"/>
      <c r="QG116" s="517"/>
      <c r="QH116" s="517"/>
      <c r="QI116" s="517"/>
      <c r="QJ116" s="517"/>
      <c r="QK116" s="517"/>
      <c r="QL116" s="517"/>
      <c r="QM116" s="517"/>
      <c r="QN116" s="517"/>
      <c r="QO116" s="517"/>
      <c r="QP116" s="517"/>
      <c r="QQ116" s="517"/>
      <c r="QR116" s="517"/>
      <c r="QS116" s="517"/>
      <c r="QT116" s="517"/>
      <c r="QU116" s="517"/>
      <c r="QV116" s="517"/>
      <c r="QW116" s="517"/>
      <c r="QX116" s="517"/>
      <c r="QY116" s="517"/>
      <c r="QZ116" s="517"/>
      <c r="RA116" s="517"/>
      <c r="RB116" s="517"/>
      <c r="RC116" s="517"/>
      <c r="RD116" s="517"/>
      <c r="RE116" s="517"/>
      <c r="RF116" s="517"/>
      <c r="RG116" s="517"/>
      <c r="RH116" s="517"/>
      <c r="RI116" s="517"/>
      <c r="RJ116" s="517"/>
      <c r="RK116" s="517"/>
      <c r="RL116" s="517"/>
      <c r="RM116" s="517"/>
      <c r="RN116" s="517"/>
      <c r="RO116" s="517"/>
      <c r="RP116" s="517"/>
      <c r="RQ116" s="517"/>
      <c r="RR116" s="517"/>
      <c r="RS116" s="517"/>
      <c r="RT116" s="517"/>
      <c r="RU116" s="517"/>
      <c r="RV116" s="517"/>
      <c r="RW116" s="517"/>
      <c r="RX116" s="517"/>
      <c r="RY116" s="517"/>
      <c r="RZ116" s="517"/>
      <c r="SA116" s="517"/>
      <c r="SB116" s="517"/>
      <c r="SC116" s="517"/>
      <c r="SD116" s="517"/>
      <c r="SE116" s="517"/>
      <c r="SF116" s="517"/>
      <c r="SG116" s="517"/>
      <c r="SH116" s="517"/>
      <c r="SI116" s="517"/>
      <c r="SJ116" s="517"/>
      <c r="SK116" s="517"/>
      <c r="SL116" s="517"/>
      <c r="SM116" s="517"/>
      <c r="SN116" s="517"/>
      <c r="SO116" s="517"/>
      <c r="SP116" s="517"/>
      <c r="SQ116" s="517"/>
      <c r="SR116" s="517"/>
      <c r="SS116" s="517"/>
      <c r="ST116" s="517"/>
      <c r="SU116" s="517"/>
      <c r="SV116" s="517"/>
      <c r="SW116" s="517"/>
      <c r="SX116" s="517"/>
      <c r="SY116" s="517"/>
      <c r="SZ116" s="517"/>
      <c r="TA116" s="517"/>
      <c r="TB116" s="517"/>
      <c r="TC116" s="517"/>
      <c r="TD116" s="517"/>
      <c r="TE116" s="517"/>
      <c r="TF116" s="517"/>
      <c r="TG116" s="517"/>
      <c r="TH116" s="517"/>
      <c r="TI116" s="517"/>
      <c r="TJ116" s="517"/>
      <c r="TK116" s="517"/>
      <c r="TL116" s="517"/>
      <c r="TM116" s="517"/>
      <c r="TN116" s="517"/>
      <c r="TO116" s="517"/>
      <c r="TP116" s="517"/>
      <c r="TQ116" s="517"/>
      <c r="TR116" s="517"/>
      <c r="TS116" s="517"/>
      <c r="TT116" s="517"/>
      <c r="TU116" s="517"/>
      <c r="TV116" s="517"/>
      <c r="TW116" s="517"/>
      <c r="TX116" s="517"/>
      <c r="TY116" s="517"/>
      <c r="TZ116" s="517"/>
      <c r="UA116" s="517"/>
      <c r="UB116" s="517"/>
      <c r="UC116" s="517"/>
      <c r="UD116" s="517"/>
      <c r="UE116" s="517"/>
      <c r="UF116" s="517"/>
      <c r="UG116" s="517"/>
      <c r="UH116" s="517"/>
      <c r="UI116" s="517"/>
      <c r="UJ116" s="517"/>
      <c r="UK116" s="517"/>
      <c r="UL116" s="517"/>
      <c r="UM116" s="517"/>
      <c r="UN116" s="517"/>
      <c r="UO116" s="517"/>
      <c r="UP116" s="517"/>
      <c r="UQ116" s="517"/>
      <c r="UR116" s="517"/>
      <c r="US116" s="517"/>
      <c r="UT116" s="517"/>
      <c r="UU116" s="517"/>
      <c r="UV116" s="517"/>
      <c r="UW116" s="517"/>
      <c r="UX116" s="517"/>
      <c r="UY116" s="517"/>
      <c r="UZ116" s="517"/>
      <c r="VA116" s="517"/>
      <c r="VB116" s="517"/>
      <c r="VC116" s="517"/>
      <c r="VD116" s="517"/>
      <c r="VE116" s="517"/>
      <c r="VF116" s="517"/>
      <c r="VG116" s="517"/>
      <c r="VH116" s="517"/>
      <c r="VI116" s="517"/>
      <c r="VJ116" s="517"/>
      <c r="VK116" s="517"/>
      <c r="VL116" s="517"/>
      <c r="VM116" s="517"/>
      <c r="VN116" s="517"/>
      <c r="VO116" s="517"/>
      <c r="VP116" s="517"/>
      <c r="VQ116" s="517"/>
      <c r="VR116" s="517"/>
      <c r="VS116" s="517"/>
      <c r="VT116" s="517"/>
      <c r="VU116" s="517"/>
      <c r="VV116" s="517"/>
      <c r="VW116" s="517"/>
      <c r="VX116" s="517"/>
      <c r="VY116" s="517"/>
      <c r="VZ116" s="517"/>
      <c r="WA116" s="517"/>
      <c r="WB116" s="517"/>
      <c r="WC116" s="517"/>
      <c r="WD116" s="517"/>
      <c r="WE116" s="517"/>
      <c r="WF116" s="517"/>
      <c r="WG116" s="517"/>
      <c r="WH116" s="517"/>
      <c r="WI116" s="517"/>
      <c r="WJ116" s="517"/>
      <c r="WK116" s="517"/>
      <c r="WL116" s="517"/>
      <c r="WM116" s="517"/>
      <c r="WN116" s="517"/>
      <c r="WO116" s="517"/>
      <c r="WP116" s="517"/>
      <c r="WQ116" s="517"/>
      <c r="WR116" s="517"/>
      <c r="WS116" s="517"/>
      <c r="WT116" s="18"/>
      <c r="WU116" s="517"/>
      <c r="WV116" s="517"/>
      <c r="WW116" s="517"/>
      <c r="WX116" s="517"/>
      <c r="WY116" s="517"/>
      <c r="WZ116" s="517"/>
      <c r="XA116" s="517"/>
      <c r="XB116" s="517"/>
      <c r="XC116" s="517"/>
      <c r="XD116" s="517"/>
      <c r="XE116" s="517"/>
      <c r="XF116" s="517"/>
      <c r="XG116" s="517"/>
      <c r="XH116" s="517"/>
      <c r="XI116" s="517"/>
      <c r="XJ116" s="517"/>
      <c r="XK116" s="517"/>
      <c r="XL116" s="517"/>
      <c r="XM116" s="517"/>
      <c r="XN116" s="18"/>
      <c r="XO116" s="517"/>
      <c r="XP116" s="517"/>
      <c r="XQ116" s="517"/>
      <c r="XR116" s="517"/>
      <c r="XS116" s="517"/>
      <c r="XT116" s="517"/>
      <c r="XU116" s="517"/>
      <c r="XV116" s="517"/>
      <c r="XW116" s="517"/>
      <c r="XX116" s="517"/>
      <c r="XY116" s="517"/>
      <c r="XZ116" s="517"/>
      <c r="YA116" s="517"/>
      <c r="YB116" s="517"/>
      <c r="YC116" s="517"/>
      <c r="YD116" s="517"/>
      <c r="YE116" s="517"/>
      <c r="YF116" s="517"/>
      <c r="YG116" s="517"/>
      <c r="YH116" s="517"/>
      <c r="YI116" s="517"/>
      <c r="YJ116" s="517"/>
      <c r="YK116" s="517"/>
      <c r="YL116" s="517"/>
      <c r="YM116" s="517"/>
      <c r="YN116" s="517"/>
      <c r="YO116" s="517"/>
      <c r="YP116" s="18"/>
      <c r="YQ116" s="517"/>
      <c r="YR116" s="517"/>
      <c r="YS116" s="517"/>
      <c r="YT116" s="517"/>
      <c r="YU116" s="517"/>
      <c r="YV116" s="517"/>
      <c r="YW116" s="517"/>
      <c r="YX116" s="517"/>
      <c r="YY116" s="517"/>
      <c r="YZ116" s="517"/>
      <c r="ZA116" s="517"/>
      <c r="ZB116" s="517"/>
      <c r="ZC116" s="517"/>
      <c r="ZD116" s="18"/>
      <c r="ZE116" s="517"/>
      <c r="ZF116" s="18"/>
      <c r="ZG116" s="517"/>
      <c r="ZH116" s="517"/>
      <c r="ZI116" s="517"/>
      <c r="ZJ116" s="517"/>
      <c r="ZK116" s="517"/>
      <c r="ZL116" s="517"/>
      <c r="ZM116" s="518"/>
      <c r="ZN116" s="518"/>
      <c r="ZO116" s="517"/>
      <c r="ZP116" s="517"/>
      <c r="ZQ116" s="517"/>
      <c r="ZR116" s="517"/>
      <c r="ZS116" s="517"/>
      <c r="ZT116" s="517"/>
      <c r="ZU116" s="517"/>
      <c r="ZV116" s="517"/>
      <c r="ZW116" s="517"/>
      <c r="ZX116" s="517"/>
      <c r="ZY116" s="517"/>
      <c r="ZZ116" s="517"/>
      <c r="AAA116" s="517"/>
      <c r="AAB116" s="517"/>
      <c r="AAC116" s="517"/>
      <c r="AAD116" s="517"/>
      <c r="AAE116" s="517"/>
      <c r="AAF116" s="517"/>
      <c r="AAG116" s="517"/>
      <c r="AAH116" s="517"/>
      <c r="AAI116" s="517"/>
      <c r="AAJ116" s="517"/>
      <c r="AAK116" s="517"/>
      <c r="AAL116" s="517"/>
      <c r="AAM116" s="517"/>
      <c r="AAN116" s="517"/>
      <c r="AAO116" s="517"/>
      <c r="AAP116" s="517"/>
      <c r="AAQ116" s="517"/>
      <c r="AAR116" s="517"/>
      <c r="AAS116" s="517"/>
      <c r="AAT116" s="517"/>
      <c r="AAU116" s="517"/>
      <c r="AAV116" s="517"/>
      <c r="AAW116" s="517"/>
      <c r="AAX116" s="517"/>
      <c r="AAY116" s="517"/>
      <c r="AAZ116" s="517"/>
      <c r="ABA116" s="517"/>
      <c r="ABB116" s="517"/>
      <c r="ABC116" s="517"/>
      <c r="ABD116" s="517"/>
      <c r="ABE116" s="517"/>
      <c r="ABF116" s="517"/>
      <c r="ABG116" s="517"/>
      <c r="ABH116" s="517"/>
      <c r="ABI116" s="517"/>
      <c r="ABJ116" s="517"/>
      <c r="ABK116" s="18"/>
      <c r="ABL116" s="517"/>
      <c r="ABM116" s="517"/>
      <c r="ABN116" s="517"/>
      <c r="ABO116" s="517"/>
      <c r="ABP116" s="517"/>
      <c r="ABQ116" s="517"/>
      <c r="ABR116" s="517"/>
      <c r="ABS116" s="517"/>
      <c r="ABT116" s="517"/>
      <c r="ABU116" s="517"/>
      <c r="ABV116" s="517"/>
      <c r="ABW116" s="517"/>
      <c r="ABX116" s="517"/>
      <c r="ABY116" s="517"/>
      <c r="ABZ116" s="517"/>
      <c r="ACA116" s="517"/>
      <c r="ACB116" s="517"/>
      <c r="ACC116" s="517"/>
      <c r="ACD116" s="517"/>
      <c r="ACE116" s="517"/>
      <c r="ACF116" s="517"/>
      <c r="ACG116" s="517"/>
      <c r="ACH116" s="517"/>
      <c r="ACI116" s="517"/>
      <c r="ACJ116" s="517"/>
      <c r="ACK116" s="517"/>
      <c r="ACL116" s="517"/>
      <c r="ACM116" s="517"/>
      <c r="ACN116" s="517"/>
      <c r="ACO116" s="517"/>
      <c r="ACP116" s="517"/>
      <c r="ACQ116" s="517"/>
      <c r="ACR116" s="517"/>
      <c r="ACS116" s="517"/>
      <c r="ACT116" s="517"/>
      <c r="ACU116" s="517"/>
      <c r="ACV116" s="517"/>
      <c r="ACW116" s="517"/>
      <c r="ACX116" s="517"/>
      <c r="ACY116" s="517"/>
      <c r="ACZ116" s="517"/>
      <c r="ADA116" s="517"/>
      <c r="ADB116" s="517"/>
      <c r="ADC116" s="517"/>
      <c r="ADD116" s="517"/>
      <c r="ADE116" s="517"/>
      <c r="ADF116" s="517"/>
      <c r="ADG116" s="517"/>
      <c r="ADH116" s="517"/>
      <c r="ADI116" s="517"/>
      <c r="ADJ116" s="517"/>
      <c r="ADK116" s="517"/>
      <c r="ADL116" s="517"/>
      <c r="ADM116" s="517"/>
      <c r="ADN116" s="517"/>
      <c r="ADO116" s="517"/>
      <c r="ADP116" s="517"/>
      <c r="ADQ116" s="517"/>
      <c r="ADR116" s="517"/>
      <c r="ADS116" s="517"/>
      <c r="ADT116" s="517"/>
      <c r="ADU116" s="517"/>
      <c r="ADV116" s="517"/>
      <c r="ADW116" s="517"/>
      <c r="ADX116" s="517"/>
      <c r="ADY116" s="517"/>
      <c r="ADZ116" s="517"/>
      <c r="AEA116" s="517"/>
      <c r="AEB116" s="517"/>
      <c r="AEC116" s="517"/>
      <c r="AED116" s="517"/>
      <c r="AEE116" s="517"/>
      <c r="AEF116" s="517"/>
      <c r="AEG116" s="517"/>
      <c r="AEH116" s="517"/>
      <c r="AEI116" s="517"/>
      <c r="AEJ116" s="517"/>
      <c r="AEK116" s="517"/>
      <c r="AEL116" s="517"/>
      <c r="AEM116" s="517"/>
      <c r="AEN116" s="517"/>
      <c r="AEO116" s="517"/>
      <c r="AEP116" s="517"/>
      <c r="AEQ116" s="517"/>
      <c r="AER116" s="517"/>
      <c r="AES116" s="517"/>
      <c r="AET116" s="517"/>
      <c r="AEU116" s="517"/>
      <c r="AEV116" s="517"/>
      <c r="AEW116" s="517"/>
      <c r="AEX116" s="517"/>
      <c r="AEY116" s="483">
        <v>0</v>
      </c>
    </row>
    <row r="117" spans="1:831">
      <c r="A117" s="18">
        <f t="shared" si="221"/>
        <v>104</v>
      </c>
      <c r="B117" s="18"/>
      <c r="C117" s="11">
        <v>2000</v>
      </c>
      <c r="D117" s="444"/>
      <c r="E117" t="b">
        <v>0</v>
      </c>
      <c r="H117" s="25" t="s">
        <v>1708</v>
      </c>
      <c r="I117" s="111"/>
      <c r="J117" s="111"/>
      <c r="K117" s="111"/>
      <c r="L117" s="111"/>
      <c r="M117" s="111"/>
      <c r="N117" s="537">
        <v>1</v>
      </c>
      <c r="O117" s="537">
        <v>1</v>
      </c>
      <c r="P117" s="537">
        <v>1</v>
      </c>
      <c r="Q117" s="537">
        <v>1</v>
      </c>
      <c r="R117" s="537">
        <v>1</v>
      </c>
      <c r="S117" s="537">
        <v>1</v>
      </c>
      <c r="T117" s="537">
        <v>1</v>
      </c>
      <c r="U117" s="537">
        <v>1</v>
      </c>
      <c r="V117" s="111"/>
      <c r="W117" s="111"/>
      <c r="X117" s="111"/>
      <c r="Y117" s="111"/>
      <c r="Z117" s="111"/>
      <c r="AA117" s="111"/>
      <c r="AB117" s="111"/>
      <c r="AC117" s="537">
        <v>1</v>
      </c>
      <c r="AD117" s="537">
        <v>1</v>
      </c>
      <c r="AE117" s="537">
        <v>1</v>
      </c>
      <c r="AF117" s="537">
        <v>1</v>
      </c>
      <c r="AG117" s="537">
        <v>1</v>
      </c>
      <c r="AH117" s="537">
        <v>1</v>
      </c>
      <c r="AI117" s="537">
        <v>1</v>
      </c>
      <c r="AJ117" s="111"/>
      <c r="AK117" s="537">
        <v>1</v>
      </c>
      <c r="AL117" s="111"/>
      <c r="AM117" s="111"/>
      <c r="AN117" s="111"/>
      <c r="AO117" s="111"/>
      <c r="AP117" s="111"/>
      <c r="AQ117" s="111"/>
      <c r="AR117" s="111"/>
      <c r="AS117" s="111"/>
      <c r="AT117" s="111"/>
      <c r="AU117" s="111"/>
      <c r="AV117" s="111"/>
      <c r="AW117" s="111"/>
      <c r="AX117" s="111"/>
      <c r="AY117" s="661">
        <v>21</v>
      </c>
      <c r="AZ117" s="659">
        <v>1</v>
      </c>
      <c r="BA117" s="22" t="s">
        <v>2719</v>
      </c>
      <c r="BB117" s="8"/>
      <c r="BC117" s="18" t="s">
        <v>2597</v>
      </c>
      <c r="BD117" s="525"/>
      <c r="BE117" s="525"/>
      <c r="BF117" s="525"/>
      <c r="BG117" s="525"/>
      <c r="BH117" s="525"/>
      <c r="BI117" s="525"/>
      <c r="BJ117" s="525"/>
      <c r="BK117" s="525"/>
      <c r="BL117" s="525"/>
      <c r="BM117" s="18" t="s">
        <v>2597</v>
      </c>
      <c r="BN117" s="525"/>
      <c r="BO117" s="525"/>
      <c r="BP117" s="525"/>
      <c r="BQ117" s="525"/>
      <c r="BR117" s="525"/>
      <c r="BS117" s="525"/>
      <c r="BT117" s="525"/>
      <c r="BU117" s="525"/>
      <c r="BV117" s="525"/>
      <c r="BW117" s="525"/>
      <c r="BX117" s="525"/>
      <c r="BY117" s="525"/>
      <c r="BZ117" s="525"/>
      <c r="CA117" s="525"/>
      <c r="CB117" s="525"/>
      <c r="CC117" s="525"/>
      <c r="CD117" s="525"/>
      <c r="CE117" s="525"/>
      <c r="CF117" s="18" t="s">
        <v>2597</v>
      </c>
      <c r="CG117" s="525"/>
      <c r="CH117" s="525"/>
      <c r="CI117" s="525"/>
      <c r="CJ117" s="525"/>
      <c r="CK117" s="525"/>
      <c r="CL117" s="525"/>
      <c r="CM117" s="525"/>
      <c r="CN117" s="525"/>
      <c r="CO117" s="525"/>
      <c r="CP117" s="525"/>
      <c r="CQ117" s="525"/>
      <c r="CR117" s="525"/>
      <c r="CS117" s="525"/>
      <c r="CT117" s="525"/>
      <c r="CU117" s="525"/>
      <c r="CV117" s="525"/>
      <c r="CW117" s="525"/>
      <c r="CX117" s="525"/>
      <c r="CY117" s="525"/>
      <c r="CZ117" s="525"/>
      <c r="DA117" s="525"/>
      <c r="DB117" s="525"/>
      <c r="DC117" s="18" t="s">
        <v>2597</v>
      </c>
      <c r="DD117" s="525"/>
      <c r="DE117" s="525"/>
      <c r="DF117" s="525"/>
      <c r="DG117" s="525"/>
      <c r="DH117" s="542"/>
      <c r="DI117" s="525"/>
      <c r="DJ117" s="525"/>
      <c r="DK117" s="525"/>
      <c r="DL117" s="525"/>
      <c r="DM117" s="525"/>
      <c r="DN117" s="525"/>
      <c r="DO117" s="525"/>
      <c r="DP117" s="525"/>
      <c r="DQ117" s="525"/>
      <c r="DR117" s="525"/>
      <c r="DS117" s="525"/>
      <c r="DT117" s="525"/>
      <c r="DU117" s="525"/>
      <c r="DV117" s="525"/>
      <c r="DW117" s="525"/>
      <c r="DX117" s="525"/>
      <c r="DY117" s="525"/>
      <c r="DZ117" s="525"/>
      <c r="EA117" s="525"/>
      <c r="EB117" s="525"/>
      <c r="EC117" s="525"/>
      <c r="ED117" s="525"/>
      <c r="EE117" s="525"/>
      <c r="EF117" s="525"/>
      <c r="EG117" s="525"/>
      <c r="EH117" s="525"/>
      <c r="EI117" s="525"/>
      <c r="EJ117" s="525"/>
      <c r="EK117" s="525"/>
      <c r="EL117" s="525"/>
      <c r="EM117" s="525"/>
      <c r="EN117" s="525"/>
      <c r="EO117" s="525"/>
      <c r="EP117" s="525"/>
      <c r="EQ117" s="525"/>
      <c r="ER117" s="525"/>
      <c r="ES117" s="525"/>
      <c r="ET117" s="525"/>
      <c r="EU117" s="525"/>
      <c r="EV117" s="525"/>
      <c r="EW117" s="525"/>
      <c r="EX117" s="525"/>
      <c r="EY117" s="525"/>
      <c r="EZ117" s="525"/>
      <c r="FA117" s="525"/>
      <c r="FB117" s="525"/>
      <c r="FC117" s="525"/>
      <c r="FD117" s="525"/>
      <c r="FE117" s="525"/>
      <c r="FF117" s="525"/>
      <c r="FG117" s="525"/>
      <c r="FH117" s="525"/>
      <c r="FI117" s="525"/>
      <c r="FJ117" s="525"/>
      <c r="FK117" s="525"/>
      <c r="FL117" s="525"/>
      <c r="FM117" s="525"/>
      <c r="FN117" s="525"/>
      <c r="FO117" s="525"/>
      <c r="FP117" s="525"/>
      <c r="FQ117" s="525"/>
      <c r="FR117" s="525"/>
      <c r="FS117" s="525"/>
      <c r="FT117" s="525"/>
      <c r="FU117" s="525"/>
      <c r="FV117" s="525"/>
      <c r="FW117" s="525"/>
      <c r="FX117" s="525"/>
      <c r="FY117" s="525"/>
      <c r="FZ117" s="525"/>
      <c r="GA117" s="525"/>
      <c r="GB117" s="525"/>
      <c r="GC117" s="525"/>
      <c r="GD117" s="525"/>
      <c r="GE117" s="525"/>
      <c r="GF117" s="525"/>
      <c r="GG117" s="525"/>
      <c r="GH117" s="525"/>
      <c r="GI117" s="525"/>
      <c r="GJ117" s="525"/>
      <c r="GK117" s="525"/>
      <c r="GL117" s="525"/>
      <c r="GM117" s="525"/>
      <c r="GN117" s="525"/>
      <c r="GO117" s="525"/>
      <c r="GP117" s="525"/>
      <c r="GQ117" s="525"/>
      <c r="GR117" s="525"/>
      <c r="GS117" s="525"/>
      <c r="GT117" s="525"/>
      <c r="GU117" s="525"/>
      <c r="GV117" s="525"/>
      <c r="GW117" s="525"/>
      <c r="GX117" s="18" t="s">
        <v>2597</v>
      </c>
      <c r="GY117" s="525"/>
      <c r="GZ117" s="525"/>
      <c r="HA117" s="525"/>
      <c r="HB117" s="525"/>
      <c r="HC117" s="525"/>
      <c r="HD117" s="525"/>
      <c r="HE117" s="525"/>
      <c r="HF117" s="525"/>
      <c r="HG117" s="525"/>
      <c r="HH117" s="525"/>
      <c r="HI117" s="525"/>
      <c r="HJ117" s="525"/>
      <c r="HK117" s="525"/>
      <c r="HL117" s="525"/>
      <c r="HM117" s="525"/>
      <c r="HN117" s="525"/>
      <c r="HO117" s="525"/>
      <c r="HP117" s="525"/>
      <c r="HQ117" s="525"/>
      <c r="HR117" s="525"/>
      <c r="HS117" s="525"/>
      <c r="HT117" s="525"/>
      <c r="HU117" s="525"/>
      <c r="HV117" s="525"/>
      <c r="HW117" s="525"/>
      <c r="HX117" s="525"/>
      <c r="HY117" s="525"/>
      <c r="HZ117" s="525"/>
      <c r="IA117" s="525"/>
      <c r="IB117" s="525"/>
      <c r="IC117" s="525"/>
      <c r="ID117" s="525"/>
      <c r="IE117" s="525"/>
      <c r="IF117" s="525"/>
      <c r="IG117" s="525"/>
      <c r="IH117" s="525"/>
      <c r="II117" s="525"/>
      <c r="IJ117" s="525"/>
      <c r="IK117" s="525"/>
      <c r="IL117" s="525"/>
      <c r="IM117" s="525"/>
      <c r="IN117" s="525"/>
      <c r="IO117" s="525"/>
      <c r="IP117" s="525"/>
      <c r="IQ117" s="18" t="s">
        <v>2597</v>
      </c>
      <c r="IR117" s="525"/>
      <c r="IS117" s="525"/>
      <c r="IT117" s="525"/>
      <c r="IU117" s="525"/>
      <c r="IV117" s="525"/>
      <c r="IW117" s="525"/>
      <c r="IX117" s="525"/>
      <c r="IY117" s="525"/>
      <c r="IZ117" s="525"/>
      <c r="JA117" s="525"/>
      <c r="JB117" s="525"/>
      <c r="JC117" s="525"/>
      <c r="JD117" s="525"/>
      <c r="JE117" s="525"/>
      <c r="JF117" s="525"/>
      <c r="JG117" s="525"/>
      <c r="JH117" s="525"/>
      <c r="JI117" s="525"/>
      <c r="JJ117" s="525"/>
      <c r="JK117" s="525"/>
      <c r="JL117" s="525"/>
      <c r="JM117" s="525"/>
      <c r="JN117" s="525"/>
      <c r="JO117" s="525"/>
      <c r="JP117" s="525"/>
      <c r="JQ117" s="525"/>
      <c r="JR117" s="525"/>
      <c r="JS117" s="525"/>
      <c r="JT117" s="525"/>
      <c r="JU117" s="525"/>
      <c r="JV117" s="525"/>
      <c r="JW117" s="525"/>
      <c r="JX117" s="525"/>
      <c r="JY117" s="525"/>
      <c r="JZ117" s="525"/>
      <c r="KA117" s="525"/>
      <c r="KB117" s="525"/>
      <c r="KC117" s="525"/>
      <c r="KD117" s="525"/>
      <c r="KE117" s="525"/>
      <c r="KF117" s="525"/>
      <c r="KG117" s="525"/>
      <c r="KH117" s="525"/>
      <c r="KI117" s="525"/>
      <c r="KJ117" s="525"/>
      <c r="KK117" s="525"/>
      <c r="KL117" s="525"/>
      <c r="KM117" s="525"/>
      <c r="KN117" s="525"/>
      <c r="KO117" s="525"/>
      <c r="KP117" s="525"/>
      <c r="KQ117" s="525"/>
      <c r="KR117" s="525"/>
      <c r="KS117" s="525"/>
      <c r="KT117" s="525"/>
      <c r="KU117" s="525"/>
      <c r="KV117" s="525"/>
      <c r="KW117" s="525"/>
      <c r="KX117" s="525"/>
      <c r="KY117" s="525"/>
      <c r="KZ117" s="525"/>
      <c r="LA117" s="525"/>
      <c r="LB117" s="525"/>
      <c r="LC117" s="525"/>
      <c r="LD117" s="525"/>
      <c r="LE117" s="525"/>
      <c r="LF117" s="525"/>
      <c r="LG117" s="525"/>
      <c r="LH117" s="525"/>
      <c r="LI117" s="525"/>
      <c r="LJ117" s="525"/>
      <c r="LK117" s="525"/>
      <c r="LL117" s="525"/>
      <c r="LM117" s="525"/>
      <c r="LN117" s="525"/>
      <c r="LO117" s="525"/>
      <c r="LP117" s="525"/>
      <c r="LQ117" s="525"/>
      <c r="LR117" s="525"/>
      <c r="LS117" s="525"/>
      <c r="LT117" s="525"/>
      <c r="LU117" s="525"/>
      <c r="LV117" s="525"/>
      <c r="LW117" s="525"/>
      <c r="LX117" s="525"/>
      <c r="LY117" s="525"/>
      <c r="LZ117" s="525"/>
      <c r="MA117" s="525"/>
      <c r="MB117" s="525"/>
      <c r="MC117" s="525"/>
      <c r="MD117" s="525"/>
      <c r="ME117" s="525"/>
      <c r="MF117" s="525"/>
      <c r="MG117" s="525"/>
      <c r="MH117" s="525"/>
      <c r="MI117" s="525"/>
      <c r="MJ117" s="525"/>
      <c r="MK117" s="525"/>
      <c r="ML117" s="525"/>
      <c r="MM117" s="525"/>
      <c r="MN117" s="525"/>
      <c r="MO117" s="525"/>
      <c r="MP117" s="525"/>
      <c r="MQ117" s="525"/>
      <c r="MR117" s="525"/>
      <c r="MS117" s="525"/>
      <c r="MT117" s="525"/>
      <c r="MU117" s="525"/>
      <c r="MV117" s="525"/>
      <c r="MW117" s="525"/>
      <c r="MX117" s="525"/>
      <c r="MY117" s="525"/>
      <c r="MZ117" s="525"/>
      <c r="NA117" s="525"/>
      <c r="NB117" s="525"/>
      <c r="NC117" s="525"/>
      <c r="ND117" s="525"/>
      <c r="NE117" s="525"/>
      <c r="NF117" s="525"/>
      <c r="NG117" s="525"/>
      <c r="NH117" s="525"/>
      <c r="NI117" s="525"/>
      <c r="NJ117" s="525"/>
      <c r="NK117" s="525"/>
      <c r="NL117" s="525"/>
      <c r="NM117" s="525"/>
      <c r="NN117" s="525"/>
      <c r="NO117" s="525"/>
      <c r="NP117" s="525"/>
      <c r="NQ117" s="525"/>
      <c r="NR117" s="525"/>
      <c r="NS117" s="525"/>
      <c r="NT117" s="525"/>
      <c r="NU117" s="525"/>
      <c r="NV117" s="525"/>
      <c r="NW117" s="525"/>
      <c r="NX117" s="525"/>
      <c r="NY117" s="525"/>
      <c r="NZ117" s="525"/>
      <c r="OA117" s="525"/>
      <c r="OB117" s="525"/>
      <c r="OC117" s="525"/>
      <c r="OD117" s="525"/>
      <c r="OE117" s="525"/>
      <c r="OF117" s="525"/>
      <c r="OG117" s="525"/>
      <c r="OH117" s="525"/>
      <c r="OI117" s="525"/>
      <c r="OJ117" s="525"/>
      <c r="OK117" s="525"/>
      <c r="OL117" s="525"/>
      <c r="OM117" s="525"/>
      <c r="ON117" s="525"/>
      <c r="OO117" s="525"/>
      <c r="OP117" s="525"/>
      <c r="OQ117" s="525"/>
      <c r="OR117" s="525"/>
      <c r="OS117" s="525"/>
      <c r="OT117" s="525"/>
      <c r="OU117" s="525"/>
      <c r="OV117" s="525"/>
      <c r="OW117" s="525"/>
      <c r="OX117" s="525"/>
      <c r="OY117" s="525"/>
      <c r="OZ117" s="525"/>
      <c r="PA117" s="525"/>
      <c r="PB117" s="525"/>
      <c r="PC117" s="525"/>
      <c r="PD117" s="525"/>
      <c r="PE117" s="525"/>
      <c r="PF117" s="525"/>
      <c r="PG117" s="525"/>
      <c r="PH117" s="525"/>
      <c r="PI117" s="525"/>
      <c r="PJ117" s="525"/>
      <c r="PK117" s="525"/>
      <c r="PL117" s="525"/>
      <c r="PM117" s="525"/>
      <c r="PN117" s="525"/>
      <c r="PO117" s="525"/>
      <c r="PP117" s="525"/>
      <c r="PQ117" s="525"/>
      <c r="PR117" s="525"/>
      <c r="PS117" s="525"/>
      <c r="PT117" s="525"/>
      <c r="PU117" s="525"/>
      <c r="PV117" s="525"/>
      <c r="PW117" s="525"/>
      <c r="PX117" s="525"/>
      <c r="PY117" s="525"/>
      <c r="PZ117" s="525"/>
      <c r="QA117" s="525"/>
      <c r="QB117" s="525"/>
      <c r="QC117" s="525"/>
      <c r="QD117" s="525"/>
      <c r="QE117" s="525"/>
      <c r="QF117" s="525"/>
      <c r="QG117" s="525"/>
      <c r="QH117" s="525"/>
      <c r="QI117" s="525"/>
      <c r="QJ117" s="525"/>
      <c r="QK117" s="525"/>
      <c r="QL117" s="525"/>
      <c r="QM117" s="525"/>
      <c r="QN117" s="525"/>
      <c r="QO117" s="525"/>
      <c r="QP117" s="525"/>
      <c r="QQ117" s="525"/>
      <c r="QR117" s="525"/>
      <c r="QS117" s="525"/>
      <c r="QT117" s="525"/>
      <c r="QU117" s="525"/>
      <c r="QV117" s="525"/>
      <c r="QW117" s="525"/>
      <c r="QX117" s="525"/>
      <c r="QY117" s="525"/>
      <c r="QZ117" s="525"/>
      <c r="RA117" s="525"/>
      <c r="RB117" s="525"/>
      <c r="RC117" s="525"/>
      <c r="RD117" s="525"/>
      <c r="RE117" s="525"/>
      <c r="RF117" s="525"/>
      <c r="RG117" s="525"/>
      <c r="RH117" s="525"/>
      <c r="RI117" s="525"/>
      <c r="RJ117" s="525"/>
      <c r="RK117" s="525"/>
      <c r="RL117" s="525"/>
      <c r="RM117" s="525"/>
      <c r="RN117" s="525"/>
      <c r="RO117" s="525"/>
      <c r="RP117" s="525"/>
      <c r="RQ117" s="525"/>
      <c r="RR117" s="525"/>
      <c r="RS117" s="525"/>
      <c r="RT117" s="525"/>
      <c r="RU117" s="525"/>
      <c r="RV117" s="525"/>
      <c r="RW117" s="525"/>
      <c r="RX117" s="525"/>
      <c r="RY117" s="525"/>
      <c r="RZ117" s="525"/>
      <c r="SA117" s="525"/>
      <c r="SB117" s="525"/>
      <c r="SC117" s="525"/>
      <c r="SD117" s="525"/>
      <c r="SE117" s="525"/>
      <c r="SF117" s="525"/>
      <c r="SG117" s="525"/>
      <c r="SH117" s="525"/>
      <c r="SI117" s="525"/>
      <c r="SJ117" s="525"/>
      <c r="SK117" s="525"/>
      <c r="SL117" s="525"/>
      <c r="SM117" s="525"/>
      <c r="SN117" s="525"/>
      <c r="SO117" s="525"/>
      <c r="SP117" s="525"/>
      <c r="SQ117" s="525"/>
      <c r="SR117" s="525"/>
      <c r="SS117" s="525"/>
      <c r="ST117" s="525"/>
      <c r="SU117" s="525"/>
      <c r="SV117" s="525"/>
      <c r="SW117" s="525"/>
      <c r="SX117" s="525"/>
      <c r="SY117" s="525"/>
      <c r="SZ117" s="525"/>
      <c r="TA117" s="525"/>
      <c r="TB117" s="525"/>
      <c r="TC117" s="525"/>
      <c r="TD117" s="525"/>
      <c r="TE117" s="525"/>
      <c r="TF117" s="525"/>
      <c r="TG117" s="525"/>
      <c r="TH117" s="525"/>
      <c r="TI117" s="525"/>
      <c r="TJ117" s="525"/>
      <c r="TK117" s="525"/>
      <c r="TL117" s="525"/>
      <c r="TM117" s="525"/>
      <c r="TN117" s="525"/>
      <c r="TO117" s="525"/>
      <c r="TP117" s="525"/>
      <c r="TQ117" s="525"/>
      <c r="TR117" s="525"/>
      <c r="TS117" s="525"/>
      <c r="TT117" s="525"/>
      <c r="TU117" s="525"/>
      <c r="TV117" s="525"/>
      <c r="TW117" s="525"/>
      <c r="TX117" s="525"/>
      <c r="TY117" s="525"/>
      <c r="TZ117" s="525"/>
      <c r="UA117" s="525"/>
      <c r="UB117" s="525"/>
      <c r="UC117" s="525"/>
      <c r="UD117" s="525"/>
      <c r="UE117" s="525"/>
      <c r="UF117" s="525"/>
      <c r="UG117" s="525"/>
      <c r="UH117" s="525"/>
      <c r="UI117" s="525"/>
      <c r="UJ117" s="525"/>
      <c r="UK117" s="525"/>
      <c r="UL117" s="525"/>
      <c r="UM117" s="525"/>
      <c r="UN117" s="525"/>
      <c r="UO117" s="525"/>
      <c r="UP117" s="525"/>
      <c r="UQ117" s="525"/>
      <c r="UR117" s="525"/>
      <c r="US117" s="525"/>
      <c r="UT117" s="525"/>
      <c r="UU117" s="525"/>
      <c r="UV117" s="525"/>
      <c r="UW117" s="525"/>
      <c r="UX117" s="525"/>
      <c r="UY117" s="525"/>
      <c r="UZ117" s="525"/>
      <c r="VA117" s="525"/>
      <c r="VB117" s="525"/>
      <c r="VC117" s="525"/>
      <c r="VD117" s="525"/>
      <c r="VE117" s="525"/>
      <c r="VF117" s="525"/>
      <c r="VG117" s="525"/>
      <c r="VH117" s="525"/>
      <c r="VI117" s="525"/>
      <c r="VJ117" s="525"/>
      <c r="VK117" s="525"/>
      <c r="VL117" s="525"/>
      <c r="VM117" s="525"/>
      <c r="VN117" s="525"/>
      <c r="VO117" s="525"/>
      <c r="VP117" s="525"/>
      <c r="VQ117" s="525"/>
      <c r="VR117" s="525"/>
      <c r="VS117" s="525"/>
      <c r="VT117" s="525"/>
      <c r="VU117" s="525"/>
      <c r="VV117" s="525"/>
      <c r="VW117" s="525"/>
      <c r="VX117" s="525"/>
      <c r="VY117" s="525"/>
      <c r="VZ117" s="525"/>
      <c r="WA117" s="525"/>
      <c r="WB117" s="525"/>
      <c r="WC117" s="525"/>
      <c r="WD117" s="525"/>
      <c r="WE117" s="525"/>
      <c r="WF117" s="525"/>
      <c r="WG117" s="525"/>
      <c r="WH117" s="525"/>
      <c r="WI117" s="525"/>
      <c r="WJ117" s="525"/>
      <c r="WK117" s="525"/>
      <c r="WL117" s="525"/>
      <c r="WM117" s="525"/>
      <c r="WN117" s="525"/>
      <c r="WO117" s="525"/>
      <c r="WP117" s="525"/>
      <c r="WQ117" s="525"/>
      <c r="WR117" s="525"/>
      <c r="WS117" s="525"/>
      <c r="WT117" s="18" t="s">
        <v>2597</v>
      </c>
      <c r="WU117" s="525"/>
      <c r="WV117" s="525"/>
      <c r="WW117" s="525"/>
      <c r="WX117" s="525"/>
      <c r="WY117" s="525"/>
      <c r="WZ117" s="525"/>
      <c r="XA117" s="525"/>
      <c r="XB117" s="525"/>
      <c r="XC117" s="525"/>
      <c r="XD117" s="525"/>
      <c r="XE117" s="525"/>
      <c r="XF117" s="525"/>
      <c r="XG117" s="525"/>
      <c r="XH117" s="525"/>
      <c r="XI117" s="525"/>
      <c r="XJ117" s="525"/>
      <c r="XK117" s="525"/>
      <c r="XL117" s="525"/>
      <c r="XM117" s="525"/>
      <c r="XN117" s="18" t="s">
        <v>2597</v>
      </c>
      <c r="XO117" s="525"/>
      <c r="XP117" s="525"/>
      <c r="XQ117" s="525"/>
      <c r="XR117" s="525"/>
      <c r="XS117" s="525"/>
      <c r="XT117" s="525"/>
      <c r="XU117" s="525"/>
      <c r="XV117" s="525"/>
      <c r="XW117" s="525"/>
      <c r="XX117" s="525"/>
      <c r="XY117" s="525"/>
      <c r="XZ117" s="525"/>
      <c r="YA117" s="525"/>
      <c r="YB117" s="525"/>
      <c r="YC117" s="525"/>
      <c r="YD117" s="525"/>
      <c r="YE117" s="525"/>
      <c r="YF117" s="525"/>
      <c r="YG117" s="525"/>
      <c r="YH117" s="525"/>
      <c r="YI117" s="525"/>
      <c r="YJ117" s="525"/>
      <c r="YK117" s="525"/>
      <c r="YL117" s="525"/>
      <c r="YM117" s="525"/>
      <c r="YN117" s="525"/>
      <c r="YO117" s="525"/>
      <c r="YP117" s="18" t="s">
        <v>2597</v>
      </c>
      <c r="YQ117" s="525"/>
      <c r="YR117" s="525"/>
      <c r="YS117" s="525"/>
      <c r="YT117" s="525"/>
      <c r="YU117" s="525"/>
      <c r="YV117" s="525"/>
      <c r="YW117" s="525"/>
      <c r="YX117" s="525"/>
      <c r="YY117" s="525"/>
      <c r="YZ117" s="525"/>
      <c r="ZA117" s="525"/>
      <c r="ZB117" s="525"/>
      <c r="ZC117" s="525"/>
      <c r="ZD117" s="18" t="s">
        <v>2597</v>
      </c>
      <c r="ZE117" s="525"/>
      <c r="ZF117" s="18" t="s">
        <v>2597</v>
      </c>
      <c r="ZG117" s="525"/>
      <c r="ZH117" s="525"/>
      <c r="ZI117" s="525"/>
      <c r="ZJ117" s="525"/>
      <c r="ZK117" s="525"/>
      <c r="ZL117" s="525"/>
      <c r="ZM117" s="542"/>
      <c r="ZN117" s="542"/>
      <c r="ZO117" s="525"/>
      <c r="ZP117" s="525"/>
      <c r="ZQ117" s="525"/>
      <c r="ZR117" s="525"/>
      <c r="ZS117" s="525"/>
      <c r="ZT117" s="525"/>
      <c r="ZU117" s="525"/>
      <c r="ZV117" s="525"/>
      <c r="ZW117" s="525"/>
      <c r="ZX117" s="525"/>
      <c r="ZY117" s="525"/>
      <c r="ZZ117" s="525"/>
      <c r="AAA117" s="525"/>
      <c r="AAB117" s="525"/>
      <c r="AAC117" s="525"/>
      <c r="AAD117" s="525"/>
      <c r="AAE117" s="525"/>
      <c r="AAF117" s="525"/>
      <c r="AAG117" s="525"/>
      <c r="AAH117" s="525"/>
      <c r="AAI117" s="525"/>
      <c r="AAJ117" s="525"/>
      <c r="AAK117" s="525"/>
      <c r="AAL117" s="525"/>
      <c r="AAM117" s="525"/>
      <c r="AAN117" s="525"/>
      <c r="AAO117" s="525"/>
      <c r="AAP117" s="525"/>
      <c r="AAQ117" s="525"/>
      <c r="AAR117" s="525"/>
      <c r="AAS117" s="525"/>
      <c r="AAT117" s="525"/>
      <c r="AAU117" s="525"/>
      <c r="AAV117" s="525"/>
      <c r="AAW117" s="525"/>
      <c r="AAX117" s="525"/>
      <c r="AAY117" s="525"/>
      <c r="AAZ117" s="525"/>
      <c r="ABA117" s="525"/>
      <c r="ABB117" s="525"/>
      <c r="ABC117" s="525"/>
      <c r="ABD117" s="525"/>
      <c r="ABE117" s="525"/>
      <c r="ABF117" s="525"/>
      <c r="ABG117" s="525"/>
      <c r="ABH117" s="525"/>
      <c r="ABI117" s="525"/>
      <c r="ABJ117" s="525"/>
      <c r="ABK117" s="18" t="s">
        <v>2597</v>
      </c>
      <c r="ABL117" s="525"/>
      <c r="ABM117" s="525"/>
      <c r="ABN117" s="525"/>
      <c r="ABO117" s="525"/>
      <c r="ABP117" s="525"/>
      <c r="ABQ117" s="525"/>
      <c r="ABR117" s="525"/>
      <c r="ABS117" s="525"/>
      <c r="ABT117" s="525"/>
      <c r="ABU117" s="525"/>
      <c r="ABV117" s="525"/>
      <c r="ABW117" s="525"/>
      <c r="ABX117" s="525"/>
      <c r="ABY117" s="525"/>
      <c r="ABZ117" s="525"/>
      <c r="ACA117" s="525"/>
      <c r="ACB117" s="525"/>
      <c r="ACC117" s="525"/>
      <c r="ACD117" s="525"/>
      <c r="ACE117" s="525"/>
      <c r="ACF117" s="525"/>
      <c r="ACG117" s="525"/>
      <c r="ACH117" s="525"/>
      <c r="ACI117" s="525"/>
      <c r="ACJ117" s="525"/>
      <c r="ACK117" s="525"/>
      <c r="ACL117" s="525"/>
      <c r="ACM117" s="525"/>
      <c r="ACN117" s="525"/>
      <c r="ACO117" s="525"/>
      <c r="ACP117" s="525"/>
      <c r="ACQ117" s="525"/>
      <c r="ACR117" s="525"/>
      <c r="ACS117" s="525"/>
      <c r="ACT117" s="525"/>
      <c r="ACU117" s="525"/>
      <c r="ACV117" s="525"/>
      <c r="ACW117" s="525"/>
      <c r="ACX117" s="525"/>
      <c r="ACY117" s="525"/>
      <c r="ACZ117" s="525"/>
      <c r="ADA117" s="525"/>
      <c r="ADB117" s="525"/>
      <c r="ADC117" s="525"/>
      <c r="ADD117" s="525"/>
      <c r="ADE117" s="525"/>
      <c r="ADF117" s="525"/>
      <c r="ADG117" s="525"/>
      <c r="ADH117" s="525"/>
      <c r="ADI117" s="525"/>
      <c r="ADJ117" s="525"/>
      <c r="ADK117" s="525"/>
      <c r="ADL117" s="525"/>
      <c r="ADM117" s="525"/>
      <c r="ADN117" s="525"/>
      <c r="ADO117" s="525"/>
      <c r="ADP117" s="525"/>
      <c r="ADQ117" s="525"/>
      <c r="ADR117" s="525"/>
      <c r="ADS117" s="525"/>
      <c r="ADT117" s="525"/>
      <c r="ADU117" s="525"/>
      <c r="ADV117" s="525"/>
      <c r="ADW117" s="525"/>
      <c r="ADX117" s="525"/>
      <c r="ADY117" s="525"/>
      <c r="ADZ117" s="525"/>
      <c r="AEA117" s="525"/>
      <c r="AEB117" s="525"/>
      <c r="AEC117" s="525"/>
      <c r="AED117" s="525"/>
      <c r="AEE117" s="525"/>
      <c r="AEF117" s="525"/>
      <c r="AEG117" s="525"/>
      <c r="AEH117" s="525"/>
      <c r="AEI117" s="525"/>
      <c r="AEJ117" s="525"/>
      <c r="AEK117" s="525"/>
      <c r="AEL117" s="525"/>
      <c r="AEM117" s="525"/>
      <c r="AEN117" s="525"/>
      <c r="AEO117" s="525"/>
      <c r="AEP117" s="525"/>
      <c r="AEQ117" s="525"/>
      <c r="AER117" s="525"/>
      <c r="AES117" s="525"/>
      <c r="AET117" s="525"/>
      <c r="AEU117" s="525"/>
      <c r="AEV117" s="525"/>
      <c r="AEW117" s="525"/>
      <c r="AEX117" s="525"/>
      <c r="AEY117" s="483">
        <v>0</v>
      </c>
    </row>
    <row r="118" spans="1:831" outlineLevel="2">
      <c r="A118" s="18">
        <f t="shared" si="221"/>
        <v>105</v>
      </c>
      <c r="B118" s="18"/>
      <c r="D118" s="444"/>
      <c r="E118" t="b">
        <v>0</v>
      </c>
      <c r="H118" s="25" t="s">
        <v>1604</v>
      </c>
      <c r="I118" s="111"/>
      <c r="J118" s="111"/>
      <c r="K118" s="111"/>
      <c r="L118" s="111"/>
      <c r="M118" s="111"/>
      <c r="N118" s="562">
        <f>PRODUCT($AY117:$AY118)</f>
        <v>21</v>
      </c>
      <c r="O118" s="562">
        <f>PRODUCT($AY117:$AY118)</f>
        <v>21</v>
      </c>
      <c r="P118" s="562">
        <f>PRODUCT($AY117:$AY118)</f>
        <v>21</v>
      </c>
      <c r="Q118" s="553">
        <f>PRODUCT($R117:$R118)</f>
        <v>21</v>
      </c>
      <c r="R118" s="554">
        <f>PRODUCT($AY117:$AY118)</f>
        <v>21</v>
      </c>
      <c r="S118" s="554">
        <f>PRODUCT($Q117:$Q118)</f>
        <v>21</v>
      </c>
      <c r="T118" s="567">
        <f>PRODUCT($N117:$N118)</f>
        <v>21</v>
      </c>
      <c r="U118" s="567">
        <f>PRODUCT($N117:$N118)</f>
        <v>21</v>
      </c>
      <c r="V118" s="111"/>
      <c r="W118" s="111"/>
      <c r="X118" s="111"/>
      <c r="Y118" s="111"/>
      <c r="Z118" s="111"/>
      <c r="AA118" s="111"/>
      <c r="AB118" s="111"/>
      <c r="AC118" s="562">
        <f>PRODUCT($AY117:$AY118)</f>
        <v>21</v>
      </c>
      <c r="AD118" s="562">
        <f>PRODUCT($AY117:$AY118)</f>
        <v>21</v>
      </c>
      <c r="AE118" s="562">
        <f t="shared" ref="AE118:AH118" si="486">PRODUCT($AY117:$AY118)</f>
        <v>21</v>
      </c>
      <c r="AF118" s="562">
        <f t="shared" si="486"/>
        <v>21</v>
      </c>
      <c r="AG118" s="562">
        <f t="shared" si="486"/>
        <v>21</v>
      </c>
      <c r="AH118" s="562">
        <f t="shared" si="486"/>
        <v>21</v>
      </c>
      <c r="AI118" s="562">
        <f t="shared" ref="AI118" si="487">PRODUCT($AY117:$AY118)</f>
        <v>21</v>
      </c>
      <c r="AJ118" s="111"/>
      <c r="AK118" s="559">
        <f>PRODUCT($P117:$P118)</f>
        <v>21</v>
      </c>
      <c r="AL118" s="111"/>
      <c r="AM118" s="111"/>
      <c r="AN118" s="111"/>
      <c r="AO118" s="111"/>
      <c r="AP118" s="111"/>
      <c r="AQ118" s="111"/>
      <c r="AR118" s="111"/>
      <c r="AS118" s="111"/>
      <c r="AT118" s="111"/>
      <c r="AU118" s="111"/>
      <c r="AV118" s="111"/>
      <c r="AW118" s="111"/>
      <c r="AX118" s="111"/>
      <c r="AY118" s="660">
        <v>1</v>
      </c>
      <c r="AZ118" s="111">
        <f>MAX($I118:$AY118)*INDEX($I117:$AY117,1,MATCH(MAX($I118:$AY118),$I118:$AY118,0))</f>
        <v>21</v>
      </c>
      <c r="BA118" s="11" t="s">
        <v>2659</v>
      </c>
      <c r="BB118" s="8"/>
      <c r="BC118" s="18"/>
      <c r="BD118" s="525"/>
      <c r="BE118" s="525"/>
      <c r="BF118" s="525"/>
      <c r="BG118" s="525"/>
      <c r="BH118" s="525"/>
      <c r="BI118" s="525"/>
      <c r="BJ118" s="525"/>
      <c r="BK118" s="525"/>
      <c r="BL118" s="525"/>
      <c r="BM118" s="18"/>
      <c r="BN118" s="525"/>
      <c r="BO118" s="525"/>
      <c r="BP118" s="525"/>
      <c r="BQ118" s="525"/>
      <c r="BR118" s="525"/>
      <c r="BS118" s="525"/>
      <c r="BT118" s="525"/>
      <c r="BU118" s="525"/>
      <c r="BV118" s="525"/>
      <c r="BW118" s="525"/>
      <c r="BX118" s="525"/>
      <c r="BY118" s="525"/>
      <c r="BZ118" s="525"/>
      <c r="CA118" s="525"/>
      <c r="CB118" s="525"/>
      <c r="CC118" s="525"/>
      <c r="CD118" s="525"/>
      <c r="CE118" s="525"/>
      <c r="CF118" s="18"/>
      <c r="CG118" s="525"/>
      <c r="CH118" s="525"/>
      <c r="CI118" s="525"/>
      <c r="CJ118" s="525"/>
      <c r="CK118" s="525"/>
      <c r="CL118" s="525"/>
      <c r="CM118" s="525"/>
      <c r="CN118" s="525"/>
      <c r="CO118" s="525"/>
      <c r="CP118" s="525"/>
      <c r="CQ118" s="525"/>
      <c r="CR118" s="525"/>
      <c r="CS118" s="525"/>
      <c r="CT118" s="525"/>
      <c r="CU118" s="525"/>
      <c r="CV118" s="525"/>
      <c r="CW118" s="525"/>
      <c r="CX118" s="525"/>
      <c r="CY118" s="525"/>
      <c r="CZ118" s="525"/>
      <c r="DA118" s="525"/>
      <c r="DB118" s="525"/>
      <c r="DC118" s="18"/>
      <c r="DD118" s="525"/>
      <c r="DE118" s="525"/>
      <c r="DF118" s="525"/>
      <c r="DG118" s="525"/>
      <c r="DH118" s="542"/>
      <c r="DI118" s="525"/>
      <c r="DJ118" s="525"/>
      <c r="DK118" s="525"/>
      <c r="DL118" s="525"/>
      <c r="DM118" s="525"/>
      <c r="DN118" s="525"/>
      <c r="DO118" s="525"/>
      <c r="DP118" s="525"/>
      <c r="DQ118" s="525"/>
      <c r="DR118" s="525"/>
      <c r="DS118" s="525"/>
      <c r="DT118" s="525"/>
      <c r="DU118" s="525"/>
      <c r="DV118" s="525"/>
      <c r="DW118" s="525"/>
      <c r="DX118" s="525"/>
      <c r="DY118" s="525"/>
      <c r="DZ118" s="525"/>
      <c r="EA118" s="525"/>
      <c r="EB118" s="525"/>
      <c r="EC118" s="525"/>
      <c r="ED118" s="525"/>
      <c r="EE118" s="525"/>
      <c r="EF118" s="525"/>
      <c r="EG118" s="525"/>
      <c r="EH118" s="525"/>
      <c r="EI118" s="525"/>
      <c r="EJ118" s="525"/>
      <c r="EK118" s="525"/>
      <c r="EL118" s="525"/>
      <c r="EM118" s="525"/>
      <c r="EN118" s="525"/>
      <c r="EO118" s="525"/>
      <c r="EP118" s="525"/>
      <c r="EQ118" s="525"/>
      <c r="ER118" s="525"/>
      <c r="ES118" s="525"/>
      <c r="ET118" s="525"/>
      <c r="EU118" s="525"/>
      <c r="EV118" s="525"/>
      <c r="EW118" s="525"/>
      <c r="EX118" s="525"/>
      <c r="EY118" s="525"/>
      <c r="EZ118" s="525"/>
      <c r="FA118" s="525"/>
      <c r="FB118" s="525"/>
      <c r="FC118" s="525"/>
      <c r="FD118" s="525"/>
      <c r="FE118" s="525"/>
      <c r="FF118" s="525"/>
      <c r="FG118" s="525"/>
      <c r="FH118" s="525"/>
      <c r="FI118" s="525"/>
      <c r="FJ118" s="525"/>
      <c r="FK118" s="525"/>
      <c r="FL118" s="525"/>
      <c r="FM118" s="525"/>
      <c r="FN118" s="525"/>
      <c r="FO118" s="525"/>
      <c r="FP118" s="525"/>
      <c r="FQ118" s="525"/>
      <c r="FR118" s="525"/>
      <c r="FS118" s="525"/>
      <c r="FT118" s="525"/>
      <c r="FU118" s="525"/>
      <c r="FV118" s="525"/>
      <c r="FW118" s="525"/>
      <c r="FX118" s="525"/>
      <c r="FY118" s="525"/>
      <c r="FZ118" s="525"/>
      <c r="GA118" s="525"/>
      <c r="GB118" s="525"/>
      <c r="GC118" s="525"/>
      <c r="GD118" s="525"/>
      <c r="GE118" s="525"/>
      <c r="GF118" s="525"/>
      <c r="GG118" s="525"/>
      <c r="GH118" s="525"/>
      <c r="GI118" s="525"/>
      <c r="GJ118" s="525"/>
      <c r="GK118" s="525"/>
      <c r="GL118" s="525"/>
      <c r="GM118" s="525"/>
      <c r="GN118" s="525"/>
      <c r="GO118" s="525"/>
      <c r="GP118" s="525"/>
      <c r="GQ118" s="525"/>
      <c r="GR118" s="525"/>
      <c r="GS118" s="525"/>
      <c r="GT118" s="525"/>
      <c r="GU118" s="525"/>
      <c r="GV118" s="525"/>
      <c r="GW118" s="525"/>
      <c r="GX118" s="18"/>
      <c r="GY118" s="525"/>
      <c r="GZ118" s="525"/>
      <c r="HA118" s="525"/>
      <c r="HB118" s="525"/>
      <c r="HC118" s="525"/>
      <c r="HD118" s="525"/>
      <c r="HE118" s="525"/>
      <c r="HF118" s="525"/>
      <c r="HG118" s="525"/>
      <c r="HH118" s="525"/>
      <c r="HI118" s="525"/>
      <c r="HJ118" s="525"/>
      <c r="HK118" s="525"/>
      <c r="HL118" s="525"/>
      <c r="HM118" s="525"/>
      <c r="HN118" s="525"/>
      <c r="HO118" s="525"/>
      <c r="HP118" s="525"/>
      <c r="HQ118" s="525"/>
      <c r="HR118" s="525"/>
      <c r="HS118" s="525"/>
      <c r="HT118" s="525"/>
      <c r="HU118" s="525"/>
      <c r="HV118" s="525"/>
      <c r="HW118" s="525"/>
      <c r="HX118" s="525"/>
      <c r="HY118" s="525"/>
      <c r="HZ118" s="525"/>
      <c r="IA118" s="525"/>
      <c r="IB118" s="525"/>
      <c r="IC118" s="525"/>
      <c r="ID118" s="525"/>
      <c r="IE118" s="525"/>
      <c r="IF118" s="525"/>
      <c r="IG118" s="525"/>
      <c r="IH118" s="525"/>
      <c r="II118" s="525"/>
      <c r="IJ118" s="525"/>
      <c r="IK118" s="525"/>
      <c r="IL118" s="525"/>
      <c r="IM118" s="525"/>
      <c r="IN118" s="525"/>
      <c r="IO118" s="525"/>
      <c r="IP118" s="525"/>
      <c r="IQ118" s="18"/>
      <c r="IR118" s="525"/>
      <c r="IS118" s="525"/>
      <c r="IT118" s="525"/>
      <c r="IU118" s="525"/>
      <c r="IV118" s="525"/>
      <c r="IW118" s="525"/>
      <c r="IX118" s="525"/>
      <c r="IY118" s="525"/>
      <c r="IZ118" s="525"/>
      <c r="JA118" s="525"/>
      <c r="JB118" s="525"/>
      <c r="JC118" s="525"/>
      <c r="JD118" s="525"/>
      <c r="JE118" s="525"/>
      <c r="JF118" s="525"/>
      <c r="JG118" s="525"/>
      <c r="JH118" s="525"/>
      <c r="JI118" s="525"/>
      <c r="JJ118" s="525"/>
      <c r="JK118" s="525"/>
      <c r="JL118" s="525"/>
      <c r="JM118" s="525"/>
      <c r="JN118" s="525"/>
      <c r="JO118" s="525"/>
      <c r="JP118" s="525"/>
      <c r="JQ118" s="525"/>
      <c r="JR118" s="525"/>
      <c r="JS118" s="525"/>
      <c r="JT118" s="525"/>
      <c r="JU118" s="525"/>
      <c r="JV118" s="525"/>
      <c r="JW118" s="525"/>
      <c r="JX118" s="525"/>
      <c r="JY118" s="525"/>
      <c r="JZ118" s="525"/>
      <c r="KA118" s="525"/>
      <c r="KB118" s="525"/>
      <c r="KC118" s="525"/>
      <c r="KD118" s="525"/>
      <c r="KE118" s="525"/>
      <c r="KF118" s="525"/>
      <c r="KG118" s="525"/>
      <c r="KH118" s="525"/>
      <c r="KI118" s="525"/>
      <c r="KJ118" s="525"/>
      <c r="KK118" s="525"/>
      <c r="KL118" s="525"/>
      <c r="KM118" s="525"/>
      <c r="KN118" s="525"/>
      <c r="KO118" s="525"/>
      <c r="KP118" s="525"/>
      <c r="KQ118" s="525"/>
      <c r="KR118" s="525"/>
      <c r="KS118" s="525"/>
      <c r="KT118" s="525"/>
      <c r="KU118" s="525"/>
      <c r="KV118" s="525"/>
      <c r="KW118" s="525"/>
      <c r="KX118" s="525"/>
      <c r="KY118" s="525"/>
      <c r="KZ118" s="525"/>
      <c r="LA118" s="525"/>
      <c r="LB118" s="525"/>
      <c r="LC118" s="525"/>
      <c r="LD118" s="525"/>
      <c r="LE118" s="525"/>
      <c r="LF118" s="525"/>
      <c r="LG118" s="525"/>
      <c r="LH118" s="525"/>
      <c r="LI118" s="525"/>
      <c r="LJ118" s="525"/>
      <c r="LK118" s="525"/>
      <c r="LL118" s="525"/>
      <c r="LM118" s="525"/>
      <c r="LN118" s="525"/>
      <c r="LO118" s="525"/>
      <c r="LP118" s="525"/>
      <c r="LQ118" s="525"/>
      <c r="LR118" s="525"/>
      <c r="LS118" s="525"/>
      <c r="LT118" s="525"/>
      <c r="LU118" s="525"/>
      <c r="LV118" s="525"/>
      <c r="LW118" s="525"/>
      <c r="LX118" s="525"/>
      <c r="LY118" s="525"/>
      <c r="LZ118" s="525"/>
      <c r="MA118" s="525"/>
      <c r="MB118" s="525"/>
      <c r="MC118" s="525"/>
      <c r="MD118" s="525"/>
      <c r="ME118" s="525"/>
      <c r="MF118" s="525"/>
      <c r="MG118" s="525"/>
      <c r="MH118" s="525"/>
      <c r="MI118" s="525"/>
      <c r="MJ118" s="525"/>
      <c r="MK118" s="525"/>
      <c r="ML118" s="525"/>
      <c r="MM118" s="525"/>
      <c r="MN118" s="525"/>
      <c r="MO118" s="525"/>
      <c r="MP118" s="525"/>
      <c r="MQ118" s="525"/>
      <c r="MR118" s="525"/>
      <c r="MS118" s="525"/>
      <c r="MT118" s="525"/>
      <c r="MU118" s="525"/>
      <c r="MV118" s="525"/>
      <c r="MW118" s="525"/>
      <c r="MX118" s="525"/>
      <c r="MY118" s="525"/>
      <c r="MZ118" s="525"/>
      <c r="NA118" s="525"/>
      <c r="NB118" s="525"/>
      <c r="NC118" s="525"/>
      <c r="ND118" s="525"/>
      <c r="NE118" s="525"/>
      <c r="NF118" s="525"/>
      <c r="NG118" s="525"/>
      <c r="NH118" s="525"/>
      <c r="NI118" s="525"/>
      <c r="NJ118" s="525"/>
      <c r="NK118" s="525"/>
      <c r="NL118" s="525"/>
      <c r="NM118" s="525"/>
      <c r="NN118" s="525"/>
      <c r="NO118" s="525"/>
      <c r="NP118" s="525"/>
      <c r="NQ118" s="525"/>
      <c r="NR118" s="525"/>
      <c r="NS118" s="525"/>
      <c r="NT118" s="525"/>
      <c r="NU118" s="525"/>
      <c r="NV118" s="525"/>
      <c r="NW118" s="525"/>
      <c r="NX118" s="525"/>
      <c r="NY118" s="525"/>
      <c r="NZ118" s="525"/>
      <c r="OA118" s="525"/>
      <c r="OB118" s="525"/>
      <c r="OC118" s="525"/>
      <c r="OD118" s="525"/>
      <c r="OE118" s="525"/>
      <c r="OF118" s="525"/>
      <c r="OG118" s="525"/>
      <c r="OH118" s="525"/>
      <c r="OI118" s="525"/>
      <c r="OJ118" s="525"/>
      <c r="OK118" s="525"/>
      <c r="OL118" s="525"/>
      <c r="OM118" s="525"/>
      <c r="ON118" s="525"/>
      <c r="OO118" s="525"/>
      <c r="OP118" s="525"/>
      <c r="OQ118" s="525"/>
      <c r="OR118" s="525"/>
      <c r="OS118" s="525"/>
      <c r="OT118" s="525"/>
      <c r="OU118" s="525"/>
      <c r="OV118" s="525"/>
      <c r="OW118" s="525"/>
      <c r="OX118" s="525"/>
      <c r="OY118" s="525"/>
      <c r="OZ118" s="525"/>
      <c r="PA118" s="525"/>
      <c r="PB118" s="525"/>
      <c r="PC118" s="525"/>
      <c r="PD118" s="525"/>
      <c r="PE118" s="525"/>
      <c r="PF118" s="525"/>
      <c r="PG118" s="525"/>
      <c r="PH118" s="525"/>
      <c r="PI118" s="525"/>
      <c r="PJ118" s="525"/>
      <c r="PK118" s="525"/>
      <c r="PL118" s="525"/>
      <c r="PM118" s="525"/>
      <c r="PN118" s="525"/>
      <c r="PO118" s="525"/>
      <c r="PP118" s="525"/>
      <c r="PQ118" s="525"/>
      <c r="PR118" s="525"/>
      <c r="PS118" s="525"/>
      <c r="PT118" s="525"/>
      <c r="PU118" s="525"/>
      <c r="PV118" s="525"/>
      <c r="PW118" s="525"/>
      <c r="PX118" s="525"/>
      <c r="PY118" s="525"/>
      <c r="PZ118" s="525"/>
      <c r="QA118" s="525"/>
      <c r="QB118" s="525"/>
      <c r="QC118" s="525"/>
      <c r="QD118" s="525"/>
      <c r="QE118" s="525"/>
      <c r="QF118" s="525"/>
      <c r="QG118" s="525"/>
      <c r="QH118" s="525"/>
      <c r="QI118" s="525"/>
      <c r="QJ118" s="525"/>
      <c r="QK118" s="525"/>
      <c r="QL118" s="525"/>
      <c r="QM118" s="525"/>
      <c r="QN118" s="525"/>
      <c r="QO118" s="525"/>
      <c r="QP118" s="525"/>
      <c r="QQ118" s="525"/>
      <c r="QR118" s="525"/>
      <c r="QS118" s="525"/>
      <c r="QT118" s="525"/>
      <c r="QU118" s="525"/>
      <c r="QV118" s="525"/>
      <c r="QW118" s="525"/>
      <c r="QX118" s="525"/>
      <c r="QY118" s="525"/>
      <c r="QZ118" s="525"/>
      <c r="RA118" s="525"/>
      <c r="RB118" s="525"/>
      <c r="RC118" s="525"/>
      <c r="RD118" s="525"/>
      <c r="RE118" s="525"/>
      <c r="RF118" s="525"/>
      <c r="RG118" s="525"/>
      <c r="RH118" s="525"/>
      <c r="RI118" s="525"/>
      <c r="RJ118" s="525"/>
      <c r="RK118" s="525"/>
      <c r="RL118" s="525"/>
      <c r="RM118" s="525"/>
      <c r="RN118" s="525"/>
      <c r="RO118" s="525"/>
      <c r="RP118" s="525"/>
      <c r="RQ118" s="525"/>
      <c r="RR118" s="525"/>
      <c r="RS118" s="525"/>
      <c r="RT118" s="525"/>
      <c r="RU118" s="525"/>
      <c r="RV118" s="525"/>
      <c r="RW118" s="525"/>
      <c r="RX118" s="525"/>
      <c r="RY118" s="525"/>
      <c r="RZ118" s="525"/>
      <c r="SA118" s="525"/>
      <c r="SB118" s="525"/>
      <c r="SC118" s="525"/>
      <c r="SD118" s="525"/>
      <c r="SE118" s="525"/>
      <c r="SF118" s="525"/>
      <c r="SG118" s="525"/>
      <c r="SH118" s="525"/>
      <c r="SI118" s="525"/>
      <c r="SJ118" s="525"/>
      <c r="SK118" s="525"/>
      <c r="SL118" s="525"/>
      <c r="SM118" s="525"/>
      <c r="SN118" s="525"/>
      <c r="SO118" s="525"/>
      <c r="SP118" s="525"/>
      <c r="SQ118" s="525"/>
      <c r="SR118" s="525"/>
      <c r="SS118" s="525"/>
      <c r="ST118" s="525"/>
      <c r="SU118" s="525"/>
      <c r="SV118" s="525"/>
      <c r="SW118" s="525"/>
      <c r="SX118" s="525"/>
      <c r="SY118" s="525"/>
      <c r="SZ118" s="525"/>
      <c r="TA118" s="525"/>
      <c r="TB118" s="525"/>
      <c r="TC118" s="525"/>
      <c r="TD118" s="525"/>
      <c r="TE118" s="525"/>
      <c r="TF118" s="525"/>
      <c r="TG118" s="525"/>
      <c r="TH118" s="525"/>
      <c r="TI118" s="525"/>
      <c r="TJ118" s="525"/>
      <c r="TK118" s="525"/>
      <c r="TL118" s="525"/>
      <c r="TM118" s="525"/>
      <c r="TN118" s="525"/>
      <c r="TO118" s="525"/>
      <c r="TP118" s="525"/>
      <c r="TQ118" s="525"/>
      <c r="TR118" s="525"/>
      <c r="TS118" s="525"/>
      <c r="TT118" s="525"/>
      <c r="TU118" s="525"/>
      <c r="TV118" s="525"/>
      <c r="TW118" s="525"/>
      <c r="TX118" s="525"/>
      <c r="TY118" s="525"/>
      <c r="TZ118" s="525"/>
      <c r="UA118" s="525"/>
      <c r="UB118" s="525"/>
      <c r="UC118" s="525"/>
      <c r="UD118" s="525"/>
      <c r="UE118" s="525"/>
      <c r="UF118" s="525"/>
      <c r="UG118" s="525"/>
      <c r="UH118" s="525"/>
      <c r="UI118" s="525"/>
      <c r="UJ118" s="525"/>
      <c r="UK118" s="525"/>
      <c r="UL118" s="525"/>
      <c r="UM118" s="525"/>
      <c r="UN118" s="525"/>
      <c r="UO118" s="525"/>
      <c r="UP118" s="525"/>
      <c r="UQ118" s="525"/>
      <c r="UR118" s="525"/>
      <c r="US118" s="525"/>
      <c r="UT118" s="525"/>
      <c r="UU118" s="525"/>
      <c r="UV118" s="525"/>
      <c r="UW118" s="525"/>
      <c r="UX118" s="525"/>
      <c r="UY118" s="525"/>
      <c r="UZ118" s="525"/>
      <c r="VA118" s="525"/>
      <c r="VB118" s="525"/>
      <c r="VC118" s="525"/>
      <c r="VD118" s="525"/>
      <c r="VE118" s="525"/>
      <c r="VF118" s="525"/>
      <c r="VG118" s="525"/>
      <c r="VH118" s="525"/>
      <c r="VI118" s="525"/>
      <c r="VJ118" s="525"/>
      <c r="VK118" s="525"/>
      <c r="VL118" s="525"/>
      <c r="VM118" s="525"/>
      <c r="VN118" s="525"/>
      <c r="VO118" s="525"/>
      <c r="VP118" s="525"/>
      <c r="VQ118" s="525"/>
      <c r="VR118" s="525"/>
      <c r="VS118" s="525"/>
      <c r="VT118" s="525"/>
      <c r="VU118" s="525"/>
      <c r="VV118" s="525"/>
      <c r="VW118" s="525"/>
      <c r="VX118" s="525"/>
      <c r="VY118" s="525"/>
      <c r="VZ118" s="525"/>
      <c r="WA118" s="525"/>
      <c r="WB118" s="525"/>
      <c r="WC118" s="525"/>
      <c r="WD118" s="525"/>
      <c r="WE118" s="525"/>
      <c r="WF118" s="525"/>
      <c r="WG118" s="525"/>
      <c r="WH118" s="525"/>
      <c r="WI118" s="525"/>
      <c r="WJ118" s="525"/>
      <c r="WK118" s="525"/>
      <c r="WL118" s="525"/>
      <c r="WM118" s="525"/>
      <c r="WN118" s="525"/>
      <c r="WO118" s="525"/>
      <c r="WP118" s="525"/>
      <c r="WQ118" s="525"/>
      <c r="WR118" s="525"/>
      <c r="WS118" s="525"/>
      <c r="WT118" s="18"/>
      <c r="WU118" s="525"/>
      <c r="WV118" s="525"/>
      <c r="WW118" s="525"/>
      <c r="WX118" s="525"/>
      <c r="WY118" s="525"/>
      <c r="WZ118" s="525"/>
      <c r="XA118" s="525"/>
      <c r="XB118" s="525"/>
      <c r="XC118" s="525"/>
      <c r="XD118" s="525"/>
      <c r="XE118" s="525"/>
      <c r="XF118" s="525"/>
      <c r="XG118" s="525"/>
      <c r="XH118" s="525"/>
      <c r="XI118" s="525"/>
      <c r="XJ118" s="525"/>
      <c r="XK118" s="525"/>
      <c r="XL118" s="525"/>
      <c r="XM118" s="525"/>
      <c r="XN118" s="18"/>
      <c r="XO118" s="525"/>
      <c r="XP118" s="525"/>
      <c r="XQ118" s="525"/>
      <c r="XR118" s="525"/>
      <c r="XS118" s="525"/>
      <c r="XT118" s="525"/>
      <c r="XU118" s="525"/>
      <c r="XV118" s="525"/>
      <c r="XW118" s="525"/>
      <c r="XX118" s="525"/>
      <c r="XY118" s="525"/>
      <c r="XZ118" s="525"/>
      <c r="YA118" s="525"/>
      <c r="YB118" s="525"/>
      <c r="YC118" s="525"/>
      <c r="YD118" s="525"/>
      <c r="YE118" s="525"/>
      <c r="YF118" s="525"/>
      <c r="YG118" s="525"/>
      <c r="YH118" s="525"/>
      <c r="YI118" s="525"/>
      <c r="YJ118" s="525"/>
      <c r="YK118" s="525"/>
      <c r="YL118" s="525"/>
      <c r="YM118" s="525"/>
      <c r="YN118" s="525"/>
      <c r="YO118" s="525"/>
      <c r="YP118" s="18"/>
      <c r="YQ118" s="525"/>
      <c r="YR118" s="525"/>
      <c r="YS118" s="525"/>
      <c r="YT118" s="525"/>
      <c r="YU118" s="525"/>
      <c r="YV118" s="525"/>
      <c r="YW118" s="525"/>
      <c r="YX118" s="525"/>
      <c r="YY118" s="525"/>
      <c r="YZ118" s="525"/>
      <c r="ZA118" s="525"/>
      <c r="ZB118" s="525"/>
      <c r="ZC118" s="525"/>
      <c r="ZD118" s="18"/>
      <c r="ZE118" s="525"/>
      <c r="ZF118" s="18"/>
      <c r="ZG118" s="525"/>
      <c r="ZH118" s="525"/>
      <c r="ZI118" s="525"/>
      <c r="ZJ118" s="525"/>
      <c r="ZK118" s="525"/>
      <c r="ZL118" s="525"/>
      <c r="ZM118" s="542"/>
      <c r="ZN118" s="542"/>
      <c r="ZO118" s="525"/>
      <c r="ZP118" s="525"/>
      <c r="ZQ118" s="525"/>
      <c r="ZR118" s="525"/>
      <c r="ZS118" s="525"/>
      <c r="ZT118" s="525"/>
      <c r="ZU118" s="525"/>
      <c r="ZV118" s="525"/>
      <c r="ZW118" s="525"/>
      <c r="ZX118" s="525"/>
      <c r="ZY118" s="525"/>
      <c r="ZZ118" s="525"/>
      <c r="AAA118" s="525"/>
      <c r="AAB118" s="525"/>
      <c r="AAC118" s="525"/>
      <c r="AAD118" s="525"/>
      <c r="AAE118" s="525"/>
      <c r="AAF118" s="525"/>
      <c r="AAG118" s="525"/>
      <c r="AAH118" s="525"/>
      <c r="AAI118" s="525"/>
      <c r="AAJ118" s="525"/>
      <c r="AAK118" s="525"/>
      <c r="AAL118" s="525"/>
      <c r="AAM118" s="525"/>
      <c r="AAN118" s="525"/>
      <c r="AAO118" s="525"/>
      <c r="AAP118" s="525"/>
      <c r="AAQ118" s="525"/>
      <c r="AAR118" s="525"/>
      <c r="AAS118" s="525"/>
      <c r="AAT118" s="525"/>
      <c r="AAU118" s="525"/>
      <c r="AAV118" s="525"/>
      <c r="AAW118" s="525"/>
      <c r="AAX118" s="525"/>
      <c r="AAY118" s="525"/>
      <c r="AAZ118" s="525"/>
      <c r="ABA118" s="525"/>
      <c r="ABB118" s="525"/>
      <c r="ABC118" s="525"/>
      <c r="ABD118" s="525"/>
      <c r="ABE118" s="525"/>
      <c r="ABF118" s="525"/>
      <c r="ABG118" s="525"/>
      <c r="ABH118" s="525"/>
      <c r="ABI118" s="525"/>
      <c r="ABJ118" s="525"/>
      <c r="ABK118" s="18"/>
      <c r="ABL118" s="525"/>
      <c r="ABM118" s="525"/>
      <c r="ABN118" s="525"/>
      <c r="ABO118" s="525"/>
      <c r="ABP118" s="525"/>
      <c r="ABQ118" s="525"/>
      <c r="ABR118" s="525"/>
      <c r="ABS118" s="525"/>
      <c r="ABT118" s="525"/>
      <c r="ABU118" s="525"/>
      <c r="ABV118" s="525"/>
      <c r="ABW118" s="525"/>
      <c r="ABX118" s="525"/>
      <c r="ABY118" s="525"/>
      <c r="ABZ118" s="525"/>
      <c r="ACA118" s="525"/>
      <c r="ACB118" s="525"/>
      <c r="ACC118" s="525"/>
      <c r="ACD118" s="525"/>
      <c r="ACE118" s="525"/>
      <c r="ACF118" s="525"/>
      <c r="ACG118" s="525"/>
      <c r="ACH118" s="525"/>
      <c r="ACI118" s="525"/>
      <c r="ACJ118" s="525"/>
      <c r="ACK118" s="525"/>
      <c r="ACL118" s="525"/>
      <c r="ACM118" s="525"/>
      <c r="ACN118" s="525"/>
      <c r="ACO118" s="525"/>
      <c r="ACP118" s="525"/>
      <c r="ACQ118" s="525"/>
      <c r="ACR118" s="525"/>
      <c r="ACS118" s="525"/>
      <c r="ACT118" s="525"/>
      <c r="ACU118" s="525"/>
      <c r="ACV118" s="525"/>
      <c r="ACW118" s="525"/>
      <c r="ACX118" s="525"/>
      <c r="ACY118" s="525"/>
      <c r="ACZ118" s="525"/>
      <c r="ADA118" s="525"/>
      <c r="ADB118" s="525"/>
      <c r="ADC118" s="525"/>
      <c r="ADD118" s="525"/>
      <c r="ADE118" s="525"/>
      <c r="ADF118" s="525"/>
      <c r="ADG118" s="525"/>
      <c r="ADH118" s="525"/>
      <c r="ADI118" s="525"/>
      <c r="ADJ118" s="525"/>
      <c r="ADK118" s="525"/>
      <c r="ADL118" s="525"/>
      <c r="ADM118" s="525"/>
      <c r="ADN118" s="525"/>
      <c r="ADO118" s="525"/>
      <c r="ADP118" s="525"/>
      <c r="ADQ118" s="525"/>
      <c r="ADR118" s="525"/>
      <c r="ADS118" s="525"/>
      <c r="ADT118" s="525"/>
      <c r="ADU118" s="525"/>
      <c r="ADV118" s="525"/>
      <c r="ADW118" s="525"/>
      <c r="ADX118" s="525"/>
      <c r="ADY118" s="525"/>
      <c r="ADZ118" s="525"/>
      <c r="AEA118" s="525"/>
      <c r="AEB118" s="525"/>
      <c r="AEC118" s="525"/>
      <c r="AED118" s="525"/>
      <c r="AEE118" s="525"/>
      <c r="AEF118" s="525"/>
      <c r="AEG118" s="525"/>
      <c r="AEH118" s="525"/>
      <c r="AEI118" s="525"/>
      <c r="AEJ118" s="525"/>
      <c r="AEK118" s="525"/>
      <c r="AEL118" s="525"/>
      <c r="AEM118" s="525"/>
      <c r="AEN118" s="525"/>
      <c r="AEO118" s="525"/>
      <c r="AEP118" s="525"/>
      <c r="AEQ118" s="525"/>
      <c r="AER118" s="525"/>
      <c r="AES118" s="525"/>
      <c r="AET118" s="525"/>
      <c r="AEU118" s="525"/>
      <c r="AEV118" s="525"/>
      <c r="AEW118" s="525"/>
      <c r="AEX118" s="525"/>
      <c r="AEY118" s="483">
        <v>0</v>
      </c>
    </row>
    <row r="119" spans="1:831" outlineLevel="1">
      <c r="A119" s="18">
        <f t="shared" si="221"/>
        <v>106</v>
      </c>
      <c r="B119" s="18"/>
      <c r="D119" s="444"/>
      <c r="E119" t="b">
        <v>0</v>
      </c>
      <c r="H119" s="25" t="s">
        <v>2163</v>
      </c>
      <c r="I119" s="558"/>
      <c r="J119" s="558"/>
      <c r="K119" s="558"/>
      <c r="L119" s="558"/>
      <c r="M119" s="558"/>
      <c r="N119" s="558" t="b">
        <v>1</v>
      </c>
      <c r="O119" s="558" t="b">
        <v>1</v>
      </c>
      <c r="P119" s="558" t="b">
        <v>1</v>
      </c>
      <c r="Q119" s="558" t="b">
        <v>1</v>
      </c>
      <c r="R119" s="558" t="b">
        <v>1</v>
      </c>
      <c r="S119" s="558" t="b">
        <v>1</v>
      </c>
      <c r="T119" s="558" t="b">
        <v>0</v>
      </c>
      <c r="U119" s="558" t="b">
        <v>0</v>
      </c>
      <c r="V119" s="558"/>
      <c r="W119" s="558"/>
      <c r="X119" s="558"/>
      <c r="Y119" s="558"/>
      <c r="Z119" s="558"/>
      <c r="AA119" s="558"/>
      <c r="AB119" s="558"/>
      <c r="AC119" s="558" t="b">
        <v>1</v>
      </c>
      <c r="AD119" s="558" t="b">
        <v>1</v>
      </c>
      <c r="AE119" s="558" t="b">
        <v>1</v>
      </c>
      <c r="AF119" s="558" t="b">
        <v>1</v>
      </c>
      <c r="AG119" s="558" t="b">
        <v>1</v>
      </c>
      <c r="AH119" s="558" t="b">
        <v>1</v>
      </c>
      <c r="AI119" s="558" t="b">
        <v>1</v>
      </c>
      <c r="AJ119" s="558"/>
      <c r="AK119" s="558" t="b">
        <v>0</v>
      </c>
      <c r="AL119" s="558"/>
      <c r="AM119" s="558"/>
      <c r="AN119" s="558"/>
      <c r="AO119" s="558"/>
      <c r="AP119" s="558"/>
      <c r="AQ119" s="558"/>
      <c r="AR119" s="558"/>
      <c r="AS119" s="558"/>
      <c r="AT119" s="558"/>
      <c r="AU119" s="558"/>
      <c r="AV119" s="558"/>
      <c r="AW119" s="558"/>
      <c r="AX119" s="558"/>
      <c r="AY119" s="558"/>
      <c r="AZ119" s="566"/>
      <c r="BA119" s="465" t="str">
        <f>BA117&amp;" "&amp;$AZ118&amp;" trials (if complete)"</f>
        <v>FS_Opt_TemplateExperiment 21 trials (if complete)</v>
      </c>
      <c r="BB119" s="8"/>
      <c r="BC119" s="18"/>
      <c r="BD119" s="525"/>
      <c r="BE119" s="525"/>
      <c r="BF119" s="525"/>
      <c r="BG119" s="525"/>
      <c r="BH119" s="525"/>
      <c r="BI119" s="525"/>
      <c r="BJ119" s="525"/>
      <c r="BK119" s="525"/>
      <c r="BL119" s="525"/>
      <c r="BM119" s="18"/>
      <c r="BN119" s="525"/>
      <c r="BO119" s="525"/>
      <c r="BP119" s="525"/>
      <c r="BQ119" s="525"/>
      <c r="BR119" s="525"/>
      <c r="BS119" s="525"/>
      <c r="BT119" s="525"/>
      <c r="BU119" s="525"/>
      <c r="BV119" s="525"/>
      <c r="BW119" s="525"/>
      <c r="BX119" s="525"/>
      <c r="BY119" s="525"/>
      <c r="BZ119" s="525"/>
      <c r="CA119" s="525"/>
      <c r="CB119" s="525"/>
      <c r="CC119" s="525"/>
      <c r="CD119" s="525"/>
      <c r="CE119" s="525"/>
      <c r="CF119" s="18"/>
      <c r="CG119" s="525"/>
      <c r="CH119" s="525"/>
      <c r="CI119" s="525"/>
      <c r="CJ119" s="525"/>
      <c r="CK119" s="525"/>
      <c r="CL119" s="525"/>
      <c r="CM119" s="525"/>
      <c r="CN119" s="525"/>
      <c r="CO119" s="525"/>
      <c r="CP119" s="525"/>
      <c r="CQ119" s="525"/>
      <c r="CR119" s="525"/>
      <c r="CS119" s="525"/>
      <c r="CT119" s="525"/>
      <c r="CU119" s="525"/>
      <c r="CV119" s="525"/>
      <c r="CW119" s="525"/>
      <c r="CX119" s="525"/>
      <c r="CY119" s="525"/>
      <c r="CZ119" s="525"/>
      <c r="DA119" s="525"/>
      <c r="DB119" s="525"/>
      <c r="DC119" s="18"/>
      <c r="DD119" s="525"/>
      <c r="DE119" s="525"/>
      <c r="DF119" s="525"/>
      <c r="DG119" s="525"/>
      <c r="DH119" s="542"/>
      <c r="DI119" s="525"/>
      <c r="DJ119" s="525"/>
      <c r="DK119" s="525"/>
      <c r="DL119" s="525"/>
      <c r="DM119" s="525"/>
      <c r="DN119" s="525"/>
      <c r="DO119" s="525"/>
      <c r="DP119" s="525"/>
      <c r="DQ119" s="525"/>
      <c r="DR119" s="525"/>
      <c r="DS119" s="525"/>
      <c r="DT119" s="525"/>
      <c r="DU119" s="525"/>
      <c r="DV119" s="525"/>
      <c r="DW119" s="525"/>
      <c r="DX119" s="525"/>
      <c r="DY119" s="525"/>
      <c r="DZ119" s="525"/>
      <c r="EA119" s="525"/>
      <c r="EB119" s="525"/>
      <c r="EC119" s="525"/>
      <c r="ED119" s="525"/>
      <c r="EE119" s="525"/>
      <c r="EF119" s="525"/>
      <c r="EG119" s="525"/>
      <c r="EH119" s="525"/>
      <c r="EI119" s="525"/>
      <c r="EJ119" s="525"/>
      <c r="EK119" s="525"/>
      <c r="EL119" s="525"/>
      <c r="EM119" s="525"/>
      <c r="EN119" s="525"/>
      <c r="EO119" s="525"/>
      <c r="EP119" s="525"/>
      <c r="EQ119" s="525"/>
      <c r="ER119" s="525"/>
      <c r="ES119" s="525"/>
      <c r="ET119" s="525"/>
      <c r="EU119" s="525"/>
      <c r="EV119" s="525"/>
      <c r="EW119" s="525"/>
      <c r="EX119" s="525"/>
      <c r="EY119" s="525"/>
      <c r="EZ119" s="525"/>
      <c r="FA119" s="525"/>
      <c r="FB119" s="525"/>
      <c r="FC119" s="525"/>
      <c r="FD119" s="525"/>
      <c r="FE119" s="525"/>
      <c r="FF119" s="525"/>
      <c r="FG119" s="525"/>
      <c r="FH119" s="525"/>
      <c r="FI119" s="525"/>
      <c r="FJ119" s="525"/>
      <c r="FK119" s="525"/>
      <c r="FL119" s="525"/>
      <c r="FM119" s="525"/>
      <c r="FN119" s="525"/>
      <c r="FO119" s="525"/>
      <c r="FP119" s="525"/>
      <c r="FQ119" s="525"/>
      <c r="FR119" s="525"/>
      <c r="FS119" s="525"/>
      <c r="FT119" s="525"/>
      <c r="FU119" s="525"/>
      <c r="FV119" s="525"/>
      <c r="FW119" s="525"/>
      <c r="FX119" s="525"/>
      <c r="FY119" s="525"/>
      <c r="FZ119" s="525"/>
      <c r="GA119" s="525"/>
      <c r="GB119" s="525"/>
      <c r="GC119" s="525"/>
      <c r="GD119" s="525"/>
      <c r="GE119" s="525"/>
      <c r="GF119" s="525"/>
      <c r="GG119" s="525"/>
      <c r="GH119" s="525"/>
      <c r="GI119" s="525"/>
      <c r="GJ119" s="525"/>
      <c r="GK119" s="525"/>
      <c r="GL119" s="525"/>
      <c r="GM119" s="525"/>
      <c r="GN119" s="525"/>
      <c r="GO119" s="525"/>
      <c r="GP119" s="525"/>
      <c r="GQ119" s="525"/>
      <c r="GR119" s="525"/>
      <c r="GS119" s="525"/>
      <c r="GT119" s="525"/>
      <c r="GU119" s="525"/>
      <c r="GV119" s="525"/>
      <c r="GW119" s="525"/>
      <c r="GX119" s="18"/>
      <c r="GY119" s="525"/>
      <c r="GZ119" s="525"/>
      <c r="HA119" s="525"/>
      <c r="HB119" s="525"/>
      <c r="HC119" s="525"/>
      <c r="HD119" s="525"/>
      <c r="HE119" s="525"/>
      <c r="HF119" s="525"/>
      <c r="HG119" s="525"/>
      <c r="HH119" s="525"/>
      <c r="HI119" s="525"/>
      <c r="HJ119" s="525"/>
      <c r="HK119" s="525"/>
      <c r="HL119" s="525"/>
      <c r="HM119" s="525"/>
      <c r="HN119" s="525"/>
      <c r="HO119" s="525"/>
      <c r="HP119" s="525"/>
      <c r="HQ119" s="525"/>
      <c r="HR119" s="525"/>
      <c r="HS119" s="525"/>
      <c r="HT119" s="525"/>
      <c r="HU119" s="525"/>
      <c r="HV119" s="525"/>
      <c r="HW119" s="525"/>
      <c r="HX119" s="525"/>
      <c r="HY119" s="525"/>
      <c r="HZ119" s="525"/>
      <c r="IA119" s="525"/>
      <c r="IB119" s="525"/>
      <c r="IC119" s="525"/>
      <c r="ID119" s="525"/>
      <c r="IE119" s="525"/>
      <c r="IF119" s="525"/>
      <c r="IG119" s="525"/>
      <c r="IH119" s="525"/>
      <c r="II119" s="525"/>
      <c r="IJ119" s="525"/>
      <c r="IK119" s="525"/>
      <c r="IL119" s="525"/>
      <c r="IM119" s="525"/>
      <c r="IN119" s="525"/>
      <c r="IO119" s="525"/>
      <c r="IP119" s="525"/>
      <c r="IQ119" s="18"/>
      <c r="IR119" s="525"/>
      <c r="IS119" s="525"/>
      <c r="IT119" s="525"/>
      <c r="IU119" s="525"/>
      <c r="IV119" s="525"/>
      <c r="IW119" s="525"/>
      <c r="IX119" s="525"/>
      <c r="IY119" s="525"/>
      <c r="IZ119" s="525"/>
      <c r="JA119" s="525"/>
      <c r="JB119" s="525"/>
      <c r="JC119" s="525"/>
      <c r="JD119" s="525"/>
      <c r="JE119" s="525"/>
      <c r="JF119" s="525"/>
      <c r="JG119" s="525"/>
      <c r="JH119" s="525"/>
      <c r="JI119" s="525"/>
      <c r="JJ119" s="525"/>
      <c r="JK119" s="525"/>
      <c r="JL119" s="525"/>
      <c r="JM119" s="525"/>
      <c r="JN119" s="525"/>
      <c r="JO119" s="525"/>
      <c r="JP119" s="525"/>
      <c r="JQ119" s="525"/>
      <c r="JR119" s="525"/>
      <c r="JS119" s="525"/>
      <c r="JT119" s="525"/>
      <c r="JU119" s="525"/>
      <c r="JV119" s="525"/>
      <c r="JW119" s="525"/>
      <c r="JX119" s="525"/>
      <c r="JY119" s="525"/>
      <c r="JZ119" s="525"/>
      <c r="KA119" s="525"/>
      <c r="KB119" s="525"/>
      <c r="KC119" s="525"/>
      <c r="KD119" s="525"/>
      <c r="KE119" s="525"/>
      <c r="KF119" s="525"/>
      <c r="KG119" s="525"/>
      <c r="KH119" s="525"/>
      <c r="KI119" s="525"/>
      <c r="KJ119" s="525"/>
      <c r="KK119" s="525"/>
      <c r="KL119" s="525"/>
      <c r="KM119" s="525"/>
      <c r="KN119" s="525"/>
      <c r="KO119" s="525"/>
      <c r="KP119" s="525"/>
      <c r="KQ119" s="525"/>
      <c r="KR119" s="525"/>
      <c r="KS119" s="525"/>
      <c r="KT119" s="525"/>
      <c r="KU119" s="525"/>
      <c r="KV119" s="525"/>
      <c r="KW119" s="525"/>
      <c r="KX119" s="525"/>
      <c r="KY119" s="525"/>
      <c r="KZ119" s="525"/>
      <c r="LA119" s="525"/>
      <c r="LB119" s="525"/>
      <c r="LC119" s="525"/>
      <c r="LD119" s="525"/>
      <c r="LE119" s="525"/>
      <c r="LF119" s="525"/>
      <c r="LG119" s="525"/>
      <c r="LH119" s="525"/>
      <c r="LI119" s="525"/>
      <c r="LJ119" s="525"/>
      <c r="LK119" s="525"/>
      <c r="LL119" s="525"/>
      <c r="LM119" s="525"/>
      <c r="LN119" s="525"/>
      <c r="LO119" s="525"/>
      <c r="LP119" s="525"/>
      <c r="LQ119" s="525"/>
      <c r="LR119" s="525"/>
      <c r="LS119" s="525"/>
      <c r="LT119" s="525"/>
      <c r="LU119" s="525"/>
      <c r="LV119" s="525"/>
      <c r="LW119" s="525"/>
      <c r="LX119" s="525"/>
      <c r="LY119" s="525"/>
      <c r="LZ119" s="525"/>
      <c r="MA119" s="525"/>
      <c r="MB119" s="525"/>
      <c r="MC119" s="525"/>
      <c r="MD119" s="525"/>
      <c r="ME119" s="525"/>
      <c r="MF119" s="525"/>
      <c r="MG119" s="525"/>
      <c r="MH119" s="525"/>
      <c r="MI119" s="525"/>
      <c r="MJ119" s="525"/>
      <c r="MK119" s="525"/>
      <c r="ML119" s="525"/>
      <c r="MM119" s="525"/>
      <c r="MN119" s="525"/>
      <c r="MO119" s="525"/>
      <c r="MP119" s="525"/>
      <c r="MQ119" s="525"/>
      <c r="MR119" s="525"/>
      <c r="MS119" s="525"/>
      <c r="MT119" s="525"/>
      <c r="MU119" s="525"/>
      <c r="MV119" s="525"/>
      <c r="MW119" s="525"/>
      <c r="MX119" s="525"/>
      <c r="MY119" s="525"/>
      <c r="MZ119" s="525"/>
      <c r="NA119" s="525"/>
      <c r="NB119" s="525"/>
      <c r="NC119" s="525"/>
      <c r="ND119" s="525"/>
      <c r="NE119" s="525"/>
      <c r="NF119" s="525"/>
      <c r="NG119" s="525"/>
      <c r="NH119" s="525"/>
      <c r="NI119" s="525"/>
      <c r="NJ119" s="525"/>
      <c r="NK119" s="525"/>
      <c r="NL119" s="525"/>
      <c r="NM119" s="525"/>
      <c r="NN119" s="525"/>
      <c r="NO119" s="525"/>
      <c r="NP119" s="525"/>
      <c r="NQ119" s="525"/>
      <c r="NR119" s="525"/>
      <c r="NS119" s="525"/>
      <c r="NT119" s="525"/>
      <c r="NU119" s="525"/>
      <c r="NV119" s="525"/>
      <c r="NW119" s="525"/>
      <c r="NX119" s="525"/>
      <c r="NY119" s="525"/>
      <c r="NZ119" s="525"/>
      <c r="OA119" s="525"/>
      <c r="OB119" s="525"/>
      <c r="OC119" s="525"/>
      <c r="OD119" s="525"/>
      <c r="OE119" s="525"/>
      <c r="OF119" s="525"/>
      <c r="OG119" s="525"/>
      <c r="OH119" s="525"/>
      <c r="OI119" s="525"/>
      <c r="OJ119" s="525"/>
      <c r="OK119" s="525"/>
      <c r="OL119" s="525"/>
      <c r="OM119" s="525"/>
      <c r="ON119" s="525"/>
      <c r="OO119" s="525"/>
      <c r="OP119" s="525"/>
      <c r="OQ119" s="525"/>
      <c r="OR119" s="525"/>
      <c r="OS119" s="525"/>
      <c r="OT119" s="525"/>
      <c r="OU119" s="525"/>
      <c r="OV119" s="525"/>
      <c r="OW119" s="525"/>
      <c r="OX119" s="525"/>
      <c r="OY119" s="525"/>
      <c r="OZ119" s="525"/>
      <c r="PA119" s="525"/>
      <c r="PB119" s="525"/>
      <c r="PC119" s="525"/>
      <c r="PD119" s="525"/>
      <c r="PE119" s="525"/>
      <c r="PF119" s="525"/>
      <c r="PG119" s="525"/>
      <c r="PH119" s="525"/>
      <c r="PI119" s="525"/>
      <c r="PJ119" s="525"/>
      <c r="PK119" s="525"/>
      <c r="PL119" s="525"/>
      <c r="PM119" s="525"/>
      <c r="PN119" s="525"/>
      <c r="PO119" s="525"/>
      <c r="PP119" s="525"/>
      <c r="PQ119" s="525"/>
      <c r="PR119" s="525"/>
      <c r="PS119" s="525"/>
      <c r="PT119" s="525"/>
      <c r="PU119" s="525"/>
      <c r="PV119" s="525"/>
      <c r="PW119" s="525"/>
      <c r="PX119" s="525"/>
      <c r="PY119" s="525"/>
      <c r="PZ119" s="525"/>
      <c r="QA119" s="525"/>
      <c r="QB119" s="525"/>
      <c r="QC119" s="525"/>
      <c r="QD119" s="525"/>
      <c r="QE119" s="525"/>
      <c r="QF119" s="525"/>
      <c r="QG119" s="525"/>
      <c r="QH119" s="525"/>
      <c r="QI119" s="525"/>
      <c r="QJ119" s="525"/>
      <c r="QK119" s="525"/>
      <c r="QL119" s="525"/>
      <c r="QM119" s="525"/>
      <c r="QN119" s="525"/>
      <c r="QO119" s="525"/>
      <c r="QP119" s="525"/>
      <c r="QQ119" s="525"/>
      <c r="QR119" s="525"/>
      <c r="QS119" s="525"/>
      <c r="QT119" s="525"/>
      <c r="QU119" s="525"/>
      <c r="QV119" s="525"/>
      <c r="QW119" s="525"/>
      <c r="QX119" s="525"/>
      <c r="QY119" s="525"/>
      <c r="QZ119" s="525"/>
      <c r="RA119" s="525"/>
      <c r="RB119" s="525"/>
      <c r="RC119" s="525"/>
      <c r="RD119" s="525"/>
      <c r="RE119" s="525"/>
      <c r="RF119" s="525"/>
      <c r="RG119" s="525"/>
      <c r="RH119" s="525"/>
      <c r="RI119" s="525"/>
      <c r="RJ119" s="525"/>
      <c r="RK119" s="525"/>
      <c r="RL119" s="525"/>
      <c r="RM119" s="525"/>
      <c r="RN119" s="525"/>
      <c r="RO119" s="525"/>
      <c r="RP119" s="525"/>
      <c r="RQ119" s="525"/>
      <c r="RR119" s="525"/>
      <c r="RS119" s="525"/>
      <c r="RT119" s="525"/>
      <c r="RU119" s="525"/>
      <c r="RV119" s="525"/>
      <c r="RW119" s="525"/>
      <c r="RX119" s="525"/>
      <c r="RY119" s="525"/>
      <c r="RZ119" s="525"/>
      <c r="SA119" s="525"/>
      <c r="SB119" s="525"/>
      <c r="SC119" s="525"/>
      <c r="SD119" s="525"/>
      <c r="SE119" s="525"/>
      <c r="SF119" s="525"/>
      <c r="SG119" s="525"/>
      <c r="SH119" s="525"/>
      <c r="SI119" s="525"/>
      <c r="SJ119" s="525"/>
      <c r="SK119" s="525"/>
      <c r="SL119" s="525"/>
      <c r="SM119" s="525"/>
      <c r="SN119" s="525"/>
      <c r="SO119" s="525"/>
      <c r="SP119" s="525"/>
      <c r="SQ119" s="525"/>
      <c r="SR119" s="525"/>
      <c r="SS119" s="525"/>
      <c r="ST119" s="525"/>
      <c r="SU119" s="525"/>
      <c r="SV119" s="525"/>
      <c r="SW119" s="525"/>
      <c r="SX119" s="525"/>
      <c r="SY119" s="525"/>
      <c r="SZ119" s="525"/>
      <c r="TA119" s="525"/>
      <c r="TB119" s="525"/>
      <c r="TC119" s="525"/>
      <c r="TD119" s="525"/>
      <c r="TE119" s="525"/>
      <c r="TF119" s="525"/>
      <c r="TG119" s="525"/>
      <c r="TH119" s="525"/>
      <c r="TI119" s="525"/>
      <c r="TJ119" s="525"/>
      <c r="TK119" s="525"/>
      <c r="TL119" s="525"/>
      <c r="TM119" s="525"/>
      <c r="TN119" s="525"/>
      <c r="TO119" s="525"/>
      <c r="TP119" s="525"/>
      <c r="TQ119" s="525"/>
      <c r="TR119" s="525"/>
      <c r="TS119" s="525"/>
      <c r="TT119" s="525"/>
      <c r="TU119" s="525"/>
      <c r="TV119" s="525"/>
      <c r="TW119" s="525"/>
      <c r="TX119" s="525"/>
      <c r="TY119" s="525"/>
      <c r="TZ119" s="525"/>
      <c r="UA119" s="525"/>
      <c r="UB119" s="525"/>
      <c r="UC119" s="525"/>
      <c r="UD119" s="525"/>
      <c r="UE119" s="525"/>
      <c r="UF119" s="525"/>
      <c r="UG119" s="525"/>
      <c r="UH119" s="525"/>
      <c r="UI119" s="525"/>
      <c r="UJ119" s="525"/>
      <c r="UK119" s="525"/>
      <c r="UL119" s="525"/>
      <c r="UM119" s="525"/>
      <c r="UN119" s="525"/>
      <c r="UO119" s="525"/>
      <c r="UP119" s="525"/>
      <c r="UQ119" s="525"/>
      <c r="UR119" s="525"/>
      <c r="US119" s="525"/>
      <c r="UT119" s="525"/>
      <c r="UU119" s="525"/>
      <c r="UV119" s="525"/>
      <c r="UW119" s="525"/>
      <c r="UX119" s="525"/>
      <c r="UY119" s="525"/>
      <c r="UZ119" s="525"/>
      <c r="VA119" s="525"/>
      <c r="VB119" s="525"/>
      <c r="VC119" s="525"/>
      <c r="VD119" s="525"/>
      <c r="VE119" s="525"/>
      <c r="VF119" s="525"/>
      <c r="VG119" s="525"/>
      <c r="VH119" s="525"/>
      <c r="VI119" s="525"/>
      <c r="VJ119" s="525"/>
      <c r="VK119" s="525"/>
      <c r="VL119" s="525"/>
      <c r="VM119" s="525"/>
      <c r="VN119" s="525"/>
      <c r="VO119" s="525"/>
      <c r="VP119" s="525"/>
      <c r="VQ119" s="525"/>
      <c r="VR119" s="525"/>
      <c r="VS119" s="525"/>
      <c r="VT119" s="525"/>
      <c r="VU119" s="525"/>
      <c r="VV119" s="525"/>
      <c r="VW119" s="525"/>
      <c r="VX119" s="525"/>
      <c r="VY119" s="525"/>
      <c r="VZ119" s="525"/>
      <c r="WA119" s="525"/>
      <c r="WB119" s="525"/>
      <c r="WC119" s="525"/>
      <c r="WD119" s="525"/>
      <c r="WE119" s="525"/>
      <c r="WF119" s="525"/>
      <c r="WG119" s="525"/>
      <c r="WH119" s="525"/>
      <c r="WI119" s="525"/>
      <c r="WJ119" s="525"/>
      <c r="WK119" s="525"/>
      <c r="WL119" s="525"/>
      <c r="WM119" s="525"/>
      <c r="WN119" s="525"/>
      <c r="WO119" s="525"/>
      <c r="WP119" s="525"/>
      <c r="WQ119" s="525"/>
      <c r="WR119" s="525"/>
      <c r="WS119" s="525"/>
      <c r="WT119" s="18"/>
      <c r="WU119" s="525"/>
      <c r="WV119" s="525"/>
      <c r="WW119" s="525"/>
      <c r="WX119" s="525"/>
      <c r="WY119" s="525"/>
      <c r="WZ119" s="525"/>
      <c r="XA119" s="525"/>
      <c r="XB119" s="525"/>
      <c r="XC119" s="525"/>
      <c r="XD119" s="525"/>
      <c r="XE119" s="525"/>
      <c r="XF119" s="525"/>
      <c r="XG119" s="525"/>
      <c r="XH119" s="525"/>
      <c r="XI119" s="525"/>
      <c r="XJ119" s="525"/>
      <c r="XK119" s="525"/>
      <c r="XL119" s="525"/>
      <c r="XM119" s="525"/>
      <c r="XN119" s="18"/>
      <c r="XO119" s="525"/>
      <c r="XP119" s="525"/>
      <c r="XQ119" s="525"/>
      <c r="XR119" s="525"/>
      <c r="XS119" s="525"/>
      <c r="XT119" s="525"/>
      <c r="XU119" s="525"/>
      <c r="XV119" s="525"/>
      <c r="XW119" s="525"/>
      <c r="XX119" s="525"/>
      <c r="XY119" s="525"/>
      <c r="XZ119" s="525"/>
      <c r="YA119" s="525"/>
      <c r="YB119" s="525"/>
      <c r="YC119" s="525"/>
      <c r="YD119" s="525"/>
      <c r="YE119" s="525"/>
      <c r="YF119" s="525"/>
      <c r="YG119" s="525"/>
      <c r="YH119" s="525"/>
      <c r="YI119" s="525"/>
      <c r="YJ119" s="525"/>
      <c r="YK119" s="525"/>
      <c r="YL119" s="525"/>
      <c r="YM119" s="525"/>
      <c r="YN119" s="525"/>
      <c r="YO119" s="525"/>
      <c r="YP119" s="18"/>
      <c r="YQ119" s="525"/>
      <c r="YR119" s="525"/>
      <c r="YS119" s="525"/>
      <c r="YT119" s="525"/>
      <c r="YU119" s="525"/>
      <c r="YV119" s="525"/>
      <c r="YW119" s="525"/>
      <c r="YX119" s="525"/>
      <c r="YY119" s="525"/>
      <c r="YZ119" s="525"/>
      <c r="ZA119" s="525"/>
      <c r="ZB119" s="525"/>
      <c r="ZC119" s="525"/>
      <c r="ZD119" s="18"/>
      <c r="ZE119" s="525"/>
      <c r="ZF119" s="18"/>
      <c r="ZG119" s="525"/>
      <c r="ZH119" s="525"/>
      <c r="ZI119" s="525"/>
      <c r="ZJ119" s="525"/>
      <c r="ZK119" s="525"/>
      <c r="ZL119" s="525"/>
      <c r="ZM119" s="542"/>
      <c r="ZN119" s="542"/>
      <c r="ZO119" s="525"/>
      <c r="ZP119" s="525"/>
      <c r="ZQ119" s="525"/>
      <c r="ZR119" s="525"/>
      <c r="ZS119" s="525"/>
      <c r="ZT119" s="525"/>
      <c r="ZU119" s="525"/>
      <c r="ZV119" s="525"/>
      <c r="ZW119" s="525"/>
      <c r="ZX119" s="525"/>
      <c r="ZY119" s="525"/>
      <c r="ZZ119" s="525"/>
      <c r="AAA119" s="525"/>
      <c r="AAB119" s="525"/>
      <c r="AAC119" s="525"/>
      <c r="AAD119" s="525"/>
      <c r="AAE119" s="525"/>
      <c r="AAF119" s="525"/>
      <c r="AAG119" s="525"/>
      <c r="AAH119" s="525"/>
      <c r="AAI119" s="525"/>
      <c r="AAJ119" s="525"/>
      <c r="AAK119" s="525"/>
      <c r="AAL119" s="525"/>
      <c r="AAM119" s="525"/>
      <c r="AAN119" s="525"/>
      <c r="AAO119" s="525"/>
      <c r="AAP119" s="525"/>
      <c r="AAQ119" s="525"/>
      <c r="AAR119" s="525"/>
      <c r="AAS119" s="525"/>
      <c r="AAT119" s="525"/>
      <c r="AAU119" s="525"/>
      <c r="AAV119" s="525"/>
      <c r="AAW119" s="525"/>
      <c r="AAX119" s="525"/>
      <c r="AAY119" s="525"/>
      <c r="AAZ119" s="525"/>
      <c r="ABA119" s="525"/>
      <c r="ABB119" s="525"/>
      <c r="ABC119" s="525"/>
      <c r="ABD119" s="525"/>
      <c r="ABE119" s="525"/>
      <c r="ABF119" s="525"/>
      <c r="ABG119" s="525"/>
      <c r="ABH119" s="525"/>
      <c r="ABI119" s="525"/>
      <c r="ABJ119" s="525"/>
      <c r="ABK119" s="18"/>
      <c r="ABL119" s="525"/>
      <c r="ABM119" s="525"/>
      <c r="ABN119" s="525"/>
      <c r="ABO119" s="525"/>
      <c r="ABP119" s="525"/>
      <c r="ABQ119" s="525"/>
      <c r="ABR119" s="525"/>
      <c r="ABS119" s="525"/>
      <c r="ABT119" s="525"/>
      <c r="ABU119" s="525"/>
      <c r="ABV119" s="525"/>
      <c r="ABW119" s="525"/>
      <c r="ABX119" s="525"/>
      <c r="ABY119" s="525"/>
      <c r="ABZ119" s="525"/>
      <c r="ACA119" s="525"/>
      <c r="ACB119" s="525"/>
      <c r="ACC119" s="525"/>
      <c r="ACD119" s="525"/>
      <c r="ACE119" s="525"/>
      <c r="ACF119" s="525"/>
      <c r="ACG119" s="525"/>
      <c r="ACH119" s="525"/>
      <c r="ACI119" s="525"/>
      <c r="ACJ119" s="525"/>
      <c r="ACK119" s="525"/>
      <c r="ACL119" s="525"/>
      <c r="ACM119" s="525"/>
      <c r="ACN119" s="525"/>
      <c r="ACO119" s="525"/>
      <c r="ACP119" s="525"/>
      <c r="ACQ119" s="525"/>
      <c r="ACR119" s="525"/>
      <c r="ACS119" s="525"/>
      <c r="ACT119" s="525"/>
      <c r="ACU119" s="525"/>
      <c r="ACV119" s="525"/>
      <c r="ACW119" s="525"/>
      <c r="ACX119" s="525"/>
      <c r="ACY119" s="525"/>
      <c r="ACZ119" s="525"/>
      <c r="ADA119" s="525"/>
      <c r="ADB119" s="525"/>
      <c r="ADC119" s="525"/>
      <c r="ADD119" s="525"/>
      <c r="ADE119" s="525"/>
      <c r="ADF119" s="525"/>
      <c r="ADG119" s="525"/>
      <c r="ADH119" s="525"/>
      <c r="ADI119" s="525"/>
      <c r="ADJ119" s="525"/>
      <c r="ADK119" s="525"/>
      <c r="ADL119" s="525"/>
      <c r="ADM119" s="525"/>
      <c r="ADN119" s="525"/>
      <c r="ADO119" s="525"/>
      <c r="ADP119" s="525"/>
      <c r="ADQ119" s="525"/>
      <c r="ADR119" s="525"/>
      <c r="ADS119" s="525"/>
      <c r="ADT119" s="525"/>
      <c r="ADU119" s="525"/>
      <c r="ADV119" s="525"/>
      <c r="ADW119" s="525"/>
      <c r="ADX119" s="525"/>
      <c r="ADY119" s="525"/>
      <c r="ADZ119" s="525"/>
      <c r="AEA119" s="525"/>
      <c r="AEB119" s="525"/>
      <c r="AEC119" s="525"/>
      <c r="AED119" s="525"/>
      <c r="AEE119" s="525"/>
      <c r="AEF119" s="525"/>
      <c r="AEG119" s="525"/>
      <c r="AEH119" s="525"/>
      <c r="AEI119" s="525"/>
      <c r="AEJ119" s="525"/>
      <c r="AEK119" s="525"/>
      <c r="AEL119" s="525"/>
      <c r="AEM119" s="525"/>
      <c r="AEN119" s="525"/>
      <c r="AEO119" s="525"/>
      <c r="AEP119" s="525"/>
      <c r="AEQ119" s="525"/>
      <c r="AER119" s="525"/>
      <c r="AES119" s="525"/>
      <c r="AET119" s="525"/>
      <c r="AEU119" s="525"/>
      <c r="AEV119" s="525"/>
      <c r="AEW119" s="525"/>
      <c r="AEX119" s="525"/>
      <c r="AEY119" s="483">
        <v>0</v>
      </c>
    </row>
    <row r="120" spans="1:831" outlineLevel="2">
      <c r="A120" s="18">
        <f t="shared" si="221"/>
        <v>107</v>
      </c>
      <c r="B120" s="18"/>
      <c r="C120" s="12"/>
      <c r="D120" s="12"/>
      <c r="E120" t="b">
        <v>0</v>
      </c>
      <c r="H120" s="25" t="s">
        <v>2302</v>
      </c>
      <c r="I120" s="110"/>
      <c r="J120" s="110"/>
      <c r="K120" s="110"/>
      <c r="L120" s="110"/>
      <c r="M120" s="110"/>
      <c r="N120" s="213">
        <v>1</v>
      </c>
      <c r="O120" s="213">
        <v>9</v>
      </c>
      <c r="P120" s="213">
        <v>1</v>
      </c>
      <c r="Q120" s="213">
        <v>1</v>
      </c>
      <c r="R120" s="213">
        <v>1</v>
      </c>
      <c r="S120" s="213">
        <v>1</v>
      </c>
      <c r="T120" s="213">
        <v>2</v>
      </c>
      <c r="U120" s="213">
        <v>1</v>
      </c>
      <c r="V120" s="110"/>
      <c r="W120" s="110"/>
      <c r="X120" s="110"/>
      <c r="Y120" s="110"/>
      <c r="Z120" s="110"/>
      <c r="AA120" s="110"/>
      <c r="AB120" s="110"/>
      <c r="AC120" s="213">
        <v>1</v>
      </c>
      <c r="AD120" s="213">
        <v>1</v>
      </c>
      <c r="AE120" s="213">
        <v>0</v>
      </c>
      <c r="AF120" s="213">
        <v>0</v>
      </c>
      <c r="AG120" s="213">
        <v>0</v>
      </c>
      <c r="AH120" s="213">
        <v>0</v>
      </c>
      <c r="AI120" s="213">
        <v>2</v>
      </c>
      <c r="AJ120" s="110"/>
      <c r="AK120" s="213">
        <v>2</v>
      </c>
      <c r="AL120" s="110"/>
      <c r="AM120" s="110"/>
      <c r="AN120" s="110"/>
      <c r="AO120" s="110"/>
      <c r="AP120" s="110"/>
      <c r="AQ120" s="110"/>
      <c r="AR120" s="110"/>
      <c r="AS120" s="110"/>
      <c r="AT120" s="110"/>
      <c r="AU120" s="110"/>
      <c r="AV120" s="110"/>
      <c r="AW120" s="110"/>
      <c r="AX120" s="110"/>
      <c r="AY120" s="110"/>
      <c r="AZ120" s="110"/>
      <c r="BA120" s="22"/>
      <c r="BB120" s="8"/>
      <c r="BC120" s="18"/>
      <c r="BD120" s="510"/>
      <c r="BE120" s="510"/>
      <c r="BF120" s="510"/>
      <c r="BG120" s="510"/>
      <c r="BH120" s="510"/>
      <c r="BI120" s="510"/>
      <c r="BJ120" s="510"/>
      <c r="BK120" s="510"/>
      <c r="BL120" s="510"/>
      <c r="BM120" s="18"/>
      <c r="BN120" s="510"/>
      <c r="BO120" s="510"/>
      <c r="BP120" s="510"/>
      <c r="BQ120" s="510"/>
      <c r="BR120" s="510"/>
      <c r="BS120" s="510"/>
      <c r="BT120" s="510"/>
      <c r="BU120" s="510"/>
      <c r="BV120" s="510"/>
      <c r="BW120" s="510"/>
      <c r="BX120" s="510"/>
      <c r="BY120" s="510"/>
      <c r="BZ120" s="510"/>
      <c r="CA120" s="510"/>
      <c r="CB120" s="510"/>
      <c r="CC120" s="510"/>
      <c r="CD120" s="510"/>
      <c r="CE120" s="510"/>
      <c r="CF120" s="18"/>
      <c r="CG120" s="510"/>
      <c r="CH120" s="510"/>
      <c r="CI120" s="510"/>
      <c r="CJ120" s="510"/>
      <c r="CK120" s="510"/>
      <c r="CL120" s="510"/>
      <c r="CM120" s="510"/>
      <c r="CN120" s="510"/>
      <c r="CO120" s="510"/>
      <c r="CP120" s="510"/>
      <c r="CQ120" s="510"/>
      <c r="CR120" s="510"/>
      <c r="CS120" s="510"/>
      <c r="CT120" s="510"/>
      <c r="CU120" s="510"/>
      <c r="CV120" s="510"/>
      <c r="CW120" s="510"/>
      <c r="CX120" s="510"/>
      <c r="CY120" s="510"/>
      <c r="CZ120" s="510"/>
      <c r="DA120" s="510"/>
      <c r="DB120" s="510"/>
      <c r="DC120" s="18"/>
      <c r="DD120" s="510"/>
      <c r="DE120" s="510"/>
      <c r="DF120" s="510"/>
      <c r="DG120" s="512"/>
      <c r="DH120" s="511"/>
      <c r="DI120" s="510"/>
      <c r="DJ120" s="510"/>
      <c r="DK120" s="510"/>
      <c r="DL120" s="510"/>
      <c r="DM120" s="510"/>
      <c r="DN120" s="510"/>
      <c r="DO120" s="510"/>
      <c r="DP120" s="510"/>
      <c r="DQ120" s="510"/>
      <c r="DR120" s="510"/>
      <c r="DS120" s="510"/>
      <c r="DT120" s="510"/>
      <c r="DU120" s="510"/>
      <c r="DV120" s="510"/>
      <c r="DW120" s="510"/>
      <c r="DX120" s="510"/>
      <c r="DY120" s="510"/>
      <c r="DZ120" s="510"/>
      <c r="EA120" s="510"/>
      <c r="EB120" s="510"/>
      <c r="EC120" s="510"/>
      <c r="ED120" s="510"/>
      <c r="EE120" s="510"/>
      <c r="EF120" s="510"/>
      <c r="EG120" s="510"/>
      <c r="EH120" s="510"/>
      <c r="EI120" s="510"/>
      <c r="EJ120" s="510"/>
      <c r="EK120" s="510"/>
      <c r="EL120" s="510"/>
      <c r="EM120" s="510"/>
      <c r="EN120" s="510"/>
      <c r="EO120" s="510"/>
      <c r="EP120" s="510"/>
      <c r="EQ120" s="510"/>
      <c r="ER120" s="510"/>
      <c r="ES120" s="510"/>
      <c r="ET120" s="510"/>
      <c r="EU120" s="510"/>
      <c r="EV120" s="510"/>
      <c r="EW120" s="510"/>
      <c r="EX120" s="510"/>
      <c r="EY120" s="510"/>
      <c r="EZ120" s="510"/>
      <c r="FA120" s="510"/>
      <c r="FB120" s="510"/>
      <c r="FC120" s="510"/>
      <c r="FD120" s="510"/>
      <c r="FE120" s="510"/>
      <c r="FF120" s="510"/>
      <c r="FG120" s="510"/>
      <c r="FH120" s="510"/>
      <c r="FI120" s="510"/>
      <c r="FJ120" s="510"/>
      <c r="FK120" s="510"/>
      <c r="FL120" s="510"/>
      <c r="FM120" s="510"/>
      <c r="FN120" s="510"/>
      <c r="FO120" s="510"/>
      <c r="FP120" s="510"/>
      <c r="FQ120" s="510"/>
      <c r="FR120" s="510"/>
      <c r="FS120" s="510"/>
      <c r="FT120" s="510"/>
      <c r="FU120" s="510"/>
      <c r="FV120" s="510"/>
      <c r="FW120" s="510"/>
      <c r="FX120" s="510"/>
      <c r="FY120" s="510"/>
      <c r="FZ120" s="510"/>
      <c r="GA120" s="510"/>
      <c r="GB120" s="510"/>
      <c r="GC120" s="510"/>
      <c r="GD120" s="510"/>
      <c r="GE120" s="510"/>
      <c r="GF120" s="510"/>
      <c r="GG120" s="510"/>
      <c r="GH120" s="510"/>
      <c r="GI120" s="510"/>
      <c r="GJ120" s="510"/>
      <c r="GK120" s="510"/>
      <c r="GL120" s="510"/>
      <c r="GM120" s="510"/>
      <c r="GN120" s="510"/>
      <c r="GO120" s="510"/>
      <c r="GP120" s="510"/>
      <c r="GQ120" s="510"/>
      <c r="GR120" s="510"/>
      <c r="GS120" s="510"/>
      <c r="GT120" s="510"/>
      <c r="GU120" s="510"/>
      <c r="GV120" s="510"/>
      <c r="GW120" s="510"/>
      <c r="GX120" s="18"/>
      <c r="GY120" s="510"/>
      <c r="GZ120" s="510"/>
      <c r="HA120" s="510"/>
      <c r="HB120" s="510"/>
      <c r="HC120" s="510"/>
      <c r="HD120" s="510"/>
      <c r="HE120" s="510"/>
      <c r="HF120" s="510"/>
      <c r="HG120" s="510"/>
      <c r="HH120" s="510"/>
      <c r="HI120" s="510"/>
      <c r="HJ120" s="510"/>
      <c r="HK120" s="510"/>
      <c r="HL120" s="510"/>
      <c r="HM120" s="510"/>
      <c r="HN120" s="510"/>
      <c r="HO120" s="510"/>
      <c r="HP120" s="510"/>
      <c r="HQ120" s="510"/>
      <c r="HR120" s="510"/>
      <c r="HS120" s="510"/>
      <c r="HT120" s="510"/>
      <c r="HU120" s="510"/>
      <c r="HV120" s="510"/>
      <c r="HW120" s="510"/>
      <c r="HX120" s="510"/>
      <c r="HY120" s="510"/>
      <c r="HZ120" s="510"/>
      <c r="IA120" s="510"/>
      <c r="IB120" s="510"/>
      <c r="IC120" s="510"/>
      <c r="ID120" s="510"/>
      <c r="IE120" s="510"/>
      <c r="IF120" s="510"/>
      <c r="IG120" s="510"/>
      <c r="IH120" s="510"/>
      <c r="II120" s="510"/>
      <c r="IJ120" s="510"/>
      <c r="IK120" s="510"/>
      <c r="IL120" s="510"/>
      <c r="IM120" s="510"/>
      <c r="IN120" s="510"/>
      <c r="IO120" s="510"/>
      <c r="IP120" s="510"/>
      <c r="IQ120" s="18"/>
      <c r="IR120" s="510"/>
      <c r="IS120" s="510"/>
      <c r="IT120" s="510"/>
      <c r="IU120" s="510"/>
      <c r="IV120" s="510"/>
      <c r="IW120" s="510"/>
      <c r="IX120" s="510"/>
      <c r="IY120" s="510"/>
      <c r="IZ120" s="510"/>
      <c r="JA120" s="510"/>
      <c r="JB120" s="510"/>
      <c r="JC120" s="510"/>
      <c r="JD120" s="510"/>
      <c r="JE120" s="510"/>
      <c r="JF120" s="510"/>
      <c r="JG120" s="510"/>
      <c r="JH120" s="510"/>
      <c r="JI120" s="512"/>
      <c r="JJ120" s="510"/>
      <c r="JK120" s="510"/>
      <c r="JL120" s="510"/>
      <c r="JM120" s="510"/>
      <c r="JN120" s="510"/>
      <c r="JO120" s="510"/>
      <c r="JP120" s="510"/>
      <c r="JQ120" s="510"/>
      <c r="JR120" s="510"/>
      <c r="JS120" s="510"/>
      <c r="JT120" s="510"/>
      <c r="JU120" s="510"/>
      <c r="JV120" s="510"/>
      <c r="JW120" s="510"/>
      <c r="JX120" s="510"/>
      <c r="JY120" s="513"/>
      <c r="JZ120" s="513"/>
      <c r="KA120" s="513"/>
      <c r="KB120" s="513"/>
      <c r="KC120" s="513"/>
      <c r="KD120" s="513"/>
      <c r="KE120" s="513"/>
      <c r="KF120" s="513"/>
      <c r="KG120" s="513"/>
      <c r="KH120" s="513"/>
      <c r="KI120" s="513"/>
      <c r="KJ120" s="513"/>
      <c r="KK120" s="513"/>
      <c r="KL120" s="513"/>
      <c r="KM120" s="513"/>
      <c r="KN120" s="513"/>
      <c r="KO120" s="513"/>
      <c r="KP120" s="513"/>
      <c r="KQ120" s="513"/>
      <c r="KR120" s="513"/>
      <c r="KS120" s="513"/>
      <c r="KT120" s="513"/>
      <c r="KU120" s="513"/>
      <c r="KV120" s="513"/>
      <c r="KW120" s="513"/>
      <c r="KX120" s="513"/>
      <c r="KY120" s="513"/>
      <c r="KZ120" s="513"/>
      <c r="LA120" s="513"/>
      <c r="LB120" s="513"/>
      <c r="LC120" s="513"/>
      <c r="LD120" s="513"/>
      <c r="LE120" s="513"/>
      <c r="LF120" s="513"/>
      <c r="LG120" s="513"/>
      <c r="LH120" s="513"/>
      <c r="LI120" s="513"/>
      <c r="LJ120" s="513"/>
      <c r="LK120" s="513"/>
      <c r="LL120" s="513"/>
      <c r="LM120" s="513"/>
      <c r="LN120" s="513"/>
      <c r="LO120" s="513"/>
      <c r="LP120" s="513"/>
      <c r="LQ120" s="513"/>
      <c r="LR120" s="513"/>
      <c r="LS120" s="513"/>
      <c r="LT120" s="513"/>
      <c r="LU120" s="513"/>
      <c r="LV120" s="513"/>
      <c r="LW120" s="513"/>
      <c r="LX120" s="513"/>
      <c r="LY120" s="513"/>
      <c r="LZ120" s="513"/>
      <c r="MA120" s="513"/>
      <c r="MB120" s="513"/>
      <c r="MC120" s="513"/>
      <c r="MD120" s="513"/>
      <c r="ME120" s="513"/>
      <c r="MF120" s="513"/>
      <c r="MG120" s="513"/>
      <c r="MH120" s="513"/>
      <c r="MI120" s="513"/>
      <c r="MJ120" s="513"/>
      <c r="MK120" s="513"/>
      <c r="ML120" s="513"/>
      <c r="MM120" s="513"/>
      <c r="MN120" s="513"/>
      <c r="MO120" s="513"/>
      <c r="MP120" s="513"/>
      <c r="MQ120" s="513"/>
      <c r="MR120" s="513"/>
      <c r="MS120" s="513"/>
      <c r="MT120" s="513"/>
      <c r="MU120" s="513"/>
      <c r="MV120" s="513"/>
      <c r="MW120" s="513"/>
      <c r="MX120" s="513"/>
      <c r="MY120" s="513"/>
      <c r="MZ120" s="513"/>
      <c r="NA120" s="513"/>
      <c r="NB120" s="513"/>
      <c r="NC120" s="513"/>
      <c r="ND120" s="513"/>
      <c r="NE120" s="513"/>
      <c r="NF120" s="513"/>
      <c r="NG120" s="513"/>
      <c r="NH120" s="513"/>
      <c r="NI120" s="513"/>
      <c r="NJ120" s="513"/>
      <c r="NK120" s="513"/>
      <c r="NL120" s="513"/>
      <c r="NM120" s="513"/>
      <c r="NN120" s="513"/>
      <c r="NO120" s="513"/>
      <c r="NP120" s="513"/>
      <c r="NQ120" s="513"/>
      <c r="NR120" s="513"/>
      <c r="NS120" s="513"/>
      <c r="NT120" s="513"/>
      <c r="NU120" s="513"/>
      <c r="NV120" s="513"/>
      <c r="NW120" s="513"/>
      <c r="NX120" s="513"/>
      <c r="NY120" s="513"/>
      <c r="NZ120" s="513"/>
      <c r="OA120" s="513"/>
      <c r="OB120" s="513"/>
      <c r="OC120" s="513"/>
      <c r="OD120" s="513"/>
      <c r="OE120" s="513"/>
      <c r="OF120" s="513"/>
      <c r="OG120" s="513"/>
      <c r="OH120" s="513"/>
      <c r="OI120" s="513"/>
      <c r="OJ120" s="513"/>
      <c r="OK120" s="513"/>
      <c r="OL120" s="513"/>
      <c r="OM120" s="513"/>
      <c r="ON120" s="513"/>
      <c r="OO120" s="513"/>
      <c r="OP120" s="513"/>
      <c r="OQ120" s="513"/>
      <c r="OR120" s="513"/>
      <c r="OS120" s="513"/>
      <c r="OT120" s="513"/>
      <c r="OU120" s="513"/>
      <c r="OV120" s="513"/>
      <c r="OW120" s="513"/>
      <c r="OX120" s="513"/>
      <c r="OY120" s="513"/>
      <c r="OZ120" s="513"/>
      <c r="PA120" s="513"/>
      <c r="PB120" s="513"/>
      <c r="PC120" s="513"/>
      <c r="PD120" s="513"/>
      <c r="PE120" s="513"/>
      <c r="PF120" s="513"/>
      <c r="PG120" s="513"/>
      <c r="PH120" s="513"/>
      <c r="PI120" s="513"/>
      <c r="PJ120" s="513"/>
      <c r="PK120" s="513"/>
      <c r="PL120" s="513"/>
      <c r="PM120" s="513"/>
      <c r="PN120" s="513"/>
      <c r="PO120" s="513"/>
      <c r="PP120" s="513"/>
      <c r="PQ120" s="513"/>
      <c r="PR120" s="513"/>
      <c r="PS120" s="513"/>
      <c r="PT120" s="513"/>
      <c r="PU120" s="513"/>
      <c r="PV120" s="513"/>
      <c r="PW120" s="513"/>
      <c r="PX120" s="513"/>
      <c r="PY120" s="513"/>
      <c r="PZ120" s="513"/>
      <c r="QA120" s="513"/>
      <c r="QB120" s="513"/>
      <c r="QC120" s="513"/>
      <c r="QD120" s="513"/>
      <c r="QE120" s="513"/>
      <c r="QF120" s="513"/>
      <c r="QG120" s="513"/>
      <c r="QH120" s="513"/>
      <c r="QI120" s="513"/>
      <c r="QJ120" s="513"/>
      <c r="QK120" s="513"/>
      <c r="QL120" s="513"/>
      <c r="QM120" s="513"/>
      <c r="QN120" s="513"/>
      <c r="QO120" s="513"/>
      <c r="QP120" s="513"/>
      <c r="QQ120" s="513"/>
      <c r="QR120" s="513"/>
      <c r="QS120" s="513"/>
      <c r="QT120" s="513"/>
      <c r="QU120" s="513"/>
      <c r="QV120" s="513"/>
      <c r="QW120" s="513"/>
      <c r="QX120" s="513"/>
      <c r="QY120" s="513"/>
      <c r="QZ120" s="513"/>
      <c r="RA120" s="513"/>
      <c r="RB120" s="513"/>
      <c r="RC120" s="513"/>
      <c r="RD120" s="513"/>
      <c r="RE120" s="513"/>
      <c r="RF120" s="513"/>
      <c r="RG120" s="513"/>
      <c r="RH120" s="513"/>
      <c r="RI120" s="513"/>
      <c r="RJ120" s="513"/>
      <c r="RK120" s="513"/>
      <c r="RL120" s="513"/>
      <c r="RM120" s="513"/>
      <c r="RN120" s="513"/>
      <c r="RO120" s="513"/>
      <c r="RP120" s="513"/>
      <c r="RQ120" s="513"/>
      <c r="RR120" s="513"/>
      <c r="RS120" s="513"/>
      <c r="RT120" s="513"/>
      <c r="RU120" s="513"/>
      <c r="RV120" s="513"/>
      <c r="RW120" s="513"/>
      <c r="RX120" s="513"/>
      <c r="RY120" s="513"/>
      <c r="RZ120" s="513"/>
      <c r="SA120" s="513"/>
      <c r="SB120" s="513"/>
      <c r="SC120" s="513"/>
      <c r="SD120" s="513"/>
      <c r="SE120" s="513"/>
      <c r="SF120" s="513"/>
      <c r="SG120" s="513"/>
      <c r="SH120" s="513"/>
      <c r="SI120" s="513"/>
      <c r="SJ120" s="513"/>
      <c r="SK120" s="513"/>
      <c r="SL120" s="513"/>
      <c r="SM120" s="513"/>
      <c r="SN120" s="513"/>
      <c r="SO120" s="513"/>
      <c r="SP120" s="513"/>
      <c r="SQ120" s="513"/>
      <c r="SR120" s="513"/>
      <c r="SS120" s="513"/>
      <c r="ST120" s="513"/>
      <c r="SU120" s="513"/>
      <c r="SV120" s="513"/>
      <c r="SW120" s="513"/>
      <c r="SX120" s="513"/>
      <c r="SY120" s="513"/>
      <c r="SZ120" s="513"/>
      <c r="TA120" s="513"/>
      <c r="TB120" s="513"/>
      <c r="TC120" s="513"/>
      <c r="TD120" s="513"/>
      <c r="TE120" s="513"/>
      <c r="TF120" s="513"/>
      <c r="TG120" s="513"/>
      <c r="TH120" s="513"/>
      <c r="TI120" s="513"/>
      <c r="TJ120" s="513"/>
      <c r="TK120" s="513"/>
      <c r="TL120" s="513"/>
      <c r="TM120" s="513"/>
      <c r="TN120" s="513"/>
      <c r="TO120" s="513"/>
      <c r="TP120" s="513"/>
      <c r="TQ120" s="513"/>
      <c r="TR120" s="513"/>
      <c r="TS120" s="513"/>
      <c r="TT120" s="513"/>
      <c r="TU120" s="513"/>
      <c r="TV120" s="513"/>
      <c r="TW120" s="513"/>
      <c r="TX120" s="513"/>
      <c r="TY120" s="513"/>
      <c r="TZ120" s="513"/>
      <c r="UA120" s="513"/>
      <c r="UB120" s="513"/>
      <c r="UC120" s="513"/>
      <c r="UD120" s="513"/>
      <c r="UE120" s="513"/>
      <c r="UF120" s="513"/>
      <c r="UG120" s="513"/>
      <c r="UH120" s="513"/>
      <c r="UI120" s="513"/>
      <c r="UJ120" s="513"/>
      <c r="UK120" s="513"/>
      <c r="UL120" s="513"/>
      <c r="UM120" s="513"/>
      <c r="UN120" s="513"/>
      <c r="UO120" s="513"/>
      <c r="UP120" s="513"/>
      <c r="UQ120" s="513"/>
      <c r="UR120" s="513"/>
      <c r="US120" s="513"/>
      <c r="UT120" s="513"/>
      <c r="UU120" s="513"/>
      <c r="UV120" s="513"/>
      <c r="UW120" s="513"/>
      <c r="UX120" s="513"/>
      <c r="UY120" s="513"/>
      <c r="UZ120" s="513"/>
      <c r="VA120" s="513"/>
      <c r="VB120" s="513"/>
      <c r="VC120" s="513"/>
      <c r="VD120" s="513"/>
      <c r="VE120" s="513"/>
      <c r="VF120" s="513"/>
      <c r="VG120" s="513"/>
      <c r="VH120" s="513"/>
      <c r="VI120" s="513"/>
      <c r="VJ120" s="513"/>
      <c r="VK120" s="513"/>
      <c r="VL120" s="513"/>
      <c r="VM120" s="513"/>
      <c r="VN120" s="513"/>
      <c r="VO120" s="513"/>
      <c r="VP120" s="513"/>
      <c r="VQ120" s="513"/>
      <c r="VR120" s="513"/>
      <c r="VS120" s="513"/>
      <c r="VT120" s="513"/>
      <c r="VU120" s="513"/>
      <c r="VV120" s="514"/>
      <c r="VW120" s="514"/>
      <c r="VX120" s="514"/>
      <c r="VY120" s="514"/>
      <c r="VZ120" s="514"/>
      <c r="WA120" s="514"/>
      <c r="WB120" s="513"/>
      <c r="WC120" s="513"/>
      <c r="WD120" s="513"/>
      <c r="WE120" s="513"/>
      <c r="WF120" s="513"/>
      <c r="WG120" s="513"/>
      <c r="WH120" s="513"/>
      <c r="WI120" s="513"/>
      <c r="WJ120" s="513"/>
      <c r="WK120" s="513"/>
      <c r="WL120" s="513"/>
      <c r="WM120" s="513"/>
      <c r="WN120" s="513"/>
      <c r="WO120" s="513"/>
      <c r="WP120" s="513"/>
      <c r="WQ120" s="513"/>
      <c r="WR120" s="513"/>
      <c r="WS120" s="510"/>
      <c r="WT120" s="18"/>
      <c r="WU120" s="510"/>
      <c r="WV120" s="510"/>
      <c r="WW120" s="510"/>
      <c r="WX120" s="510"/>
      <c r="WY120" s="510"/>
      <c r="WZ120" s="510"/>
      <c r="XA120" s="510"/>
      <c r="XB120" s="510"/>
      <c r="XC120" s="510"/>
      <c r="XD120" s="510"/>
      <c r="XE120" s="510"/>
      <c r="XF120" s="510"/>
      <c r="XG120" s="510"/>
      <c r="XH120" s="510"/>
      <c r="XI120" s="510"/>
      <c r="XJ120" s="510"/>
      <c r="XK120" s="510"/>
      <c r="XL120" s="510"/>
      <c r="XM120" s="510"/>
      <c r="XN120" s="18"/>
      <c r="XO120" s="510"/>
      <c r="XP120" s="510"/>
      <c r="XQ120" s="510"/>
      <c r="XR120" s="510"/>
      <c r="XS120" s="510"/>
      <c r="XT120" s="510"/>
      <c r="XU120" s="510"/>
      <c r="XV120" s="510"/>
      <c r="XW120" s="510"/>
      <c r="XX120" s="510"/>
      <c r="XY120" s="510"/>
      <c r="XZ120" s="510"/>
      <c r="YA120" s="510"/>
      <c r="YB120" s="510"/>
      <c r="YC120" s="510"/>
      <c r="YD120" s="510"/>
      <c r="YE120" s="510"/>
      <c r="YF120" s="510"/>
      <c r="YG120" s="510"/>
      <c r="YH120" s="510"/>
      <c r="YI120" s="510"/>
      <c r="YJ120" s="510"/>
      <c r="YK120" s="510"/>
      <c r="YL120" s="510"/>
      <c r="YM120" s="510"/>
      <c r="YN120" s="510"/>
      <c r="YO120" s="510"/>
      <c r="YP120" s="18"/>
      <c r="YQ120" s="510"/>
      <c r="YR120" s="510"/>
      <c r="YS120" s="510"/>
      <c r="YT120" s="510"/>
      <c r="YU120" s="510"/>
      <c r="YV120" s="510"/>
      <c r="YW120" s="510"/>
      <c r="YX120" s="510"/>
      <c r="YY120" s="510"/>
      <c r="YZ120" s="510"/>
      <c r="ZA120" s="510"/>
      <c r="ZB120" s="510"/>
      <c r="ZC120" s="510"/>
      <c r="ZD120" s="18"/>
      <c r="ZE120" s="510"/>
      <c r="ZF120" s="18"/>
      <c r="ZG120" s="510"/>
      <c r="ZH120" s="510"/>
      <c r="ZI120" s="510"/>
      <c r="ZJ120" s="510"/>
      <c r="ZK120" s="510"/>
      <c r="ZL120" s="512"/>
      <c r="ZM120" s="511"/>
      <c r="ZN120" s="511"/>
      <c r="ZO120" s="510"/>
      <c r="ZP120" s="510"/>
      <c r="ZQ120" s="510"/>
      <c r="ZR120" s="510"/>
      <c r="ZS120" s="510"/>
      <c r="ZT120" s="510"/>
      <c r="ZU120" s="510"/>
      <c r="ZV120" s="510"/>
      <c r="ZW120" s="510"/>
      <c r="ZX120" s="510"/>
      <c r="ZY120" s="510"/>
      <c r="ZZ120" s="510"/>
      <c r="AAA120" s="510"/>
      <c r="AAB120" s="510"/>
      <c r="AAC120" s="510"/>
      <c r="AAD120" s="510"/>
      <c r="AAE120" s="510"/>
      <c r="AAF120" s="510"/>
      <c r="AAG120" s="510"/>
      <c r="AAH120" s="510"/>
      <c r="AAI120" s="510"/>
      <c r="AAJ120" s="510"/>
      <c r="AAK120" s="510"/>
      <c r="AAL120" s="510"/>
      <c r="AAM120" s="510"/>
      <c r="AAN120" s="510"/>
      <c r="AAO120" s="510"/>
      <c r="AAP120" s="510"/>
      <c r="AAQ120" s="510"/>
      <c r="AAR120" s="510"/>
      <c r="AAS120" s="510"/>
      <c r="AAT120" s="510"/>
      <c r="AAU120" s="510"/>
      <c r="AAV120" s="510"/>
      <c r="AAW120" s="510"/>
      <c r="AAX120" s="510"/>
      <c r="AAY120" s="510"/>
      <c r="AAZ120" s="510"/>
      <c r="ABA120" s="510"/>
      <c r="ABB120" s="510"/>
      <c r="ABC120" s="510"/>
      <c r="ABD120" s="510"/>
      <c r="ABE120" s="510"/>
      <c r="ABF120" s="510"/>
      <c r="ABG120" s="510"/>
      <c r="ABH120" s="510"/>
      <c r="ABI120" s="510"/>
      <c r="ABJ120" s="510"/>
      <c r="ABK120" s="18"/>
      <c r="ABL120" s="451"/>
      <c r="ABM120" s="451"/>
      <c r="ABN120" s="451"/>
      <c r="ABO120" s="451"/>
      <c r="ABP120" s="451"/>
      <c r="ABQ120" s="451"/>
      <c r="ABR120" s="451"/>
      <c r="ABS120" s="451"/>
      <c r="ABT120" s="451"/>
      <c r="ABU120" s="451"/>
      <c r="ABV120" s="451"/>
      <c r="ABW120" s="451"/>
      <c r="ABX120" s="451"/>
      <c r="ABY120" s="451"/>
      <c r="ABZ120" s="451"/>
      <c r="ACA120" s="451"/>
      <c r="ACB120" s="451"/>
      <c r="ACC120" s="451"/>
      <c r="ACD120" s="451"/>
      <c r="ACE120" s="451"/>
      <c r="ACF120" s="451"/>
      <c r="ACG120" s="451"/>
      <c r="ACH120" s="451"/>
      <c r="ACI120" s="451"/>
      <c r="ACJ120" s="451"/>
      <c r="ACK120" s="451"/>
      <c r="ACL120" s="451"/>
      <c r="ACM120" s="451"/>
      <c r="ACN120" s="451"/>
      <c r="ACO120" s="451"/>
      <c r="ACP120" s="515"/>
      <c r="ACQ120" s="515"/>
      <c r="ACR120" s="515"/>
      <c r="ACS120" s="515"/>
      <c r="ACT120" s="515"/>
      <c r="ACU120" s="515"/>
      <c r="ACV120" s="515"/>
      <c r="ACW120" s="515"/>
      <c r="ACX120" s="515"/>
      <c r="ACY120" s="515"/>
      <c r="ACZ120" s="515"/>
      <c r="ADA120" s="515"/>
      <c r="ADB120" s="515"/>
      <c r="ADC120" s="515"/>
      <c r="ADD120" s="515"/>
      <c r="ADE120" s="515"/>
      <c r="ADF120" s="515"/>
      <c r="ADG120" s="515"/>
      <c r="ADH120" s="515"/>
      <c r="ADI120" s="515"/>
      <c r="ADJ120" s="515"/>
      <c r="ADK120" s="515"/>
      <c r="ADL120" s="515"/>
      <c r="ADM120" s="515"/>
      <c r="ADN120" s="515"/>
      <c r="ADO120" s="515"/>
      <c r="ADP120" s="515"/>
      <c r="ADQ120" s="515"/>
      <c r="ADR120" s="515"/>
      <c r="ADS120" s="515"/>
      <c r="ADT120" s="515"/>
      <c r="ADU120" s="515"/>
      <c r="ADV120" s="515"/>
      <c r="ADW120" s="515"/>
      <c r="ADX120" s="515"/>
      <c r="ADY120" s="515"/>
      <c r="ADZ120" s="515"/>
      <c r="AEA120" s="515"/>
      <c r="AEB120" s="515"/>
      <c r="AEC120" s="515"/>
      <c r="AED120" s="515"/>
      <c r="AEE120" s="515"/>
      <c r="AEF120" s="515"/>
      <c r="AEG120" s="515"/>
      <c r="AEH120" s="515"/>
      <c r="AEI120" s="515"/>
      <c r="AEJ120" s="515"/>
      <c r="AEK120" s="515"/>
      <c r="AEL120" s="515"/>
      <c r="AEM120" s="515"/>
      <c r="AEN120" s="515"/>
      <c r="AEO120" s="515"/>
      <c r="AEP120" s="515"/>
      <c r="AEQ120" s="515"/>
      <c r="AER120" s="515"/>
      <c r="AES120" s="515"/>
      <c r="AET120" s="515"/>
      <c r="AEU120" s="515"/>
      <c r="AEV120" s="515"/>
      <c r="AEW120" s="515"/>
      <c r="AEX120" s="510"/>
      <c r="AEY120" s="483">
        <v>0</v>
      </c>
    </row>
    <row r="121" spans="1:831" outlineLevel="2">
      <c r="A121" s="18">
        <f t="shared" si="221"/>
        <v>108</v>
      </c>
      <c r="B121" s="18"/>
      <c r="C121" s="12"/>
      <c r="D121" s="12"/>
      <c r="E121" t="b">
        <v>0</v>
      </c>
      <c r="H121" s="25" t="str">
        <f>"Step/SA "&amp;RIGHT(H120,2)+1</f>
        <v>Step/SA 2</v>
      </c>
      <c r="I121" s="110"/>
      <c r="J121" s="110"/>
      <c r="K121" s="110"/>
      <c r="L121" s="110"/>
      <c r="M121" s="110"/>
      <c r="N121" s="110"/>
      <c r="O121" s="213">
        <v>4</v>
      </c>
      <c r="P121" s="110"/>
      <c r="Q121" s="110"/>
      <c r="R121" s="110"/>
      <c r="S121" s="110"/>
      <c r="T121" s="213">
        <v>4</v>
      </c>
      <c r="U121" s="213">
        <v>2</v>
      </c>
      <c r="V121" s="110"/>
      <c r="W121" s="110"/>
      <c r="X121" s="110"/>
      <c r="Y121" s="110"/>
      <c r="Z121" s="110"/>
      <c r="AA121" s="110"/>
      <c r="AB121" s="110"/>
      <c r="AC121" s="110"/>
      <c r="AD121" s="110"/>
      <c r="AE121" s="110"/>
      <c r="AF121" s="110"/>
      <c r="AG121" s="110"/>
      <c r="AH121" s="110"/>
      <c r="AI121" s="110"/>
      <c r="AJ121" s="110"/>
      <c r="AK121" s="213">
        <v>2</v>
      </c>
      <c r="AL121" s="110"/>
      <c r="AM121" s="110"/>
      <c r="AN121" s="110"/>
      <c r="AO121" s="110"/>
      <c r="AP121" s="110"/>
      <c r="AQ121" s="110"/>
      <c r="AR121" s="110"/>
      <c r="AS121" s="110"/>
      <c r="AT121" s="110"/>
      <c r="AU121" s="110"/>
      <c r="AV121" s="110"/>
      <c r="AW121" s="110"/>
      <c r="AX121" s="110"/>
      <c r="AY121" s="110"/>
      <c r="AZ121" s="110"/>
      <c r="BA121" s="22"/>
      <c r="BB121" s="8"/>
      <c r="BC121" s="18"/>
      <c r="BD121" s="510"/>
      <c r="BE121" s="510"/>
      <c r="BF121" s="510"/>
      <c r="BG121" s="510"/>
      <c r="BH121" s="510"/>
      <c r="BI121" s="510"/>
      <c r="BJ121" s="510"/>
      <c r="BK121" s="510"/>
      <c r="BL121" s="510"/>
      <c r="BM121" s="18"/>
      <c r="BN121" s="510"/>
      <c r="BO121" s="510"/>
      <c r="BP121" s="510"/>
      <c r="BQ121" s="510"/>
      <c r="BR121" s="510"/>
      <c r="BS121" s="510"/>
      <c r="BT121" s="510"/>
      <c r="BU121" s="510"/>
      <c r="BV121" s="510"/>
      <c r="BW121" s="510"/>
      <c r="BX121" s="510"/>
      <c r="BY121" s="510"/>
      <c r="BZ121" s="510"/>
      <c r="CA121" s="510"/>
      <c r="CB121" s="510"/>
      <c r="CC121" s="510"/>
      <c r="CD121" s="510"/>
      <c r="CE121" s="510"/>
      <c r="CF121" s="18"/>
      <c r="CG121" s="510"/>
      <c r="CH121" s="510"/>
      <c r="CI121" s="510"/>
      <c r="CJ121" s="510"/>
      <c r="CK121" s="510"/>
      <c r="CL121" s="510"/>
      <c r="CM121" s="510"/>
      <c r="CN121" s="510"/>
      <c r="CO121" s="510"/>
      <c r="CP121" s="510"/>
      <c r="CQ121" s="510"/>
      <c r="CR121" s="510"/>
      <c r="CS121" s="510"/>
      <c r="CT121" s="510"/>
      <c r="CU121" s="510"/>
      <c r="CV121" s="510"/>
      <c r="CW121" s="510"/>
      <c r="CX121" s="510"/>
      <c r="CY121" s="510"/>
      <c r="CZ121" s="510"/>
      <c r="DA121" s="510"/>
      <c r="DB121" s="510"/>
      <c r="DC121" s="18"/>
      <c r="DD121" s="510"/>
      <c r="DE121" s="510"/>
      <c r="DF121" s="510"/>
      <c r="DG121" s="512"/>
      <c r="DH121" s="511"/>
      <c r="DI121" s="510"/>
      <c r="DJ121" s="510"/>
      <c r="DK121" s="516"/>
      <c r="DL121" s="510"/>
      <c r="DM121" s="516"/>
      <c r="DN121" s="516"/>
      <c r="DO121" s="516"/>
      <c r="DP121" s="516"/>
      <c r="DQ121" s="516"/>
      <c r="DR121" s="510"/>
      <c r="DS121" s="510"/>
      <c r="DT121" s="510"/>
      <c r="DU121" s="510"/>
      <c r="DV121" s="516"/>
      <c r="DW121" s="516"/>
      <c r="DX121" s="510"/>
      <c r="DY121" s="510"/>
      <c r="DZ121" s="510"/>
      <c r="EA121" s="510"/>
      <c r="EB121" s="510"/>
      <c r="EC121" s="516"/>
      <c r="ED121" s="516"/>
      <c r="EE121" s="516"/>
      <c r="EF121" s="516"/>
      <c r="EG121" s="516"/>
      <c r="EH121" s="516"/>
      <c r="EI121" s="516"/>
      <c r="EJ121" s="516"/>
      <c r="EK121" s="516"/>
      <c r="EL121" s="516"/>
      <c r="EM121" s="516"/>
      <c r="EN121" s="516"/>
      <c r="EO121" s="516"/>
      <c r="EP121" s="516"/>
      <c r="EQ121" s="516"/>
      <c r="ER121" s="516"/>
      <c r="ES121" s="516"/>
      <c r="ET121" s="516"/>
      <c r="EU121" s="516"/>
      <c r="EV121" s="516"/>
      <c r="EW121" s="516"/>
      <c r="EX121" s="516"/>
      <c r="EY121" s="516"/>
      <c r="EZ121" s="510"/>
      <c r="FA121" s="510"/>
      <c r="FB121" s="510"/>
      <c r="FC121" s="510"/>
      <c r="FD121" s="510"/>
      <c r="FE121" s="516"/>
      <c r="FF121" s="516"/>
      <c r="FG121" s="516"/>
      <c r="FH121" s="516"/>
      <c r="FI121" s="516"/>
      <c r="FJ121" s="516"/>
      <c r="FK121" s="516"/>
      <c r="FL121" s="516"/>
      <c r="FM121" s="516"/>
      <c r="FN121" s="516"/>
      <c r="FO121" s="516"/>
      <c r="FP121" s="516"/>
      <c r="FQ121" s="516"/>
      <c r="FR121" s="516"/>
      <c r="FS121" s="516"/>
      <c r="FT121" s="516"/>
      <c r="FU121" s="516"/>
      <c r="FV121" s="516"/>
      <c r="FW121" s="516"/>
      <c r="FX121" s="516"/>
      <c r="FY121" s="510"/>
      <c r="FZ121" s="510"/>
      <c r="GA121" s="510"/>
      <c r="GB121" s="510"/>
      <c r="GC121" s="510"/>
      <c r="GD121" s="510"/>
      <c r="GE121" s="510"/>
      <c r="GF121" s="510"/>
      <c r="GG121" s="510"/>
      <c r="GH121" s="510"/>
      <c r="GI121" s="510"/>
      <c r="GJ121" s="510"/>
      <c r="GK121" s="510"/>
      <c r="GL121" s="510"/>
      <c r="GM121" s="510"/>
      <c r="GN121" s="510"/>
      <c r="GO121" s="510"/>
      <c r="GP121" s="510"/>
      <c r="GQ121" s="510"/>
      <c r="GR121" s="510"/>
      <c r="GS121" s="510"/>
      <c r="GT121" s="510"/>
      <c r="GU121" s="510"/>
      <c r="GV121" s="510"/>
      <c r="GW121" s="510"/>
      <c r="GX121" s="18"/>
      <c r="GY121" s="510"/>
      <c r="GZ121" s="510"/>
      <c r="HA121" s="510"/>
      <c r="HB121" s="510"/>
      <c r="HC121" s="510"/>
      <c r="HD121" s="510"/>
      <c r="HE121" s="510"/>
      <c r="HF121" s="510"/>
      <c r="HG121" s="510"/>
      <c r="HH121" s="510"/>
      <c r="HI121" s="510"/>
      <c r="HJ121" s="510"/>
      <c r="HK121" s="510"/>
      <c r="HL121" s="510"/>
      <c r="HM121" s="510"/>
      <c r="HN121" s="510"/>
      <c r="HO121" s="510"/>
      <c r="HP121" s="510"/>
      <c r="HQ121" s="510"/>
      <c r="HR121" s="510"/>
      <c r="HS121" s="510"/>
      <c r="HT121" s="510"/>
      <c r="HU121" s="510"/>
      <c r="HV121" s="510"/>
      <c r="HW121" s="510"/>
      <c r="HX121" s="510"/>
      <c r="HY121" s="510"/>
      <c r="HZ121" s="510"/>
      <c r="IA121" s="510"/>
      <c r="IB121" s="516"/>
      <c r="IC121" s="516"/>
      <c r="ID121" s="510"/>
      <c r="IE121" s="510"/>
      <c r="IF121" s="510"/>
      <c r="IG121" s="510"/>
      <c r="IH121" s="510"/>
      <c r="II121" s="510"/>
      <c r="IJ121" s="510"/>
      <c r="IK121" s="510"/>
      <c r="IL121" s="510"/>
      <c r="IM121" s="510"/>
      <c r="IN121" s="510"/>
      <c r="IO121" s="510"/>
      <c r="IP121" s="510"/>
      <c r="IQ121" s="18"/>
      <c r="IR121" s="510"/>
      <c r="IS121" s="510"/>
      <c r="IT121" s="510"/>
      <c r="IU121" s="510"/>
      <c r="IV121" s="510"/>
      <c r="IW121" s="510"/>
      <c r="IX121" s="510"/>
      <c r="IY121" s="510"/>
      <c r="IZ121" s="510"/>
      <c r="JA121" s="510"/>
      <c r="JB121" s="510"/>
      <c r="JC121" s="510"/>
      <c r="JD121" s="510"/>
      <c r="JE121" s="510"/>
      <c r="JF121" s="510"/>
      <c r="JG121" s="510"/>
      <c r="JH121" s="510"/>
      <c r="JI121" s="512"/>
      <c r="JJ121" s="510"/>
      <c r="JK121" s="510"/>
      <c r="JL121" s="510"/>
      <c r="JM121" s="510"/>
      <c r="JN121" s="510"/>
      <c r="JO121" s="510"/>
      <c r="JP121" s="510"/>
      <c r="JQ121" s="510"/>
      <c r="JR121" s="510"/>
      <c r="JS121" s="510"/>
      <c r="JT121" s="510"/>
      <c r="JU121" s="510"/>
      <c r="JV121" s="510"/>
      <c r="JW121" s="510"/>
      <c r="JX121" s="510"/>
      <c r="JY121" s="513"/>
      <c r="JZ121" s="513"/>
      <c r="KA121" s="513"/>
      <c r="KB121" s="513"/>
      <c r="KC121" s="513"/>
      <c r="KD121" s="513"/>
      <c r="KE121" s="513"/>
      <c r="KF121" s="513"/>
      <c r="KG121" s="513"/>
      <c r="KH121" s="513"/>
      <c r="KI121" s="513"/>
      <c r="KJ121" s="513"/>
      <c r="KK121" s="513"/>
      <c r="KL121" s="513"/>
      <c r="KM121" s="513"/>
      <c r="KN121" s="513"/>
      <c r="KO121" s="513"/>
      <c r="KP121" s="513"/>
      <c r="KQ121" s="513"/>
      <c r="KR121" s="513"/>
      <c r="KS121" s="513"/>
      <c r="KT121" s="513"/>
      <c r="KU121" s="513"/>
      <c r="KV121" s="513"/>
      <c r="KW121" s="513"/>
      <c r="KX121" s="513"/>
      <c r="KY121" s="513"/>
      <c r="KZ121" s="513"/>
      <c r="LA121" s="513"/>
      <c r="LB121" s="513"/>
      <c r="LC121" s="513"/>
      <c r="LD121" s="513"/>
      <c r="LE121" s="513"/>
      <c r="LF121" s="513"/>
      <c r="LG121" s="513"/>
      <c r="LH121" s="513"/>
      <c r="LI121" s="513"/>
      <c r="LJ121" s="513"/>
      <c r="LK121" s="513"/>
      <c r="LL121" s="513"/>
      <c r="LM121" s="513"/>
      <c r="LN121" s="513"/>
      <c r="LO121" s="513"/>
      <c r="LP121" s="513"/>
      <c r="LQ121" s="513"/>
      <c r="LR121" s="513"/>
      <c r="LS121" s="513"/>
      <c r="LT121" s="513"/>
      <c r="LU121" s="513"/>
      <c r="LV121" s="513"/>
      <c r="LW121" s="513"/>
      <c r="LX121" s="513"/>
      <c r="LY121" s="513"/>
      <c r="LZ121" s="513"/>
      <c r="MA121" s="513"/>
      <c r="MB121" s="513"/>
      <c r="MC121" s="513"/>
      <c r="MD121" s="513"/>
      <c r="ME121" s="513"/>
      <c r="MF121" s="513"/>
      <c r="MG121" s="513"/>
      <c r="MH121" s="513"/>
      <c r="MI121" s="513"/>
      <c r="MJ121" s="513"/>
      <c r="MK121" s="513"/>
      <c r="ML121" s="513"/>
      <c r="MM121" s="513"/>
      <c r="MN121" s="513"/>
      <c r="MO121" s="513"/>
      <c r="MP121" s="513"/>
      <c r="MQ121" s="513"/>
      <c r="MR121" s="513"/>
      <c r="MS121" s="513"/>
      <c r="MT121" s="513"/>
      <c r="MU121" s="513"/>
      <c r="MV121" s="513"/>
      <c r="MW121" s="513"/>
      <c r="MX121" s="513"/>
      <c r="MY121" s="513"/>
      <c r="MZ121" s="513"/>
      <c r="NA121" s="513"/>
      <c r="NB121" s="513"/>
      <c r="NC121" s="513"/>
      <c r="ND121" s="513"/>
      <c r="NE121" s="513"/>
      <c r="NF121" s="513"/>
      <c r="NG121" s="513"/>
      <c r="NH121" s="513"/>
      <c r="NI121" s="513"/>
      <c r="NJ121" s="513"/>
      <c r="NK121" s="513"/>
      <c r="NL121" s="513"/>
      <c r="NM121" s="513"/>
      <c r="NN121" s="513"/>
      <c r="NO121" s="513"/>
      <c r="NP121" s="513"/>
      <c r="NQ121" s="513"/>
      <c r="NR121" s="513"/>
      <c r="NS121" s="513"/>
      <c r="NT121" s="513"/>
      <c r="NU121" s="513"/>
      <c r="NV121" s="513"/>
      <c r="NW121" s="513"/>
      <c r="NX121" s="513"/>
      <c r="NY121" s="513"/>
      <c r="NZ121" s="513"/>
      <c r="OA121" s="513"/>
      <c r="OB121" s="513"/>
      <c r="OC121" s="513"/>
      <c r="OD121" s="513"/>
      <c r="OE121" s="513"/>
      <c r="OF121" s="513"/>
      <c r="OG121" s="513"/>
      <c r="OH121" s="513"/>
      <c r="OI121" s="513"/>
      <c r="OJ121" s="513"/>
      <c r="OK121" s="513"/>
      <c r="OL121" s="513"/>
      <c r="OM121" s="513"/>
      <c r="ON121" s="513"/>
      <c r="OO121" s="513"/>
      <c r="OP121" s="513"/>
      <c r="OQ121" s="513"/>
      <c r="OR121" s="513"/>
      <c r="OS121" s="513"/>
      <c r="OT121" s="513"/>
      <c r="OU121" s="513"/>
      <c r="OV121" s="513"/>
      <c r="OW121" s="513"/>
      <c r="OX121" s="513"/>
      <c r="OY121" s="513"/>
      <c r="OZ121" s="513"/>
      <c r="PA121" s="513"/>
      <c r="PB121" s="513"/>
      <c r="PC121" s="513"/>
      <c r="PD121" s="513"/>
      <c r="PE121" s="513"/>
      <c r="PF121" s="513"/>
      <c r="PG121" s="513"/>
      <c r="PH121" s="513"/>
      <c r="PI121" s="513"/>
      <c r="PJ121" s="513"/>
      <c r="PK121" s="513"/>
      <c r="PL121" s="513"/>
      <c r="PM121" s="513"/>
      <c r="PN121" s="513"/>
      <c r="PO121" s="513"/>
      <c r="PP121" s="513"/>
      <c r="PQ121" s="513"/>
      <c r="PR121" s="513"/>
      <c r="PS121" s="513"/>
      <c r="PT121" s="513"/>
      <c r="PU121" s="513"/>
      <c r="PV121" s="513"/>
      <c r="PW121" s="513"/>
      <c r="PX121" s="513"/>
      <c r="PY121" s="513"/>
      <c r="PZ121" s="513"/>
      <c r="QA121" s="513"/>
      <c r="QB121" s="513"/>
      <c r="QC121" s="513"/>
      <c r="QD121" s="513"/>
      <c r="QE121" s="513"/>
      <c r="QF121" s="513"/>
      <c r="QG121" s="513"/>
      <c r="QH121" s="513"/>
      <c r="QI121" s="513"/>
      <c r="QJ121" s="513"/>
      <c r="QK121" s="513"/>
      <c r="QL121" s="513"/>
      <c r="QM121" s="513"/>
      <c r="QN121" s="513"/>
      <c r="QO121" s="513"/>
      <c r="QP121" s="513"/>
      <c r="QQ121" s="513"/>
      <c r="QR121" s="513"/>
      <c r="QS121" s="513"/>
      <c r="QT121" s="513"/>
      <c r="QU121" s="513"/>
      <c r="QV121" s="513"/>
      <c r="QW121" s="513"/>
      <c r="QX121" s="513"/>
      <c r="QY121" s="513"/>
      <c r="QZ121" s="513"/>
      <c r="RA121" s="513"/>
      <c r="RB121" s="513"/>
      <c r="RC121" s="513"/>
      <c r="RD121" s="513"/>
      <c r="RE121" s="513"/>
      <c r="RF121" s="513"/>
      <c r="RG121" s="513"/>
      <c r="RH121" s="513"/>
      <c r="RI121" s="513"/>
      <c r="RJ121" s="513"/>
      <c r="RK121" s="513"/>
      <c r="RL121" s="513"/>
      <c r="RM121" s="513"/>
      <c r="RN121" s="513"/>
      <c r="RO121" s="513"/>
      <c r="RP121" s="513"/>
      <c r="RQ121" s="513"/>
      <c r="RR121" s="513"/>
      <c r="RS121" s="513"/>
      <c r="RT121" s="513"/>
      <c r="RU121" s="513"/>
      <c r="RV121" s="513"/>
      <c r="RW121" s="513"/>
      <c r="RX121" s="513"/>
      <c r="RY121" s="513"/>
      <c r="RZ121" s="513"/>
      <c r="SA121" s="513"/>
      <c r="SB121" s="513"/>
      <c r="SC121" s="513"/>
      <c r="SD121" s="513"/>
      <c r="SE121" s="513"/>
      <c r="SF121" s="513"/>
      <c r="SG121" s="513"/>
      <c r="SH121" s="513"/>
      <c r="SI121" s="513"/>
      <c r="SJ121" s="513"/>
      <c r="SK121" s="513"/>
      <c r="SL121" s="513"/>
      <c r="SM121" s="513"/>
      <c r="SN121" s="513"/>
      <c r="SO121" s="513"/>
      <c r="SP121" s="513"/>
      <c r="SQ121" s="513"/>
      <c r="SR121" s="513"/>
      <c r="SS121" s="513"/>
      <c r="ST121" s="513"/>
      <c r="SU121" s="513"/>
      <c r="SV121" s="513"/>
      <c r="SW121" s="513"/>
      <c r="SX121" s="513"/>
      <c r="SY121" s="513"/>
      <c r="SZ121" s="513"/>
      <c r="TA121" s="513"/>
      <c r="TB121" s="513"/>
      <c r="TC121" s="513"/>
      <c r="TD121" s="513"/>
      <c r="TE121" s="513"/>
      <c r="TF121" s="513"/>
      <c r="TG121" s="513"/>
      <c r="TH121" s="513"/>
      <c r="TI121" s="513"/>
      <c r="TJ121" s="513"/>
      <c r="TK121" s="513"/>
      <c r="TL121" s="513"/>
      <c r="TM121" s="513"/>
      <c r="TN121" s="513"/>
      <c r="TO121" s="513"/>
      <c r="TP121" s="513"/>
      <c r="TQ121" s="513"/>
      <c r="TR121" s="513"/>
      <c r="TS121" s="513"/>
      <c r="TT121" s="513"/>
      <c r="TU121" s="513"/>
      <c r="TV121" s="513"/>
      <c r="TW121" s="513"/>
      <c r="TX121" s="513"/>
      <c r="TY121" s="513"/>
      <c r="TZ121" s="513"/>
      <c r="UA121" s="513"/>
      <c r="UB121" s="513"/>
      <c r="UC121" s="513"/>
      <c r="UD121" s="513"/>
      <c r="UE121" s="513"/>
      <c r="UF121" s="513"/>
      <c r="UG121" s="513"/>
      <c r="UH121" s="513"/>
      <c r="UI121" s="513"/>
      <c r="UJ121" s="513"/>
      <c r="UK121" s="513"/>
      <c r="UL121" s="513"/>
      <c r="UM121" s="513"/>
      <c r="UN121" s="513"/>
      <c r="UO121" s="513"/>
      <c r="UP121" s="513"/>
      <c r="UQ121" s="513"/>
      <c r="UR121" s="513"/>
      <c r="US121" s="513"/>
      <c r="UT121" s="513"/>
      <c r="UU121" s="513"/>
      <c r="UV121" s="513"/>
      <c r="UW121" s="513"/>
      <c r="UX121" s="513"/>
      <c r="UY121" s="513"/>
      <c r="UZ121" s="513"/>
      <c r="VA121" s="513"/>
      <c r="VB121" s="513"/>
      <c r="VC121" s="513"/>
      <c r="VD121" s="513"/>
      <c r="VE121" s="513"/>
      <c r="VF121" s="513"/>
      <c r="VG121" s="513"/>
      <c r="VH121" s="513"/>
      <c r="VI121" s="513"/>
      <c r="VJ121" s="513"/>
      <c r="VK121" s="513"/>
      <c r="VL121" s="513"/>
      <c r="VM121" s="513"/>
      <c r="VN121" s="513"/>
      <c r="VO121" s="513"/>
      <c r="VP121" s="513"/>
      <c r="VQ121" s="513"/>
      <c r="VR121" s="513"/>
      <c r="VS121" s="513"/>
      <c r="VT121" s="513"/>
      <c r="VU121" s="513"/>
      <c r="VV121" s="87"/>
      <c r="VW121" s="87"/>
      <c r="VX121" s="87"/>
      <c r="VY121" s="87"/>
      <c r="VZ121" s="87"/>
      <c r="WA121" s="87"/>
      <c r="WB121" s="513"/>
      <c r="WC121" s="513"/>
      <c r="WD121" s="513"/>
      <c r="WE121" s="513"/>
      <c r="WF121" s="513"/>
      <c r="WG121" s="513"/>
      <c r="WH121" s="513"/>
      <c r="WI121" s="513"/>
      <c r="WJ121" s="513"/>
      <c r="WK121" s="513"/>
      <c r="WL121" s="513"/>
      <c r="WM121" s="513"/>
      <c r="WN121" s="513"/>
      <c r="WO121" s="513"/>
      <c r="WP121" s="513"/>
      <c r="WQ121" s="513"/>
      <c r="WR121" s="513"/>
      <c r="WS121" s="510"/>
      <c r="WT121" s="18"/>
      <c r="WU121" s="510"/>
      <c r="WV121" s="510"/>
      <c r="WW121" s="510"/>
      <c r="WX121" s="516"/>
      <c r="WY121" s="516"/>
      <c r="WZ121" s="516"/>
      <c r="XA121" s="516"/>
      <c r="XB121" s="516"/>
      <c r="XC121" s="516"/>
      <c r="XD121" s="516"/>
      <c r="XE121" s="516"/>
      <c r="XF121" s="516"/>
      <c r="XG121" s="516"/>
      <c r="XH121" s="516"/>
      <c r="XI121" s="516"/>
      <c r="XJ121" s="516"/>
      <c r="XK121" s="516"/>
      <c r="XL121" s="516"/>
      <c r="XM121" s="516"/>
      <c r="XN121" s="18"/>
      <c r="XO121" s="510"/>
      <c r="XP121" s="510"/>
      <c r="XQ121" s="510"/>
      <c r="XR121" s="510"/>
      <c r="XS121" s="510"/>
      <c r="XT121" s="510"/>
      <c r="XU121" s="510"/>
      <c r="XV121" s="510"/>
      <c r="XW121" s="510"/>
      <c r="XX121" s="510"/>
      <c r="XY121" s="510"/>
      <c r="XZ121" s="510"/>
      <c r="YA121" s="510"/>
      <c r="YB121" s="510"/>
      <c r="YC121" s="510"/>
      <c r="YD121" s="510"/>
      <c r="YE121" s="510"/>
      <c r="YF121" s="516"/>
      <c r="YG121" s="516"/>
      <c r="YH121" s="516"/>
      <c r="YI121" s="516"/>
      <c r="YJ121" s="516"/>
      <c r="YK121" s="516"/>
      <c r="YL121" s="516"/>
      <c r="YM121" s="510"/>
      <c r="YN121" s="510"/>
      <c r="YO121" s="510"/>
      <c r="YP121" s="18"/>
      <c r="YQ121" s="510"/>
      <c r="YR121" s="510"/>
      <c r="YS121" s="510"/>
      <c r="YT121" s="510"/>
      <c r="YU121" s="510"/>
      <c r="YV121" s="510"/>
      <c r="YW121" s="510"/>
      <c r="YX121" s="510"/>
      <c r="YY121" s="510"/>
      <c r="YZ121" s="510"/>
      <c r="ZA121" s="510"/>
      <c r="ZB121" s="510"/>
      <c r="ZC121" s="510"/>
      <c r="ZD121" s="18"/>
      <c r="ZE121" s="510"/>
      <c r="ZF121" s="18"/>
      <c r="ZG121" s="510"/>
      <c r="ZH121" s="510"/>
      <c r="ZI121" s="510"/>
      <c r="ZJ121" s="510"/>
      <c r="ZK121" s="510"/>
      <c r="ZL121" s="512"/>
      <c r="ZM121" s="511"/>
      <c r="ZN121" s="511"/>
      <c r="ZO121" s="510"/>
      <c r="ZP121" s="510"/>
      <c r="ZQ121" s="510"/>
      <c r="ZR121" s="510"/>
      <c r="ZS121" s="510"/>
      <c r="ZT121" s="510"/>
      <c r="ZU121" s="510"/>
      <c r="ZV121" s="510"/>
      <c r="ZW121" s="510"/>
      <c r="ZX121" s="510"/>
      <c r="ZY121" s="510"/>
      <c r="ZZ121" s="510"/>
      <c r="AAA121" s="510"/>
      <c r="AAB121" s="510"/>
      <c r="AAC121" s="510"/>
      <c r="AAD121" s="510"/>
      <c r="AAE121" s="510"/>
      <c r="AAF121" s="510"/>
      <c r="AAG121" s="510"/>
      <c r="AAH121" s="510"/>
      <c r="AAI121" s="510"/>
      <c r="AAJ121" s="510"/>
      <c r="AAK121" s="510"/>
      <c r="AAL121" s="510"/>
      <c r="AAM121" s="510"/>
      <c r="AAN121" s="510"/>
      <c r="AAO121" s="510"/>
      <c r="AAP121" s="510"/>
      <c r="AAQ121" s="510"/>
      <c r="AAR121" s="510"/>
      <c r="AAS121" s="510"/>
      <c r="AAT121" s="510"/>
      <c r="AAU121" s="510"/>
      <c r="AAV121" s="510"/>
      <c r="AAW121" s="510"/>
      <c r="AAX121" s="510"/>
      <c r="AAY121" s="510"/>
      <c r="AAZ121" s="510"/>
      <c r="ABA121" s="510"/>
      <c r="ABB121" s="510"/>
      <c r="ABC121" s="510"/>
      <c r="ABD121" s="510"/>
      <c r="ABE121" s="510"/>
      <c r="ABF121" s="510"/>
      <c r="ABG121" s="510"/>
      <c r="ABH121" s="510"/>
      <c r="ABI121" s="510"/>
      <c r="ABJ121" s="510"/>
      <c r="ABK121" s="18"/>
      <c r="ABL121" s="22"/>
      <c r="ABM121" s="22"/>
      <c r="ABN121" s="22"/>
      <c r="ABO121" s="22"/>
      <c r="ABP121" s="22"/>
      <c r="ABQ121" s="22"/>
      <c r="ABR121" s="22"/>
      <c r="ABS121" s="22"/>
      <c r="ABT121" s="22"/>
      <c r="ABU121" s="22"/>
      <c r="ABV121" s="22"/>
      <c r="ABW121" s="22"/>
      <c r="ABX121" s="22"/>
      <c r="ABY121" s="22"/>
      <c r="ABZ121" s="22"/>
      <c r="ACA121" s="22"/>
      <c r="ACB121" s="22"/>
      <c r="ACC121" s="22"/>
      <c r="ACD121" s="22"/>
      <c r="ACE121" s="22"/>
      <c r="ACF121" s="22"/>
      <c r="ACG121" s="22"/>
      <c r="ACH121" s="22"/>
      <c r="ACI121" s="22"/>
      <c r="ACJ121" s="22"/>
      <c r="ACK121" s="22"/>
      <c r="ACL121" s="22"/>
      <c r="ACM121" s="22"/>
      <c r="ACN121" s="22"/>
      <c r="ACO121" s="22"/>
      <c r="ACP121" s="515"/>
      <c r="ACQ121" s="515"/>
      <c r="ACR121" s="515"/>
      <c r="ACS121" s="515"/>
      <c r="ACT121" s="515"/>
      <c r="ACU121" s="515"/>
      <c r="ACV121" s="515"/>
      <c r="ACW121" s="515"/>
      <c r="ACX121" s="515"/>
      <c r="ACY121" s="515"/>
      <c r="ACZ121" s="515"/>
      <c r="ADA121" s="515"/>
      <c r="ADB121" s="515"/>
      <c r="ADC121" s="515"/>
      <c r="ADD121" s="515"/>
      <c r="ADE121" s="515"/>
      <c r="ADF121" s="515"/>
      <c r="ADG121" s="515"/>
      <c r="ADH121" s="515"/>
      <c r="ADI121" s="515"/>
      <c r="ADJ121" s="515"/>
      <c r="ADK121" s="515"/>
      <c r="ADL121" s="515"/>
      <c r="ADM121" s="515"/>
      <c r="ADN121" s="515"/>
      <c r="ADO121" s="515"/>
      <c r="ADP121" s="515"/>
      <c r="ADQ121" s="515"/>
      <c r="ADR121" s="515"/>
      <c r="ADS121" s="515"/>
      <c r="ADT121" s="515"/>
      <c r="ADU121" s="515"/>
      <c r="ADV121" s="515"/>
      <c r="ADW121" s="515"/>
      <c r="ADX121" s="515"/>
      <c r="ADY121" s="515"/>
      <c r="ADZ121" s="515"/>
      <c r="AEA121" s="515"/>
      <c r="AEB121" s="515"/>
      <c r="AEC121" s="515"/>
      <c r="AED121" s="515"/>
      <c r="AEE121" s="515"/>
      <c r="AEF121" s="515"/>
      <c r="AEG121" s="515"/>
      <c r="AEH121" s="515"/>
      <c r="AEI121" s="515"/>
      <c r="AEJ121" s="515"/>
      <c r="AEK121" s="515"/>
      <c r="AEL121" s="515"/>
      <c r="AEM121" s="515"/>
      <c r="AEN121" s="515"/>
      <c r="AEO121" s="515"/>
      <c r="AEP121" s="515"/>
      <c r="AEQ121" s="515"/>
      <c r="AER121" s="515"/>
      <c r="AES121" s="515"/>
      <c r="AET121" s="515"/>
      <c r="AEU121" s="515"/>
      <c r="AEV121" s="515"/>
      <c r="AEW121" s="515"/>
      <c r="AEX121" s="516"/>
      <c r="AEY121" s="483">
        <v>0</v>
      </c>
    </row>
    <row r="122" spans="1:831" outlineLevel="2">
      <c r="A122" s="18">
        <f t="shared" si="221"/>
        <v>109</v>
      </c>
      <c r="B122" s="18"/>
      <c r="C122" s="12"/>
      <c r="D122" s="12"/>
      <c r="E122" t="b">
        <v>0</v>
      </c>
      <c r="H122" s="25" t="str">
        <f>"SA "&amp;RIGHT(H121,2)+1</f>
        <v>SA 3</v>
      </c>
      <c r="I122" s="110"/>
      <c r="J122" s="110"/>
      <c r="K122" s="110"/>
      <c r="L122" s="110"/>
      <c r="M122" s="110"/>
      <c r="N122" s="110"/>
      <c r="O122" s="213"/>
      <c r="P122" s="110"/>
      <c r="Q122" s="110"/>
      <c r="R122" s="110"/>
      <c r="S122" s="110"/>
      <c r="T122" s="213"/>
      <c r="U122" s="213">
        <v>3</v>
      </c>
      <c r="V122" s="110"/>
      <c r="W122" s="110"/>
      <c r="X122" s="110"/>
      <c r="Y122" s="110"/>
      <c r="Z122" s="110"/>
      <c r="AA122" s="110"/>
      <c r="AB122" s="110"/>
      <c r="AC122" s="110"/>
      <c r="AD122" s="110"/>
      <c r="AE122" s="110"/>
      <c r="AF122" s="110"/>
      <c r="AG122" s="110"/>
      <c r="AH122" s="110"/>
      <c r="AI122" s="110"/>
      <c r="AJ122" s="110"/>
      <c r="AK122" s="213">
        <v>1</v>
      </c>
      <c r="AL122" s="110"/>
      <c r="AM122" s="110"/>
      <c r="AN122" s="110"/>
      <c r="AO122" s="110"/>
      <c r="AP122" s="110"/>
      <c r="AQ122" s="110"/>
      <c r="AR122" s="110"/>
      <c r="AS122" s="110"/>
      <c r="AT122" s="110"/>
      <c r="AU122" s="110"/>
      <c r="AV122" s="110"/>
      <c r="AW122" s="110"/>
      <c r="AX122" s="110"/>
      <c r="AY122" s="110"/>
      <c r="AZ122" s="110"/>
      <c r="BA122" s="22"/>
      <c r="BB122" s="8"/>
      <c r="BC122" s="18"/>
      <c r="BD122" s="510"/>
      <c r="BE122" s="510"/>
      <c r="BF122" s="510"/>
      <c r="BG122" s="510"/>
      <c r="BH122" s="510"/>
      <c r="BI122" s="510"/>
      <c r="BJ122" s="510"/>
      <c r="BK122" s="510"/>
      <c r="BL122" s="510"/>
      <c r="BM122" s="18"/>
      <c r="BN122" s="510"/>
      <c r="BO122" s="510"/>
      <c r="BP122" s="510"/>
      <c r="BQ122" s="510"/>
      <c r="BR122" s="510"/>
      <c r="BS122" s="510"/>
      <c r="BT122" s="510"/>
      <c r="BU122" s="510"/>
      <c r="BV122" s="510"/>
      <c r="BW122" s="510"/>
      <c r="BX122" s="510"/>
      <c r="BY122" s="510"/>
      <c r="BZ122" s="510"/>
      <c r="CA122" s="510"/>
      <c r="CB122" s="510"/>
      <c r="CC122" s="510"/>
      <c r="CD122" s="510"/>
      <c r="CE122" s="510"/>
      <c r="CF122" s="18"/>
      <c r="CG122" s="510"/>
      <c r="CH122" s="510"/>
      <c r="CI122" s="510"/>
      <c r="CJ122" s="510"/>
      <c r="CK122" s="510"/>
      <c r="CL122" s="510"/>
      <c r="CM122" s="510"/>
      <c r="CN122" s="510"/>
      <c r="CO122" s="510"/>
      <c r="CP122" s="510"/>
      <c r="CQ122" s="510"/>
      <c r="CR122" s="510"/>
      <c r="CS122" s="510"/>
      <c r="CT122" s="510"/>
      <c r="CU122" s="510"/>
      <c r="CV122" s="510"/>
      <c r="CW122" s="510"/>
      <c r="CX122" s="510"/>
      <c r="CY122" s="510"/>
      <c r="CZ122" s="510"/>
      <c r="DA122" s="510"/>
      <c r="DB122" s="510"/>
      <c r="DC122" s="18"/>
      <c r="DD122" s="510"/>
      <c r="DE122" s="510"/>
      <c r="DF122" s="510"/>
      <c r="DG122" s="512"/>
      <c r="DH122" s="511"/>
      <c r="DI122" s="510"/>
      <c r="DJ122" s="510"/>
      <c r="DK122" s="516"/>
      <c r="DL122" s="510"/>
      <c r="DM122" s="516"/>
      <c r="DN122" s="516"/>
      <c r="DO122" s="516"/>
      <c r="DP122" s="516"/>
      <c r="DQ122" s="516"/>
      <c r="DR122" s="510"/>
      <c r="DS122" s="510"/>
      <c r="DT122" s="510"/>
      <c r="DU122" s="510"/>
      <c r="DV122" s="516"/>
      <c r="DW122" s="516"/>
      <c r="DX122" s="510"/>
      <c r="DY122" s="510"/>
      <c r="DZ122" s="510"/>
      <c r="EA122" s="510"/>
      <c r="EB122" s="510"/>
      <c r="EC122" s="516"/>
      <c r="ED122" s="516"/>
      <c r="EE122" s="516"/>
      <c r="EF122" s="516"/>
      <c r="EG122" s="516"/>
      <c r="EH122" s="516"/>
      <c r="EI122" s="516"/>
      <c r="EJ122" s="516"/>
      <c r="EK122" s="516"/>
      <c r="EL122" s="516"/>
      <c r="EM122" s="516"/>
      <c r="EN122" s="516"/>
      <c r="EO122" s="516"/>
      <c r="EP122" s="516"/>
      <c r="EQ122" s="516"/>
      <c r="ER122" s="516"/>
      <c r="ES122" s="516"/>
      <c r="ET122" s="516"/>
      <c r="EU122" s="516"/>
      <c r="EV122" s="516"/>
      <c r="EW122" s="516"/>
      <c r="EX122" s="516"/>
      <c r="EY122" s="516"/>
      <c r="EZ122" s="510"/>
      <c r="FA122" s="510"/>
      <c r="FB122" s="510"/>
      <c r="FC122" s="510"/>
      <c r="FD122" s="510"/>
      <c r="FE122" s="516"/>
      <c r="FF122" s="516"/>
      <c r="FG122" s="516"/>
      <c r="FH122" s="516"/>
      <c r="FI122" s="516"/>
      <c r="FJ122" s="516"/>
      <c r="FK122" s="516"/>
      <c r="FL122" s="516"/>
      <c r="FM122" s="516"/>
      <c r="FN122" s="516"/>
      <c r="FO122" s="516"/>
      <c r="FP122" s="516"/>
      <c r="FQ122" s="516"/>
      <c r="FR122" s="516"/>
      <c r="FS122" s="516"/>
      <c r="FT122" s="516"/>
      <c r="FU122" s="516"/>
      <c r="FV122" s="516"/>
      <c r="FW122" s="516"/>
      <c r="FX122" s="516"/>
      <c r="FY122" s="510"/>
      <c r="FZ122" s="510"/>
      <c r="GA122" s="510"/>
      <c r="GB122" s="510"/>
      <c r="GC122" s="510"/>
      <c r="GD122" s="510"/>
      <c r="GE122" s="510"/>
      <c r="GF122" s="510"/>
      <c r="GG122" s="510"/>
      <c r="GH122" s="510"/>
      <c r="GI122" s="510"/>
      <c r="GJ122" s="510"/>
      <c r="GK122" s="510"/>
      <c r="GL122" s="510"/>
      <c r="GM122" s="510"/>
      <c r="GN122" s="510"/>
      <c r="GO122" s="510"/>
      <c r="GP122" s="510"/>
      <c r="GQ122" s="510"/>
      <c r="GR122" s="510"/>
      <c r="GS122" s="510"/>
      <c r="GT122" s="510"/>
      <c r="GU122" s="510"/>
      <c r="GV122" s="510"/>
      <c r="GW122" s="510"/>
      <c r="GX122" s="18"/>
      <c r="GY122" s="510"/>
      <c r="GZ122" s="510"/>
      <c r="HA122" s="510"/>
      <c r="HB122" s="510"/>
      <c r="HC122" s="510"/>
      <c r="HD122" s="510"/>
      <c r="HE122" s="510"/>
      <c r="HF122" s="510"/>
      <c r="HG122" s="510"/>
      <c r="HH122" s="510"/>
      <c r="HI122" s="510"/>
      <c r="HJ122" s="510"/>
      <c r="HK122" s="510"/>
      <c r="HL122" s="510"/>
      <c r="HM122" s="510"/>
      <c r="HN122" s="510"/>
      <c r="HO122" s="510"/>
      <c r="HP122" s="510"/>
      <c r="HQ122" s="510"/>
      <c r="HR122" s="510"/>
      <c r="HS122" s="510"/>
      <c r="HT122" s="510"/>
      <c r="HU122" s="510"/>
      <c r="HV122" s="510"/>
      <c r="HW122" s="510"/>
      <c r="HX122" s="510"/>
      <c r="HY122" s="510"/>
      <c r="HZ122" s="510"/>
      <c r="IA122" s="510"/>
      <c r="IB122" s="516"/>
      <c r="IC122" s="516"/>
      <c r="ID122" s="510"/>
      <c r="IE122" s="510"/>
      <c r="IF122" s="510"/>
      <c r="IG122" s="510"/>
      <c r="IH122" s="510"/>
      <c r="II122" s="510"/>
      <c r="IJ122" s="510"/>
      <c r="IK122" s="510"/>
      <c r="IL122" s="510"/>
      <c r="IM122" s="510"/>
      <c r="IN122" s="510"/>
      <c r="IO122" s="510"/>
      <c r="IP122" s="510"/>
      <c r="IQ122" s="18"/>
      <c r="IR122" s="510"/>
      <c r="IS122" s="510"/>
      <c r="IT122" s="510"/>
      <c r="IU122" s="510"/>
      <c r="IV122" s="510"/>
      <c r="IW122" s="510"/>
      <c r="IX122" s="510"/>
      <c r="IY122" s="510"/>
      <c r="IZ122" s="510"/>
      <c r="JA122" s="510"/>
      <c r="JB122" s="510"/>
      <c r="JC122" s="510"/>
      <c r="JD122" s="510"/>
      <c r="JE122" s="510"/>
      <c r="JF122" s="510"/>
      <c r="JG122" s="510"/>
      <c r="JH122" s="510"/>
      <c r="JI122" s="512"/>
      <c r="JJ122" s="510"/>
      <c r="JK122" s="510"/>
      <c r="JL122" s="510"/>
      <c r="JM122" s="510"/>
      <c r="JN122" s="510"/>
      <c r="JO122" s="510"/>
      <c r="JP122" s="510"/>
      <c r="JQ122" s="510"/>
      <c r="JR122" s="510"/>
      <c r="JS122" s="510"/>
      <c r="JT122" s="510"/>
      <c r="JU122" s="510"/>
      <c r="JV122" s="510"/>
      <c r="JW122" s="510"/>
      <c r="JX122" s="510"/>
      <c r="JY122" s="513"/>
      <c r="JZ122" s="513"/>
      <c r="KA122" s="513"/>
      <c r="KB122" s="513"/>
      <c r="KC122" s="513"/>
      <c r="KD122" s="513"/>
      <c r="KE122" s="513"/>
      <c r="KF122" s="513"/>
      <c r="KG122" s="513"/>
      <c r="KH122" s="513"/>
      <c r="KI122" s="513"/>
      <c r="KJ122" s="513"/>
      <c r="KK122" s="513"/>
      <c r="KL122" s="513"/>
      <c r="KM122" s="513"/>
      <c r="KN122" s="513"/>
      <c r="KO122" s="513"/>
      <c r="KP122" s="513"/>
      <c r="KQ122" s="513"/>
      <c r="KR122" s="513"/>
      <c r="KS122" s="513"/>
      <c r="KT122" s="513"/>
      <c r="KU122" s="513"/>
      <c r="KV122" s="513"/>
      <c r="KW122" s="513"/>
      <c r="KX122" s="513"/>
      <c r="KY122" s="513"/>
      <c r="KZ122" s="513"/>
      <c r="LA122" s="513"/>
      <c r="LB122" s="513"/>
      <c r="LC122" s="513"/>
      <c r="LD122" s="513"/>
      <c r="LE122" s="513"/>
      <c r="LF122" s="513"/>
      <c r="LG122" s="513"/>
      <c r="LH122" s="513"/>
      <c r="LI122" s="513"/>
      <c r="LJ122" s="513"/>
      <c r="LK122" s="513"/>
      <c r="LL122" s="513"/>
      <c r="LM122" s="513"/>
      <c r="LN122" s="513"/>
      <c r="LO122" s="513"/>
      <c r="LP122" s="513"/>
      <c r="LQ122" s="513"/>
      <c r="LR122" s="513"/>
      <c r="LS122" s="513"/>
      <c r="LT122" s="513"/>
      <c r="LU122" s="513"/>
      <c r="LV122" s="513"/>
      <c r="LW122" s="513"/>
      <c r="LX122" s="513"/>
      <c r="LY122" s="513"/>
      <c r="LZ122" s="513"/>
      <c r="MA122" s="513"/>
      <c r="MB122" s="513"/>
      <c r="MC122" s="513"/>
      <c r="MD122" s="513"/>
      <c r="ME122" s="513"/>
      <c r="MF122" s="513"/>
      <c r="MG122" s="513"/>
      <c r="MH122" s="513"/>
      <c r="MI122" s="513"/>
      <c r="MJ122" s="513"/>
      <c r="MK122" s="513"/>
      <c r="ML122" s="513"/>
      <c r="MM122" s="513"/>
      <c r="MN122" s="513"/>
      <c r="MO122" s="513"/>
      <c r="MP122" s="513"/>
      <c r="MQ122" s="513"/>
      <c r="MR122" s="513"/>
      <c r="MS122" s="513"/>
      <c r="MT122" s="513"/>
      <c r="MU122" s="513"/>
      <c r="MV122" s="513"/>
      <c r="MW122" s="513"/>
      <c r="MX122" s="513"/>
      <c r="MY122" s="513"/>
      <c r="MZ122" s="513"/>
      <c r="NA122" s="513"/>
      <c r="NB122" s="513"/>
      <c r="NC122" s="513"/>
      <c r="ND122" s="513"/>
      <c r="NE122" s="513"/>
      <c r="NF122" s="513"/>
      <c r="NG122" s="513"/>
      <c r="NH122" s="513"/>
      <c r="NI122" s="513"/>
      <c r="NJ122" s="513"/>
      <c r="NK122" s="513"/>
      <c r="NL122" s="513"/>
      <c r="NM122" s="513"/>
      <c r="NN122" s="513"/>
      <c r="NO122" s="513"/>
      <c r="NP122" s="513"/>
      <c r="NQ122" s="513"/>
      <c r="NR122" s="513"/>
      <c r="NS122" s="513"/>
      <c r="NT122" s="513"/>
      <c r="NU122" s="513"/>
      <c r="NV122" s="513"/>
      <c r="NW122" s="513"/>
      <c r="NX122" s="513"/>
      <c r="NY122" s="513"/>
      <c r="NZ122" s="513"/>
      <c r="OA122" s="513"/>
      <c r="OB122" s="513"/>
      <c r="OC122" s="513"/>
      <c r="OD122" s="513"/>
      <c r="OE122" s="513"/>
      <c r="OF122" s="513"/>
      <c r="OG122" s="513"/>
      <c r="OH122" s="513"/>
      <c r="OI122" s="513"/>
      <c r="OJ122" s="513"/>
      <c r="OK122" s="513"/>
      <c r="OL122" s="513"/>
      <c r="OM122" s="513"/>
      <c r="ON122" s="513"/>
      <c r="OO122" s="513"/>
      <c r="OP122" s="513"/>
      <c r="OQ122" s="513"/>
      <c r="OR122" s="513"/>
      <c r="OS122" s="513"/>
      <c r="OT122" s="513"/>
      <c r="OU122" s="513"/>
      <c r="OV122" s="513"/>
      <c r="OW122" s="513"/>
      <c r="OX122" s="513"/>
      <c r="OY122" s="513"/>
      <c r="OZ122" s="513"/>
      <c r="PA122" s="513"/>
      <c r="PB122" s="513"/>
      <c r="PC122" s="513"/>
      <c r="PD122" s="513"/>
      <c r="PE122" s="513"/>
      <c r="PF122" s="513"/>
      <c r="PG122" s="513"/>
      <c r="PH122" s="513"/>
      <c r="PI122" s="513"/>
      <c r="PJ122" s="513"/>
      <c r="PK122" s="513"/>
      <c r="PL122" s="513"/>
      <c r="PM122" s="513"/>
      <c r="PN122" s="513"/>
      <c r="PO122" s="513"/>
      <c r="PP122" s="513"/>
      <c r="PQ122" s="513"/>
      <c r="PR122" s="513"/>
      <c r="PS122" s="513"/>
      <c r="PT122" s="513"/>
      <c r="PU122" s="513"/>
      <c r="PV122" s="513"/>
      <c r="PW122" s="513"/>
      <c r="PX122" s="513"/>
      <c r="PY122" s="513"/>
      <c r="PZ122" s="513"/>
      <c r="QA122" s="513"/>
      <c r="QB122" s="513"/>
      <c r="QC122" s="513"/>
      <c r="QD122" s="513"/>
      <c r="QE122" s="513"/>
      <c r="QF122" s="513"/>
      <c r="QG122" s="513"/>
      <c r="QH122" s="513"/>
      <c r="QI122" s="513"/>
      <c r="QJ122" s="513"/>
      <c r="QK122" s="513"/>
      <c r="QL122" s="513"/>
      <c r="QM122" s="513"/>
      <c r="QN122" s="513"/>
      <c r="QO122" s="513"/>
      <c r="QP122" s="513"/>
      <c r="QQ122" s="513"/>
      <c r="QR122" s="513"/>
      <c r="QS122" s="513"/>
      <c r="QT122" s="513"/>
      <c r="QU122" s="513"/>
      <c r="QV122" s="513"/>
      <c r="QW122" s="513"/>
      <c r="QX122" s="513"/>
      <c r="QY122" s="513"/>
      <c r="QZ122" s="513"/>
      <c r="RA122" s="513"/>
      <c r="RB122" s="513"/>
      <c r="RC122" s="513"/>
      <c r="RD122" s="513"/>
      <c r="RE122" s="513"/>
      <c r="RF122" s="513"/>
      <c r="RG122" s="513"/>
      <c r="RH122" s="513"/>
      <c r="RI122" s="513"/>
      <c r="RJ122" s="513"/>
      <c r="RK122" s="513"/>
      <c r="RL122" s="513"/>
      <c r="RM122" s="513"/>
      <c r="RN122" s="513"/>
      <c r="RO122" s="513"/>
      <c r="RP122" s="513"/>
      <c r="RQ122" s="513"/>
      <c r="RR122" s="513"/>
      <c r="RS122" s="513"/>
      <c r="RT122" s="513"/>
      <c r="RU122" s="513"/>
      <c r="RV122" s="513"/>
      <c r="RW122" s="513"/>
      <c r="RX122" s="513"/>
      <c r="RY122" s="513"/>
      <c r="RZ122" s="513"/>
      <c r="SA122" s="513"/>
      <c r="SB122" s="513"/>
      <c r="SC122" s="513"/>
      <c r="SD122" s="513"/>
      <c r="SE122" s="513"/>
      <c r="SF122" s="513"/>
      <c r="SG122" s="513"/>
      <c r="SH122" s="513"/>
      <c r="SI122" s="513"/>
      <c r="SJ122" s="513"/>
      <c r="SK122" s="513"/>
      <c r="SL122" s="513"/>
      <c r="SM122" s="513"/>
      <c r="SN122" s="513"/>
      <c r="SO122" s="513"/>
      <c r="SP122" s="513"/>
      <c r="SQ122" s="513"/>
      <c r="SR122" s="513"/>
      <c r="SS122" s="513"/>
      <c r="ST122" s="513"/>
      <c r="SU122" s="513"/>
      <c r="SV122" s="513"/>
      <c r="SW122" s="513"/>
      <c r="SX122" s="513"/>
      <c r="SY122" s="513"/>
      <c r="SZ122" s="513"/>
      <c r="TA122" s="513"/>
      <c r="TB122" s="513"/>
      <c r="TC122" s="513"/>
      <c r="TD122" s="513"/>
      <c r="TE122" s="513"/>
      <c r="TF122" s="513"/>
      <c r="TG122" s="513"/>
      <c r="TH122" s="513"/>
      <c r="TI122" s="513"/>
      <c r="TJ122" s="513"/>
      <c r="TK122" s="513"/>
      <c r="TL122" s="513"/>
      <c r="TM122" s="513"/>
      <c r="TN122" s="513"/>
      <c r="TO122" s="513"/>
      <c r="TP122" s="513"/>
      <c r="TQ122" s="513"/>
      <c r="TR122" s="513"/>
      <c r="TS122" s="513"/>
      <c r="TT122" s="513"/>
      <c r="TU122" s="513"/>
      <c r="TV122" s="513"/>
      <c r="TW122" s="513"/>
      <c r="TX122" s="513"/>
      <c r="TY122" s="513"/>
      <c r="TZ122" s="513"/>
      <c r="UA122" s="513"/>
      <c r="UB122" s="513"/>
      <c r="UC122" s="513"/>
      <c r="UD122" s="513"/>
      <c r="UE122" s="513"/>
      <c r="UF122" s="513"/>
      <c r="UG122" s="513"/>
      <c r="UH122" s="513"/>
      <c r="UI122" s="513"/>
      <c r="UJ122" s="513"/>
      <c r="UK122" s="513"/>
      <c r="UL122" s="513"/>
      <c r="UM122" s="513"/>
      <c r="UN122" s="513"/>
      <c r="UO122" s="513"/>
      <c r="UP122" s="513"/>
      <c r="UQ122" s="513"/>
      <c r="UR122" s="513"/>
      <c r="US122" s="513"/>
      <c r="UT122" s="513"/>
      <c r="UU122" s="513"/>
      <c r="UV122" s="513"/>
      <c r="UW122" s="513"/>
      <c r="UX122" s="513"/>
      <c r="UY122" s="513"/>
      <c r="UZ122" s="513"/>
      <c r="VA122" s="513"/>
      <c r="VB122" s="513"/>
      <c r="VC122" s="513"/>
      <c r="VD122" s="513"/>
      <c r="VE122" s="513"/>
      <c r="VF122" s="513"/>
      <c r="VG122" s="513"/>
      <c r="VH122" s="513"/>
      <c r="VI122" s="513"/>
      <c r="VJ122" s="513"/>
      <c r="VK122" s="513"/>
      <c r="VL122" s="513"/>
      <c r="VM122" s="513"/>
      <c r="VN122" s="513"/>
      <c r="VO122" s="513"/>
      <c r="VP122" s="513"/>
      <c r="VQ122" s="513"/>
      <c r="VR122" s="513"/>
      <c r="VS122" s="513"/>
      <c r="VT122" s="513"/>
      <c r="VU122" s="513"/>
      <c r="VV122" s="87"/>
      <c r="VW122" s="87"/>
      <c r="VX122" s="87"/>
      <c r="VY122" s="87"/>
      <c r="VZ122" s="87"/>
      <c r="WA122" s="87"/>
      <c r="WB122" s="513"/>
      <c r="WC122" s="513"/>
      <c r="WD122" s="513"/>
      <c r="WE122" s="513"/>
      <c r="WF122" s="513"/>
      <c r="WG122" s="513"/>
      <c r="WH122" s="513"/>
      <c r="WI122" s="513"/>
      <c r="WJ122" s="513"/>
      <c r="WK122" s="513"/>
      <c r="WL122" s="513"/>
      <c r="WM122" s="513"/>
      <c r="WN122" s="513"/>
      <c r="WO122" s="513"/>
      <c r="WP122" s="513"/>
      <c r="WQ122" s="513"/>
      <c r="WR122" s="513"/>
      <c r="WS122" s="510"/>
      <c r="WT122" s="18"/>
      <c r="WU122" s="510"/>
      <c r="WV122" s="510"/>
      <c r="WW122" s="510"/>
      <c r="WX122" s="516"/>
      <c r="WY122" s="516"/>
      <c r="WZ122" s="516"/>
      <c r="XA122" s="516"/>
      <c r="XB122" s="516"/>
      <c r="XC122" s="516"/>
      <c r="XD122" s="516"/>
      <c r="XE122" s="516"/>
      <c r="XF122" s="516"/>
      <c r="XG122" s="516"/>
      <c r="XH122" s="516"/>
      <c r="XI122" s="516"/>
      <c r="XJ122" s="516"/>
      <c r="XK122" s="516"/>
      <c r="XL122" s="516"/>
      <c r="XM122" s="516"/>
      <c r="XN122" s="18"/>
      <c r="XO122" s="510"/>
      <c r="XP122" s="510"/>
      <c r="XQ122" s="510"/>
      <c r="XR122" s="510"/>
      <c r="XS122" s="510"/>
      <c r="XT122" s="510"/>
      <c r="XU122" s="510"/>
      <c r="XV122" s="510"/>
      <c r="XW122" s="510"/>
      <c r="XX122" s="510"/>
      <c r="XY122" s="510"/>
      <c r="XZ122" s="510"/>
      <c r="YA122" s="510"/>
      <c r="YB122" s="510"/>
      <c r="YC122" s="510"/>
      <c r="YD122" s="510"/>
      <c r="YE122" s="510"/>
      <c r="YF122" s="516"/>
      <c r="YG122" s="516"/>
      <c r="YH122" s="516"/>
      <c r="YI122" s="516"/>
      <c r="YJ122" s="516"/>
      <c r="YK122" s="516"/>
      <c r="YL122" s="516"/>
      <c r="YM122" s="510"/>
      <c r="YN122" s="510"/>
      <c r="YO122" s="510"/>
      <c r="YP122" s="18"/>
      <c r="YQ122" s="510"/>
      <c r="YR122" s="510"/>
      <c r="YS122" s="510"/>
      <c r="YT122" s="510"/>
      <c r="YU122" s="510"/>
      <c r="YV122" s="510"/>
      <c r="YW122" s="510"/>
      <c r="YX122" s="510"/>
      <c r="YY122" s="510"/>
      <c r="YZ122" s="510"/>
      <c r="ZA122" s="510"/>
      <c r="ZB122" s="510"/>
      <c r="ZC122" s="510"/>
      <c r="ZD122" s="18"/>
      <c r="ZE122" s="510"/>
      <c r="ZF122" s="18"/>
      <c r="ZG122" s="510"/>
      <c r="ZH122" s="510"/>
      <c r="ZI122" s="510"/>
      <c r="ZJ122" s="510"/>
      <c r="ZK122" s="510"/>
      <c r="ZL122" s="512"/>
      <c r="ZM122" s="511"/>
      <c r="ZN122" s="511"/>
      <c r="ZO122" s="510"/>
      <c r="ZP122" s="510"/>
      <c r="ZQ122" s="510"/>
      <c r="ZR122" s="510"/>
      <c r="ZS122" s="510"/>
      <c r="ZT122" s="510"/>
      <c r="ZU122" s="510"/>
      <c r="ZV122" s="510"/>
      <c r="ZW122" s="510"/>
      <c r="ZX122" s="510"/>
      <c r="ZY122" s="510"/>
      <c r="ZZ122" s="510"/>
      <c r="AAA122" s="510"/>
      <c r="AAB122" s="510"/>
      <c r="AAC122" s="510"/>
      <c r="AAD122" s="510"/>
      <c r="AAE122" s="510"/>
      <c r="AAF122" s="510"/>
      <c r="AAG122" s="510"/>
      <c r="AAH122" s="510"/>
      <c r="AAI122" s="510"/>
      <c r="AAJ122" s="510"/>
      <c r="AAK122" s="510"/>
      <c r="AAL122" s="510"/>
      <c r="AAM122" s="510"/>
      <c r="AAN122" s="510"/>
      <c r="AAO122" s="510"/>
      <c r="AAP122" s="510"/>
      <c r="AAQ122" s="510"/>
      <c r="AAR122" s="510"/>
      <c r="AAS122" s="510"/>
      <c r="AAT122" s="510"/>
      <c r="AAU122" s="510"/>
      <c r="AAV122" s="510"/>
      <c r="AAW122" s="510"/>
      <c r="AAX122" s="510"/>
      <c r="AAY122" s="510"/>
      <c r="AAZ122" s="510"/>
      <c r="ABA122" s="510"/>
      <c r="ABB122" s="510"/>
      <c r="ABC122" s="510"/>
      <c r="ABD122" s="510"/>
      <c r="ABE122" s="510"/>
      <c r="ABF122" s="510"/>
      <c r="ABG122" s="510"/>
      <c r="ABH122" s="510"/>
      <c r="ABI122" s="510"/>
      <c r="ABJ122" s="510"/>
      <c r="ABK122" s="18"/>
      <c r="ABL122" s="22"/>
      <c r="ABM122" s="22"/>
      <c r="ABN122" s="22"/>
      <c r="ABO122" s="22"/>
      <c r="ABP122" s="22"/>
      <c r="ABQ122" s="22"/>
      <c r="ABR122" s="22"/>
      <c r="ABS122" s="22"/>
      <c r="ABT122" s="22"/>
      <c r="ABU122" s="22"/>
      <c r="ABV122" s="22"/>
      <c r="ABW122" s="22"/>
      <c r="ABX122" s="22"/>
      <c r="ABY122" s="22"/>
      <c r="ABZ122" s="22"/>
      <c r="ACA122" s="22"/>
      <c r="ACB122" s="22"/>
      <c r="ACC122" s="22"/>
      <c r="ACD122" s="22"/>
      <c r="ACE122" s="22"/>
      <c r="ACF122" s="22"/>
      <c r="ACG122" s="22"/>
      <c r="ACH122" s="22"/>
      <c r="ACI122" s="22"/>
      <c r="ACJ122" s="22"/>
      <c r="ACK122" s="22"/>
      <c r="ACL122" s="22"/>
      <c r="ACM122" s="22"/>
      <c r="ACN122" s="22"/>
      <c r="ACO122" s="22"/>
      <c r="ACP122" s="515"/>
      <c r="ACQ122" s="515"/>
      <c r="ACR122" s="515"/>
      <c r="ACS122" s="515"/>
      <c r="ACT122" s="515"/>
      <c r="ACU122" s="515"/>
      <c r="ACV122" s="515"/>
      <c r="ACW122" s="515"/>
      <c r="ACX122" s="515"/>
      <c r="ACY122" s="515"/>
      <c r="ACZ122" s="515"/>
      <c r="ADA122" s="515"/>
      <c r="ADB122" s="515"/>
      <c r="ADC122" s="515"/>
      <c r="ADD122" s="515"/>
      <c r="ADE122" s="515"/>
      <c r="ADF122" s="515"/>
      <c r="ADG122" s="515"/>
      <c r="ADH122" s="515"/>
      <c r="ADI122" s="515"/>
      <c r="ADJ122" s="515"/>
      <c r="ADK122" s="515"/>
      <c r="ADL122" s="515"/>
      <c r="ADM122" s="515"/>
      <c r="ADN122" s="515"/>
      <c r="ADO122" s="515"/>
      <c r="ADP122" s="515"/>
      <c r="ADQ122" s="515"/>
      <c r="ADR122" s="515"/>
      <c r="ADS122" s="515"/>
      <c r="ADT122" s="515"/>
      <c r="ADU122" s="515"/>
      <c r="ADV122" s="515"/>
      <c r="ADW122" s="515"/>
      <c r="ADX122" s="515"/>
      <c r="ADY122" s="515"/>
      <c r="ADZ122" s="515"/>
      <c r="AEA122" s="515"/>
      <c r="AEB122" s="515"/>
      <c r="AEC122" s="515"/>
      <c r="AED122" s="515"/>
      <c r="AEE122" s="515"/>
      <c r="AEF122" s="515"/>
      <c r="AEG122" s="515"/>
      <c r="AEH122" s="515"/>
      <c r="AEI122" s="515"/>
      <c r="AEJ122" s="515"/>
      <c r="AEK122" s="515"/>
      <c r="AEL122" s="515"/>
      <c r="AEM122" s="515"/>
      <c r="AEN122" s="515"/>
      <c r="AEO122" s="515"/>
      <c r="AEP122" s="515"/>
      <c r="AEQ122" s="515"/>
      <c r="AER122" s="515"/>
      <c r="AES122" s="515"/>
      <c r="AET122" s="515"/>
      <c r="AEU122" s="515"/>
      <c r="AEV122" s="515"/>
      <c r="AEW122" s="515"/>
      <c r="AEX122" s="516"/>
      <c r="AEY122" s="483">
        <v>0</v>
      </c>
    </row>
    <row r="123" spans="1:831" ht="6.75" customHeight="1" outlineLevel="2">
      <c r="A123" s="18">
        <f t="shared" si="221"/>
        <v>110</v>
      </c>
      <c r="B123" s="18"/>
      <c r="C123" s="12"/>
      <c r="D123" s="12"/>
      <c r="E123" t="b">
        <v>0</v>
      </c>
      <c r="G123" s="25"/>
      <c r="H123" s="110"/>
      <c r="I123" s="110"/>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363" t="str">
        <f>BA117</f>
        <v>FS_Opt_TemplateExperiment</v>
      </c>
      <c r="BB123" s="8"/>
      <c r="BC123" s="510"/>
      <c r="BD123" s="510"/>
      <c r="BE123" s="510"/>
      <c r="BF123" s="510"/>
      <c r="BG123" s="510"/>
      <c r="BH123" s="510"/>
      <c r="BI123" s="510"/>
      <c r="BJ123" s="510"/>
      <c r="BK123" s="510"/>
      <c r="BL123" s="510"/>
      <c r="BM123" s="510"/>
      <c r="BN123" s="510"/>
      <c r="BO123" s="510"/>
      <c r="BP123" s="510"/>
      <c r="BQ123" s="510"/>
      <c r="BR123" s="510"/>
      <c r="BS123" s="510"/>
      <c r="BT123" s="510"/>
      <c r="BU123" s="510"/>
      <c r="BV123" s="510"/>
      <c r="BW123" s="510"/>
      <c r="BX123" s="510"/>
      <c r="BY123" s="510"/>
      <c r="BZ123" s="510"/>
      <c r="CA123" s="510"/>
      <c r="CB123" s="510"/>
      <c r="CC123" s="510"/>
      <c r="CD123" s="510"/>
      <c r="CE123" s="510"/>
      <c r="CF123" s="510"/>
      <c r="CG123" s="510"/>
      <c r="CH123" s="510"/>
      <c r="CI123" s="510"/>
      <c r="CJ123" s="510"/>
      <c r="CK123" s="510"/>
      <c r="CL123" s="510"/>
      <c r="CM123" s="510"/>
      <c r="CN123" s="510"/>
      <c r="CO123" s="510"/>
      <c r="CP123" s="510"/>
      <c r="CQ123" s="510"/>
      <c r="CR123" s="510"/>
      <c r="CS123" s="510"/>
      <c r="CT123" s="510"/>
      <c r="CU123" s="510"/>
      <c r="CV123" s="510"/>
      <c r="CW123" s="510"/>
      <c r="CX123" s="510"/>
      <c r="CY123" s="510"/>
      <c r="CZ123" s="510"/>
      <c r="DA123" s="510"/>
      <c r="DB123" s="510"/>
      <c r="DC123" s="510"/>
      <c r="DD123" s="510"/>
      <c r="DE123" s="510"/>
      <c r="DF123" s="510"/>
      <c r="DG123" s="510"/>
      <c r="DH123" s="510"/>
      <c r="DI123" s="510"/>
      <c r="DJ123" s="510"/>
      <c r="DK123" s="510"/>
      <c r="DL123" s="510"/>
      <c r="DM123" s="510"/>
      <c r="DN123" s="510"/>
      <c r="DO123" s="510"/>
      <c r="DP123" s="510"/>
      <c r="DQ123" s="510"/>
      <c r="DR123" s="510"/>
      <c r="DS123" s="510"/>
      <c r="DT123" s="510"/>
      <c r="DU123" s="510"/>
      <c r="DV123" s="510"/>
      <c r="DW123" s="510"/>
      <c r="DX123" s="510"/>
      <c r="DY123" s="510"/>
      <c r="DZ123" s="510"/>
      <c r="EA123" s="510"/>
      <c r="EB123" s="510"/>
      <c r="EC123" s="510"/>
      <c r="ED123" s="510"/>
      <c r="EE123" s="510"/>
      <c r="EF123" s="510"/>
      <c r="EG123" s="510"/>
      <c r="EH123" s="510"/>
      <c r="EI123" s="510"/>
      <c r="EJ123" s="510"/>
      <c r="EK123" s="510"/>
      <c r="EL123" s="510"/>
      <c r="EM123" s="510"/>
      <c r="EN123" s="510"/>
      <c r="EO123" s="510"/>
      <c r="EP123" s="510"/>
      <c r="EQ123" s="510"/>
      <c r="ER123" s="510"/>
      <c r="ES123" s="510"/>
      <c r="ET123" s="510"/>
      <c r="EU123" s="510"/>
      <c r="EV123" s="510"/>
      <c r="EW123" s="510"/>
      <c r="EX123" s="510"/>
      <c r="EY123" s="510"/>
      <c r="EZ123" s="510"/>
      <c r="FA123" s="510"/>
      <c r="FB123" s="510"/>
      <c r="FC123" s="510"/>
      <c r="FD123" s="510"/>
      <c r="FE123" s="510"/>
      <c r="FF123" s="510"/>
      <c r="FG123" s="510"/>
      <c r="FH123" s="510"/>
      <c r="FI123" s="510"/>
      <c r="FJ123" s="510"/>
      <c r="FK123" s="510"/>
      <c r="FL123" s="510"/>
      <c r="FM123" s="510"/>
      <c r="FN123" s="510"/>
      <c r="FO123" s="510"/>
      <c r="FP123" s="510"/>
      <c r="FQ123" s="510"/>
      <c r="FR123" s="510"/>
      <c r="FS123" s="510"/>
      <c r="FT123" s="510"/>
      <c r="FU123" s="510"/>
      <c r="FV123" s="510"/>
      <c r="FW123" s="510"/>
      <c r="FX123" s="510"/>
      <c r="FY123" s="510"/>
      <c r="FZ123" s="510"/>
      <c r="GA123" s="510"/>
      <c r="GB123" s="510"/>
      <c r="GC123" s="510"/>
      <c r="GD123" s="510"/>
      <c r="GE123" s="510"/>
      <c r="GF123" s="510"/>
      <c r="GG123" s="510"/>
      <c r="GH123" s="510"/>
      <c r="GI123" s="510"/>
      <c r="GJ123" s="510"/>
      <c r="GK123" s="510"/>
      <c r="GL123" s="510"/>
      <c r="GM123" s="510"/>
      <c r="GN123" s="510"/>
      <c r="GO123" s="510"/>
      <c r="GP123" s="510"/>
      <c r="GQ123" s="510"/>
      <c r="GR123" s="510"/>
      <c r="GS123" s="510"/>
      <c r="GT123" s="510"/>
      <c r="GU123" s="510"/>
      <c r="GV123" s="510"/>
      <c r="GW123" s="510"/>
      <c r="GX123" s="510"/>
      <c r="GY123" s="510"/>
      <c r="GZ123" s="510"/>
      <c r="HA123" s="510"/>
      <c r="HB123" s="510"/>
      <c r="HC123" s="510"/>
      <c r="HD123" s="510"/>
      <c r="HE123" s="510"/>
      <c r="HF123" s="510"/>
      <c r="HG123" s="510"/>
      <c r="HH123" s="510"/>
      <c r="HI123" s="510"/>
      <c r="HJ123" s="510"/>
      <c r="HK123" s="510"/>
      <c r="HL123" s="510"/>
      <c r="HM123" s="510"/>
      <c r="HN123" s="510"/>
      <c r="HO123" s="510"/>
      <c r="HP123" s="510"/>
      <c r="HQ123" s="510"/>
      <c r="HR123" s="510"/>
      <c r="HS123" s="510"/>
      <c r="HT123" s="510"/>
      <c r="HU123" s="510"/>
      <c r="HV123" s="510"/>
      <c r="HW123" s="510"/>
      <c r="HX123" s="510"/>
      <c r="HY123" s="510"/>
      <c r="HZ123" s="510"/>
      <c r="IA123" s="510"/>
      <c r="IB123" s="510"/>
      <c r="IC123" s="510"/>
      <c r="ID123" s="510"/>
      <c r="IE123" s="510"/>
      <c r="IF123" s="510"/>
      <c r="IG123" s="510"/>
      <c r="IH123" s="510"/>
      <c r="II123" s="510"/>
      <c r="IJ123" s="510"/>
      <c r="IK123" s="510"/>
      <c r="IL123" s="510"/>
      <c r="IM123" s="510"/>
      <c r="IN123" s="510"/>
      <c r="IO123" s="510"/>
      <c r="IP123" s="510"/>
      <c r="IQ123" s="510"/>
      <c r="IR123" s="510"/>
      <c r="IS123" s="510"/>
      <c r="IT123" s="510"/>
      <c r="IU123" s="510"/>
      <c r="IV123" s="510"/>
      <c r="IW123" s="510"/>
      <c r="IX123" s="510"/>
      <c r="IY123" s="510"/>
      <c r="IZ123" s="510"/>
      <c r="JA123" s="510"/>
      <c r="JB123" s="510"/>
      <c r="JC123" s="510"/>
      <c r="JD123" s="510"/>
      <c r="JE123" s="510"/>
      <c r="JF123" s="510"/>
      <c r="JG123" s="510"/>
      <c r="JH123" s="510"/>
      <c r="JI123" s="510"/>
      <c r="JJ123" s="510"/>
      <c r="JK123" s="510"/>
      <c r="JL123" s="510"/>
      <c r="JM123" s="510"/>
      <c r="JN123" s="510"/>
      <c r="JO123" s="510"/>
      <c r="JP123" s="510"/>
      <c r="JQ123" s="510"/>
      <c r="JR123" s="510"/>
      <c r="JS123" s="510"/>
      <c r="JT123" s="510"/>
      <c r="JU123" s="510"/>
      <c r="JV123" s="510"/>
      <c r="JW123" s="510"/>
      <c r="JX123" s="510"/>
      <c r="JY123" s="510"/>
      <c r="JZ123" s="510"/>
      <c r="KA123" s="510"/>
      <c r="KB123" s="510"/>
      <c r="KC123" s="510"/>
      <c r="KD123" s="510"/>
      <c r="KE123" s="510"/>
      <c r="KF123" s="510"/>
      <c r="KG123" s="510"/>
      <c r="KH123" s="510"/>
      <c r="KI123" s="510"/>
      <c r="KJ123" s="510"/>
      <c r="KK123" s="510"/>
      <c r="KL123" s="510"/>
      <c r="KM123" s="510"/>
      <c r="KN123" s="510"/>
      <c r="KO123" s="510"/>
      <c r="KP123" s="510"/>
      <c r="KQ123" s="510"/>
      <c r="KR123" s="510"/>
      <c r="KS123" s="510"/>
      <c r="KT123" s="510"/>
      <c r="KU123" s="510"/>
      <c r="KV123" s="510"/>
      <c r="KW123" s="510"/>
      <c r="KX123" s="510"/>
      <c r="KY123" s="510"/>
      <c r="KZ123" s="510"/>
      <c r="LA123" s="510"/>
      <c r="LB123" s="510"/>
      <c r="LC123" s="510"/>
      <c r="LD123" s="510"/>
      <c r="LE123" s="510"/>
      <c r="LF123" s="510"/>
      <c r="LG123" s="510"/>
      <c r="LH123" s="510"/>
      <c r="LI123" s="510"/>
      <c r="LJ123" s="510"/>
      <c r="LK123" s="510"/>
      <c r="LL123" s="510"/>
      <c r="LM123" s="510"/>
      <c r="LN123" s="510"/>
      <c r="LO123" s="510"/>
      <c r="LP123" s="510"/>
      <c r="LQ123" s="510"/>
      <c r="LR123" s="510"/>
      <c r="LS123" s="510"/>
      <c r="LT123" s="510"/>
      <c r="LU123" s="510"/>
      <c r="LV123" s="510"/>
      <c r="LW123" s="510"/>
      <c r="LX123" s="510"/>
      <c r="LY123" s="510"/>
      <c r="LZ123" s="510"/>
      <c r="MA123" s="510"/>
      <c r="MB123" s="510"/>
      <c r="MC123" s="510"/>
      <c r="MD123" s="510"/>
      <c r="ME123" s="510"/>
      <c r="MF123" s="510"/>
      <c r="MG123" s="510"/>
      <c r="MH123" s="510"/>
      <c r="MI123" s="510"/>
      <c r="MJ123" s="510"/>
      <c r="MK123" s="510"/>
      <c r="ML123" s="510"/>
      <c r="MM123" s="510"/>
      <c r="MN123" s="510"/>
      <c r="MO123" s="510"/>
      <c r="MP123" s="510"/>
      <c r="MQ123" s="510"/>
      <c r="MR123" s="510"/>
      <c r="MS123" s="510"/>
      <c r="MT123" s="510"/>
      <c r="MU123" s="510"/>
      <c r="MV123" s="510"/>
      <c r="MW123" s="510"/>
      <c r="MX123" s="510"/>
      <c r="MY123" s="510"/>
      <c r="MZ123" s="510"/>
      <c r="NA123" s="510"/>
      <c r="NB123" s="510"/>
      <c r="NC123" s="510"/>
      <c r="ND123" s="510"/>
      <c r="NE123" s="510"/>
      <c r="NF123" s="510"/>
      <c r="NG123" s="510"/>
      <c r="NH123" s="510"/>
      <c r="NI123" s="510"/>
      <c r="NJ123" s="510"/>
      <c r="NK123" s="510"/>
      <c r="NL123" s="510"/>
      <c r="NM123" s="510"/>
      <c r="NN123" s="510"/>
      <c r="NO123" s="510"/>
      <c r="NP123" s="510"/>
      <c r="NQ123" s="510"/>
      <c r="NR123" s="510"/>
      <c r="NS123" s="510"/>
      <c r="NT123" s="510"/>
      <c r="NU123" s="510"/>
      <c r="NV123" s="510"/>
      <c r="NW123" s="510"/>
      <c r="NX123" s="510"/>
      <c r="NY123" s="510"/>
      <c r="NZ123" s="510"/>
      <c r="OA123" s="510"/>
      <c r="OB123" s="510"/>
      <c r="OC123" s="510"/>
      <c r="OD123" s="510"/>
      <c r="OE123" s="510"/>
      <c r="OF123" s="510"/>
      <c r="OG123" s="510"/>
      <c r="OH123" s="510"/>
      <c r="OI123" s="510"/>
      <c r="OJ123" s="510"/>
      <c r="OK123" s="510"/>
      <c r="OL123" s="510"/>
      <c r="OM123" s="510"/>
      <c r="ON123" s="510"/>
      <c r="OO123" s="510"/>
      <c r="OP123" s="510"/>
      <c r="OQ123" s="510"/>
      <c r="OR123" s="510"/>
      <c r="OS123" s="510"/>
      <c r="OT123" s="510"/>
      <c r="OU123" s="510"/>
      <c r="OV123" s="510"/>
      <c r="OW123" s="510"/>
      <c r="OX123" s="510"/>
      <c r="OY123" s="510"/>
      <c r="OZ123" s="510"/>
      <c r="PA123" s="510"/>
      <c r="PB123" s="510"/>
      <c r="PC123" s="510"/>
      <c r="PD123" s="510"/>
      <c r="PE123" s="510"/>
      <c r="PF123" s="510"/>
      <c r="PG123" s="510"/>
      <c r="PH123" s="510"/>
      <c r="PI123" s="510"/>
      <c r="PJ123" s="510"/>
      <c r="PK123" s="510"/>
      <c r="PL123" s="510"/>
      <c r="PM123" s="510"/>
      <c r="PN123" s="510"/>
      <c r="PO123" s="510"/>
      <c r="PP123" s="510"/>
      <c r="PQ123" s="510"/>
      <c r="PR123" s="510"/>
      <c r="PS123" s="510"/>
      <c r="PT123" s="510"/>
      <c r="PU123" s="510"/>
      <c r="PV123" s="510"/>
      <c r="PW123" s="510"/>
      <c r="PX123" s="510"/>
      <c r="PY123" s="510"/>
      <c r="PZ123" s="510"/>
      <c r="QA123" s="510"/>
      <c r="QB123" s="510"/>
      <c r="QC123" s="510"/>
      <c r="QD123" s="510"/>
      <c r="QE123" s="510"/>
      <c r="QF123" s="510"/>
      <c r="QG123" s="510"/>
      <c r="QH123" s="510"/>
      <c r="QI123" s="510"/>
      <c r="QJ123" s="510"/>
      <c r="QK123" s="510"/>
      <c r="QL123" s="510"/>
      <c r="QM123" s="510"/>
      <c r="QN123" s="510"/>
      <c r="QO123" s="510"/>
      <c r="QP123" s="510"/>
      <c r="QQ123" s="510"/>
      <c r="QR123" s="510"/>
      <c r="QS123" s="510"/>
      <c r="QT123" s="510"/>
      <c r="QU123" s="510"/>
      <c r="QV123" s="510"/>
      <c r="QW123" s="510"/>
      <c r="QX123" s="510"/>
      <c r="QY123" s="510"/>
      <c r="QZ123" s="510"/>
      <c r="RA123" s="510"/>
      <c r="RB123" s="510"/>
      <c r="RC123" s="510"/>
      <c r="RD123" s="510"/>
      <c r="RE123" s="510"/>
      <c r="RF123" s="510"/>
      <c r="RG123" s="510"/>
      <c r="RH123" s="510"/>
      <c r="RI123" s="510"/>
      <c r="RJ123" s="510"/>
      <c r="RK123" s="510"/>
      <c r="RL123" s="510"/>
      <c r="RM123" s="510"/>
      <c r="RN123" s="510"/>
      <c r="RO123" s="510"/>
      <c r="RP123" s="510"/>
      <c r="RQ123" s="510"/>
      <c r="RR123" s="510"/>
      <c r="RS123" s="510"/>
      <c r="RT123" s="510"/>
      <c r="RU123" s="510"/>
      <c r="RV123" s="510"/>
      <c r="RW123" s="510"/>
      <c r="RX123" s="510"/>
      <c r="RY123" s="510"/>
      <c r="RZ123" s="510"/>
      <c r="SA123" s="510"/>
      <c r="SB123" s="510"/>
      <c r="SC123" s="510"/>
      <c r="SD123" s="510"/>
      <c r="SE123" s="510"/>
      <c r="SF123" s="510"/>
      <c r="SG123" s="510"/>
      <c r="SH123" s="510"/>
      <c r="SI123" s="510"/>
      <c r="SJ123" s="510"/>
      <c r="SK123" s="510"/>
      <c r="SL123" s="510"/>
      <c r="SM123" s="510"/>
      <c r="SN123" s="510"/>
      <c r="SO123" s="510"/>
      <c r="SP123" s="510"/>
      <c r="SQ123" s="510"/>
      <c r="SR123" s="510"/>
      <c r="SS123" s="510"/>
      <c r="ST123" s="510"/>
      <c r="SU123" s="510"/>
      <c r="SV123" s="510"/>
      <c r="SW123" s="510"/>
      <c r="SX123" s="510"/>
      <c r="SY123" s="510"/>
      <c r="SZ123" s="510"/>
      <c r="TA123" s="510"/>
      <c r="TB123" s="510"/>
      <c r="TC123" s="510"/>
      <c r="TD123" s="510"/>
      <c r="TE123" s="510"/>
      <c r="TF123" s="510"/>
      <c r="TG123" s="510"/>
      <c r="TH123" s="510"/>
      <c r="TI123" s="510"/>
      <c r="TJ123" s="510"/>
      <c r="TK123" s="510"/>
      <c r="TL123" s="510"/>
      <c r="TM123" s="510"/>
      <c r="TN123" s="510"/>
      <c r="TO123" s="510"/>
      <c r="TP123" s="510"/>
      <c r="TQ123" s="510"/>
      <c r="TR123" s="510"/>
      <c r="TS123" s="510"/>
      <c r="TT123" s="510"/>
      <c r="TU123" s="510"/>
      <c r="TV123" s="510"/>
      <c r="TW123" s="510"/>
      <c r="TX123" s="510"/>
      <c r="TY123" s="510"/>
      <c r="TZ123" s="510"/>
      <c r="UA123" s="510"/>
      <c r="UB123" s="510"/>
      <c r="UC123" s="510"/>
      <c r="UD123" s="510"/>
      <c r="UE123" s="510"/>
      <c r="UF123" s="510"/>
      <c r="UG123" s="510"/>
      <c r="UH123" s="510"/>
      <c r="UI123" s="510"/>
      <c r="UJ123" s="510"/>
      <c r="UK123" s="510"/>
      <c r="UL123" s="510"/>
      <c r="UM123" s="510"/>
      <c r="UN123" s="510"/>
      <c r="UO123" s="510"/>
      <c r="UP123" s="510"/>
      <c r="UQ123" s="510"/>
      <c r="UR123" s="510"/>
      <c r="US123" s="510"/>
      <c r="UT123" s="510"/>
      <c r="UU123" s="510"/>
      <c r="UV123" s="510"/>
      <c r="UW123" s="510"/>
      <c r="UX123" s="510"/>
      <c r="UY123" s="510"/>
      <c r="UZ123" s="510"/>
      <c r="VA123" s="510"/>
      <c r="VB123" s="510"/>
      <c r="VC123" s="510"/>
      <c r="VD123" s="510"/>
      <c r="VE123" s="510"/>
      <c r="VF123" s="510"/>
      <c r="VG123" s="510"/>
      <c r="VH123" s="510"/>
      <c r="VI123" s="510"/>
      <c r="VJ123" s="510"/>
      <c r="VK123" s="510"/>
      <c r="VL123" s="510"/>
      <c r="VM123" s="510"/>
      <c r="VN123" s="510"/>
      <c r="VO123" s="510"/>
      <c r="VP123" s="510"/>
      <c r="VQ123" s="510"/>
      <c r="VR123" s="510"/>
      <c r="VS123" s="510"/>
      <c r="VT123" s="510"/>
      <c r="VU123" s="510"/>
      <c r="VV123" s="510"/>
      <c r="VW123" s="510"/>
      <c r="VX123" s="510"/>
      <c r="VY123" s="510"/>
      <c r="VZ123" s="510"/>
      <c r="WA123" s="510"/>
      <c r="WB123" s="510"/>
      <c r="WC123" s="510"/>
      <c r="WD123" s="510"/>
      <c r="WE123" s="510"/>
      <c r="WF123" s="510"/>
      <c r="WG123" s="510"/>
      <c r="WH123" s="510"/>
      <c r="WI123" s="510"/>
      <c r="WJ123" s="510"/>
      <c r="WK123" s="510"/>
      <c r="WL123" s="510"/>
      <c r="WM123" s="510"/>
      <c r="WN123" s="510"/>
      <c r="WO123" s="510"/>
      <c r="WP123" s="510"/>
      <c r="WQ123" s="510"/>
      <c r="WR123" s="510"/>
      <c r="WS123" s="510"/>
      <c r="WT123" s="510"/>
      <c r="WU123" s="510"/>
      <c r="WV123" s="510"/>
      <c r="WW123" s="510"/>
      <c r="WX123" s="510"/>
      <c r="WY123" s="510"/>
      <c r="WZ123" s="510"/>
      <c r="XA123" s="510"/>
      <c r="XB123" s="510"/>
      <c r="XC123" s="510"/>
      <c r="XD123" s="510"/>
      <c r="XE123" s="510"/>
      <c r="XF123" s="510"/>
      <c r="XG123" s="510"/>
      <c r="XH123" s="510"/>
      <c r="XI123" s="510"/>
      <c r="XJ123" s="510"/>
      <c r="XK123" s="510"/>
      <c r="XL123" s="510"/>
      <c r="XM123" s="510"/>
      <c r="XN123" s="510"/>
      <c r="XO123" s="510"/>
      <c r="XP123" s="510"/>
      <c r="XQ123" s="510"/>
      <c r="XR123" s="510"/>
      <c r="XS123" s="510"/>
      <c r="XT123" s="510"/>
      <c r="XU123" s="510"/>
      <c r="XV123" s="510"/>
      <c r="XW123" s="510"/>
      <c r="XX123" s="510"/>
      <c r="XY123" s="510"/>
      <c r="XZ123" s="510"/>
      <c r="YA123" s="510"/>
      <c r="YB123" s="510"/>
      <c r="YC123" s="510"/>
      <c r="YD123" s="510"/>
      <c r="YE123" s="510"/>
      <c r="YF123" s="510"/>
      <c r="YG123" s="510"/>
      <c r="YH123" s="510"/>
      <c r="YI123" s="510"/>
      <c r="YJ123" s="510"/>
      <c r="YK123" s="510"/>
      <c r="YL123" s="510"/>
      <c r="YM123" s="510"/>
      <c r="YN123" s="510"/>
      <c r="YO123" s="510"/>
      <c r="YP123" s="510"/>
      <c r="YQ123" s="510"/>
      <c r="YR123" s="510"/>
      <c r="YS123" s="510"/>
      <c r="YT123" s="510"/>
      <c r="YU123" s="510"/>
      <c r="YV123" s="510"/>
      <c r="YW123" s="510"/>
      <c r="YX123" s="510"/>
      <c r="YY123" s="510"/>
      <c r="YZ123" s="510"/>
      <c r="ZA123" s="510"/>
      <c r="ZB123" s="510"/>
      <c r="ZC123" s="510"/>
      <c r="ZD123" s="510"/>
      <c r="ZE123" s="510"/>
      <c r="ZF123" s="510"/>
      <c r="ZG123" s="510"/>
      <c r="ZH123" s="510"/>
      <c r="ZI123" s="510"/>
      <c r="ZJ123" s="510"/>
      <c r="ZK123" s="510"/>
      <c r="ZL123" s="510"/>
      <c r="ZM123" s="510"/>
      <c r="ZN123" s="510"/>
      <c r="ZO123" s="510"/>
      <c r="ZP123" s="510"/>
      <c r="ZQ123" s="510"/>
      <c r="ZR123" s="510"/>
      <c r="ZS123" s="510"/>
      <c r="ZT123" s="510"/>
      <c r="ZU123" s="510"/>
      <c r="ZV123" s="510"/>
      <c r="ZW123" s="510"/>
      <c r="ZX123" s="510"/>
      <c r="ZY123" s="510"/>
      <c r="ZZ123" s="510"/>
      <c r="AAA123" s="510"/>
      <c r="AAB123" s="510"/>
      <c r="AAC123" s="510"/>
      <c r="AAD123" s="510"/>
      <c r="AAE123" s="510"/>
      <c r="AAF123" s="510"/>
      <c r="AAG123" s="510"/>
      <c r="AAH123" s="510"/>
      <c r="AAI123" s="510"/>
      <c r="AAJ123" s="510"/>
      <c r="AAK123" s="510"/>
      <c r="AAL123" s="510"/>
      <c r="AAM123" s="510"/>
      <c r="AAN123" s="510"/>
      <c r="AAO123" s="510"/>
      <c r="AAP123" s="510"/>
      <c r="AAQ123" s="510"/>
      <c r="AAR123" s="510"/>
      <c r="AAS123" s="510"/>
      <c r="AAT123" s="510"/>
      <c r="AAU123" s="510"/>
      <c r="AAV123" s="510"/>
      <c r="AAW123" s="510"/>
      <c r="AAX123" s="510"/>
      <c r="AAY123" s="510"/>
      <c r="AAZ123" s="510"/>
      <c r="ABA123" s="510"/>
      <c r="ABB123" s="510"/>
      <c r="ABC123" s="510"/>
      <c r="ABD123" s="510"/>
      <c r="ABE123" s="510"/>
      <c r="ABF123" s="510"/>
      <c r="ABG123" s="510"/>
      <c r="ABH123" s="510"/>
      <c r="ABI123" s="510"/>
      <c r="ABJ123" s="510"/>
      <c r="ABK123" s="510"/>
      <c r="ABL123" s="510"/>
      <c r="ABM123" s="510"/>
      <c r="ABN123" s="510"/>
      <c r="ABO123" s="510"/>
      <c r="ABP123" s="510"/>
      <c r="ABQ123" s="510"/>
      <c r="ABR123" s="510"/>
      <c r="ABS123" s="510"/>
      <c r="ABT123" s="510"/>
      <c r="ABU123" s="510"/>
      <c r="ABV123" s="510"/>
      <c r="ABW123" s="510"/>
      <c r="ABX123" s="510"/>
      <c r="ABY123" s="510"/>
      <c r="ABZ123" s="510"/>
      <c r="ACA123" s="510"/>
      <c r="ACB123" s="510"/>
      <c r="ACC123" s="510"/>
      <c r="ACD123" s="510"/>
      <c r="ACE123" s="510"/>
      <c r="ACF123" s="510"/>
      <c r="ACG123" s="510"/>
      <c r="ACH123" s="510"/>
      <c r="ACI123" s="510"/>
      <c r="ACJ123" s="510"/>
      <c r="ACK123" s="510"/>
      <c r="ACL123" s="510"/>
      <c r="ACM123" s="510"/>
      <c r="ACN123" s="510"/>
      <c r="ACO123" s="510"/>
      <c r="ACP123" s="510"/>
      <c r="ACQ123" s="510"/>
      <c r="ACR123" s="510"/>
      <c r="ACS123" s="510"/>
      <c r="ACT123" s="510"/>
      <c r="ACU123" s="510"/>
      <c r="ACV123" s="510"/>
      <c r="ACW123" s="510"/>
      <c r="ACX123" s="510"/>
      <c r="ACY123" s="510"/>
      <c r="ACZ123" s="510"/>
      <c r="ADA123" s="510"/>
      <c r="ADB123" s="510"/>
      <c r="ADC123" s="510"/>
      <c r="ADD123" s="510"/>
      <c r="ADE123" s="510"/>
      <c r="ADF123" s="510"/>
      <c r="ADG123" s="510"/>
      <c r="ADH123" s="510"/>
      <c r="ADI123" s="510"/>
      <c r="ADJ123" s="510"/>
      <c r="ADK123" s="510"/>
      <c r="ADL123" s="510"/>
      <c r="ADM123" s="510"/>
      <c r="ADN123" s="510"/>
      <c r="ADO123" s="510"/>
      <c r="ADP123" s="510"/>
      <c r="ADQ123" s="510"/>
      <c r="ADR123" s="510"/>
      <c r="ADS123" s="510"/>
      <c r="ADT123" s="510"/>
      <c r="ADU123" s="510"/>
      <c r="ADV123" s="510"/>
      <c r="ADW123" s="510"/>
      <c r="ADX123" s="510"/>
      <c r="ADY123" s="510"/>
      <c r="ADZ123" s="510"/>
      <c r="AEA123" s="510"/>
      <c r="AEB123" s="510"/>
      <c r="AEC123" s="510"/>
      <c r="AED123" s="510"/>
      <c r="AEE123" s="510"/>
      <c r="AEF123" s="510"/>
      <c r="AEG123" s="510"/>
      <c r="AEH123" s="510"/>
      <c r="AEI123" s="510"/>
      <c r="AEJ123" s="510"/>
      <c r="AEK123" s="510"/>
      <c r="AEL123" s="510"/>
      <c r="AEM123" s="510"/>
      <c r="AEN123" s="510"/>
      <c r="AEO123" s="510"/>
      <c r="AEP123" s="510"/>
      <c r="AEQ123" s="510"/>
      <c r="AER123" s="510"/>
      <c r="AES123" s="510"/>
      <c r="AET123" s="510"/>
      <c r="AEU123" s="510"/>
      <c r="AEV123" s="510"/>
      <c r="AEW123" s="510"/>
      <c r="AEX123" s="510"/>
      <c r="AEY123" s="483">
        <v>0</v>
      </c>
    </row>
    <row r="124" spans="1:831" outlineLevel="1">
      <c r="A124" s="18">
        <f t="shared" si="221"/>
        <v>111</v>
      </c>
      <c r="B124" s="22">
        <f>$A$15</f>
        <v>2</v>
      </c>
      <c r="C124" s="458">
        <f t="shared" ref="C124:C147" si="488">nLevelsFS + IF(ExptNo&gt;=1,$L124*100,0) + IF(ExptNo&gt;=2,$T124*10,0) + IF(ExptNo&gt;=3,$N124*1,0)</f>
        <v>2200</v>
      </c>
      <c r="D124" s="119" t="str">
        <f t="shared" ref="D124:D147" si="489">INDEX(i.Region_Desc,1,$L124)</f>
        <v>GSW</v>
      </c>
      <c r="E124" t="b">
        <v>1</v>
      </c>
      <c r="F124" t="b">
        <v>0</v>
      </c>
      <c r="G124" t="b">
        <f t="shared" ref="G124:G147" si="490">E124</f>
        <v>1</v>
      </c>
      <c r="H124" s="22">
        <v>0</v>
      </c>
      <c r="I124" s="535" cm="1">
        <f t="array" ref="I124">INDEX(I$13:I123,$B124+1,1)</f>
        <v>1</v>
      </c>
      <c r="J124" s="535" cm="1">
        <f t="array" ref="J124">INDEX(J$13:J123,$B124+1,1)</f>
        <v>0</v>
      </c>
      <c r="K124" s="535" cm="1">
        <f t="array" ref="K124">INDEX(K$13:K123,$B124+1,1)</f>
        <v>1</v>
      </c>
      <c r="L124" s="535" cm="1">
        <f t="array" ref="L124">INDEX(L$13:L123,$B124+1,1)</f>
        <v>2</v>
      </c>
      <c r="M124" s="535" cm="1">
        <f t="array" ref="M124">INDEX(M$13:M123,$B124+1,1)</f>
        <v>0</v>
      </c>
      <c r="N124" s="535" cm="1">
        <f t="array" ref="N124">INDEX(N$13:N123,$B124+1,1)</f>
        <v>3</v>
      </c>
      <c r="O124" s="535" cm="1">
        <f t="array" ref="O124">INDEX(O$13:O123,$B124+1,1)</f>
        <v>2</v>
      </c>
      <c r="P124" s="535" cm="1">
        <f t="array" ref="P124">INDEX(P$13:P123,$B124+1,1)</f>
        <v>0</v>
      </c>
      <c r="Q124" s="535" cm="1">
        <f t="array" ref="Q124">INDEX(Q$13:Q123,$B124+1,1)</f>
        <v>1</v>
      </c>
      <c r="R124" s="535" cm="1">
        <f t="array" ref="R124">INDEX(R$13:R123,$B124+1,1)</f>
        <v>1</v>
      </c>
      <c r="S124" s="535" cm="1">
        <f t="array" ref="S124">INDEX(S$13:S123,$B124+1,1)</f>
        <v>1</v>
      </c>
      <c r="T124" s="411">
        <f t="shared" ref="T124:V124" si="491">INDEX(i.Breed,$O124,T$6)</f>
        <v>2</v>
      </c>
      <c r="U124" s="411">
        <f t="shared" si="491"/>
        <v>2</v>
      </c>
      <c r="V124" s="411">
        <f t="shared" si="491"/>
        <v>2</v>
      </c>
      <c r="W124" s="777" t="b">
        <f t="shared" ref="W124:Y124" si="492">OR(INDEX(i.Breed,$O124,W$6)=0,INDEX(i.Breed,$O124,W$6)=W$7)</f>
        <v>1</v>
      </c>
      <c r="X124" s="777" t="b">
        <f t="shared" si="492"/>
        <v>1</v>
      </c>
      <c r="Y124" s="777" t="b">
        <f t="shared" si="492"/>
        <v>1</v>
      </c>
      <c r="Z124" s="796" t="b" cm="1">
        <f t="array" ref="Z124">INDEX(Z$13:Z123,$B124+1,1)</f>
        <v>0</v>
      </c>
      <c r="AA124" s="411">
        <f>IF(AND($Z124,$AD124=6),0,$AB124)</f>
        <v>6</v>
      </c>
      <c r="AB124" s="411">
        <f t="shared" ref="AB124" si="493">IF($AD124=6,6,$AC124)</f>
        <v>6</v>
      </c>
      <c r="AC124" s="475">
        <v>6</v>
      </c>
      <c r="AD124" s="535" cm="1">
        <f t="array" ref="AD124">INDEX(AD$13:AD123,$B124+1,1)</f>
        <v>6</v>
      </c>
      <c r="AE124" s="535" cm="1">
        <f t="array" ref="AE124">INDEX(AE$13:AE123,$B124+1,1)</f>
        <v>0</v>
      </c>
      <c r="AF124" s="535" cm="1">
        <f t="array" ref="AF124">INDEX(AF$13:AF123,$B124+1,1)</f>
        <v>0</v>
      </c>
      <c r="AG124" s="535" cm="1">
        <f t="array" ref="AG124">INDEX(AG$13:AG123,$B124+1,1)</f>
        <v>0</v>
      </c>
      <c r="AH124" s="535" cm="1">
        <f t="array" ref="AH124">INDEX(AH$13:AH123,$B124+1,1)</f>
        <v>0</v>
      </c>
      <c r="AI124" s="87">
        <f>INDEX(i.StdELMan,($L124-1)*12+($T124-1)*3+$N124,AI$7)</f>
        <v>2</v>
      </c>
      <c r="AJ124" s="87">
        <f>INDEX(CHOOSE($N124,DataAutumn!i.AdultDrys,DataWinter!i.AdultDrys,DataSpring!i.AdultDrys),1,$T124)</f>
        <v>1</v>
      </c>
      <c r="AK124" s="535" cm="1">
        <f t="array" ref="AK124">INDEX(AK$13:AK123,$B124+1,1)</f>
        <v>2</v>
      </c>
      <c r="AL124" s="535" cm="1">
        <f t="array" ref="AL124">INDEX(AL$13:AL123,$B124+1,1)</f>
        <v>0</v>
      </c>
      <c r="AM124" s="535" cm="1">
        <f t="array" ref="AM124">INDEX(AM$13:AM123,$B124+1,1)</f>
        <v>2</v>
      </c>
      <c r="AN124" s="111"/>
      <c r="AO124" s="111"/>
      <c r="AP124" s="111"/>
      <c r="AQ124" s="111"/>
      <c r="AR124" s="111"/>
      <c r="AS124" s="111"/>
      <c r="AT124" s="111"/>
      <c r="AU124" s="111"/>
      <c r="AV124" s="111"/>
      <c r="AW124" s="111"/>
      <c r="AX124" s="111"/>
      <c r="AY124" s="111"/>
      <c r="AZ124" s="111"/>
      <c r="BA124" s="312" t="str">
        <f t="shared" ref="BA124:BA147" si="494">LEFT(BA123,10)     &amp;    TEXT($H124," 00000 ")        &amp;    INDEX(i.ModelStructure,$I124,1)    &amp;" "
&amp; $D124                &amp;    " Past" &amp; TEXT($XV124,"??0%;;??0%;    ")          &amp;    IF($DK124=0," SFM","")&amp;IF($DK124=1," MFM","")&amp;IF($DK124=7," Mat","")&amp;IF($DQ124=TRUE,"&amp;BBT","    ")
&amp; " TOL"&amp;INDEX(i.TOL_Desc,1,$N124)                   &amp;    " Scan"&amp;$AK124     &amp;    CHOOSE($K124+1," CFS"," GFS"," NFS")
&amp; " RR"&amp;TEXT(SUM($FD124:$FE124),"+00%;-00%;    ;@")    &amp;    " GP"&amp;TEXT($GB124,"?00%")          &amp;    " WP"&amp;TEXT($FY124*$YV124*$YX124,"?00%")     &amp;     " MP"&amp;TEXT($FZ124*$YU124*$YW124,"?00%")
&amp; " ("&amp;IF(OR($ZH124,AND($ZH124="-",$DD124)),"P","E")    &amp;    IF(OR($ZJ124,AND($ZJ124="-",$DE124)),"T","t")
&amp; "_F"&amp;IF($AAG124&lt;&gt;FALSE,3,0)+COUNTIF($ZY124:$AAC124,TRUE)+COUNTIF($BV124:$BW124,"&gt;0")&amp;IF($AAE124&lt;&gt;FALSE,3,0)+COUNTIF($BV124:$BW124,"&gt;0")
&amp; "N"&amp;IF($AAJ124&lt;&gt;"-",$AAJ124,$DI124)&amp;IF($AAK124&lt;&gt;"-",$AAK124,$DJ124)&amp;"L"&amp;$AAV124&amp;$AAW124&amp;")"
&amp; IFERROR(CHOOSE(MATCH(TRUE,$ZY124:$AAC124,0)," Wean ", " MidS ", " LateS", " PregT", " EJoin"), "      ")    &amp; IFERROR(" NutS"&amp;TEXT($AAM124*1,"0.0"),"")      &amp;  IF($ZG124=TRUE," Forced","")</f>
        <v xml:space="preserve">FS_Opt_Tem 00000 SE GSW Past     MFM     TOLSpr Scan2 GFS RR+01% GP100% WP100% MP100% (Et_F33N11L11)      </v>
      </c>
      <c r="BB124" s="8" t="str">
        <f ca="1">IF(COUNTIF($BA$13:$BA124,$BA124)=1,"-","Dup")</f>
        <v>-</v>
      </c>
      <c r="BC124" s="18"/>
      <c r="BD124" s="22" t="b">
        <v>0</v>
      </c>
      <c r="BE124" s="22" t="b">
        <v>0</v>
      </c>
      <c r="BF124" s="22" t="b">
        <v>0</v>
      </c>
      <c r="BG124" s="22" t="b">
        <v>0</v>
      </c>
      <c r="BH124" s="22" t="b">
        <v>0</v>
      </c>
      <c r="BI124" s="22" t="b">
        <v>0</v>
      </c>
      <c r="BJ124" s="22" t="b">
        <v>0</v>
      </c>
      <c r="BK124" s="22" t="b">
        <v>0</v>
      </c>
      <c r="BL124" s="22" t="b">
        <v>0</v>
      </c>
      <c r="BM124" s="18"/>
      <c r="BN124" s="411" t="b">
        <f t="shared" ref="BN124:CA142" si="495">INDEX(i.model_structure,$I124,BN$6)</f>
        <v>1</v>
      </c>
      <c r="BO124" s="411" t="str">
        <f t="shared" si="495"/>
        <v>-</v>
      </c>
      <c r="BP124" s="411" t="b">
        <f t="shared" si="495"/>
        <v>0</v>
      </c>
      <c r="BQ124" s="411" t="str">
        <f t="shared" si="495"/>
        <v>-</v>
      </c>
      <c r="BR124" s="411" t="str">
        <f t="shared" si="495"/>
        <v>-</v>
      </c>
      <c r="BS124" s="411" t="str">
        <f t="shared" si="495"/>
        <v>-</v>
      </c>
      <c r="BT124" s="411" t="str">
        <f t="shared" si="495"/>
        <v>-</v>
      </c>
      <c r="BU124" s="411" t="str">
        <f t="shared" si="495"/>
        <v>-</v>
      </c>
      <c r="BV124" s="411" t="str">
        <f t="shared" si="495"/>
        <v>-</v>
      </c>
      <c r="BW124" s="411" t="str">
        <f t="shared" si="495"/>
        <v>-</v>
      </c>
      <c r="BX124" s="411" t="str">
        <f t="shared" si="495"/>
        <v>-</v>
      </c>
      <c r="BY124" s="411" t="str">
        <f t="shared" si="495"/>
        <v>-</v>
      </c>
      <c r="BZ124" s="411" t="b">
        <f t="shared" si="495"/>
        <v>0</v>
      </c>
      <c r="CA124" s="87">
        <f t="shared" si="495"/>
        <v>0</v>
      </c>
      <c r="CB124" s="535" t="str" cm="1">
        <f t="array" ref="CB124">INDEX(CB$13:CB123,$B124+1,1)</f>
        <v>-</v>
      </c>
      <c r="CC124" s="535" t="str" cm="1">
        <f t="array" ref="CC124">INDEX(CC$13:CC123,$B124+1,1)</f>
        <v>-</v>
      </c>
      <c r="CD124" s="22" t="s">
        <v>30</v>
      </c>
      <c r="CE124" s="535" t="b" cm="1">
        <f t="array" ref="CE124">INDEX(CE$13:CE123,$B124+1,1)</f>
        <v>1</v>
      </c>
      <c r="CF124" s="18"/>
      <c r="CG124" s="535" t="str" cm="1">
        <f t="array" ref="CG124">INDEX(CG$13:CG123,$B124+1,1)</f>
        <v>-</v>
      </c>
      <c r="CH124" s="411" t="str">
        <f t="shared" ref="CH124:CH147" ca="1" si="496">IF($T124&lt;&gt;4,OFFSET(CH$13,$B124,0),1)</f>
        <v>-</v>
      </c>
      <c r="CI124" s="411">
        <f t="shared" ref="CI124:CJ147" si="497">$K124</f>
        <v>1</v>
      </c>
      <c r="CJ124" s="411">
        <f t="shared" si="497"/>
        <v>1</v>
      </c>
      <c r="CK124" s="535" t="str" cm="1">
        <f t="array" ref="CK124">INDEX(CK$13:CK123,$B124+1,1)</f>
        <v>-</v>
      </c>
      <c r="CL124" s="535" t="str" cm="1">
        <f t="array" ref="CL124">INDEX(CL$13:CL123,$B124+1,1)</f>
        <v>-</v>
      </c>
      <c r="CM124" s="535" t="str" cm="1">
        <f t="array" ref="CM124">INDEX(CM$13:CM123,$B124+1,1)</f>
        <v>-</v>
      </c>
      <c r="CN124" s="411" t="str">
        <f t="shared" ref="CN124:CN147" ca="1" si="498">IF($T124&lt;&gt;4,OFFSET(CN$13,$B124,0),1)</f>
        <v>-</v>
      </c>
      <c r="CO124" s="411">
        <f t="shared" ref="CO124:CP147" si="499">$K124</f>
        <v>1</v>
      </c>
      <c r="CP124" s="411">
        <f t="shared" si="499"/>
        <v>1</v>
      </c>
      <c r="CQ124" s="535" t="str" cm="1">
        <f t="array" ref="CQ124">INDEX(CQ$13:CQ123,$B124+1,1)</f>
        <v>-</v>
      </c>
      <c r="CR124" s="411" t="str">
        <f t="shared" ref="CR124:CR147" ca="1" si="500">IF($T124&lt;&gt;4,OFFSET(CR$13,$B124,0),1)</f>
        <v>-</v>
      </c>
      <c r="CS124" s="411">
        <f t="shared" ref="CS124:CS147" si="501">$K124</f>
        <v>1</v>
      </c>
      <c r="CT124" s="535" t="str" cm="1">
        <f t="array" ref="CT124">INDEX(CT$13:CT123,$B124+1,1)</f>
        <v>-</v>
      </c>
      <c r="CU124" s="535" t="str" cm="1">
        <f t="array" ref="CU124">INDEX(CU$13:CU123,$B124+1,1)</f>
        <v>-</v>
      </c>
      <c r="CV124" s="411">
        <f t="shared" ref="CV124:CV147" si="502">$K124</f>
        <v>1</v>
      </c>
      <c r="CW124" s="535" t="str" cm="1">
        <f t="array" ref="CW124">INDEX(CW$13:CW123,$B124+1,1)</f>
        <v>-</v>
      </c>
      <c r="CX124" s="411" t="str">
        <f t="shared" ref="CX124:CX147" ca="1" si="503">IF($T124&lt;&gt;4,OFFSET(CX$13,$B124,0),1)</f>
        <v>-</v>
      </c>
      <c r="CY124" s="411">
        <f t="shared" ref="CY124:CZ147" si="504">$K124</f>
        <v>1</v>
      </c>
      <c r="CZ124" s="411">
        <f t="shared" si="504"/>
        <v>1</v>
      </c>
      <c r="DA124" s="535" cm="1">
        <f t="array" ref="DA124">INDEX(DA$13:DA123,$B124+1,1)</f>
        <v>720</v>
      </c>
      <c r="DB124" s="535" cm="1">
        <f t="array" ref="DB124">INDEX(DB$13:DB123,$B124+1,1)</f>
        <v>720</v>
      </c>
      <c r="DC124" s="18"/>
      <c r="DD124" s="22" t="s">
        <v>30</v>
      </c>
      <c r="DE124" s="22" t="s">
        <v>30</v>
      </c>
      <c r="DF124" s="22" t="s">
        <v>30</v>
      </c>
      <c r="DG124" s="22" t="s">
        <v>30</v>
      </c>
      <c r="DH124" s="804" cm="1">
        <f t="array" ref="DH124">VALUE(IFERROR(VALUE($K124),0) &amp; _xlfn.SWITCH($CD124,"-",4,$CD124) &amp; $L124 &amp; $T124 &amp; "00" &amp; $N124 &amp; $AK124 &amp; $R124 &amp; _xlfn.SWITCH($AM124,3,1,$AM124) &amp; _xlfn.SWITCH($M124,4,0,$M124) &amp; _xlfn.SWITCH($AD124,6,1,$AD124))</f>
        <v>142200321201</v>
      </c>
      <c r="DI124" s="535" cm="1">
        <f t="array" ref="DI124">INDEX(DI$13:DI123,$B124+1,1)</f>
        <v>1</v>
      </c>
      <c r="DJ124" s="535" cm="1">
        <f t="array" ref="DJ124">INDEX(DJ$13:DJ123,$B124+1,1)</f>
        <v>1</v>
      </c>
      <c r="DK124" s="411">
        <f t="shared" ref="DK124:DP147" si="505">INDEX(i.Genotype,$U124,DK$6)</f>
        <v>1</v>
      </c>
      <c r="DL124" s="411">
        <f t="shared" si="505"/>
        <v>60</v>
      </c>
      <c r="DM124" s="411" t="str">
        <f t="shared" si="505"/>
        <v>-</v>
      </c>
      <c r="DN124" s="411" t="str">
        <f t="shared" si="505"/>
        <v>-</v>
      </c>
      <c r="DO124" s="411" t="str">
        <f t="shared" si="505"/>
        <v>-</v>
      </c>
      <c r="DP124" s="411" t="str">
        <f t="shared" si="505"/>
        <v>-</v>
      </c>
      <c r="DQ124" s="411" t="b">
        <f t="shared" ref="DQ124:DQ147" si="506">INDEX(i.Breed,$T124,DQ$6)</f>
        <v>0</v>
      </c>
      <c r="DR124" s="411" t="str">
        <f t="shared" ref="DR124:EB147" si="507">INDEX(i.Breed,$O124,DR$6)</f>
        <v>-</v>
      </c>
      <c r="DS124" s="411" t="str">
        <f t="shared" si="507"/>
        <v>-</v>
      </c>
      <c r="DT124" s="411" t="str">
        <f t="shared" si="507"/>
        <v>-</v>
      </c>
      <c r="DU124" s="411" t="str">
        <f t="shared" si="507"/>
        <v>-</v>
      </c>
      <c r="DV124" s="411">
        <f t="shared" si="507"/>
        <v>500</v>
      </c>
      <c r="DW124" s="411">
        <f t="shared" si="507"/>
        <v>500</v>
      </c>
      <c r="DX124" s="411" t="str">
        <f t="shared" si="507"/>
        <v>-</v>
      </c>
      <c r="DY124" s="411" t="str">
        <f t="shared" si="507"/>
        <v>-</v>
      </c>
      <c r="DZ124" s="411" t="str">
        <f t="shared" si="507"/>
        <v>-</v>
      </c>
      <c r="EA124" s="411" t="str">
        <f t="shared" si="507"/>
        <v>-</v>
      </c>
      <c r="EB124" s="411" t="str">
        <f t="shared" si="507"/>
        <v>-</v>
      </c>
      <c r="EC124" s="535" cm="1">
        <f t="array" ref="EC124">INDEX(EC$13:EC123,$B124+1,1)</f>
        <v>0</v>
      </c>
      <c r="ED124" s="535" cm="1">
        <f t="array" ref="ED124">INDEX(ED$13:ED123,$B124+1,1)</f>
        <v>999999</v>
      </c>
      <c r="EE124" s="535" cm="1">
        <f t="array" ref="EE124">INDEX(EE$13:EE123,$B124+1,1)</f>
        <v>999999</v>
      </c>
      <c r="EF124" s="535" cm="1">
        <f t="array" ref="EF124">INDEX(EF$13:EF123,$B124+1,1)</f>
        <v>999999</v>
      </c>
      <c r="EG124" s="535" cm="1">
        <f t="array" ref="EG124">INDEX(EG$13:EG123,$B124+1,1)</f>
        <v>999999</v>
      </c>
      <c r="EH124" s="535" cm="1">
        <f t="array" ref="EH124">INDEX(EH$13:EH123,$B124+1,1)</f>
        <v>999999</v>
      </c>
      <c r="EI124" s="535" cm="1">
        <f t="array" ref="EI124">INDEX(EI$13:EI123,$B124+1,1)</f>
        <v>999999</v>
      </c>
      <c r="EJ124" s="535" cm="1">
        <f t="array" ref="EJ124">INDEX(EJ$13:EJ123,$B124+1,1)</f>
        <v>999999</v>
      </c>
      <c r="EK124" s="535" cm="1">
        <f t="array" ref="EK124">INDEX(EK$13:EK123,$B124+1,1)</f>
        <v>999999</v>
      </c>
      <c r="EL124" s="535" cm="1">
        <f t="array" ref="EL124">INDEX(EL$13:EL123,$B124+1,1)</f>
        <v>999999</v>
      </c>
      <c r="EM124" s="535" cm="1">
        <f t="array" ref="EM124">INDEX(EM$13:EM123,$B124+1,1)</f>
        <v>999999</v>
      </c>
      <c r="EN124" s="535" cm="1">
        <f t="array" ref="EN124">INDEX(EN$13:EN123,$B124+1,1)</f>
        <v>999999</v>
      </c>
      <c r="EO124" s="535" cm="1">
        <f t="array" ref="EO124">INDEX(EO$13:EO123,$B124+1,1)</f>
        <v>999999</v>
      </c>
      <c r="EP124" s="782">
        <f t="shared" ref="EP124:ER147" si="508">IF(OR($V124=0,$V124=EP$6),999999,0)</f>
        <v>0</v>
      </c>
      <c r="EQ124" s="782">
        <f t="shared" si="508"/>
        <v>0</v>
      </c>
      <c r="ER124" s="782">
        <f t="shared" si="508"/>
        <v>999999</v>
      </c>
      <c r="ES124" s="800" t="str">
        <f>IF(OR($AI124=1,$AI124&gt;=ES$6),999999,"-")</f>
        <v>-</v>
      </c>
      <c r="ET124" s="800" t="str">
        <f t="shared" ref="ET124:ET147" si="509">IF(OR($AI124=1,$AI124&gt;=ET$6),999999,"-")</f>
        <v>-</v>
      </c>
      <c r="EU124" s="801" t="str">
        <f t="shared" ref="EU124:EU147" si="510">IF(OR($AB124=6,$FW124&lt;2),EU$13,INDEX(i.dryman,($AJ124-1)*4+$AI124,EU$6))</f>
        <v>-</v>
      </c>
      <c r="EV124" s="802" t="str">
        <f>IF(EU124=0,999999,"-")</f>
        <v>-</v>
      </c>
      <c r="EW124" s="781">
        <f t="shared" ref="EW124:EW147" si="511">IF($W124,999999,0)</f>
        <v>999999</v>
      </c>
      <c r="EX124" s="779">
        <f>IF($X124,999999,0)</f>
        <v>999999</v>
      </c>
      <c r="EY124" s="780">
        <f>IF($Y124,999999,0)</f>
        <v>999999</v>
      </c>
      <c r="EZ124" s="545" cm="1">
        <f t="array" ref="EZ124">INDEX(i.ELMated,$AB124+1,1)</f>
        <v>0</v>
      </c>
      <c r="FA124" s="630" cm="1">
        <f t="array" ref="FA124">INDEX(i.ELMatedEst,$AA124+1,$T124)</f>
        <v>0</v>
      </c>
      <c r="FB124" s="535" t="str" cm="1">
        <f t="array" ref="FB124">INDEX(FB$13:FB123,$B124+1,1)</f>
        <v>-</v>
      </c>
      <c r="FC124" s="535" t="str" cm="1">
        <f t="array" ref="FC124">INDEX(FC$13:FC123,$B124+1,1)</f>
        <v>-</v>
      </c>
      <c r="FD124" s="664">
        <f t="shared" ref="FD124:FD147" si="512">IF($P124=0,FD$13,INDEX(i.RR_scenario,$P124,$T124))</f>
        <v>0</v>
      </c>
      <c r="FE124" s="666">
        <f t="shared" ref="FE124:FE147" si="513">INDEX(i.dryman,($AJ124-1)*4+$AI124,FE$6)</f>
        <v>5.0000000000000001E-3</v>
      </c>
      <c r="FF124" s="22">
        <v>0.95</v>
      </c>
      <c r="FG124" s="667">
        <f t="shared" ref="FG124:FG147" si="514">(1-INDEX(i.ELMatedEst,$AB124+1,$T124))*i.dELRR_ELPropNotMated</f>
        <v>0.12</v>
      </c>
      <c r="FH124" s="667">
        <f>INDEX(CHOOSE($N124,DataAutumn!i.EL_PropnSold,DataWinter!i.EL_PropnSold,DataSpring!i.EL_PropnSold),$AI124,$T124)*INDEX(i.ELMatedEst,$AB124+1,$T124)*i.dAdultRR_ELPropSold
+INDEX(i.dryman,($AJ124-1)*4+$AI124,FH$7)</f>
        <v>0</v>
      </c>
      <c r="FI124" s="667">
        <f>INDEX(CHOOSE($N124,DataAutumn!i.EL_PropnSold,DataWinter!i.EL_PropnSold,DataSpring!i.EL_PropnSold),$AI124,$T124)*INDEX(i.ELMatedEst,$AB124+1,$T124)*i.dAdultRR_ELPropSold
+INDEX(i.dryman,($AJ124-1)*4+$AI124,FI$7)</f>
        <v>3.125E-2</v>
      </c>
      <c r="FJ124" s="667">
        <f>INDEX(CHOOSE($N124,DataAutumn!i.EL_PropnSold,DataWinter!i.EL_PropnSold,DataSpring!i.EL_PropnSold),$AI124,$T124)*INDEX(i.ELMatedEst,$AB124+1,$T124)*i.dAdultRR_ELPropSold
+INDEX(i.dryman,($AJ124-1)*4+$AI124,FJ$7)</f>
        <v>3.125E-2</v>
      </c>
      <c r="FK124" s="667">
        <f>INDEX(CHOOSE($N124,DataAutumn!i.EL_PropnSold,DataWinter!i.EL_PropnSold,DataSpring!i.EL_PropnSold),$AI124,$T124)*INDEX(i.ELMatedEst,$AB124+1,$T124)*i.dAdultRR_ELPropSold
+INDEX(i.dryman,($AJ124-1)*4+$AI124,FK$7)</f>
        <v>3.125E-2</v>
      </c>
      <c r="FL124" s="668">
        <f>INDEX(CHOOSE($N124,DataAutumn!i.EL_PropnSold,DataWinter!i.EL_PropnSold,DataSpring!i.EL_PropnSold),$AI124,$T124)*INDEX(i.ELMatedEst,$AB124+1,$T124)*i.dAdultLSurv_ELPropSold</f>
        <v>0</v>
      </c>
      <c r="FM124" s="666" t="b">
        <f t="shared" ref="FM124:FP147" si="515">INDEX(i.dryman,($AJ124-1)*4+$AI124,FM$6)</f>
        <v>0</v>
      </c>
      <c r="FN124" s="666" t="b">
        <f t="shared" si="515"/>
        <v>0</v>
      </c>
      <c r="FO124" s="716" t="b">
        <f t="shared" ref="FO124:FO147" si="516">IF($V124=1,FALSE,INDEX(i.dryman,($AJ124-1)*4+$AI124,FO$6))</f>
        <v>1</v>
      </c>
      <c r="FP124" s="666" t="b">
        <f t="shared" si="515"/>
        <v>0</v>
      </c>
      <c r="FQ124" s="668">
        <f t="shared" ref="FQ124:FQ147" si="517">INDEX(i.dryman,($AJ124-1)*4+$AI124,FQ$6+$T124-1)</f>
        <v>1</v>
      </c>
      <c r="FR124" s="669">
        <f t="shared" ref="FR124:FR147" si="518">INDEX(i.dryman,($AJ124-1)*4+$AI124,FR$6+IF($T124=5,2,$T124)-1)</f>
        <v>0</v>
      </c>
      <c r="FS124" s="670" t="b">
        <f t="shared" ref="FS124:FS147" si="519">AND(INDEX(i.dryman,($AJ124-1)*4+$AI124,FS$6),($FX124&gt;0))</f>
        <v>0</v>
      </c>
      <c r="FT124" s="665" t="b">
        <f t="shared" ref="FT124:FV147" si="520">($N124=FT$10)</f>
        <v>0</v>
      </c>
      <c r="FU124" s="411" t="b">
        <f t="shared" si="520"/>
        <v>0</v>
      </c>
      <c r="FV124" s="411" t="b">
        <f t="shared" si="520"/>
        <v>1</v>
      </c>
      <c r="FW124" s="87">
        <f t="shared" ref="FW124:FX147" si="521">$AK124</f>
        <v>2</v>
      </c>
      <c r="FX124" s="87">
        <f t="shared" si="521"/>
        <v>2</v>
      </c>
      <c r="FY124" s="411">
        <f t="shared" ref="FY124:FY147" si="522">INDEX(i.WoolPrices,$Q124,FY$6)</f>
        <v>1</v>
      </c>
      <c r="FZ124" s="411">
        <f t="shared" ref="FZ124:GA147" si="523">INDEX(i.MeatPrices,$R124,FZ$6)</f>
        <v>1</v>
      </c>
      <c r="GA124" s="411">
        <f t="shared" si="523"/>
        <v>1</v>
      </c>
      <c r="GB124" s="411">
        <f t="shared" ref="GB124:GB147" si="524">INDEX(i.GrainPrices,$S124,GB$6)</f>
        <v>1</v>
      </c>
      <c r="GC124" s="411">
        <f t="shared" ref="GC124:GG133" si="525">INDEX(IF($T124&lt;4,i.ProdnCal_Mer,i.ProdnCal_Mat),$N124,($L124-1)*10+GC$6)</f>
        <v>0.35</v>
      </c>
      <c r="GD124" s="411" t="b">
        <f t="shared" si="525"/>
        <v>1</v>
      </c>
      <c r="GE124" s="411" t="b">
        <f t="shared" si="525"/>
        <v>0</v>
      </c>
      <c r="GF124" s="411" t="b">
        <f t="shared" si="525"/>
        <v>0</v>
      </c>
      <c r="GG124" s="411" t="b">
        <f t="shared" si="525"/>
        <v>0</v>
      </c>
      <c r="GH124" s="87">
        <f t="shared" ref="GH124:GO147" si="526">INDEX(i.PGRscalar,1,($L124-1)*10+GH$6)</f>
        <v>1</v>
      </c>
      <c r="GI124" s="87">
        <f t="shared" si="526"/>
        <v>1</v>
      </c>
      <c r="GJ124" s="87">
        <f t="shared" si="526"/>
        <v>1</v>
      </c>
      <c r="GK124" s="87">
        <f t="shared" si="526"/>
        <v>1</v>
      </c>
      <c r="GL124" s="87">
        <f t="shared" si="526"/>
        <v>1</v>
      </c>
      <c r="GM124" s="87">
        <f t="shared" si="526"/>
        <v>1</v>
      </c>
      <c r="GN124" s="87">
        <f t="shared" si="526"/>
        <v>1</v>
      </c>
      <c r="GO124" s="87">
        <f t="shared" si="526"/>
        <v>1</v>
      </c>
      <c r="GP124" s="535" cm="1">
        <f t="array" ref="GP124">INDEX(GP$13:GP123,$B124+1,1)</f>
        <v>0</v>
      </c>
      <c r="GQ124" s="535" cm="1">
        <f t="array" ref="GQ124">INDEX(GQ$13:GQ123,$B124+1,1)</f>
        <v>0</v>
      </c>
      <c r="GR124" s="535" cm="1">
        <f t="array" ref="GR124">INDEX(GR$13:GR123,$B124+1,1)</f>
        <v>0</v>
      </c>
      <c r="GS124" s="535" cm="1">
        <f t="array" ref="GS124">INDEX(GS$13:GS123,$B124+1,1)</f>
        <v>0</v>
      </c>
      <c r="GT124" s="411" cm="1">
        <f t="array" ref="GT124">INDEX(i.dse_type,1,$L124)</f>
        <v>0</v>
      </c>
      <c r="GU124" s="535" t="str" cm="1">
        <f t="array" ref="GU124">INDEX(GU$13:GU123,$B124+1,1)</f>
        <v>-</v>
      </c>
      <c r="GV124" s="535" t="str" cm="1">
        <f t="array" ref="GV124">INDEX(GV$13:GV123,$B124+1,1)</f>
        <v>-</v>
      </c>
      <c r="GW124" s="535" t="str" cm="1">
        <f t="array" ref="GW124">INDEX(GW$13:GW123,$B124+1,1)</f>
        <v>-</v>
      </c>
      <c r="GX124" s="18"/>
      <c r="GY124" s="535" t="str" cm="1">
        <f t="array" ref="GY124">INDEX(GY$13:GY123,$B124+1,1)</f>
        <v>-</v>
      </c>
      <c r="GZ124" s="535" t="str" cm="1">
        <f t="array" ref="GZ124">INDEX(GZ$13:GZ123,$B124+1,1)</f>
        <v>-</v>
      </c>
      <c r="HA124" s="535" t="str" cm="1">
        <f t="array" ref="HA124">INDEX(HA$13:HA123,$B124+1,1)</f>
        <v>-</v>
      </c>
      <c r="HB124" s="411" t="str">
        <f t="shared" ref="HB124:HB147" si="527">IF(OR(OR($AN124="",$AN124="-"),$AN124&lt;&gt;HB$6),HB$13,INDEX(i.MLP_PvP,$AP124+IF($T124&lt;&gt;4,0,9),HB$7))</f>
        <v>-</v>
      </c>
      <c r="HC124" s="535" t="str" cm="1">
        <f t="array" ref="HC124">INDEX(HC$13:HC123,$B124+1,1)</f>
        <v>-</v>
      </c>
      <c r="HD124" s="535" cm="1">
        <f t="array" ref="HD124">INDEX(HD$13:HD123,$B124+1,1)</f>
        <v>1</v>
      </c>
      <c r="HE124" s="535" cm="1">
        <f t="array" ref="HE124">INDEX(HE$13:HE123,$B124+1,1)</f>
        <v>1</v>
      </c>
      <c r="HF124" s="535" t="str" cm="1">
        <f t="array" ref="HF124">INDEX(HF$13:HF123,$B124+1,1)</f>
        <v>-</v>
      </c>
      <c r="HG124" s="535" t="str" cm="1">
        <f t="array" ref="HG124">INDEX(HG$13:HG123,$B124+1,1)</f>
        <v>-</v>
      </c>
      <c r="HH124" s="535" t="str" cm="1">
        <f t="array" ref="HH124">INDEX(HH$13:HH123,$B124+1,1)</f>
        <v>-</v>
      </c>
      <c r="HI124" s="535" t="str" cm="1">
        <f t="array" ref="HI124">INDEX(HI$13:HI123,$B124+1,1)</f>
        <v>-</v>
      </c>
      <c r="HJ124" s="535" t="str" cm="1">
        <f t="array" ref="HJ124">INDEX(HJ$13:HJ123,$B124+1,1)</f>
        <v>-</v>
      </c>
      <c r="HK124" s="535" t="str" cm="1">
        <f t="array" ref="HK124">INDEX(HK$13:HK123,$B124+1,1)</f>
        <v>-</v>
      </c>
      <c r="HL124" s="535" t="str" cm="1">
        <f t="array" ref="HL124">INDEX(HL$13:HL123,$B124+1,1)</f>
        <v>-</v>
      </c>
      <c r="HM124" s="535" t="str" cm="1">
        <f t="array" ref="HM124">INDEX(HM$13:HM123,$B124+1,1)</f>
        <v>-</v>
      </c>
      <c r="HN124" s="535" t="str" cm="1">
        <f t="array" ref="HN124">INDEX(HN$13:HN123,$B124+1,1)</f>
        <v>-</v>
      </c>
      <c r="HO124" s="535" t="str" cm="1">
        <f t="array" ref="HO124">INDEX(HO$13:HO123,$B124+1,1)</f>
        <v>-</v>
      </c>
      <c r="HP124" s="535" t="str" cm="1">
        <f t="array" ref="HP124">INDEX(HP$13:HP123,$B124+1,1)</f>
        <v>-</v>
      </c>
      <c r="HQ124" s="535" t="str" cm="1">
        <f t="array" ref="HQ124">INDEX(HQ$13:HQ123,$B124+1,1)</f>
        <v>-</v>
      </c>
      <c r="HR124" s="535" t="str" cm="1">
        <f t="array" ref="HR124">INDEX(HR$13:HR123,$B124+1,1)</f>
        <v>-</v>
      </c>
      <c r="HS124" s="535" t="str" cm="1">
        <f t="array" ref="HS124">INDEX(HS$13:HS123,$B124+1,1)</f>
        <v>-</v>
      </c>
      <c r="HT124" s="535" t="str" cm="1">
        <f t="array" ref="HT124">INDEX(HT$13:HT123,$B124+1,1)</f>
        <v>-</v>
      </c>
      <c r="HU124" s="535" t="str" cm="1">
        <f t="array" ref="HU124">INDEX(HU$13:HU123,$B124+1,1)</f>
        <v>-</v>
      </c>
      <c r="HV124" s="535" t="str" cm="1">
        <f t="array" ref="HV124">INDEX(HV$13:HV123,$B124+1,1)</f>
        <v>-</v>
      </c>
      <c r="HW124" s="535" t="str" cm="1">
        <f t="array" ref="HW124">INDEX(HW$13:HW123,$B124+1,1)</f>
        <v>-</v>
      </c>
      <c r="HX124" s="535" t="str" cm="1">
        <f t="array" ref="HX124">INDEX(HX$13:HX123,$B124+1,1)</f>
        <v>-</v>
      </c>
      <c r="HY124" s="535" t="str" cm="1">
        <f t="array" ref="HY124">INDEX(HY$13:HY123,$B124+1,1)</f>
        <v>-</v>
      </c>
      <c r="HZ124" s="535" t="str" cm="1">
        <f t="array" ref="HZ124">INDEX(HZ$13:HZ123,$B124+1,1)</f>
        <v>-</v>
      </c>
      <c r="IA124" s="411">
        <f t="shared" ref="IA124:IA147" si="528">IF(OR(OR($AN124="",$AN124="-"),$AN124&lt;&gt;IA$6),IA$13,INDEX(i.MLP_PvP,$AP124+IF($T124&lt;&gt;4,0,9),IA$7))</f>
        <v>0</v>
      </c>
      <c r="IB124" s="535" t="str" cm="1">
        <f t="array" ref="IB124">INDEX(IB$13:IB123,$B124+1,1)</f>
        <v>-</v>
      </c>
      <c r="IC124" s="535" cm="1">
        <f t="array" ref="IC124">INDEX(IC$13:IC123,$B124+1,1)</f>
        <v>1</v>
      </c>
      <c r="ID124" s="535" cm="1">
        <f t="array" ref="ID124">INDEX(ID$13:ID123,$B124+1,1)</f>
        <v>0</v>
      </c>
      <c r="IE124" s="411">
        <f t="shared" ref="IE124:IE147" si="529">IF(OR(OR($AN124="",$AN124="-"),$AN124&lt;&gt;IE$6),IE$13,INDEX(i.MLP_PvP,$AP124+IF($T124&lt;&gt;4,0,9),IE$7))</f>
        <v>0</v>
      </c>
      <c r="IF124" s="535" cm="1">
        <f t="array" ref="IF124">INDEX(IF$13:IF123,$B124+1,1)</f>
        <v>0</v>
      </c>
      <c r="IG124" s="411">
        <f t="shared" ref="IG124:IL133" si="530">IF(OR(OR($AN124="",$AN124="-"),$AN124&lt;&gt;IG$6),IG$13,INDEX(i.MLP_PvP,$AP124+IF($T124&lt;&gt;4,0,9),IG$7))</f>
        <v>0</v>
      </c>
      <c r="IH124" s="411">
        <f t="shared" si="530"/>
        <v>0</v>
      </c>
      <c r="II124" s="411">
        <f t="shared" si="530"/>
        <v>0</v>
      </c>
      <c r="IJ124" s="411">
        <f t="shared" si="530"/>
        <v>0</v>
      </c>
      <c r="IK124" s="411">
        <f t="shared" si="530"/>
        <v>1</v>
      </c>
      <c r="IL124" s="411">
        <f t="shared" si="530"/>
        <v>0</v>
      </c>
      <c r="IM124" s="535" cm="1">
        <f t="array" ref="IM124">INDEX(IM$13:IM123,$B124+1,1)</f>
        <v>0</v>
      </c>
      <c r="IN124" s="535" cm="1">
        <f t="array" ref="IN124">INDEX(IN$13:IN123,$B124+1,1)</f>
        <v>0</v>
      </c>
      <c r="IO124" s="535" cm="1">
        <f t="array" ref="IO124">INDEX(IO$13:IO123,$B124+1,1)</f>
        <v>0</v>
      </c>
      <c r="IP124" s="535" cm="1">
        <f t="array" ref="IP124">INDEX(IP$13:IP123,$B124+1,1)</f>
        <v>0</v>
      </c>
      <c r="IQ124" s="18"/>
      <c r="IR124" s="535" t="str" cm="1">
        <f t="array" ref="IR124">INDEX(IR$13:IR123,$B124+1,1)</f>
        <v>-</v>
      </c>
      <c r="IS124" s="535" t="str" cm="1">
        <f t="array" ref="IS124">INDEX(IS$13:IS123,$B124+1,1)</f>
        <v>-</v>
      </c>
      <c r="IT124" s="535" t="str" cm="1">
        <f t="array" ref="IT124">INDEX(IT$13:IT123,$B124+1,1)</f>
        <v>-</v>
      </c>
      <c r="IU124" s="535" t="str" cm="1">
        <f t="array" ref="IU124">INDEX(IU$13:IU123,$B124+1,1)</f>
        <v>-</v>
      </c>
      <c r="IV124" s="535" t="str" cm="1">
        <f t="array" ref="IV124">INDEX(IV$13:IV123,$B124+1,1)</f>
        <v>-</v>
      </c>
      <c r="IW124" s="535" t="str" cm="1">
        <f t="array" ref="IW124">INDEX(IW$13:IW123,$B124+1,1)</f>
        <v>-</v>
      </c>
      <c r="IX124" s="535" t="str" cm="1">
        <f t="array" ref="IX124">INDEX(IX$13:IX123,$B124+1,1)</f>
        <v>-</v>
      </c>
      <c r="IY124" s="535" t="str" cm="1">
        <f t="array" ref="IY124">INDEX(IY$13:IY123,$B124+1,1)</f>
        <v>-</v>
      </c>
      <c r="IZ124" s="535" t="str" cm="1">
        <f t="array" ref="IZ124">INDEX(IZ$13:IZ123,$B124+1,1)</f>
        <v>-</v>
      </c>
      <c r="JA124" s="535" t="str" cm="1">
        <f t="array" ref="JA124">INDEX(JA$13:JA123,$B124+1,1)</f>
        <v>-</v>
      </c>
      <c r="JB124" s="535" t="str" cm="1">
        <f t="array" ref="JB124">INDEX(JB$13:JB123,$B124+1,1)</f>
        <v>-</v>
      </c>
      <c r="JC124" s="535" t="str" cm="1">
        <f t="array" ref="JC124">INDEX(JC$13:JC123,$B124+1,1)</f>
        <v>-</v>
      </c>
      <c r="JD124" s="535" t="str" cm="1">
        <f t="array" ref="JD124">INDEX(JD$13:JD123,$B124+1,1)</f>
        <v>-</v>
      </c>
      <c r="JE124" s="535" t="str" cm="1">
        <f t="array" ref="JE124">INDEX(JE$13:JE123,$B124+1,1)</f>
        <v>-</v>
      </c>
      <c r="JF124" s="535" t="str" cm="1">
        <f t="array" ref="JF124">INDEX(JF$13:JF123,$B124+1,1)</f>
        <v>-</v>
      </c>
      <c r="JG124" s="535" t="str" cm="1">
        <f t="array" ref="JG124">INDEX(JG$13:JG123,$B124+1,1)</f>
        <v>-</v>
      </c>
      <c r="JH124" s="535" cm="1">
        <f t="array" ref="JH124">INDEX(JH$13:JH123,$B124+1,1)</f>
        <v>0</v>
      </c>
      <c r="JI124" s="535" cm="1">
        <f t="array" ref="JI124">INDEX(JI$13:JI123,$B124+1,1)</f>
        <v>0</v>
      </c>
      <c r="JJ124" s="545" cm="1">
        <f t="array" ref="JJ124">IF(AND($N124=JJ$10,$AS124&lt;&gt;0),INDEX(i.LTWFeedLevels,$AS124,12),0)</f>
        <v>0</v>
      </c>
      <c r="JK124" s="630" cm="1">
        <f t="array" ref="JK124">IF(AND($N124=JK$10,$AT124&lt;&gt;0),INDEX(i.LTWFeedLevels,$AT124,12),0)</f>
        <v>0</v>
      </c>
      <c r="JL124" s="457">
        <f>JK124</f>
        <v>0</v>
      </c>
      <c r="JM124" s="457">
        <f t="shared" ref="JM124:JM147" si="531">JL124</f>
        <v>0</v>
      </c>
      <c r="JN124" s="457">
        <f t="shared" ref="JN124:JN147" si="532">JM124</f>
        <v>0</v>
      </c>
      <c r="JO124" s="545" cm="1">
        <f t="array" ref="JO124">IF(AND($N124=JO$10,$AS124&lt;&gt;0),INDEX(i.LTWFeedLevels,$AS124,12),0)</f>
        <v>0</v>
      </c>
      <c r="JP124" s="630" cm="1">
        <f t="array" ref="JP124">IF(AND($N124=JP$10,$AT124&lt;&gt;0),INDEX(i.LTWFeedLevels,$AT124,12),0)</f>
        <v>0</v>
      </c>
      <c r="JQ124" s="457">
        <f t="shared" ref="JQ124:JQ147" si="533">JP124</f>
        <v>0</v>
      </c>
      <c r="JR124" s="457">
        <f t="shared" ref="JR124:JR147" si="534">JQ124</f>
        <v>0</v>
      </c>
      <c r="JS124" s="457">
        <f t="shared" ref="JS124:JS147" si="535">JR124</f>
        <v>0</v>
      </c>
      <c r="JT124" s="545" cm="1">
        <f t="array" ref="JT124">IF(AND($N124=JT$10,$AS124&lt;&gt;0),INDEX(i.LTWFeedLevels,$AS124,12),0)</f>
        <v>0</v>
      </c>
      <c r="JU124" s="630" cm="1">
        <f t="array" ref="JU124">IF(AND($N124=JU$10,$AT124&lt;&gt;0),INDEX(i.LTWFeedLevels,$AT124,12),0)</f>
        <v>0</v>
      </c>
      <c r="JV124" s="457">
        <f t="shared" ref="JV124:JV147" si="536">JU124</f>
        <v>0</v>
      </c>
      <c r="JW124" s="457">
        <f t="shared" ref="JW124:JW147" si="537">JV124</f>
        <v>0</v>
      </c>
      <c r="JX124" s="457">
        <f t="shared" ref="JX124:JX147" si="538">JW124</f>
        <v>0</v>
      </c>
      <c r="JY124" s="189">
        <f t="shared" ref="JY124:KH133" si="539">IF(AND($N124=JY$10,$AD124=JY$12),INDEX(i.FS_Strategy,INDEX($AE124:$AH124,1,JY$7)+1,JY$6),0)</f>
        <v>0</v>
      </c>
      <c r="JZ124" s="189">
        <f t="shared" si="539"/>
        <v>0</v>
      </c>
      <c r="KA124" s="189">
        <f t="shared" si="539"/>
        <v>0</v>
      </c>
      <c r="KB124" s="189">
        <f t="shared" si="539"/>
        <v>0</v>
      </c>
      <c r="KC124" s="189">
        <f t="shared" si="539"/>
        <v>0</v>
      </c>
      <c r="KD124" s="189">
        <f t="shared" si="539"/>
        <v>0</v>
      </c>
      <c r="KE124" s="189">
        <f t="shared" si="539"/>
        <v>0</v>
      </c>
      <c r="KF124" s="189">
        <f t="shared" si="539"/>
        <v>0</v>
      </c>
      <c r="KG124" s="189">
        <f t="shared" si="539"/>
        <v>0</v>
      </c>
      <c r="KH124" s="189">
        <f t="shared" si="539"/>
        <v>0</v>
      </c>
      <c r="KI124" s="189">
        <f t="shared" ref="KI124:KR133" si="540">IF(AND($N124=KI$10,$AD124=KI$12),INDEX(i.FS_Strategy,INDEX($AE124:$AH124,1,KI$7)+1,KI$6),0)</f>
        <v>0</v>
      </c>
      <c r="KJ124" s="189">
        <f t="shared" si="540"/>
        <v>0</v>
      </c>
      <c r="KK124" s="189">
        <f t="shared" si="540"/>
        <v>0</v>
      </c>
      <c r="KL124" s="189">
        <f t="shared" si="540"/>
        <v>0</v>
      </c>
      <c r="KM124" s="189">
        <f t="shared" si="540"/>
        <v>0</v>
      </c>
      <c r="KN124" s="189">
        <f t="shared" si="540"/>
        <v>0</v>
      </c>
      <c r="KO124" s="189">
        <f t="shared" si="540"/>
        <v>0</v>
      </c>
      <c r="KP124" s="189">
        <f t="shared" si="540"/>
        <v>0</v>
      </c>
      <c r="KQ124" s="189">
        <f t="shared" si="540"/>
        <v>0</v>
      </c>
      <c r="KR124" s="189">
        <f t="shared" si="540"/>
        <v>0</v>
      </c>
      <c r="KS124" s="189">
        <f t="shared" ref="KS124:LB133" si="541">IF(AND($N124=KS$10,$AD124=KS$12),INDEX(i.FS_Strategy,INDEX($AE124:$AH124,1,KS$7)+1,KS$6),0)</f>
        <v>0</v>
      </c>
      <c r="KT124" s="189">
        <f t="shared" si="541"/>
        <v>0</v>
      </c>
      <c r="KU124" s="189">
        <f t="shared" si="541"/>
        <v>0</v>
      </c>
      <c r="KV124" s="189">
        <f t="shared" si="541"/>
        <v>0</v>
      </c>
      <c r="KW124" s="189">
        <f t="shared" si="541"/>
        <v>0</v>
      </c>
      <c r="KX124" s="189">
        <f t="shared" si="541"/>
        <v>0</v>
      </c>
      <c r="KY124" s="189">
        <f t="shared" si="541"/>
        <v>0</v>
      </c>
      <c r="KZ124" s="189">
        <f t="shared" si="541"/>
        <v>0</v>
      </c>
      <c r="LA124" s="189">
        <f t="shared" si="541"/>
        <v>0</v>
      </c>
      <c r="LB124" s="189">
        <f t="shared" si="541"/>
        <v>0</v>
      </c>
      <c r="LC124" s="189">
        <f t="shared" ref="LC124:LL133" si="542">IF(AND($N124=LC$10,$AD124=LC$12),INDEX(i.FS_Strategy,INDEX($AE124:$AH124,1,LC$7)+1,LC$6),0)</f>
        <v>0</v>
      </c>
      <c r="LD124" s="189">
        <f t="shared" si="542"/>
        <v>0</v>
      </c>
      <c r="LE124" s="189">
        <f t="shared" si="542"/>
        <v>0</v>
      </c>
      <c r="LF124" s="189">
        <f t="shared" si="542"/>
        <v>0</v>
      </c>
      <c r="LG124" s="189">
        <f t="shared" si="542"/>
        <v>0</v>
      </c>
      <c r="LH124" s="189">
        <f t="shared" si="542"/>
        <v>0</v>
      </c>
      <c r="LI124" s="189">
        <f t="shared" si="542"/>
        <v>0</v>
      </c>
      <c r="LJ124" s="189">
        <f t="shared" si="542"/>
        <v>0</v>
      </c>
      <c r="LK124" s="189">
        <f t="shared" si="542"/>
        <v>0</v>
      </c>
      <c r="LL124" s="189">
        <f t="shared" si="542"/>
        <v>0</v>
      </c>
      <c r="LM124" s="189">
        <f t="shared" ref="LM124:LV133" si="543">IF(AND($N124=LM$10,$AD124=LM$12),INDEX(i.FS_Strategy,INDEX($AE124:$AH124,1,LM$7)+1,LM$6),0)</f>
        <v>0</v>
      </c>
      <c r="LN124" s="189">
        <f t="shared" si="543"/>
        <v>0</v>
      </c>
      <c r="LO124" s="189">
        <f t="shared" si="543"/>
        <v>0</v>
      </c>
      <c r="LP124" s="189">
        <f t="shared" si="543"/>
        <v>0</v>
      </c>
      <c r="LQ124" s="189">
        <f t="shared" si="543"/>
        <v>0</v>
      </c>
      <c r="LR124" s="189">
        <f t="shared" si="543"/>
        <v>0</v>
      </c>
      <c r="LS124" s="189">
        <f t="shared" si="543"/>
        <v>0</v>
      </c>
      <c r="LT124" s="189">
        <f t="shared" si="543"/>
        <v>0</v>
      </c>
      <c r="LU124" s="189">
        <f t="shared" si="543"/>
        <v>0</v>
      </c>
      <c r="LV124" s="189">
        <f t="shared" si="543"/>
        <v>0</v>
      </c>
      <c r="LW124" s="189">
        <f t="shared" ref="LW124:MF133" si="544">IF(AND($N124=LW$10,$AD124=LW$12),INDEX(i.FS_Strategy,INDEX($AE124:$AH124,1,LW$7)+1,LW$6),0)</f>
        <v>0</v>
      </c>
      <c r="LX124" s="189">
        <f t="shared" si="544"/>
        <v>0</v>
      </c>
      <c r="LY124" s="189">
        <f t="shared" si="544"/>
        <v>0</v>
      </c>
      <c r="LZ124" s="189">
        <f t="shared" si="544"/>
        <v>0</v>
      </c>
      <c r="MA124" s="189">
        <f t="shared" si="544"/>
        <v>0</v>
      </c>
      <c r="MB124" s="189">
        <f t="shared" si="544"/>
        <v>0</v>
      </c>
      <c r="MC124" s="189">
        <f t="shared" si="544"/>
        <v>0</v>
      </c>
      <c r="MD124" s="189">
        <f t="shared" si="544"/>
        <v>0</v>
      </c>
      <c r="ME124" s="189">
        <f t="shared" si="544"/>
        <v>0</v>
      </c>
      <c r="MF124" s="189">
        <f t="shared" si="544"/>
        <v>0</v>
      </c>
      <c r="MG124" s="189">
        <f t="shared" ref="MG124:MR133" si="545">IF(AND($N124=MG$10,$AD124=MG$12),INDEX(i.FS_Strategy,INDEX($AE124:$AH124,1,MG$7)+1,MG$6),0)</f>
        <v>0</v>
      </c>
      <c r="MH124" s="189">
        <f t="shared" si="545"/>
        <v>0</v>
      </c>
      <c r="MI124" s="189">
        <f t="shared" si="545"/>
        <v>0</v>
      </c>
      <c r="MJ124" s="189">
        <f t="shared" si="545"/>
        <v>0</v>
      </c>
      <c r="MK124" s="189">
        <f t="shared" si="545"/>
        <v>0</v>
      </c>
      <c r="ML124" s="189">
        <f t="shared" si="545"/>
        <v>0</v>
      </c>
      <c r="MM124" s="189">
        <f t="shared" si="545"/>
        <v>0</v>
      </c>
      <c r="MN124" s="189">
        <f t="shared" si="545"/>
        <v>0</v>
      </c>
      <c r="MO124" s="189">
        <f t="shared" si="545"/>
        <v>0</v>
      </c>
      <c r="MP124" s="189">
        <f t="shared" si="545"/>
        <v>0</v>
      </c>
      <c r="MQ124" s="189">
        <f t="shared" si="545"/>
        <v>0</v>
      </c>
      <c r="MR124" s="189">
        <f t="shared" si="545"/>
        <v>0</v>
      </c>
      <c r="MS124" s="557">
        <f t="shared" ref="MS124:NB133" si="546">IF(AND($N124=MS$10,INDEX($AR124:$AT124,1,MS$7)&lt;&gt;0,OR(MS$7&lt;&gt;1,$AD124=MS$12)),INDEX(i.LTWFeedLevels,INDEX($AR124:$AT124,1,MS$7),MOD(MS$6-1,7)+1),0)</f>
        <v>0</v>
      </c>
      <c r="MT124" s="557">
        <f t="shared" si="546"/>
        <v>0</v>
      </c>
      <c r="MU124" s="557">
        <f t="shared" si="546"/>
        <v>0</v>
      </c>
      <c r="MV124" s="557">
        <f t="shared" si="546"/>
        <v>0</v>
      </c>
      <c r="MW124" s="557">
        <f t="shared" si="546"/>
        <v>0</v>
      </c>
      <c r="MX124" s="557">
        <f t="shared" si="546"/>
        <v>0</v>
      </c>
      <c r="MY124" s="557">
        <f t="shared" si="546"/>
        <v>0</v>
      </c>
      <c r="MZ124" s="557">
        <f t="shared" si="546"/>
        <v>0</v>
      </c>
      <c r="NA124" s="557">
        <f t="shared" si="546"/>
        <v>0</v>
      </c>
      <c r="NB124" s="557">
        <f t="shared" si="546"/>
        <v>0</v>
      </c>
      <c r="NC124" s="557">
        <f t="shared" ref="NC124:NL133" si="547">IF(AND($N124=NC$10,INDEX($AR124:$AT124,1,NC$7)&lt;&gt;0,OR(NC$7&lt;&gt;1,$AD124=NC$12)),INDEX(i.LTWFeedLevels,INDEX($AR124:$AT124,1,NC$7),MOD(NC$6-1,7)+1),0)</f>
        <v>0</v>
      </c>
      <c r="ND124" s="557">
        <f t="shared" si="547"/>
        <v>0</v>
      </c>
      <c r="NE124" s="557">
        <f t="shared" si="547"/>
        <v>0</v>
      </c>
      <c r="NF124" s="557">
        <f t="shared" si="547"/>
        <v>0</v>
      </c>
      <c r="NG124" s="557">
        <f t="shared" si="547"/>
        <v>0</v>
      </c>
      <c r="NH124" s="557">
        <f t="shared" si="547"/>
        <v>0</v>
      </c>
      <c r="NI124" s="557">
        <f t="shared" si="547"/>
        <v>0</v>
      </c>
      <c r="NJ124" s="557">
        <f t="shared" si="547"/>
        <v>0</v>
      </c>
      <c r="NK124" s="557">
        <f t="shared" si="547"/>
        <v>0</v>
      </c>
      <c r="NL124" s="557">
        <f t="shared" si="547"/>
        <v>0</v>
      </c>
      <c r="NM124" s="557">
        <f t="shared" ref="NM124:NV133" si="548">IF(AND($N124=NM$10,INDEX($AR124:$AT124,1,NM$7)&lt;&gt;0,OR(NM$7&lt;&gt;1,$AD124=NM$12)),INDEX(i.LTWFeedLevels,INDEX($AR124:$AT124,1,NM$7),MOD(NM$6-1,7)+1),0)</f>
        <v>0</v>
      </c>
      <c r="NN124" s="557">
        <f t="shared" si="548"/>
        <v>0</v>
      </c>
      <c r="NO124" s="557">
        <f t="shared" si="548"/>
        <v>0</v>
      </c>
      <c r="NP124" s="557">
        <f t="shared" si="548"/>
        <v>0</v>
      </c>
      <c r="NQ124" s="557">
        <f t="shared" si="548"/>
        <v>0</v>
      </c>
      <c r="NR124" s="557">
        <f t="shared" si="548"/>
        <v>0</v>
      </c>
      <c r="NS124" s="557">
        <f t="shared" si="548"/>
        <v>0</v>
      </c>
      <c r="NT124" s="557">
        <f t="shared" si="548"/>
        <v>0</v>
      </c>
      <c r="NU124" s="557">
        <f t="shared" si="548"/>
        <v>0</v>
      </c>
      <c r="NV124" s="557">
        <f t="shared" si="548"/>
        <v>0</v>
      </c>
      <c r="NW124" s="557">
        <f t="shared" ref="NW124:OF133" si="549">IF(AND($N124=NW$10,INDEX($AR124:$AT124,1,NW$7)&lt;&gt;0,OR(NW$7&lt;&gt;1,$AD124=NW$12)),INDEX(i.LTWFeedLevels,INDEX($AR124:$AT124,1,NW$7),MOD(NW$6-1,7)+1),0)</f>
        <v>0</v>
      </c>
      <c r="NX124" s="557">
        <f t="shared" si="549"/>
        <v>0</v>
      </c>
      <c r="NY124" s="557">
        <f t="shared" si="549"/>
        <v>0</v>
      </c>
      <c r="NZ124" s="557">
        <f t="shared" si="549"/>
        <v>0</v>
      </c>
      <c r="OA124" s="557">
        <f t="shared" si="549"/>
        <v>0</v>
      </c>
      <c r="OB124" s="557">
        <f t="shared" si="549"/>
        <v>0</v>
      </c>
      <c r="OC124" s="557">
        <f t="shared" si="549"/>
        <v>0</v>
      </c>
      <c r="OD124" s="557">
        <f t="shared" si="549"/>
        <v>0</v>
      </c>
      <c r="OE124" s="557">
        <f t="shared" si="549"/>
        <v>0</v>
      </c>
      <c r="OF124" s="557">
        <f t="shared" si="549"/>
        <v>0</v>
      </c>
      <c r="OG124" s="557">
        <f t="shared" ref="OG124:OP133" si="550">IF(AND($N124=OG$10,INDEX($AR124:$AT124,1,OG$7)&lt;&gt;0,OR(OG$7&lt;&gt;1,$AD124=OG$12)),INDEX(i.LTWFeedLevels,INDEX($AR124:$AT124,1,OG$7),MOD(OG$6-1,7)+1),0)</f>
        <v>0</v>
      </c>
      <c r="OH124" s="557">
        <f t="shared" si="550"/>
        <v>0</v>
      </c>
      <c r="OI124" s="557">
        <f t="shared" si="550"/>
        <v>0</v>
      </c>
      <c r="OJ124" s="557">
        <f t="shared" si="550"/>
        <v>0</v>
      </c>
      <c r="OK124" s="557">
        <f t="shared" si="550"/>
        <v>0</v>
      </c>
      <c r="OL124" s="557">
        <f t="shared" si="550"/>
        <v>0</v>
      </c>
      <c r="OM124" s="557">
        <f t="shared" si="550"/>
        <v>0</v>
      </c>
      <c r="ON124" s="557">
        <f t="shared" si="550"/>
        <v>0</v>
      </c>
      <c r="OO124" s="557">
        <f t="shared" si="550"/>
        <v>0</v>
      </c>
      <c r="OP124" s="557">
        <f t="shared" si="550"/>
        <v>0</v>
      </c>
      <c r="OQ124" s="557">
        <f t="shared" ref="OQ124:OZ133" si="551">IF(AND($N124=OQ$10,INDEX($AR124:$AT124,1,OQ$7)&lt;&gt;0,OR(OQ$7&lt;&gt;1,$AD124=OQ$12)),INDEX(i.LTWFeedLevels,INDEX($AR124:$AT124,1,OQ$7),MOD(OQ$6-1,7)+1),0)</f>
        <v>0</v>
      </c>
      <c r="OR124" s="557">
        <f t="shared" si="551"/>
        <v>0</v>
      </c>
      <c r="OS124" s="557">
        <f t="shared" si="551"/>
        <v>0</v>
      </c>
      <c r="OT124" s="557">
        <f t="shared" si="551"/>
        <v>0</v>
      </c>
      <c r="OU124" s="557">
        <f t="shared" si="551"/>
        <v>0</v>
      </c>
      <c r="OV124" s="557">
        <f t="shared" si="551"/>
        <v>0</v>
      </c>
      <c r="OW124" s="557">
        <f t="shared" si="551"/>
        <v>0</v>
      </c>
      <c r="OX124" s="557">
        <f t="shared" si="551"/>
        <v>0</v>
      </c>
      <c r="OY124" s="557">
        <f t="shared" si="551"/>
        <v>0</v>
      </c>
      <c r="OZ124" s="557">
        <f t="shared" si="551"/>
        <v>0</v>
      </c>
      <c r="PA124" s="557">
        <f t="shared" ref="PA124:PJ133" si="552">IF(AND($N124=PA$10,INDEX($AR124:$AT124,1,PA$7)&lt;&gt;0,OR(PA$7&lt;&gt;1,$AD124=PA$12)),INDEX(i.LTWFeedLevels,INDEX($AR124:$AT124,1,PA$7),MOD(PA$6-1,7)+1),0)</f>
        <v>0</v>
      </c>
      <c r="PB124" s="557">
        <f t="shared" si="552"/>
        <v>0</v>
      </c>
      <c r="PC124" s="557">
        <f t="shared" si="552"/>
        <v>0</v>
      </c>
      <c r="PD124" s="557">
        <f t="shared" si="552"/>
        <v>0</v>
      </c>
      <c r="PE124" s="557">
        <f t="shared" si="552"/>
        <v>0</v>
      </c>
      <c r="PF124" s="557">
        <f t="shared" si="552"/>
        <v>0</v>
      </c>
      <c r="PG124" s="557">
        <f t="shared" si="552"/>
        <v>0</v>
      </c>
      <c r="PH124" s="557">
        <f t="shared" si="552"/>
        <v>0</v>
      </c>
      <c r="PI124" s="557">
        <f t="shared" si="552"/>
        <v>0</v>
      </c>
      <c r="PJ124" s="557">
        <f t="shared" si="552"/>
        <v>0</v>
      </c>
      <c r="PK124" s="557">
        <f t="shared" ref="PK124:PT133" si="553">IF(AND($N124=PK$10,INDEX($AR124:$AT124,1,PK$7)&lt;&gt;0,OR(PK$7&lt;&gt;1,$AD124=PK$12)),INDEX(i.LTWFeedLevels,INDEX($AR124:$AT124,1,PK$7),MOD(PK$6-1,7)+1),0)</f>
        <v>0</v>
      </c>
      <c r="PL124" s="557">
        <f t="shared" si="553"/>
        <v>0</v>
      </c>
      <c r="PM124" s="557">
        <f t="shared" si="553"/>
        <v>0</v>
      </c>
      <c r="PN124" s="557">
        <f t="shared" si="553"/>
        <v>0</v>
      </c>
      <c r="PO124" s="557">
        <f t="shared" si="553"/>
        <v>0</v>
      </c>
      <c r="PP124" s="557">
        <f t="shared" si="553"/>
        <v>0</v>
      </c>
      <c r="PQ124" s="557">
        <f t="shared" si="553"/>
        <v>0</v>
      </c>
      <c r="PR124" s="557">
        <f t="shared" si="553"/>
        <v>0</v>
      </c>
      <c r="PS124" s="557">
        <f t="shared" si="553"/>
        <v>0</v>
      </c>
      <c r="PT124" s="557">
        <f t="shared" si="553"/>
        <v>0</v>
      </c>
      <c r="PU124" s="557">
        <f t="shared" ref="PU124:QD133" si="554">IF(AND($N124=PU$10,INDEX($AR124:$AT124,1,PU$7)&lt;&gt;0,OR(PU$7&lt;&gt;1,$AD124=PU$12)),INDEX(i.LTWFeedLevels,INDEX($AR124:$AT124,1,PU$7),MOD(PU$6-1,7)+1),0)</f>
        <v>0</v>
      </c>
      <c r="PV124" s="557">
        <f t="shared" si="554"/>
        <v>0</v>
      </c>
      <c r="PW124" s="557">
        <f t="shared" si="554"/>
        <v>0</v>
      </c>
      <c r="PX124" s="557">
        <f t="shared" si="554"/>
        <v>0</v>
      </c>
      <c r="PY124" s="557">
        <f t="shared" si="554"/>
        <v>0</v>
      </c>
      <c r="PZ124" s="557">
        <f t="shared" si="554"/>
        <v>0</v>
      </c>
      <c r="QA124" s="557">
        <f t="shared" si="554"/>
        <v>0</v>
      </c>
      <c r="QB124" s="557">
        <f t="shared" si="554"/>
        <v>0</v>
      </c>
      <c r="QC124" s="557">
        <f t="shared" si="554"/>
        <v>0</v>
      </c>
      <c r="QD124" s="557">
        <f t="shared" si="554"/>
        <v>0</v>
      </c>
      <c r="QE124" s="557">
        <f t="shared" ref="QE124:QN133" si="555">IF(AND($N124=QE$10,INDEX($AR124:$AT124,1,QE$7)&lt;&gt;0,OR(QE$7&lt;&gt;1,$AD124=QE$12)),INDEX(i.LTWFeedLevels,INDEX($AR124:$AT124,1,QE$7),MOD(QE$6-1,7)+1),0)</f>
        <v>0</v>
      </c>
      <c r="QF124" s="557">
        <f t="shared" si="555"/>
        <v>0</v>
      </c>
      <c r="QG124" s="557">
        <f t="shared" si="555"/>
        <v>0</v>
      </c>
      <c r="QH124" s="557">
        <f t="shared" si="555"/>
        <v>0</v>
      </c>
      <c r="QI124" s="557">
        <f t="shared" si="555"/>
        <v>0</v>
      </c>
      <c r="QJ124" s="557">
        <f t="shared" si="555"/>
        <v>0</v>
      </c>
      <c r="QK124" s="557">
        <f t="shared" si="555"/>
        <v>0</v>
      </c>
      <c r="QL124" s="557">
        <f t="shared" si="555"/>
        <v>0</v>
      </c>
      <c r="QM124" s="557">
        <f t="shared" si="555"/>
        <v>0</v>
      </c>
      <c r="QN124" s="557">
        <f t="shared" si="555"/>
        <v>0</v>
      </c>
      <c r="QO124" s="557">
        <f t="shared" ref="QO124:QX133" si="556">IF(AND($N124=QO$10,INDEX($AR124:$AT124,1,QO$7)&lt;&gt;0,OR(QO$7&lt;&gt;1,$AD124=QO$12)),INDEX(i.LTWFeedLevels,INDEX($AR124:$AT124,1,QO$7),MOD(QO$6-1,7)+1),0)</f>
        <v>0</v>
      </c>
      <c r="QP124" s="557">
        <f t="shared" si="556"/>
        <v>0</v>
      </c>
      <c r="QQ124" s="557">
        <f t="shared" si="556"/>
        <v>0</v>
      </c>
      <c r="QR124" s="557">
        <f t="shared" si="556"/>
        <v>0</v>
      </c>
      <c r="QS124" s="557">
        <f t="shared" si="556"/>
        <v>0</v>
      </c>
      <c r="QT124" s="557">
        <f t="shared" si="556"/>
        <v>0</v>
      </c>
      <c r="QU124" s="557">
        <f t="shared" si="556"/>
        <v>0</v>
      </c>
      <c r="QV124" s="557">
        <f t="shared" si="556"/>
        <v>0</v>
      </c>
      <c r="QW124" s="557">
        <f t="shared" si="556"/>
        <v>0</v>
      </c>
      <c r="QX124" s="557">
        <f t="shared" si="556"/>
        <v>0</v>
      </c>
      <c r="QY124" s="557">
        <f t="shared" ref="QY124:RH133" si="557">IF(AND($N124=QY$10,INDEX($AR124:$AT124,1,QY$7)&lt;&gt;0,OR(QY$7&lt;&gt;1,$AD124=QY$12)),INDEX(i.LTWFeedLevels,INDEX($AR124:$AT124,1,QY$7),MOD(QY$6-1,7)+1),0)</f>
        <v>0</v>
      </c>
      <c r="QZ124" s="557">
        <f t="shared" si="557"/>
        <v>0</v>
      </c>
      <c r="RA124" s="557">
        <f t="shared" si="557"/>
        <v>0</v>
      </c>
      <c r="RB124" s="557">
        <f t="shared" si="557"/>
        <v>0</v>
      </c>
      <c r="RC124" s="557">
        <f t="shared" si="557"/>
        <v>0</v>
      </c>
      <c r="RD124" s="557">
        <f t="shared" si="557"/>
        <v>0</v>
      </c>
      <c r="RE124" s="557">
        <f t="shared" si="557"/>
        <v>0</v>
      </c>
      <c r="RF124" s="557">
        <f t="shared" si="557"/>
        <v>0</v>
      </c>
      <c r="RG124" s="557">
        <f t="shared" si="557"/>
        <v>0</v>
      </c>
      <c r="RH124" s="557">
        <f t="shared" si="557"/>
        <v>0</v>
      </c>
      <c r="RI124" s="557">
        <f t="shared" ref="RI124:RR133" si="558">IF(AND($N124=RI$10,INDEX($AR124:$AT124,1,RI$7)&lt;&gt;0,OR(RI$7&lt;&gt;1,$AD124=RI$12)),INDEX(i.LTWFeedLevels,INDEX($AR124:$AT124,1,RI$7),MOD(RI$6-1,7)+1),0)</f>
        <v>0</v>
      </c>
      <c r="RJ124" s="557">
        <f t="shared" si="558"/>
        <v>0</v>
      </c>
      <c r="RK124" s="557">
        <f t="shared" si="558"/>
        <v>0</v>
      </c>
      <c r="RL124" s="557">
        <f t="shared" si="558"/>
        <v>0</v>
      </c>
      <c r="RM124" s="557">
        <f t="shared" si="558"/>
        <v>0</v>
      </c>
      <c r="RN124" s="557">
        <f t="shared" si="558"/>
        <v>0</v>
      </c>
      <c r="RO124" s="557">
        <f t="shared" si="558"/>
        <v>0</v>
      </c>
      <c r="RP124" s="557">
        <f t="shared" si="558"/>
        <v>0</v>
      </c>
      <c r="RQ124" s="557">
        <f t="shared" si="558"/>
        <v>0</v>
      </c>
      <c r="RR124" s="557">
        <f t="shared" si="558"/>
        <v>0</v>
      </c>
      <c r="RS124" s="557">
        <f t="shared" ref="RS124:SB133" si="559">IF(AND($N124=RS$10,INDEX($AR124:$AT124,1,RS$7)&lt;&gt;0,OR(RS$7&lt;&gt;1,$AD124=RS$12)),INDEX(i.LTWFeedLevels,INDEX($AR124:$AT124,1,RS$7),MOD(RS$6-1,7)+1),0)</f>
        <v>0</v>
      </c>
      <c r="RT124" s="557">
        <f t="shared" si="559"/>
        <v>0</v>
      </c>
      <c r="RU124" s="557">
        <f t="shared" si="559"/>
        <v>0</v>
      </c>
      <c r="RV124" s="557">
        <f t="shared" si="559"/>
        <v>0</v>
      </c>
      <c r="RW124" s="557">
        <f t="shared" si="559"/>
        <v>0</v>
      </c>
      <c r="RX124" s="557">
        <f t="shared" si="559"/>
        <v>0</v>
      </c>
      <c r="RY124" s="557">
        <f t="shared" si="559"/>
        <v>0</v>
      </c>
      <c r="RZ124" s="557">
        <f t="shared" si="559"/>
        <v>0</v>
      </c>
      <c r="SA124" s="557">
        <f t="shared" si="559"/>
        <v>0</v>
      </c>
      <c r="SB124" s="557">
        <f t="shared" si="559"/>
        <v>0</v>
      </c>
      <c r="SC124" s="557">
        <f t="shared" ref="SC124:SL133" si="560">IF(AND($N124=SC$10,INDEX($AR124:$AT124,1,SC$7)&lt;&gt;0,OR(SC$7&lt;&gt;1,$AD124=SC$12)),INDEX(i.LTWFeedLevels,INDEX($AR124:$AT124,1,SC$7),MOD(SC$6-1,7)+1),0)</f>
        <v>0</v>
      </c>
      <c r="SD124" s="557">
        <f t="shared" si="560"/>
        <v>0</v>
      </c>
      <c r="SE124" s="557">
        <f t="shared" si="560"/>
        <v>0</v>
      </c>
      <c r="SF124" s="557">
        <f t="shared" si="560"/>
        <v>0</v>
      </c>
      <c r="SG124" s="557">
        <f t="shared" si="560"/>
        <v>0</v>
      </c>
      <c r="SH124" s="557">
        <f t="shared" si="560"/>
        <v>0</v>
      </c>
      <c r="SI124" s="557">
        <f t="shared" si="560"/>
        <v>0</v>
      </c>
      <c r="SJ124" s="557">
        <f t="shared" si="560"/>
        <v>0</v>
      </c>
      <c r="SK124" s="557">
        <f t="shared" si="560"/>
        <v>0</v>
      </c>
      <c r="SL124" s="557">
        <f t="shared" si="560"/>
        <v>0</v>
      </c>
      <c r="SM124" s="557">
        <f t="shared" ref="SM124:SV133" si="561">IF(AND($N124=SM$10,INDEX($AR124:$AT124,1,SM$7)&lt;&gt;0,OR(SM$7&lt;&gt;1,$AD124=SM$12)),INDEX(i.LTWFeedLevels,INDEX($AR124:$AT124,1,SM$7),MOD(SM$6-1,7)+1),0)</f>
        <v>0</v>
      </c>
      <c r="SN124" s="557">
        <f t="shared" si="561"/>
        <v>0</v>
      </c>
      <c r="SO124" s="557">
        <f t="shared" si="561"/>
        <v>0</v>
      </c>
      <c r="SP124" s="557">
        <f t="shared" si="561"/>
        <v>0</v>
      </c>
      <c r="SQ124" s="557">
        <f t="shared" si="561"/>
        <v>0</v>
      </c>
      <c r="SR124" s="557">
        <f t="shared" si="561"/>
        <v>0</v>
      </c>
      <c r="SS124" s="557">
        <f t="shared" si="561"/>
        <v>0</v>
      </c>
      <c r="ST124" s="557">
        <f t="shared" si="561"/>
        <v>0</v>
      </c>
      <c r="SU124" s="557">
        <f t="shared" si="561"/>
        <v>0</v>
      </c>
      <c r="SV124" s="557">
        <f t="shared" si="561"/>
        <v>0</v>
      </c>
      <c r="SW124" s="557">
        <f t="shared" ref="SW124:TF133" si="562">IF(AND($N124=SW$10,INDEX($AR124:$AT124,1,SW$7)&lt;&gt;0,OR(SW$7&lt;&gt;1,$AD124=SW$12)),INDEX(i.LTWFeedLevels,INDEX($AR124:$AT124,1,SW$7),MOD(SW$6-1,7)+1),0)</f>
        <v>0</v>
      </c>
      <c r="SX124" s="557">
        <f t="shared" si="562"/>
        <v>0</v>
      </c>
      <c r="SY124" s="557">
        <f t="shared" si="562"/>
        <v>0</v>
      </c>
      <c r="SZ124" s="557">
        <f t="shared" si="562"/>
        <v>0</v>
      </c>
      <c r="TA124" s="557">
        <f t="shared" si="562"/>
        <v>0</v>
      </c>
      <c r="TB124" s="557">
        <f t="shared" si="562"/>
        <v>0</v>
      </c>
      <c r="TC124" s="557">
        <f t="shared" si="562"/>
        <v>0</v>
      </c>
      <c r="TD124" s="557">
        <f t="shared" si="562"/>
        <v>0</v>
      </c>
      <c r="TE124" s="557">
        <f t="shared" si="562"/>
        <v>0</v>
      </c>
      <c r="TF124" s="557">
        <f t="shared" si="562"/>
        <v>0</v>
      </c>
      <c r="TG124" s="557">
        <f t="shared" ref="TG124:TP133" si="563">IF(AND($N124=TG$10,INDEX($AR124:$AT124,1,TG$7)&lt;&gt;0,OR(TG$7&lt;&gt;1,$AD124=TG$12)),INDEX(i.LTWFeedLevels,INDEX($AR124:$AT124,1,TG$7),MOD(TG$6-1,7)+1),0)</f>
        <v>0</v>
      </c>
      <c r="TH124" s="557">
        <f t="shared" si="563"/>
        <v>0</v>
      </c>
      <c r="TI124" s="557">
        <f t="shared" si="563"/>
        <v>0</v>
      </c>
      <c r="TJ124" s="557">
        <f t="shared" si="563"/>
        <v>0</v>
      </c>
      <c r="TK124" s="557">
        <f t="shared" si="563"/>
        <v>0</v>
      </c>
      <c r="TL124" s="557">
        <f t="shared" si="563"/>
        <v>0</v>
      </c>
      <c r="TM124" s="557">
        <f t="shared" si="563"/>
        <v>0</v>
      </c>
      <c r="TN124" s="557">
        <f t="shared" si="563"/>
        <v>0</v>
      </c>
      <c r="TO124" s="557">
        <f t="shared" si="563"/>
        <v>0</v>
      </c>
      <c r="TP124" s="557">
        <f t="shared" si="563"/>
        <v>0</v>
      </c>
      <c r="TQ124" s="557">
        <f t="shared" ref="TQ124:TZ133" si="564">IF(AND($N124=TQ$10,INDEX($AR124:$AT124,1,TQ$7)&lt;&gt;0,OR(TQ$7&lt;&gt;1,$AD124=TQ$12)),INDEX(i.LTWFeedLevels,INDEX($AR124:$AT124,1,TQ$7),MOD(TQ$6-1,7)+1),0)</f>
        <v>0</v>
      </c>
      <c r="TR124" s="557">
        <f t="shared" si="564"/>
        <v>0</v>
      </c>
      <c r="TS124" s="557">
        <f t="shared" si="564"/>
        <v>0</v>
      </c>
      <c r="TT124" s="557">
        <f t="shared" si="564"/>
        <v>0</v>
      </c>
      <c r="TU124" s="557">
        <f t="shared" si="564"/>
        <v>0</v>
      </c>
      <c r="TV124" s="557">
        <f t="shared" si="564"/>
        <v>0</v>
      </c>
      <c r="TW124" s="557">
        <f t="shared" si="564"/>
        <v>0</v>
      </c>
      <c r="TX124" s="557">
        <f t="shared" si="564"/>
        <v>0</v>
      </c>
      <c r="TY124" s="557">
        <f t="shared" si="564"/>
        <v>0</v>
      </c>
      <c r="TZ124" s="557">
        <f t="shared" si="564"/>
        <v>0</v>
      </c>
      <c r="UA124" s="557">
        <f t="shared" ref="UA124:UJ133" si="565">IF(AND($N124=UA$10,INDEX($AR124:$AT124,1,UA$7)&lt;&gt;0,OR(UA$7&lt;&gt;1,$AD124=UA$12)),INDEX(i.LTWFeedLevels,INDEX($AR124:$AT124,1,UA$7),MOD(UA$6-1,7)+1),0)</f>
        <v>0</v>
      </c>
      <c r="UB124" s="557">
        <f t="shared" si="565"/>
        <v>0</v>
      </c>
      <c r="UC124" s="557">
        <f t="shared" si="565"/>
        <v>0</v>
      </c>
      <c r="UD124" s="557">
        <f t="shared" si="565"/>
        <v>0</v>
      </c>
      <c r="UE124" s="557">
        <f t="shared" si="565"/>
        <v>0</v>
      </c>
      <c r="UF124" s="557">
        <f t="shared" si="565"/>
        <v>0</v>
      </c>
      <c r="UG124" s="557">
        <f t="shared" si="565"/>
        <v>0</v>
      </c>
      <c r="UH124" s="557">
        <f t="shared" si="565"/>
        <v>0</v>
      </c>
      <c r="UI124" s="557">
        <f t="shared" si="565"/>
        <v>0</v>
      </c>
      <c r="UJ124" s="557">
        <f t="shared" si="565"/>
        <v>0</v>
      </c>
      <c r="UK124" s="557">
        <f t="shared" ref="UK124:UT133" si="566">IF(AND($N124=UK$10,INDEX($AR124:$AT124,1,UK$7)&lt;&gt;0,OR(UK$7&lt;&gt;1,$AD124=UK$12)),INDEX(i.LTWFeedLevels,INDEX($AR124:$AT124,1,UK$7),MOD(UK$6-1,7)+1),0)</f>
        <v>0</v>
      </c>
      <c r="UL124" s="557">
        <f t="shared" si="566"/>
        <v>0</v>
      </c>
      <c r="UM124" s="557">
        <f t="shared" si="566"/>
        <v>0</v>
      </c>
      <c r="UN124" s="557">
        <f t="shared" si="566"/>
        <v>0</v>
      </c>
      <c r="UO124" s="557">
        <f t="shared" si="566"/>
        <v>0</v>
      </c>
      <c r="UP124" s="557">
        <f t="shared" si="566"/>
        <v>0</v>
      </c>
      <c r="UQ124" s="557">
        <f t="shared" si="566"/>
        <v>0</v>
      </c>
      <c r="UR124" s="557">
        <f t="shared" si="566"/>
        <v>0</v>
      </c>
      <c r="US124" s="557">
        <f t="shared" si="566"/>
        <v>0</v>
      </c>
      <c r="UT124" s="557">
        <f t="shared" si="566"/>
        <v>0</v>
      </c>
      <c r="UU124" s="557">
        <f t="shared" ref="UU124:VD133" si="567">IF(AND($N124=UU$10,INDEX($AR124:$AT124,1,UU$7)&lt;&gt;0,OR(UU$7&lt;&gt;1,$AD124=UU$12)),INDEX(i.LTWFeedLevels,INDEX($AR124:$AT124,1,UU$7),MOD(UU$6-1,7)+1),0)</f>
        <v>0</v>
      </c>
      <c r="UV124" s="557">
        <f t="shared" si="567"/>
        <v>0</v>
      </c>
      <c r="UW124" s="557">
        <f t="shared" si="567"/>
        <v>0</v>
      </c>
      <c r="UX124" s="557">
        <f t="shared" si="567"/>
        <v>0</v>
      </c>
      <c r="UY124" s="557">
        <f t="shared" si="567"/>
        <v>0</v>
      </c>
      <c r="UZ124" s="557">
        <f t="shared" si="567"/>
        <v>0</v>
      </c>
      <c r="VA124" s="557">
        <f t="shared" si="567"/>
        <v>0</v>
      </c>
      <c r="VB124" s="557">
        <f t="shared" si="567"/>
        <v>0</v>
      </c>
      <c r="VC124" s="557">
        <f t="shared" si="567"/>
        <v>0</v>
      </c>
      <c r="VD124" s="557">
        <f t="shared" si="567"/>
        <v>0</v>
      </c>
      <c r="VE124" s="557">
        <f t="shared" ref="VE124:VO133" si="568">IF(AND($N124=VE$10,INDEX($AR124:$AT124,1,VE$7)&lt;&gt;0,OR(VE$7&lt;&gt;1,$AD124=VE$12)),INDEX(i.LTWFeedLevels,INDEX($AR124:$AT124,1,VE$7),MOD(VE$6-1,7)+1),0)</f>
        <v>0</v>
      </c>
      <c r="VF124" s="557">
        <f t="shared" si="568"/>
        <v>0</v>
      </c>
      <c r="VG124" s="557">
        <f t="shared" si="568"/>
        <v>0</v>
      </c>
      <c r="VH124" s="557">
        <f t="shared" si="568"/>
        <v>0</v>
      </c>
      <c r="VI124" s="557">
        <f t="shared" si="568"/>
        <v>0</v>
      </c>
      <c r="VJ124" s="557">
        <f t="shared" si="568"/>
        <v>0</v>
      </c>
      <c r="VK124" s="557">
        <f t="shared" si="568"/>
        <v>0</v>
      </c>
      <c r="VL124" s="557">
        <f t="shared" si="568"/>
        <v>0</v>
      </c>
      <c r="VM124" s="557">
        <f t="shared" si="568"/>
        <v>0</v>
      </c>
      <c r="VN124" s="557">
        <f t="shared" si="568"/>
        <v>0</v>
      </c>
      <c r="VO124" s="557">
        <f t="shared" si="568"/>
        <v>0</v>
      </c>
      <c r="VP124" s="189">
        <f t="shared" ref="VP124:VT133" si="569">IF(AND($L124=VP$8,$N124=VP$10,$AU124=VP$7,OR($AK124=VP$11,VP$11=1),$AD124=VP$12),INDEX(i.FS_Strategy,$AV124+1,$AU124),0)</f>
        <v>0</v>
      </c>
      <c r="VQ124" s="189">
        <f t="shared" ca="1" si="569"/>
        <v>0</v>
      </c>
      <c r="VR124" s="189">
        <f t="shared" ca="1" si="569"/>
        <v>0</v>
      </c>
      <c r="VS124" s="189">
        <f t="shared" ca="1" si="569"/>
        <v>0</v>
      </c>
      <c r="VT124" s="189">
        <f t="shared" ca="1" si="569"/>
        <v>0</v>
      </c>
      <c r="VU124" s="230">
        <f t="shared" ref="VU124:VU147" ca="1" si="570">IF(AND($L124=VU$8,$N124=VU$10,$AU124=VU$7,OR($AK124=VU$11,VU$11=1),$AD124=VU$12),INDEX(i.FS_Strategy,$AW124+1,$AU124),0)</f>
        <v>0</v>
      </c>
      <c r="VV124" s="189">
        <f t="shared" ref="VV124:VZ133" ca="1" si="571">IF(AND($L124=VV$8,$N124=VV$10,$AU124=VV$7,OR($AK124=VV$11,VV$11=1),$AD124=VV$12),INDEX(i.FS_Strategy,$AV124+1,$AU124),0)</f>
        <v>0</v>
      </c>
      <c r="VW124" s="189">
        <f t="shared" ca="1" si="571"/>
        <v>0</v>
      </c>
      <c r="VX124" s="189">
        <f t="shared" ca="1" si="571"/>
        <v>0</v>
      </c>
      <c r="VY124" s="189">
        <f t="shared" ca="1" si="571"/>
        <v>0</v>
      </c>
      <c r="VZ124" s="189">
        <f t="shared" ca="1" si="571"/>
        <v>0</v>
      </c>
      <c r="WA124" s="230">
        <f t="shared" ref="WA124:WA147" ca="1" si="572">IF(AND($L124=WA$8,$N124=WA$10,$AU124=WA$7,OR($AK124=WA$11,WA$11=1),$AD124=WA$12),INDEX(i.FS_Strategy,$AW124+1,$AU124),0)</f>
        <v>0</v>
      </c>
      <c r="WB124" s="231">
        <f t="shared" ref="WB124:WE147" ca="1" si="573">IF(AND($L124=WB$8,$N124=WB$10,$AU124=WB$7,OR($AK124=WB$11,WB$11=1)),INDEX(i.FS_Strategy,$AW124+1,$AU124),0)</f>
        <v>0</v>
      </c>
      <c r="WC124" s="231">
        <f t="shared" ca="1" si="573"/>
        <v>0</v>
      </c>
      <c r="WD124" s="231">
        <f t="shared" ca="1" si="573"/>
        <v>0</v>
      </c>
      <c r="WE124" s="231">
        <f t="shared" ca="1" si="573"/>
        <v>0</v>
      </c>
      <c r="WF124" s="544">
        <f t="shared" ref="WF124:WF147" ca="1" si="574">IF(AND($L124=WF$8,$N124=WF$10,$AU124=WF$7,OR($AK124=WF$11,WF$11=1)),INDEX(i.FS_Strategy,$AX124+1,$AU124),0)</f>
        <v>0</v>
      </c>
      <c r="WG124" s="231">
        <f t="shared" ref="WG124:WJ147" ca="1" si="575">IF(AND($L124=WG$8,$N124=WG$10,$AU124=WG$7,OR($AK124=WG$11,WG$11=1)),INDEX(i.FS_Strategy,$AW124+1,$AU124),0)</f>
        <v>0</v>
      </c>
      <c r="WH124" s="231">
        <f t="shared" ca="1" si="575"/>
        <v>0</v>
      </c>
      <c r="WI124" s="231">
        <f t="shared" ca="1" si="575"/>
        <v>0</v>
      </c>
      <c r="WJ124" s="231">
        <f t="shared" ca="1" si="575"/>
        <v>0</v>
      </c>
      <c r="WK124" s="544">
        <f t="shared" ref="WK124:WQ133" ca="1" si="576">IF(AND($L124=WK$8,$N124=WK$10,$AU124=WK$7,OR($AK124=WK$11,WK$11=1)),INDEX(i.FS_Strategy,$AX124+1,$AU124),0)</f>
        <v>0</v>
      </c>
      <c r="WL124" s="544">
        <f t="shared" ca="1" si="576"/>
        <v>0</v>
      </c>
      <c r="WM124" s="544">
        <f t="shared" ca="1" si="576"/>
        <v>0</v>
      </c>
      <c r="WN124" s="544">
        <f t="shared" ca="1" si="576"/>
        <v>0</v>
      </c>
      <c r="WO124" s="544">
        <f t="shared" ca="1" si="576"/>
        <v>0</v>
      </c>
      <c r="WP124" s="544">
        <f t="shared" ca="1" si="576"/>
        <v>0</v>
      </c>
      <c r="WQ124" s="544">
        <f t="shared" ca="1" si="576"/>
        <v>0</v>
      </c>
      <c r="WR124" s="535" cm="1">
        <f t="array" ref="WR124">INDEX(WR$13:WR123,$B124+1,1)</f>
        <v>0</v>
      </c>
      <c r="WS124" s="411">
        <f t="shared" ref="WS124:WS147" si="577">INDEX(i.TOL,$N124,WS$6)</f>
        <v>67</v>
      </c>
      <c r="WT124" s="18"/>
      <c r="WU124" s="535" cm="1">
        <f t="array" ref="WU124">INDEX(WU$13:WU123,$B124+1,1)</f>
        <v>0</v>
      </c>
      <c r="WV124" s="411">
        <f t="shared" ref="WV124:WV147" si="578">INDEX(i.Triplets_mortality,$AQ124+1,WV$6)</f>
        <v>0</v>
      </c>
      <c r="WW124" s="535" cm="1">
        <f t="array" ref="WW124">INDEX(WW$13:WW123,$B124+1,1)</f>
        <v>0</v>
      </c>
      <c r="WX124" s="535" t="str" cm="1">
        <f t="array" ref="WX124">INDEX(WX$13:WX123,$B124+1,1)</f>
        <v>-</v>
      </c>
      <c r="WY124" s="535" t="str" cm="1">
        <f t="array" ref="WY124">INDEX(WY$13:WY123,$B124+1,1)</f>
        <v>-</v>
      </c>
      <c r="WZ124" s="535" t="str" cm="1">
        <f t="array" ref="WZ124">INDEX(WZ$13:WZ123,$B124+1,1)</f>
        <v>-</v>
      </c>
      <c r="XA124" s="535" t="str" cm="1">
        <f t="array" ref="XA124">INDEX(XA$13:XA123,$B124+1,1)</f>
        <v>-</v>
      </c>
      <c r="XB124" s="535" t="str" cm="1">
        <f t="array" ref="XB124">INDEX(XB$13:XB123,$B124+1,1)</f>
        <v>-</v>
      </c>
      <c r="XC124" s="535" t="str" cm="1">
        <f t="array" ref="XC124">INDEX(XC$13:XC123,$B124+1,1)</f>
        <v>-</v>
      </c>
      <c r="XD124" s="535" t="str" cm="1">
        <f t="array" ref="XD124">INDEX(XD$13:XD123,$B124+1,1)</f>
        <v>-</v>
      </c>
      <c r="XE124" s="535" t="str" cm="1">
        <f t="array" ref="XE124">INDEX(XE$13:XE123,$B124+1,1)</f>
        <v>-</v>
      </c>
      <c r="XF124" s="535" t="str" cm="1">
        <f t="array" ref="XF124">INDEX(XF$13:XF123,$B124+1,1)</f>
        <v>-</v>
      </c>
      <c r="XG124" s="535" t="str" cm="1">
        <f t="array" ref="XG124">INDEX(XG$13:XG123,$B124+1,1)</f>
        <v>-</v>
      </c>
      <c r="XH124" s="535" t="str" cm="1">
        <f t="array" ref="XH124">INDEX(XH$13:XH123,$B124+1,1)</f>
        <v>-</v>
      </c>
      <c r="XI124" s="535" t="str" cm="1">
        <f t="array" ref="XI124">INDEX(XI$13:XI123,$B124+1,1)</f>
        <v>-</v>
      </c>
      <c r="XJ124" s="535" t="str" cm="1">
        <f t="array" ref="XJ124">INDEX(XJ$13:XJ123,$B124+1,1)</f>
        <v>-</v>
      </c>
      <c r="XK124" s="535" t="str" cm="1">
        <f t="array" ref="XK124">INDEX(XK$13:XK123,$B124+1,1)</f>
        <v>-</v>
      </c>
      <c r="XL124" s="535" t="str" cm="1">
        <f t="array" ref="XL124">INDEX(XL$13:XL123,$B124+1,1)</f>
        <v>-</v>
      </c>
      <c r="XM124" s="535" t="str" cm="1">
        <f t="array" ref="XM124">INDEX(XM$13:XM123,$B124+1,1)</f>
        <v>-</v>
      </c>
      <c r="XN124" s="18"/>
      <c r="XO124" s="411" t="b">
        <f t="shared" ref="XO124:XO147" ca="1" si="579">IF($AM124&lt;&gt;0,INDEX(i.cropgraze_inc,$AM124,XO$6),OFFSET(XO$13,$B124,0))</f>
        <v>0</v>
      </c>
      <c r="XP124" s="535" t="str" cm="1">
        <f t="array" ref="XP124">INDEX(XP$13:XP123,$B124+1,1)</f>
        <v>-</v>
      </c>
      <c r="XQ124" s="535" t="str" cm="1">
        <f t="array" ref="XQ124">INDEX(XQ$13:XQ123,$B124+1,1)</f>
        <v>-</v>
      </c>
      <c r="XR124" s="535" t="str" cm="1">
        <f t="array" ref="XR124">INDEX(XR$13:XR123,$B124+1,1)</f>
        <v>-</v>
      </c>
      <c r="XS124" s="535" t="str" cm="1">
        <f t="array" ref="XS124">INDEX(XS$13:XS123,$B124+1,1)</f>
        <v>-</v>
      </c>
      <c r="XT124" s="535" t="str" cm="1">
        <f t="array" ref="XT124">INDEX(XT$13:XT123,$B124+1,1)</f>
        <v>-</v>
      </c>
      <c r="XU124" s="535" t="str" cm="1">
        <f t="array" ref="XU124">INDEX(XU$13:XU123,$B124+1,1)</f>
        <v>-</v>
      </c>
      <c r="XV124" s="411" t="str">
        <f t="shared" ref="XV124:XV147" si="580">INDEX(i.PastArea,$M124+1,XV$6)</f>
        <v>-</v>
      </c>
      <c r="XW124" s="535" t="str" cm="1">
        <f t="array" ref="XW124">INDEX(XW$13:XW123,$B124+1,1)</f>
        <v>-</v>
      </c>
      <c r="XX124" s="535" t="str" cm="1">
        <f t="array" ref="XX124">INDEX(XX$13:XX123,$B124+1,1)</f>
        <v>-</v>
      </c>
      <c r="XY124" s="535" t="str" cm="1">
        <f t="array" ref="XY124">INDEX(XY$13:XY123,$B124+1,1)</f>
        <v>-</v>
      </c>
      <c r="XZ124" s="535" t="str" cm="1">
        <f t="array" ref="XZ124">INDEX(XZ$13:XZ123,$B124+1,1)</f>
        <v>-</v>
      </c>
      <c r="YA124" s="535" t="str" cm="1">
        <f t="array" ref="YA124">INDEX(YA$13:YA123,$B124+1,1)</f>
        <v>-</v>
      </c>
      <c r="YB124" s="545" cm="1">
        <f t="array" ref="YB124">INDEX(i.AgeJ,$AD124,1)</f>
        <v>0</v>
      </c>
      <c r="YC124" s="535" t="str" cm="1">
        <f t="array" ref="YC124">INDEX(YC$13:YC123,$B124+1,1)</f>
        <v>-</v>
      </c>
      <c r="YD124" s="411" t="str">
        <f t="shared" ref="YD124:YE147" si="581">IF(OR(OR($AN124="",$AN124="-"),$AN124&lt;&gt;YD$6),YD$13,INDEX(i.MLP_PvP,$AP124,YD$7))</f>
        <v>-</v>
      </c>
      <c r="YE124" s="411" t="str">
        <f t="shared" si="581"/>
        <v>-</v>
      </c>
      <c r="YF124" s="535" t="str" cm="1">
        <f t="array" ref="YF124">INDEX(YF$13:YF123,$B124+1,1)</f>
        <v>-</v>
      </c>
      <c r="YG124" s="535" t="str" cm="1">
        <f t="array" ref="YG124">INDEX(YG$13:YG123,$B124+1,1)</f>
        <v>-</v>
      </c>
      <c r="YH124" s="535" t="str" cm="1">
        <f t="array" ref="YH124">INDEX(YH$13:YH123,$B124+1,1)</f>
        <v>-</v>
      </c>
      <c r="YI124" s="535" t="str" cm="1">
        <f t="array" ref="YI124">INDEX(YI$13:YI123,$B124+1,1)</f>
        <v>-</v>
      </c>
      <c r="YJ124" s="535" t="str" cm="1">
        <f t="array" ref="YJ124">INDEX(YJ$13:YJ123,$B124+1,1)</f>
        <v>-</v>
      </c>
      <c r="YK124" s="535" t="b" cm="1">
        <f t="array" ref="YK124">INDEX(YK$13:YK123,$B124+1,1)</f>
        <v>1</v>
      </c>
      <c r="YL124" s="535" t="str" cm="1">
        <f t="array" ref="YL124">INDEX(YL$13:YL123,$B124+1,1)</f>
        <v>-</v>
      </c>
      <c r="YM124" s="535" cm="1">
        <f t="array" ref="YM124">INDEX(YM$13:YM123,$B124+1,1)</f>
        <v>0</v>
      </c>
      <c r="YN124" s="535" cm="1">
        <f t="array" ref="YN124">INDEX(YN$13:YN123,$B124+1,1)</f>
        <v>0</v>
      </c>
      <c r="YO124" s="535" cm="1">
        <f t="array" ref="YO124">INDEX(YO$13:YO123,$B124+1,1)</f>
        <v>0</v>
      </c>
      <c r="YP124" s="18"/>
      <c r="YQ124" s="411">
        <f t="shared" ref="YQ124:YT147" si="582">INDEX(i.std_prices,1,YQ$6)</f>
        <v>50</v>
      </c>
      <c r="YR124" s="411">
        <f t="shared" si="582"/>
        <v>50</v>
      </c>
      <c r="YS124" s="411">
        <f t="shared" si="582"/>
        <v>50</v>
      </c>
      <c r="YT124" s="411">
        <f t="shared" si="582"/>
        <v>50</v>
      </c>
      <c r="YU124" s="535" cm="1">
        <f t="array" ref="YU124">INDEX(YU$13:YU123,$B124+1,1)</f>
        <v>1</v>
      </c>
      <c r="YV124" s="535" cm="1">
        <f t="array" ref="YV124">INDEX(YV$13:YV123,$B124+1,1)</f>
        <v>1</v>
      </c>
      <c r="YW124" s="535" cm="1">
        <f t="array" ref="YW124">INDEX(YW$13:YW123,$B124+1,1)</f>
        <v>1</v>
      </c>
      <c r="YX124" s="535" cm="1">
        <f t="array" ref="YX124">INDEX(YX$13:YX123,$B124+1,1)</f>
        <v>1</v>
      </c>
      <c r="YY124" s="535" t="str" cm="1">
        <f t="array" ref="YY124">INDEX(YY$13:YY123,$B124+1,1)</f>
        <v>-</v>
      </c>
      <c r="YZ124" s="535" t="str" cm="1">
        <f t="array" ref="YZ124">INDEX(YZ$13:YZ123,$B124+1,1)</f>
        <v>-</v>
      </c>
      <c r="ZA124" s="535" t="str" cm="1">
        <f t="array" ref="ZA124">INDEX(ZA$13:ZA123,$B124+1,1)</f>
        <v>-</v>
      </c>
      <c r="ZB124" s="535" t="str" cm="1">
        <f t="array" ref="ZB124">INDEX(ZB$13:ZB123,$B124+1,1)</f>
        <v>-</v>
      </c>
      <c r="ZC124" s="535" t="str" cm="1">
        <f t="array" ref="ZC124">INDEX(ZC$13:ZC123,$B124+1,1)</f>
        <v>-</v>
      </c>
      <c r="ZD124" s="18"/>
      <c r="ZE124" s="411">
        <f t="shared" ref="ZE124:ZE147" si="583">INDEX(i.conservation,$AL124+1,($L124-1)*3+$N124)</f>
        <v>1</v>
      </c>
      <c r="ZF124" s="18"/>
      <c r="ZG124" s="669" t="str">
        <f t="shared" ref="ZG124:ZG144" si="584">IF(OR($AAJ124=1,MOD($H124,21)&gt;ZG$6),"-",TRUE)</f>
        <v>-</v>
      </c>
      <c r="ZH124" s="22" t="b">
        <v>0</v>
      </c>
      <c r="ZI124" s="535" t="str" cm="1">
        <f t="array" ref="ZI124">INDEX(ZI$13:ZI123,$B124+1,1)</f>
        <v>-</v>
      </c>
      <c r="ZJ124" s="411" t="b">
        <f>ZH124</f>
        <v>0</v>
      </c>
      <c r="ZK124" s="22" t="b">
        <v>1</v>
      </c>
      <c r="ZL124" s="22" t="s">
        <v>30</v>
      </c>
      <c r="ZM124" s="547" t="str" cm="1">
        <f t="array" ref="ZM124">IF(ZH124&lt;&gt;TRUE,"-",VALUE(IFERROR(VALUE($K124),0) &amp; _xlfn.SWITCH($CD124,"-",4,$CD124) &amp; $L124 &amp; $T124 &amp; "00" &amp; $N124 &amp; $AK124 &amp; $R124 &amp; _xlfn.SWITCH($AM124,3,1,$AM124) &amp; _xlfn.SWITCH($M124,4,0,$M124) &amp; $AD124 &amp; IF(MOD($H124-2,ZM$6)&gt;=ZM$7,"",TEXT(INT(MOD($H124-2,ZM$6)/2)+1,"00"))))</f>
        <v>-</v>
      </c>
      <c r="ZN124" s="662" t="str" cm="1">
        <f t="array" ref="ZN124">IF(ZI124&lt;&gt;TRUE,"-",VALUE(IFERROR(VALUE($K124),0) &amp; _xlfn.SWITCH($CD124,"-",4,$CD124) &amp; $L124 &amp; $T124 &amp; "00" &amp; $N124 &amp; $AK124 &amp; $R124 &amp; _xlfn.SWITCH($AM124,3,1,$AM124) &amp; _xlfn.SWITCH($M124,4,0,$M124) &amp; $AD124 &amp; IF(MOD($H124-1,ZN$6)&gt;=ZN$7,"",TEXT(INT(MOD($H124-1,ZN$6)/2)+1,"00"))))</f>
        <v>-</v>
      </c>
      <c r="ZO124" s="543">
        <f t="shared" ref="ZO124:ZQ147" si="585">INDEX(i.UserPeriod0,$AD124,ZO$6)</f>
        <v>652</v>
      </c>
      <c r="ZP124" s="543">
        <f t="shared" si="585"/>
        <v>686</v>
      </c>
      <c r="ZQ124" s="543">
        <f t="shared" si="585"/>
        <v>721</v>
      </c>
      <c r="ZR124" s="459">
        <f t="shared" ref="ZR124:ZT147" si="586">7*(INDEX(i.late_preg,1,ZR$6+($AD124-1)*3)-3)</f>
        <v>469</v>
      </c>
      <c r="ZS124" s="459">
        <f t="shared" si="586"/>
        <v>504</v>
      </c>
      <c r="ZT124" s="459">
        <f t="shared" si="586"/>
        <v>539</v>
      </c>
      <c r="ZU124" s="459">
        <f t="shared" ref="ZU124:ZW147" si="587">7*INDEX(i.end_joining,1,ZU$6+($AD124-1)*3)</f>
        <v>385</v>
      </c>
      <c r="ZV124" s="459">
        <f t="shared" si="587"/>
        <v>420</v>
      </c>
      <c r="ZW124" s="459">
        <f t="shared" si="587"/>
        <v>455</v>
      </c>
      <c r="ZX124" s="535" t="str" cm="1">
        <f t="array" ref="ZX124">INDEX(ZX$13:ZX123,$B124+1,1)</f>
        <v>-</v>
      </c>
      <c r="ZY124" s="535" t="str" cm="1">
        <f t="array" ref="ZY124">INDEX(ZY$13:ZY123,$B124+1,1)</f>
        <v>-</v>
      </c>
      <c r="ZZ124" s="535" t="str" cm="1">
        <f t="array" ref="ZZ124">INDEX(ZZ$13:ZZ123,$B124+1,1)</f>
        <v>-</v>
      </c>
      <c r="AAA124" s="535" t="str" cm="1">
        <f t="array" ref="AAA124">INDEX(AAA$13:AAA123,$B124+1,1)</f>
        <v>-</v>
      </c>
      <c r="AAB124" s="535" t="str" cm="1">
        <f t="array" ref="AAB124">INDEX(AAB$13:AAB123,$B124+1,1)</f>
        <v>-</v>
      </c>
      <c r="AAC124" s="535" t="str" cm="1">
        <f t="array" ref="AAC124">INDEX(AAC$13:AAC123,$B124+1,1)</f>
        <v>-</v>
      </c>
      <c r="AAD124" s="535" t="str" cm="1">
        <f t="array" ref="AAD124">INDEX(AAD$13:AAD123,$B124+1,1)</f>
        <v>-</v>
      </c>
      <c r="AAE124" s="535" t="str" cm="1">
        <f t="array" ref="AAE124">INDEX(AAE$13:AAE123,$B124+1,1)</f>
        <v>-</v>
      </c>
      <c r="AAF124" s="535" t="str" cm="1">
        <f t="array" ref="AAF124">INDEX(AAF$13:AAF123,$B124+1,1)</f>
        <v>-</v>
      </c>
      <c r="AAG124" s="535" t="str" cm="1">
        <f t="array" ref="AAG124">INDEX(AAG$13:AAG123,$B124+1,1)</f>
        <v>-</v>
      </c>
      <c r="AAH124" s="535" t="str" cm="1">
        <f t="array" ref="AAH124">INDEX(AAH$13:AAH123,$B124+1,1)</f>
        <v>-</v>
      </c>
      <c r="AAI124" s="535" t="str" cm="1">
        <f t="array" ref="AAI124">INDEX(AAI$13:AAI123,$B124+1,1)</f>
        <v>-</v>
      </c>
      <c r="AAJ124" s="22">
        <v>1</v>
      </c>
      <c r="AAK124" s="22">
        <v>1</v>
      </c>
      <c r="AAL124" s="535" cm="1">
        <f t="array" ref="AAL124">INDEX(AAL$13:AAL123,$B124+1,1)</f>
        <v>0</v>
      </c>
      <c r="AAM124" s="535" t="str" cm="1">
        <f t="array" ref="AAM124">INDEX(AAM$13:AAM123,$B124+1,1)</f>
        <v>-</v>
      </c>
      <c r="AAN124" s="535" t="str" cm="1">
        <f t="array" ref="AAN124">INDEX(AAN$13:AAN123,$B124+1,1)</f>
        <v>-</v>
      </c>
      <c r="AAO124" s="535" t="str" cm="1">
        <f t="array" ref="AAO124">INDEX(AAO$13:AAO123,$B124+1,1)</f>
        <v>-</v>
      </c>
      <c r="AAP124" s="535" t="str" cm="1">
        <f t="array" ref="AAP124">INDEX(AAP$13:AAP123,$B124+1,1)</f>
        <v>-</v>
      </c>
      <c r="AAQ124" s="535" t="str" cm="1">
        <f t="array" ref="AAQ124">INDEX(AAQ$13:AAQ123,$B124+1,1)</f>
        <v>-</v>
      </c>
      <c r="AAR124" s="535" cm="1">
        <f t="array" ref="AAR124">INDEX(AAR$13:AAR123,$B124+1,1)</f>
        <v>0</v>
      </c>
      <c r="AAS124" s="535" t="str" cm="1">
        <f t="array" ref="AAS124">INDEX(AAS$13:AAS123,$B124+1,1)</f>
        <v>-</v>
      </c>
      <c r="AAT124" s="535" t="str" cm="1">
        <f t="array" ref="AAT124">INDEX(AAT$13:AAT123,$B124+1,1)</f>
        <v>-</v>
      </c>
      <c r="AAU124" s="535" t="str" cm="1">
        <f t="array" ref="AAU124">INDEX(AAU$13:AAU123,$B124+1,1)</f>
        <v>-</v>
      </c>
      <c r="AAV124" s="535" cm="1">
        <f t="array" ref="AAV124">INDEX(AAV$13:AAV123,$B124+1,1)</f>
        <v>1</v>
      </c>
      <c r="AAW124" s="535" cm="1">
        <f t="array" ref="AAW124">INDEX(AAW$13:AAW123,$B124+1,1)</f>
        <v>1</v>
      </c>
      <c r="AAX124" s="666" t="str">
        <f>IF(OR($AAJ124=1,MOD($H124,21)&gt;AAX$6),"-",FALSE)</f>
        <v>-</v>
      </c>
      <c r="AAY124" s="666" t="str">
        <f>IF(OR($AAJ124=1,MOD($H124,21)&gt;AAY$6),"-",FALSE)</f>
        <v>-</v>
      </c>
      <c r="AAZ124" s="666" t="str">
        <f>IF(OR($AAJ124=1,MOD($H124,21)&gt;AAZ$6),"-",FALSE)</f>
        <v>-</v>
      </c>
      <c r="ABA124" s="666" t="str">
        <f>IF(OR($AAJ124=1,MOD($H124,21)&gt;ABA$6),"-",FALSE)</f>
        <v>-</v>
      </c>
      <c r="ABB124" s="667" t="str">
        <f t="shared" ref="ABB124:ABB144" si="588">IF(OR($AAJ124=1,MOD($H124,21)&gt;ABB$6),"-",0.9)</f>
        <v>-</v>
      </c>
      <c r="ABC124" s="668" t="str">
        <f t="shared" ref="ABC124:ABC144" si="589">IF(OR($AAJ124=1,MOD($H124,21)&gt;ABC$6),"-",0.66)</f>
        <v>-</v>
      </c>
      <c r="ABD124" s="669" t="str">
        <f t="shared" ref="ABD124:ABD144" si="590">IF(OR($AAJ124=1,MOD($H124,21)&gt;ABD$6),"-",TRUE)</f>
        <v>-</v>
      </c>
      <c r="ABE124" s="716" t="str">
        <f t="shared" ref="ABE124:ABE144" si="591">IF(OR($AAJ124=1,MOD($H124,21)&gt;ABE$6),"-",999)</f>
        <v>-</v>
      </c>
      <c r="ABF124" s="22" t="b">
        <v>0</v>
      </c>
      <c r="ABG124" s="715" t="str">
        <f t="shared" ref="ABG124:ABG144" si="592">IF(OR($AAJ124=1,MOD($H124,21)&gt;ABG$6),"-",0.5)</f>
        <v>-</v>
      </c>
      <c r="ABH124" s="717" t="str">
        <f>IF(OR($AAJ124=1,MOD($H124,21)&gt;ABH$6),"-",0)</f>
        <v>-</v>
      </c>
      <c r="ABI124" s="717" t="str">
        <f>IF(OR($AAJ124=1,MOD($H124,21)&gt;ABI$6),"-",0)</f>
        <v>-</v>
      </c>
      <c r="ABJ124" s="670" t="str">
        <f t="shared" ref="ABJ124:ABJ144" si="593">IF(OR($AAJ124=1,MOD($H124,21)&gt;ABJ$6),"-",999999)</f>
        <v>-</v>
      </c>
      <c r="ABK124" s="18"/>
      <c r="ABL124" s="545" t="str">
        <f t="shared" ref="ABL124:ABU133" si="594">IF(AND($N124=ABL$10, $AD124=ABL$12),TRUE,"-")</f>
        <v>-</v>
      </c>
      <c r="ABM124" s="545" t="str">
        <f t="shared" si="594"/>
        <v>-</v>
      </c>
      <c r="ABN124" s="545" t="str">
        <f t="shared" si="594"/>
        <v>-</v>
      </c>
      <c r="ABO124" s="545" t="str">
        <f t="shared" si="594"/>
        <v>-</v>
      </c>
      <c r="ABP124" s="545" t="str">
        <f t="shared" si="594"/>
        <v>-</v>
      </c>
      <c r="ABQ124" s="545" t="str">
        <f t="shared" si="594"/>
        <v>-</v>
      </c>
      <c r="ABR124" s="545" t="str">
        <f t="shared" si="594"/>
        <v>-</v>
      </c>
      <c r="ABS124" s="545" t="str">
        <f t="shared" si="594"/>
        <v>-</v>
      </c>
      <c r="ABT124" s="545" t="str">
        <f t="shared" si="594"/>
        <v>-</v>
      </c>
      <c r="ABU124" s="545" t="str">
        <f t="shared" si="594"/>
        <v>-</v>
      </c>
      <c r="ABV124" s="545" t="str">
        <f t="shared" ref="ABV124:ACE133" si="595">IF(AND($N124=ABV$10, $AD124=ABV$12),TRUE,"-")</f>
        <v>-</v>
      </c>
      <c r="ABW124" s="545" t="str">
        <f t="shared" si="595"/>
        <v>-</v>
      </c>
      <c r="ABX124" s="545" t="str">
        <f t="shared" si="595"/>
        <v>-</v>
      </c>
      <c r="ABY124" s="545" t="str">
        <f t="shared" si="595"/>
        <v>-</v>
      </c>
      <c r="ABZ124" s="545" t="str">
        <f t="shared" si="595"/>
        <v>-</v>
      </c>
      <c r="ACA124" s="545" t="str">
        <f t="shared" si="595"/>
        <v>-</v>
      </c>
      <c r="ACB124" s="545" t="str">
        <f t="shared" si="595"/>
        <v>-</v>
      </c>
      <c r="ACC124" s="545" t="b">
        <f t="shared" si="595"/>
        <v>1</v>
      </c>
      <c r="ACD124" s="545" t="str">
        <f t="shared" si="595"/>
        <v>-</v>
      </c>
      <c r="ACE124" s="545" t="str">
        <f t="shared" si="595"/>
        <v>-</v>
      </c>
      <c r="ACF124" s="545" t="str">
        <f t="shared" ref="ACF124:ACO133" si="596">IF(AND($N124=ACF$10, $AD124=ACF$12),TRUE,"-")</f>
        <v>-</v>
      </c>
      <c r="ACG124" s="545" t="str">
        <f t="shared" si="596"/>
        <v>-</v>
      </c>
      <c r="ACH124" s="545" t="str">
        <f t="shared" si="596"/>
        <v>-</v>
      </c>
      <c r="ACI124" s="545" t="str">
        <f t="shared" si="596"/>
        <v>-</v>
      </c>
      <c r="ACJ124" s="545" t="str">
        <f t="shared" si="596"/>
        <v>-</v>
      </c>
      <c r="ACK124" s="545" t="str">
        <f t="shared" si="596"/>
        <v>-</v>
      </c>
      <c r="ACL124" s="545" t="str">
        <f t="shared" si="596"/>
        <v>-</v>
      </c>
      <c r="ACM124" s="545" t="str">
        <f t="shared" si="596"/>
        <v>-</v>
      </c>
      <c r="ACN124" s="545" t="str">
        <f t="shared" si="596"/>
        <v>-</v>
      </c>
      <c r="ACO124" s="545" t="str">
        <f t="shared" si="596"/>
        <v>-</v>
      </c>
      <c r="ACP124" s="545" t="str">
        <f t="shared" ref="ACP124:ACY133" si="597">IF(AND($N124=ACP$10, $AD124=ACP$12),TRUE,"-")</f>
        <v>-</v>
      </c>
      <c r="ACQ124" s="545" t="str">
        <f t="shared" si="597"/>
        <v>-</v>
      </c>
      <c r="ACR124" s="545" t="str">
        <f t="shared" si="597"/>
        <v>-</v>
      </c>
      <c r="ACS124" s="545" t="str">
        <f t="shared" si="597"/>
        <v>-</v>
      </c>
      <c r="ACT124" s="545" t="str">
        <f t="shared" si="597"/>
        <v>-</v>
      </c>
      <c r="ACU124" s="545" t="b">
        <f t="shared" si="597"/>
        <v>1</v>
      </c>
      <c r="ACV124" s="545" t="str">
        <f t="shared" si="597"/>
        <v>-</v>
      </c>
      <c r="ACW124" s="545" t="str">
        <f t="shared" si="597"/>
        <v>-</v>
      </c>
      <c r="ACX124" s="545" t="str">
        <f t="shared" si="597"/>
        <v>-</v>
      </c>
      <c r="ACY124" s="545" t="str">
        <f t="shared" si="597"/>
        <v>-</v>
      </c>
      <c r="ACZ124" s="545" t="str">
        <f t="shared" ref="ACZ124:ADI133" si="598">IF(AND($N124=ACZ$10, $AD124=ACZ$12),TRUE,"-")</f>
        <v>-</v>
      </c>
      <c r="ADA124" s="545" t="str">
        <f t="shared" si="598"/>
        <v>-</v>
      </c>
      <c r="ADB124" s="545" t="str">
        <f t="shared" si="598"/>
        <v>-</v>
      </c>
      <c r="ADC124" s="545" t="str">
        <f t="shared" si="598"/>
        <v>-</v>
      </c>
      <c r="ADD124" s="545" t="str">
        <f t="shared" si="598"/>
        <v>-</v>
      </c>
      <c r="ADE124" s="545" t="str">
        <f t="shared" si="598"/>
        <v>-</v>
      </c>
      <c r="ADF124" s="545" t="str">
        <f t="shared" si="598"/>
        <v>-</v>
      </c>
      <c r="ADG124" s="545" t="str">
        <f t="shared" si="598"/>
        <v>-</v>
      </c>
      <c r="ADH124" s="545" t="str">
        <f t="shared" si="598"/>
        <v>-</v>
      </c>
      <c r="ADI124" s="545" t="str">
        <f t="shared" si="598"/>
        <v>-</v>
      </c>
      <c r="ADJ124" s="545" t="str">
        <f t="shared" ref="ADJ124:ADS133" si="599">IF(AND($N124=ADJ$10, $AD124=ADJ$12),TRUE,"-")</f>
        <v>-</v>
      </c>
      <c r="ADK124" s="545" t="str">
        <f t="shared" si="599"/>
        <v>-</v>
      </c>
      <c r="ADL124" s="545" t="str">
        <f t="shared" si="599"/>
        <v>-</v>
      </c>
      <c r="ADM124" s="545" t="b">
        <f t="shared" si="599"/>
        <v>1</v>
      </c>
      <c r="ADN124" s="545" t="str">
        <f t="shared" si="599"/>
        <v>-</v>
      </c>
      <c r="ADO124" s="545" t="str">
        <f t="shared" si="599"/>
        <v>-</v>
      </c>
      <c r="ADP124" s="545" t="str">
        <f t="shared" si="599"/>
        <v>-</v>
      </c>
      <c r="ADQ124" s="545" t="str">
        <f t="shared" si="599"/>
        <v>-</v>
      </c>
      <c r="ADR124" s="545" t="str">
        <f t="shared" si="599"/>
        <v>-</v>
      </c>
      <c r="ADS124" s="545" t="str">
        <f t="shared" si="599"/>
        <v>-</v>
      </c>
      <c r="ADT124" s="545" t="str">
        <f t="shared" ref="ADT124:AEC133" si="600">IF(AND($N124=ADT$10, $AD124=ADT$12),TRUE,"-")</f>
        <v>-</v>
      </c>
      <c r="ADU124" s="545" t="str">
        <f t="shared" si="600"/>
        <v>-</v>
      </c>
      <c r="ADV124" s="545" t="str">
        <f t="shared" si="600"/>
        <v>-</v>
      </c>
      <c r="ADW124" s="545" t="str">
        <f t="shared" si="600"/>
        <v>-</v>
      </c>
      <c r="ADX124" s="545" t="str">
        <f t="shared" si="600"/>
        <v>-</v>
      </c>
      <c r="ADY124" s="545" t="str">
        <f t="shared" si="600"/>
        <v>-</v>
      </c>
      <c r="ADZ124" s="545" t="str">
        <f t="shared" si="600"/>
        <v>-</v>
      </c>
      <c r="AEA124" s="545" t="str">
        <f t="shared" si="600"/>
        <v>-</v>
      </c>
      <c r="AEB124" s="545" t="str">
        <f t="shared" si="600"/>
        <v>-</v>
      </c>
      <c r="AEC124" s="545" t="str">
        <f t="shared" si="600"/>
        <v>-</v>
      </c>
      <c r="AED124" s="545" t="str">
        <f t="shared" ref="AED124:AEM133" si="601">IF(AND($N124=AED$10, $AD124=AED$12),TRUE,"-")</f>
        <v>-</v>
      </c>
      <c r="AEE124" s="545" t="b">
        <f t="shared" si="601"/>
        <v>1</v>
      </c>
      <c r="AEF124" s="545" t="str">
        <f t="shared" si="601"/>
        <v>-</v>
      </c>
      <c r="AEG124" s="545" t="str">
        <f t="shared" si="601"/>
        <v>-</v>
      </c>
      <c r="AEH124" s="545" t="str">
        <f t="shared" si="601"/>
        <v>-</v>
      </c>
      <c r="AEI124" s="545" t="str">
        <f t="shared" si="601"/>
        <v>-</v>
      </c>
      <c r="AEJ124" s="545" t="str">
        <f t="shared" si="601"/>
        <v>-</v>
      </c>
      <c r="AEK124" s="545" t="str">
        <f t="shared" si="601"/>
        <v>-</v>
      </c>
      <c r="AEL124" s="545" t="str">
        <f t="shared" si="601"/>
        <v>-</v>
      </c>
      <c r="AEM124" s="545" t="str">
        <f t="shared" si="601"/>
        <v>-</v>
      </c>
      <c r="AEN124" s="545" t="str">
        <f t="shared" ref="AEN124:AEW133" si="602">IF(AND($N124=AEN$10, $AD124=AEN$12),TRUE,"-")</f>
        <v>-</v>
      </c>
      <c r="AEO124" s="545" t="str">
        <f t="shared" si="602"/>
        <v>-</v>
      </c>
      <c r="AEP124" s="545" t="str">
        <f t="shared" si="602"/>
        <v>-</v>
      </c>
      <c r="AEQ124" s="545" t="str">
        <f t="shared" si="602"/>
        <v>-</v>
      </c>
      <c r="AER124" s="545" t="str">
        <f t="shared" si="602"/>
        <v>-</v>
      </c>
      <c r="AES124" s="545" t="str">
        <f t="shared" si="602"/>
        <v>-</v>
      </c>
      <c r="AET124" s="545" t="str">
        <f t="shared" si="602"/>
        <v>-</v>
      </c>
      <c r="AEU124" s="545" t="str">
        <f t="shared" si="602"/>
        <v>-</v>
      </c>
      <c r="AEV124" s="545" t="str">
        <f t="shared" si="602"/>
        <v>-</v>
      </c>
      <c r="AEW124" s="545" t="b">
        <f t="shared" si="602"/>
        <v>1</v>
      </c>
      <c r="AEX124" s="535" cm="1">
        <f t="array" ref="AEX124">INDEX(AEX$13:AEX123,$B124+1,1)</f>
        <v>0</v>
      </c>
      <c r="AEY124" s="483">
        <v>0</v>
      </c>
    </row>
    <row r="125" spans="1:831" outlineLevel="2">
      <c r="A125" s="18">
        <f t="shared" si="221"/>
        <v>112</v>
      </c>
      <c r="B125" s="557">
        <f ca="1">OFFSET($A125,-1,0)</f>
        <v>111</v>
      </c>
      <c r="C125" s="458">
        <f t="shared" ca="1" si="488"/>
        <v>2200</v>
      </c>
      <c r="D125" s="119" t="str">
        <f t="shared" ca="1" si="489"/>
        <v>GSW</v>
      </c>
      <c r="E125" t="b">
        <v>1</v>
      </c>
      <c r="F125" t="b">
        <v>0</v>
      </c>
      <c r="G125" t="b">
        <f t="shared" si="490"/>
        <v>1</v>
      </c>
      <c r="H125" s="191">
        <f ca="1">OFFSET(H125,-1,0)+1</f>
        <v>1</v>
      </c>
      <c r="I125" s="535" cm="1">
        <f t="array" aca="1" ref="I125" ca="1">INDEX(I$13:I124,$B125+1,1)</f>
        <v>1</v>
      </c>
      <c r="J125" s="535" cm="1">
        <f t="array" aca="1" ref="J125" ca="1">INDEX(J$13:J124,$B125+1,1)</f>
        <v>0</v>
      </c>
      <c r="K125" s="535" cm="1">
        <f t="array" aca="1" ref="K125" ca="1">INDEX(K$13:K124,$B125+1,1)</f>
        <v>1</v>
      </c>
      <c r="L125" s="535" cm="1">
        <f t="array" aca="1" ref="L125" ca="1">INDEX(L$13:L124,$B125+1,1)</f>
        <v>2</v>
      </c>
      <c r="M125" s="535" cm="1">
        <f t="array" aca="1" ref="M125" ca="1">INDEX(M$13:M124,$B125+1,1)</f>
        <v>0</v>
      </c>
      <c r="N125" s="535" cm="1">
        <f t="array" aca="1" ref="N125" ca="1">INDEX(N$13:N124,$B125+1,1)</f>
        <v>3</v>
      </c>
      <c r="O125" s="535" cm="1">
        <f t="array" aca="1" ref="O125" ca="1">INDEX(O$13:O124,$B125+1,1)</f>
        <v>2</v>
      </c>
      <c r="P125" s="535" cm="1">
        <f t="array" aca="1" ref="P125" ca="1">INDEX(P$13:P124,$B125+1,1)</f>
        <v>0</v>
      </c>
      <c r="Q125" s="535" cm="1">
        <f t="array" aca="1" ref="Q125" ca="1">INDEX(Q$13:Q124,$B125+1,1)</f>
        <v>1</v>
      </c>
      <c r="R125" s="535" cm="1">
        <f t="array" aca="1" ref="R125" ca="1">INDEX(R$13:R124,$B125+1,1)</f>
        <v>1</v>
      </c>
      <c r="S125" s="535" cm="1">
        <f t="array" aca="1" ref="S125" ca="1">INDEX(S$13:S124,$B125+1,1)</f>
        <v>1</v>
      </c>
      <c r="T125" s="411">
        <f t="shared" ref="T125:U147" ca="1" si="603">INDEX(i.Breed,$O125,T$6)</f>
        <v>2</v>
      </c>
      <c r="U125" s="411">
        <f t="shared" ca="1" si="603"/>
        <v>2</v>
      </c>
      <c r="V125" s="411">
        <f t="shared" ref="V125:V147" ca="1" si="604">INDEX(i.Breed,$O125,V$6)</f>
        <v>2</v>
      </c>
      <c r="W125" s="777" t="b">
        <f t="shared" ref="W125:Y147" ca="1" si="605">OR(INDEX(i.Breed,$O125,W$6)=0,INDEX(i.Breed,$O125,W$6)=W$7)</f>
        <v>1</v>
      </c>
      <c r="X125" s="777" t="b">
        <f t="shared" ca="1" si="605"/>
        <v>1</v>
      </c>
      <c r="Y125" s="777" t="b">
        <f t="shared" ca="1" si="605"/>
        <v>1</v>
      </c>
      <c r="Z125" s="796" t="b" cm="1">
        <f t="array" aca="1" ref="Z125" ca="1">INDEX(Z$13:Z124,$B125+1,1)</f>
        <v>0</v>
      </c>
      <c r="AA125" s="411">
        <f t="shared" ref="AA124:AA147" ca="1" si="606">IF(AND($Z125,$AD125=6),0,$AB125)</f>
        <v>6</v>
      </c>
      <c r="AB125" s="411">
        <f t="shared" ref="AB124:AB147" ca="1" si="607">IF($AD125=6,6,$AC125)</f>
        <v>6</v>
      </c>
      <c r="AC125" s="535" cm="1">
        <f t="array" aca="1" ref="AC125" ca="1">INDEX(AC$13:AC124,$B125+1,1)</f>
        <v>6</v>
      </c>
      <c r="AD125" s="535" cm="1">
        <f t="array" aca="1" ref="AD125" ca="1">INDEX(AD$13:AD124,$B125+1,1)</f>
        <v>6</v>
      </c>
      <c r="AE125" s="535" cm="1">
        <f t="array" aca="1" ref="AE125" ca="1">INDEX(AE$13:AE124,$B125+1,1)</f>
        <v>0</v>
      </c>
      <c r="AF125" s="535" cm="1">
        <f t="array" aca="1" ref="AF125" ca="1">INDEX(AF$13:AF124,$B125+1,1)</f>
        <v>0</v>
      </c>
      <c r="AG125" s="535" cm="1">
        <f t="array" aca="1" ref="AG125" ca="1">INDEX(AG$13:AG124,$B125+1,1)</f>
        <v>0</v>
      </c>
      <c r="AH125" s="535" cm="1">
        <f t="array" aca="1" ref="AH125" ca="1">INDEX(AH$13:AH124,$B125+1,1)</f>
        <v>0</v>
      </c>
      <c r="AI125" s="87">
        <f t="shared" ref="AI125:AI147" ca="1" si="608">INDEX(i.StdELMan,($L125-1)*12+($T125-1)*3+$N125,AI$7)</f>
        <v>2</v>
      </c>
      <c r="AJ125" s="87">
        <f ca="1">INDEX(CHOOSE($N125,DataAutumn!i.AdultDrys,DataWinter!i.AdultDrys,DataSpring!i.AdultDrys),1,$T125)</f>
        <v>1</v>
      </c>
      <c r="AK125" s="535" cm="1">
        <f t="array" aca="1" ref="AK125" ca="1">INDEX(AK$13:AK124,$B125+1,1)</f>
        <v>2</v>
      </c>
      <c r="AL125" s="535" cm="1">
        <f t="array" aca="1" ref="AL125" ca="1">INDEX(AL$13:AL124,$B125+1,1)</f>
        <v>0</v>
      </c>
      <c r="AM125" s="535" cm="1">
        <f t="array" aca="1" ref="AM125" ca="1">INDEX(AM$13:AM124,$B125+1,1)</f>
        <v>2</v>
      </c>
      <c r="AN125" s="111"/>
      <c r="AO125" s="111"/>
      <c r="AP125" s="111"/>
      <c r="AQ125" s="111"/>
      <c r="AR125" s="111"/>
      <c r="AS125" s="111"/>
      <c r="AT125" s="111"/>
      <c r="AU125" s="111"/>
      <c r="AV125" s="111"/>
      <c r="AW125" s="111"/>
      <c r="AX125" s="111"/>
      <c r="AY125" s="111"/>
      <c r="AZ125" s="111"/>
      <c r="BA125" s="312" t="str">
        <f t="shared" ca="1" si="494"/>
        <v>FS_Opt_Tem 00001 SE GSW Past     MFM     TOLSpr Scan2 GFS RR+01% GP100% WP100% MP100% (Et_F33N33L11)       NutS1.0 Forced</v>
      </c>
      <c r="BB125" s="8" t="str">
        <f ca="1">IF(COUNTIF($BA$13:$BA125,$BA125)=1,"-","Dup")</f>
        <v>-</v>
      </c>
      <c r="BC125" s="18"/>
      <c r="BD125" s="535" t="b" cm="1">
        <f t="array" aca="1" ref="BD125" ca="1">INDEX(BD$13:BD124,$B125+1,1)</f>
        <v>0</v>
      </c>
      <c r="BE125" s="535" t="b" cm="1">
        <f t="array" aca="1" ref="BE125" ca="1">INDEX(BE$13:BE124,$B125+1,1)</f>
        <v>0</v>
      </c>
      <c r="BF125" s="535" t="b" cm="1">
        <f t="array" aca="1" ref="BF125" ca="1">INDEX(BF$13:BF124,$B125+1,1)</f>
        <v>0</v>
      </c>
      <c r="BG125" s="535" t="b" cm="1">
        <f t="array" aca="1" ref="BG125" ca="1">INDEX(BG$13:BG124,$B125+1,1)</f>
        <v>0</v>
      </c>
      <c r="BH125" s="535" t="b" cm="1">
        <f t="array" aca="1" ref="BH125" ca="1">INDEX(BH$13:BH124,$B125+1,1)</f>
        <v>0</v>
      </c>
      <c r="BI125" s="535" t="b" cm="1">
        <f t="array" aca="1" ref="BI125" ca="1">INDEX(BI$13:BI124,$B125+1,1)</f>
        <v>0</v>
      </c>
      <c r="BJ125" s="535" t="b" cm="1">
        <f t="array" aca="1" ref="BJ125" ca="1">INDEX(BJ$13:BJ124,$B125+1,1)</f>
        <v>0</v>
      </c>
      <c r="BK125" s="535" t="b" cm="1">
        <f t="array" aca="1" ref="BK125" ca="1">INDEX(BK$13:BK124,$B125+1,1)</f>
        <v>0</v>
      </c>
      <c r="BL125" s="535" t="b" cm="1">
        <f t="array" aca="1" ref="BL125" ca="1">INDEX(BL$13:BL124,$B125+1,1)</f>
        <v>0</v>
      </c>
      <c r="BM125" s="18"/>
      <c r="BN125" s="411" t="b">
        <f t="shared" ca="1" si="495"/>
        <v>1</v>
      </c>
      <c r="BO125" s="411" t="str">
        <f t="shared" ca="1" si="495"/>
        <v>-</v>
      </c>
      <c r="BP125" s="411" t="b">
        <f t="shared" ca="1" si="495"/>
        <v>0</v>
      </c>
      <c r="BQ125" s="411" t="str">
        <f t="shared" ca="1" si="495"/>
        <v>-</v>
      </c>
      <c r="BR125" s="411" t="str">
        <f t="shared" ca="1" si="495"/>
        <v>-</v>
      </c>
      <c r="BS125" s="411" t="str">
        <f t="shared" ca="1" si="495"/>
        <v>-</v>
      </c>
      <c r="BT125" s="411" t="str">
        <f t="shared" ca="1" si="495"/>
        <v>-</v>
      </c>
      <c r="BU125" s="411" t="str">
        <f t="shared" ca="1" si="495"/>
        <v>-</v>
      </c>
      <c r="BV125" s="411" t="str">
        <f t="shared" ca="1" si="495"/>
        <v>-</v>
      </c>
      <c r="BW125" s="411" t="str">
        <f t="shared" ca="1" si="495"/>
        <v>-</v>
      </c>
      <c r="BX125" s="411" t="str">
        <f t="shared" ca="1" si="495"/>
        <v>-</v>
      </c>
      <c r="BY125" s="411" t="str">
        <f t="shared" ca="1" si="495"/>
        <v>-</v>
      </c>
      <c r="BZ125" s="411" t="b">
        <f t="shared" ca="1" si="495"/>
        <v>0</v>
      </c>
      <c r="CA125" s="87">
        <f t="shared" ca="1" si="495"/>
        <v>0</v>
      </c>
      <c r="CB125" s="535" t="str" cm="1">
        <f t="array" aca="1" ref="CB125" ca="1">INDEX(CB$13:CB124,$B125+1,1)</f>
        <v>-</v>
      </c>
      <c r="CC125" s="535" t="str" cm="1">
        <f t="array" aca="1" ref="CC125" ca="1">INDEX(CC$13:CC124,$B125+1,1)</f>
        <v>-</v>
      </c>
      <c r="CD125" s="535" t="str" cm="1">
        <f t="array" aca="1" ref="CD125" ca="1">INDEX(CD$13:CD124,$B125+1,1)</f>
        <v>-</v>
      </c>
      <c r="CE125" s="535" t="b" cm="1">
        <f t="array" aca="1" ref="CE125" ca="1">INDEX(CE$13:CE124,$B125+1,1)</f>
        <v>1</v>
      </c>
      <c r="CF125" s="18"/>
      <c r="CG125" s="535" t="str" cm="1">
        <f t="array" aca="1" ref="CG125" ca="1">INDEX(CG$13:CG124,$B125+1,1)</f>
        <v>-</v>
      </c>
      <c r="CH125" s="411" t="str">
        <f t="shared" ca="1" si="496"/>
        <v>-</v>
      </c>
      <c r="CI125" s="411">
        <f t="shared" ca="1" si="497"/>
        <v>1</v>
      </c>
      <c r="CJ125" s="411">
        <f t="shared" ca="1" si="497"/>
        <v>1</v>
      </c>
      <c r="CK125" s="535" t="str" cm="1">
        <f t="array" aca="1" ref="CK125" ca="1">INDEX(CK$13:CK124,$B125+1,1)</f>
        <v>-</v>
      </c>
      <c r="CL125" s="535" t="str" cm="1">
        <f t="array" aca="1" ref="CL125" ca="1">INDEX(CL$13:CL124,$B125+1,1)</f>
        <v>-</v>
      </c>
      <c r="CM125" s="535" t="str" cm="1">
        <f t="array" aca="1" ref="CM125" ca="1">INDEX(CM$13:CM124,$B125+1,1)</f>
        <v>-</v>
      </c>
      <c r="CN125" s="411" t="str">
        <f t="shared" ca="1" si="498"/>
        <v>-</v>
      </c>
      <c r="CO125" s="411">
        <f t="shared" ca="1" si="499"/>
        <v>1</v>
      </c>
      <c r="CP125" s="411">
        <f t="shared" ca="1" si="499"/>
        <v>1</v>
      </c>
      <c r="CQ125" s="535" t="str" cm="1">
        <f t="array" aca="1" ref="CQ125" ca="1">INDEX(CQ$13:CQ124,$B125+1,1)</f>
        <v>-</v>
      </c>
      <c r="CR125" s="411" t="str">
        <f t="shared" ca="1" si="500"/>
        <v>-</v>
      </c>
      <c r="CS125" s="411">
        <f t="shared" ca="1" si="501"/>
        <v>1</v>
      </c>
      <c r="CT125" s="535" t="str" cm="1">
        <f t="array" aca="1" ref="CT125" ca="1">INDEX(CT$13:CT124,$B125+1,1)</f>
        <v>-</v>
      </c>
      <c r="CU125" s="535" t="str" cm="1">
        <f t="array" aca="1" ref="CU125" ca="1">INDEX(CU$13:CU124,$B125+1,1)</f>
        <v>-</v>
      </c>
      <c r="CV125" s="411">
        <f t="shared" ca="1" si="502"/>
        <v>1</v>
      </c>
      <c r="CW125" s="535" t="str" cm="1">
        <f t="array" aca="1" ref="CW125" ca="1">INDEX(CW$13:CW124,$B125+1,1)</f>
        <v>-</v>
      </c>
      <c r="CX125" s="411" t="str">
        <f t="shared" ca="1" si="503"/>
        <v>-</v>
      </c>
      <c r="CY125" s="411">
        <f t="shared" ca="1" si="504"/>
        <v>1</v>
      </c>
      <c r="CZ125" s="411">
        <f t="shared" ca="1" si="504"/>
        <v>1</v>
      </c>
      <c r="DA125" s="535" cm="1">
        <f t="array" aca="1" ref="DA125" ca="1">INDEX(DA$13:DA124,$B125+1,1)</f>
        <v>720</v>
      </c>
      <c r="DB125" s="535" cm="1">
        <f t="array" aca="1" ref="DB125" ca="1">INDEX(DB$13:DB124,$B125+1,1)</f>
        <v>720</v>
      </c>
      <c r="DC125" s="18"/>
      <c r="DD125" s="535" t="str" cm="1">
        <f t="array" aca="1" ref="DD125" ca="1">INDEX(DD$13:DD124,$B125+1,1)</f>
        <v>-</v>
      </c>
      <c r="DE125" s="535" t="str" cm="1">
        <f t="array" aca="1" ref="DE125" ca="1">INDEX(DE$13:DE124,$B125+1,1)</f>
        <v>-</v>
      </c>
      <c r="DF125" s="535" t="str" cm="1">
        <f t="array" aca="1" ref="DF125" ca="1">INDEX(DF$13:DF124,$B125+1,1)</f>
        <v>-</v>
      </c>
      <c r="DG125" s="535" t="str" cm="1">
        <f t="array" aca="1" ref="DG125" ca="1">INDEX(DG$13:DG124,$B125+1,1)</f>
        <v>-</v>
      </c>
      <c r="DH125" s="804" cm="1">
        <f t="array" aca="1" ref="DH125" ca="1">VALUE(IFERROR(VALUE($K125),0) &amp; _xlfn.SWITCH($CD125,"-",4,$CD125) &amp; $L125 &amp; $T125 &amp; "00" &amp; $N125 &amp; $AK125 &amp; $R125 &amp; _xlfn.SWITCH($AM125,3,1,$AM125) &amp; _xlfn.SWITCH($M125,4,0,$M125) &amp; _xlfn.SWITCH($AD125,6,1,$AD125))</f>
        <v>142200321201</v>
      </c>
      <c r="DI125" s="535" cm="1">
        <f t="array" aca="1" ref="DI125" ca="1">INDEX(DI$13:DI124,$B125+1,1)</f>
        <v>1</v>
      </c>
      <c r="DJ125" s="535" cm="1">
        <f t="array" aca="1" ref="DJ125" ca="1">INDEX(DJ$13:DJ124,$B125+1,1)</f>
        <v>1</v>
      </c>
      <c r="DK125" s="411">
        <f t="shared" ca="1" si="505"/>
        <v>1</v>
      </c>
      <c r="DL125" s="411">
        <f t="shared" ca="1" si="505"/>
        <v>60</v>
      </c>
      <c r="DM125" s="411" t="str">
        <f t="shared" ca="1" si="505"/>
        <v>-</v>
      </c>
      <c r="DN125" s="411" t="str">
        <f t="shared" ca="1" si="505"/>
        <v>-</v>
      </c>
      <c r="DO125" s="411" t="str">
        <f t="shared" ca="1" si="505"/>
        <v>-</v>
      </c>
      <c r="DP125" s="411" t="str">
        <f t="shared" ca="1" si="505"/>
        <v>-</v>
      </c>
      <c r="DQ125" s="411" t="b">
        <f t="shared" ca="1" si="506"/>
        <v>0</v>
      </c>
      <c r="DR125" s="411" t="str">
        <f t="shared" ca="1" si="507"/>
        <v>-</v>
      </c>
      <c r="DS125" s="411" t="str">
        <f t="shared" ca="1" si="507"/>
        <v>-</v>
      </c>
      <c r="DT125" s="411" t="str">
        <f t="shared" ca="1" si="507"/>
        <v>-</v>
      </c>
      <c r="DU125" s="411" t="str">
        <f t="shared" ca="1" si="507"/>
        <v>-</v>
      </c>
      <c r="DV125" s="411">
        <f t="shared" ca="1" si="507"/>
        <v>500</v>
      </c>
      <c r="DW125" s="411">
        <f t="shared" ca="1" si="507"/>
        <v>500</v>
      </c>
      <c r="DX125" s="411" t="str">
        <f t="shared" ca="1" si="507"/>
        <v>-</v>
      </c>
      <c r="DY125" s="411" t="str">
        <f t="shared" ca="1" si="507"/>
        <v>-</v>
      </c>
      <c r="DZ125" s="411" t="str">
        <f t="shared" ca="1" si="507"/>
        <v>-</v>
      </c>
      <c r="EA125" s="411" t="str">
        <f t="shared" ca="1" si="507"/>
        <v>-</v>
      </c>
      <c r="EB125" s="411" t="str">
        <f t="shared" ca="1" si="507"/>
        <v>-</v>
      </c>
      <c r="EC125" s="535" cm="1">
        <f t="array" aca="1" ref="EC125" ca="1">INDEX(EC$13:EC124,$B125+1,1)</f>
        <v>0</v>
      </c>
      <c r="ED125" s="535" cm="1">
        <f t="array" aca="1" ref="ED125" ca="1">INDEX(ED$13:ED124,$B125+1,1)</f>
        <v>999999</v>
      </c>
      <c r="EE125" s="535" cm="1">
        <f t="array" aca="1" ref="EE125" ca="1">INDEX(EE$13:EE124,$B125+1,1)</f>
        <v>999999</v>
      </c>
      <c r="EF125" s="535" cm="1">
        <f t="array" aca="1" ref="EF125" ca="1">INDEX(EF$13:EF124,$B125+1,1)</f>
        <v>999999</v>
      </c>
      <c r="EG125" s="535" cm="1">
        <f t="array" aca="1" ref="EG125" ca="1">INDEX(EG$13:EG124,$B125+1,1)</f>
        <v>999999</v>
      </c>
      <c r="EH125" s="535" cm="1">
        <f t="array" aca="1" ref="EH125" ca="1">INDEX(EH$13:EH124,$B125+1,1)</f>
        <v>999999</v>
      </c>
      <c r="EI125" s="535" cm="1">
        <f t="array" aca="1" ref="EI125" ca="1">INDEX(EI$13:EI124,$B125+1,1)</f>
        <v>999999</v>
      </c>
      <c r="EJ125" s="535" cm="1">
        <f t="array" aca="1" ref="EJ125" ca="1">INDEX(EJ$13:EJ124,$B125+1,1)</f>
        <v>999999</v>
      </c>
      <c r="EK125" s="535" cm="1">
        <f t="array" aca="1" ref="EK125" ca="1">INDEX(EK$13:EK124,$B125+1,1)</f>
        <v>999999</v>
      </c>
      <c r="EL125" s="535" cm="1">
        <f t="array" aca="1" ref="EL125" ca="1">INDEX(EL$13:EL124,$B125+1,1)</f>
        <v>999999</v>
      </c>
      <c r="EM125" s="535" cm="1">
        <f t="array" aca="1" ref="EM125" ca="1">INDEX(EM$13:EM124,$B125+1,1)</f>
        <v>999999</v>
      </c>
      <c r="EN125" s="535" cm="1">
        <f t="array" aca="1" ref="EN125" ca="1">INDEX(EN$13:EN124,$B125+1,1)</f>
        <v>999999</v>
      </c>
      <c r="EO125" s="535" cm="1">
        <f t="array" aca="1" ref="EO125" ca="1">INDEX(EO$13:EO124,$B125+1,1)</f>
        <v>999999</v>
      </c>
      <c r="EP125" s="782">
        <f t="shared" ca="1" si="508"/>
        <v>0</v>
      </c>
      <c r="EQ125" s="782">
        <f t="shared" ca="1" si="508"/>
        <v>0</v>
      </c>
      <c r="ER125" s="782">
        <f t="shared" ca="1" si="508"/>
        <v>999999</v>
      </c>
      <c r="ES125" s="800" t="str">
        <f t="shared" ref="ES125:ES140" ca="1" si="609">IF(OR($AI125=1,$AI125&gt;=ES$6),999999,"-")</f>
        <v>-</v>
      </c>
      <c r="ET125" s="800" t="str">
        <f t="shared" ca="1" si="509"/>
        <v>-</v>
      </c>
      <c r="EU125" s="801" t="str">
        <f t="shared" ca="1" si="510"/>
        <v>-</v>
      </c>
      <c r="EV125" s="802" t="str">
        <f t="shared" ref="EV125:EV147" ca="1" si="610">IF(EU125=0,999999,"-")</f>
        <v>-</v>
      </c>
      <c r="EW125" s="781">
        <f t="shared" ca="1" si="511"/>
        <v>999999</v>
      </c>
      <c r="EX125" s="779">
        <f t="shared" ref="EX125:EX147" ca="1" si="611">IF($X125,999999,0)</f>
        <v>999999</v>
      </c>
      <c r="EY125" s="780">
        <f t="shared" ref="EY125:EY147" ca="1" si="612">IF($Y125,999999,0)</f>
        <v>999999</v>
      </c>
      <c r="EZ125" s="545" cm="1">
        <f t="array" aca="1" ref="EZ125" ca="1">INDEX(i.ELMated,$AB125+1,1)</f>
        <v>0</v>
      </c>
      <c r="FA125" s="630" cm="1">
        <f t="array" aca="1" ref="FA125" ca="1">INDEX(i.ELMatedEst,$AA125+1,$T125)</f>
        <v>0</v>
      </c>
      <c r="FB125" s="535" t="str" cm="1">
        <f t="array" aca="1" ref="FB125" ca="1">INDEX(FB$13:FB124,$B125+1,1)</f>
        <v>-</v>
      </c>
      <c r="FC125" s="535" t="str" cm="1">
        <f t="array" aca="1" ref="FC125" ca="1">INDEX(FC$13:FC124,$B125+1,1)</f>
        <v>-</v>
      </c>
      <c r="FD125" s="664">
        <f t="shared" ca="1" si="512"/>
        <v>0</v>
      </c>
      <c r="FE125" s="666">
        <f t="shared" ca="1" si="513"/>
        <v>5.0000000000000001E-3</v>
      </c>
      <c r="FF125" s="191">
        <f t="shared" ref="FF125:FF147" ca="1" si="613">OFFSET(FF125,-1,0)</f>
        <v>0.95</v>
      </c>
      <c r="FG125" s="667">
        <f t="shared" ca="1" si="514"/>
        <v>0.12</v>
      </c>
      <c r="FH125" s="667">
        <f ca="1">INDEX(CHOOSE($N125,DataAutumn!i.EL_PropnSold,DataWinter!i.EL_PropnSold,DataSpring!i.EL_PropnSold),$AI125,$T125)*INDEX(i.ELMatedEst,$AB125+1,$T125)*i.dAdultRR_ELPropSold
+INDEX(i.dryman,($AJ125-1)*4+$AI125,FH$7)</f>
        <v>0</v>
      </c>
      <c r="FI125" s="667">
        <f ca="1">INDEX(CHOOSE($N125,DataAutumn!i.EL_PropnSold,DataWinter!i.EL_PropnSold,DataSpring!i.EL_PropnSold),$AI125,$T125)*INDEX(i.ELMatedEst,$AB125+1,$T125)*i.dAdultRR_ELPropSold
+INDEX(i.dryman,($AJ125-1)*4+$AI125,FI$7)</f>
        <v>3.125E-2</v>
      </c>
      <c r="FJ125" s="667">
        <f ca="1">INDEX(CHOOSE($N125,DataAutumn!i.EL_PropnSold,DataWinter!i.EL_PropnSold,DataSpring!i.EL_PropnSold),$AI125,$T125)*INDEX(i.ELMatedEst,$AB125+1,$T125)*i.dAdultRR_ELPropSold
+INDEX(i.dryman,($AJ125-1)*4+$AI125,FJ$7)</f>
        <v>3.125E-2</v>
      </c>
      <c r="FK125" s="667">
        <f ca="1">INDEX(CHOOSE($N125,DataAutumn!i.EL_PropnSold,DataWinter!i.EL_PropnSold,DataSpring!i.EL_PropnSold),$AI125,$T125)*INDEX(i.ELMatedEst,$AB125+1,$T125)*i.dAdultRR_ELPropSold
+INDEX(i.dryman,($AJ125-1)*4+$AI125,FK$7)</f>
        <v>3.125E-2</v>
      </c>
      <c r="FL125" s="668">
        <f ca="1">INDEX(CHOOSE($N125,DataAutumn!i.EL_PropnSold,DataWinter!i.EL_PropnSold,DataSpring!i.EL_PropnSold),$AI125,$T125)*INDEX(i.ELMatedEst,$AB125+1,$T125)*i.dAdultLSurv_ELPropSold</f>
        <v>0</v>
      </c>
      <c r="FM125" s="666" t="b">
        <f t="shared" ca="1" si="515"/>
        <v>0</v>
      </c>
      <c r="FN125" s="666" t="b">
        <f t="shared" ca="1" si="515"/>
        <v>0</v>
      </c>
      <c r="FO125" s="716" t="b">
        <f t="shared" ca="1" si="516"/>
        <v>1</v>
      </c>
      <c r="FP125" s="666" t="b">
        <f t="shared" ca="1" si="515"/>
        <v>0</v>
      </c>
      <c r="FQ125" s="668">
        <f t="shared" ca="1" si="517"/>
        <v>1</v>
      </c>
      <c r="FR125" s="669">
        <f t="shared" ca="1" si="518"/>
        <v>0</v>
      </c>
      <c r="FS125" s="670" t="b">
        <f t="shared" ca="1" si="519"/>
        <v>0</v>
      </c>
      <c r="FT125" s="665" t="b">
        <f t="shared" ca="1" si="520"/>
        <v>0</v>
      </c>
      <c r="FU125" s="411" t="b">
        <f t="shared" ca="1" si="520"/>
        <v>0</v>
      </c>
      <c r="FV125" s="411" t="b">
        <f t="shared" ca="1" si="520"/>
        <v>1</v>
      </c>
      <c r="FW125" s="87">
        <f t="shared" ca="1" si="521"/>
        <v>2</v>
      </c>
      <c r="FX125" s="87">
        <f t="shared" ca="1" si="521"/>
        <v>2</v>
      </c>
      <c r="FY125" s="411">
        <f t="shared" ca="1" si="522"/>
        <v>1</v>
      </c>
      <c r="FZ125" s="411">
        <f t="shared" ca="1" si="523"/>
        <v>1</v>
      </c>
      <c r="GA125" s="411">
        <f t="shared" ca="1" si="523"/>
        <v>1</v>
      </c>
      <c r="GB125" s="411">
        <f t="shared" ca="1" si="524"/>
        <v>1</v>
      </c>
      <c r="GC125" s="411">
        <f t="shared" ca="1" si="525"/>
        <v>0.35</v>
      </c>
      <c r="GD125" s="411" t="b">
        <f t="shared" ca="1" si="525"/>
        <v>1</v>
      </c>
      <c r="GE125" s="411" t="b">
        <f t="shared" ca="1" si="525"/>
        <v>0</v>
      </c>
      <c r="GF125" s="411" t="b">
        <f t="shared" ca="1" si="525"/>
        <v>0</v>
      </c>
      <c r="GG125" s="411" t="b">
        <f t="shared" ca="1" si="525"/>
        <v>0</v>
      </c>
      <c r="GH125" s="87">
        <f t="shared" ca="1" si="526"/>
        <v>1</v>
      </c>
      <c r="GI125" s="87">
        <f t="shared" ca="1" si="526"/>
        <v>1</v>
      </c>
      <c r="GJ125" s="87">
        <f t="shared" ca="1" si="526"/>
        <v>1</v>
      </c>
      <c r="GK125" s="87">
        <f t="shared" ca="1" si="526"/>
        <v>1</v>
      </c>
      <c r="GL125" s="87">
        <f t="shared" ca="1" si="526"/>
        <v>1</v>
      </c>
      <c r="GM125" s="87">
        <f t="shared" ca="1" si="526"/>
        <v>1</v>
      </c>
      <c r="GN125" s="87">
        <f t="shared" ca="1" si="526"/>
        <v>1</v>
      </c>
      <c r="GO125" s="87">
        <f t="shared" ca="1" si="526"/>
        <v>1</v>
      </c>
      <c r="GP125" s="535" cm="1">
        <f t="array" aca="1" ref="GP125" ca="1">INDEX(GP$13:GP124,$B125+1,1)</f>
        <v>0</v>
      </c>
      <c r="GQ125" s="535" cm="1">
        <f t="array" aca="1" ref="GQ125" ca="1">INDEX(GQ$13:GQ124,$B125+1,1)</f>
        <v>0</v>
      </c>
      <c r="GR125" s="535" cm="1">
        <f t="array" aca="1" ref="GR125" ca="1">INDEX(GR$13:GR124,$B125+1,1)</f>
        <v>0</v>
      </c>
      <c r="GS125" s="535" cm="1">
        <f t="array" aca="1" ref="GS125" ca="1">INDEX(GS$13:GS124,$B125+1,1)</f>
        <v>0</v>
      </c>
      <c r="GT125" s="411" cm="1">
        <f t="array" aca="1" ref="GT125" ca="1">INDEX(i.dse_type,1,$L125)</f>
        <v>0</v>
      </c>
      <c r="GU125" s="535" t="str" cm="1">
        <f t="array" aca="1" ref="GU125" ca="1">INDEX(GU$13:GU124,$B125+1,1)</f>
        <v>-</v>
      </c>
      <c r="GV125" s="535" t="str" cm="1">
        <f t="array" aca="1" ref="GV125" ca="1">INDEX(GV$13:GV124,$B125+1,1)</f>
        <v>-</v>
      </c>
      <c r="GW125" s="535" t="str" cm="1">
        <f t="array" aca="1" ref="GW125" ca="1">INDEX(GW$13:GW124,$B125+1,1)</f>
        <v>-</v>
      </c>
      <c r="GX125" s="18"/>
      <c r="GY125" s="535" t="str" cm="1">
        <f t="array" aca="1" ref="GY125" ca="1">INDEX(GY$13:GY124,$B125+1,1)</f>
        <v>-</v>
      </c>
      <c r="GZ125" s="535" t="str" cm="1">
        <f t="array" aca="1" ref="GZ125" ca="1">INDEX(GZ$13:GZ124,$B125+1,1)</f>
        <v>-</v>
      </c>
      <c r="HA125" s="535" t="str" cm="1">
        <f t="array" aca="1" ref="HA125" ca="1">INDEX(HA$13:HA124,$B125+1,1)</f>
        <v>-</v>
      </c>
      <c r="HB125" s="411" t="str">
        <f t="shared" si="527"/>
        <v>-</v>
      </c>
      <c r="HC125" s="535" t="str" cm="1">
        <f t="array" aca="1" ref="HC125" ca="1">INDEX(HC$13:HC124,$B125+1,1)</f>
        <v>-</v>
      </c>
      <c r="HD125" s="535" cm="1">
        <f t="array" aca="1" ref="HD125" ca="1">INDEX(HD$13:HD124,$B125+1,1)</f>
        <v>1</v>
      </c>
      <c r="HE125" s="535" cm="1">
        <f t="array" aca="1" ref="HE125" ca="1">INDEX(HE$13:HE124,$B125+1,1)</f>
        <v>1</v>
      </c>
      <c r="HF125" s="535" t="str" cm="1">
        <f t="array" aca="1" ref="HF125" ca="1">INDEX(HF$13:HF124,$B125+1,1)</f>
        <v>-</v>
      </c>
      <c r="HG125" s="535" t="str" cm="1">
        <f t="array" aca="1" ref="HG125" ca="1">INDEX(HG$13:HG124,$B125+1,1)</f>
        <v>-</v>
      </c>
      <c r="HH125" s="535" t="str" cm="1">
        <f t="array" aca="1" ref="HH125" ca="1">INDEX(HH$13:HH124,$B125+1,1)</f>
        <v>-</v>
      </c>
      <c r="HI125" s="535" t="str" cm="1">
        <f t="array" aca="1" ref="HI125" ca="1">INDEX(HI$13:HI124,$B125+1,1)</f>
        <v>-</v>
      </c>
      <c r="HJ125" s="535" t="str" cm="1">
        <f t="array" aca="1" ref="HJ125" ca="1">INDEX(HJ$13:HJ124,$B125+1,1)</f>
        <v>-</v>
      </c>
      <c r="HK125" s="535" t="str" cm="1">
        <f t="array" aca="1" ref="HK125" ca="1">INDEX(HK$13:HK124,$B125+1,1)</f>
        <v>-</v>
      </c>
      <c r="HL125" s="535" t="str" cm="1">
        <f t="array" aca="1" ref="HL125" ca="1">INDEX(HL$13:HL124,$B125+1,1)</f>
        <v>-</v>
      </c>
      <c r="HM125" s="535" t="str" cm="1">
        <f t="array" aca="1" ref="HM125" ca="1">INDEX(HM$13:HM124,$B125+1,1)</f>
        <v>-</v>
      </c>
      <c r="HN125" s="535" t="str" cm="1">
        <f t="array" aca="1" ref="HN125" ca="1">INDEX(HN$13:HN124,$B125+1,1)</f>
        <v>-</v>
      </c>
      <c r="HO125" s="535" t="str" cm="1">
        <f t="array" aca="1" ref="HO125" ca="1">INDEX(HO$13:HO124,$B125+1,1)</f>
        <v>-</v>
      </c>
      <c r="HP125" s="535" t="str" cm="1">
        <f t="array" aca="1" ref="HP125" ca="1">INDEX(HP$13:HP124,$B125+1,1)</f>
        <v>-</v>
      </c>
      <c r="HQ125" s="535" t="str" cm="1">
        <f t="array" aca="1" ref="HQ125" ca="1">INDEX(HQ$13:HQ124,$B125+1,1)</f>
        <v>-</v>
      </c>
      <c r="HR125" s="535" t="str" cm="1">
        <f t="array" aca="1" ref="HR125" ca="1">INDEX(HR$13:HR124,$B125+1,1)</f>
        <v>-</v>
      </c>
      <c r="HS125" s="535" t="str" cm="1">
        <f t="array" aca="1" ref="HS125" ca="1">INDEX(HS$13:HS124,$B125+1,1)</f>
        <v>-</v>
      </c>
      <c r="HT125" s="535" t="str" cm="1">
        <f t="array" aca="1" ref="HT125" ca="1">INDEX(HT$13:HT124,$B125+1,1)</f>
        <v>-</v>
      </c>
      <c r="HU125" s="535" t="str" cm="1">
        <f t="array" aca="1" ref="HU125" ca="1">INDEX(HU$13:HU124,$B125+1,1)</f>
        <v>-</v>
      </c>
      <c r="HV125" s="535" t="str" cm="1">
        <f t="array" aca="1" ref="HV125" ca="1">INDEX(HV$13:HV124,$B125+1,1)</f>
        <v>-</v>
      </c>
      <c r="HW125" s="535" t="str" cm="1">
        <f t="array" aca="1" ref="HW125" ca="1">INDEX(HW$13:HW124,$B125+1,1)</f>
        <v>-</v>
      </c>
      <c r="HX125" s="535" t="str" cm="1">
        <f t="array" aca="1" ref="HX125" ca="1">INDEX(HX$13:HX124,$B125+1,1)</f>
        <v>-</v>
      </c>
      <c r="HY125" s="535" t="str" cm="1">
        <f t="array" aca="1" ref="HY125" ca="1">INDEX(HY$13:HY124,$B125+1,1)</f>
        <v>-</v>
      </c>
      <c r="HZ125" s="535" t="str" cm="1">
        <f t="array" aca="1" ref="HZ125" ca="1">INDEX(HZ$13:HZ124,$B125+1,1)</f>
        <v>-</v>
      </c>
      <c r="IA125" s="411">
        <f t="shared" si="528"/>
        <v>0</v>
      </c>
      <c r="IB125" s="535" t="str" cm="1">
        <f t="array" aca="1" ref="IB125" ca="1">INDEX(IB$13:IB124,$B125+1,1)</f>
        <v>-</v>
      </c>
      <c r="IC125" s="535" cm="1">
        <f t="array" aca="1" ref="IC125" ca="1">INDEX(IC$13:IC124,$B125+1,1)</f>
        <v>1</v>
      </c>
      <c r="ID125" s="535" cm="1">
        <f t="array" aca="1" ref="ID125" ca="1">INDEX(ID$13:ID124,$B125+1,1)</f>
        <v>0</v>
      </c>
      <c r="IE125" s="411">
        <f t="shared" si="529"/>
        <v>0</v>
      </c>
      <c r="IF125" s="535" cm="1">
        <f t="array" aca="1" ref="IF125" ca="1">INDEX(IF$13:IF124,$B125+1,1)</f>
        <v>0</v>
      </c>
      <c r="IG125" s="411">
        <f t="shared" si="530"/>
        <v>0</v>
      </c>
      <c r="IH125" s="411">
        <f t="shared" si="530"/>
        <v>0</v>
      </c>
      <c r="II125" s="411">
        <f t="shared" si="530"/>
        <v>0</v>
      </c>
      <c r="IJ125" s="411">
        <f t="shared" si="530"/>
        <v>0</v>
      </c>
      <c r="IK125" s="411">
        <f t="shared" si="530"/>
        <v>1</v>
      </c>
      <c r="IL125" s="411">
        <f t="shared" si="530"/>
        <v>0</v>
      </c>
      <c r="IM125" s="535" cm="1">
        <f t="array" aca="1" ref="IM125" ca="1">INDEX(IM$13:IM124,$B125+1,1)</f>
        <v>0</v>
      </c>
      <c r="IN125" s="535" cm="1">
        <f t="array" aca="1" ref="IN125" ca="1">INDEX(IN$13:IN124,$B125+1,1)</f>
        <v>0</v>
      </c>
      <c r="IO125" s="535" cm="1">
        <f t="array" aca="1" ref="IO125" ca="1">INDEX(IO$13:IO124,$B125+1,1)</f>
        <v>0</v>
      </c>
      <c r="IP125" s="535" cm="1">
        <f t="array" aca="1" ref="IP125" ca="1">INDEX(IP$13:IP124,$B125+1,1)</f>
        <v>0</v>
      </c>
      <c r="IQ125" s="18"/>
      <c r="IR125" s="535" t="str" cm="1">
        <f t="array" aca="1" ref="IR125" ca="1">INDEX(IR$13:IR124,$B125+1,1)</f>
        <v>-</v>
      </c>
      <c r="IS125" s="535" t="str" cm="1">
        <f t="array" aca="1" ref="IS125" ca="1">INDEX(IS$13:IS124,$B125+1,1)</f>
        <v>-</v>
      </c>
      <c r="IT125" s="535" t="str" cm="1">
        <f t="array" aca="1" ref="IT125" ca="1">INDEX(IT$13:IT124,$B125+1,1)</f>
        <v>-</v>
      </c>
      <c r="IU125" s="535" t="str" cm="1">
        <f t="array" aca="1" ref="IU125" ca="1">INDEX(IU$13:IU124,$B125+1,1)</f>
        <v>-</v>
      </c>
      <c r="IV125" s="535" t="str" cm="1">
        <f t="array" aca="1" ref="IV125" ca="1">INDEX(IV$13:IV124,$B125+1,1)</f>
        <v>-</v>
      </c>
      <c r="IW125" s="535" t="str" cm="1">
        <f t="array" aca="1" ref="IW125" ca="1">INDEX(IW$13:IW124,$B125+1,1)</f>
        <v>-</v>
      </c>
      <c r="IX125" s="535" t="str" cm="1">
        <f t="array" aca="1" ref="IX125" ca="1">INDEX(IX$13:IX124,$B125+1,1)</f>
        <v>-</v>
      </c>
      <c r="IY125" s="535" t="str" cm="1">
        <f t="array" aca="1" ref="IY125" ca="1">INDEX(IY$13:IY124,$B125+1,1)</f>
        <v>-</v>
      </c>
      <c r="IZ125" s="535" t="str" cm="1">
        <f t="array" aca="1" ref="IZ125" ca="1">INDEX(IZ$13:IZ124,$B125+1,1)</f>
        <v>-</v>
      </c>
      <c r="JA125" s="535" t="str" cm="1">
        <f t="array" aca="1" ref="JA125" ca="1">INDEX(JA$13:JA124,$B125+1,1)</f>
        <v>-</v>
      </c>
      <c r="JB125" s="535" t="str" cm="1">
        <f t="array" aca="1" ref="JB125" ca="1">INDEX(JB$13:JB124,$B125+1,1)</f>
        <v>-</v>
      </c>
      <c r="JC125" s="535" t="str" cm="1">
        <f t="array" aca="1" ref="JC125" ca="1">INDEX(JC$13:JC124,$B125+1,1)</f>
        <v>-</v>
      </c>
      <c r="JD125" s="535" t="str" cm="1">
        <f t="array" aca="1" ref="JD125" ca="1">INDEX(JD$13:JD124,$B125+1,1)</f>
        <v>-</v>
      </c>
      <c r="JE125" s="535" t="str" cm="1">
        <f t="array" aca="1" ref="JE125" ca="1">INDEX(JE$13:JE124,$B125+1,1)</f>
        <v>-</v>
      </c>
      <c r="JF125" s="535" t="str" cm="1">
        <f t="array" aca="1" ref="JF125" ca="1">INDEX(JF$13:JF124,$B125+1,1)</f>
        <v>-</v>
      </c>
      <c r="JG125" s="535" t="str" cm="1">
        <f t="array" aca="1" ref="JG125" ca="1">INDEX(JG$13:JG124,$B125+1,1)</f>
        <v>-</v>
      </c>
      <c r="JH125" s="535" cm="1">
        <f t="array" aca="1" ref="JH125" ca="1">INDEX(JH$13:JH124,$B125+1,1)</f>
        <v>0</v>
      </c>
      <c r="JI125" s="535" cm="1">
        <f t="array" aca="1" ref="JI125" ca="1">INDEX(JI$13:JI124,$B125+1,1)</f>
        <v>0</v>
      </c>
      <c r="JJ125" s="545" cm="1">
        <f t="array" aca="1" ref="JJ125" ca="1">IF(AND($N125=JJ$10,$AS125&lt;&gt;0),INDEX(i.LTWFeedLevels,$AS125,12),0)</f>
        <v>0</v>
      </c>
      <c r="JK125" s="630" cm="1">
        <f t="array" aca="1" ref="JK125" ca="1">IF(AND($N125=JK$10,$AT125&lt;&gt;0),INDEX(i.LTWFeedLevels,$AT125,12),0)</f>
        <v>0</v>
      </c>
      <c r="JL125" s="457">
        <f t="shared" ref="JL125:JL147" ca="1" si="614">JK125</f>
        <v>0</v>
      </c>
      <c r="JM125" s="457">
        <f t="shared" ca="1" si="531"/>
        <v>0</v>
      </c>
      <c r="JN125" s="457">
        <f t="shared" ca="1" si="532"/>
        <v>0</v>
      </c>
      <c r="JO125" s="545" cm="1">
        <f t="array" aca="1" ref="JO125" ca="1">IF(AND($N125=JO$10,$AS125&lt;&gt;0),INDEX(i.LTWFeedLevels,$AS125,12),0)</f>
        <v>0</v>
      </c>
      <c r="JP125" s="630" cm="1">
        <f t="array" aca="1" ref="JP125" ca="1">IF(AND($N125=JP$10,$AT125&lt;&gt;0),INDEX(i.LTWFeedLevels,$AT125,12),0)</f>
        <v>0</v>
      </c>
      <c r="JQ125" s="457">
        <f t="shared" ca="1" si="533"/>
        <v>0</v>
      </c>
      <c r="JR125" s="457">
        <f t="shared" ca="1" si="534"/>
        <v>0</v>
      </c>
      <c r="JS125" s="457">
        <f t="shared" ca="1" si="535"/>
        <v>0</v>
      </c>
      <c r="JT125" s="545" cm="1">
        <f t="array" aca="1" ref="JT125" ca="1">IF(AND($N125=JT$10,$AS125&lt;&gt;0),INDEX(i.LTWFeedLevels,$AS125,12),0)</f>
        <v>0</v>
      </c>
      <c r="JU125" s="630" cm="1">
        <f t="array" aca="1" ref="JU125" ca="1">IF(AND($N125=JU$10,$AT125&lt;&gt;0),INDEX(i.LTWFeedLevels,$AT125,12),0)</f>
        <v>0</v>
      </c>
      <c r="JV125" s="457">
        <f t="shared" ca="1" si="536"/>
        <v>0</v>
      </c>
      <c r="JW125" s="457">
        <f t="shared" ca="1" si="537"/>
        <v>0</v>
      </c>
      <c r="JX125" s="457">
        <f t="shared" ca="1" si="538"/>
        <v>0</v>
      </c>
      <c r="JY125" s="189">
        <f t="shared" ca="1" si="539"/>
        <v>0</v>
      </c>
      <c r="JZ125" s="189">
        <f t="shared" ca="1" si="539"/>
        <v>0</v>
      </c>
      <c r="KA125" s="189">
        <f t="shared" ca="1" si="539"/>
        <v>0</v>
      </c>
      <c r="KB125" s="189">
        <f t="shared" ca="1" si="539"/>
        <v>0</v>
      </c>
      <c r="KC125" s="189">
        <f t="shared" ca="1" si="539"/>
        <v>0</v>
      </c>
      <c r="KD125" s="189">
        <f t="shared" ca="1" si="539"/>
        <v>0</v>
      </c>
      <c r="KE125" s="189">
        <f t="shared" ca="1" si="539"/>
        <v>0</v>
      </c>
      <c r="KF125" s="189">
        <f t="shared" ca="1" si="539"/>
        <v>0</v>
      </c>
      <c r="KG125" s="189">
        <f t="shared" ca="1" si="539"/>
        <v>0</v>
      </c>
      <c r="KH125" s="189">
        <f t="shared" ca="1" si="539"/>
        <v>0</v>
      </c>
      <c r="KI125" s="189">
        <f t="shared" ca="1" si="540"/>
        <v>0</v>
      </c>
      <c r="KJ125" s="189">
        <f t="shared" ca="1" si="540"/>
        <v>0</v>
      </c>
      <c r="KK125" s="189">
        <f t="shared" ca="1" si="540"/>
        <v>0</v>
      </c>
      <c r="KL125" s="189">
        <f t="shared" ca="1" si="540"/>
        <v>0</v>
      </c>
      <c r="KM125" s="189">
        <f t="shared" ca="1" si="540"/>
        <v>0</v>
      </c>
      <c r="KN125" s="189">
        <f t="shared" ca="1" si="540"/>
        <v>0</v>
      </c>
      <c r="KO125" s="189">
        <f t="shared" ca="1" si="540"/>
        <v>0</v>
      </c>
      <c r="KP125" s="189">
        <f t="shared" ca="1" si="540"/>
        <v>0</v>
      </c>
      <c r="KQ125" s="189">
        <f t="shared" ca="1" si="540"/>
        <v>0</v>
      </c>
      <c r="KR125" s="189">
        <f t="shared" ca="1" si="540"/>
        <v>0</v>
      </c>
      <c r="KS125" s="189">
        <f t="shared" ca="1" si="541"/>
        <v>0</v>
      </c>
      <c r="KT125" s="189">
        <f t="shared" ca="1" si="541"/>
        <v>0</v>
      </c>
      <c r="KU125" s="189">
        <f t="shared" ca="1" si="541"/>
        <v>0</v>
      </c>
      <c r="KV125" s="189">
        <f t="shared" ca="1" si="541"/>
        <v>0</v>
      </c>
      <c r="KW125" s="189">
        <f t="shared" ca="1" si="541"/>
        <v>0</v>
      </c>
      <c r="KX125" s="189">
        <f t="shared" ca="1" si="541"/>
        <v>0</v>
      </c>
      <c r="KY125" s="189">
        <f t="shared" ca="1" si="541"/>
        <v>0</v>
      </c>
      <c r="KZ125" s="189">
        <f t="shared" ca="1" si="541"/>
        <v>0</v>
      </c>
      <c r="LA125" s="189">
        <f t="shared" ca="1" si="541"/>
        <v>0</v>
      </c>
      <c r="LB125" s="189">
        <f t="shared" ca="1" si="541"/>
        <v>0</v>
      </c>
      <c r="LC125" s="189">
        <f t="shared" ca="1" si="542"/>
        <v>0</v>
      </c>
      <c r="LD125" s="189">
        <f t="shared" ca="1" si="542"/>
        <v>0</v>
      </c>
      <c r="LE125" s="189">
        <f t="shared" ca="1" si="542"/>
        <v>0</v>
      </c>
      <c r="LF125" s="189">
        <f t="shared" ca="1" si="542"/>
        <v>0</v>
      </c>
      <c r="LG125" s="189">
        <f t="shared" ca="1" si="542"/>
        <v>0</v>
      </c>
      <c r="LH125" s="189">
        <f t="shared" ca="1" si="542"/>
        <v>0</v>
      </c>
      <c r="LI125" s="189">
        <f t="shared" ca="1" si="542"/>
        <v>0</v>
      </c>
      <c r="LJ125" s="189">
        <f t="shared" ca="1" si="542"/>
        <v>0</v>
      </c>
      <c r="LK125" s="189">
        <f t="shared" ca="1" si="542"/>
        <v>0</v>
      </c>
      <c r="LL125" s="189">
        <f t="shared" ca="1" si="542"/>
        <v>0</v>
      </c>
      <c r="LM125" s="189">
        <f t="shared" ca="1" si="543"/>
        <v>0</v>
      </c>
      <c r="LN125" s="189">
        <f t="shared" ca="1" si="543"/>
        <v>0</v>
      </c>
      <c r="LO125" s="189">
        <f t="shared" ca="1" si="543"/>
        <v>0</v>
      </c>
      <c r="LP125" s="189">
        <f t="shared" ca="1" si="543"/>
        <v>0</v>
      </c>
      <c r="LQ125" s="189">
        <f t="shared" ca="1" si="543"/>
        <v>0</v>
      </c>
      <c r="LR125" s="189">
        <f t="shared" ca="1" si="543"/>
        <v>0</v>
      </c>
      <c r="LS125" s="189">
        <f t="shared" ca="1" si="543"/>
        <v>0</v>
      </c>
      <c r="LT125" s="189">
        <f t="shared" ca="1" si="543"/>
        <v>0</v>
      </c>
      <c r="LU125" s="189">
        <f t="shared" ca="1" si="543"/>
        <v>0</v>
      </c>
      <c r="LV125" s="189">
        <f t="shared" ca="1" si="543"/>
        <v>0</v>
      </c>
      <c r="LW125" s="189">
        <f t="shared" ca="1" si="544"/>
        <v>0</v>
      </c>
      <c r="LX125" s="189">
        <f t="shared" ca="1" si="544"/>
        <v>0</v>
      </c>
      <c r="LY125" s="189">
        <f t="shared" ca="1" si="544"/>
        <v>0</v>
      </c>
      <c r="LZ125" s="189">
        <f t="shared" ca="1" si="544"/>
        <v>0</v>
      </c>
      <c r="MA125" s="189">
        <f t="shared" ca="1" si="544"/>
        <v>0</v>
      </c>
      <c r="MB125" s="189">
        <f t="shared" ca="1" si="544"/>
        <v>0</v>
      </c>
      <c r="MC125" s="189">
        <f t="shared" ca="1" si="544"/>
        <v>0</v>
      </c>
      <c r="MD125" s="189">
        <f t="shared" ca="1" si="544"/>
        <v>0</v>
      </c>
      <c r="ME125" s="189">
        <f t="shared" ca="1" si="544"/>
        <v>0</v>
      </c>
      <c r="MF125" s="189">
        <f t="shared" ca="1" si="544"/>
        <v>0</v>
      </c>
      <c r="MG125" s="189">
        <f t="shared" ca="1" si="545"/>
        <v>0</v>
      </c>
      <c r="MH125" s="189">
        <f t="shared" ca="1" si="545"/>
        <v>0</v>
      </c>
      <c r="MI125" s="189">
        <f t="shared" ca="1" si="545"/>
        <v>0</v>
      </c>
      <c r="MJ125" s="189">
        <f t="shared" ca="1" si="545"/>
        <v>0</v>
      </c>
      <c r="MK125" s="189">
        <f t="shared" ca="1" si="545"/>
        <v>0</v>
      </c>
      <c r="ML125" s="189">
        <f t="shared" ca="1" si="545"/>
        <v>0</v>
      </c>
      <c r="MM125" s="189">
        <f t="shared" ca="1" si="545"/>
        <v>0</v>
      </c>
      <c r="MN125" s="189">
        <f t="shared" ca="1" si="545"/>
        <v>0</v>
      </c>
      <c r="MO125" s="189">
        <f t="shared" ca="1" si="545"/>
        <v>0</v>
      </c>
      <c r="MP125" s="189">
        <f t="shared" ca="1" si="545"/>
        <v>0</v>
      </c>
      <c r="MQ125" s="189">
        <f t="shared" ca="1" si="545"/>
        <v>0</v>
      </c>
      <c r="MR125" s="189">
        <f t="shared" ca="1" si="545"/>
        <v>0</v>
      </c>
      <c r="MS125" s="557">
        <f t="shared" ca="1" si="546"/>
        <v>0</v>
      </c>
      <c r="MT125" s="557">
        <f t="shared" ca="1" si="546"/>
        <v>0</v>
      </c>
      <c r="MU125" s="557">
        <f t="shared" ca="1" si="546"/>
        <v>0</v>
      </c>
      <c r="MV125" s="557">
        <f t="shared" ca="1" si="546"/>
        <v>0</v>
      </c>
      <c r="MW125" s="557">
        <f t="shared" ca="1" si="546"/>
        <v>0</v>
      </c>
      <c r="MX125" s="557">
        <f t="shared" ca="1" si="546"/>
        <v>0</v>
      </c>
      <c r="MY125" s="557">
        <f t="shared" ca="1" si="546"/>
        <v>0</v>
      </c>
      <c r="MZ125" s="557">
        <f t="shared" ca="1" si="546"/>
        <v>0</v>
      </c>
      <c r="NA125" s="557">
        <f t="shared" ca="1" si="546"/>
        <v>0</v>
      </c>
      <c r="NB125" s="557">
        <f t="shared" ca="1" si="546"/>
        <v>0</v>
      </c>
      <c r="NC125" s="557">
        <f t="shared" ca="1" si="547"/>
        <v>0</v>
      </c>
      <c r="ND125" s="557">
        <f t="shared" ca="1" si="547"/>
        <v>0</v>
      </c>
      <c r="NE125" s="557">
        <f t="shared" ca="1" si="547"/>
        <v>0</v>
      </c>
      <c r="NF125" s="557">
        <f t="shared" ca="1" si="547"/>
        <v>0</v>
      </c>
      <c r="NG125" s="557">
        <f t="shared" ca="1" si="547"/>
        <v>0</v>
      </c>
      <c r="NH125" s="557">
        <f t="shared" ca="1" si="547"/>
        <v>0</v>
      </c>
      <c r="NI125" s="557">
        <f t="shared" ca="1" si="547"/>
        <v>0</v>
      </c>
      <c r="NJ125" s="557">
        <f t="shared" ca="1" si="547"/>
        <v>0</v>
      </c>
      <c r="NK125" s="557">
        <f t="shared" ca="1" si="547"/>
        <v>0</v>
      </c>
      <c r="NL125" s="557">
        <f t="shared" ca="1" si="547"/>
        <v>0</v>
      </c>
      <c r="NM125" s="557">
        <f t="shared" ca="1" si="548"/>
        <v>0</v>
      </c>
      <c r="NN125" s="557">
        <f t="shared" ca="1" si="548"/>
        <v>0</v>
      </c>
      <c r="NO125" s="557">
        <f t="shared" ca="1" si="548"/>
        <v>0</v>
      </c>
      <c r="NP125" s="557">
        <f t="shared" ca="1" si="548"/>
        <v>0</v>
      </c>
      <c r="NQ125" s="557">
        <f t="shared" ca="1" si="548"/>
        <v>0</v>
      </c>
      <c r="NR125" s="557">
        <f t="shared" ca="1" si="548"/>
        <v>0</v>
      </c>
      <c r="NS125" s="557">
        <f t="shared" ca="1" si="548"/>
        <v>0</v>
      </c>
      <c r="NT125" s="557">
        <f t="shared" ca="1" si="548"/>
        <v>0</v>
      </c>
      <c r="NU125" s="557">
        <f t="shared" ca="1" si="548"/>
        <v>0</v>
      </c>
      <c r="NV125" s="557">
        <f t="shared" ca="1" si="548"/>
        <v>0</v>
      </c>
      <c r="NW125" s="557">
        <f t="shared" ca="1" si="549"/>
        <v>0</v>
      </c>
      <c r="NX125" s="557">
        <f t="shared" ca="1" si="549"/>
        <v>0</v>
      </c>
      <c r="NY125" s="557">
        <f t="shared" ca="1" si="549"/>
        <v>0</v>
      </c>
      <c r="NZ125" s="557">
        <f t="shared" ca="1" si="549"/>
        <v>0</v>
      </c>
      <c r="OA125" s="557">
        <f t="shared" ca="1" si="549"/>
        <v>0</v>
      </c>
      <c r="OB125" s="557">
        <f t="shared" ca="1" si="549"/>
        <v>0</v>
      </c>
      <c r="OC125" s="557">
        <f t="shared" ca="1" si="549"/>
        <v>0</v>
      </c>
      <c r="OD125" s="557">
        <f t="shared" ca="1" si="549"/>
        <v>0</v>
      </c>
      <c r="OE125" s="557">
        <f t="shared" ca="1" si="549"/>
        <v>0</v>
      </c>
      <c r="OF125" s="557">
        <f t="shared" ca="1" si="549"/>
        <v>0</v>
      </c>
      <c r="OG125" s="557">
        <f t="shared" ca="1" si="550"/>
        <v>0</v>
      </c>
      <c r="OH125" s="557">
        <f t="shared" ca="1" si="550"/>
        <v>0</v>
      </c>
      <c r="OI125" s="557">
        <f t="shared" ca="1" si="550"/>
        <v>0</v>
      </c>
      <c r="OJ125" s="557">
        <f t="shared" ca="1" si="550"/>
        <v>0</v>
      </c>
      <c r="OK125" s="557">
        <f t="shared" ca="1" si="550"/>
        <v>0</v>
      </c>
      <c r="OL125" s="557">
        <f t="shared" ca="1" si="550"/>
        <v>0</v>
      </c>
      <c r="OM125" s="557">
        <f t="shared" ca="1" si="550"/>
        <v>0</v>
      </c>
      <c r="ON125" s="557">
        <f t="shared" ca="1" si="550"/>
        <v>0</v>
      </c>
      <c r="OO125" s="557">
        <f t="shared" ca="1" si="550"/>
        <v>0</v>
      </c>
      <c r="OP125" s="557">
        <f t="shared" ca="1" si="550"/>
        <v>0</v>
      </c>
      <c r="OQ125" s="557">
        <f t="shared" ca="1" si="551"/>
        <v>0</v>
      </c>
      <c r="OR125" s="557">
        <f t="shared" ca="1" si="551"/>
        <v>0</v>
      </c>
      <c r="OS125" s="557">
        <f t="shared" ca="1" si="551"/>
        <v>0</v>
      </c>
      <c r="OT125" s="557">
        <f t="shared" ca="1" si="551"/>
        <v>0</v>
      </c>
      <c r="OU125" s="557">
        <f t="shared" ca="1" si="551"/>
        <v>0</v>
      </c>
      <c r="OV125" s="557">
        <f t="shared" ca="1" si="551"/>
        <v>0</v>
      </c>
      <c r="OW125" s="557">
        <f t="shared" ca="1" si="551"/>
        <v>0</v>
      </c>
      <c r="OX125" s="557">
        <f t="shared" ca="1" si="551"/>
        <v>0</v>
      </c>
      <c r="OY125" s="557">
        <f t="shared" ca="1" si="551"/>
        <v>0</v>
      </c>
      <c r="OZ125" s="557">
        <f t="shared" ca="1" si="551"/>
        <v>0</v>
      </c>
      <c r="PA125" s="557">
        <f t="shared" ca="1" si="552"/>
        <v>0</v>
      </c>
      <c r="PB125" s="557">
        <f t="shared" ca="1" si="552"/>
        <v>0</v>
      </c>
      <c r="PC125" s="557">
        <f t="shared" ca="1" si="552"/>
        <v>0</v>
      </c>
      <c r="PD125" s="557">
        <f t="shared" ca="1" si="552"/>
        <v>0</v>
      </c>
      <c r="PE125" s="557">
        <f t="shared" ca="1" si="552"/>
        <v>0</v>
      </c>
      <c r="PF125" s="557">
        <f t="shared" ca="1" si="552"/>
        <v>0</v>
      </c>
      <c r="PG125" s="557">
        <f t="shared" ca="1" si="552"/>
        <v>0</v>
      </c>
      <c r="PH125" s="557">
        <f t="shared" ca="1" si="552"/>
        <v>0</v>
      </c>
      <c r="PI125" s="557">
        <f t="shared" ca="1" si="552"/>
        <v>0</v>
      </c>
      <c r="PJ125" s="557">
        <f t="shared" ca="1" si="552"/>
        <v>0</v>
      </c>
      <c r="PK125" s="557">
        <f t="shared" ca="1" si="553"/>
        <v>0</v>
      </c>
      <c r="PL125" s="557">
        <f t="shared" ca="1" si="553"/>
        <v>0</v>
      </c>
      <c r="PM125" s="557">
        <f t="shared" ca="1" si="553"/>
        <v>0</v>
      </c>
      <c r="PN125" s="557">
        <f t="shared" ca="1" si="553"/>
        <v>0</v>
      </c>
      <c r="PO125" s="557">
        <f t="shared" ca="1" si="553"/>
        <v>0</v>
      </c>
      <c r="PP125" s="557">
        <f t="shared" ca="1" si="553"/>
        <v>0</v>
      </c>
      <c r="PQ125" s="557">
        <f t="shared" ca="1" si="553"/>
        <v>0</v>
      </c>
      <c r="PR125" s="557">
        <f t="shared" ca="1" si="553"/>
        <v>0</v>
      </c>
      <c r="PS125" s="557">
        <f t="shared" ca="1" si="553"/>
        <v>0</v>
      </c>
      <c r="PT125" s="557">
        <f t="shared" ca="1" si="553"/>
        <v>0</v>
      </c>
      <c r="PU125" s="557">
        <f t="shared" ca="1" si="554"/>
        <v>0</v>
      </c>
      <c r="PV125" s="557">
        <f t="shared" ca="1" si="554"/>
        <v>0</v>
      </c>
      <c r="PW125" s="557">
        <f t="shared" ca="1" si="554"/>
        <v>0</v>
      </c>
      <c r="PX125" s="557">
        <f t="shared" ca="1" si="554"/>
        <v>0</v>
      </c>
      <c r="PY125" s="557">
        <f t="shared" ca="1" si="554"/>
        <v>0</v>
      </c>
      <c r="PZ125" s="557">
        <f t="shared" ca="1" si="554"/>
        <v>0</v>
      </c>
      <c r="QA125" s="557">
        <f t="shared" ca="1" si="554"/>
        <v>0</v>
      </c>
      <c r="QB125" s="557">
        <f t="shared" ca="1" si="554"/>
        <v>0</v>
      </c>
      <c r="QC125" s="557">
        <f t="shared" ca="1" si="554"/>
        <v>0</v>
      </c>
      <c r="QD125" s="557">
        <f t="shared" ca="1" si="554"/>
        <v>0</v>
      </c>
      <c r="QE125" s="557">
        <f t="shared" ca="1" si="555"/>
        <v>0</v>
      </c>
      <c r="QF125" s="557">
        <f t="shared" ca="1" si="555"/>
        <v>0</v>
      </c>
      <c r="QG125" s="557">
        <f t="shared" ca="1" si="555"/>
        <v>0</v>
      </c>
      <c r="QH125" s="557">
        <f t="shared" ca="1" si="555"/>
        <v>0</v>
      </c>
      <c r="QI125" s="557">
        <f t="shared" ca="1" si="555"/>
        <v>0</v>
      </c>
      <c r="QJ125" s="557">
        <f t="shared" ca="1" si="555"/>
        <v>0</v>
      </c>
      <c r="QK125" s="557">
        <f t="shared" ca="1" si="555"/>
        <v>0</v>
      </c>
      <c r="QL125" s="557">
        <f t="shared" ca="1" si="555"/>
        <v>0</v>
      </c>
      <c r="QM125" s="557">
        <f t="shared" ca="1" si="555"/>
        <v>0</v>
      </c>
      <c r="QN125" s="557">
        <f t="shared" ca="1" si="555"/>
        <v>0</v>
      </c>
      <c r="QO125" s="557">
        <f t="shared" ca="1" si="556"/>
        <v>0</v>
      </c>
      <c r="QP125" s="557">
        <f t="shared" ca="1" si="556"/>
        <v>0</v>
      </c>
      <c r="QQ125" s="557">
        <f t="shared" ca="1" si="556"/>
        <v>0</v>
      </c>
      <c r="QR125" s="557">
        <f t="shared" ca="1" si="556"/>
        <v>0</v>
      </c>
      <c r="QS125" s="557">
        <f t="shared" ca="1" si="556"/>
        <v>0</v>
      </c>
      <c r="QT125" s="557">
        <f t="shared" ca="1" si="556"/>
        <v>0</v>
      </c>
      <c r="QU125" s="557">
        <f t="shared" ca="1" si="556"/>
        <v>0</v>
      </c>
      <c r="QV125" s="557">
        <f t="shared" ca="1" si="556"/>
        <v>0</v>
      </c>
      <c r="QW125" s="557">
        <f t="shared" ca="1" si="556"/>
        <v>0</v>
      </c>
      <c r="QX125" s="557">
        <f t="shared" ca="1" si="556"/>
        <v>0</v>
      </c>
      <c r="QY125" s="557">
        <f t="shared" ca="1" si="557"/>
        <v>0</v>
      </c>
      <c r="QZ125" s="557">
        <f t="shared" ca="1" si="557"/>
        <v>0</v>
      </c>
      <c r="RA125" s="557">
        <f t="shared" ca="1" si="557"/>
        <v>0</v>
      </c>
      <c r="RB125" s="557">
        <f t="shared" ca="1" si="557"/>
        <v>0</v>
      </c>
      <c r="RC125" s="557">
        <f t="shared" ca="1" si="557"/>
        <v>0</v>
      </c>
      <c r="RD125" s="557">
        <f t="shared" ca="1" si="557"/>
        <v>0</v>
      </c>
      <c r="RE125" s="557">
        <f t="shared" ca="1" si="557"/>
        <v>0</v>
      </c>
      <c r="RF125" s="557">
        <f t="shared" ca="1" si="557"/>
        <v>0</v>
      </c>
      <c r="RG125" s="557">
        <f t="shared" ca="1" si="557"/>
        <v>0</v>
      </c>
      <c r="RH125" s="557">
        <f t="shared" ca="1" si="557"/>
        <v>0</v>
      </c>
      <c r="RI125" s="557">
        <f t="shared" ca="1" si="558"/>
        <v>0</v>
      </c>
      <c r="RJ125" s="557">
        <f t="shared" ca="1" si="558"/>
        <v>0</v>
      </c>
      <c r="RK125" s="557">
        <f t="shared" ca="1" si="558"/>
        <v>0</v>
      </c>
      <c r="RL125" s="557">
        <f t="shared" ca="1" si="558"/>
        <v>0</v>
      </c>
      <c r="RM125" s="557">
        <f t="shared" ca="1" si="558"/>
        <v>0</v>
      </c>
      <c r="RN125" s="557">
        <f t="shared" ca="1" si="558"/>
        <v>0</v>
      </c>
      <c r="RO125" s="557">
        <f t="shared" ca="1" si="558"/>
        <v>0</v>
      </c>
      <c r="RP125" s="557">
        <f t="shared" ca="1" si="558"/>
        <v>0</v>
      </c>
      <c r="RQ125" s="557">
        <f t="shared" ca="1" si="558"/>
        <v>0</v>
      </c>
      <c r="RR125" s="557">
        <f t="shared" ca="1" si="558"/>
        <v>0</v>
      </c>
      <c r="RS125" s="557">
        <f t="shared" ca="1" si="559"/>
        <v>0</v>
      </c>
      <c r="RT125" s="557">
        <f t="shared" ca="1" si="559"/>
        <v>0</v>
      </c>
      <c r="RU125" s="557">
        <f t="shared" ca="1" si="559"/>
        <v>0</v>
      </c>
      <c r="RV125" s="557">
        <f t="shared" ca="1" si="559"/>
        <v>0</v>
      </c>
      <c r="RW125" s="557">
        <f t="shared" ca="1" si="559"/>
        <v>0</v>
      </c>
      <c r="RX125" s="557">
        <f t="shared" ca="1" si="559"/>
        <v>0</v>
      </c>
      <c r="RY125" s="557">
        <f t="shared" ca="1" si="559"/>
        <v>0</v>
      </c>
      <c r="RZ125" s="557">
        <f t="shared" ca="1" si="559"/>
        <v>0</v>
      </c>
      <c r="SA125" s="557">
        <f t="shared" ca="1" si="559"/>
        <v>0</v>
      </c>
      <c r="SB125" s="557">
        <f t="shared" ca="1" si="559"/>
        <v>0</v>
      </c>
      <c r="SC125" s="557">
        <f t="shared" ca="1" si="560"/>
        <v>0</v>
      </c>
      <c r="SD125" s="557">
        <f t="shared" ca="1" si="560"/>
        <v>0</v>
      </c>
      <c r="SE125" s="557">
        <f t="shared" ca="1" si="560"/>
        <v>0</v>
      </c>
      <c r="SF125" s="557">
        <f t="shared" ca="1" si="560"/>
        <v>0</v>
      </c>
      <c r="SG125" s="557">
        <f t="shared" ca="1" si="560"/>
        <v>0</v>
      </c>
      <c r="SH125" s="557">
        <f t="shared" ca="1" si="560"/>
        <v>0</v>
      </c>
      <c r="SI125" s="557">
        <f t="shared" ca="1" si="560"/>
        <v>0</v>
      </c>
      <c r="SJ125" s="557">
        <f t="shared" ca="1" si="560"/>
        <v>0</v>
      </c>
      <c r="SK125" s="557">
        <f t="shared" ca="1" si="560"/>
        <v>0</v>
      </c>
      <c r="SL125" s="557">
        <f t="shared" ca="1" si="560"/>
        <v>0</v>
      </c>
      <c r="SM125" s="557">
        <f t="shared" ca="1" si="561"/>
        <v>0</v>
      </c>
      <c r="SN125" s="557">
        <f t="shared" ca="1" si="561"/>
        <v>0</v>
      </c>
      <c r="SO125" s="557">
        <f t="shared" ca="1" si="561"/>
        <v>0</v>
      </c>
      <c r="SP125" s="557">
        <f t="shared" ca="1" si="561"/>
        <v>0</v>
      </c>
      <c r="SQ125" s="557">
        <f t="shared" ca="1" si="561"/>
        <v>0</v>
      </c>
      <c r="SR125" s="557">
        <f t="shared" ca="1" si="561"/>
        <v>0</v>
      </c>
      <c r="SS125" s="557">
        <f t="shared" ca="1" si="561"/>
        <v>0</v>
      </c>
      <c r="ST125" s="557">
        <f t="shared" ca="1" si="561"/>
        <v>0</v>
      </c>
      <c r="SU125" s="557">
        <f t="shared" ca="1" si="561"/>
        <v>0</v>
      </c>
      <c r="SV125" s="557">
        <f t="shared" ca="1" si="561"/>
        <v>0</v>
      </c>
      <c r="SW125" s="557">
        <f t="shared" ca="1" si="562"/>
        <v>0</v>
      </c>
      <c r="SX125" s="557">
        <f t="shared" ca="1" si="562"/>
        <v>0</v>
      </c>
      <c r="SY125" s="557">
        <f t="shared" ca="1" si="562"/>
        <v>0</v>
      </c>
      <c r="SZ125" s="557">
        <f t="shared" ca="1" si="562"/>
        <v>0</v>
      </c>
      <c r="TA125" s="557">
        <f t="shared" ca="1" si="562"/>
        <v>0</v>
      </c>
      <c r="TB125" s="557">
        <f t="shared" ca="1" si="562"/>
        <v>0</v>
      </c>
      <c r="TC125" s="557">
        <f t="shared" ca="1" si="562"/>
        <v>0</v>
      </c>
      <c r="TD125" s="557">
        <f t="shared" ca="1" si="562"/>
        <v>0</v>
      </c>
      <c r="TE125" s="557">
        <f t="shared" ca="1" si="562"/>
        <v>0</v>
      </c>
      <c r="TF125" s="557">
        <f t="shared" ca="1" si="562"/>
        <v>0</v>
      </c>
      <c r="TG125" s="557">
        <f t="shared" ca="1" si="563"/>
        <v>0</v>
      </c>
      <c r="TH125" s="557">
        <f t="shared" ca="1" si="563"/>
        <v>0</v>
      </c>
      <c r="TI125" s="557">
        <f t="shared" ca="1" si="563"/>
        <v>0</v>
      </c>
      <c r="TJ125" s="557">
        <f t="shared" ca="1" si="563"/>
        <v>0</v>
      </c>
      <c r="TK125" s="557">
        <f t="shared" ca="1" si="563"/>
        <v>0</v>
      </c>
      <c r="TL125" s="557">
        <f t="shared" ca="1" si="563"/>
        <v>0</v>
      </c>
      <c r="TM125" s="557">
        <f t="shared" ca="1" si="563"/>
        <v>0</v>
      </c>
      <c r="TN125" s="557">
        <f t="shared" ca="1" si="563"/>
        <v>0</v>
      </c>
      <c r="TO125" s="557">
        <f t="shared" ca="1" si="563"/>
        <v>0</v>
      </c>
      <c r="TP125" s="557">
        <f t="shared" ca="1" si="563"/>
        <v>0</v>
      </c>
      <c r="TQ125" s="557">
        <f t="shared" ca="1" si="564"/>
        <v>0</v>
      </c>
      <c r="TR125" s="557">
        <f t="shared" ca="1" si="564"/>
        <v>0</v>
      </c>
      <c r="TS125" s="557">
        <f t="shared" ca="1" si="564"/>
        <v>0</v>
      </c>
      <c r="TT125" s="557">
        <f t="shared" ca="1" si="564"/>
        <v>0</v>
      </c>
      <c r="TU125" s="557">
        <f t="shared" ca="1" si="564"/>
        <v>0</v>
      </c>
      <c r="TV125" s="557">
        <f t="shared" ca="1" si="564"/>
        <v>0</v>
      </c>
      <c r="TW125" s="557">
        <f t="shared" ca="1" si="564"/>
        <v>0</v>
      </c>
      <c r="TX125" s="557">
        <f t="shared" ca="1" si="564"/>
        <v>0</v>
      </c>
      <c r="TY125" s="557">
        <f t="shared" ca="1" si="564"/>
        <v>0</v>
      </c>
      <c r="TZ125" s="557">
        <f t="shared" ca="1" si="564"/>
        <v>0</v>
      </c>
      <c r="UA125" s="557">
        <f t="shared" ca="1" si="565"/>
        <v>0</v>
      </c>
      <c r="UB125" s="557">
        <f t="shared" ca="1" si="565"/>
        <v>0</v>
      </c>
      <c r="UC125" s="557">
        <f t="shared" ca="1" si="565"/>
        <v>0</v>
      </c>
      <c r="UD125" s="557">
        <f t="shared" ca="1" si="565"/>
        <v>0</v>
      </c>
      <c r="UE125" s="557">
        <f t="shared" ca="1" si="565"/>
        <v>0</v>
      </c>
      <c r="UF125" s="557">
        <f t="shared" ca="1" si="565"/>
        <v>0</v>
      </c>
      <c r="UG125" s="557">
        <f t="shared" ca="1" si="565"/>
        <v>0</v>
      </c>
      <c r="UH125" s="557">
        <f t="shared" ca="1" si="565"/>
        <v>0</v>
      </c>
      <c r="UI125" s="557">
        <f t="shared" ca="1" si="565"/>
        <v>0</v>
      </c>
      <c r="UJ125" s="557">
        <f t="shared" ca="1" si="565"/>
        <v>0</v>
      </c>
      <c r="UK125" s="557">
        <f t="shared" ca="1" si="566"/>
        <v>0</v>
      </c>
      <c r="UL125" s="557">
        <f t="shared" ca="1" si="566"/>
        <v>0</v>
      </c>
      <c r="UM125" s="557">
        <f t="shared" ca="1" si="566"/>
        <v>0</v>
      </c>
      <c r="UN125" s="557">
        <f t="shared" ca="1" si="566"/>
        <v>0</v>
      </c>
      <c r="UO125" s="557">
        <f t="shared" ca="1" si="566"/>
        <v>0</v>
      </c>
      <c r="UP125" s="557">
        <f t="shared" ca="1" si="566"/>
        <v>0</v>
      </c>
      <c r="UQ125" s="557">
        <f t="shared" ca="1" si="566"/>
        <v>0</v>
      </c>
      <c r="UR125" s="557">
        <f t="shared" ca="1" si="566"/>
        <v>0</v>
      </c>
      <c r="US125" s="557">
        <f t="shared" ca="1" si="566"/>
        <v>0</v>
      </c>
      <c r="UT125" s="557">
        <f t="shared" ca="1" si="566"/>
        <v>0</v>
      </c>
      <c r="UU125" s="557">
        <f t="shared" ca="1" si="567"/>
        <v>0</v>
      </c>
      <c r="UV125" s="557">
        <f t="shared" ca="1" si="567"/>
        <v>0</v>
      </c>
      <c r="UW125" s="557">
        <f t="shared" ca="1" si="567"/>
        <v>0</v>
      </c>
      <c r="UX125" s="557">
        <f t="shared" ca="1" si="567"/>
        <v>0</v>
      </c>
      <c r="UY125" s="557">
        <f t="shared" ca="1" si="567"/>
        <v>0</v>
      </c>
      <c r="UZ125" s="557">
        <f t="shared" ca="1" si="567"/>
        <v>0</v>
      </c>
      <c r="VA125" s="557">
        <f t="shared" ca="1" si="567"/>
        <v>0</v>
      </c>
      <c r="VB125" s="557">
        <f t="shared" ca="1" si="567"/>
        <v>0</v>
      </c>
      <c r="VC125" s="557">
        <f t="shared" ca="1" si="567"/>
        <v>0</v>
      </c>
      <c r="VD125" s="557">
        <f t="shared" ca="1" si="567"/>
        <v>0</v>
      </c>
      <c r="VE125" s="557">
        <f t="shared" ca="1" si="568"/>
        <v>0</v>
      </c>
      <c r="VF125" s="557">
        <f t="shared" ca="1" si="568"/>
        <v>0</v>
      </c>
      <c r="VG125" s="557">
        <f t="shared" ca="1" si="568"/>
        <v>0</v>
      </c>
      <c r="VH125" s="557">
        <f t="shared" ca="1" si="568"/>
        <v>0</v>
      </c>
      <c r="VI125" s="557">
        <f t="shared" ca="1" si="568"/>
        <v>0</v>
      </c>
      <c r="VJ125" s="557">
        <f t="shared" ca="1" si="568"/>
        <v>0</v>
      </c>
      <c r="VK125" s="557">
        <f t="shared" ca="1" si="568"/>
        <v>0</v>
      </c>
      <c r="VL125" s="557">
        <f t="shared" ca="1" si="568"/>
        <v>0</v>
      </c>
      <c r="VM125" s="557">
        <f t="shared" ca="1" si="568"/>
        <v>0</v>
      </c>
      <c r="VN125" s="557">
        <f t="shared" ca="1" si="568"/>
        <v>0</v>
      </c>
      <c r="VO125" s="557">
        <f t="shared" ca="1" si="568"/>
        <v>0</v>
      </c>
      <c r="VP125" s="189">
        <f t="shared" ca="1" si="569"/>
        <v>0</v>
      </c>
      <c r="VQ125" s="189">
        <f t="shared" ca="1" si="569"/>
        <v>0</v>
      </c>
      <c r="VR125" s="189">
        <f t="shared" ca="1" si="569"/>
        <v>0</v>
      </c>
      <c r="VS125" s="189">
        <f t="shared" ca="1" si="569"/>
        <v>0</v>
      </c>
      <c r="VT125" s="189">
        <f t="shared" ca="1" si="569"/>
        <v>0</v>
      </c>
      <c r="VU125" s="230">
        <f t="shared" ca="1" si="570"/>
        <v>0</v>
      </c>
      <c r="VV125" s="189">
        <f t="shared" ca="1" si="571"/>
        <v>0</v>
      </c>
      <c r="VW125" s="189">
        <f t="shared" ca="1" si="571"/>
        <v>0</v>
      </c>
      <c r="VX125" s="189">
        <f t="shared" ca="1" si="571"/>
        <v>0</v>
      </c>
      <c r="VY125" s="189">
        <f t="shared" ca="1" si="571"/>
        <v>0</v>
      </c>
      <c r="VZ125" s="189">
        <f t="shared" ca="1" si="571"/>
        <v>0</v>
      </c>
      <c r="WA125" s="230">
        <f t="shared" ca="1" si="572"/>
        <v>0</v>
      </c>
      <c r="WB125" s="231">
        <f t="shared" ca="1" si="573"/>
        <v>0</v>
      </c>
      <c r="WC125" s="231">
        <f t="shared" ca="1" si="573"/>
        <v>0</v>
      </c>
      <c r="WD125" s="231">
        <f t="shared" ca="1" si="573"/>
        <v>0</v>
      </c>
      <c r="WE125" s="231">
        <f t="shared" ca="1" si="573"/>
        <v>0</v>
      </c>
      <c r="WF125" s="544">
        <f t="shared" ca="1" si="574"/>
        <v>0</v>
      </c>
      <c r="WG125" s="231">
        <f t="shared" ca="1" si="575"/>
        <v>0</v>
      </c>
      <c r="WH125" s="231">
        <f t="shared" ca="1" si="575"/>
        <v>0</v>
      </c>
      <c r="WI125" s="231">
        <f t="shared" ca="1" si="575"/>
        <v>0</v>
      </c>
      <c r="WJ125" s="231">
        <f t="shared" ca="1" si="575"/>
        <v>0</v>
      </c>
      <c r="WK125" s="544">
        <f t="shared" ca="1" si="576"/>
        <v>0</v>
      </c>
      <c r="WL125" s="544">
        <f t="shared" ca="1" si="576"/>
        <v>0</v>
      </c>
      <c r="WM125" s="544">
        <f t="shared" ca="1" si="576"/>
        <v>0</v>
      </c>
      <c r="WN125" s="544">
        <f t="shared" ca="1" si="576"/>
        <v>0</v>
      </c>
      <c r="WO125" s="544">
        <f t="shared" ca="1" si="576"/>
        <v>0</v>
      </c>
      <c r="WP125" s="544">
        <f t="shared" ca="1" si="576"/>
        <v>0</v>
      </c>
      <c r="WQ125" s="544">
        <f t="shared" ca="1" si="576"/>
        <v>0</v>
      </c>
      <c r="WR125" s="535" cm="1">
        <f t="array" aca="1" ref="WR125" ca="1">INDEX(WR$13:WR124,$B125+1,1)</f>
        <v>0</v>
      </c>
      <c r="WS125" s="411">
        <f t="shared" ca="1" si="577"/>
        <v>67</v>
      </c>
      <c r="WT125" s="18"/>
      <c r="WU125" s="535" cm="1">
        <f t="array" aca="1" ref="WU125" ca="1">INDEX(WU$13:WU124,$B125+1,1)</f>
        <v>0</v>
      </c>
      <c r="WV125" s="411">
        <f t="shared" si="578"/>
        <v>0</v>
      </c>
      <c r="WW125" s="535" cm="1">
        <f t="array" aca="1" ref="WW125" ca="1">INDEX(WW$13:WW124,$B125+1,1)</f>
        <v>0</v>
      </c>
      <c r="WX125" s="535" t="str" cm="1">
        <f t="array" aca="1" ref="WX125" ca="1">INDEX(WX$13:WX124,$B125+1,1)</f>
        <v>-</v>
      </c>
      <c r="WY125" s="535" t="str" cm="1">
        <f t="array" aca="1" ref="WY125" ca="1">INDEX(WY$13:WY124,$B125+1,1)</f>
        <v>-</v>
      </c>
      <c r="WZ125" s="535" t="str" cm="1">
        <f t="array" aca="1" ref="WZ125" ca="1">INDEX(WZ$13:WZ124,$B125+1,1)</f>
        <v>-</v>
      </c>
      <c r="XA125" s="535" t="str" cm="1">
        <f t="array" aca="1" ref="XA125" ca="1">INDEX(XA$13:XA124,$B125+1,1)</f>
        <v>-</v>
      </c>
      <c r="XB125" s="535" t="str" cm="1">
        <f t="array" aca="1" ref="XB125" ca="1">INDEX(XB$13:XB124,$B125+1,1)</f>
        <v>-</v>
      </c>
      <c r="XC125" s="535" t="str" cm="1">
        <f t="array" aca="1" ref="XC125" ca="1">INDEX(XC$13:XC124,$B125+1,1)</f>
        <v>-</v>
      </c>
      <c r="XD125" s="535" t="str" cm="1">
        <f t="array" aca="1" ref="XD125" ca="1">INDEX(XD$13:XD124,$B125+1,1)</f>
        <v>-</v>
      </c>
      <c r="XE125" s="535" t="str" cm="1">
        <f t="array" aca="1" ref="XE125" ca="1">INDEX(XE$13:XE124,$B125+1,1)</f>
        <v>-</v>
      </c>
      <c r="XF125" s="535" t="str" cm="1">
        <f t="array" aca="1" ref="XF125" ca="1">INDEX(XF$13:XF124,$B125+1,1)</f>
        <v>-</v>
      </c>
      <c r="XG125" s="535" t="str" cm="1">
        <f t="array" aca="1" ref="XG125" ca="1">INDEX(XG$13:XG124,$B125+1,1)</f>
        <v>-</v>
      </c>
      <c r="XH125" s="535" t="str" cm="1">
        <f t="array" aca="1" ref="XH125" ca="1">INDEX(XH$13:XH124,$B125+1,1)</f>
        <v>-</v>
      </c>
      <c r="XI125" s="535" t="str" cm="1">
        <f t="array" aca="1" ref="XI125" ca="1">INDEX(XI$13:XI124,$B125+1,1)</f>
        <v>-</v>
      </c>
      <c r="XJ125" s="535" t="str" cm="1">
        <f t="array" aca="1" ref="XJ125" ca="1">INDEX(XJ$13:XJ124,$B125+1,1)</f>
        <v>-</v>
      </c>
      <c r="XK125" s="535" t="str" cm="1">
        <f t="array" aca="1" ref="XK125" ca="1">INDEX(XK$13:XK124,$B125+1,1)</f>
        <v>-</v>
      </c>
      <c r="XL125" s="535" t="str" cm="1">
        <f t="array" aca="1" ref="XL125" ca="1">INDEX(XL$13:XL124,$B125+1,1)</f>
        <v>-</v>
      </c>
      <c r="XM125" s="535" t="str" cm="1">
        <f t="array" aca="1" ref="XM125" ca="1">INDEX(XM$13:XM124,$B125+1,1)</f>
        <v>-</v>
      </c>
      <c r="XN125" s="18"/>
      <c r="XO125" s="411" t="b">
        <f t="shared" ca="1" si="579"/>
        <v>0</v>
      </c>
      <c r="XP125" s="535" t="str" cm="1">
        <f t="array" aca="1" ref="XP125" ca="1">INDEX(XP$13:XP124,$B125+1,1)</f>
        <v>-</v>
      </c>
      <c r="XQ125" s="535" t="str" cm="1">
        <f t="array" aca="1" ref="XQ125" ca="1">INDEX(XQ$13:XQ124,$B125+1,1)</f>
        <v>-</v>
      </c>
      <c r="XR125" s="535" t="str" cm="1">
        <f t="array" aca="1" ref="XR125" ca="1">INDEX(XR$13:XR124,$B125+1,1)</f>
        <v>-</v>
      </c>
      <c r="XS125" s="535" t="str" cm="1">
        <f t="array" aca="1" ref="XS125" ca="1">INDEX(XS$13:XS124,$B125+1,1)</f>
        <v>-</v>
      </c>
      <c r="XT125" s="535" t="str" cm="1">
        <f t="array" aca="1" ref="XT125" ca="1">INDEX(XT$13:XT124,$B125+1,1)</f>
        <v>-</v>
      </c>
      <c r="XU125" s="535" t="str" cm="1">
        <f t="array" aca="1" ref="XU125" ca="1">INDEX(XU$13:XU124,$B125+1,1)</f>
        <v>-</v>
      </c>
      <c r="XV125" s="411" t="str">
        <f t="shared" ca="1" si="580"/>
        <v>-</v>
      </c>
      <c r="XW125" s="535" t="str" cm="1">
        <f t="array" aca="1" ref="XW125" ca="1">INDEX(XW$13:XW124,$B125+1,1)</f>
        <v>-</v>
      </c>
      <c r="XX125" s="535" t="str" cm="1">
        <f t="array" aca="1" ref="XX125" ca="1">INDEX(XX$13:XX124,$B125+1,1)</f>
        <v>-</v>
      </c>
      <c r="XY125" s="535" t="str" cm="1">
        <f t="array" aca="1" ref="XY125" ca="1">INDEX(XY$13:XY124,$B125+1,1)</f>
        <v>-</v>
      </c>
      <c r="XZ125" s="535" t="str" cm="1">
        <f t="array" aca="1" ref="XZ125" ca="1">INDEX(XZ$13:XZ124,$B125+1,1)</f>
        <v>-</v>
      </c>
      <c r="YA125" s="535" t="str" cm="1">
        <f t="array" aca="1" ref="YA125" ca="1">INDEX(YA$13:YA124,$B125+1,1)</f>
        <v>-</v>
      </c>
      <c r="YB125" s="545" cm="1">
        <f t="array" aca="1" ref="YB125" ca="1">INDEX(i.AgeJ,$AD125,1)</f>
        <v>0</v>
      </c>
      <c r="YC125" s="535" t="str" cm="1">
        <f t="array" aca="1" ref="YC125" ca="1">INDEX(YC$13:YC124,$B125+1,1)</f>
        <v>-</v>
      </c>
      <c r="YD125" s="411" t="str">
        <f t="shared" si="581"/>
        <v>-</v>
      </c>
      <c r="YE125" s="411" t="str">
        <f t="shared" si="581"/>
        <v>-</v>
      </c>
      <c r="YF125" s="535" t="str" cm="1">
        <f t="array" aca="1" ref="YF125" ca="1">INDEX(YF$13:YF124,$B125+1,1)</f>
        <v>-</v>
      </c>
      <c r="YG125" s="535" t="str" cm="1">
        <f t="array" aca="1" ref="YG125" ca="1">INDEX(YG$13:YG124,$B125+1,1)</f>
        <v>-</v>
      </c>
      <c r="YH125" s="535" t="str" cm="1">
        <f t="array" aca="1" ref="YH125" ca="1">INDEX(YH$13:YH124,$B125+1,1)</f>
        <v>-</v>
      </c>
      <c r="YI125" s="535" t="str" cm="1">
        <f t="array" aca="1" ref="YI125" ca="1">INDEX(YI$13:YI124,$B125+1,1)</f>
        <v>-</v>
      </c>
      <c r="YJ125" s="535" t="str" cm="1">
        <f t="array" aca="1" ref="YJ125" ca="1">INDEX(YJ$13:YJ124,$B125+1,1)</f>
        <v>-</v>
      </c>
      <c r="YK125" s="535" t="b" cm="1">
        <f t="array" aca="1" ref="YK125" ca="1">INDEX(YK$13:YK124,$B125+1,1)</f>
        <v>1</v>
      </c>
      <c r="YL125" s="535" t="str" cm="1">
        <f t="array" aca="1" ref="YL125" ca="1">INDEX(YL$13:YL124,$B125+1,1)</f>
        <v>-</v>
      </c>
      <c r="YM125" s="535" cm="1">
        <f t="array" aca="1" ref="YM125" ca="1">INDEX(YM$13:YM124,$B125+1,1)</f>
        <v>0</v>
      </c>
      <c r="YN125" s="535" cm="1">
        <f t="array" aca="1" ref="YN125" ca="1">INDEX(YN$13:YN124,$B125+1,1)</f>
        <v>0</v>
      </c>
      <c r="YO125" s="535" cm="1">
        <f t="array" aca="1" ref="YO125" ca="1">INDEX(YO$13:YO124,$B125+1,1)</f>
        <v>0</v>
      </c>
      <c r="YP125" s="18"/>
      <c r="YQ125" s="411">
        <f t="shared" si="582"/>
        <v>50</v>
      </c>
      <c r="YR125" s="411">
        <f t="shared" si="582"/>
        <v>50</v>
      </c>
      <c r="YS125" s="411">
        <f t="shared" si="582"/>
        <v>50</v>
      </c>
      <c r="YT125" s="411">
        <f t="shared" si="582"/>
        <v>50</v>
      </c>
      <c r="YU125" s="535" cm="1">
        <f t="array" aca="1" ref="YU125" ca="1">INDEX(YU$13:YU124,$B125+1,1)</f>
        <v>1</v>
      </c>
      <c r="YV125" s="535" cm="1">
        <f t="array" aca="1" ref="YV125" ca="1">INDEX(YV$13:YV124,$B125+1,1)</f>
        <v>1</v>
      </c>
      <c r="YW125" s="535" cm="1">
        <f t="array" aca="1" ref="YW125" ca="1">INDEX(YW$13:YW124,$B125+1,1)</f>
        <v>1</v>
      </c>
      <c r="YX125" s="535" cm="1">
        <f t="array" aca="1" ref="YX125" ca="1">INDEX(YX$13:YX124,$B125+1,1)</f>
        <v>1</v>
      </c>
      <c r="YY125" s="535" t="str" cm="1">
        <f t="array" aca="1" ref="YY125" ca="1">INDEX(YY$13:YY124,$B125+1,1)</f>
        <v>-</v>
      </c>
      <c r="YZ125" s="535" t="str" cm="1">
        <f t="array" aca="1" ref="YZ125" ca="1">INDEX(YZ$13:YZ124,$B125+1,1)</f>
        <v>-</v>
      </c>
      <c r="ZA125" s="535" t="str" cm="1">
        <f t="array" aca="1" ref="ZA125" ca="1">INDEX(ZA$13:ZA124,$B125+1,1)</f>
        <v>-</v>
      </c>
      <c r="ZB125" s="535" t="str" cm="1">
        <f t="array" aca="1" ref="ZB125" ca="1">INDEX(ZB$13:ZB124,$B125+1,1)</f>
        <v>-</v>
      </c>
      <c r="ZC125" s="535" t="str" cm="1">
        <f t="array" aca="1" ref="ZC125" ca="1">INDEX(ZC$13:ZC124,$B125+1,1)</f>
        <v>-</v>
      </c>
      <c r="ZD125" s="18"/>
      <c r="ZE125" s="411">
        <f t="shared" ca="1" si="583"/>
        <v>1</v>
      </c>
      <c r="ZF125" s="18"/>
      <c r="ZG125" s="669" t="b">
        <f t="shared" ca="1" si="584"/>
        <v>1</v>
      </c>
      <c r="ZH125" s="535" t="b" cm="1">
        <f t="array" aca="1" ref="ZH125" ca="1">INDEX(ZH$13:ZH124,$B125+1,1)</f>
        <v>0</v>
      </c>
      <c r="ZI125" s="22" t="b">
        <v>1</v>
      </c>
      <c r="ZJ125" s="411" t="b">
        <f t="shared" ref="ZJ125:ZJ144" ca="1" si="615">ZH125</f>
        <v>0</v>
      </c>
      <c r="ZK125" s="535" t="b" cm="1">
        <f t="array" aca="1" ref="ZK125" ca="1">INDEX(ZK$13:ZK124,$B125+1,1)</f>
        <v>1</v>
      </c>
      <c r="ZL125" s="22" t="s">
        <v>30</v>
      </c>
      <c r="ZM125" s="547" t="str" cm="1">
        <f t="array" aca="1" ref="ZM125" ca="1">IF(ZH125&lt;&gt;TRUE,"-",VALUE(IFERROR(VALUE($K125),0) &amp; _xlfn.SWITCH($CD125,"-",4,$CD125) &amp; $L125 &amp; $T125 &amp; "00" &amp; $N125 &amp; $AK125 &amp; $R125 &amp; _xlfn.SWITCH($AM125,3,1,$AM125) &amp; _xlfn.SWITCH($M125,4,0,$M125) &amp; $AD125 &amp; IF(MOD($H125-2,ZM$6)&gt;=ZM$7,"",TEXT(INT(MOD($H125-2,ZM$6)/2)+1,"00"))))</f>
        <v>-</v>
      </c>
      <c r="ZN125" s="662" cm="1">
        <f t="array" aca="1" ref="ZN125" ca="1">IF(ZI125&lt;&gt;TRUE,"-",VALUE(IFERROR(VALUE($K125),0) &amp; _xlfn.SWITCH($CD125,"-",4,$CD125) &amp; $L125 &amp; $T125 &amp; "00" &amp; $N125 &amp; $AK125 &amp; $R125 &amp; _xlfn.SWITCH($AM125,3,1,$AM125) &amp; _xlfn.SWITCH($M125,4,0,$M125) &amp; $AD125 &amp; IF(MOD($H125-1,ZN$6)&gt;=ZN$7,"",TEXT(INT(MOD($H125-1,ZN$6)/2)+1,"00"))))</f>
        <v>14220032120601</v>
      </c>
      <c r="ZO125" s="543">
        <f t="shared" ca="1" si="585"/>
        <v>652</v>
      </c>
      <c r="ZP125" s="543">
        <f t="shared" ca="1" si="585"/>
        <v>686</v>
      </c>
      <c r="ZQ125" s="543">
        <f t="shared" ca="1" si="585"/>
        <v>721</v>
      </c>
      <c r="ZR125" s="459">
        <f t="shared" ca="1" si="586"/>
        <v>469</v>
      </c>
      <c r="ZS125" s="459">
        <f t="shared" ca="1" si="586"/>
        <v>504</v>
      </c>
      <c r="ZT125" s="459">
        <f t="shared" ca="1" si="586"/>
        <v>539</v>
      </c>
      <c r="ZU125" s="459">
        <f t="shared" ca="1" si="587"/>
        <v>385</v>
      </c>
      <c r="ZV125" s="459">
        <f t="shared" ca="1" si="587"/>
        <v>420</v>
      </c>
      <c r="ZW125" s="459">
        <f t="shared" ca="1" si="587"/>
        <v>455</v>
      </c>
      <c r="ZX125" s="535" t="str" cm="1">
        <f t="array" aca="1" ref="ZX125" ca="1">INDEX(ZX$13:ZX124,$B125+1,1)</f>
        <v>-</v>
      </c>
      <c r="ZY125" s="535" t="str" cm="1">
        <f t="array" aca="1" ref="ZY125" ca="1">INDEX(ZY$13:ZY124,$B125+1,1)</f>
        <v>-</v>
      </c>
      <c r="ZZ125" s="535" t="str" cm="1">
        <f t="array" aca="1" ref="ZZ125" ca="1">INDEX(ZZ$13:ZZ124,$B125+1,1)</f>
        <v>-</v>
      </c>
      <c r="AAA125" s="535" t="str" cm="1">
        <f t="array" aca="1" ref="AAA125" ca="1">INDEX(AAA$13:AAA124,$B125+1,1)</f>
        <v>-</v>
      </c>
      <c r="AAB125" s="535" t="str" cm="1">
        <f t="array" aca="1" ref="AAB125" ca="1">INDEX(AAB$13:AAB124,$B125+1,1)</f>
        <v>-</v>
      </c>
      <c r="AAC125" s="535" t="str" cm="1">
        <f t="array" aca="1" ref="AAC125" ca="1">INDEX(AAC$13:AAC124,$B125+1,1)</f>
        <v>-</v>
      </c>
      <c r="AAD125" s="535" t="str" cm="1">
        <f t="array" aca="1" ref="AAD125" ca="1">INDEX(AAD$13:AAD124,$B125+1,1)</f>
        <v>-</v>
      </c>
      <c r="AAE125" s="535" t="str" cm="1">
        <f t="array" aca="1" ref="AAE125" ca="1">INDEX(AAE$13:AAE124,$B125+1,1)</f>
        <v>-</v>
      </c>
      <c r="AAF125" s="535" t="str" cm="1">
        <f t="array" aca="1" ref="AAF125" ca="1">INDEX(AAF$13:AAF124,$B125+1,1)</f>
        <v>-</v>
      </c>
      <c r="AAG125" s="535" t="str" cm="1">
        <f t="array" aca="1" ref="AAG125" ca="1">INDEX(AAG$13:AAG124,$B125+1,1)</f>
        <v>-</v>
      </c>
      <c r="AAH125" s="535" t="str" cm="1">
        <f t="array" aca="1" ref="AAH125" ca="1">INDEX(AAH$13:AAH124,$B125+1,1)</f>
        <v>-</v>
      </c>
      <c r="AAI125" s="535" t="str" cm="1">
        <f t="array" aca="1" ref="AAI125" ca="1">INDEX(AAI$13:AAI124,$B125+1,1)</f>
        <v>-</v>
      </c>
      <c r="AAJ125" s="22">
        <v>3</v>
      </c>
      <c r="AAK125" s="22">
        <v>3</v>
      </c>
      <c r="AAL125" s="22" cm="1">
        <f t="array" aca="1" ref="AAL125" ca="1">INDEX(AAL$13:AAL124,$B125+1,1)</f>
        <v>0</v>
      </c>
      <c r="AAM125" s="22">
        <v>1</v>
      </c>
      <c r="AAN125" s="22">
        <v>-1</v>
      </c>
      <c r="AAO125" s="535" t="str" cm="1">
        <f t="array" aca="1" ref="AAO125" ca="1">INDEX(AAO$13:AAO124,$B125+1,1)</f>
        <v>-</v>
      </c>
      <c r="AAP125" s="535" t="str" cm="1">
        <f t="array" aca="1" ref="AAP125" ca="1">INDEX(AAP$13:AAP124,$B125+1,1)</f>
        <v>-</v>
      </c>
      <c r="AAQ125" s="535" t="str" cm="1">
        <f t="array" aca="1" ref="AAQ125" ca="1">INDEX(AAQ$13:AAQ124,$B125+1,1)</f>
        <v>-</v>
      </c>
      <c r="AAR125" s="520">
        <f ca="1">AAL125</f>
        <v>0</v>
      </c>
      <c r="AAS125" s="520">
        <f t="shared" ref="AAS125" si="616">AAM125</f>
        <v>1</v>
      </c>
      <c r="AAT125" s="520">
        <f t="shared" ref="AAT125" si="617">AAN125</f>
        <v>-1</v>
      </c>
      <c r="AAU125" s="535" t="str" cm="1">
        <f t="array" aca="1" ref="AAU125" ca="1">INDEX(AAU$13:AAU124,$B125+1,1)</f>
        <v>-</v>
      </c>
      <c r="AAV125" s="535" cm="1">
        <f t="array" aca="1" ref="AAV125" ca="1">INDEX(AAV$13:AAV124,$B125+1,1)</f>
        <v>1</v>
      </c>
      <c r="AAW125" s="535" cm="1">
        <f t="array" aca="1" ref="AAW125" ca="1">INDEX(AAW$13:AAW124,$B125+1,1)</f>
        <v>1</v>
      </c>
      <c r="AAX125" s="666" t="b">
        <f ca="1">IF(OR($AAJ125=1,MOD($H125,21)&gt;AAX$6),"-",FALSE)</f>
        <v>0</v>
      </c>
      <c r="AAY125" s="666" t="b">
        <f ca="1">IF(OR($AAJ125=1,MOD($H125,21)&gt;AAY$6),"-",FALSE)</f>
        <v>0</v>
      </c>
      <c r="AAZ125" s="666" t="b">
        <f ca="1">IF(OR($AAJ125=1,MOD($H125,21)&gt;AAZ$6),"-",FALSE)</f>
        <v>0</v>
      </c>
      <c r="ABA125" s="666" t="b">
        <f ca="1">IF(OR($AAJ125=1,MOD($H125,21)&gt;ABA$6),"-",FALSE)</f>
        <v>0</v>
      </c>
      <c r="ABB125" s="667">
        <f t="shared" ca="1" si="588"/>
        <v>0.9</v>
      </c>
      <c r="ABC125" s="668">
        <f t="shared" ca="1" si="589"/>
        <v>0.66</v>
      </c>
      <c r="ABD125" s="669" t="b">
        <f t="shared" ca="1" si="590"/>
        <v>1</v>
      </c>
      <c r="ABE125" s="716">
        <f t="shared" ca="1" si="591"/>
        <v>999</v>
      </c>
      <c r="ABF125" s="191" t="b">
        <f>ABF124</f>
        <v>0</v>
      </c>
      <c r="ABG125" s="715">
        <f t="shared" ca="1" si="592"/>
        <v>0.5</v>
      </c>
      <c r="ABH125" s="717">
        <f ca="1">IF(OR($AAJ125=1,MOD($H125,21)&gt;ABH$6),"-",0)</f>
        <v>0</v>
      </c>
      <c r="ABI125" s="717">
        <f ca="1">IF(OR($AAJ125=1,MOD($H125,21)&gt;ABI$6),"-",0)</f>
        <v>0</v>
      </c>
      <c r="ABJ125" s="670">
        <f t="shared" ca="1" si="593"/>
        <v>999999</v>
      </c>
      <c r="ABK125" s="18"/>
      <c r="ABL125" s="545" t="str">
        <f t="shared" ca="1" si="594"/>
        <v>-</v>
      </c>
      <c r="ABM125" s="545" t="str">
        <f t="shared" ca="1" si="594"/>
        <v>-</v>
      </c>
      <c r="ABN125" s="545" t="str">
        <f t="shared" ca="1" si="594"/>
        <v>-</v>
      </c>
      <c r="ABO125" s="545" t="str">
        <f t="shared" ca="1" si="594"/>
        <v>-</v>
      </c>
      <c r="ABP125" s="545" t="str">
        <f t="shared" ca="1" si="594"/>
        <v>-</v>
      </c>
      <c r="ABQ125" s="545" t="str">
        <f t="shared" ca="1" si="594"/>
        <v>-</v>
      </c>
      <c r="ABR125" s="545" t="str">
        <f t="shared" ca="1" si="594"/>
        <v>-</v>
      </c>
      <c r="ABS125" s="545" t="str">
        <f t="shared" ca="1" si="594"/>
        <v>-</v>
      </c>
      <c r="ABT125" s="545" t="str">
        <f t="shared" ca="1" si="594"/>
        <v>-</v>
      </c>
      <c r="ABU125" s="545" t="str">
        <f t="shared" ca="1" si="594"/>
        <v>-</v>
      </c>
      <c r="ABV125" s="545" t="str">
        <f t="shared" ca="1" si="595"/>
        <v>-</v>
      </c>
      <c r="ABW125" s="545" t="str">
        <f t="shared" ca="1" si="595"/>
        <v>-</v>
      </c>
      <c r="ABX125" s="545" t="str">
        <f t="shared" ca="1" si="595"/>
        <v>-</v>
      </c>
      <c r="ABY125" s="545" t="str">
        <f t="shared" ca="1" si="595"/>
        <v>-</v>
      </c>
      <c r="ABZ125" s="545" t="str">
        <f t="shared" ca="1" si="595"/>
        <v>-</v>
      </c>
      <c r="ACA125" s="545" t="str">
        <f t="shared" ca="1" si="595"/>
        <v>-</v>
      </c>
      <c r="ACB125" s="545" t="str">
        <f t="shared" ca="1" si="595"/>
        <v>-</v>
      </c>
      <c r="ACC125" s="545" t="b">
        <f t="shared" ca="1" si="595"/>
        <v>1</v>
      </c>
      <c r="ACD125" s="545" t="str">
        <f t="shared" ca="1" si="595"/>
        <v>-</v>
      </c>
      <c r="ACE125" s="545" t="str">
        <f t="shared" ca="1" si="595"/>
        <v>-</v>
      </c>
      <c r="ACF125" s="545" t="str">
        <f t="shared" ca="1" si="596"/>
        <v>-</v>
      </c>
      <c r="ACG125" s="545" t="str">
        <f t="shared" ca="1" si="596"/>
        <v>-</v>
      </c>
      <c r="ACH125" s="545" t="str">
        <f t="shared" ca="1" si="596"/>
        <v>-</v>
      </c>
      <c r="ACI125" s="545" t="str">
        <f t="shared" ca="1" si="596"/>
        <v>-</v>
      </c>
      <c r="ACJ125" s="545" t="str">
        <f t="shared" ca="1" si="596"/>
        <v>-</v>
      </c>
      <c r="ACK125" s="545" t="str">
        <f t="shared" ca="1" si="596"/>
        <v>-</v>
      </c>
      <c r="ACL125" s="545" t="str">
        <f t="shared" ca="1" si="596"/>
        <v>-</v>
      </c>
      <c r="ACM125" s="545" t="str">
        <f t="shared" ca="1" si="596"/>
        <v>-</v>
      </c>
      <c r="ACN125" s="545" t="str">
        <f t="shared" ca="1" si="596"/>
        <v>-</v>
      </c>
      <c r="ACO125" s="545" t="str">
        <f t="shared" ca="1" si="596"/>
        <v>-</v>
      </c>
      <c r="ACP125" s="545" t="str">
        <f t="shared" ca="1" si="597"/>
        <v>-</v>
      </c>
      <c r="ACQ125" s="545" t="str">
        <f t="shared" ca="1" si="597"/>
        <v>-</v>
      </c>
      <c r="ACR125" s="545" t="str">
        <f t="shared" ca="1" si="597"/>
        <v>-</v>
      </c>
      <c r="ACS125" s="545" t="str">
        <f t="shared" ca="1" si="597"/>
        <v>-</v>
      </c>
      <c r="ACT125" s="545" t="str">
        <f t="shared" ca="1" si="597"/>
        <v>-</v>
      </c>
      <c r="ACU125" s="545" t="b">
        <f t="shared" ca="1" si="597"/>
        <v>1</v>
      </c>
      <c r="ACV125" s="545" t="str">
        <f t="shared" ca="1" si="597"/>
        <v>-</v>
      </c>
      <c r="ACW125" s="545" t="str">
        <f t="shared" ca="1" si="597"/>
        <v>-</v>
      </c>
      <c r="ACX125" s="545" t="str">
        <f t="shared" ca="1" si="597"/>
        <v>-</v>
      </c>
      <c r="ACY125" s="545" t="str">
        <f t="shared" ca="1" si="597"/>
        <v>-</v>
      </c>
      <c r="ACZ125" s="545" t="str">
        <f t="shared" ca="1" si="598"/>
        <v>-</v>
      </c>
      <c r="ADA125" s="545" t="str">
        <f t="shared" ca="1" si="598"/>
        <v>-</v>
      </c>
      <c r="ADB125" s="545" t="str">
        <f t="shared" ca="1" si="598"/>
        <v>-</v>
      </c>
      <c r="ADC125" s="545" t="str">
        <f t="shared" ca="1" si="598"/>
        <v>-</v>
      </c>
      <c r="ADD125" s="545" t="str">
        <f t="shared" ca="1" si="598"/>
        <v>-</v>
      </c>
      <c r="ADE125" s="545" t="str">
        <f t="shared" ca="1" si="598"/>
        <v>-</v>
      </c>
      <c r="ADF125" s="545" t="str">
        <f t="shared" ca="1" si="598"/>
        <v>-</v>
      </c>
      <c r="ADG125" s="545" t="str">
        <f t="shared" ca="1" si="598"/>
        <v>-</v>
      </c>
      <c r="ADH125" s="545" t="str">
        <f t="shared" ca="1" si="598"/>
        <v>-</v>
      </c>
      <c r="ADI125" s="545" t="str">
        <f t="shared" ca="1" si="598"/>
        <v>-</v>
      </c>
      <c r="ADJ125" s="545" t="str">
        <f t="shared" ca="1" si="599"/>
        <v>-</v>
      </c>
      <c r="ADK125" s="545" t="str">
        <f t="shared" ca="1" si="599"/>
        <v>-</v>
      </c>
      <c r="ADL125" s="545" t="str">
        <f t="shared" ca="1" si="599"/>
        <v>-</v>
      </c>
      <c r="ADM125" s="545" t="b">
        <f t="shared" ca="1" si="599"/>
        <v>1</v>
      </c>
      <c r="ADN125" s="545" t="str">
        <f t="shared" ca="1" si="599"/>
        <v>-</v>
      </c>
      <c r="ADO125" s="545" t="str">
        <f t="shared" ca="1" si="599"/>
        <v>-</v>
      </c>
      <c r="ADP125" s="545" t="str">
        <f t="shared" ca="1" si="599"/>
        <v>-</v>
      </c>
      <c r="ADQ125" s="545" t="str">
        <f t="shared" ca="1" si="599"/>
        <v>-</v>
      </c>
      <c r="ADR125" s="545" t="str">
        <f t="shared" ca="1" si="599"/>
        <v>-</v>
      </c>
      <c r="ADS125" s="545" t="str">
        <f t="shared" ca="1" si="599"/>
        <v>-</v>
      </c>
      <c r="ADT125" s="545" t="str">
        <f t="shared" ca="1" si="600"/>
        <v>-</v>
      </c>
      <c r="ADU125" s="545" t="str">
        <f t="shared" ca="1" si="600"/>
        <v>-</v>
      </c>
      <c r="ADV125" s="545" t="str">
        <f t="shared" ca="1" si="600"/>
        <v>-</v>
      </c>
      <c r="ADW125" s="545" t="str">
        <f t="shared" ca="1" si="600"/>
        <v>-</v>
      </c>
      <c r="ADX125" s="545" t="str">
        <f t="shared" ca="1" si="600"/>
        <v>-</v>
      </c>
      <c r="ADY125" s="545" t="str">
        <f t="shared" ca="1" si="600"/>
        <v>-</v>
      </c>
      <c r="ADZ125" s="545" t="str">
        <f t="shared" ca="1" si="600"/>
        <v>-</v>
      </c>
      <c r="AEA125" s="545" t="str">
        <f t="shared" ca="1" si="600"/>
        <v>-</v>
      </c>
      <c r="AEB125" s="545" t="str">
        <f t="shared" ca="1" si="600"/>
        <v>-</v>
      </c>
      <c r="AEC125" s="545" t="str">
        <f t="shared" ca="1" si="600"/>
        <v>-</v>
      </c>
      <c r="AED125" s="545" t="str">
        <f t="shared" ca="1" si="601"/>
        <v>-</v>
      </c>
      <c r="AEE125" s="545" t="b">
        <f t="shared" ca="1" si="601"/>
        <v>1</v>
      </c>
      <c r="AEF125" s="545" t="str">
        <f t="shared" ca="1" si="601"/>
        <v>-</v>
      </c>
      <c r="AEG125" s="545" t="str">
        <f t="shared" ca="1" si="601"/>
        <v>-</v>
      </c>
      <c r="AEH125" s="545" t="str">
        <f t="shared" ca="1" si="601"/>
        <v>-</v>
      </c>
      <c r="AEI125" s="545" t="str">
        <f t="shared" ca="1" si="601"/>
        <v>-</v>
      </c>
      <c r="AEJ125" s="545" t="str">
        <f t="shared" ca="1" si="601"/>
        <v>-</v>
      </c>
      <c r="AEK125" s="545" t="str">
        <f t="shared" ca="1" si="601"/>
        <v>-</v>
      </c>
      <c r="AEL125" s="545" t="str">
        <f t="shared" ca="1" si="601"/>
        <v>-</v>
      </c>
      <c r="AEM125" s="545" t="str">
        <f t="shared" ca="1" si="601"/>
        <v>-</v>
      </c>
      <c r="AEN125" s="545" t="str">
        <f t="shared" ca="1" si="602"/>
        <v>-</v>
      </c>
      <c r="AEO125" s="545" t="str">
        <f t="shared" ca="1" si="602"/>
        <v>-</v>
      </c>
      <c r="AEP125" s="545" t="str">
        <f t="shared" ca="1" si="602"/>
        <v>-</v>
      </c>
      <c r="AEQ125" s="545" t="str">
        <f t="shared" ca="1" si="602"/>
        <v>-</v>
      </c>
      <c r="AER125" s="545" t="str">
        <f t="shared" ca="1" si="602"/>
        <v>-</v>
      </c>
      <c r="AES125" s="545" t="str">
        <f t="shared" ca="1" si="602"/>
        <v>-</v>
      </c>
      <c r="AET125" s="545" t="str">
        <f t="shared" ca="1" si="602"/>
        <v>-</v>
      </c>
      <c r="AEU125" s="545" t="str">
        <f t="shared" ca="1" si="602"/>
        <v>-</v>
      </c>
      <c r="AEV125" s="545" t="str">
        <f t="shared" ca="1" si="602"/>
        <v>-</v>
      </c>
      <c r="AEW125" s="545" t="b">
        <f t="shared" ca="1" si="602"/>
        <v>1</v>
      </c>
      <c r="AEX125" s="535" cm="1">
        <f t="array" aca="1" ref="AEX125" ca="1">INDEX(AEX$13:AEX124,$B125+1,1)</f>
        <v>0</v>
      </c>
      <c r="AEY125" s="483">
        <v>0</v>
      </c>
    </row>
    <row r="126" spans="1:831" outlineLevel="2">
      <c r="A126" s="18">
        <f t="shared" si="221"/>
        <v>113</v>
      </c>
      <c r="B126" s="657">
        <f ca="1">OFFSET($A126,-2,0)</f>
        <v>111</v>
      </c>
      <c r="C126" s="458">
        <f t="shared" ca="1" si="488"/>
        <v>2200</v>
      </c>
      <c r="D126" s="119" t="str">
        <f t="shared" ca="1" si="489"/>
        <v>GSW</v>
      </c>
      <c r="E126" t="b">
        <v>1</v>
      </c>
      <c r="F126" t="b">
        <v>0</v>
      </c>
      <c r="G126" t="b">
        <f t="shared" si="490"/>
        <v>1</v>
      </c>
      <c r="H126" s="191">
        <f t="shared" ref="H126:H147" ca="1" si="618">OFFSET(H126,-1,0)+1</f>
        <v>2</v>
      </c>
      <c r="I126" s="535" cm="1">
        <f t="array" aca="1" ref="I126" ca="1">INDEX(I$13:I125,$B126+1,1)</f>
        <v>1</v>
      </c>
      <c r="J126" s="535" cm="1">
        <f t="array" aca="1" ref="J126" ca="1">INDEX(J$13:J125,$B126+1,1)</f>
        <v>0</v>
      </c>
      <c r="K126" s="535" cm="1">
        <f t="array" aca="1" ref="K126" ca="1">INDEX(K$13:K125,$B126+1,1)</f>
        <v>1</v>
      </c>
      <c r="L126" s="535" cm="1">
        <f t="array" aca="1" ref="L126" ca="1">INDEX(L$13:L125,$B126+1,1)</f>
        <v>2</v>
      </c>
      <c r="M126" s="535" cm="1">
        <f t="array" aca="1" ref="M126" ca="1">INDEX(M$13:M125,$B126+1,1)</f>
        <v>0</v>
      </c>
      <c r="N126" s="535" cm="1">
        <f t="array" aca="1" ref="N126" ca="1">INDEX(N$13:N125,$B126+1,1)</f>
        <v>3</v>
      </c>
      <c r="O126" s="535" cm="1">
        <f t="array" aca="1" ref="O126" ca="1">INDEX(O$13:O125,$B126+1,1)</f>
        <v>2</v>
      </c>
      <c r="P126" s="535" cm="1">
        <f t="array" aca="1" ref="P126" ca="1">INDEX(P$13:P125,$B126+1,1)</f>
        <v>0</v>
      </c>
      <c r="Q126" s="535" cm="1">
        <f t="array" aca="1" ref="Q126" ca="1">INDEX(Q$13:Q125,$B126+1,1)</f>
        <v>1</v>
      </c>
      <c r="R126" s="535" cm="1">
        <f t="array" aca="1" ref="R126" ca="1">INDEX(R$13:R125,$B126+1,1)</f>
        <v>1</v>
      </c>
      <c r="S126" s="535" cm="1">
        <f t="array" aca="1" ref="S126" ca="1">INDEX(S$13:S125,$B126+1,1)</f>
        <v>1</v>
      </c>
      <c r="T126" s="411">
        <f t="shared" ca="1" si="603"/>
        <v>2</v>
      </c>
      <c r="U126" s="411">
        <f t="shared" ca="1" si="603"/>
        <v>2</v>
      </c>
      <c r="V126" s="411">
        <f t="shared" ca="1" si="604"/>
        <v>2</v>
      </c>
      <c r="W126" s="777" t="b">
        <f t="shared" ca="1" si="605"/>
        <v>1</v>
      </c>
      <c r="X126" s="777" t="b">
        <f t="shared" ca="1" si="605"/>
        <v>1</v>
      </c>
      <c r="Y126" s="777" t="b">
        <f t="shared" ca="1" si="605"/>
        <v>1</v>
      </c>
      <c r="Z126" s="796" t="b" cm="1">
        <f t="array" aca="1" ref="Z126" ca="1">INDEX(Z$13:Z125,$B126+1,1)</f>
        <v>0</v>
      </c>
      <c r="AA126" s="411">
        <f t="shared" ca="1" si="606"/>
        <v>6</v>
      </c>
      <c r="AB126" s="411">
        <f t="shared" ca="1" si="607"/>
        <v>6</v>
      </c>
      <c r="AC126" s="535" cm="1">
        <f t="array" aca="1" ref="AC126" ca="1">INDEX(AC$13:AC125,$B126+1,1)</f>
        <v>6</v>
      </c>
      <c r="AD126" s="535" cm="1">
        <f t="array" aca="1" ref="AD126" ca="1">INDEX(AD$13:AD125,$B126+1,1)</f>
        <v>6</v>
      </c>
      <c r="AE126" s="535" cm="1">
        <f t="array" aca="1" ref="AE126" ca="1">INDEX(AE$13:AE125,$B126+1,1)</f>
        <v>0</v>
      </c>
      <c r="AF126" s="535" cm="1">
        <f t="array" aca="1" ref="AF126" ca="1">INDEX(AF$13:AF125,$B126+1,1)</f>
        <v>0</v>
      </c>
      <c r="AG126" s="535" cm="1">
        <f t="array" aca="1" ref="AG126" ca="1">INDEX(AG$13:AG125,$B126+1,1)</f>
        <v>0</v>
      </c>
      <c r="AH126" s="535" cm="1">
        <f t="array" aca="1" ref="AH126" ca="1">INDEX(AH$13:AH125,$B126+1,1)</f>
        <v>0</v>
      </c>
      <c r="AI126" s="87">
        <f t="shared" ca="1" si="608"/>
        <v>2</v>
      </c>
      <c r="AJ126" s="87">
        <f ca="1">INDEX(CHOOSE($N126,DataAutumn!i.AdultDrys,DataWinter!i.AdultDrys,DataSpring!i.AdultDrys),1,$T126)</f>
        <v>1</v>
      </c>
      <c r="AK126" s="535" cm="1">
        <f t="array" aca="1" ref="AK126" ca="1">INDEX(AK$13:AK125,$B126+1,1)</f>
        <v>2</v>
      </c>
      <c r="AL126" s="535" cm="1">
        <f t="array" aca="1" ref="AL126" ca="1">INDEX(AL$13:AL125,$B126+1,1)</f>
        <v>0</v>
      </c>
      <c r="AM126" s="535" cm="1">
        <f t="array" aca="1" ref="AM126" ca="1">INDEX(AM$13:AM125,$B126+1,1)</f>
        <v>2</v>
      </c>
      <c r="AN126" s="111"/>
      <c r="AO126" s="111"/>
      <c r="AP126" s="111"/>
      <c r="AQ126" s="111"/>
      <c r="AR126" s="111"/>
      <c r="AS126" s="111"/>
      <c r="AT126" s="111"/>
      <c r="AU126" s="111"/>
      <c r="AV126" s="111"/>
      <c r="AW126" s="111"/>
      <c r="AX126" s="111"/>
      <c r="AY126" s="111"/>
      <c r="AZ126" s="111"/>
      <c r="BA126" s="312" t="str">
        <f t="shared" ca="1" si="494"/>
        <v xml:space="preserve">FS_Opt_Tem 00002 SE GSW Past     MFM     TOLSpr Scan2 GFS RR+01% GP100% WP100% MP100% (PT_F33N11L11)      </v>
      </c>
      <c r="BB126" s="8" t="str">
        <f ca="1">IF(COUNTIF($BA$13:$BA126,$BA126)=1,"-","Dup")</f>
        <v>-</v>
      </c>
      <c r="BC126" s="18"/>
      <c r="BD126" s="535" t="b" cm="1">
        <f t="array" aca="1" ref="BD126" ca="1">INDEX(BD$13:BD125,$B126+1,1)</f>
        <v>0</v>
      </c>
      <c r="BE126" s="535" t="b" cm="1">
        <f t="array" aca="1" ref="BE126" ca="1">INDEX(BE$13:BE125,$B126+1,1)</f>
        <v>0</v>
      </c>
      <c r="BF126" s="535" t="b" cm="1">
        <f t="array" aca="1" ref="BF126" ca="1">INDEX(BF$13:BF125,$B126+1,1)</f>
        <v>0</v>
      </c>
      <c r="BG126" s="535" t="b" cm="1">
        <f t="array" aca="1" ref="BG126" ca="1">INDEX(BG$13:BG125,$B126+1,1)</f>
        <v>0</v>
      </c>
      <c r="BH126" s="535" t="b" cm="1">
        <f t="array" aca="1" ref="BH126" ca="1">INDEX(BH$13:BH125,$B126+1,1)</f>
        <v>0</v>
      </c>
      <c r="BI126" s="535" t="b" cm="1">
        <f t="array" aca="1" ref="BI126" ca="1">INDEX(BI$13:BI125,$B126+1,1)</f>
        <v>0</v>
      </c>
      <c r="BJ126" s="535" t="b" cm="1">
        <f t="array" aca="1" ref="BJ126" ca="1">INDEX(BJ$13:BJ125,$B126+1,1)</f>
        <v>0</v>
      </c>
      <c r="BK126" s="535" t="b" cm="1">
        <f t="array" aca="1" ref="BK126" ca="1">INDEX(BK$13:BK125,$B126+1,1)</f>
        <v>0</v>
      </c>
      <c r="BL126" s="535" t="b" cm="1">
        <f t="array" aca="1" ref="BL126" ca="1">INDEX(BL$13:BL125,$B126+1,1)</f>
        <v>0</v>
      </c>
      <c r="BM126" s="18"/>
      <c r="BN126" s="411" t="b">
        <f t="shared" ca="1" si="495"/>
        <v>1</v>
      </c>
      <c r="BO126" s="411" t="str">
        <f t="shared" ca="1" si="495"/>
        <v>-</v>
      </c>
      <c r="BP126" s="411" t="b">
        <f t="shared" ca="1" si="495"/>
        <v>0</v>
      </c>
      <c r="BQ126" s="411" t="str">
        <f t="shared" ca="1" si="495"/>
        <v>-</v>
      </c>
      <c r="BR126" s="411" t="str">
        <f t="shared" ca="1" si="495"/>
        <v>-</v>
      </c>
      <c r="BS126" s="411" t="str">
        <f t="shared" ca="1" si="495"/>
        <v>-</v>
      </c>
      <c r="BT126" s="411" t="str">
        <f t="shared" ca="1" si="495"/>
        <v>-</v>
      </c>
      <c r="BU126" s="411" t="str">
        <f t="shared" ca="1" si="495"/>
        <v>-</v>
      </c>
      <c r="BV126" s="411" t="str">
        <f t="shared" ca="1" si="495"/>
        <v>-</v>
      </c>
      <c r="BW126" s="411" t="str">
        <f t="shared" ca="1" si="495"/>
        <v>-</v>
      </c>
      <c r="BX126" s="411" t="str">
        <f t="shared" ca="1" si="495"/>
        <v>-</v>
      </c>
      <c r="BY126" s="411" t="str">
        <f t="shared" ca="1" si="495"/>
        <v>-</v>
      </c>
      <c r="BZ126" s="411" t="b">
        <f t="shared" ca="1" si="495"/>
        <v>0</v>
      </c>
      <c r="CA126" s="87">
        <f t="shared" ca="1" si="495"/>
        <v>0</v>
      </c>
      <c r="CB126" s="535" t="str" cm="1">
        <f t="array" aca="1" ref="CB126" ca="1">INDEX(CB$13:CB125,$B126+1,1)</f>
        <v>-</v>
      </c>
      <c r="CC126" s="535" t="str" cm="1">
        <f t="array" aca="1" ref="CC126" ca="1">INDEX(CC$13:CC125,$B126+1,1)</f>
        <v>-</v>
      </c>
      <c r="CD126" s="535" t="str" cm="1">
        <f t="array" aca="1" ref="CD126" ca="1">INDEX(CD$13:CD125,$B126+1,1)</f>
        <v>-</v>
      </c>
      <c r="CE126" s="535" t="b" cm="1">
        <f t="array" aca="1" ref="CE126" ca="1">INDEX(CE$13:CE125,$B126+1,1)</f>
        <v>1</v>
      </c>
      <c r="CF126" s="18"/>
      <c r="CG126" s="535" t="str" cm="1">
        <f t="array" aca="1" ref="CG126" ca="1">INDEX(CG$13:CG125,$B126+1,1)</f>
        <v>-</v>
      </c>
      <c r="CH126" s="411" t="str">
        <f t="shared" ca="1" si="496"/>
        <v>-</v>
      </c>
      <c r="CI126" s="411">
        <f t="shared" ca="1" si="497"/>
        <v>1</v>
      </c>
      <c r="CJ126" s="411">
        <f t="shared" ca="1" si="497"/>
        <v>1</v>
      </c>
      <c r="CK126" s="535" t="str" cm="1">
        <f t="array" aca="1" ref="CK126" ca="1">INDEX(CK$13:CK125,$B126+1,1)</f>
        <v>-</v>
      </c>
      <c r="CL126" s="535" t="str" cm="1">
        <f t="array" aca="1" ref="CL126" ca="1">INDEX(CL$13:CL125,$B126+1,1)</f>
        <v>-</v>
      </c>
      <c r="CM126" s="535" t="str" cm="1">
        <f t="array" aca="1" ref="CM126" ca="1">INDEX(CM$13:CM125,$B126+1,1)</f>
        <v>-</v>
      </c>
      <c r="CN126" s="411" t="str">
        <f t="shared" ca="1" si="498"/>
        <v>-</v>
      </c>
      <c r="CO126" s="411">
        <f t="shared" ca="1" si="499"/>
        <v>1</v>
      </c>
      <c r="CP126" s="411">
        <f t="shared" ca="1" si="499"/>
        <v>1</v>
      </c>
      <c r="CQ126" s="535" t="str" cm="1">
        <f t="array" aca="1" ref="CQ126" ca="1">INDEX(CQ$13:CQ125,$B126+1,1)</f>
        <v>-</v>
      </c>
      <c r="CR126" s="411" t="str">
        <f t="shared" ca="1" si="500"/>
        <v>-</v>
      </c>
      <c r="CS126" s="411">
        <f t="shared" ca="1" si="501"/>
        <v>1</v>
      </c>
      <c r="CT126" s="535" t="str" cm="1">
        <f t="array" aca="1" ref="CT126" ca="1">INDEX(CT$13:CT125,$B126+1,1)</f>
        <v>-</v>
      </c>
      <c r="CU126" s="535" t="str" cm="1">
        <f t="array" aca="1" ref="CU126" ca="1">INDEX(CU$13:CU125,$B126+1,1)</f>
        <v>-</v>
      </c>
      <c r="CV126" s="411">
        <f t="shared" ca="1" si="502"/>
        <v>1</v>
      </c>
      <c r="CW126" s="535" t="str" cm="1">
        <f t="array" aca="1" ref="CW126" ca="1">INDEX(CW$13:CW125,$B126+1,1)</f>
        <v>-</v>
      </c>
      <c r="CX126" s="411" t="str">
        <f t="shared" ca="1" si="503"/>
        <v>-</v>
      </c>
      <c r="CY126" s="411">
        <f t="shared" ca="1" si="504"/>
        <v>1</v>
      </c>
      <c r="CZ126" s="411">
        <f t="shared" ca="1" si="504"/>
        <v>1</v>
      </c>
      <c r="DA126" s="535" cm="1">
        <f t="array" aca="1" ref="DA126" ca="1">INDEX(DA$13:DA125,$B126+1,1)</f>
        <v>720</v>
      </c>
      <c r="DB126" s="535" cm="1">
        <f t="array" aca="1" ref="DB126" ca="1">INDEX(DB$13:DB125,$B126+1,1)</f>
        <v>720</v>
      </c>
      <c r="DC126" s="18"/>
      <c r="DD126" s="535" t="str" cm="1">
        <f t="array" aca="1" ref="DD126" ca="1">INDEX(DD$13:DD125,$B126+1,1)</f>
        <v>-</v>
      </c>
      <c r="DE126" s="535" t="str" cm="1">
        <f t="array" aca="1" ref="DE126" ca="1">INDEX(DE$13:DE125,$B126+1,1)</f>
        <v>-</v>
      </c>
      <c r="DF126" s="535" t="str" cm="1">
        <f t="array" aca="1" ref="DF126" ca="1">INDEX(DF$13:DF125,$B126+1,1)</f>
        <v>-</v>
      </c>
      <c r="DG126" s="535" t="str" cm="1">
        <f t="array" aca="1" ref="DG126" ca="1">INDEX(DG$13:DG125,$B126+1,1)</f>
        <v>-</v>
      </c>
      <c r="DH126" s="804" cm="1">
        <f t="array" aca="1" ref="DH126" ca="1">VALUE(IFERROR(VALUE($K126),0) &amp; _xlfn.SWITCH($CD126,"-",4,$CD126) &amp; $L126 &amp; $T126 &amp; "00" &amp; $N126 &amp; $AK126 &amp; $R126 &amp; _xlfn.SWITCH($AM126,3,1,$AM126) &amp; _xlfn.SWITCH($M126,4,0,$M126) &amp; _xlfn.SWITCH($AD126,6,1,$AD126))</f>
        <v>142200321201</v>
      </c>
      <c r="DI126" s="535" cm="1">
        <f t="array" aca="1" ref="DI126" ca="1">INDEX(DI$13:DI125,$B126+1,1)</f>
        <v>1</v>
      </c>
      <c r="DJ126" s="535" cm="1">
        <f t="array" aca="1" ref="DJ126" ca="1">INDEX(DJ$13:DJ125,$B126+1,1)</f>
        <v>1</v>
      </c>
      <c r="DK126" s="411">
        <f t="shared" ca="1" si="505"/>
        <v>1</v>
      </c>
      <c r="DL126" s="411">
        <f t="shared" ca="1" si="505"/>
        <v>60</v>
      </c>
      <c r="DM126" s="411" t="str">
        <f t="shared" ca="1" si="505"/>
        <v>-</v>
      </c>
      <c r="DN126" s="411" t="str">
        <f t="shared" ca="1" si="505"/>
        <v>-</v>
      </c>
      <c r="DO126" s="411" t="str">
        <f t="shared" ca="1" si="505"/>
        <v>-</v>
      </c>
      <c r="DP126" s="411" t="str">
        <f t="shared" ca="1" si="505"/>
        <v>-</v>
      </c>
      <c r="DQ126" s="411" t="b">
        <f t="shared" ca="1" si="506"/>
        <v>0</v>
      </c>
      <c r="DR126" s="411" t="str">
        <f t="shared" ca="1" si="507"/>
        <v>-</v>
      </c>
      <c r="DS126" s="411" t="str">
        <f t="shared" ca="1" si="507"/>
        <v>-</v>
      </c>
      <c r="DT126" s="411" t="str">
        <f t="shared" ca="1" si="507"/>
        <v>-</v>
      </c>
      <c r="DU126" s="411" t="str">
        <f t="shared" ca="1" si="507"/>
        <v>-</v>
      </c>
      <c r="DV126" s="411">
        <f t="shared" ca="1" si="507"/>
        <v>500</v>
      </c>
      <c r="DW126" s="411">
        <f t="shared" ca="1" si="507"/>
        <v>500</v>
      </c>
      <c r="DX126" s="411" t="str">
        <f t="shared" ca="1" si="507"/>
        <v>-</v>
      </c>
      <c r="DY126" s="411" t="str">
        <f t="shared" ca="1" si="507"/>
        <v>-</v>
      </c>
      <c r="DZ126" s="411" t="str">
        <f t="shared" ca="1" si="507"/>
        <v>-</v>
      </c>
      <c r="EA126" s="411" t="str">
        <f t="shared" ca="1" si="507"/>
        <v>-</v>
      </c>
      <c r="EB126" s="411" t="str">
        <f t="shared" ca="1" si="507"/>
        <v>-</v>
      </c>
      <c r="EC126" s="535" cm="1">
        <f t="array" aca="1" ref="EC126" ca="1">INDEX(EC$13:EC125,$B126+1,1)</f>
        <v>0</v>
      </c>
      <c r="ED126" s="535" cm="1">
        <f t="array" aca="1" ref="ED126" ca="1">INDEX(ED$13:ED125,$B126+1,1)</f>
        <v>999999</v>
      </c>
      <c r="EE126" s="535" cm="1">
        <f t="array" aca="1" ref="EE126" ca="1">INDEX(EE$13:EE125,$B126+1,1)</f>
        <v>999999</v>
      </c>
      <c r="EF126" s="535" cm="1">
        <f t="array" aca="1" ref="EF126" ca="1">INDEX(EF$13:EF125,$B126+1,1)</f>
        <v>999999</v>
      </c>
      <c r="EG126" s="535" cm="1">
        <f t="array" aca="1" ref="EG126" ca="1">INDEX(EG$13:EG125,$B126+1,1)</f>
        <v>999999</v>
      </c>
      <c r="EH126" s="535" cm="1">
        <f t="array" aca="1" ref="EH126" ca="1">INDEX(EH$13:EH125,$B126+1,1)</f>
        <v>999999</v>
      </c>
      <c r="EI126" s="535" cm="1">
        <f t="array" aca="1" ref="EI126" ca="1">INDEX(EI$13:EI125,$B126+1,1)</f>
        <v>999999</v>
      </c>
      <c r="EJ126" s="535" cm="1">
        <f t="array" aca="1" ref="EJ126" ca="1">INDEX(EJ$13:EJ125,$B126+1,1)</f>
        <v>999999</v>
      </c>
      <c r="EK126" s="535" cm="1">
        <f t="array" aca="1" ref="EK126" ca="1">INDEX(EK$13:EK125,$B126+1,1)</f>
        <v>999999</v>
      </c>
      <c r="EL126" s="535" cm="1">
        <f t="array" aca="1" ref="EL126" ca="1">INDEX(EL$13:EL125,$B126+1,1)</f>
        <v>999999</v>
      </c>
      <c r="EM126" s="535" cm="1">
        <f t="array" aca="1" ref="EM126" ca="1">INDEX(EM$13:EM125,$B126+1,1)</f>
        <v>999999</v>
      </c>
      <c r="EN126" s="535" cm="1">
        <f t="array" aca="1" ref="EN126" ca="1">INDEX(EN$13:EN125,$B126+1,1)</f>
        <v>999999</v>
      </c>
      <c r="EO126" s="535" cm="1">
        <f t="array" aca="1" ref="EO126" ca="1">INDEX(EO$13:EO125,$B126+1,1)</f>
        <v>999999</v>
      </c>
      <c r="EP126" s="782">
        <f t="shared" ca="1" si="508"/>
        <v>0</v>
      </c>
      <c r="EQ126" s="782">
        <f t="shared" ca="1" si="508"/>
        <v>0</v>
      </c>
      <c r="ER126" s="782">
        <f t="shared" ca="1" si="508"/>
        <v>999999</v>
      </c>
      <c r="ES126" s="800" t="str">
        <f t="shared" ca="1" si="609"/>
        <v>-</v>
      </c>
      <c r="ET126" s="800" t="str">
        <f t="shared" ca="1" si="509"/>
        <v>-</v>
      </c>
      <c r="EU126" s="801" t="str">
        <f t="shared" ca="1" si="510"/>
        <v>-</v>
      </c>
      <c r="EV126" s="802" t="str">
        <f t="shared" ca="1" si="610"/>
        <v>-</v>
      </c>
      <c r="EW126" s="781">
        <f t="shared" ca="1" si="511"/>
        <v>999999</v>
      </c>
      <c r="EX126" s="779">
        <f t="shared" ca="1" si="611"/>
        <v>999999</v>
      </c>
      <c r="EY126" s="780">
        <f t="shared" ca="1" si="612"/>
        <v>999999</v>
      </c>
      <c r="EZ126" s="545" cm="1">
        <f t="array" aca="1" ref="EZ126" ca="1">INDEX(i.ELMated,$AB126+1,1)</f>
        <v>0</v>
      </c>
      <c r="FA126" s="630" cm="1">
        <f t="array" aca="1" ref="FA126" ca="1">INDEX(i.ELMatedEst,$AA126+1,$T126)</f>
        <v>0</v>
      </c>
      <c r="FB126" s="535" t="str" cm="1">
        <f t="array" aca="1" ref="FB126" ca="1">INDEX(FB$13:FB125,$B126+1,1)</f>
        <v>-</v>
      </c>
      <c r="FC126" s="535" t="str" cm="1">
        <f t="array" aca="1" ref="FC126" ca="1">INDEX(FC$13:FC125,$B126+1,1)</f>
        <v>-</v>
      </c>
      <c r="FD126" s="664">
        <f t="shared" ca="1" si="512"/>
        <v>0</v>
      </c>
      <c r="FE126" s="666">
        <f t="shared" ca="1" si="513"/>
        <v>5.0000000000000001E-3</v>
      </c>
      <c r="FF126" s="191">
        <f t="shared" ca="1" si="613"/>
        <v>0.95</v>
      </c>
      <c r="FG126" s="667">
        <f t="shared" ca="1" si="514"/>
        <v>0.12</v>
      </c>
      <c r="FH126" s="667">
        <f ca="1">INDEX(CHOOSE($N126,DataAutumn!i.EL_PropnSold,DataWinter!i.EL_PropnSold,DataSpring!i.EL_PropnSold),$AI126,$T126)*INDEX(i.ELMatedEst,$AB126+1,$T126)*i.dAdultRR_ELPropSold
+INDEX(i.dryman,($AJ126-1)*4+$AI126,FH$7)</f>
        <v>0</v>
      </c>
      <c r="FI126" s="667">
        <f ca="1">INDEX(CHOOSE($N126,DataAutumn!i.EL_PropnSold,DataWinter!i.EL_PropnSold,DataSpring!i.EL_PropnSold),$AI126,$T126)*INDEX(i.ELMatedEst,$AB126+1,$T126)*i.dAdultRR_ELPropSold
+INDEX(i.dryman,($AJ126-1)*4+$AI126,FI$7)</f>
        <v>3.125E-2</v>
      </c>
      <c r="FJ126" s="667">
        <f ca="1">INDEX(CHOOSE($N126,DataAutumn!i.EL_PropnSold,DataWinter!i.EL_PropnSold,DataSpring!i.EL_PropnSold),$AI126,$T126)*INDEX(i.ELMatedEst,$AB126+1,$T126)*i.dAdultRR_ELPropSold
+INDEX(i.dryman,($AJ126-1)*4+$AI126,FJ$7)</f>
        <v>3.125E-2</v>
      </c>
      <c r="FK126" s="667">
        <f ca="1">INDEX(CHOOSE($N126,DataAutumn!i.EL_PropnSold,DataWinter!i.EL_PropnSold,DataSpring!i.EL_PropnSold),$AI126,$T126)*INDEX(i.ELMatedEst,$AB126+1,$T126)*i.dAdultRR_ELPropSold
+INDEX(i.dryman,($AJ126-1)*4+$AI126,FK$7)</f>
        <v>3.125E-2</v>
      </c>
      <c r="FL126" s="668">
        <f ca="1">INDEX(CHOOSE($N126,DataAutumn!i.EL_PropnSold,DataWinter!i.EL_PropnSold,DataSpring!i.EL_PropnSold),$AI126,$T126)*INDEX(i.ELMatedEst,$AB126+1,$T126)*i.dAdultLSurv_ELPropSold</f>
        <v>0</v>
      </c>
      <c r="FM126" s="666" t="b">
        <f t="shared" ca="1" si="515"/>
        <v>0</v>
      </c>
      <c r="FN126" s="666" t="b">
        <f t="shared" ca="1" si="515"/>
        <v>0</v>
      </c>
      <c r="FO126" s="716" t="b">
        <f t="shared" ca="1" si="516"/>
        <v>1</v>
      </c>
      <c r="FP126" s="666" t="b">
        <f t="shared" ca="1" si="515"/>
        <v>0</v>
      </c>
      <c r="FQ126" s="668">
        <f t="shared" ca="1" si="517"/>
        <v>1</v>
      </c>
      <c r="FR126" s="669">
        <f t="shared" ca="1" si="518"/>
        <v>0</v>
      </c>
      <c r="FS126" s="670" t="b">
        <f t="shared" ca="1" si="519"/>
        <v>0</v>
      </c>
      <c r="FT126" s="665" t="b">
        <f t="shared" ca="1" si="520"/>
        <v>0</v>
      </c>
      <c r="FU126" s="411" t="b">
        <f t="shared" ca="1" si="520"/>
        <v>0</v>
      </c>
      <c r="FV126" s="411" t="b">
        <f t="shared" ca="1" si="520"/>
        <v>1</v>
      </c>
      <c r="FW126" s="87">
        <f t="shared" ca="1" si="521"/>
        <v>2</v>
      </c>
      <c r="FX126" s="87">
        <f t="shared" ca="1" si="521"/>
        <v>2</v>
      </c>
      <c r="FY126" s="411">
        <f t="shared" ca="1" si="522"/>
        <v>1</v>
      </c>
      <c r="FZ126" s="411">
        <f t="shared" ca="1" si="523"/>
        <v>1</v>
      </c>
      <c r="GA126" s="411">
        <f t="shared" ca="1" si="523"/>
        <v>1</v>
      </c>
      <c r="GB126" s="411">
        <f t="shared" ca="1" si="524"/>
        <v>1</v>
      </c>
      <c r="GC126" s="411">
        <f t="shared" ca="1" si="525"/>
        <v>0.35</v>
      </c>
      <c r="GD126" s="411" t="b">
        <f t="shared" ca="1" si="525"/>
        <v>1</v>
      </c>
      <c r="GE126" s="411" t="b">
        <f t="shared" ca="1" si="525"/>
        <v>0</v>
      </c>
      <c r="GF126" s="411" t="b">
        <f t="shared" ca="1" si="525"/>
        <v>0</v>
      </c>
      <c r="GG126" s="411" t="b">
        <f t="shared" ca="1" si="525"/>
        <v>0</v>
      </c>
      <c r="GH126" s="87">
        <f t="shared" ca="1" si="526"/>
        <v>1</v>
      </c>
      <c r="GI126" s="87">
        <f t="shared" ca="1" si="526"/>
        <v>1</v>
      </c>
      <c r="GJ126" s="87">
        <f t="shared" ca="1" si="526"/>
        <v>1</v>
      </c>
      <c r="GK126" s="87">
        <f t="shared" ca="1" si="526"/>
        <v>1</v>
      </c>
      <c r="GL126" s="87">
        <f t="shared" ca="1" si="526"/>
        <v>1</v>
      </c>
      <c r="GM126" s="87">
        <f t="shared" ca="1" si="526"/>
        <v>1</v>
      </c>
      <c r="GN126" s="87">
        <f t="shared" ca="1" si="526"/>
        <v>1</v>
      </c>
      <c r="GO126" s="87">
        <f t="shared" ca="1" si="526"/>
        <v>1</v>
      </c>
      <c r="GP126" s="535" cm="1">
        <f t="array" aca="1" ref="GP126" ca="1">INDEX(GP$13:GP125,$B126+1,1)</f>
        <v>0</v>
      </c>
      <c r="GQ126" s="535" cm="1">
        <f t="array" aca="1" ref="GQ126" ca="1">INDEX(GQ$13:GQ125,$B126+1,1)</f>
        <v>0</v>
      </c>
      <c r="GR126" s="535" cm="1">
        <f t="array" aca="1" ref="GR126" ca="1">INDEX(GR$13:GR125,$B126+1,1)</f>
        <v>0</v>
      </c>
      <c r="GS126" s="535" cm="1">
        <f t="array" aca="1" ref="GS126" ca="1">INDEX(GS$13:GS125,$B126+1,1)</f>
        <v>0</v>
      </c>
      <c r="GT126" s="411" cm="1">
        <f t="array" aca="1" ref="GT126" ca="1">INDEX(i.dse_type,1,$L126)</f>
        <v>0</v>
      </c>
      <c r="GU126" s="535" t="str" cm="1">
        <f t="array" aca="1" ref="GU126" ca="1">INDEX(GU$13:GU125,$B126+1,1)</f>
        <v>-</v>
      </c>
      <c r="GV126" s="535" t="str" cm="1">
        <f t="array" aca="1" ref="GV126" ca="1">INDEX(GV$13:GV125,$B126+1,1)</f>
        <v>-</v>
      </c>
      <c r="GW126" s="535" t="str" cm="1">
        <f t="array" aca="1" ref="GW126" ca="1">INDEX(GW$13:GW125,$B126+1,1)</f>
        <v>-</v>
      </c>
      <c r="GX126" s="18"/>
      <c r="GY126" s="535" t="str" cm="1">
        <f t="array" aca="1" ref="GY126" ca="1">INDEX(GY$13:GY125,$B126+1,1)</f>
        <v>-</v>
      </c>
      <c r="GZ126" s="535" t="str" cm="1">
        <f t="array" aca="1" ref="GZ126" ca="1">INDEX(GZ$13:GZ125,$B126+1,1)</f>
        <v>-</v>
      </c>
      <c r="HA126" s="535" t="str" cm="1">
        <f t="array" aca="1" ref="HA126" ca="1">INDEX(HA$13:HA125,$B126+1,1)</f>
        <v>-</v>
      </c>
      <c r="HB126" s="411" t="str">
        <f t="shared" si="527"/>
        <v>-</v>
      </c>
      <c r="HC126" s="535" t="str" cm="1">
        <f t="array" aca="1" ref="HC126" ca="1">INDEX(HC$13:HC125,$B126+1,1)</f>
        <v>-</v>
      </c>
      <c r="HD126" s="535" cm="1">
        <f t="array" aca="1" ref="HD126" ca="1">INDEX(HD$13:HD125,$B126+1,1)</f>
        <v>1</v>
      </c>
      <c r="HE126" s="535" cm="1">
        <f t="array" aca="1" ref="HE126" ca="1">INDEX(HE$13:HE125,$B126+1,1)</f>
        <v>1</v>
      </c>
      <c r="HF126" s="535" t="str" cm="1">
        <f t="array" aca="1" ref="HF126" ca="1">INDEX(HF$13:HF125,$B126+1,1)</f>
        <v>-</v>
      </c>
      <c r="HG126" s="535" t="str" cm="1">
        <f t="array" aca="1" ref="HG126" ca="1">INDEX(HG$13:HG125,$B126+1,1)</f>
        <v>-</v>
      </c>
      <c r="HH126" s="535" t="str" cm="1">
        <f t="array" aca="1" ref="HH126" ca="1">INDEX(HH$13:HH125,$B126+1,1)</f>
        <v>-</v>
      </c>
      <c r="HI126" s="535" t="str" cm="1">
        <f t="array" aca="1" ref="HI126" ca="1">INDEX(HI$13:HI125,$B126+1,1)</f>
        <v>-</v>
      </c>
      <c r="HJ126" s="535" t="str" cm="1">
        <f t="array" aca="1" ref="HJ126" ca="1">INDEX(HJ$13:HJ125,$B126+1,1)</f>
        <v>-</v>
      </c>
      <c r="HK126" s="535" t="str" cm="1">
        <f t="array" aca="1" ref="HK126" ca="1">INDEX(HK$13:HK125,$B126+1,1)</f>
        <v>-</v>
      </c>
      <c r="HL126" s="535" t="str" cm="1">
        <f t="array" aca="1" ref="HL126" ca="1">INDEX(HL$13:HL125,$B126+1,1)</f>
        <v>-</v>
      </c>
      <c r="HM126" s="535" t="str" cm="1">
        <f t="array" aca="1" ref="HM126" ca="1">INDEX(HM$13:HM125,$B126+1,1)</f>
        <v>-</v>
      </c>
      <c r="HN126" s="535" t="str" cm="1">
        <f t="array" aca="1" ref="HN126" ca="1">INDEX(HN$13:HN125,$B126+1,1)</f>
        <v>-</v>
      </c>
      <c r="HO126" s="535" t="str" cm="1">
        <f t="array" aca="1" ref="HO126" ca="1">INDEX(HO$13:HO125,$B126+1,1)</f>
        <v>-</v>
      </c>
      <c r="HP126" s="535" t="str" cm="1">
        <f t="array" aca="1" ref="HP126" ca="1">INDEX(HP$13:HP125,$B126+1,1)</f>
        <v>-</v>
      </c>
      <c r="HQ126" s="535" t="str" cm="1">
        <f t="array" aca="1" ref="HQ126" ca="1">INDEX(HQ$13:HQ125,$B126+1,1)</f>
        <v>-</v>
      </c>
      <c r="HR126" s="535" t="str" cm="1">
        <f t="array" aca="1" ref="HR126" ca="1">INDEX(HR$13:HR125,$B126+1,1)</f>
        <v>-</v>
      </c>
      <c r="HS126" s="535" t="str" cm="1">
        <f t="array" aca="1" ref="HS126" ca="1">INDEX(HS$13:HS125,$B126+1,1)</f>
        <v>-</v>
      </c>
      <c r="HT126" s="535" t="str" cm="1">
        <f t="array" aca="1" ref="HT126" ca="1">INDEX(HT$13:HT125,$B126+1,1)</f>
        <v>-</v>
      </c>
      <c r="HU126" s="535" t="str" cm="1">
        <f t="array" aca="1" ref="HU126" ca="1">INDEX(HU$13:HU125,$B126+1,1)</f>
        <v>-</v>
      </c>
      <c r="HV126" s="535" t="str" cm="1">
        <f t="array" aca="1" ref="HV126" ca="1">INDEX(HV$13:HV125,$B126+1,1)</f>
        <v>-</v>
      </c>
      <c r="HW126" s="535" t="str" cm="1">
        <f t="array" aca="1" ref="HW126" ca="1">INDEX(HW$13:HW125,$B126+1,1)</f>
        <v>-</v>
      </c>
      <c r="HX126" s="535" t="str" cm="1">
        <f t="array" aca="1" ref="HX126" ca="1">INDEX(HX$13:HX125,$B126+1,1)</f>
        <v>-</v>
      </c>
      <c r="HY126" s="535" t="str" cm="1">
        <f t="array" aca="1" ref="HY126" ca="1">INDEX(HY$13:HY125,$B126+1,1)</f>
        <v>-</v>
      </c>
      <c r="HZ126" s="535" t="str" cm="1">
        <f t="array" aca="1" ref="HZ126" ca="1">INDEX(HZ$13:HZ125,$B126+1,1)</f>
        <v>-</v>
      </c>
      <c r="IA126" s="411">
        <f t="shared" si="528"/>
        <v>0</v>
      </c>
      <c r="IB126" s="535" t="str" cm="1">
        <f t="array" aca="1" ref="IB126" ca="1">INDEX(IB$13:IB125,$B126+1,1)</f>
        <v>-</v>
      </c>
      <c r="IC126" s="535" cm="1">
        <f t="array" aca="1" ref="IC126" ca="1">INDEX(IC$13:IC125,$B126+1,1)</f>
        <v>1</v>
      </c>
      <c r="ID126" s="535" cm="1">
        <f t="array" aca="1" ref="ID126" ca="1">INDEX(ID$13:ID125,$B126+1,1)</f>
        <v>0</v>
      </c>
      <c r="IE126" s="411">
        <f t="shared" si="529"/>
        <v>0</v>
      </c>
      <c r="IF126" s="535" cm="1">
        <f t="array" aca="1" ref="IF126" ca="1">INDEX(IF$13:IF125,$B126+1,1)</f>
        <v>0</v>
      </c>
      <c r="IG126" s="411">
        <f t="shared" si="530"/>
        <v>0</v>
      </c>
      <c r="IH126" s="411">
        <f t="shared" si="530"/>
        <v>0</v>
      </c>
      <c r="II126" s="411">
        <f t="shared" si="530"/>
        <v>0</v>
      </c>
      <c r="IJ126" s="411">
        <f t="shared" si="530"/>
        <v>0</v>
      </c>
      <c r="IK126" s="411">
        <f t="shared" si="530"/>
        <v>1</v>
      </c>
      <c r="IL126" s="411">
        <f t="shared" si="530"/>
        <v>0</v>
      </c>
      <c r="IM126" s="535" cm="1">
        <f t="array" aca="1" ref="IM126" ca="1">INDEX(IM$13:IM125,$B126+1,1)</f>
        <v>0</v>
      </c>
      <c r="IN126" s="535" cm="1">
        <f t="array" aca="1" ref="IN126" ca="1">INDEX(IN$13:IN125,$B126+1,1)</f>
        <v>0</v>
      </c>
      <c r="IO126" s="535" cm="1">
        <f t="array" aca="1" ref="IO126" ca="1">INDEX(IO$13:IO125,$B126+1,1)</f>
        <v>0</v>
      </c>
      <c r="IP126" s="535" cm="1">
        <f t="array" aca="1" ref="IP126" ca="1">INDEX(IP$13:IP125,$B126+1,1)</f>
        <v>0</v>
      </c>
      <c r="IQ126" s="18"/>
      <c r="IR126" s="535" t="str" cm="1">
        <f t="array" aca="1" ref="IR126" ca="1">INDEX(IR$13:IR125,$B126+1,1)</f>
        <v>-</v>
      </c>
      <c r="IS126" s="535" t="str" cm="1">
        <f t="array" aca="1" ref="IS126" ca="1">INDEX(IS$13:IS125,$B126+1,1)</f>
        <v>-</v>
      </c>
      <c r="IT126" s="535" t="str" cm="1">
        <f t="array" aca="1" ref="IT126" ca="1">INDEX(IT$13:IT125,$B126+1,1)</f>
        <v>-</v>
      </c>
      <c r="IU126" s="535" t="str" cm="1">
        <f t="array" aca="1" ref="IU126" ca="1">INDEX(IU$13:IU125,$B126+1,1)</f>
        <v>-</v>
      </c>
      <c r="IV126" s="535" t="str" cm="1">
        <f t="array" aca="1" ref="IV126" ca="1">INDEX(IV$13:IV125,$B126+1,1)</f>
        <v>-</v>
      </c>
      <c r="IW126" s="535" t="str" cm="1">
        <f t="array" aca="1" ref="IW126" ca="1">INDEX(IW$13:IW125,$B126+1,1)</f>
        <v>-</v>
      </c>
      <c r="IX126" s="535" t="str" cm="1">
        <f t="array" aca="1" ref="IX126" ca="1">INDEX(IX$13:IX125,$B126+1,1)</f>
        <v>-</v>
      </c>
      <c r="IY126" s="535" t="str" cm="1">
        <f t="array" aca="1" ref="IY126" ca="1">INDEX(IY$13:IY125,$B126+1,1)</f>
        <v>-</v>
      </c>
      <c r="IZ126" s="535" t="str" cm="1">
        <f t="array" aca="1" ref="IZ126" ca="1">INDEX(IZ$13:IZ125,$B126+1,1)</f>
        <v>-</v>
      </c>
      <c r="JA126" s="535" t="str" cm="1">
        <f t="array" aca="1" ref="JA126" ca="1">INDEX(JA$13:JA125,$B126+1,1)</f>
        <v>-</v>
      </c>
      <c r="JB126" s="535" t="str" cm="1">
        <f t="array" aca="1" ref="JB126" ca="1">INDEX(JB$13:JB125,$B126+1,1)</f>
        <v>-</v>
      </c>
      <c r="JC126" s="535" t="str" cm="1">
        <f t="array" aca="1" ref="JC126" ca="1">INDEX(JC$13:JC125,$B126+1,1)</f>
        <v>-</v>
      </c>
      <c r="JD126" s="535" t="str" cm="1">
        <f t="array" aca="1" ref="JD126" ca="1">INDEX(JD$13:JD125,$B126+1,1)</f>
        <v>-</v>
      </c>
      <c r="JE126" s="535" t="str" cm="1">
        <f t="array" aca="1" ref="JE126" ca="1">INDEX(JE$13:JE125,$B126+1,1)</f>
        <v>-</v>
      </c>
      <c r="JF126" s="535" t="str" cm="1">
        <f t="array" aca="1" ref="JF126" ca="1">INDEX(JF$13:JF125,$B126+1,1)</f>
        <v>-</v>
      </c>
      <c r="JG126" s="535" t="str" cm="1">
        <f t="array" aca="1" ref="JG126" ca="1">INDEX(JG$13:JG125,$B126+1,1)</f>
        <v>-</v>
      </c>
      <c r="JH126" s="535" cm="1">
        <f t="array" aca="1" ref="JH126" ca="1">INDEX(JH$13:JH125,$B126+1,1)</f>
        <v>0</v>
      </c>
      <c r="JI126" s="535" cm="1">
        <f t="array" aca="1" ref="JI126" ca="1">INDEX(JI$13:JI125,$B126+1,1)</f>
        <v>0</v>
      </c>
      <c r="JJ126" s="545" cm="1">
        <f t="array" aca="1" ref="JJ126" ca="1">IF(AND($N126=JJ$10,$AS126&lt;&gt;0),INDEX(i.LTWFeedLevels,$AS126,12),0)</f>
        <v>0</v>
      </c>
      <c r="JK126" s="630" cm="1">
        <f t="array" aca="1" ref="JK126" ca="1">IF(AND($N126=JK$10,$AT126&lt;&gt;0),INDEX(i.LTWFeedLevels,$AT126,12),0)</f>
        <v>0</v>
      </c>
      <c r="JL126" s="457">
        <f t="shared" ca="1" si="614"/>
        <v>0</v>
      </c>
      <c r="JM126" s="457">
        <f t="shared" ca="1" si="531"/>
        <v>0</v>
      </c>
      <c r="JN126" s="457">
        <f t="shared" ca="1" si="532"/>
        <v>0</v>
      </c>
      <c r="JO126" s="545" cm="1">
        <f t="array" aca="1" ref="JO126" ca="1">IF(AND($N126=JO$10,$AS126&lt;&gt;0),INDEX(i.LTWFeedLevels,$AS126,12),0)</f>
        <v>0</v>
      </c>
      <c r="JP126" s="630" cm="1">
        <f t="array" aca="1" ref="JP126" ca="1">IF(AND($N126=JP$10,$AT126&lt;&gt;0),INDEX(i.LTWFeedLevels,$AT126,12),0)</f>
        <v>0</v>
      </c>
      <c r="JQ126" s="457">
        <f t="shared" ca="1" si="533"/>
        <v>0</v>
      </c>
      <c r="JR126" s="457">
        <f t="shared" ca="1" si="534"/>
        <v>0</v>
      </c>
      <c r="JS126" s="457">
        <f t="shared" ca="1" si="535"/>
        <v>0</v>
      </c>
      <c r="JT126" s="545" cm="1">
        <f t="array" aca="1" ref="JT126" ca="1">IF(AND($N126=JT$10,$AS126&lt;&gt;0),INDEX(i.LTWFeedLevels,$AS126,12),0)</f>
        <v>0</v>
      </c>
      <c r="JU126" s="630" cm="1">
        <f t="array" aca="1" ref="JU126" ca="1">IF(AND($N126=JU$10,$AT126&lt;&gt;0),INDEX(i.LTWFeedLevels,$AT126,12),0)</f>
        <v>0</v>
      </c>
      <c r="JV126" s="457">
        <f t="shared" ca="1" si="536"/>
        <v>0</v>
      </c>
      <c r="JW126" s="457">
        <f t="shared" ca="1" si="537"/>
        <v>0</v>
      </c>
      <c r="JX126" s="457">
        <f t="shared" ca="1" si="538"/>
        <v>0</v>
      </c>
      <c r="JY126" s="189">
        <f t="shared" ca="1" si="539"/>
        <v>0</v>
      </c>
      <c r="JZ126" s="189">
        <f t="shared" ca="1" si="539"/>
        <v>0</v>
      </c>
      <c r="KA126" s="189">
        <f t="shared" ca="1" si="539"/>
        <v>0</v>
      </c>
      <c r="KB126" s="189">
        <f t="shared" ca="1" si="539"/>
        <v>0</v>
      </c>
      <c r="KC126" s="189">
        <f t="shared" ca="1" si="539"/>
        <v>0</v>
      </c>
      <c r="KD126" s="189">
        <f t="shared" ca="1" si="539"/>
        <v>0</v>
      </c>
      <c r="KE126" s="189">
        <f t="shared" ca="1" si="539"/>
        <v>0</v>
      </c>
      <c r="KF126" s="189">
        <f t="shared" ca="1" si="539"/>
        <v>0</v>
      </c>
      <c r="KG126" s="189">
        <f t="shared" ca="1" si="539"/>
        <v>0</v>
      </c>
      <c r="KH126" s="189">
        <f t="shared" ca="1" si="539"/>
        <v>0</v>
      </c>
      <c r="KI126" s="189">
        <f t="shared" ca="1" si="540"/>
        <v>0</v>
      </c>
      <c r="KJ126" s="189">
        <f t="shared" ca="1" si="540"/>
        <v>0</v>
      </c>
      <c r="KK126" s="189">
        <f t="shared" ca="1" si="540"/>
        <v>0</v>
      </c>
      <c r="KL126" s="189">
        <f t="shared" ca="1" si="540"/>
        <v>0</v>
      </c>
      <c r="KM126" s="189">
        <f t="shared" ca="1" si="540"/>
        <v>0</v>
      </c>
      <c r="KN126" s="189">
        <f t="shared" ca="1" si="540"/>
        <v>0</v>
      </c>
      <c r="KO126" s="189">
        <f t="shared" ca="1" si="540"/>
        <v>0</v>
      </c>
      <c r="KP126" s="189">
        <f t="shared" ca="1" si="540"/>
        <v>0</v>
      </c>
      <c r="KQ126" s="189">
        <f t="shared" ca="1" si="540"/>
        <v>0</v>
      </c>
      <c r="KR126" s="189">
        <f t="shared" ca="1" si="540"/>
        <v>0</v>
      </c>
      <c r="KS126" s="189">
        <f t="shared" ca="1" si="541"/>
        <v>0</v>
      </c>
      <c r="KT126" s="189">
        <f t="shared" ca="1" si="541"/>
        <v>0</v>
      </c>
      <c r="KU126" s="189">
        <f t="shared" ca="1" si="541"/>
        <v>0</v>
      </c>
      <c r="KV126" s="189">
        <f t="shared" ca="1" si="541"/>
        <v>0</v>
      </c>
      <c r="KW126" s="189">
        <f t="shared" ca="1" si="541"/>
        <v>0</v>
      </c>
      <c r="KX126" s="189">
        <f t="shared" ca="1" si="541"/>
        <v>0</v>
      </c>
      <c r="KY126" s="189">
        <f t="shared" ca="1" si="541"/>
        <v>0</v>
      </c>
      <c r="KZ126" s="189">
        <f t="shared" ca="1" si="541"/>
        <v>0</v>
      </c>
      <c r="LA126" s="189">
        <f t="shared" ca="1" si="541"/>
        <v>0</v>
      </c>
      <c r="LB126" s="189">
        <f t="shared" ca="1" si="541"/>
        <v>0</v>
      </c>
      <c r="LC126" s="189">
        <f t="shared" ca="1" si="542"/>
        <v>0</v>
      </c>
      <c r="LD126" s="189">
        <f t="shared" ca="1" si="542"/>
        <v>0</v>
      </c>
      <c r="LE126" s="189">
        <f t="shared" ca="1" si="542"/>
        <v>0</v>
      </c>
      <c r="LF126" s="189">
        <f t="shared" ca="1" si="542"/>
        <v>0</v>
      </c>
      <c r="LG126" s="189">
        <f t="shared" ca="1" si="542"/>
        <v>0</v>
      </c>
      <c r="LH126" s="189">
        <f t="shared" ca="1" si="542"/>
        <v>0</v>
      </c>
      <c r="LI126" s="189">
        <f t="shared" ca="1" si="542"/>
        <v>0</v>
      </c>
      <c r="LJ126" s="189">
        <f t="shared" ca="1" si="542"/>
        <v>0</v>
      </c>
      <c r="LK126" s="189">
        <f t="shared" ca="1" si="542"/>
        <v>0</v>
      </c>
      <c r="LL126" s="189">
        <f t="shared" ca="1" si="542"/>
        <v>0</v>
      </c>
      <c r="LM126" s="189">
        <f t="shared" ca="1" si="543"/>
        <v>0</v>
      </c>
      <c r="LN126" s="189">
        <f t="shared" ca="1" si="543"/>
        <v>0</v>
      </c>
      <c r="LO126" s="189">
        <f t="shared" ca="1" si="543"/>
        <v>0</v>
      </c>
      <c r="LP126" s="189">
        <f t="shared" ca="1" si="543"/>
        <v>0</v>
      </c>
      <c r="LQ126" s="189">
        <f t="shared" ca="1" si="543"/>
        <v>0</v>
      </c>
      <c r="LR126" s="189">
        <f t="shared" ca="1" si="543"/>
        <v>0</v>
      </c>
      <c r="LS126" s="189">
        <f t="shared" ca="1" si="543"/>
        <v>0</v>
      </c>
      <c r="LT126" s="189">
        <f t="shared" ca="1" si="543"/>
        <v>0</v>
      </c>
      <c r="LU126" s="189">
        <f t="shared" ca="1" si="543"/>
        <v>0</v>
      </c>
      <c r="LV126" s="189">
        <f t="shared" ca="1" si="543"/>
        <v>0</v>
      </c>
      <c r="LW126" s="189">
        <f t="shared" ca="1" si="544"/>
        <v>0</v>
      </c>
      <c r="LX126" s="189">
        <f t="shared" ca="1" si="544"/>
        <v>0</v>
      </c>
      <c r="LY126" s="189">
        <f t="shared" ca="1" si="544"/>
        <v>0</v>
      </c>
      <c r="LZ126" s="189">
        <f t="shared" ca="1" si="544"/>
        <v>0</v>
      </c>
      <c r="MA126" s="189">
        <f t="shared" ca="1" si="544"/>
        <v>0</v>
      </c>
      <c r="MB126" s="189">
        <f t="shared" ca="1" si="544"/>
        <v>0</v>
      </c>
      <c r="MC126" s="189">
        <f t="shared" ca="1" si="544"/>
        <v>0</v>
      </c>
      <c r="MD126" s="189">
        <f t="shared" ca="1" si="544"/>
        <v>0</v>
      </c>
      <c r="ME126" s="189">
        <f t="shared" ca="1" si="544"/>
        <v>0</v>
      </c>
      <c r="MF126" s="189">
        <f t="shared" ca="1" si="544"/>
        <v>0</v>
      </c>
      <c r="MG126" s="189">
        <f t="shared" ca="1" si="545"/>
        <v>0</v>
      </c>
      <c r="MH126" s="189">
        <f t="shared" ca="1" si="545"/>
        <v>0</v>
      </c>
      <c r="MI126" s="189">
        <f t="shared" ca="1" si="545"/>
        <v>0</v>
      </c>
      <c r="MJ126" s="189">
        <f t="shared" ca="1" si="545"/>
        <v>0</v>
      </c>
      <c r="MK126" s="189">
        <f t="shared" ca="1" si="545"/>
        <v>0</v>
      </c>
      <c r="ML126" s="189">
        <f t="shared" ca="1" si="545"/>
        <v>0</v>
      </c>
      <c r="MM126" s="189">
        <f t="shared" ca="1" si="545"/>
        <v>0</v>
      </c>
      <c r="MN126" s="189">
        <f t="shared" ca="1" si="545"/>
        <v>0</v>
      </c>
      <c r="MO126" s="189">
        <f t="shared" ca="1" si="545"/>
        <v>0</v>
      </c>
      <c r="MP126" s="189">
        <f t="shared" ca="1" si="545"/>
        <v>0</v>
      </c>
      <c r="MQ126" s="189">
        <f t="shared" ca="1" si="545"/>
        <v>0</v>
      </c>
      <c r="MR126" s="189">
        <f t="shared" ca="1" si="545"/>
        <v>0</v>
      </c>
      <c r="MS126" s="557">
        <f t="shared" ca="1" si="546"/>
        <v>0</v>
      </c>
      <c r="MT126" s="557">
        <f t="shared" ca="1" si="546"/>
        <v>0</v>
      </c>
      <c r="MU126" s="557">
        <f t="shared" ca="1" si="546"/>
        <v>0</v>
      </c>
      <c r="MV126" s="557">
        <f t="shared" ca="1" si="546"/>
        <v>0</v>
      </c>
      <c r="MW126" s="557">
        <f t="shared" ca="1" si="546"/>
        <v>0</v>
      </c>
      <c r="MX126" s="557">
        <f t="shared" ca="1" si="546"/>
        <v>0</v>
      </c>
      <c r="MY126" s="557">
        <f t="shared" ca="1" si="546"/>
        <v>0</v>
      </c>
      <c r="MZ126" s="557">
        <f t="shared" ca="1" si="546"/>
        <v>0</v>
      </c>
      <c r="NA126" s="557">
        <f t="shared" ca="1" si="546"/>
        <v>0</v>
      </c>
      <c r="NB126" s="557">
        <f t="shared" ca="1" si="546"/>
        <v>0</v>
      </c>
      <c r="NC126" s="557">
        <f t="shared" ca="1" si="547"/>
        <v>0</v>
      </c>
      <c r="ND126" s="557">
        <f t="shared" ca="1" si="547"/>
        <v>0</v>
      </c>
      <c r="NE126" s="557">
        <f t="shared" ca="1" si="547"/>
        <v>0</v>
      </c>
      <c r="NF126" s="557">
        <f t="shared" ca="1" si="547"/>
        <v>0</v>
      </c>
      <c r="NG126" s="557">
        <f t="shared" ca="1" si="547"/>
        <v>0</v>
      </c>
      <c r="NH126" s="557">
        <f t="shared" ca="1" si="547"/>
        <v>0</v>
      </c>
      <c r="NI126" s="557">
        <f t="shared" ca="1" si="547"/>
        <v>0</v>
      </c>
      <c r="NJ126" s="557">
        <f t="shared" ca="1" si="547"/>
        <v>0</v>
      </c>
      <c r="NK126" s="557">
        <f t="shared" ca="1" si="547"/>
        <v>0</v>
      </c>
      <c r="NL126" s="557">
        <f t="shared" ca="1" si="547"/>
        <v>0</v>
      </c>
      <c r="NM126" s="557">
        <f t="shared" ca="1" si="548"/>
        <v>0</v>
      </c>
      <c r="NN126" s="557">
        <f t="shared" ca="1" si="548"/>
        <v>0</v>
      </c>
      <c r="NO126" s="557">
        <f t="shared" ca="1" si="548"/>
        <v>0</v>
      </c>
      <c r="NP126" s="557">
        <f t="shared" ca="1" si="548"/>
        <v>0</v>
      </c>
      <c r="NQ126" s="557">
        <f t="shared" ca="1" si="548"/>
        <v>0</v>
      </c>
      <c r="NR126" s="557">
        <f t="shared" ca="1" si="548"/>
        <v>0</v>
      </c>
      <c r="NS126" s="557">
        <f t="shared" ca="1" si="548"/>
        <v>0</v>
      </c>
      <c r="NT126" s="557">
        <f t="shared" ca="1" si="548"/>
        <v>0</v>
      </c>
      <c r="NU126" s="557">
        <f t="shared" ca="1" si="548"/>
        <v>0</v>
      </c>
      <c r="NV126" s="557">
        <f t="shared" ca="1" si="548"/>
        <v>0</v>
      </c>
      <c r="NW126" s="557">
        <f t="shared" ca="1" si="549"/>
        <v>0</v>
      </c>
      <c r="NX126" s="557">
        <f t="shared" ca="1" si="549"/>
        <v>0</v>
      </c>
      <c r="NY126" s="557">
        <f t="shared" ca="1" si="549"/>
        <v>0</v>
      </c>
      <c r="NZ126" s="557">
        <f t="shared" ca="1" si="549"/>
        <v>0</v>
      </c>
      <c r="OA126" s="557">
        <f t="shared" ca="1" si="549"/>
        <v>0</v>
      </c>
      <c r="OB126" s="557">
        <f t="shared" ca="1" si="549"/>
        <v>0</v>
      </c>
      <c r="OC126" s="557">
        <f t="shared" ca="1" si="549"/>
        <v>0</v>
      </c>
      <c r="OD126" s="557">
        <f t="shared" ca="1" si="549"/>
        <v>0</v>
      </c>
      <c r="OE126" s="557">
        <f t="shared" ca="1" si="549"/>
        <v>0</v>
      </c>
      <c r="OF126" s="557">
        <f t="shared" ca="1" si="549"/>
        <v>0</v>
      </c>
      <c r="OG126" s="557">
        <f t="shared" ca="1" si="550"/>
        <v>0</v>
      </c>
      <c r="OH126" s="557">
        <f t="shared" ca="1" si="550"/>
        <v>0</v>
      </c>
      <c r="OI126" s="557">
        <f t="shared" ca="1" si="550"/>
        <v>0</v>
      </c>
      <c r="OJ126" s="557">
        <f t="shared" ca="1" si="550"/>
        <v>0</v>
      </c>
      <c r="OK126" s="557">
        <f t="shared" ca="1" si="550"/>
        <v>0</v>
      </c>
      <c r="OL126" s="557">
        <f t="shared" ca="1" si="550"/>
        <v>0</v>
      </c>
      <c r="OM126" s="557">
        <f t="shared" ca="1" si="550"/>
        <v>0</v>
      </c>
      <c r="ON126" s="557">
        <f t="shared" ca="1" si="550"/>
        <v>0</v>
      </c>
      <c r="OO126" s="557">
        <f t="shared" ca="1" si="550"/>
        <v>0</v>
      </c>
      <c r="OP126" s="557">
        <f t="shared" ca="1" si="550"/>
        <v>0</v>
      </c>
      <c r="OQ126" s="557">
        <f t="shared" ca="1" si="551"/>
        <v>0</v>
      </c>
      <c r="OR126" s="557">
        <f t="shared" ca="1" si="551"/>
        <v>0</v>
      </c>
      <c r="OS126" s="557">
        <f t="shared" ca="1" si="551"/>
        <v>0</v>
      </c>
      <c r="OT126" s="557">
        <f t="shared" ca="1" si="551"/>
        <v>0</v>
      </c>
      <c r="OU126" s="557">
        <f t="shared" ca="1" si="551"/>
        <v>0</v>
      </c>
      <c r="OV126" s="557">
        <f t="shared" ca="1" si="551"/>
        <v>0</v>
      </c>
      <c r="OW126" s="557">
        <f t="shared" ca="1" si="551"/>
        <v>0</v>
      </c>
      <c r="OX126" s="557">
        <f t="shared" ca="1" si="551"/>
        <v>0</v>
      </c>
      <c r="OY126" s="557">
        <f t="shared" ca="1" si="551"/>
        <v>0</v>
      </c>
      <c r="OZ126" s="557">
        <f t="shared" ca="1" si="551"/>
        <v>0</v>
      </c>
      <c r="PA126" s="557">
        <f t="shared" ca="1" si="552"/>
        <v>0</v>
      </c>
      <c r="PB126" s="557">
        <f t="shared" ca="1" si="552"/>
        <v>0</v>
      </c>
      <c r="PC126" s="557">
        <f t="shared" ca="1" si="552"/>
        <v>0</v>
      </c>
      <c r="PD126" s="557">
        <f t="shared" ca="1" si="552"/>
        <v>0</v>
      </c>
      <c r="PE126" s="557">
        <f t="shared" ca="1" si="552"/>
        <v>0</v>
      </c>
      <c r="PF126" s="557">
        <f t="shared" ca="1" si="552"/>
        <v>0</v>
      </c>
      <c r="PG126" s="557">
        <f t="shared" ca="1" si="552"/>
        <v>0</v>
      </c>
      <c r="PH126" s="557">
        <f t="shared" ca="1" si="552"/>
        <v>0</v>
      </c>
      <c r="PI126" s="557">
        <f t="shared" ca="1" si="552"/>
        <v>0</v>
      </c>
      <c r="PJ126" s="557">
        <f t="shared" ca="1" si="552"/>
        <v>0</v>
      </c>
      <c r="PK126" s="557">
        <f t="shared" ca="1" si="553"/>
        <v>0</v>
      </c>
      <c r="PL126" s="557">
        <f t="shared" ca="1" si="553"/>
        <v>0</v>
      </c>
      <c r="PM126" s="557">
        <f t="shared" ca="1" si="553"/>
        <v>0</v>
      </c>
      <c r="PN126" s="557">
        <f t="shared" ca="1" si="553"/>
        <v>0</v>
      </c>
      <c r="PO126" s="557">
        <f t="shared" ca="1" si="553"/>
        <v>0</v>
      </c>
      <c r="PP126" s="557">
        <f t="shared" ca="1" si="553"/>
        <v>0</v>
      </c>
      <c r="PQ126" s="557">
        <f t="shared" ca="1" si="553"/>
        <v>0</v>
      </c>
      <c r="PR126" s="557">
        <f t="shared" ca="1" si="553"/>
        <v>0</v>
      </c>
      <c r="PS126" s="557">
        <f t="shared" ca="1" si="553"/>
        <v>0</v>
      </c>
      <c r="PT126" s="557">
        <f t="shared" ca="1" si="553"/>
        <v>0</v>
      </c>
      <c r="PU126" s="557">
        <f t="shared" ca="1" si="554"/>
        <v>0</v>
      </c>
      <c r="PV126" s="557">
        <f t="shared" ca="1" si="554"/>
        <v>0</v>
      </c>
      <c r="PW126" s="557">
        <f t="shared" ca="1" si="554"/>
        <v>0</v>
      </c>
      <c r="PX126" s="557">
        <f t="shared" ca="1" si="554"/>
        <v>0</v>
      </c>
      <c r="PY126" s="557">
        <f t="shared" ca="1" si="554"/>
        <v>0</v>
      </c>
      <c r="PZ126" s="557">
        <f t="shared" ca="1" si="554"/>
        <v>0</v>
      </c>
      <c r="QA126" s="557">
        <f t="shared" ca="1" si="554"/>
        <v>0</v>
      </c>
      <c r="QB126" s="557">
        <f t="shared" ca="1" si="554"/>
        <v>0</v>
      </c>
      <c r="QC126" s="557">
        <f t="shared" ca="1" si="554"/>
        <v>0</v>
      </c>
      <c r="QD126" s="557">
        <f t="shared" ca="1" si="554"/>
        <v>0</v>
      </c>
      <c r="QE126" s="557">
        <f t="shared" ca="1" si="555"/>
        <v>0</v>
      </c>
      <c r="QF126" s="557">
        <f t="shared" ca="1" si="555"/>
        <v>0</v>
      </c>
      <c r="QG126" s="557">
        <f t="shared" ca="1" si="555"/>
        <v>0</v>
      </c>
      <c r="QH126" s="557">
        <f t="shared" ca="1" si="555"/>
        <v>0</v>
      </c>
      <c r="QI126" s="557">
        <f t="shared" ca="1" si="555"/>
        <v>0</v>
      </c>
      <c r="QJ126" s="557">
        <f t="shared" ca="1" si="555"/>
        <v>0</v>
      </c>
      <c r="QK126" s="557">
        <f t="shared" ca="1" si="555"/>
        <v>0</v>
      </c>
      <c r="QL126" s="557">
        <f t="shared" ca="1" si="555"/>
        <v>0</v>
      </c>
      <c r="QM126" s="557">
        <f t="shared" ca="1" si="555"/>
        <v>0</v>
      </c>
      <c r="QN126" s="557">
        <f t="shared" ca="1" si="555"/>
        <v>0</v>
      </c>
      <c r="QO126" s="557">
        <f t="shared" ca="1" si="556"/>
        <v>0</v>
      </c>
      <c r="QP126" s="557">
        <f t="shared" ca="1" si="556"/>
        <v>0</v>
      </c>
      <c r="QQ126" s="557">
        <f t="shared" ca="1" si="556"/>
        <v>0</v>
      </c>
      <c r="QR126" s="557">
        <f t="shared" ca="1" si="556"/>
        <v>0</v>
      </c>
      <c r="QS126" s="557">
        <f t="shared" ca="1" si="556"/>
        <v>0</v>
      </c>
      <c r="QT126" s="557">
        <f t="shared" ca="1" si="556"/>
        <v>0</v>
      </c>
      <c r="QU126" s="557">
        <f t="shared" ca="1" si="556"/>
        <v>0</v>
      </c>
      <c r="QV126" s="557">
        <f t="shared" ca="1" si="556"/>
        <v>0</v>
      </c>
      <c r="QW126" s="557">
        <f t="shared" ca="1" si="556"/>
        <v>0</v>
      </c>
      <c r="QX126" s="557">
        <f t="shared" ca="1" si="556"/>
        <v>0</v>
      </c>
      <c r="QY126" s="557">
        <f t="shared" ca="1" si="557"/>
        <v>0</v>
      </c>
      <c r="QZ126" s="557">
        <f t="shared" ca="1" si="557"/>
        <v>0</v>
      </c>
      <c r="RA126" s="557">
        <f t="shared" ca="1" si="557"/>
        <v>0</v>
      </c>
      <c r="RB126" s="557">
        <f t="shared" ca="1" si="557"/>
        <v>0</v>
      </c>
      <c r="RC126" s="557">
        <f t="shared" ca="1" si="557"/>
        <v>0</v>
      </c>
      <c r="RD126" s="557">
        <f t="shared" ca="1" si="557"/>
        <v>0</v>
      </c>
      <c r="RE126" s="557">
        <f t="shared" ca="1" si="557"/>
        <v>0</v>
      </c>
      <c r="RF126" s="557">
        <f t="shared" ca="1" si="557"/>
        <v>0</v>
      </c>
      <c r="RG126" s="557">
        <f t="shared" ca="1" si="557"/>
        <v>0</v>
      </c>
      <c r="RH126" s="557">
        <f t="shared" ca="1" si="557"/>
        <v>0</v>
      </c>
      <c r="RI126" s="557">
        <f t="shared" ca="1" si="558"/>
        <v>0</v>
      </c>
      <c r="RJ126" s="557">
        <f t="shared" ca="1" si="558"/>
        <v>0</v>
      </c>
      <c r="RK126" s="557">
        <f t="shared" ca="1" si="558"/>
        <v>0</v>
      </c>
      <c r="RL126" s="557">
        <f t="shared" ca="1" si="558"/>
        <v>0</v>
      </c>
      <c r="RM126" s="557">
        <f t="shared" ca="1" si="558"/>
        <v>0</v>
      </c>
      <c r="RN126" s="557">
        <f t="shared" ca="1" si="558"/>
        <v>0</v>
      </c>
      <c r="RO126" s="557">
        <f t="shared" ca="1" si="558"/>
        <v>0</v>
      </c>
      <c r="RP126" s="557">
        <f t="shared" ca="1" si="558"/>
        <v>0</v>
      </c>
      <c r="RQ126" s="557">
        <f t="shared" ca="1" si="558"/>
        <v>0</v>
      </c>
      <c r="RR126" s="557">
        <f t="shared" ca="1" si="558"/>
        <v>0</v>
      </c>
      <c r="RS126" s="557">
        <f t="shared" ca="1" si="559"/>
        <v>0</v>
      </c>
      <c r="RT126" s="557">
        <f t="shared" ca="1" si="559"/>
        <v>0</v>
      </c>
      <c r="RU126" s="557">
        <f t="shared" ca="1" si="559"/>
        <v>0</v>
      </c>
      <c r="RV126" s="557">
        <f t="shared" ca="1" si="559"/>
        <v>0</v>
      </c>
      <c r="RW126" s="557">
        <f t="shared" ca="1" si="559"/>
        <v>0</v>
      </c>
      <c r="RX126" s="557">
        <f t="shared" ca="1" si="559"/>
        <v>0</v>
      </c>
      <c r="RY126" s="557">
        <f t="shared" ca="1" si="559"/>
        <v>0</v>
      </c>
      <c r="RZ126" s="557">
        <f t="shared" ca="1" si="559"/>
        <v>0</v>
      </c>
      <c r="SA126" s="557">
        <f t="shared" ca="1" si="559"/>
        <v>0</v>
      </c>
      <c r="SB126" s="557">
        <f t="shared" ca="1" si="559"/>
        <v>0</v>
      </c>
      <c r="SC126" s="557">
        <f t="shared" ca="1" si="560"/>
        <v>0</v>
      </c>
      <c r="SD126" s="557">
        <f t="shared" ca="1" si="560"/>
        <v>0</v>
      </c>
      <c r="SE126" s="557">
        <f t="shared" ca="1" si="560"/>
        <v>0</v>
      </c>
      <c r="SF126" s="557">
        <f t="shared" ca="1" si="560"/>
        <v>0</v>
      </c>
      <c r="SG126" s="557">
        <f t="shared" ca="1" si="560"/>
        <v>0</v>
      </c>
      <c r="SH126" s="557">
        <f t="shared" ca="1" si="560"/>
        <v>0</v>
      </c>
      <c r="SI126" s="557">
        <f t="shared" ca="1" si="560"/>
        <v>0</v>
      </c>
      <c r="SJ126" s="557">
        <f t="shared" ca="1" si="560"/>
        <v>0</v>
      </c>
      <c r="SK126" s="557">
        <f t="shared" ca="1" si="560"/>
        <v>0</v>
      </c>
      <c r="SL126" s="557">
        <f t="shared" ca="1" si="560"/>
        <v>0</v>
      </c>
      <c r="SM126" s="557">
        <f t="shared" ca="1" si="561"/>
        <v>0</v>
      </c>
      <c r="SN126" s="557">
        <f t="shared" ca="1" si="561"/>
        <v>0</v>
      </c>
      <c r="SO126" s="557">
        <f t="shared" ca="1" si="561"/>
        <v>0</v>
      </c>
      <c r="SP126" s="557">
        <f t="shared" ca="1" si="561"/>
        <v>0</v>
      </c>
      <c r="SQ126" s="557">
        <f t="shared" ca="1" si="561"/>
        <v>0</v>
      </c>
      <c r="SR126" s="557">
        <f t="shared" ca="1" si="561"/>
        <v>0</v>
      </c>
      <c r="SS126" s="557">
        <f t="shared" ca="1" si="561"/>
        <v>0</v>
      </c>
      <c r="ST126" s="557">
        <f t="shared" ca="1" si="561"/>
        <v>0</v>
      </c>
      <c r="SU126" s="557">
        <f t="shared" ca="1" si="561"/>
        <v>0</v>
      </c>
      <c r="SV126" s="557">
        <f t="shared" ca="1" si="561"/>
        <v>0</v>
      </c>
      <c r="SW126" s="557">
        <f t="shared" ca="1" si="562"/>
        <v>0</v>
      </c>
      <c r="SX126" s="557">
        <f t="shared" ca="1" si="562"/>
        <v>0</v>
      </c>
      <c r="SY126" s="557">
        <f t="shared" ca="1" si="562"/>
        <v>0</v>
      </c>
      <c r="SZ126" s="557">
        <f t="shared" ca="1" si="562"/>
        <v>0</v>
      </c>
      <c r="TA126" s="557">
        <f t="shared" ca="1" si="562"/>
        <v>0</v>
      </c>
      <c r="TB126" s="557">
        <f t="shared" ca="1" si="562"/>
        <v>0</v>
      </c>
      <c r="TC126" s="557">
        <f t="shared" ca="1" si="562"/>
        <v>0</v>
      </c>
      <c r="TD126" s="557">
        <f t="shared" ca="1" si="562"/>
        <v>0</v>
      </c>
      <c r="TE126" s="557">
        <f t="shared" ca="1" si="562"/>
        <v>0</v>
      </c>
      <c r="TF126" s="557">
        <f t="shared" ca="1" si="562"/>
        <v>0</v>
      </c>
      <c r="TG126" s="557">
        <f t="shared" ca="1" si="563"/>
        <v>0</v>
      </c>
      <c r="TH126" s="557">
        <f t="shared" ca="1" si="563"/>
        <v>0</v>
      </c>
      <c r="TI126" s="557">
        <f t="shared" ca="1" si="563"/>
        <v>0</v>
      </c>
      <c r="TJ126" s="557">
        <f t="shared" ca="1" si="563"/>
        <v>0</v>
      </c>
      <c r="TK126" s="557">
        <f t="shared" ca="1" si="563"/>
        <v>0</v>
      </c>
      <c r="TL126" s="557">
        <f t="shared" ca="1" si="563"/>
        <v>0</v>
      </c>
      <c r="TM126" s="557">
        <f t="shared" ca="1" si="563"/>
        <v>0</v>
      </c>
      <c r="TN126" s="557">
        <f t="shared" ca="1" si="563"/>
        <v>0</v>
      </c>
      <c r="TO126" s="557">
        <f t="shared" ca="1" si="563"/>
        <v>0</v>
      </c>
      <c r="TP126" s="557">
        <f t="shared" ca="1" si="563"/>
        <v>0</v>
      </c>
      <c r="TQ126" s="557">
        <f t="shared" ca="1" si="564"/>
        <v>0</v>
      </c>
      <c r="TR126" s="557">
        <f t="shared" ca="1" si="564"/>
        <v>0</v>
      </c>
      <c r="TS126" s="557">
        <f t="shared" ca="1" si="564"/>
        <v>0</v>
      </c>
      <c r="TT126" s="557">
        <f t="shared" ca="1" si="564"/>
        <v>0</v>
      </c>
      <c r="TU126" s="557">
        <f t="shared" ca="1" si="564"/>
        <v>0</v>
      </c>
      <c r="TV126" s="557">
        <f t="shared" ca="1" si="564"/>
        <v>0</v>
      </c>
      <c r="TW126" s="557">
        <f t="shared" ca="1" si="564"/>
        <v>0</v>
      </c>
      <c r="TX126" s="557">
        <f t="shared" ca="1" si="564"/>
        <v>0</v>
      </c>
      <c r="TY126" s="557">
        <f t="shared" ca="1" si="564"/>
        <v>0</v>
      </c>
      <c r="TZ126" s="557">
        <f t="shared" ca="1" si="564"/>
        <v>0</v>
      </c>
      <c r="UA126" s="557">
        <f t="shared" ca="1" si="565"/>
        <v>0</v>
      </c>
      <c r="UB126" s="557">
        <f t="shared" ca="1" si="565"/>
        <v>0</v>
      </c>
      <c r="UC126" s="557">
        <f t="shared" ca="1" si="565"/>
        <v>0</v>
      </c>
      <c r="UD126" s="557">
        <f t="shared" ca="1" si="565"/>
        <v>0</v>
      </c>
      <c r="UE126" s="557">
        <f t="shared" ca="1" si="565"/>
        <v>0</v>
      </c>
      <c r="UF126" s="557">
        <f t="shared" ca="1" si="565"/>
        <v>0</v>
      </c>
      <c r="UG126" s="557">
        <f t="shared" ca="1" si="565"/>
        <v>0</v>
      </c>
      <c r="UH126" s="557">
        <f t="shared" ca="1" si="565"/>
        <v>0</v>
      </c>
      <c r="UI126" s="557">
        <f t="shared" ca="1" si="565"/>
        <v>0</v>
      </c>
      <c r="UJ126" s="557">
        <f t="shared" ca="1" si="565"/>
        <v>0</v>
      </c>
      <c r="UK126" s="557">
        <f t="shared" ca="1" si="566"/>
        <v>0</v>
      </c>
      <c r="UL126" s="557">
        <f t="shared" ca="1" si="566"/>
        <v>0</v>
      </c>
      <c r="UM126" s="557">
        <f t="shared" ca="1" si="566"/>
        <v>0</v>
      </c>
      <c r="UN126" s="557">
        <f t="shared" ca="1" si="566"/>
        <v>0</v>
      </c>
      <c r="UO126" s="557">
        <f t="shared" ca="1" si="566"/>
        <v>0</v>
      </c>
      <c r="UP126" s="557">
        <f t="shared" ca="1" si="566"/>
        <v>0</v>
      </c>
      <c r="UQ126" s="557">
        <f t="shared" ca="1" si="566"/>
        <v>0</v>
      </c>
      <c r="UR126" s="557">
        <f t="shared" ca="1" si="566"/>
        <v>0</v>
      </c>
      <c r="US126" s="557">
        <f t="shared" ca="1" si="566"/>
        <v>0</v>
      </c>
      <c r="UT126" s="557">
        <f t="shared" ca="1" si="566"/>
        <v>0</v>
      </c>
      <c r="UU126" s="557">
        <f t="shared" ca="1" si="567"/>
        <v>0</v>
      </c>
      <c r="UV126" s="557">
        <f t="shared" ca="1" si="567"/>
        <v>0</v>
      </c>
      <c r="UW126" s="557">
        <f t="shared" ca="1" si="567"/>
        <v>0</v>
      </c>
      <c r="UX126" s="557">
        <f t="shared" ca="1" si="567"/>
        <v>0</v>
      </c>
      <c r="UY126" s="557">
        <f t="shared" ca="1" si="567"/>
        <v>0</v>
      </c>
      <c r="UZ126" s="557">
        <f t="shared" ca="1" si="567"/>
        <v>0</v>
      </c>
      <c r="VA126" s="557">
        <f t="shared" ca="1" si="567"/>
        <v>0</v>
      </c>
      <c r="VB126" s="557">
        <f t="shared" ca="1" si="567"/>
        <v>0</v>
      </c>
      <c r="VC126" s="557">
        <f t="shared" ca="1" si="567"/>
        <v>0</v>
      </c>
      <c r="VD126" s="557">
        <f t="shared" ca="1" si="567"/>
        <v>0</v>
      </c>
      <c r="VE126" s="557">
        <f t="shared" ca="1" si="568"/>
        <v>0</v>
      </c>
      <c r="VF126" s="557">
        <f t="shared" ca="1" si="568"/>
        <v>0</v>
      </c>
      <c r="VG126" s="557">
        <f t="shared" ca="1" si="568"/>
        <v>0</v>
      </c>
      <c r="VH126" s="557">
        <f t="shared" ca="1" si="568"/>
        <v>0</v>
      </c>
      <c r="VI126" s="557">
        <f t="shared" ca="1" si="568"/>
        <v>0</v>
      </c>
      <c r="VJ126" s="557">
        <f t="shared" ca="1" si="568"/>
        <v>0</v>
      </c>
      <c r="VK126" s="557">
        <f t="shared" ca="1" si="568"/>
        <v>0</v>
      </c>
      <c r="VL126" s="557">
        <f t="shared" ca="1" si="568"/>
        <v>0</v>
      </c>
      <c r="VM126" s="557">
        <f t="shared" ca="1" si="568"/>
        <v>0</v>
      </c>
      <c r="VN126" s="557">
        <f t="shared" ca="1" si="568"/>
        <v>0</v>
      </c>
      <c r="VO126" s="557">
        <f t="shared" ca="1" si="568"/>
        <v>0</v>
      </c>
      <c r="VP126" s="189">
        <f t="shared" ca="1" si="569"/>
        <v>0</v>
      </c>
      <c r="VQ126" s="189">
        <f t="shared" ca="1" si="569"/>
        <v>0</v>
      </c>
      <c r="VR126" s="189">
        <f t="shared" ca="1" si="569"/>
        <v>0</v>
      </c>
      <c r="VS126" s="189">
        <f t="shared" ca="1" si="569"/>
        <v>0</v>
      </c>
      <c r="VT126" s="189">
        <f t="shared" ca="1" si="569"/>
        <v>0</v>
      </c>
      <c r="VU126" s="230">
        <f t="shared" ca="1" si="570"/>
        <v>0</v>
      </c>
      <c r="VV126" s="189">
        <f t="shared" ca="1" si="571"/>
        <v>0</v>
      </c>
      <c r="VW126" s="189">
        <f t="shared" ca="1" si="571"/>
        <v>0</v>
      </c>
      <c r="VX126" s="189">
        <f t="shared" ca="1" si="571"/>
        <v>0</v>
      </c>
      <c r="VY126" s="189">
        <f t="shared" ca="1" si="571"/>
        <v>0</v>
      </c>
      <c r="VZ126" s="189">
        <f t="shared" ca="1" si="571"/>
        <v>0</v>
      </c>
      <c r="WA126" s="230">
        <f t="shared" ca="1" si="572"/>
        <v>0</v>
      </c>
      <c r="WB126" s="231">
        <f t="shared" ca="1" si="573"/>
        <v>0</v>
      </c>
      <c r="WC126" s="231">
        <f t="shared" ca="1" si="573"/>
        <v>0</v>
      </c>
      <c r="WD126" s="231">
        <f t="shared" ca="1" si="573"/>
        <v>0</v>
      </c>
      <c r="WE126" s="231">
        <f t="shared" ca="1" si="573"/>
        <v>0</v>
      </c>
      <c r="WF126" s="544">
        <f t="shared" ca="1" si="574"/>
        <v>0</v>
      </c>
      <c r="WG126" s="231">
        <f t="shared" ca="1" si="575"/>
        <v>0</v>
      </c>
      <c r="WH126" s="231">
        <f t="shared" ca="1" si="575"/>
        <v>0</v>
      </c>
      <c r="WI126" s="231">
        <f t="shared" ca="1" si="575"/>
        <v>0</v>
      </c>
      <c r="WJ126" s="231">
        <f t="shared" ca="1" si="575"/>
        <v>0</v>
      </c>
      <c r="WK126" s="544">
        <f t="shared" ca="1" si="576"/>
        <v>0</v>
      </c>
      <c r="WL126" s="544">
        <f t="shared" ca="1" si="576"/>
        <v>0</v>
      </c>
      <c r="WM126" s="544">
        <f t="shared" ca="1" si="576"/>
        <v>0</v>
      </c>
      <c r="WN126" s="544">
        <f t="shared" ca="1" si="576"/>
        <v>0</v>
      </c>
      <c r="WO126" s="544">
        <f t="shared" ca="1" si="576"/>
        <v>0</v>
      </c>
      <c r="WP126" s="544">
        <f t="shared" ca="1" si="576"/>
        <v>0</v>
      </c>
      <c r="WQ126" s="544">
        <f t="shared" ca="1" si="576"/>
        <v>0</v>
      </c>
      <c r="WR126" s="535" cm="1">
        <f t="array" aca="1" ref="WR126" ca="1">INDEX(WR$13:WR125,$B126+1,1)</f>
        <v>0</v>
      </c>
      <c r="WS126" s="411">
        <f t="shared" ca="1" si="577"/>
        <v>67</v>
      </c>
      <c r="WT126" s="18"/>
      <c r="WU126" s="535" cm="1">
        <f t="array" aca="1" ref="WU126" ca="1">INDEX(WU$13:WU125,$B126+1,1)</f>
        <v>0</v>
      </c>
      <c r="WV126" s="411">
        <f t="shared" si="578"/>
        <v>0</v>
      </c>
      <c r="WW126" s="535" cm="1">
        <f t="array" aca="1" ref="WW126" ca="1">INDEX(WW$13:WW125,$B126+1,1)</f>
        <v>0</v>
      </c>
      <c r="WX126" s="535" t="str" cm="1">
        <f t="array" aca="1" ref="WX126" ca="1">INDEX(WX$13:WX125,$B126+1,1)</f>
        <v>-</v>
      </c>
      <c r="WY126" s="535" t="str" cm="1">
        <f t="array" aca="1" ref="WY126" ca="1">INDEX(WY$13:WY125,$B126+1,1)</f>
        <v>-</v>
      </c>
      <c r="WZ126" s="535" t="str" cm="1">
        <f t="array" aca="1" ref="WZ126" ca="1">INDEX(WZ$13:WZ125,$B126+1,1)</f>
        <v>-</v>
      </c>
      <c r="XA126" s="535" t="str" cm="1">
        <f t="array" aca="1" ref="XA126" ca="1">INDEX(XA$13:XA125,$B126+1,1)</f>
        <v>-</v>
      </c>
      <c r="XB126" s="535" t="str" cm="1">
        <f t="array" aca="1" ref="XB126" ca="1">INDEX(XB$13:XB125,$B126+1,1)</f>
        <v>-</v>
      </c>
      <c r="XC126" s="535" t="str" cm="1">
        <f t="array" aca="1" ref="XC126" ca="1">INDEX(XC$13:XC125,$B126+1,1)</f>
        <v>-</v>
      </c>
      <c r="XD126" s="535" t="str" cm="1">
        <f t="array" aca="1" ref="XD126" ca="1">INDEX(XD$13:XD125,$B126+1,1)</f>
        <v>-</v>
      </c>
      <c r="XE126" s="535" t="str" cm="1">
        <f t="array" aca="1" ref="XE126" ca="1">INDEX(XE$13:XE125,$B126+1,1)</f>
        <v>-</v>
      </c>
      <c r="XF126" s="535" t="str" cm="1">
        <f t="array" aca="1" ref="XF126" ca="1">INDEX(XF$13:XF125,$B126+1,1)</f>
        <v>-</v>
      </c>
      <c r="XG126" s="535" t="str" cm="1">
        <f t="array" aca="1" ref="XG126" ca="1">INDEX(XG$13:XG125,$B126+1,1)</f>
        <v>-</v>
      </c>
      <c r="XH126" s="535" t="str" cm="1">
        <f t="array" aca="1" ref="XH126" ca="1">INDEX(XH$13:XH125,$B126+1,1)</f>
        <v>-</v>
      </c>
      <c r="XI126" s="535" t="str" cm="1">
        <f t="array" aca="1" ref="XI126" ca="1">INDEX(XI$13:XI125,$B126+1,1)</f>
        <v>-</v>
      </c>
      <c r="XJ126" s="535" t="str" cm="1">
        <f t="array" aca="1" ref="XJ126" ca="1">INDEX(XJ$13:XJ125,$B126+1,1)</f>
        <v>-</v>
      </c>
      <c r="XK126" s="535" t="str" cm="1">
        <f t="array" aca="1" ref="XK126" ca="1">INDEX(XK$13:XK125,$B126+1,1)</f>
        <v>-</v>
      </c>
      <c r="XL126" s="535" t="str" cm="1">
        <f t="array" aca="1" ref="XL126" ca="1">INDEX(XL$13:XL125,$B126+1,1)</f>
        <v>-</v>
      </c>
      <c r="XM126" s="535" t="str" cm="1">
        <f t="array" aca="1" ref="XM126" ca="1">INDEX(XM$13:XM125,$B126+1,1)</f>
        <v>-</v>
      </c>
      <c r="XN126" s="18"/>
      <c r="XO126" s="411" t="b">
        <f t="shared" ca="1" si="579"/>
        <v>0</v>
      </c>
      <c r="XP126" s="535" t="str" cm="1">
        <f t="array" aca="1" ref="XP126" ca="1">INDEX(XP$13:XP125,$B126+1,1)</f>
        <v>-</v>
      </c>
      <c r="XQ126" s="535" t="str" cm="1">
        <f t="array" aca="1" ref="XQ126" ca="1">INDEX(XQ$13:XQ125,$B126+1,1)</f>
        <v>-</v>
      </c>
      <c r="XR126" s="535" t="str" cm="1">
        <f t="array" aca="1" ref="XR126" ca="1">INDEX(XR$13:XR125,$B126+1,1)</f>
        <v>-</v>
      </c>
      <c r="XS126" s="535" t="str" cm="1">
        <f t="array" aca="1" ref="XS126" ca="1">INDEX(XS$13:XS125,$B126+1,1)</f>
        <v>-</v>
      </c>
      <c r="XT126" s="535" t="str" cm="1">
        <f t="array" aca="1" ref="XT126" ca="1">INDEX(XT$13:XT125,$B126+1,1)</f>
        <v>-</v>
      </c>
      <c r="XU126" s="535" t="str" cm="1">
        <f t="array" aca="1" ref="XU126" ca="1">INDEX(XU$13:XU125,$B126+1,1)</f>
        <v>-</v>
      </c>
      <c r="XV126" s="411" t="str">
        <f t="shared" ca="1" si="580"/>
        <v>-</v>
      </c>
      <c r="XW126" s="535" t="str" cm="1">
        <f t="array" aca="1" ref="XW126" ca="1">INDEX(XW$13:XW125,$B126+1,1)</f>
        <v>-</v>
      </c>
      <c r="XX126" s="535" t="str" cm="1">
        <f t="array" aca="1" ref="XX126" ca="1">INDEX(XX$13:XX125,$B126+1,1)</f>
        <v>-</v>
      </c>
      <c r="XY126" s="535" t="str" cm="1">
        <f t="array" aca="1" ref="XY126" ca="1">INDEX(XY$13:XY125,$B126+1,1)</f>
        <v>-</v>
      </c>
      <c r="XZ126" s="535" t="str" cm="1">
        <f t="array" aca="1" ref="XZ126" ca="1">INDEX(XZ$13:XZ125,$B126+1,1)</f>
        <v>-</v>
      </c>
      <c r="YA126" s="535" t="str" cm="1">
        <f t="array" aca="1" ref="YA126" ca="1">INDEX(YA$13:YA125,$B126+1,1)</f>
        <v>-</v>
      </c>
      <c r="YB126" s="545" cm="1">
        <f t="array" aca="1" ref="YB126" ca="1">INDEX(i.AgeJ,$AD126,1)</f>
        <v>0</v>
      </c>
      <c r="YC126" s="535" t="str" cm="1">
        <f t="array" aca="1" ref="YC126" ca="1">INDEX(YC$13:YC125,$B126+1,1)</f>
        <v>-</v>
      </c>
      <c r="YD126" s="411" t="str">
        <f t="shared" si="581"/>
        <v>-</v>
      </c>
      <c r="YE126" s="411" t="str">
        <f t="shared" si="581"/>
        <v>-</v>
      </c>
      <c r="YF126" s="535" t="str" cm="1">
        <f t="array" aca="1" ref="YF126" ca="1">INDEX(YF$13:YF125,$B126+1,1)</f>
        <v>-</v>
      </c>
      <c r="YG126" s="535" t="str" cm="1">
        <f t="array" aca="1" ref="YG126" ca="1">INDEX(YG$13:YG125,$B126+1,1)</f>
        <v>-</v>
      </c>
      <c r="YH126" s="535" t="str" cm="1">
        <f t="array" aca="1" ref="YH126" ca="1">INDEX(YH$13:YH125,$B126+1,1)</f>
        <v>-</v>
      </c>
      <c r="YI126" s="535" t="str" cm="1">
        <f t="array" aca="1" ref="YI126" ca="1">INDEX(YI$13:YI125,$B126+1,1)</f>
        <v>-</v>
      </c>
      <c r="YJ126" s="535" t="str" cm="1">
        <f t="array" aca="1" ref="YJ126" ca="1">INDEX(YJ$13:YJ125,$B126+1,1)</f>
        <v>-</v>
      </c>
      <c r="YK126" s="535" t="b" cm="1">
        <f t="array" aca="1" ref="YK126" ca="1">INDEX(YK$13:YK125,$B126+1,1)</f>
        <v>1</v>
      </c>
      <c r="YL126" s="535" t="str" cm="1">
        <f t="array" aca="1" ref="YL126" ca="1">INDEX(YL$13:YL125,$B126+1,1)</f>
        <v>-</v>
      </c>
      <c r="YM126" s="535" cm="1">
        <f t="array" aca="1" ref="YM126" ca="1">INDEX(YM$13:YM125,$B126+1,1)</f>
        <v>0</v>
      </c>
      <c r="YN126" s="535" cm="1">
        <f t="array" aca="1" ref="YN126" ca="1">INDEX(YN$13:YN125,$B126+1,1)</f>
        <v>0</v>
      </c>
      <c r="YO126" s="535" cm="1">
        <f t="array" aca="1" ref="YO126" ca="1">INDEX(YO$13:YO125,$B126+1,1)</f>
        <v>0</v>
      </c>
      <c r="YP126" s="18"/>
      <c r="YQ126" s="411">
        <f t="shared" si="582"/>
        <v>50</v>
      </c>
      <c r="YR126" s="411">
        <f t="shared" si="582"/>
        <v>50</v>
      </c>
      <c r="YS126" s="411">
        <f t="shared" si="582"/>
        <v>50</v>
      </c>
      <c r="YT126" s="411">
        <f t="shared" si="582"/>
        <v>50</v>
      </c>
      <c r="YU126" s="535" cm="1">
        <f t="array" aca="1" ref="YU126" ca="1">INDEX(YU$13:YU125,$B126+1,1)</f>
        <v>1</v>
      </c>
      <c r="YV126" s="535" cm="1">
        <f t="array" aca="1" ref="YV126" ca="1">INDEX(YV$13:YV125,$B126+1,1)</f>
        <v>1</v>
      </c>
      <c r="YW126" s="535" cm="1">
        <f t="array" aca="1" ref="YW126" ca="1">INDEX(YW$13:YW125,$B126+1,1)</f>
        <v>1</v>
      </c>
      <c r="YX126" s="535" cm="1">
        <f t="array" aca="1" ref="YX126" ca="1">INDEX(YX$13:YX125,$B126+1,1)</f>
        <v>1</v>
      </c>
      <c r="YY126" s="535" t="str" cm="1">
        <f t="array" aca="1" ref="YY126" ca="1">INDEX(YY$13:YY125,$B126+1,1)</f>
        <v>-</v>
      </c>
      <c r="YZ126" s="535" t="str" cm="1">
        <f t="array" aca="1" ref="YZ126" ca="1">INDEX(YZ$13:YZ125,$B126+1,1)</f>
        <v>-</v>
      </c>
      <c r="ZA126" s="535" t="str" cm="1">
        <f t="array" aca="1" ref="ZA126" ca="1">INDEX(ZA$13:ZA125,$B126+1,1)</f>
        <v>-</v>
      </c>
      <c r="ZB126" s="535" t="str" cm="1">
        <f t="array" aca="1" ref="ZB126" ca="1">INDEX(ZB$13:ZB125,$B126+1,1)</f>
        <v>-</v>
      </c>
      <c r="ZC126" s="535" t="str" cm="1">
        <f t="array" aca="1" ref="ZC126" ca="1">INDEX(ZC$13:ZC125,$B126+1,1)</f>
        <v>-</v>
      </c>
      <c r="ZD126" s="18"/>
      <c r="ZE126" s="411">
        <f t="shared" ca="1" si="583"/>
        <v>1</v>
      </c>
      <c r="ZF126" s="18"/>
      <c r="ZG126" s="669" t="str">
        <f t="shared" ca="1" si="584"/>
        <v>-</v>
      </c>
      <c r="ZH126" s="22" t="b">
        <v>1</v>
      </c>
      <c r="ZI126" s="535" t="str" cm="1">
        <f t="array" aca="1" ref="ZI126" ca="1">INDEX(ZI$13:ZI125,$B126+1,1)</f>
        <v>-</v>
      </c>
      <c r="ZJ126" s="411" t="b">
        <f t="shared" si="615"/>
        <v>1</v>
      </c>
      <c r="ZK126" s="22" t="b">
        <v>0</v>
      </c>
      <c r="ZL126" s="22">
        <v>0</v>
      </c>
      <c r="ZM126" s="547" cm="1">
        <f t="array" aca="1" ref="ZM126" ca="1">IF(ZH126&lt;&gt;TRUE,"-",VALUE(IFERROR(VALUE($K126),0) &amp; _xlfn.SWITCH($CD126,"-",4,$CD126) &amp; $L126 &amp; $T126 &amp; "00" &amp; $N126 &amp; $AK126 &amp; $R126 &amp; _xlfn.SWITCH($AM126,3,1,$AM126) &amp; _xlfn.SWITCH($M126,4,0,$M126) &amp; $AD126 &amp; IF(MOD($H126-2,ZM$6)&gt;=ZM$7,"",TEXT(INT(MOD($H126-2,ZM$6)/2)+1,"00"))))</f>
        <v>14220032120601</v>
      </c>
      <c r="ZN126" s="662" t="str" cm="1">
        <f t="array" aca="1" ref="ZN126" ca="1">IF(ZI126&lt;&gt;TRUE,"-",VALUE(IFERROR(VALUE($K126),0) &amp; _xlfn.SWITCH($CD126,"-",4,$CD126) &amp; $L126 &amp; $T126 &amp; "00" &amp; $N126 &amp; $AK126 &amp; $R126 &amp; _xlfn.SWITCH($AM126,3,1,$AM126) &amp; _xlfn.SWITCH($M126,4,0,$M126) &amp; $AD126 &amp; IF(MOD($H126-1,ZN$6)&gt;=ZN$7,"",TEXT(INT(MOD($H126-1,ZN$6)/2)+1,"00"))))</f>
        <v>-</v>
      </c>
      <c r="ZO126" s="543">
        <f t="shared" ca="1" si="585"/>
        <v>652</v>
      </c>
      <c r="ZP126" s="543">
        <f t="shared" ca="1" si="585"/>
        <v>686</v>
      </c>
      <c r="ZQ126" s="543">
        <f t="shared" ca="1" si="585"/>
        <v>721</v>
      </c>
      <c r="ZR126" s="459">
        <f t="shared" ca="1" si="586"/>
        <v>469</v>
      </c>
      <c r="ZS126" s="459">
        <f t="shared" ca="1" si="586"/>
        <v>504</v>
      </c>
      <c r="ZT126" s="459">
        <f t="shared" ca="1" si="586"/>
        <v>539</v>
      </c>
      <c r="ZU126" s="459">
        <f t="shared" ca="1" si="587"/>
        <v>385</v>
      </c>
      <c r="ZV126" s="459">
        <f t="shared" ca="1" si="587"/>
        <v>420</v>
      </c>
      <c r="ZW126" s="459">
        <f t="shared" ca="1" si="587"/>
        <v>455</v>
      </c>
      <c r="ZX126" s="535" t="str" cm="1">
        <f t="array" aca="1" ref="ZX126" ca="1">INDEX(ZX$13:ZX125,$B126+1,1)</f>
        <v>-</v>
      </c>
      <c r="ZY126" s="535" t="str" cm="1">
        <f t="array" aca="1" ref="ZY126" ca="1">INDEX(ZY$13:ZY125,$B126+1,1)</f>
        <v>-</v>
      </c>
      <c r="ZZ126" s="535" t="str" cm="1">
        <f t="array" aca="1" ref="ZZ126" ca="1">INDEX(ZZ$13:ZZ125,$B126+1,1)</f>
        <v>-</v>
      </c>
      <c r="AAA126" s="535" t="str" cm="1">
        <f t="array" aca="1" ref="AAA126" ca="1">INDEX(AAA$13:AAA125,$B126+1,1)</f>
        <v>-</v>
      </c>
      <c r="AAB126" s="535" t="str" cm="1">
        <f t="array" aca="1" ref="AAB126" ca="1">INDEX(AAB$13:AAB125,$B126+1,1)</f>
        <v>-</v>
      </c>
      <c r="AAC126" s="535" t="str" cm="1">
        <f t="array" aca="1" ref="AAC126" ca="1">INDEX(AAC$13:AAC125,$B126+1,1)</f>
        <v>-</v>
      </c>
      <c r="AAD126" s="535" t="str" cm="1">
        <f t="array" aca="1" ref="AAD126" ca="1">INDEX(AAD$13:AAD125,$B126+1,1)</f>
        <v>-</v>
      </c>
      <c r="AAE126" s="535" t="str" cm="1">
        <f t="array" aca="1" ref="AAE126" ca="1">INDEX(AAE$13:AAE125,$B126+1,1)</f>
        <v>-</v>
      </c>
      <c r="AAF126" s="535" t="str" cm="1">
        <f t="array" aca="1" ref="AAF126" ca="1">INDEX(AAF$13:AAF125,$B126+1,1)</f>
        <v>-</v>
      </c>
      <c r="AAG126" s="535" t="str" cm="1">
        <f t="array" aca="1" ref="AAG126" ca="1">INDEX(AAG$13:AAG125,$B126+1,1)</f>
        <v>-</v>
      </c>
      <c r="AAH126" s="535" t="str" cm="1">
        <f t="array" aca="1" ref="AAH126" ca="1">INDEX(AAH$13:AAH125,$B126+1,1)</f>
        <v>-</v>
      </c>
      <c r="AAI126" s="535" t="str" cm="1">
        <f t="array" aca="1" ref="AAI126" ca="1">INDEX(AAI$13:AAI125,$B126+1,1)</f>
        <v>-</v>
      </c>
      <c r="AAJ126" s="22">
        <v>1</v>
      </c>
      <c r="AAK126" s="22">
        <v>1</v>
      </c>
      <c r="AAL126" s="535" cm="1">
        <f t="array" aca="1" ref="AAL126" ca="1">INDEX(AAL$13:AAL125,$B126+1,1)</f>
        <v>0</v>
      </c>
      <c r="AAM126" s="535" t="str" cm="1">
        <f t="array" aca="1" ref="AAM126" ca="1">INDEX(AAM$13:AAM125,$B126+1,1)</f>
        <v>-</v>
      </c>
      <c r="AAN126" s="535" t="str" cm="1">
        <f t="array" aca="1" ref="AAN126" ca="1">INDEX(AAN$13:AAN125,$B126+1,1)</f>
        <v>-</v>
      </c>
      <c r="AAO126" s="535" t="str" cm="1">
        <f t="array" aca="1" ref="AAO126" ca="1">INDEX(AAO$13:AAO125,$B126+1,1)</f>
        <v>-</v>
      </c>
      <c r="AAP126" s="535" t="str" cm="1">
        <f t="array" aca="1" ref="AAP126" ca="1">INDEX(AAP$13:AAP125,$B126+1,1)</f>
        <v>-</v>
      </c>
      <c r="AAQ126" s="535" t="str" cm="1">
        <f t="array" aca="1" ref="AAQ126" ca="1">INDEX(AAQ$13:AAQ125,$B126+1,1)</f>
        <v>-</v>
      </c>
      <c r="AAR126" s="535" cm="1">
        <f t="array" aca="1" ref="AAR126" ca="1">INDEX(AAR$13:AAR125,$B126+1,1)</f>
        <v>0</v>
      </c>
      <c r="AAS126" s="535" t="str" cm="1">
        <f t="array" aca="1" ref="AAS126" ca="1">INDEX(AAS$13:AAS125,$B126+1,1)</f>
        <v>-</v>
      </c>
      <c r="AAT126" s="535" t="str" cm="1">
        <f t="array" aca="1" ref="AAT126" ca="1">INDEX(AAT$13:AAT125,$B126+1,1)</f>
        <v>-</v>
      </c>
      <c r="AAU126" s="535" t="str" cm="1">
        <f t="array" aca="1" ref="AAU126" ca="1">INDEX(AAU$13:AAU125,$B126+1,1)</f>
        <v>-</v>
      </c>
      <c r="AAV126" s="535" cm="1">
        <f t="array" aca="1" ref="AAV126" ca="1">INDEX(AAV$13:AAV125,$B126+1,1)</f>
        <v>1</v>
      </c>
      <c r="AAW126" s="535" cm="1">
        <f t="array" aca="1" ref="AAW126" ca="1">INDEX(AAW$13:AAW125,$B126+1,1)</f>
        <v>1</v>
      </c>
      <c r="AAX126" s="666" t="str">
        <f ca="1">IF(OR($AAJ126=1,MOD($H126,21)&gt;AAX$6),"-",FALSE)</f>
        <v>-</v>
      </c>
      <c r="AAY126" s="666" t="str">
        <f ca="1">IF(OR($AAJ126=1,MOD($H126,21)&gt;AAY$6),"-",FALSE)</f>
        <v>-</v>
      </c>
      <c r="AAZ126" s="666" t="str">
        <f ca="1">IF(OR($AAJ126=1,MOD($H126,21)&gt;AAZ$6),"-",FALSE)</f>
        <v>-</v>
      </c>
      <c r="ABA126" s="666" t="str">
        <f ca="1">IF(OR($AAJ126=1,MOD($H126,21)&gt;ABA$6),"-",FALSE)</f>
        <v>-</v>
      </c>
      <c r="ABB126" s="667" t="str">
        <f t="shared" ca="1" si="588"/>
        <v>-</v>
      </c>
      <c r="ABC126" s="668" t="str">
        <f t="shared" ca="1" si="589"/>
        <v>-</v>
      </c>
      <c r="ABD126" s="669" t="str">
        <f t="shared" ca="1" si="590"/>
        <v>-</v>
      </c>
      <c r="ABE126" s="716" t="str">
        <f t="shared" ca="1" si="591"/>
        <v>-</v>
      </c>
      <c r="ABF126" s="191" t="b">
        <f t="shared" ref="ABF126:ABF147" si="619">ABF125</f>
        <v>0</v>
      </c>
      <c r="ABG126" s="715" t="str">
        <f t="shared" ca="1" si="592"/>
        <v>-</v>
      </c>
      <c r="ABH126" s="717" t="str">
        <f ca="1">IF(OR($AAJ126=1,MOD($H126,21)&gt;ABH$6),"-",0)</f>
        <v>-</v>
      </c>
      <c r="ABI126" s="717" t="str">
        <f ca="1">IF(OR($AAJ126=1,MOD($H126,21)&gt;ABI$6),"-",0)</f>
        <v>-</v>
      </c>
      <c r="ABJ126" s="670" t="str">
        <f t="shared" ca="1" si="593"/>
        <v>-</v>
      </c>
      <c r="ABK126" s="18"/>
      <c r="ABL126" s="545" t="str">
        <f t="shared" ca="1" si="594"/>
        <v>-</v>
      </c>
      <c r="ABM126" s="545" t="str">
        <f t="shared" ca="1" si="594"/>
        <v>-</v>
      </c>
      <c r="ABN126" s="545" t="str">
        <f t="shared" ca="1" si="594"/>
        <v>-</v>
      </c>
      <c r="ABO126" s="545" t="str">
        <f t="shared" ca="1" si="594"/>
        <v>-</v>
      </c>
      <c r="ABP126" s="545" t="str">
        <f t="shared" ca="1" si="594"/>
        <v>-</v>
      </c>
      <c r="ABQ126" s="545" t="str">
        <f t="shared" ca="1" si="594"/>
        <v>-</v>
      </c>
      <c r="ABR126" s="545" t="str">
        <f t="shared" ca="1" si="594"/>
        <v>-</v>
      </c>
      <c r="ABS126" s="545" t="str">
        <f t="shared" ca="1" si="594"/>
        <v>-</v>
      </c>
      <c r="ABT126" s="545" t="str">
        <f t="shared" ca="1" si="594"/>
        <v>-</v>
      </c>
      <c r="ABU126" s="545" t="str">
        <f t="shared" ca="1" si="594"/>
        <v>-</v>
      </c>
      <c r="ABV126" s="545" t="str">
        <f t="shared" ca="1" si="595"/>
        <v>-</v>
      </c>
      <c r="ABW126" s="545" t="str">
        <f t="shared" ca="1" si="595"/>
        <v>-</v>
      </c>
      <c r="ABX126" s="545" t="str">
        <f t="shared" ca="1" si="595"/>
        <v>-</v>
      </c>
      <c r="ABY126" s="545" t="str">
        <f t="shared" ca="1" si="595"/>
        <v>-</v>
      </c>
      <c r="ABZ126" s="545" t="str">
        <f t="shared" ca="1" si="595"/>
        <v>-</v>
      </c>
      <c r="ACA126" s="545" t="str">
        <f t="shared" ca="1" si="595"/>
        <v>-</v>
      </c>
      <c r="ACB126" s="545" t="str">
        <f t="shared" ca="1" si="595"/>
        <v>-</v>
      </c>
      <c r="ACC126" s="545" t="b">
        <f t="shared" ca="1" si="595"/>
        <v>1</v>
      </c>
      <c r="ACD126" s="545" t="str">
        <f t="shared" ca="1" si="595"/>
        <v>-</v>
      </c>
      <c r="ACE126" s="545" t="str">
        <f t="shared" ca="1" si="595"/>
        <v>-</v>
      </c>
      <c r="ACF126" s="545" t="str">
        <f t="shared" ca="1" si="596"/>
        <v>-</v>
      </c>
      <c r="ACG126" s="545" t="str">
        <f t="shared" ca="1" si="596"/>
        <v>-</v>
      </c>
      <c r="ACH126" s="545" t="str">
        <f t="shared" ca="1" si="596"/>
        <v>-</v>
      </c>
      <c r="ACI126" s="545" t="str">
        <f t="shared" ca="1" si="596"/>
        <v>-</v>
      </c>
      <c r="ACJ126" s="545" t="str">
        <f t="shared" ca="1" si="596"/>
        <v>-</v>
      </c>
      <c r="ACK126" s="545" t="str">
        <f t="shared" ca="1" si="596"/>
        <v>-</v>
      </c>
      <c r="ACL126" s="545" t="str">
        <f t="shared" ca="1" si="596"/>
        <v>-</v>
      </c>
      <c r="ACM126" s="545" t="str">
        <f t="shared" ca="1" si="596"/>
        <v>-</v>
      </c>
      <c r="ACN126" s="545" t="str">
        <f t="shared" ca="1" si="596"/>
        <v>-</v>
      </c>
      <c r="ACO126" s="545" t="str">
        <f t="shared" ca="1" si="596"/>
        <v>-</v>
      </c>
      <c r="ACP126" s="545" t="str">
        <f t="shared" ca="1" si="597"/>
        <v>-</v>
      </c>
      <c r="ACQ126" s="545" t="str">
        <f t="shared" ca="1" si="597"/>
        <v>-</v>
      </c>
      <c r="ACR126" s="545" t="str">
        <f t="shared" ca="1" si="597"/>
        <v>-</v>
      </c>
      <c r="ACS126" s="545" t="str">
        <f t="shared" ca="1" si="597"/>
        <v>-</v>
      </c>
      <c r="ACT126" s="545" t="str">
        <f t="shared" ca="1" si="597"/>
        <v>-</v>
      </c>
      <c r="ACU126" s="545" t="b">
        <f t="shared" ca="1" si="597"/>
        <v>1</v>
      </c>
      <c r="ACV126" s="545" t="str">
        <f t="shared" ca="1" si="597"/>
        <v>-</v>
      </c>
      <c r="ACW126" s="545" t="str">
        <f t="shared" ca="1" si="597"/>
        <v>-</v>
      </c>
      <c r="ACX126" s="545" t="str">
        <f t="shared" ca="1" si="597"/>
        <v>-</v>
      </c>
      <c r="ACY126" s="545" t="str">
        <f t="shared" ca="1" si="597"/>
        <v>-</v>
      </c>
      <c r="ACZ126" s="545" t="str">
        <f t="shared" ca="1" si="598"/>
        <v>-</v>
      </c>
      <c r="ADA126" s="545" t="str">
        <f t="shared" ca="1" si="598"/>
        <v>-</v>
      </c>
      <c r="ADB126" s="545" t="str">
        <f t="shared" ca="1" si="598"/>
        <v>-</v>
      </c>
      <c r="ADC126" s="545" t="str">
        <f t="shared" ca="1" si="598"/>
        <v>-</v>
      </c>
      <c r="ADD126" s="545" t="str">
        <f t="shared" ca="1" si="598"/>
        <v>-</v>
      </c>
      <c r="ADE126" s="545" t="str">
        <f t="shared" ca="1" si="598"/>
        <v>-</v>
      </c>
      <c r="ADF126" s="545" t="str">
        <f t="shared" ca="1" si="598"/>
        <v>-</v>
      </c>
      <c r="ADG126" s="545" t="str">
        <f t="shared" ca="1" si="598"/>
        <v>-</v>
      </c>
      <c r="ADH126" s="545" t="str">
        <f t="shared" ca="1" si="598"/>
        <v>-</v>
      </c>
      <c r="ADI126" s="545" t="str">
        <f t="shared" ca="1" si="598"/>
        <v>-</v>
      </c>
      <c r="ADJ126" s="545" t="str">
        <f t="shared" ca="1" si="599"/>
        <v>-</v>
      </c>
      <c r="ADK126" s="545" t="str">
        <f t="shared" ca="1" si="599"/>
        <v>-</v>
      </c>
      <c r="ADL126" s="545" t="str">
        <f t="shared" ca="1" si="599"/>
        <v>-</v>
      </c>
      <c r="ADM126" s="545" t="b">
        <f t="shared" ca="1" si="599"/>
        <v>1</v>
      </c>
      <c r="ADN126" s="545" t="str">
        <f t="shared" ca="1" si="599"/>
        <v>-</v>
      </c>
      <c r="ADO126" s="545" t="str">
        <f t="shared" ca="1" si="599"/>
        <v>-</v>
      </c>
      <c r="ADP126" s="545" t="str">
        <f t="shared" ca="1" si="599"/>
        <v>-</v>
      </c>
      <c r="ADQ126" s="545" t="str">
        <f t="shared" ca="1" si="599"/>
        <v>-</v>
      </c>
      <c r="ADR126" s="545" t="str">
        <f t="shared" ca="1" si="599"/>
        <v>-</v>
      </c>
      <c r="ADS126" s="545" t="str">
        <f t="shared" ca="1" si="599"/>
        <v>-</v>
      </c>
      <c r="ADT126" s="545" t="str">
        <f t="shared" ca="1" si="600"/>
        <v>-</v>
      </c>
      <c r="ADU126" s="545" t="str">
        <f t="shared" ca="1" si="600"/>
        <v>-</v>
      </c>
      <c r="ADV126" s="545" t="str">
        <f t="shared" ca="1" si="600"/>
        <v>-</v>
      </c>
      <c r="ADW126" s="545" t="str">
        <f t="shared" ca="1" si="600"/>
        <v>-</v>
      </c>
      <c r="ADX126" s="545" t="str">
        <f t="shared" ca="1" si="600"/>
        <v>-</v>
      </c>
      <c r="ADY126" s="545" t="str">
        <f t="shared" ca="1" si="600"/>
        <v>-</v>
      </c>
      <c r="ADZ126" s="545" t="str">
        <f t="shared" ca="1" si="600"/>
        <v>-</v>
      </c>
      <c r="AEA126" s="545" t="str">
        <f t="shared" ca="1" si="600"/>
        <v>-</v>
      </c>
      <c r="AEB126" s="545" t="str">
        <f t="shared" ca="1" si="600"/>
        <v>-</v>
      </c>
      <c r="AEC126" s="545" t="str">
        <f t="shared" ca="1" si="600"/>
        <v>-</v>
      </c>
      <c r="AED126" s="545" t="str">
        <f t="shared" ca="1" si="601"/>
        <v>-</v>
      </c>
      <c r="AEE126" s="545" t="b">
        <f t="shared" ca="1" si="601"/>
        <v>1</v>
      </c>
      <c r="AEF126" s="545" t="str">
        <f t="shared" ca="1" si="601"/>
        <v>-</v>
      </c>
      <c r="AEG126" s="545" t="str">
        <f t="shared" ca="1" si="601"/>
        <v>-</v>
      </c>
      <c r="AEH126" s="545" t="str">
        <f t="shared" ca="1" si="601"/>
        <v>-</v>
      </c>
      <c r="AEI126" s="545" t="str">
        <f t="shared" ca="1" si="601"/>
        <v>-</v>
      </c>
      <c r="AEJ126" s="545" t="str">
        <f t="shared" ca="1" si="601"/>
        <v>-</v>
      </c>
      <c r="AEK126" s="545" t="str">
        <f t="shared" ca="1" si="601"/>
        <v>-</v>
      </c>
      <c r="AEL126" s="545" t="str">
        <f t="shared" ca="1" si="601"/>
        <v>-</v>
      </c>
      <c r="AEM126" s="545" t="str">
        <f t="shared" ca="1" si="601"/>
        <v>-</v>
      </c>
      <c r="AEN126" s="545" t="str">
        <f t="shared" ca="1" si="602"/>
        <v>-</v>
      </c>
      <c r="AEO126" s="545" t="str">
        <f t="shared" ca="1" si="602"/>
        <v>-</v>
      </c>
      <c r="AEP126" s="545" t="str">
        <f t="shared" ca="1" si="602"/>
        <v>-</v>
      </c>
      <c r="AEQ126" s="545" t="str">
        <f t="shared" ca="1" si="602"/>
        <v>-</v>
      </c>
      <c r="AER126" s="545" t="str">
        <f t="shared" ca="1" si="602"/>
        <v>-</v>
      </c>
      <c r="AES126" s="545" t="str">
        <f t="shared" ca="1" si="602"/>
        <v>-</v>
      </c>
      <c r="AET126" s="545" t="str">
        <f t="shared" ca="1" si="602"/>
        <v>-</v>
      </c>
      <c r="AEU126" s="545" t="str">
        <f t="shared" ca="1" si="602"/>
        <v>-</v>
      </c>
      <c r="AEV126" s="545" t="str">
        <f t="shared" ca="1" si="602"/>
        <v>-</v>
      </c>
      <c r="AEW126" s="545" t="b">
        <f t="shared" ca="1" si="602"/>
        <v>1</v>
      </c>
      <c r="AEX126" s="535" cm="1">
        <f t="array" aca="1" ref="AEX126" ca="1">INDEX(AEX$13:AEX125,$B126+1,1)</f>
        <v>0</v>
      </c>
      <c r="AEY126" s="483">
        <v>0</v>
      </c>
    </row>
    <row r="127" spans="1:831" outlineLevel="2">
      <c r="A127" s="18">
        <f t="shared" si="221"/>
        <v>114</v>
      </c>
      <c r="B127" s="657">
        <f t="shared" ref="B127:B144" ca="1" si="620">OFFSET($A127,-2,0)</f>
        <v>112</v>
      </c>
      <c r="C127" s="458">
        <f t="shared" ca="1" si="488"/>
        <v>2200</v>
      </c>
      <c r="D127" s="119" t="str">
        <f t="shared" ca="1" si="489"/>
        <v>GSW</v>
      </c>
      <c r="E127" t="b">
        <v>1</v>
      </c>
      <c r="F127" t="b">
        <v>0</v>
      </c>
      <c r="G127" t="b">
        <f t="shared" si="490"/>
        <v>1</v>
      </c>
      <c r="H127" s="191">
        <f t="shared" ca="1" si="618"/>
        <v>3</v>
      </c>
      <c r="I127" s="535" cm="1">
        <f t="array" aca="1" ref="I127" ca="1">INDEX(I$13:I126,$B127+1,1)</f>
        <v>1</v>
      </c>
      <c r="J127" s="535" cm="1">
        <f t="array" aca="1" ref="J127" ca="1">INDEX(J$13:J126,$B127+1,1)</f>
        <v>0</v>
      </c>
      <c r="K127" s="535" cm="1">
        <f t="array" aca="1" ref="K127" ca="1">INDEX(K$13:K126,$B127+1,1)</f>
        <v>1</v>
      </c>
      <c r="L127" s="535" cm="1">
        <f t="array" aca="1" ref="L127" ca="1">INDEX(L$13:L126,$B127+1,1)</f>
        <v>2</v>
      </c>
      <c r="M127" s="535" cm="1">
        <f t="array" aca="1" ref="M127" ca="1">INDEX(M$13:M126,$B127+1,1)</f>
        <v>0</v>
      </c>
      <c r="N127" s="535" cm="1">
        <f t="array" aca="1" ref="N127" ca="1">INDEX(N$13:N126,$B127+1,1)</f>
        <v>3</v>
      </c>
      <c r="O127" s="535" cm="1">
        <f t="array" aca="1" ref="O127" ca="1">INDEX(O$13:O126,$B127+1,1)</f>
        <v>2</v>
      </c>
      <c r="P127" s="535" cm="1">
        <f t="array" aca="1" ref="P127" ca="1">INDEX(P$13:P126,$B127+1,1)</f>
        <v>0</v>
      </c>
      <c r="Q127" s="535" cm="1">
        <f t="array" aca="1" ref="Q127" ca="1">INDEX(Q$13:Q126,$B127+1,1)</f>
        <v>1</v>
      </c>
      <c r="R127" s="535" cm="1">
        <f t="array" aca="1" ref="R127" ca="1">INDEX(R$13:R126,$B127+1,1)</f>
        <v>1</v>
      </c>
      <c r="S127" s="535" cm="1">
        <f t="array" aca="1" ref="S127" ca="1">INDEX(S$13:S126,$B127+1,1)</f>
        <v>1</v>
      </c>
      <c r="T127" s="411">
        <f t="shared" ca="1" si="603"/>
        <v>2</v>
      </c>
      <c r="U127" s="411">
        <f t="shared" ca="1" si="603"/>
        <v>2</v>
      </c>
      <c r="V127" s="411">
        <f t="shared" ca="1" si="604"/>
        <v>2</v>
      </c>
      <c r="W127" s="777" t="b">
        <f t="shared" ca="1" si="605"/>
        <v>1</v>
      </c>
      <c r="X127" s="777" t="b">
        <f t="shared" ca="1" si="605"/>
        <v>1</v>
      </c>
      <c r="Y127" s="777" t="b">
        <f t="shared" ca="1" si="605"/>
        <v>1</v>
      </c>
      <c r="Z127" s="796" t="b" cm="1">
        <f t="array" aca="1" ref="Z127" ca="1">INDEX(Z$13:Z126,$B127+1,1)</f>
        <v>0</v>
      </c>
      <c r="AA127" s="411">
        <f t="shared" ca="1" si="606"/>
        <v>6</v>
      </c>
      <c r="AB127" s="411">
        <f t="shared" ca="1" si="607"/>
        <v>6</v>
      </c>
      <c r="AC127" s="535" cm="1">
        <f t="array" aca="1" ref="AC127" ca="1">INDEX(AC$13:AC126,$B127+1,1)</f>
        <v>6</v>
      </c>
      <c r="AD127" s="535" cm="1">
        <f t="array" aca="1" ref="AD127" ca="1">INDEX(AD$13:AD126,$B127+1,1)</f>
        <v>6</v>
      </c>
      <c r="AE127" s="535" cm="1">
        <f t="array" aca="1" ref="AE127" ca="1">INDEX(AE$13:AE126,$B127+1,1)</f>
        <v>0</v>
      </c>
      <c r="AF127" s="535" cm="1">
        <f t="array" aca="1" ref="AF127" ca="1">INDEX(AF$13:AF126,$B127+1,1)</f>
        <v>0</v>
      </c>
      <c r="AG127" s="535" cm="1">
        <f t="array" aca="1" ref="AG127" ca="1">INDEX(AG$13:AG126,$B127+1,1)</f>
        <v>0</v>
      </c>
      <c r="AH127" s="535" cm="1">
        <f t="array" aca="1" ref="AH127" ca="1">INDEX(AH$13:AH126,$B127+1,1)</f>
        <v>0</v>
      </c>
      <c r="AI127" s="87">
        <f t="shared" ca="1" si="608"/>
        <v>2</v>
      </c>
      <c r="AJ127" s="87">
        <f ca="1">INDEX(CHOOSE($N127,DataAutumn!i.AdultDrys,DataWinter!i.AdultDrys,DataSpring!i.AdultDrys),1,$T127)</f>
        <v>1</v>
      </c>
      <c r="AK127" s="535" cm="1">
        <f t="array" aca="1" ref="AK127" ca="1">INDEX(AK$13:AK126,$B127+1,1)</f>
        <v>2</v>
      </c>
      <c r="AL127" s="535" cm="1">
        <f t="array" aca="1" ref="AL127" ca="1">INDEX(AL$13:AL126,$B127+1,1)</f>
        <v>0</v>
      </c>
      <c r="AM127" s="535" cm="1">
        <f t="array" aca="1" ref="AM127" ca="1">INDEX(AM$13:AM126,$B127+1,1)</f>
        <v>2</v>
      </c>
      <c r="AN127" s="111"/>
      <c r="AO127" s="111"/>
      <c r="AP127" s="111"/>
      <c r="AQ127" s="111"/>
      <c r="AR127" s="111"/>
      <c r="AS127" s="111"/>
      <c r="AT127" s="111"/>
      <c r="AU127" s="111"/>
      <c r="AV127" s="111"/>
      <c r="AW127" s="111"/>
      <c r="AX127" s="111"/>
      <c r="AY127" s="111"/>
      <c r="AZ127" s="111"/>
      <c r="BA127" s="312" t="str">
        <f t="shared" ca="1" si="494"/>
        <v>FS_Opt_Tem 00003 SE GSW Past     MFM     TOLSpr Scan2 GFS RR+01% GP100% WP100% MP100% (PT_F33N33L11)       NutS1.0 Forced</v>
      </c>
      <c r="BB127" s="8" t="str">
        <f ca="1">IF(COUNTIF($BA$13:$BA127,$BA127)=1,"-","Dup")</f>
        <v>-</v>
      </c>
      <c r="BC127" s="18"/>
      <c r="BD127" s="535" t="b" cm="1">
        <f t="array" aca="1" ref="BD127" ca="1">INDEX(BD$13:BD126,$B127+1,1)</f>
        <v>0</v>
      </c>
      <c r="BE127" s="535" t="b" cm="1">
        <f t="array" aca="1" ref="BE127" ca="1">INDEX(BE$13:BE126,$B127+1,1)</f>
        <v>0</v>
      </c>
      <c r="BF127" s="535" t="b" cm="1">
        <f t="array" aca="1" ref="BF127" ca="1">INDEX(BF$13:BF126,$B127+1,1)</f>
        <v>0</v>
      </c>
      <c r="BG127" s="535" t="b" cm="1">
        <f t="array" aca="1" ref="BG127" ca="1">INDEX(BG$13:BG126,$B127+1,1)</f>
        <v>0</v>
      </c>
      <c r="BH127" s="535" t="b" cm="1">
        <f t="array" aca="1" ref="BH127" ca="1">INDEX(BH$13:BH126,$B127+1,1)</f>
        <v>0</v>
      </c>
      <c r="BI127" s="535" t="b" cm="1">
        <f t="array" aca="1" ref="BI127" ca="1">INDEX(BI$13:BI126,$B127+1,1)</f>
        <v>0</v>
      </c>
      <c r="BJ127" s="535" t="b" cm="1">
        <f t="array" aca="1" ref="BJ127" ca="1">INDEX(BJ$13:BJ126,$B127+1,1)</f>
        <v>0</v>
      </c>
      <c r="BK127" s="535" t="b" cm="1">
        <f t="array" aca="1" ref="BK127" ca="1">INDEX(BK$13:BK126,$B127+1,1)</f>
        <v>0</v>
      </c>
      <c r="BL127" s="535" t="b" cm="1">
        <f t="array" aca="1" ref="BL127" ca="1">INDEX(BL$13:BL126,$B127+1,1)</f>
        <v>0</v>
      </c>
      <c r="BM127" s="18"/>
      <c r="BN127" s="411" t="b">
        <f t="shared" ca="1" si="495"/>
        <v>1</v>
      </c>
      <c r="BO127" s="411" t="str">
        <f t="shared" ca="1" si="495"/>
        <v>-</v>
      </c>
      <c r="BP127" s="411" t="b">
        <f t="shared" ca="1" si="495"/>
        <v>0</v>
      </c>
      <c r="BQ127" s="411" t="str">
        <f t="shared" ca="1" si="495"/>
        <v>-</v>
      </c>
      <c r="BR127" s="411" t="str">
        <f t="shared" ca="1" si="495"/>
        <v>-</v>
      </c>
      <c r="BS127" s="411" t="str">
        <f t="shared" ca="1" si="495"/>
        <v>-</v>
      </c>
      <c r="BT127" s="411" t="str">
        <f t="shared" ca="1" si="495"/>
        <v>-</v>
      </c>
      <c r="BU127" s="411" t="str">
        <f t="shared" ca="1" si="495"/>
        <v>-</v>
      </c>
      <c r="BV127" s="411" t="str">
        <f t="shared" ca="1" si="495"/>
        <v>-</v>
      </c>
      <c r="BW127" s="411" t="str">
        <f t="shared" ca="1" si="495"/>
        <v>-</v>
      </c>
      <c r="BX127" s="411" t="str">
        <f t="shared" ca="1" si="495"/>
        <v>-</v>
      </c>
      <c r="BY127" s="411" t="str">
        <f t="shared" ca="1" si="495"/>
        <v>-</v>
      </c>
      <c r="BZ127" s="411" t="b">
        <f t="shared" ca="1" si="495"/>
        <v>0</v>
      </c>
      <c r="CA127" s="87">
        <f t="shared" ca="1" si="495"/>
        <v>0</v>
      </c>
      <c r="CB127" s="535" t="str" cm="1">
        <f t="array" aca="1" ref="CB127" ca="1">INDEX(CB$13:CB126,$B127+1,1)</f>
        <v>-</v>
      </c>
      <c r="CC127" s="535" t="str" cm="1">
        <f t="array" aca="1" ref="CC127" ca="1">INDEX(CC$13:CC126,$B127+1,1)</f>
        <v>-</v>
      </c>
      <c r="CD127" s="535" t="str" cm="1">
        <f t="array" aca="1" ref="CD127" ca="1">INDEX(CD$13:CD126,$B127+1,1)</f>
        <v>-</v>
      </c>
      <c r="CE127" s="535" t="b" cm="1">
        <f t="array" aca="1" ref="CE127" ca="1">INDEX(CE$13:CE126,$B127+1,1)</f>
        <v>1</v>
      </c>
      <c r="CF127" s="18"/>
      <c r="CG127" s="535" t="str" cm="1">
        <f t="array" aca="1" ref="CG127" ca="1">INDEX(CG$13:CG126,$B127+1,1)</f>
        <v>-</v>
      </c>
      <c r="CH127" s="411" t="str">
        <f t="shared" ca="1" si="496"/>
        <v>-</v>
      </c>
      <c r="CI127" s="411">
        <f t="shared" ca="1" si="497"/>
        <v>1</v>
      </c>
      <c r="CJ127" s="411">
        <f t="shared" ca="1" si="497"/>
        <v>1</v>
      </c>
      <c r="CK127" s="535" t="str" cm="1">
        <f t="array" aca="1" ref="CK127" ca="1">INDEX(CK$13:CK126,$B127+1,1)</f>
        <v>-</v>
      </c>
      <c r="CL127" s="535" t="str" cm="1">
        <f t="array" aca="1" ref="CL127" ca="1">INDEX(CL$13:CL126,$B127+1,1)</f>
        <v>-</v>
      </c>
      <c r="CM127" s="535" t="str" cm="1">
        <f t="array" aca="1" ref="CM127" ca="1">INDEX(CM$13:CM126,$B127+1,1)</f>
        <v>-</v>
      </c>
      <c r="CN127" s="411" t="str">
        <f t="shared" ca="1" si="498"/>
        <v>-</v>
      </c>
      <c r="CO127" s="411">
        <f t="shared" ca="1" si="499"/>
        <v>1</v>
      </c>
      <c r="CP127" s="411">
        <f t="shared" ca="1" si="499"/>
        <v>1</v>
      </c>
      <c r="CQ127" s="535" t="str" cm="1">
        <f t="array" aca="1" ref="CQ127" ca="1">INDEX(CQ$13:CQ126,$B127+1,1)</f>
        <v>-</v>
      </c>
      <c r="CR127" s="411" t="str">
        <f t="shared" ca="1" si="500"/>
        <v>-</v>
      </c>
      <c r="CS127" s="411">
        <f t="shared" ca="1" si="501"/>
        <v>1</v>
      </c>
      <c r="CT127" s="535" t="str" cm="1">
        <f t="array" aca="1" ref="CT127" ca="1">INDEX(CT$13:CT126,$B127+1,1)</f>
        <v>-</v>
      </c>
      <c r="CU127" s="535" t="str" cm="1">
        <f t="array" aca="1" ref="CU127" ca="1">INDEX(CU$13:CU126,$B127+1,1)</f>
        <v>-</v>
      </c>
      <c r="CV127" s="411">
        <f t="shared" ca="1" si="502"/>
        <v>1</v>
      </c>
      <c r="CW127" s="535" t="str" cm="1">
        <f t="array" aca="1" ref="CW127" ca="1">INDEX(CW$13:CW126,$B127+1,1)</f>
        <v>-</v>
      </c>
      <c r="CX127" s="411" t="str">
        <f t="shared" ca="1" si="503"/>
        <v>-</v>
      </c>
      <c r="CY127" s="411">
        <f t="shared" ca="1" si="504"/>
        <v>1</v>
      </c>
      <c r="CZ127" s="411">
        <f t="shared" ca="1" si="504"/>
        <v>1</v>
      </c>
      <c r="DA127" s="535" cm="1">
        <f t="array" aca="1" ref="DA127" ca="1">INDEX(DA$13:DA126,$B127+1,1)</f>
        <v>720</v>
      </c>
      <c r="DB127" s="535" cm="1">
        <f t="array" aca="1" ref="DB127" ca="1">INDEX(DB$13:DB126,$B127+1,1)</f>
        <v>720</v>
      </c>
      <c r="DC127" s="18"/>
      <c r="DD127" s="535" t="str" cm="1">
        <f t="array" aca="1" ref="DD127" ca="1">INDEX(DD$13:DD126,$B127+1,1)</f>
        <v>-</v>
      </c>
      <c r="DE127" s="535" t="str" cm="1">
        <f t="array" aca="1" ref="DE127" ca="1">INDEX(DE$13:DE126,$B127+1,1)</f>
        <v>-</v>
      </c>
      <c r="DF127" s="535" t="str" cm="1">
        <f t="array" aca="1" ref="DF127" ca="1">INDEX(DF$13:DF126,$B127+1,1)</f>
        <v>-</v>
      </c>
      <c r="DG127" s="535" t="str" cm="1">
        <f t="array" aca="1" ref="DG127" ca="1">INDEX(DG$13:DG126,$B127+1,1)</f>
        <v>-</v>
      </c>
      <c r="DH127" s="804" cm="1">
        <f t="array" aca="1" ref="DH127" ca="1">VALUE(IFERROR(VALUE($K127),0) &amp; _xlfn.SWITCH($CD127,"-",4,$CD127) &amp; $L127 &amp; $T127 &amp; "00" &amp; $N127 &amp; $AK127 &amp; $R127 &amp; _xlfn.SWITCH($AM127,3,1,$AM127) &amp; _xlfn.SWITCH($M127,4,0,$M127) &amp; _xlfn.SWITCH($AD127,6,1,$AD127))</f>
        <v>142200321201</v>
      </c>
      <c r="DI127" s="535" cm="1">
        <f t="array" aca="1" ref="DI127" ca="1">INDEX(DI$13:DI126,$B127+1,1)</f>
        <v>1</v>
      </c>
      <c r="DJ127" s="535" cm="1">
        <f t="array" aca="1" ref="DJ127" ca="1">INDEX(DJ$13:DJ126,$B127+1,1)</f>
        <v>1</v>
      </c>
      <c r="DK127" s="411">
        <f t="shared" ca="1" si="505"/>
        <v>1</v>
      </c>
      <c r="DL127" s="411">
        <f t="shared" ca="1" si="505"/>
        <v>60</v>
      </c>
      <c r="DM127" s="411" t="str">
        <f t="shared" ca="1" si="505"/>
        <v>-</v>
      </c>
      <c r="DN127" s="411" t="str">
        <f t="shared" ca="1" si="505"/>
        <v>-</v>
      </c>
      <c r="DO127" s="411" t="str">
        <f t="shared" ca="1" si="505"/>
        <v>-</v>
      </c>
      <c r="DP127" s="411" t="str">
        <f t="shared" ca="1" si="505"/>
        <v>-</v>
      </c>
      <c r="DQ127" s="411" t="b">
        <f t="shared" ca="1" si="506"/>
        <v>0</v>
      </c>
      <c r="DR127" s="411" t="str">
        <f t="shared" ca="1" si="507"/>
        <v>-</v>
      </c>
      <c r="DS127" s="411" t="str">
        <f t="shared" ca="1" si="507"/>
        <v>-</v>
      </c>
      <c r="DT127" s="411" t="str">
        <f t="shared" ca="1" si="507"/>
        <v>-</v>
      </c>
      <c r="DU127" s="411" t="str">
        <f t="shared" ca="1" si="507"/>
        <v>-</v>
      </c>
      <c r="DV127" s="411">
        <f t="shared" ca="1" si="507"/>
        <v>500</v>
      </c>
      <c r="DW127" s="411">
        <f t="shared" ca="1" si="507"/>
        <v>500</v>
      </c>
      <c r="DX127" s="411" t="str">
        <f t="shared" ca="1" si="507"/>
        <v>-</v>
      </c>
      <c r="DY127" s="411" t="str">
        <f t="shared" ca="1" si="507"/>
        <v>-</v>
      </c>
      <c r="DZ127" s="411" t="str">
        <f t="shared" ca="1" si="507"/>
        <v>-</v>
      </c>
      <c r="EA127" s="411" t="str">
        <f t="shared" ca="1" si="507"/>
        <v>-</v>
      </c>
      <c r="EB127" s="411" t="str">
        <f t="shared" ca="1" si="507"/>
        <v>-</v>
      </c>
      <c r="EC127" s="535" cm="1">
        <f t="array" aca="1" ref="EC127" ca="1">INDEX(EC$13:EC126,$B127+1,1)</f>
        <v>0</v>
      </c>
      <c r="ED127" s="535" cm="1">
        <f t="array" aca="1" ref="ED127" ca="1">INDEX(ED$13:ED126,$B127+1,1)</f>
        <v>999999</v>
      </c>
      <c r="EE127" s="535" cm="1">
        <f t="array" aca="1" ref="EE127" ca="1">INDEX(EE$13:EE126,$B127+1,1)</f>
        <v>999999</v>
      </c>
      <c r="EF127" s="535" cm="1">
        <f t="array" aca="1" ref="EF127" ca="1">INDEX(EF$13:EF126,$B127+1,1)</f>
        <v>999999</v>
      </c>
      <c r="EG127" s="535" cm="1">
        <f t="array" aca="1" ref="EG127" ca="1">INDEX(EG$13:EG126,$B127+1,1)</f>
        <v>999999</v>
      </c>
      <c r="EH127" s="535" cm="1">
        <f t="array" aca="1" ref="EH127" ca="1">INDEX(EH$13:EH126,$B127+1,1)</f>
        <v>999999</v>
      </c>
      <c r="EI127" s="535" cm="1">
        <f t="array" aca="1" ref="EI127" ca="1">INDEX(EI$13:EI126,$B127+1,1)</f>
        <v>999999</v>
      </c>
      <c r="EJ127" s="535" cm="1">
        <f t="array" aca="1" ref="EJ127" ca="1">INDEX(EJ$13:EJ126,$B127+1,1)</f>
        <v>999999</v>
      </c>
      <c r="EK127" s="535" cm="1">
        <f t="array" aca="1" ref="EK127" ca="1">INDEX(EK$13:EK126,$B127+1,1)</f>
        <v>999999</v>
      </c>
      <c r="EL127" s="535" cm="1">
        <f t="array" aca="1" ref="EL127" ca="1">INDEX(EL$13:EL126,$B127+1,1)</f>
        <v>999999</v>
      </c>
      <c r="EM127" s="535" cm="1">
        <f t="array" aca="1" ref="EM127" ca="1">INDEX(EM$13:EM126,$B127+1,1)</f>
        <v>999999</v>
      </c>
      <c r="EN127" s="535" cm="1">
        <f t="array" aca="1" ref="EN127" ca="1">INDEX(EN$13:EN126,$B127+1,1)</f>
        <v>999999</v>
      </c>
      <c r="EO127" s="535" cm="1">
        <f t="array" aca="1" ref="EO127" ca="1">INDEX(EO$13:EO126,$B127+1,1)</f>
        <v>999999</v>
      </c>
      <c r="EP127" s="782">
        <f t="shared" ca="1" si="508"/>
        <v>0</v>
      </c>
      <c r="EQ127" s="782">
        <f t="shared" ca="1" si="508"/>
        <v>0</v>
      </c>
      <c r="ER127" s="782">
        <f t="shared" ca="1" si="508"/>
        <v>999999</v>
      </c>
      <c r="ES127" s="800" t="str">
        <f t="shared" ca="1" si="609"/>
        <v>-</v>
      </c>
      <c r="ET127" s="800" t="str">
        <f t="shared" ca="1" si="509"/>
        <v>-</v>
      </c>
      <c r="EU127" s="801" t="str">
        <f t="shared" ca="1" si="510"/>
        <v>-</v>
      </c>
      <c r="EV127" s="802" t="str">
        <f t="shared" ca="1" si="610"/>
        <v>-</v>
      </c>
      <c r="EW127" s="781">
        <f t="shared" ca="1" si="511"/>
        <v>999999</v>
      </c>
      <c r="EX127" s="779">
        <f t="shared" ca="1" si="611"/>
        <v>999999</v>
      </c>
      <c r="EY127" s="780">
        <f t="shared" ca="1" si="612"/>
        <v>999999</v>
      </c>
      <c r="EZ127" s="545" cm="1">
        <f t="array" aca="1" ref="EZ127" ca="1">INDEX(i.ELMated,$AB127+1,1)</f>
        <v>0</v>
      </c>
      <c r="FA127" s="630" cm="1">
        <f t="array" aca="1" ref="FA127" ca="1">INDEX(i.ELMatedEst,$AA127+1,$T127)</f>
        <v>0</v>
      </c>
      <c r="FB127" s="535" t="str" cm="1">
        <f t="array" aca="1" ref="FB127" ca="1">INDEX(FB$13:FB126,$B127+1,1)</f>
        <v>-</v>
      </c>
      <c r="FC127" s="535" t="str" cm="1">
        <f t="array" aca="1" ref="FC127" ca="1">INDEX(FC$13:FC126,$B127+1,1)</f>
        <v>-</v>
      </c>
      <c r="FD127" s="664">
        <f t="shared" ca="1" si="512"/>
        <v>0</v>
      </c>
      <c r="FE127" s="666">
        <f t="shared" ca="1" si="513"/>
        <v>5.0000000000000001E-3</v>
      </c>
      <c r="FF127" s="191">
        <f t="shared" ca="1" si="613"/>
        <v>0.95</v>
      </c>
      <c r="FG127" s="667">
        <f t="shared" ca="1" si="514"/>
        <v>0.12</v>
      </c>
      <c r="FH127" s="667">
        <f ca="1">INDEX(CHOOSE($N127,DataAutumn!i.EL_PropnSold,DataWinter!i.EL_PropnSold,DataSpring!i.EL_PropnSold),$AI127,$T127)*INDEX(i.ELMatedEst,$AB127+1,$T127)*i.dAdultRR_ELPropSold
+INDEX(i.dryman,($AJ127-1)*4+$AI127,FH$7)</f>
        <v>0</v>
      </c>
      <c r="FI127" s="667">
        <f ca="1">INDEX(CHOOSE($N127,DataAutumn!i.EL_PropnSold,DataWinter!i.EL_PropnSold,DataSpring!i.EL_PropnSold),$AI127,$T127)*INDEX(i.ELMatedEst,$AB127+1,$T127)*i.dAdultRR_ELPropSold
+INDEX(i.dryman,($AJ127-1)*4+$AI127,FI$7)</f>
        <v>3.125E-2</v>
      </c>
      <c r="FJ127" s="667">
        <f ca="1">INDEX(CHOOSE($N127,DataAutumn!i.EL_PropnSold,DataWinter!i.EL_PropnSold,DataSpring!i.EL_PropnSold),$AI127,$T127)*INDEX(i.ELMatedEst,$AB127+1,$T127)*i.dAdultRR_ELPropSold
+INDEX(i.dryman,($AJ127-1)*4+$AI127,FJ$7)</f>
        <v>3.125E-2</v>
      </c>
      <c r="FK127" s="667">
        <f ca="1">INDEX(CHOOSE($N127,DataAutumn!i.EL_PropnSold,DataWinter!i.EL_PropnSold,DataSpring!i.EL_PropnSold),$AI127,$T127)*INDEX(i.ELMatedEst,$AB127+1,$T127)*i.dAdultRR_ELPropSold
+INDEX(i.dryman,($AJ127-1)*4+$AI127,FK$7)</f>
        <v>3.125E-2</v>
      </c>
      <c r="FL127" s="668">
        <f ca="1">INDEX(CHOOSE($N127,DataAutumn!i.EL_PropnSold,DataWinter!i.EL_PropnSold,DataSpring!i.EL_PropnSold),$AI127,$T127)*INDEX(i.ELMatedEst,$AB127+1,$T127)*i.dAdultLSurv_ELPropSold</f>
        <v>0</v>
      </c>
      <c r="FM127" s="666" t="b">
        <f t="shared" ca="1" si="515"/>
        <v>0</v>
      </c>
      <c r="FN127" s="666" t="b">
        <f t="shared" ca="1" si="515"/>
        <v>0</v>
      </c>
      <c r="FO127" s="716" t="b">
        <f t="shared" ca="1" si="516"/>
        <v>1</v>
      </c>
      <c r="FP127" s="666" t="b">
        <f t="shared" ca="1" si="515"/>
        <v>0</v>
      </c>
      <c r="FQ127" s="668">
        <f t="shared" ca="1" si="517"/>
        <v>1</v>
      </c>
      <c r="FR127" s="669">
        <f t="shared" ca="1" si="518"/>
        <v>0</v>
      </c>
      <c r="FS127" s="670" t="b">
        <f t="shared" ca="1" si="519"/>
        <v>0</v>
      </c>
      <c r="FT127" s="665" t="b">
        <f t="shared" ca="1" si="520"/>
        <v>0</v>
      </c>
      <c r="FU127" s="411" t="b">
        <f t="shared" ca="1" si="520"/>
        <v>0</v>
      </c>
      <c r="FV127" s="411" t="b">
        <f t="shared" ca="1" si="520"/>
        <v>1</v>
      </c>
      <c r="FW127" s="87">
        <f t="shared" ca="1" si="521"/>
        <v>2</v>
      </c>
      <c r="FX127" s="87">
        <f t="shared" ca="1" si="521"/>
        <v>2</v>
      </c>
      <c r="FY127" s="411">
        <f t="shared" ca="1" si="522"/>
        <v>1</v>
      </c>
      <c r="FZ127" s="411">
        <f t="shared" ca="1" si="523"/>
        <v>1</v>
      </c>
      <c r="GA127" s="411">
        <f t="shared" ca="1" si="523"/>
        <v>1</v>
      </c>
      <c r="GB127" s="411">
        <f t="shared" ca="1" si="524"/>
        <v>1</v>
      </c>
      <c r="GC127" s="411">
        <f t="shared" ca="1" si="525"/>
        <v>0.35</v>
      </c>
      <c r="GD127" s="411" t="b">
        <f t="shared" ca="1" si="525"/>
        <v>1</v>
      </c>
      <c r="GE127" s="411" t="b">
        <f t="shared" ca="1" si="525"/>
        <v>0</v>
      </c>
      <c r="GF127" s="411" t="b">
        <f t="shared" ca="1" si="525"/>
        <v>0</v>
      </c>
      <c r="GG127" s="411" t="b">
        <f t="shared" ca="1" si="525"/>
        <v>0</v>
      </c>
      <c r="GH127" s="87">
        <f t="shared" ca="1" si="526"/>
        <v>1</v>
      </c>
      <c r="GI127" s="87">
        <f t="shared" ca="1" si="526"/>
        <v>1</v>
      </c>
      <c r="GJ127" s="87">
        <f t="shared" ca="1" si="526"/>
        <v>1</v>
      </c>
      <c r="GK127" s="87">
        <f t="shared" ca="1" si="526"/>
        <v>1</v>
      </c>
      <c r="GL127" s="87">
        <f t="shared" ca="1" si="526"/>
        <v>1</v>
      </c>
      <c r="GM127" s="87">
        <f t="shared" ca="1" si="526"/>
        <v>1</v>
      </c>
      <c r="GN127" s="87">
        <f t="shared" ca="1" si="526"/>
        <v>1</v>
      </c>
      <c r="GO127" s="87">
        <f t="shared" ca="1" si="526"/>
        <v>1</v>
      </c>
      <c r="GP127" s="535" cm="1">
        <f t="array" aca="1" ref="GP127" ca="1">INDEX(GP$13:GP126,$B127+1,1)</f>
        <v>0</v>
      </c>
      <c r="GQ127" s="535" cm="1">
        <f t="array" aca="1" ref="GQ127" ca="1">INDEX(GQ$13:GQ126,$B127+1,1)</f>
        <v>0</v>
      </c>
      <c r="GR127" s="535" cm="1">
        <f t="array" aca="1" ref="GR127" ca="1">INDEX(GR$13:GR126,$B127+1,1)</f>
        <v>0</v>
      </c>
      <c r="GS127" s="535" cm="1">
        <f t="array" aca="1" ref="GS127" ca="1">INDEX(GS$13:GS126,$B127+1,1)</f>
        <v>0</v>
      </c>
      <c r="GT127" s="411" cm="1">
        <f t="array" aca="1" ref="GT127" ca="1">INDEX(i.dse_type,1,$L127)</f>
        <v>0</v>
      </c>
      <c r="GU127" s="535" t="str" cm="1">
        <f t="array" aca="1" ref="GU127" ca="1">INDEX(GU$13:GU126,$B127+1,1)</f>
        <v>-</v>
      </c>
      <c r="GV127" s="535" t="str" cm="1">
        <f t="array" aca="1" ref="GV127" ca="1">INDEX(GV$13:GV126,$B127+1,1)</f>
        <v>-</v>
      </c>
      <c r="GW127" s="535" t="str" cm="1">
        <f t="array" aca="1" ref="GW127" ca="1">INDEX(GW$13:GW126,$B127+1,1)</f>
        <v>-</v>
      </c>
      <c r="GX127" s="18"/>
      <c r="GY127" s="535" t="str" cm="1">
        <f t="array" aca="1" ref="GY127" ca="1">INDEX(GY$13:GY126,$B127+1,1)</f>
        <v>-</v>
      </c>
      <c r="GZ127" s="535" t="str" cm="1">
        <f t="array" aca="1" ref="GZ127" ca="1">INDEX(GZ$13:GZ126,$B127+1,1)</f>
        <v>-</v>
      </c>
      <c r="HA127" s="535" t="str" cm="1">
        <f t="array" aca="1" ref="HA127" ca="1">INDEX(HA$13:HA126,$B127+1,1)</f>
        <v>-</v>
      </c>
      <c r="HB127" s="411" t="str">
        <f t="shared" si="527"/>
        <v>-</v>
      </c>
      <c r="HC127" s="535" t="str" cm="1">
        <f t="array" aca="1" ref="HC127" ca="1">INDEX(HC$13:HC126,$B127+1,1)</f>
        <v>-</v>
      </c>
      <c r="HD127" s="535" cm="1">
        <f t="array" aca="1" ref="HD127" ca="1">INDEX(HD$13:HD126,$B127+1,1)</f>
        <v>1</v>
      </c>
      <c r="HE127" s="535" cm="1">
        <f t="array" aca="1" ref="HE127" ca="1">INDEX(HE$13:HE126,$B127+1,1)</f>
        <v>1</v>
      </c>
      <c r="HF127" s="535" t="str" cm="1">
        <f t="array" aca="1" ref="HF127" ca="1">INDEX(HF$13:HF126,$B127+1,1)</f>
        <v>-</v>
      </c>
      <c r="HG127" s="535" t="str" cm="1">
        <f t="array" aca="1" ref="HG127" ca="1">INDEX(HG$13:HG126,$B127+1,1)</f>
        <v>-</v>
      </c>
      <c r="HH127" s="535" t="str" cm="1">
        <f t="array" aca="1" ref="HH127" ca="1">INDEX(HH$13:HH126,$B127+1,1)</f>
        <v>-</v>
      </c>
      <c r="HI127" s="535" t="str" cm="1">
        <f t="array" aca="1" ref="HI127" ca="1">INDEX(HI$13:HI126,$B127+1,1)</f>
        <v>-</v>
      </c>
      <c r="HJ127" s="535" t="str" cm="1">
        <f t="array" aca="1" ref="HJ127" ca="1">INDEX(HJ$13:HJ126,$B127+1,1)</f>
        <v>-</v>
      </c>
      <c r="HK127" s="535" t="str" cm="1">
        <f t="array" aca="1" ref="HK127" ca="1">INDEX(HK$13:HK126,$B127+1,1)</f>
        <v>-</v>
      </c>
      <c r="HL127" s="535" t="str" cm="1">
        <f t="array" aca="1" ref="HL127" ca="1">INDEX(HL$13:HL126,$B127+1,1)</f>
        <v>-</v>
      </c>
      <c r="HM127" s="535" t="str" cm="1">
        <f t="array" aca="1" ref="HM127" ca="1">INDEX(HM$13:HM126,$B127+1,1)</f>
        <v>-</v>
      </c>
      <c r="HN127" s="535" t="str" cm="1">
        <f t="array" aca="1" ref="HN127" ca="1">INDEX(HN$13:HN126,$B127+1,1)</f>
        <v>-</v>
      </c>
      <c r="HO127" s="535" t="str" cm="1">
        <f t="array" aca="1" ref="HO127" ca="1">INDEX(HO$13:HO126,$B127+1,1)</f>
        <v>-</v>
      </c>
      <c r="HP127" s="535" t="str" cm="1">
        <f t="array" aca="1" ref="HP127" ca="1">INDEX(HP$13:HP126,$B127+1,1)</f>
        <v>-</v>
      </c>
      <c r="HQ127" s="535" t="str" cm="1">
        <f t="array" aca="1" ref="HQ127" ca="1">INDEX(HQ$13:HQ126,$B127+1,1)</f>
        <v>-</v>
      </c>
      <c r="HR127" s="535" t="str" cm="1">
        <f t="array" aca="1" ref="HR127" ca="1">INDEX(HR$13:HR126,$B127+1,1)</f>
        <v>-</v>
      </c>
      <c r="HS127" s="535" t="str" cm="1">
        <f t="array" aca="1" ref="HS127" ca="1">INDEX(HS$13:HS126,$B127+1,1)</f>
        <v>-</v>
      </c>
      <c r="HT127" s="535" t="str" cm="1">
        <f t="array" aca="1" ref="HT127" ca="1">INDEX(HT$13:HT126,$B127+1,1)</f>
        <v>-</v>
      </c>
      <c r="HU127" s="535" t="str" cm="1">
        <f t="array" aca="1" ref="HU127" ca="1">INDEX(HU$13:HU126,$B127+1,1)</f>
        <v>-</v>
      </c>
      <c r="HV127" s="535" t="str" cm="1">
        <f t="array" aca="1" ref="HV127" ca="1">INDEX(HV$13:HV126,$B127+1,1)</f>
        <v>-</v>
      </c>
      <c r="HW127" s="535" t="str" cm="1">
        <f t="array" aca="1" ref="HW127" ca="1">INDEX(HW$13:HW126,$B127+1,1)</f>
        <v>-</v>
      </c>
      <c r="HX127" s="535" t="str" cm="1">
        <f t="array" aca="1" ref="HX127" ca="1">INDEX(HX$13:HX126,$B127+1,1)</f>
        <v>-</v>
      </c>
      <c r="HY127" s="535" t="str" cm="1">
        <f t="array" aca="1" ref="HY127" ca="1">INDEX(HY$13:HY126,$B127+1,1)</f>
        <v>-</v>
      </c>
      <c r="HZ127" s="535" t="str" cm="1">
        <f t="array" aca="1" ref="HZ127" ca="1">INDEX(HZ$13:HZ126,$B127+1,1)</f>
        <v>-</v>
      </c>
      <c r="IA127" s="411">
        <f t="shared" si="528"/>
        <v>0</v>
      </c>
      <c r="IB127" s="535" t="str" cm="1">
        <f t="array" aca="1" ref="IB127" ca="1">INDEX(IB$13:IB126,$B127+1,1)</f>
        <v>-</v>
      </c>
      <c r="IC127" s="535" cm="1">
        <f t="array" aca="1" ref="IC127" ca="1">INDEX(IC$13:IC126,$B127+1,1)</f>
        <v>1</v>
      </c>
      <c r="ID127" s="535" cm="1">
        <f t="array" aca="1" ref="ID127" ca="1">INDEX(ID$13:ID126,$B127+1,1)</f>
        <v>0</v>
      </c>
      <c r="IE127" s="411">
        <f t="shared" si="529"/>
        <v>0</v>
      </c>
      <c r="IF127" s="535" cm="1">
        <f t="array" aca="1" ref="IF127" ca="1">INDEX(IF$13:IF126,$B127+1,1)</f>
        <v>0</v>
      </c>
      <c r="IG127" s="411">
        <f t="shared" si="530"/>
        <v>0</v>
      </c>
      <c r="IH127" s="411">
        <f t="shared" si="530"/>
        <v>0</v>
      </c>
      <c r="II127" s="411">
        <f t="shared" si="530"/>
        <v>0</v>
      </c>
      <c r="IJ127" s="411">
        <f t="shared" si="530"/>
        <v>0</v>
      </c>
      <c r="IK127" s="411">
        <f t="shared" si="530"/>
        <v>1</v>
      </c>
      <c r="IL127" s="411">
        <f t="shared" si="530"/>
        <v>0</v>
      </c>
      <c r="IM127" s="535" cm="1">
        <f t="array" aca="1" ref="IM127" ca="1">INDEX(IM$13:IM126,$B127+1,1)</f>
        <v>0</v>
      </c>
      <c r="IN127" s="535" cm="1">
        <f t="array" aca="1" ref="IN127" ca="1">INDEX(IN$13:IN126,$B127+1,1)</f>
        <v>0</v>
      </c>
      <c r="IO127" s="535" cm="1">
        <f t="array" aca="1" ref="IO127" ca="1">INDEX(IO$13:IO126,$B127+1,1)</f>
        <v>0</v>
      </c>
      <c r="IP127" s="535" cm="1">
        <f t="array" aca="1" ref="IP127" ca="1">INDEX(IP$13:IP126,$B127+1,1)</f>
        <v>0</v>
      </c>
      <c r="IQ127" s="18"/>
      <c r="IR127" s="535" t="str" cm="1">
        <f t="array" aca="1" ref="IR127" ca="1">INDEX(IR$13:IR126,$B127+1,1)</f>
        <v>-</v>
      </c>
      <c r="IS127" s="535" t="str" cm="1">
        <f t="array" aca="1" ref="IS127" ca="1">INDEX(IS$13:IS126,$B127+1,1)</f>
        <v>-</v>
      </c>
      <c r="IT127" s="535" t="str" cm="1">
        <f t="array" aca="1" ref="IT127" ca="1">INDEX(IT$13:IT126,$B127+1,1)</f>
        <v>-</v>
      </c>
      <c r="IU127" s="535" t="str" cm="1">
        <f t="array" aca="1" ref="IU127" ca="1">INDEX(IU$13:IU126,$B127+1,1)</f>
        <v>-</v>
      </c>
      <c r="IV127" s="535" t="str" cm="1">
        <f t="array" aca="1" ref="IV127" ca="1">INDEX(IV$13:IV126,$B127+1,1)</f>
        <v>-</v>
      </c>
      <c r="IW127" s="535" t="str" cm="1">
        <f t="array" aca="1" ref="IW127" ca="1">INDEX(IW$13:IW126,$B127+1,1)</f>
        <v>-</v>
      </c>
      <c r="IX127" s="535" t="str" cm="1">
        <f t="array" aca="1" ref="IX127" ca="1">INDEX(IX$13:IX126,$B127+1,1)</f>
        <v>-</v>
      </c>
      <c r="IY127" s="535" t="str" cm="1">
        <f t="array" aca="1" ref="IY127" ca="1">INDEX(IY$13:IY126,$B127+1,1)</f>
        <v>-</v>
      </c>
      <c r="IZ127" s="535" t="str" cm="1">
        <f t="array" aca="1" ref="IZ127" ca="1">INDEX(IZ$13:IZ126,$B127+1,1)</f>
        <v>-</v>
      </c>
      <c r="JA127" s="535" t="str" cm="1">
        <f t="array" aca="1" ref="JA127" ca="1">INDEX(JA$13:JA126,$B127+1,1)</f>
        <v>-</v>
      </c>
      <c r="JB127" s="535" t="str" cm="1">
        <f t="array" aca="1" ref="JB127" ca="1">INDEX(JB$13:JB126,$B127+1,1)</f>
        <v>-</v>
      </c>
      <c r="JC127" s="535" t="str" cm="1">
        <f t="array" aca="1" ref="JC127" ca="1">INDEX(JC$13:JC126,$B127+1,1)</f>
        <v>-</v>
      </c>
      <c r="JD127" s="535" t="str" cm="1">
        <f t="array" aca="1" ref="JD127" ca="1">INDEX(JD$13:JD126,$B127+1,1)</f>
        <v>-</v>
      </c>
      <c r="JE127" s="535" t="str" cm="1">
        <f t="array" aca="1" ref="JE127" ca="1">INDEX(JE$13:JE126,$B127+1,1)</f>
        <v>-</v>
      </c>
      <c r="JF127" s="535" t="str" cm="1">
        <f t="array" aca="1" ref="JF127" ca="1">INDEX(JF$13:JF126,$B127+1,1)</f>
        <v>-</v>
      </c>
      <c r="JG127" s="535" t="str" cm="1">
        <f t="array" aca="1" ref="JG127" ca="1">INDEX(JG$13:JG126,$B127+1,1)</f>
        <v>-</v>
      </c>
      <c r="JH127" s="535" cm="1">
        <f t="array" aca="1" ref="JH127" ca="1">INDEX(JH$13:JH126,$B127+1,1)</f>
        <v>0</v>
      </c>
      <c r="JI127" s="535" cm="1">
        <f t="array" aca="1" ref="JI127" ca="1">INDEX(JI$13:JI126,$B127+1,1)</f>
        <v>0</v>
      </c>
      <c r="JJ127" s="545" cm="1">
        <f t="array" aca="1" ref="JJ127" ca="1">IF(AND($N127=JJ$10,$AS127&lt;&gt;0),INDEX(i.LTWFeedLevels,$AS127,12),0)</f>
        <v>0</v>
      </c>
      <c r="JK127" s="630" cm="1">
        <f t="array" aca="1" ref="JK127" ca="1">IF(AND($N127=JK$10,$AT127&lt;&gt;0),INDEX(i.LTWFeedLevels,$AT127,12),0)</f>
        <v>0</v>
      </c>
      <c r="JL127" s="457">
        <f t="shared" ca="1" si="614"/>
        <v>0</v>
      </c>
      <c r="JM127" s="457">
        <f t="shared" ca="1" si="531"/>
        <v>0</v>
      </c>
      <c r="JN127" s="457">
        <f t="shared" ca="1" si="532"/>
        <v>0</v>
      </c>
      <c r="JO127" s="545" cm="1">
        <f t="array" aca="1" ref="JO127" ca="1">IF(AND($N127=JO$10,$AS127&lt;&gt;0),INDEX(i.LTWFeedLevels,$AS127,12),0)</f>
        <v>0</v>
      </c>
      <c r="JP127" s="630" cm="1">
        <f t="array" aca="1" ref="JP127" ca="1">IF(AND($N127=JP$10,$AT127&lt;&gt;0),INDEX(i.LTWFeedLevels,$AT127,12),0)</f>
        <v>0</v>
      </c>
      <c r="JQ127" s="457">
        <f t="shared" ca="1" si="533"/>
        <v>0</v>
      </c>
      <c r="JR127" s="457">
        <f t="shared" ca="1" si="534"/>
        <v>0</v>
      </c>
      <c r="JS127" s="457">
        <f t="shared" ca="1" si="535"/>
        <v>0</v>
      </c>
      <c r="JT127" s="545" cm="1">
        <f t="array" aca="1" ref="JT127" ca="1">IF(AND($N127=JT$10,$AS127&lt;&gt;0),INDEX(i.LTWFeedLevels,$AS127,12),0)</f>
        <v>0</v>
      </c>
      <c r="JU127" s="630" cm="1">
        <f t="array" aca="1" ref="JU127" ca="1">IF(AND($N127=JU$10,$AT127&lt;&gt;0),INDEX(i.LTWFeedLevels,$AT127,12),0)</f>
        <v>0</v>
      </c>
      <c r="JV127" s="457">
        <f t="shared" ca="1" si="536"/>
        <v>0</v>
      </c>
      <c r="JW127" s="457">
        <f t="shared" ca="1" si="537"/>
        <v>0</v>
      </c>
      <c r="JX127" s="457">
        <f t="shared" ca="1" si="538"/>
        <v>0</v>
      </c>
      <c r="JY127" s="189">
        <f t="shared" ca="1" si="539"/>
        <v>0</v>
      </c>
      <c r="JZ127" s="189">
        <f t="shared" ca="1" si="539"/>
        <v>0</v>
      </c>
      <c r="KA127" s="189">
        <f t="shared" ca="1" si="539"/>
        <v>0</v>
      </c>
      <c r="KB127" s="189">
        <f t="shared" ca="1" si="539"/>
        <v>0</v>
      </c>
      <c r="KC127" s="189">
        <f t="shared" ca="1" si="539"/>
        <v>0</v>
      </c>
      <c r="KD127" s="189">
        <f t="shared" ca="1" si="539"/>
        <v>0</v>
      </c>
      <c r="KE127" s="189">
        <f t="shared" ca="1" si="539"/>
        <v>0</v>
      </c>
      <c r="KF127" s="189">
        <f t="shared" ca="1" si="539"/>
        <v>0</v>
      </c>
      <c r="KG127" s="189">
        <f t="shared" ca="1" si="539"/>
        <v>0</v>
      </c>
      <c r="KH127" s="189">
        <f t="shared" ca="1" si="539"/>
        <v>0</v>
      </c>
      <c r="KI127" s="189">
        <f t="shared" ca="1" si="540"/>
        <v>0</v>
      </c>
      <c r="KJ127" s="189">
        <f t="shared" ca="1" si="540"/>
        <v>0</v>
      </c>
      <c r="KK127" s="189">
        <f t="shared" ca="1" si="540"/>
        <v>0</v>
      </c>
      <c r="KL127" s="189">
        <f t="shared" ca="1" si="540"/>
        <v>0</v>
      </c>
      <c r="KM127" s="189">
        <f t="shared" ca="1" si="540"/>
        <v>0</v>
      </c>
      <c r="KN127" s="189">
        <f t="shared" ca="1" si="540"/>
        <v>0</v>
      </c>
      <c r="KO127" s="189">
        <f t="shared" ca="1" si="540"/>
        <v>0</v>
      </c>
      <c r="KP127" s="189">
        <f t="shared" ca="1" si="540"/>
        <v>0</v>
      </c>
      <c r="KQ127" s="189">
        <f t="shared" ca="1" si="540"/>
        <v>0</v>
      </c>
      <c r="KR127" s="189">
        <f t="shared" ca="1" si="540"/>
        <v>0</v>
      </c>
      <c r="KS127" s="189">
        <f t="shared" ca="1" si="541"/>
        <v>0</v>
      </c>
      <c r="KT127" s="189">
        <f t="shared" ca="1" si="541"/>
        <v>0</v>
      </c>
      <c r="KU127" s="189">
        <f t="shared" ca="1" si="541"/>
        <v>0</v>
      </c>
      <c r="KV127" s="189">
        <f t="shared" ca="1" si="541"/>
        <v>0</v>
      </c>
      <c r="KW127" s="189">
        <f t="shared" ca="1" si="541"/>
        <v>0</v>
      </c>
      <c r="KX127" s="189">
        <f t="shared" ca="1" si="541"/>
        <v>0</v>
      </c>
      <c r="KY127" s="189">
        <f t="shared" ca="1" si="541"/>
        <v>0</v>
      </c>
      <c r="KZ127" s="189">
        <f t="shared" ca="1" si="541"/>
        <v>0</v>
      </c>
      <c r="LA127" s="189">
        <f t="shared" ca="1" si="541"/>
        <v>0</v>
      </c>
      <c r="LB127" s="189">
        <f t="shared" ca="1" si="541"/>
        <v>0</v>
      </c>
      <c r="LC127" s="189">
        <f t="shared" ca="1" si="542"/>
        <v>0</v>
      </c>
      <c r="LD127" s="189">
        <f t="shared" ca="1" si="542"/>
        <v>0</v>
      </c>
      <c r="LE127" s="189">
        <f t="shared" ca="1" si="542"/>
        <v>0</v>
      </c>
      <c r="LF127" s="189">
        <f t="shared" ca="1" si="542"/>
        <v>0</v>
      </c>
      <c r="LG127" s="189">
        <f t="shared" ca="1" si="542"/>
        <v>0</v>
      </c>
      <c r="LH127" s="189">
        <f t="shared" ca="1" si="542"/>
        <v>0</v>
      </c>
      <c r="LI127" s="189">
        <f t="shared" ca="1" si="542"/>
        <v>0</v>
      </c>
      <c r="LJ127" s="189">
        <f t="shared" ca="1" si="542"/>
        <v>0</v>
      </c>
      <c r="LK127" s="189">
        <f t="shared" ca="1" si="542"/>
        <v>0</v>
      </c>
      <c r="LL127" s="189">
        <f t="shared" ca="1" si="542"/>
        <v>0</v>
      </c>
      <c r="LM127" s="189">
        <f t="shared" ca="1" si="543"/>
        <v>0</v>
      </c>
      <c r="LN127" s="189">
        <f t="shared" ca="1" si="543"/>
        <v>0</v>
      </c>
      <c r="LO127" s="189">
        <f t="shared" ca="1" si="543"/>
        <v>0</v>
      </c>
      <c r="LP127" s="189">
        <f t="shared" ca="1" si="543"/>
        <v>0</v>
      </c>
      <c r="LQ127" s="189">
        <f t="shared" ca="1" si="543"/>
        <v>0</v>
      </c>
      <c r="LR127" s="189">
        <f t="shared" ca="1" si="543"/>
        <v>0</v>
      </c>
      <c r="LS127" s="189">
        <f t="shared" ca="1" si="543"/>
        <v>0</v>
      </c>
      <c r="LT127" s="189">
        <f t="shared" ca="1" si="543"/>
        <v>0</v>
      </c>
      <c r="LU127" s="189">
        <f t="shared" ca="1" si="543"/>
        <v>0</v>
      </c>
      <c r="LV127" s="189">
        <f t="shared" ca="1" si="543"/>
        <v>0</v>
      </c>
      <c r="LW127" s="189">
        <f t="shared" ca="1" si="544"/>
        <v>0</v>
      </c>
      <c r="LX127" s="189">
        <f t="shared" ca="1" si="544"/>
        <v>0</v>
      </c>
      <c r="LY127" s="189">
        <f t="shared" ca="1" si="544"/>
        <v>0</v>
      </c>
      <c r="LZ127" s="189">
        <f t="shared" ca="1" si="544"/>
        <v>0</v>
      </c>
      <c r="MA127" s="189">
        <f t="shared" ca="1" si="544"/>
        <v>0</v>
      </c>
      <c r="MB127" s="189">
        <f t="shared" ca="1" si="544"/>
        <v>0</v>
      </c>
      <c r="MC127" s="189">
        <f t="shared" ca="1" si="544"/>
        <v>0</v>
      </c>
      <c r="MD127" s="189">
        <f t="shared" ca="1" si="544"/>
        <v>0</v>
      </c>
      <c r="ME127" s="189">
        <f t="shared" ca="1" si="544"/>
        <v>0</v>
      </c>
      <c r="MF127" s="189">
        <f t="shared" ca="1" si="544"/>
        <v>0</v>
      </c>
      <c r="MG127" s="189">
        <f t="shared" ca="1" si="545"/>
        <v>0</v>
      </c>
      <c r="MH127" s="189">
        <f t="shared" ca="1" si="545"/>
        <v>0</v>
      </c>
      <c r="MI127" s="189">
        <f t="shared" ca="1" si="545"/>
        <v>0</v>
      </c>
      <c r="MJ127" s="189">
        <f t="shared" ca="1" si="545"/>
        <v>0</v>
      </c>
      <c r="MK127" s="189">
        <f t="shared" ca="1" si="545"/>
        <v>0</v>
      </c>
      <c r="ML127" s="189">
        <f t="shared" ca="1" si="545"/>
        <v>0</v>
      </c>
      <c r="MM127" s="189">
        <f t="shared" ca="1" si="545"/>
        <v>0</v>
      </c>
      <c r="MN127" s="189">
        <f t="shared" ca="1" si="545"/>
        <v>0</v>
      </c>
      <c r="MO127" s="189">
        <f t="shared" ca="1" si="545"/>
        <v>0</v>
      </c>
      <c r="MP127" s="189">
        <f t="shared" ca="1" si="545"/>
        <v>0</v>
      </c>
      <c r="MQ127" s="189">
        <f t="shared" ca="1" si="545"/>
        <v>0</v>
      </c>
      <c r="MR127" s="189">
        <f t="shared" ca="1" si="545"/>
        <v>0</v>
      </c>
      <c r="MS127" s="557">
        <f t="shared" ca="1" si="546"/>
        <v>0</v>
      </c>
      <c r="MT127" s="557">
        <f t="shared" ca="1" si="546"/>
        <v>0</v>
      </c>
      <c r="MU127" s="557">
        <f t="shared" ca="1" si="546"/>
        <v>0</v>
      </c>
      <c r="MV127" s="557">
        <f t="shared" ca="1" si="546"/>
        <v>0</v>
      </c>
      <c r="MW127" s="557">
        <f t="shared" ca="1" si="546"/>
        <v>0</v>
      </c>
      <c r="MX127" s="557">
        <f t="shared" ca="1" si="546"/>
        <v>0</v>
      </c>
      <c r="MY127" s="557">
        <f t="shared" ca="1" si="546"/>
        <v>0</v>
      </c>
      <c r="MZ127" s="557">
        <f t="shared" ca="1" si="546"/>
        <v>0</v>
      </c>
      <c r="NA127" s="557">
        <f t="shared" ca="1" si="546"/>
        <v>0</v>
      </c>
      <c r="NB127" s="557">
        <f t="shared" ca="1" si="546"/>
        <v>0</v>
      </c>
      <c r="NC127" s="557">
        <f t="shared" ca="1" si="547"/>
        <v>0</v>
      </c>
      <c r="ND127" s="557">
        <f t="shared" ca="1" si="547"/>
        <v>0</v>
      </c>
      <c r="NE127" s="557">
        <f t="shared" ca="1" si="547"/>
        <v>0</v>
      </c>
      <c r="NF127" s="557">
        <f t="shared" ca="1" si="547"/>
        <v>0</v>
      </c>
      <c r="NG127" s="557">
        <f t="shared" ca="1" si="547"/>
        <v>0</v>
      </c>
      <c r="NH127" s="557">
        <f t="shared" ca="1" si="547"/>
        <v>0</v>
      </c>
      <c r="NI127" s="557">
        <f t="shared" ca="1" si="547"/>
        <v>0</v>
      </c>
      <c r="NJ127" s="557">
        <f t="shared" ca="1" si="547"/>
        <v>0</v>
      </c>
      <c r="NK127" s="557">
        <f t="shared" ca="1" si="547"/>
        <v>0</v>
      </c>
      <c r="NL127" s="557">
        <f t="shared" ca="1" si="547"/>
        <v>0</v>
      </c>
      <c r="NM127" s="557">
        <f t="shared" ca="1" si="548"/>
        <v>0</v>
      </c>
      <c r="NN127" s="557">
        <f t="shared" ca="1" si="548"/>
        <v>0</v>
      </c>
      <c r="NO127" s="557">
        <f t="shared" ca="1" si="548"/>
        <v>0</v>
      </c>
      <c r="NP127" s="557">
        <f t="shared" ca="1" si="548"/>
        <v>0</v>
      </c>
      <c r="NQ127" s="557">
        <f t="shared" ca="1" si="548"/>
        <v>0</v>
      </c>
      <c r="NR127" s="557">
        <f t="shared" ca="1" si="548"/>
        <v>0</v>
      </c>
      <c r="NS127" s="557">
        <f t="shared" ca="1" si="548"/>
        <v>0</v>
      </c>
      <c r="NT127" s="557">
        <f t="shared" ca="1" si="548"/>
        <v>0</v>
      </c>
      <c r="NU127" s="557">
        <f t="shared" ca="1" si="548"/>
        <v>0</v>
      </c>
      <c r="NV127" s="557">
        <f t="shared" ca="1" si="548"/>
        <v>0</v>
      </c>
      <c r="NW127" s="557">
        <f t="shared" ca="1" si="549"/>
        <v>0</v>
      </c>
      <c r="NX127" s="557">
        <f t="shared" ca="1" si="549"/>
        <v>0</v>
      </c>
      <c r="NY127" s="557">
        <f t="shared" ca="1" si="549"/>
        <v>0</v>
      </c>
      <c r="NZ127" s="557">
        <f t="shared" ca="1" si="549"/>
        <v>0</v>
      </c>
      <c r="OA127" s="557">
        <f t="shared" ca="1" si="549"/>
        <v>0</v>
      </c>
      <c r="OB127" s="557">
        <f t="shared" ca="1" si="549"/>
        <v>0</v>
      </c>
      <c r="OC127" s="557">
        <f t="shared" ca="1" si="549"/>
        <v>0</v>
      </c>
      <c r="OD127" s="557">
        <f t="shared" ca="1" si="549"/>
        <v>0</v>
      </c>
      <c r="OE127" s="557">
        <f t="shared" ca="1" si="549"/>
        <v>0</v>
      </c>
      <c r="OF127" s="557">
        <f t="shared" ca="1" si="549"/>
        <v>0</v>
      </c>
      <c r="OG127" s="557">
        <f t="shared" ca="1" si="550"/>
        <v>0</v>
      </c>
      <c r="OH127" s="557">
        <f t="shared" ca="1" si="550"/>
        <v>0</v>
      </c>
      <c r="OI127" s="557">
        <f t="shared" ca="1" si="550"/>
        <v>0</v>
      </c>
      <c r="OJ127" s="557">
        <f t="shared" ca="1" si="550"/>
        <v>0</v>
      </c>
      <c r="OK127" s="557">
        <f t="shared" ca="1" si="550"/>
        <v>0</v>
      </c>
      <c r="OL127" s="557">
        <f t="shared" ca="1" si="550"/>
        <v>0</v>
      </c>
      <c r="OM127" s="557">
        <f t="shared" ca="1" si="550"/>
        <v>0</v>
      </c>
      <c r="ON127" s="557">
        <f t="shared" ca="1" si="550"/>
        <v>0</v>
      </c>
      <c r="OO127" s="557">
        <f t="shared" ca="1" si="550"/>
        <v>0</v>
      </c>
      <c r="OP127" s="557">
        <f t="shared" ca="1" si="550"/>
        <v>0</v>
      </c>
      <c r="OQ127" s="557">
        <f t="shared" ca="1" si="551"/>
        <v>0</v>
      </c>
      <c r="OR127" s="557">
        <f t="shared" ca="1" si="551"/>
        <v>0</v>
      </c>
      <c r="OS127" s="557">
        <f t="shared" ca="1" si="551"/>
        <v>0</v>
      </c>
      <c r="OT127" s="557">
        <f t="shared" ca="1" si="551"/>
        <v>0</v>
      </c>
      <c r="OU127" s="557">
        <f t="shared" ca="1" si="551"/>
        <v>0</v>
      </c>
      <c r="OV127" s="557">
        <f t="shared" ca="1" si="551"/>
        <v>0</v>
      </c>
      <c r="OW127" s="557">
        <f t="shared" ca="1" si="551"/>
        <v>0</v>
      </c>
      <c r="OX127" s="557">
        <f t="shared" ca="1" si="551"/>
        <v>0</v>
      </c>
      <c r="OY127" s="557">
        <f t="shared" ca="1" si="551"/>
        <v>0</v>
      </c>
      <c r="OZ127" s="557">
        <f t="shared" ca="1" si="551"/>
        <v>0</v>
      </c>
      <c r="PA127" s="557">
        <f t="shared" ca="1" si="552"/>
        <v>0</v>
      </c>
      <c r="PB127" s="557">
        <f t="shared" ca="1" si="552"/>
        <v>0</v>
      </c>
      <c r="PC127" s="557">
        <f t="shared" ca="1" si="552"/>
        <v>0</v>
      </c>
      <c r="PD127" s="557">
        <f t="shared" ca="1" si="552"/>
        <v>0</v>
      </c>
      <c r="PE127" s="557">
        <f t="shared" ca="1" si="552"/>
        <v>0</v>
      </c>
      <c r="PF127" s="557">
        <f t="shared" ca="1" si="552"/>
        <v>0</v>
      </c>
      <c r="PG127" s="557">
        <f t="shared" ca="1" si="552"/>
        <v>0</v>
      </c>
      <c r="PH127" s="557">
        <f t="shared" ca="1" si="552"/>
        <v>0</v>
      </c>
      <c r="PI127" s="557">
        <f t="shared" ca="1" si="552"/>
        <v>0</v>
      </c>
      <c r="PJ127" s="557">
        <f t="shared" ca="1" si="552"/>
        <v>0</v>
      </c>
      <c r="PK127" s="557">
        <f t="shared" ca="1" si="553"/>
        <v>0</v>
      </c>
      <c r="PL127" s="557">
        <f t="shared" ca="1" si="553"/>
        <v>0</v>
      </c>
      <c r="PM127" s="557">
        <f t="shared" ca="1" si="553"/>
        <v>0</v>
      </c>
      <c r="PN127" s="557">
        <f t="shared" ca="1" si="553"/>
        <v>0</v>
      </c>
      <c r="PO127" s="557">
        <f t="shared" ca="1" si="553"/>
        <v>0</v>
      </c>
      <c r="PP127" s="557">
        <f t="shared" ca="1" si="553"/>
        <v>0</v>
      </c>
      <c r="PQ127" s="557">
        <f t="shared" ca="1" si="553"/>
        <v>0</v>
      </c>
      <c r="PR127" s="557">
        <f t="shared" ca="1" si="553"/>
        <v>0</v>
      </c>
      <c r="PS127" s="557">
        <f t="shared" ca="1" si="553"/>
        <v>0</v>
      </c>
      <c r="PT127" s="557">
        <f t="shared" ca="1" si="553"/>
        <v>0</v>
      </c>
      <c r="PU127" s="557">
        <f t="shared" ca="1" si="554"/>
        <v>0</v>
      </c>
      <c r="PV127" s="557">
        <f t="shared" ca="1" si="554"/>
        <v>0</v>
      </c>
      <c r="PW127" s="557">
        <f t="shared" ca="1" si="554"/>
        <v>0</v>
      </c>
      <c r="PX127" s="557">
        <f t="shared" ca="1" si="554"/>
        <v>0</v>
      </c>
      <c r="PY127" s="557">
        <f t="shared" ca="1" si="554"/>
        <v>0</v>
      </c>
      <c r="PZ127" s="557">
        <f t="shared" ca="1" si="554"/>
        <v>0</v>
      </c>
      <c r="QA127" s="557">
        <f t="shared" ca="1" si="554"/>
        <v>0</v>
      </c>
      <c r="QB127" s="557">
        <f t="shared" ca="1" si="554"/>
        <v>0</v>
      </c>
      <c r="QC127" s="557">
        <f t="shared" ca="1" si="554"/>
        <v>0</v>
      </c>
      <c r="QD127" s="557">
        <f t="shared" ca="1" si="554"/>
        <v>0</v>
      </c>
      <c r="QE127" s="557">
        <f t="shared" ca="1" si="555"/>
        <v>0</v>
      </c>
      <c r="QF127" s="557">
        <f t="shared" ca="1" si="555"/>
        <v>0</v>
      </c>
      <c r="QG127" s="557">
        <f t="shared" ca="1" si="555"/>
        <v>0</v>
      </c>
      <c r="QH127" s="557">
        <f t="shared" ca="1" si="555"/>
        <v>0</v>
      </c>
      <c r="QI127" s="557">
        <f t="shared" ca="1" si="555"/>
        <v>0</v>
      </c>
      <c r="QJ127" s="557">
        <f t="shared" ca="1" si="555"/>
        <v>0</v>
      </c>
      <c r="QK127" s="557">
        <f t="shared" ca="1" si="555"/>
        <v>0</v>
      </c>
      <c r="QL127" s="557">
        <f t="shared" ca="1" si="555"/>
        <v>0</v>
      </c>
      <c r="QM127" s="557">
        <f t="shared" ca="1" si="555"/>
        <v>0</v>
      </c>
      <c r="QN127" s="557">
        <f t="shared" ca="1" si="555"/>
        <v>0</v>
      </c>
      <c r="QO127" s="557">
        <f t="shared" ca="1" si="556"/>
        <v>0</v>
      </c>
      <c r="QP127" s="557">
        <f t="shared" ca="1" si="556"/>
        <v>0</v>
      </c>
      <c r="QQ127" s="557">
        <f t="shared" ca="1" si="556"/>
        <v>0</v>
      </c>
      <c r="QR127" s="557">
        <f t="shared" ca="1" si="556"/>
        <v>0</v>
      </c>
      <c r="QS127" s="557">
        <f t="shared" ca="1" si="556"/>
        <v>0</v>
      </c>
      <c r="QT127" s="557">
        <f t="shared" ca="1" si="556"/>
        <v>0</v>
      </c>
      <c r="QU127" s="557">
        <f t="shared" ca="1" si="556"/>
        <v>0</v>
      </c>
      <c r="QV127" s="557">
        <f t="shared" ca="1" si="556"/>
        <v>0</v>
      </c>
      <c r="QW127" s="557">
        <f t="shared" ca="1" si="556"/>
        <v>0</v>
      </c>
      <c r="QX127" s="557">
        <f t="shared" ca="1" si="556"/>
        <v>0</v>
      </c>
      <c r="QY127" s="557">
        <f t="shared" ca="1" si="557"/>
        <v>0</v>
      </c>
      <c r="QZ127" s="557">
        <f t="shared" ca="1" si="557"/>
        <v>0</v>
      </c>
      <c r="RA127" s="557">
        <f t="shared" ca="1" si="557"/>
        <v>0</v>
      </c>
      <c r="RB127" s="557">
        <f t="shared" ca="1" si="557"/>
        <v>0</v>
      </c>
      <c r="RC127" s="557">
        <f t="shared" ca="1" si="557"/>
        <v>0</v>
      </c>
      <c r="RD127" s="557">
        <f t="shared" ca="1" si="557"/>
        <v>0</v>
      </c>
      <c r="RE127" s="557">
        <f t="shared" ca="1" si="557"/>
        <v>0</v>
      </c>
      <c r="RF127" s="557">
        <f t="shared" ca="1" si="557"/>
        <v>0</v>
      </c>
      <c r="RG127" s="557">
        <f t="shared" ca="1" si="557"/>
        <v>0</v>
      </c>
      <c r="RH127" s="557">
        <f t="shared" ca="1" si="557"/>
        <v>0</v>
      </c>
      <c r="RI127" s="557">
        <f t="shared" ca="1" si="558"/>
        <v>0</v>
      </c>
      <c r="RJ127" s="557">
        <f t="shared" ca="1" si="558"/>
        <v>0</v>
      </c>
      <c r="RK127" s="557">
        <f t="shared" ca="1" si="558"/>
        <v>0</v>
      </c>
      <c r="RL127" s="557">
        <f t="shared" ca="1" si="558"/>
        <v>0</v>
      </c>
      <c r="RM127" s="557">
        <f t="shared" ca="1" si="558"/>
        <v>0</v>
      </c>
      <c r="RN127" s="557">
        <f t="shared" ca="1" si="558"/>
        <v>0</v>
      </c>
      <c r="RO127" s="557">
        <f t="shared" ca="1" si="558"/>
        <v>0</v>
      </c>
      <c r="RP127" s="557">
        <f t="shared" ca="1" si="558"/>
        <v>0</v>
      </c>
      <c r="RQ127" s="557">
        <f t="shared" ca="1" si="558"/>
        <v>0</v>
      </c>
      <c r="RR127" s="557">
        <f t="shared" ca="1" si="558"/>
        <v>0</v>
      </c>
      <c r="RS127" s="557">
        <f t="shared" ca="1" si="559"/>
        <v>0</v>
      </c>
      <c r="RT127" s="557">
        <f t="shared" ca="1" si="559"/>
        <v>0</v>
      </c>
      <c r="RU127" s="557">
        <f t="shared" ca="1" si="559"/>
        <v>0</v>
      </c>
      <c r="RV127" s="557">
        <f t="shared" ca="1" si="559"/>
        <v>0</v>
      </c>
      <c r="RW127" s="557">
        <f t="shared" ca="1" si="559"/>
        <v>0</v>
      </c>
      <c r="RX127" s="557">
        <f t="shared" ca="1" si="559"/>
        <v>0</v>
      </c>
      <c r="RY127" s="557">
        <f t="shared" ca="1" si="559"/>
        <v>0</v>
      </c>
      <c r="RZ127" s="557">
        <f t="shared" ca="1" si="559"/>
        <v>0</v>
      </c>
      <c r="SA127" s="557">
        <f t="shared" ca="1" si="559"/>
        <v>0</v>
      </c>
      <c r="SB127" s="557">
        <f t="shared" ca="1" si="559"/>
        <v>0</v>
      </c>
      <c r="SC127" s="557">
        <f t="shared" ca="1" si="560"/>
        <v>0</v>
      </c>
      <c r="SD127" s="557">
        <f t="shared" ca="1" si="560"/>
        <v>0</v>
      </c>
      <c r="SE127" s="557">
        <f t="shared" ca="1" si="560"/>
        <v>0</v>
      </c>
      <c r="SF127" s="557">
        <f t="shared" ca="1" si="560"/>
        <v>0</v>
      </c>
      <c r="SG127" s="557">
        <f t="shared" ca="1" si="560"/>
        <v>0</v>
      </c>
      <c r="SH127" s="557">
        <f t="shared" ca="1" si="560"/>
        <v>0</v>
      </c>
      <c r="SI127" s="557">
        <f t="shared" ca="1" si="560"/>
        <v>0</v>
      </c>
      <c r="SJ127" s="557">
        <f t="shared" ca="1" si="560"/>
        <v>0</v>
      </c>
      <c r="SK127" s="557">
        <f t="shared" ca="1" si="560"/>
        <v>0</v>
      </c>
      <c r="SL127" s="557">
        <f t="shared" ca="1" si="560"/>
        <v>0</v>
      </c>
      <c r="SM127" s="557">
        <f t="shared" ca="1" si="561"/>
        <v>0</v>
      </c>
      <c r="SN127" s="557">
        <f t="shared" ca="1" si="561"/>
        <v>0</v>
      </c>
      <c r="SO127" s="557">
        <f t="shared" ca="1" si="561"/>
        <v>0</v>
      </c>
      <c r="SP127" s="557">
        <f t="shared" ca="1" si="561"/>
        <v>0</v>
      </c>
      <c r="SQ127" s="557">
        <f t="shared" ca="1" si="561"/>
        <v>0</v>
      </c>
      <c r="SR127" s="557">
        <f t="shared" ca="1" si="561"/>
        <v>0</v>
      </c>
      <c r="SS127" s="557">
        <f t="shared" ca="1" si="561"/>
        <v>0</v>
      </c>
      <c r="ST127" s="557">
        <f t="shared" ca="1" si="561"/>
        <v>0</v>
      </c>
      <c r="SU127" s="557">
        <f t="shared" ca="1" si="561"/>
        <v>0</v>
      </c>
      <c r="SV127" s="557">
        <f t="shared" ca="1" si="561"/>
        <v>0</v>
      </c>
      <c r="SW127" s="557">
        <f t="shared" ca="1" si="562"/>
        <v>0</v>
      </c>
      <c r="SX127" s="557">
        <f t="shared" ca="1" si="562"/>
        <v>0</v>
      </c>
      <c r="SY127" s="557">
        <f t="shared" ca="1" si="562"/>
        <v>0</v>
      </c>
      <c r="SZ127" s="557">
        <f t="shared" ca="1" si="562"/>
        <v>0</v>
      </c>
      <c r="TA127" s="557">
        <f t="shared" ca="1" si="562"/>
        <v>0</v>
      </c>
      <c r="TB127" s="557">
        <f t="shared" ca="1" si="562"/>
        <v>0</v>
      </c>
      <c r="TC127" s="557">
        <f t="shared" ca="1" si="562"/>
        <v>0</v>
      </c>
      <c r="TD127" s="557">
        <f t="shared" ca="1" si="562"/>
        <v>0</v>
      </c>
      <c r="TE127" s="557">
        <f t="shared" ca="1" si="562"/>
        <v>0</v>
      </c>
      <c r="TF127" s="557">
        <f t="shared" ca="1" si="562"/>
        <v>0</v>
      </c>
      <c r="TG127" s="557">
        <f t="shared" ca="1" si="563"/>
        <v>0</v>
      </c>
      <c r="TH127" s="557">
        <f t="shared" ca="1" si="563"/>
        <v>0</v>
      </c>
      <c r="TI127" s="557">
        <f t="shared" ca="1" si="563"/>
        <v>0</v>
      </c>
      <c r="TJ127" s="557">
        <f t="shared" ca="1" si="563"/>
        <v>0</v>
      </c>
      <c r="TK127" s="557">
        <f t="shared" ca="1" si="563"/>
        <v>0</v>
      </c>
      <c r="TL127" s="557">
        <f t="shared" ca="1" si="563"/>
        <v>0</v>
      </c>
      <c r="TM127" s="557">
        <f t="shared" ca="1" si="563"/>
        <v>0</v>
      </c>
      <c r="TN127" s="557">
        <f t="shared" ca="1" si="563"/>
        <v>0</v>
      </c>
      <c r="TO127" s="557">
        <f t="shared" ca="1" si="563"/>
        <v>0</v>
      </c>
      <c r="TP127" s="557">
        <f t="shared" ca="1" si="563"/>
        <v>0</v>
      </c>
      <c r="TQ127" s="557">
        <f t="shared" ca="1" si="564"/>
        <v>0</v>
      </c>
      <c r="TR127" s="557">
        <f t="shared" ca="1" si="564"/>
        <v>0</v>
      </c>
      <c r="TS127" s="557">
        <f t="shared" ca="1" si="564"/>
        <v>0</v>
      </c>
      <c r="TT127" s="557">
        <f t="shared" ca="1" si="564"/>
        <v>0</v>
      </c>
      <c r="TU127" s="557">
        <f t="shared" ca="1" si="564"/>
        <v>0</v>
      </c>
      <c r="TV127" s="557">
        <f t="shared" ca="1" si="564"/>
        <v>0</v>
      </c>
      <c r="TW127" s="557">
        <f t="shared" ca="1" si="564"/>
        <v>0</v>
      </c>
      <c r="TX127" s="557">
        <f t="shared" ca="1" si="564"/>
        <v>0</v>
      </c>
      <c r="TY127" s="557">
        <f t="shared" ca="1" si="564"/>
        <v>0</v>
      </c>
      <c r="TZ127" s="557">
        <f t="shared" ca="1" si="564"/>
        <v>0</v>
      </c>
      <c r="UA127" s="557">
        <f t="shared" ca="1" si="565"/>
        <v>0</v>
      </c>
      <c r="UB127" s="557">
        <f t="shared" ca="1" si="565"/>
        <v>0</v>
      </c>
      <c r="UC127" s="557">
        <f t="shared" ca="1" si="565"/>
        <v>0</v>
      </c>
      <c r="UD127" s="557">
        <f t="shared" ca="1" si="565"/>
        <v>0</v>
      </c>
      <c r="UE127" s="557">
        <f t="shared" ca="1" si="565"/>
        <v>0</v>
      </c>
      <c r="UF127" s="557">
        <f t="shared" ca="1" si="565"/>
        <v>0</v>
      </c>
      <c r="UG127" s="557">
        <f t="shared" ca="1" si="565"/>
        <v>0</v>
      </c>
      <c r="UH127" s="557">
        <f t="shared" ca="1" si="565"/>
        <v>0</v>
      </c>
      <c r="UI127" s="557">
        <f t="shared" ca="1" si="565"/>
        <v>0</v>
      </c>
      <c r="UJ127" s="557">
        <f t="shared" ca="1" si="565"/>
        <v>0</v>
      </c>
      <c r="UK127" s="557">
        <f t="shared" ca="1" si="566"/>
        <v>0</v>
      </c>
      <c r="UL127" s="557">
        <f t="shared" ca="1" si="566"/>
        <v>0</v>
      </c>
      <c r="UM127" s="557">
        <f t="shared" ca="1" si="566"/>
        <v>0</v>
      </c>
      <c r="UN127" s="557">
        <f t="shared" ca="1" si="566"/>
        <v>0</v>
      </c>
      <c r="UO127" s="557">
        <f t="shared" ca="1" si="566"/>
        <v>0</v>
      </c>
      <c r="UP127" s="557">
        <f t="shared" ca="1" si="566"/>
        <v>0</v>
      </c>
      <c r="UQ127" s="557">
        <f t="shared" ca="1" si="566"/>
        <v>0</v>
      </c>
      <c r="UR127" s="557">
        <f t="shared" ca="1" si="566"/>
        <v>0</v>
      </c>
      <c r="US127" s="557">
        <f t="shared" ca="1" si="566"/>
        <v>0</v>
      </c>
      <c r="UT127" s="557">
        <f t="shared" ca="1" si="566"/>
        <v>0</v>
      </c>
      <c r="UU127" s="557">
        <f t="shared" ca="1" si="567"/>
        <v>0</v>
      </c>
      <c r="UV127" s="557">
        <f t="shared" ca="1" si="567"/>
        <v>0</v>
      </c>
      <c r="UW127" s="557">
        <f t="shared" ca="1" si="567"/>
        <v>0</v>
      </c>
      <c r="UX127" s="557">
        <f t="shared" ca="1" si="567"/>
        <v>0</v>
      </c>
      <c r="UY127" s="557">
        <f t="shared" ca="1" si="567"/>
        <v>0</v>
      </c>
      <c r="UZ127" s="557">
        <f t="shared" ca="1" si="567"/>
        <v>0</v>
      </c>
      <c r="VA127" s="557">
        <f t="shared" ca="1" si="567"/>
        <v>0</v>
      </c>
      <c r="VB127" s="557">
        <f t="shared" ca="1" si="567"/>
        <v>0</v>
      </c>
      <c r="VC127" s="557">
        <f t="shared" ca="1" si="567"/>
        <v>0</v>
      </c>
      <c r="VD127" s="557">
        <f t="shared" ca="1" si="567"/>
        <v>0</v>
      </c>
      <c r="VE127" s="557">
        <f t="shared" ca="1" si="568"/>
        <v>0</v>
      </c>
      <c r="VF127" s="557">
        <f t="shared" ca="1" si="568"/>
        <v>0</v>
      </c>
      <c r="VG127" s="557">
        <f t="shared" ca="1" si="568"/>
        <v>0</v>
      </c>
      <c r="VH127" s="557">
        <f t="shared" ca="1" si="568"/>
        <v>0</v>
      </c>
      <c r="VI127" s="557">
        <f t="shared" ca="1" si="568"/>
        <v>0</v>
      </c>
      <c r="VJ127" s="557">
        <f t="shared" ca="1" si="568"/>
        <v>0</v>
      </c>
      <c r="VK127" s="557">
        <f t="shared" ca="1" si="568"/>
        <v>0</v>
      </c>
      <c r="VL127" s="557">
        <f t="shared" ca="1" si="568"/>
        <v>0</v>
      </c>
      <c r="VM127" s="557">
        <f t="shared" ca="1" si="568"/>
        <v>0</v>
      </c>
      <c r="VN127" s="557">
        <f t="shared" ca="1" si="568"/>
        <v>0</v>
      </c>
      <c r="VO127" s="557">
        <f t="shared" ca="1" si="568"/>
        <v>0</v>
      </c>
      <c r="VP127" s="189">
        <f t="shared" ca="1" si="569"/>
        <v>0</v>
      </c>
      <c r="VQ127" s="189">
        <f t="shared" ca="1" si="569"/>
        <v>0</v>
      </c>
      <c r="VR127" s="189">
        <f t="shared" ca="1" si="569"/>
        <v>0</v>
      </c>
      <c r="VS127" s="189">
        <f t="shared" ca="1" si="569"/>
        <v>0</v>
      </c>
      <c r="VT127" s="189">
        <f t="shared" ca="1" si="569"/>
        <v>0</v>
      </c>
      <c r="VU127" s="230">
        <f t="shared" ca="1" si="570"/>
        <v>0</v>
      </c>
      <c r="VV127" s="189">
        <f t="shared" ca="1" si="571"/>
        <v>0</v>
      </c>
      <c r="VW127" s="189">
        <f t="shared" ca="1" si="571"/>
        <v>0</v>
      </c>
      <c r="VX127" s="189">
        <f t="shared" ca="1" si="571"/>
        <v>0</v>
      </c>
      <c r="VY127" s="189">
        <f t="shared" ca="1" si="571"/>
        <v>0</v>
      </c>
      <c r="VZ127" s="189">
        <f t="shared" ca="1" si="571"/>
        <v>0</v>
      </c>
      <c r="WA127" s="230">
        <f t="shared" ca="1" si="572"/>
        <v>0</v>
      </c>
      <c r="WB127" s="231">
        <f t="shared" ca="1" si="573"/>
        <v>0</v>
      </c>
      <c r="WC127" s="231">
        <f t="shared" ca="1" si="573"/>
        <v>0</v>
      </c>
      <c r="WD127" s="231">
        <f t="shared" ca="1" si="573"/>
        <v>0</v>
      </c>
      <c r="WE127" s="231">
        <f t="shared" ca="1" si="573"/>
        <v>0</v>
      </c>
      <c r="WF127" s="544">
        <f t="shared" ca="1" si="574"/>
        <v>0</v>
      </c>
      <c r="WG127" s="231">
        <f t="shared" ca="1" si="575"/>
        <v>0</v>
      </c>
      <c r="WH127" s="231">
        <f t="shared" ca="1" si="575"/>
        <v>0</v>
      </c>
      <c r="WI127" s="231">
        <f t="shared" ca="1" si="575"/>
        <v>0</v>
      </c>
      <c r="WJ127" s="231">
        <f t="shared" ca="1" si="575"/>
        <v>0</v>
      </c>
      <c r="WK127" s="544">
        <f t="shared" ca="1" si="576"/>
        <v>0</v>
      </c>
      <c r="WL127" s="544">
        <f t="shared" ca="1" si="576"/>
        <v>0</v>
      </c>
      <c r="WM127" s="544">
        <f t="shared" ca="1" si="576"/>
        <v>0</v>
      </c>
      <c r="WN127" s="544">
        <f t="shared" ca="1" si="576"/>
        <v>0</v>
      </c>
      <c r="WO127" s="544">
        <f t="shared" ca="1" si="576"/>
        <v>0</v>
      </c>
      <c r="WP127" s="544">
        <f t="shared" ca="1" si="576"/>
        <v>0</v>
      </c>
      <c r="WQ127" s="544">
        <f t="shared" ca="1" si="576"/>
        <v>0</v>
      </c>
      <c r="WR127" s="535" cm="1">
        <f t="array" aca="1" ref="WR127" ca="1">INDEX(WR$13:WR126,$B127+1,1)</f>
        <v>0</v>
      </c>
      <c r="WS127" s="411">
        <f t="shared" ca="1" si="577"/>
        <v>67</v>
      </c>
      <c r="WT127" s="18"/>
      <c r="WU127" s="535" cm="1">
        <f t="array" aca="1" ref="WU127" ca="1">INDEX(WU$13:WU126,$B127+1,1)</f>
        <v>0</v>
      </c>
      <c r="WV127" s="411">
        <f t="shared" si="578"/>
        <v>0</v>
      </c>
      <c r="WW127" s="535" cm="1">
        <f t="array" aca="1" ref="WW127" ca="1">INDEX(WW$13:WW126,$B127+1,1)</f>
        <v>0</v>
      </c>
      <c r="WX127" s="535" t="str" cm="1">
        <f t="array" aca="1" ref="WX127" ca="1">INDEX(WX$13:WX126,$B127+1,1)</f>
        <v>-</v>
      </c>
      <c r="WY127" s="535" t="str" cm="1">
        <f t="array" aca="1" ref="WY127" ca="1">INDEX(WY$13:WY126,$B127+1,1)</f>
        <v>-</v>
      </c>
      <c r="WZ127" s="535" t="str" cm="1">
        <f t="array" aca="1" ref="WZ127" ca="1">INDEX(WZ$13:WZ126,$B127+1,1)</f>
        <v>-</v>
      </c>
      <c r="XA127" s="535" t="str" cm="1">
        <f t="array" aca="1" ref="XA127" ca="1">INDEX(XA$13:XA126,$B127+1,1)</f>
        <v>-</v>
      </c>
      <c r="XB127" s="535" t="str" cm="1">
        <f t="array" aca="1" ref="XB127" ca="1">INDEX(XB$13:XB126,$B127+1,1)</f>
        <v>-</v>
      </c>
      <c r="XC127" s="535" t="str" cm="1">
        <f t="array" aca="1" ref="XC127" ca="1">INDEX(XC$13:XC126,$B127+1,1)</f>
        <v>-</v>
      </c>
      <c r="XD127" s="535" t="str" cm="1">
        <f t="array" aca="1" ref="XD127" ca="1">INDEX(XD$13:XD126,$B127+1,1)</f>
        <v>-</v>
      </c>
      <c r="XE127" s="535" t="str" cm="1">
        <f t="array" aca="1" ref="XE127" ca="1">INDEX(XE$13:XE126,$B127+1,1)</f>
        <v>-</v>
      </c>
      <c r="XF127" s="535" t="str" cm="1">
        <f t="array" aca="1" ref="XF127" ca="1">INDEX(XF$13:XF126,$B127+1,1)</f>
        <v>-</v>
      </c>
      <c r="XG127" s="535" t="str" cm="1">
        <f t="array" aca="1" ref="XG127" ca="1">INDEX(XG$13:XG126,$B127+1,1)</f>
        <v>-</v>
      </c>
      <c r="XH127" s="535" t="str" cm="1">
        <f t="array" aca="1" ref="XH127" ca="1">INDEX(XH$13:XH126,$B127+1,1)</f>
        <v>-</v>
      </c>
      <c r="XI127" s="535" t="str" cm="1">
        <f t="array" aca="1" ref="XI127" ca="1">INDEX(XI$13:XI126,$B127+1,1)</f>
        <v>-</v>
      </c>
      <c r="XJ127" s="535" t="str" cm="1">
        <f t="array" aca="1" ref="XJ127" ca="1">INDEX(XJ$13:XJ126,$B127+1,1)</f>
        <v>-</v>
      </c>
      <c r="XK127" s="535" t="str" cm="1">
        <f t="array" aca="1" ref="XK127" ca="1">INDEX(XK$13:XK126,$B127+1,1)</f>
        <v>-</v>
      </c>
      <c r="XL127" s="535" t="str" cm="1">
        <f t="array" aca="1" ref="XL127" ca="1">INDEX(XL$13:XL126,$B127+1,1)</f>
        <v>-</v>
      </c>
      <c r="XM127" s="535" t="str" cm="1">
        <f t="array" aca="1" ref="XM127" ca="1">INDEX(XM$13:XM126,$B127+1,1)</f>
        <v>-</v>
      </c>
      <c r="XN127" s="18"/>
      <c r="XO127" s="411" t="b">
        <f t="shared" ca="1" si="579"/>
        <v>0</v>
      </c>
      <c r="XP127" s="535" t="str" cm="1">
        <f t="array" aca="1" ref="XP127" ca="1">INDEX(XP$13:XP126,$B127+1,1)</f>
        <v>-</v>
      </c>
      <c r="XQ127" s="535" t="str" cm="1">
        <f t="array" aca="1" ref="XQ127" ca="1">INDEX(XQ$13:XQ126,$B127+1,1)</f>
        <v>-</v>
      </c>
      <c r="XR127" s="535" t="str" cm="1">
        <f t="array" aca="1" ref="XR127" ca="1">INDEX(XR$13:XR126,$B127+1,1)</f>
        <v>-</v>
      </c>
      <c r="XS127" s="535" t="str" cm="1">
        <f t="array" aca="1" ref="XS127" ca="1">INDEX(XS$13:XS126,$B127+1,1)</f>
        <v>-</v>
      </c>
      <c r="XT127" s="535" t="str" cm="1">
        <f t="array" aca="1" ref="XT127" ca="1">INDEX(XT$13:XT126,$B127+1,1)</f>
        <v>-</v>
      </c>
      <c r="XU127" s="535" t="str" cm="1">
        <f t="array" aca="1" ref="XU127" ca="1">INDEX(XU$13:XU126,$B127+1,1)</f>
        <v>-</v>
      </c>
      <c r="XV127" s="411" t="str">
        <f t="shared" ca="1" si="580"/>
        <v>-</v>
      </c>
      <c r="XW127" s="535" t="str" cm="1">
        <f t="array" aca="1" ref="XW127" ca="1">INDEX(XW$13:XW126,$B127+1,1)</f>
        <v>-</v>
      </c>
      <c r="XX127" s="535" t="str" cm="1">
        <f t="array" aca="1" ref="XX127" ca="1">INDEX(XX$13:XX126,$B127+1,1)</f>
        <v>-</v>
      </c>
      <c r="XY127" s="535" t="str" cm="1">
        <f t="array" aca="1" ref="XY127" ca="1">INDEX(XY$13:XY126,$B127+1,1)</f>
        <v>-</v>
      </c>
      <c r="XZ127" s="535" t="str" cm="1">
        <f t="array" aca="1" ref="XZ127" ca="1">INDEX(XZ$13:XZ126,$B127+1,1)</f>
        <v>-</v>
      </c>
      <c r="YA127" s="535" t="str" cm="1">
        <f t="array" aca="1" ref="YA127" ca="1">INDEX(YA$13:YA126,$B127+1,1)</f>
        <v>-</v>
      </c>
      <c r="YB127" s="545" cm="1">
        <f t="array" aca="1" ref="YB127" ca="1">INDEX(i.AgeJ,$AD127,1)</f>
        <v>0</v>
      </c>
      <c r="YC127" s="535" t="str" cm="1">
        <f t="array" aca="1" ref="YC127" ca="1">INDEX(YC$13:YC126,$B127+1,1)</f>
        <v>-</v>
      </c>
      <c r="YD127" s="411" t="str">
        <f t="shared" si="581"/>
        <v>-</v>
      </c>
      <c r="YE127" s="411" t="str">
        <f t="shared" si="581"/>
        <v>-</v>
      </c>
      <c r="YF127" s="535" t="str" cm="1">
        <f t="array" aca="1" ref="YF127" ca="1">INDEX(YF$13:YF126,$B127+1,1)</f>
        <v>-</v>
      </c>
      <c r="YG127" s="535" t="str" cm="1">
        <f t="array" aca="1" ref="YG127" ca="1">INDEX(YG$13:YG126,$B127+1,1)</f>
        <v>-</v>
      </c>
      <c r="YH127" s="535" t="str" cm="1">
        <f t="array" aca="1" ref="YH127" ca="1">INDEX(YH$13:YH126,$B127+1,1)</f>
        <v>-</v>
      </c>
      <c r="YI127" s="535" t="str" cm="1">
        <f t="array" aca="1" ref="YI127" ca="1">INDEX(YI$13:YI126,$B127+1,1)</f>
        <v>-</v>
      </c>
      <c r="YJ127" s="535" t="str" cm="1">
        <f t="array" aca="1" ref="YJ127" ca="1">INDEX(YJ$13:YJ126,$B127+1,1)</f>
        <v>-</v>
      </c>
      <c r="YK127" s="535" t="b" cm="1">
        <f t="array" aca="1" ref="YK127" ca="1">INDEX(YK$13:YK126,$B127+1,1)</f>
        <v>1</v>
      </c>
      <c r="YL127" s="535" t="str" cm="1">
        <f t="array" aca="1" ref="YL127" ca="1">INDEX(YL$13:YL126,$B127+1,1)</f>
        <v>-</v>
      </c>
      <c r="YM127" s="535" cm="1">
        <f t="array" aca="1" ref="YM127" ca="1">INDEX(YM$13:YM126,$B127+1,1)</f>
        <v>0</v>
      </c>
      <c r="YN127" s="535" cm="1">
        <f t="array" aca="1" ref="YN127" ca="1">INDEX(YN$13:YN126,$B127+1,1)</f>
        <v>0</v>
      </c>
      <c r="YO127" s="535" cm="1">
        <f t="array" aca="1" ref="YO127" ca="1">INDEX(YO$13:YO126,$B127+1,1)</f>
        <v>0</v>
      </c>
      <c r="YP127" s="18"/>
      <c r="YQ127" s="411">
        <f t="shared" si="582"/>
        <v>50</v>
      </c>
      <c r="YR127" s="411">
        <f t="shared" si="582"/>
        <v>50</v>
      </c>
      <c r="YS127" s="411">
        <f t="shared" si="582"/>
        <v>50</v>
      </c>
      <c r="YT127" s="411">
        <f t="shared" si="582"/>
        <v>50</v>
      </c>
      <c r="YU127" s="535" cm="1">
        <f t="array" aca="1" ref="YU127" ca="1">INDEX(YU$13:YU126,$B127+1,1)</f>
        <v>1</v>
      </c>
      <c r="YV127" s="535" cm="1">
        <f t="array" aca="1" ref="YV127" ca="1">INDEX(YV$13:YV126,$B127+1,1)</f>
        <v>1</v>
      </c>
      <c r="YW127" s="535" cm="1">
        <f t="array" aca="1" ref="YW127" ca="1">INDEX(YW$13:YW126,$B127+1,1)</f>
        <v>1</v>
      </c>
      <c r="YX127" s="535" cm="1">
        <f t="array" aca="1" ref="YX127" ca="1">INDEX(YX$13:YX126,$B127+1,1)</f>
        <v>1</v>
      </c>
      <c r="YY127" s="535" t="str" cm="1">
        <f t="array" aca="1" ref="YY127" ca="1">INDEX(YY$13:YY126,$B127+1,1)</f>
        <v>-</v>
      </c>
      <c r="YZ127" s="535" t="str" cm="1">
        <f t="array" aca="1" ref="YZ127" ca="1">INDEX(YZ$13:YZ126,$B127+1,1)</f>
        <v>-</v>
      </c>
      <c r="ZA127" s="535" t="str" cm="1">
        <f t="array" aca="1" ref="ZA127" ca="1">INDEX(ZA$13:ZA126,$B127+1,1)</f>
        <v>-</v>
      </c>
      <c r="ZB127" s="535" t="str" cm="1">
        <f t="array" aca="1" ref="ZB127" ca="1">INDEX(ZB$13:ZB126,$B127+1,1)</f>
        <v>-</v>
      </c>
      <c r="ZC127" s="535" t="str" cm="1">
        <f t="array" aca="1" ref="ZC127" ca="1">INDEX(ZC$13:ZC126,$B127+1,1)</f>
        <v>-</v>
      </c>
      <c r="ZD127" s="18"/>
      <c r="ZE127" s="411">
        <f t="shared" ca="1" si="583"/>
        <v>1</v>
      </c>
      <c r="ZF127" s="18"/>
      <c r="ZG127" s="669" t="b">
        <f t="shared" ca="1" si="584"/>
        <v>1</v>
      </c>
      <c r="ZH127" s="22" t="b">
        <v>1</v>
      </c>
      <c r="ZI127" s="535" t="b" cm="1">
        <f t="array" aca="1" ref="ZI127" ca="1">INDEX(ZI$13:ZI126,$B127+1,1)</f>
        <v>1</v>
      </c>
      <c r="ZJ127" s="411" t="b">
        <f t="shared" si="615"/>
        <v>1</v>
      </c>
      <c r="ZK127" s="22" t="b">
        <v>0</v>
      </c>
      <c r="ZL127" s="22">
        <v>0</v>
      </c>
      <c r="ZM127" s="547" cm="1">
        <f t="array" aca="1" ref="ZM127" ca="1">IF(ZH127&lt;&gt;TRUE,"-",VALUE(IFERROR(VALUE($K127),0) &amp; _xlfn.SWITCH($CD127,"-",4,$CD127) &amp; $L127 &amp; $T127 &amp; "00" &amp; $N127 &amp; $AK127 &amp; $R127 &amp; _xlfn.SWITCH($AM127,3,1,$AM127) &amp; _xlfn.SWITCH($M127,4,0,$M127) &amp; $AD127 &amp; IF(MOD($H127-2,ZM$6)&gt;=ZM$7,"",TEXT(INT(MOD($H127-2,ZM$6)/2)+1,"00"))))</f>
        <v>14220032120601</v>
      </c>
      <c r="ZN127" s="662" cm="1">
        <f t="array" aca="1" ref="ZN127" ca="1">IF(ZI127&lt;&gt;TRUE,"-",VALUE(IFERROR(VALUE($K127),0) &amp; _xlfn.SWITCH($CD127,"-",4,$CD127) &amp; $L127 &amp; $T127 &amp; "00" &amp; $N127 &amp; $AK127 &amp; $R127 &amp; _xlfn.SWITCH($AM127,3,1,$AM127) &amp; _xlfn.SWITCH($M127,4,0,$M127) &amp; $AD127 &amp; IF(MOD($H127-1,ZN$6)&gt;=ZN$7,"",TEXT(INT(MOD($H127-1,ZN$6)/2)+1,"00"))))</f>
        <v>14220032120602</v>
      </c>
      <c r="ZO127" s="543">
        <f t="shared" ca="1" si="585"/>
        <v>652</v>
      </c>
      <c r="ZP127" s="543">
        <f t="shared" ca="1" si="585"/>
        <v>686</v>
      </c>
      <c r="ZQ127" s="543">
        <f t="shared" ca="1" si="585"/>
        <v>721</v>
      </c>
      <c r="ZR127" s="459">
        <f t="shared" ca="1" si="586"/>
        <v>469</v>
      </c>
      <c r="ZS127" s="459">
        <f t="shared" ca="1" si="586"/>
        <v>504</v>
      </c>
      <c r="ZT127" s="459">
        <f t="shared" ca="1" si="586"/>
        <v>539</v>
      </c>
      <c r="ZU127" s="459">
        <f t="shared" ca="1" si="587"/>
        <v>385</v>
      </c>
      <c r="ZV127" s="459">
        <f t="shared" ca="1" si="587"/>
        <v>420</v>
      </c>
      <c r="ZW127" s="459">
        <f t="shared" ca="1" si="587"/>
        <v>455</v>
      </c>
      <c r="ZX127" s="535" t="str" cm="1">
        <f t="array" aca="1" ref="ZX127" ca="1">INDEX(ZX$13:ZX126,$B127+1,1)</f>
        <v>-</v>
      </c>
      <c r="ZY127" s="535" t="str" cm="1">
        <f t="array" aca="1" ref="ZY127" ca="1">INDEX(ZY$13:ZY126,$B127+1,1)</f>
        <v>-</v>
      </c>
      <c r="ZZ127" s="535" t="str" cm="1">
        <f t="array" aca="1" ref="ZZ127" ca="1">INDEX(ZZ$13:ZZ126,$B127+1,1)</f>
        <v>-</v>
      </c>
      <c r="AAA127" s="535" t="str" cm="1">
        <f t="array" aca="1" ref="AAA127" ca="1">INDEX(AAA$13:AAA126,$B127+1,1)</f>
        <v>-</v>
      </c>
      <c r="AAB127" s="535" t="str" cm="1">
        <f t="array" aca="1" ref="AAB127" ca="1">INDEX(AAB$13:AAB126,$B127+1,1)</f>
        <v>-</v>
      </c>
      <c r="AAC127" s="535" t="str" cm="1">
        <f t="array" aca="1" ref="AAC127" ca="1">INDEX(AAC$13:AAC126,$B127+1,1)</f>
        <v>-</v>
      </c>
      <c r="AAD127" s="535" t="str" cm="1">
        <f t="array" aca="1" ref="AAD127" ca="1">INDEX(AAD$13:AAD126,$B127+1,1)</f>
        <v>-</v>
      </c>
      <c r="AAE127" s="535" t="str" cm="1">
        <f t="array" aca="1" ref="AAE127" ca="1">INDEX(AAE$13:AAE126,$B127+1,1)</f>
        <v>-</v>
      </c>
      <c r="AAF127" s="535" t="str" cm="1">
        <f t="array" aca="1" ref="AAF127" ca="1">INDEX(AAF$13:AAF126,$B127+1,1)</f>
        <v>-</v>
      </c>
      <c r="AAG127" s="535" t="str" cm="1">
        <f t="array" aca="1" ref="AAG127" ca="1">INDEX(AAG$13:AAG126,$B127+1,1)</f>
        <v>-</v>
      </c>
      <c r="AAH127" s="535" t="str" cm="1">
        <f t="array" aca="1" ref="AAH127" ca="1">INDEX(AAH$13:AAH126,$B127+1,1)</f>
        <v>-</v>
      </c>
      <c r="AAI127" s="535" t="str" cm="1">
        <f t="array" aca="1" ref="AAI127" ca="1">INDEX(AAI$13:AAI126,$B127+1,1)</f>
        <v>-</v>
      </c>
      <c r="AAJ127" s="22">
        <v>3</v>
      </c>
      <c r="AAK127" s="22">
        <v>3</v>
      </c>
      <c r="AAL127" s="22" cm="1">
        <f t="array" aca="1" ref="AAL127" ca="1">INDEX(AAL$13:AAL126,$B127+1,1)</f>
        <v>0</v>
      </c>
      <c r="AAM127" s="22">
        <v>1</v>
      </c>
      <c r="AAN127" s="22">
        <v>-1</v>
      </c>
      <c r="AAO127" s="535" t="str" cm="1">
        <f t="array" aca="1" ref="AAO127" ca="1">INDEX(AAO$13:AAO126,$B127+1,1)</f>
        <v>-</v>
      </c>
      <c r="AAP127" s="535" t="str" cm="1">
        <f t="array" aca="1" ref="AAP127" ca="1">INDEX(AAP$13:AAP126,$B127+1,1)</f>
        <v>-</v>
      </c>
      <c r="AAQ127" s="535" t="str" cm="1">
        <f t="array" aca="1" ref="AAQ127" ca="1">INDEX(AAQ$13:AAQ126,$B127+1,1)</f>
        <v>-</v>
      </c>
      <c r="AAR127" s="520">
        <f ca="1">AAL127</f>
        <v>0</v>
      </c>
      <c r="AAS127" s="520">
        <f t="shared" ref="AAS127" si="621">AAM127</f>
        <v>1</v>
      </c>
      <c r="AAT127" s="520">
        <f t="shared" ref="AAT127" si="622">AAN127</f>
        <v>-1</v>
      </c>
      <c r="AAU127" s="535" t="str" cm="1">
        <f t="array" aca="1" ref="AAU127" ca="1">INDEX(AAU$13:AAU126,$B127+1,1)</f>
        <v>-</v>
      </c>
      <c r="AAV127" s="535" cm="1">
        <f t="array" aca="1" ref="AAV127" ca="1">INDEX(AAV$13:AAV126,$B127+1,1)</f>
        <v>1</v>
      </c>
      <c r="AAW127" s="535" cm="1">
        <f t="array" aca="1" ref="AAW127" ca="1">INDEX(AAW$13:AAW126,$B127+1,1)</f>
        <v>1</v>
      </c>
      <c r="AAX127" s="666" t="b">
        <f ca="1">IF(OR($AAJ127=1,MOD($H127,21)&gt;AAX$6),"-",FALSE)</f>
        <v>0</v>
      </c>
      <c r="AAY127" s="666" t="b">
        <f ca="1">IF(OR($AAJ127=1,MOD($H127,21)&gt;AAY$6),"-",FALSE)</f>
        <v>0</v>
      </c>
      <c r="AAZ127" s="666" t="b">
        <f ca="1">IF(OR($AAJ127=1,MOD($H127,21)&gt;AAZ$6),"-",FALSE)</f>
        <v>0</v>
      </c>
      <c r="ABA127" s="666" t="b">
        <f ca="1">IF(OR($AAJ127=1,MOD($H127,21)&gt;ABA$6),"-",FALSE)</f>
        <v>0</v>
      </c>
      <c r="ABB127" s="667">
        <f t="shared" ca="1" si="588"/>
        <v>0.9</v>
      </c>
      <c r="ABC127" s="668">
        <f t="shared" ca="1" si="589"/>
        <v>0.66</v>
      </c>
      <c r="ABD127" s="669" t="b">
        <f t="shared" ca="1" si="590"/>
        <v>1</v>
      </c>
      <c r="ABE127" s="716">
        <f t="shared" ca="1" si="591"/>
        <v>999</v>
      </c>
      <c r="ABF127" s="191" t="b">
        <f t="shared" si="619"/>
        <v>0</v>
      </c>
      <c r="ABG127" s="715">
        <f t="shared" ca="1" si="592"/>
        <v>0.5</v>
      </c>
      <c r="ABH127" s="717">
        <f ca="1">IF(OR($AAJ127=1,MOD($H127,21)&gt;ABH$6),"-",0)</f>
        <v>0</v>
      </c>
      <c r="ABI127" s="717">
        <f ca="1">IF(OR($AAJ127=1,MOD($H127,21)&gt;ABI$6),"-",0)</f>
        <v>0</v>
      </c>
      <c r="ABJ127" s="670">
        <f t="shared" ca="1" si="593"/>
        <v>999999</v>
      </c>
      <c r="ABK127" s="18"/>
      <c r="ABL127" s="545" t="str">
        <f t="shared" ca="1" si="594"/>
        <v>-</v>
      </c>
      <c r="ABM127" s="545" t="str">
        <f t="shared" ca="1" si="594"/>
        <v>-</v>
      </c>
      <c r="ABN127" s="545" t="str">
        <f t="shared" ca="1" si="594"/>
        <v>-</v>
      </c>
      <c r="ABO127" s="545" t="str">
        <f t="shared" ca="1" si="594"/>
        <v>-</v>
      </c>
      <c r="ABP127" s="545" t="str">
        <f t="shared" ca="1" si="594"/>
        <v>-</v>
      </c>
      <c r="ABQ127" s="545" t="str">
        <f t="shared" ca="1" si="594"/>
        <v>-</v>
      </c>
      <c r="ABR127" s="545" t="str">
        <f t="shared" ca="1" si="594"/>
        <v>-</v>
      </c>
      <c r="ABS127" s="545" t="str">
        <f t="shared" ca="1" si="594"/>
        <v>-</v>
      </c>
      <c r="ABT127" s="545" t="str">
        <f t="shared" ca="1" si="594"/>
        <v>-</v>
      </c>
      <c r="ABU127" s="545" t="str">
        <f t="shared" ca="1" si="594"/>
        <v>-</v>
      </c>
      <c r="ABV127" s="545" t="str">
        <f t="shared" ca="1" si="595"/>
        <v>-</v>
      </c>
      <c r="ABW127" s="545" t="str">
        <f t="shared" ca="1" si="595"/>
        <v>-</v>
      </c>
      <c r="ABX127" s="545" t="str">
        <f t="shared" ca="1" si="595"/>
        <v>-</v>
      </c>
      <c r="ABY127" s="545" t="str">
        <f t="shared" ca="1" si="595"/>
        <v>-</v>
      </c>
      <c r="ABZ127" s="545" t="str">
        <f t="shared" ca="1" si="595"/>
        <v>-</v>
      </c>
      <c r="ACA127" s="545" t="str">
        <f t="shared" ca="1" si="595"/>
        <v>-</v>
      </c>
      <c r="ACB127" s="545" t="str">
        <f t="shared" ca="1" si="595"/>
        <v>-</v>
      </c>
      <c r="ACC127" s="545" t="b">
        <f t="shared" ca="1" si="595"/>
        <v>1</v>
      </c>
      <c r="ACD127" s="545" t="str">
        <f t="shared" ca="1" si="595"/>
        <v>-</v>
      </c>
      <c r="ACE127" s="545" t="str">
        <f t="shared" ca="1" si="595"/>
        <v>-</v>
      </c>
      <c r="ACF127" s="545" t="str">
        <f t="shared" ca="1" si="596"/>
        <v>-</v>
      </c>
      <c r="ACG127" s="545" t="str">
        <f t="shared" ca="1" si="596"/>
        <v>-</v>
      </c>
      <c r="ACH127" s="545" t="str">
        <f t="shared" ca="1" si="596"/>
        <v>-</v>
      </c>
      <c r="ACI127" s="545" t="str">
        <f t="shared" ca="1" si="596"/>
        <v>-</v>
      </c>
      <c r="ACJ127" s="545" t="str">
        <f t="shared" ca="1" si="596"/>
        <v>-</v>
      </c>
      <c r="ACK127" s="545" t="str">
        <f t="shared" ca="1" si="596"/>
        <v>-</v>
      </c>
      <c r="ACL127" s="545" t="str">
        <f t="shared" ca="1" si="596"/>
        <v>-</v>
      </c>
      <c r="ACM127" s="545" t="str">
        <f t="shared" ca="1" si="596"/>
        <v>-</v>
      </c>
      <c r="ACN127" s="545" t="str">
        <f t="shared" ca="1" si="596"/>
        <v>-</v>
      </c>
      <c r="ACO127" s="545" t="str">
        <f t="shared" ca="1" si="596"/>
        <v>-</v>
      </c>
      <c r="ACP127" s="545" t="str">
        <f t="shared" ca="1" si="597"/>
        <v>-</v>
      </c>
      <c r="ACQ127" s="545" t="str">
        <f t="shared" ca="1" si="597"/>
        <v>-</v>
      </c>
      <c r="ACR127" s="545" t="str">
        <f t="shared" ca="1" si="597"/>
        <v>-</v>
      </c>
      <c r="ACS127" s="545" t="str">
        <f t="shared" ca="1" si="597"/>
        <v>-</v>
      </c>
      <c r="ACT127" s="545" t="str">
        <f t="shared" ca="1" si="597"/>
        <v>-</v>
      </c>
      <c r="ACU127" s="545" t="b">
        <f t="shared" ca="1" si="597"/>
        <v>1</v>
      </c>
      <c r="ACV127" s="545" t="str">
        <f t="shared" ca="1" si="597"/>
        <v>-</v>
      </c>
      <c r="ACW127" s="545" t="str">
        <f t="shared" ca="1" si="597"/>
        <v>-</v>
      </c>
      <c r="ACX127" s="545" t="str">
        <f t="shared" ca="1" si="597"/>
        <v>-</v>
      </c>
      <c r="ACY127" s="545" t="str">
        <f t="shared" ca="1" si="597"/>
        <v>-</v>
      </c>
      <c r="ACZ127" s="545" t="str">
        <f t="shared" ca="1" si="598"/>
        <v>-</v>
      </c>
      <c r="ADA127" s="545" t="str">
        <f t="shared" ca="1" si="598"/>
        <v>-</v>
      </c>
      <c r="ADB127" s="545" t="str">
        <f t="shared" ca="1" si="598"/>
        <v>-</v>
      </c>
      <c r="ADC127" s="545" t="str">
        <f t="shared" ca="1" si="598"/>
        <v>-</v>
      </c>
      <c r="ADD127" s="545" t="str">
        <f t="shared" ca="1" si="598"/>
        <v>-</v>
      </c>
      <c r="ADE127" s="545" t="str">
        <f t="shared" ca="1" si="598"/>
        <v>-</v>
      </c>
      <c r="ADF127" s="545" t="str">
        <f t="shared" ca="1" si="598"/>
        <v>-</v>
      </c>
      <c r="ADG127" s="545" t="str">
        <f t="shared" ca="1" si="598"/>
        <v>-</v>
      </c>
      <c r="ADH127" s="545" t="str">
        <f t="shared" ca="1" si="598"/>
        <v>-</v>
      </c>
      <c r="ADI127" s="545" t="str">
        <f t="shared" ca="1" si="598"/>
        <v>-</v>
      </c>
      <c r="ADJ127" s="545" t="str">
        <f t="shared" ca="1" si="599"/>
        <v>-</v>
      </c>
      <c r="ADK127" s="545" t="str">
        <f t="shared" ca="1" si="599"/>
        <v>-</v>
      </c>
      <c r="ADL127" s="545" t="str">
        <f t="shared" ca="1" si="599"/>
        <v>-</v>
      </c>
      <c r="ADM127" s="545" t="b">
        <f t="shared" ca="1" si="599"/>
        <v>1</v>
      </c>
      <c r="ADN127" s="545" t="str">
        <f t="shared" ca="1" si="599"/>
        <v>-</v>
      </c>
      <c r="ADO127" s="545" t="str">
        <f t="shared" ca="1" si="599"/>
        <v>-</v>
      </c>
      <c r="ADP127" s="545" t="str">
        <f t="shared" ca="1" si="599"/>
        <v>-</v>
      </c>
      <c r="ADQ127" s="545" t="str">
        <f t="shared" ca="1" si="599"/>
        <v>-</v>
      </c>
      <c r="ADR127" s="545" t="str">
        <f t="shared" ca="1" si="599"/>
        <v>-</v>
      </c>
      <c r="ADS127" s="545" t="str">
        <f t="shared" ca="1" si="599"/>
        <v>-</v>
      </c>
      <c r="ADT127" s="545" t="str">
        <f t="shared" ca="1" si="600"/>
        <v>-</v>
      </c>
      <c r="ADU127" s="545" t="str">
        <f t="shared" ca="1" si="600"/>
        <v>-</v>
      </c>
      <c r="ADV127" s="545" t="str">
        <f t="shared" ca="1" si="600"/>
        <v>-</v>
      </c>
      <c r="ADW127" s="545" t="str">
        <f t="shared" ca="1" si="600"/>
        <v>-</v>
      </c>
      <c r="ADX127" s="545" t="str">
        <f t="shared" ca="1" si="600"/>
        <v>-</v>
      </c>
      <c r="ADY127" s="545" t="str">
        <f t="shared" ca="1" si="600"/>
        <v>-</v>
      </c>
      <c r="ADZ127" s="545" t="str">
        <f t="shared" ca="1" si="600"/>
        <v>-</v>
      </c>
      <c r="AEA127" s="545" t="str">
        <f t="shared" ca="1" si="600"/>
        <v>-</v>
      </c>
      <c r="AEB127" s="545" t="str">
        <f t="shared" ca="1" si="600"/>
        <v>-</v>
      </c>
      <c r="AEC127" s="545" t="str">
        <f t="shared" ca="1" si="600"/>
        <v>-</v>
      </c>
      <c r="AED127" s="545" t="str">
        <f t="shared" ca="1" si="601"/>
        <v>-</v>
      </c>
      <c r="AEE127" s="545" t="b">
        <f t="shared" ca="1" si="601"/>
        <v>1</v>
      </c>
      <c r="AEF127" s="545" t="str">
        <f t="shared" ca="1" si="601"/>
        <v>-</v>
      </c>
      <c r="AEG127" s="545" t="str">
        <f t="shared" ca="1" si="601"/>
        <v>-</v>
      </c>
      <c r="AEH127" s="545" t="str">
        <f t="shared" ca="1" si="601"/>
        <v>-</v>
      </c>
      <c r="AEI127" s="545" t="str">
        <f t="shared" ca="1" si="601"/>
        <v>-</v>
      </c>
      <c r="AEJ127" s="545" t="str">
        <f t="shared" ca="1" si="601"/>
        <v>-</v>
      </c>
      <c r="AEK127" s="545" t="str">
        <f t="shared" ca="1" si="601"/>
        <v>-</v>
      </c>
      <c r="AEL127" s="545" t="str">
        <f t="shared" ca="1" si="601"/>
        <v>-</v>
      </c>
      <c r="AEM127" s="545" t="str">
        <f t="shared" ca="1" si="601"/>
        <v>-</v>
      </c>
      <c r="AEN127" s="545" t="str">
        <f t="shared" ca="1" si="602"/>
        <v>-</v>
      </c>
      <c r="AEO127" s="545" t="str">
        <f t="shared" ca="1" si="602"/>
        <v>-</v>
      </c>
      <c r="AEP127" s="545" t="str">
        <f t="shared" ca="1" si="602"/>
        <v>-</v>
      </c>
      <c r="AEQ127" s="545" t="str">
        <f t="shared" ca="1" si="602"/>
        <v>-</v>
      </c>
      <c r="AER127" s="545" t="str">
        <f t="shared" ca="1" si="602"/>
        <v>-</v>
      </c>
      <c r="AES127" s="545" t="str">
        <f t="shared" ca="1" si="602"/>
        <v>-</v>
      </c>
      <c r="AET127" s="545" t="str">
        <f t="shared" ca="1" si="602"/>
        <v>-</v>
      </c>
      <c r="AEU127" s="545" t="str">
        <f t="shared" ca="1" si="602"/>
        <v>-</v>
      </c>
      <c r="AEV127" s="545" t="str">
        <f t="shared" ca="1" si="602"/>
        <v>-</v>
      </c>
      <c r="AEW127" s="545" t="b">
        <f t="shared" ca="1" si="602"/>
        <v>1</v>
      </c>
      <c r="AEX127" s="535" cm="1">
        <f t="array" aca="1" ref="AEX127" ca="1">INDEX(AEX$13:AEX126,$B127+1,1)</f>
        <v>0</v>
      </c>
      <c r="AEY127" s="483">
        <v>0</v>
      </c>
    </row>
    <row r="128" spans="1:831" outlineLevel="2">
      <c r="A128" s="18">
        <f t="shared" si="221"/>
        <v>115</v>
      </c>
      <c r="B128" s="657">
        <f t="shared" ca="1" si="620"/>
        <v>113</v>
      </c>
      <c r="C128" s="458">
        <f t="shared" ca="1" si="488"/>
        <v>2200</v>
      </c>
      <c r="D128" s="119" t="str">
        <f t="shared" ca="1" si="489"/>
        <v>GSW</v>
      </c>
      <c r="E128" t="b">
        <v>1</v>
      </c>
      <c r="F128" t="b">
        <v>0</v>
      </c>
      <c r="G128" t="b">
        <f t="shared" si="490"/>
        <v>1</v>
      </c>
      <c r="H128" s="191">
        <f t="shared" ca="1" si="618"/>
        <v>4</v>
      </c>
      <c r="I128" s="535" cm="1">
        <f t="array" aca="1" ref="I128" ca="1">INDEX(I$13:I127,$B128+1,1)</f>
        <v>1</v>
      </c>
      <c r="J128" s="535" cm="1">
        <f t="array" aca="1" ref="J128" ca="1">INDEX(J$13:J127,$B128+1,1)</f>
        <v>0</v>
      </c>
      <c r="K128" s="535" cm="1">
        <f t="array" aca="1" ref="K128" ca="1">INDEX(K$13:K127,$B128+1,1)</f>
        <v>1</v>
      </c>
      <c r="L128" s="535" cm="1">
        <f t="array" aca="1" ref="L128" ca="1">INDEX(L$13:L127,$B128+1,1)</f>
        <v>2</v>
      </c>
      <c r="M128" s="535" cm="1">
        <f t="array" aca="1" ref="M128" ca="1">INDEX(M$13:M127,$B128+1,1)</f>
        <v>0</v>
      </c>
      <c r="N128" s="535" cm="1">
        <f t="array" aca="1" ref="N128" ca="1">INDEX(N$13:N127,$B128+1,1)</f>
        <v>3</v>
      </c>
      <c r="O128" s="535" cm="1">
        <f t="array" aca="1" ref="O128" ca="1">INDEX(O$13:O127,$B128+1,1)</f>
        <v>2</v>
      </c>
      <c r="P128" s="535" cm="1">
        <f t="array" aca="1" ref="P128" ca="1">INDEX(P$13:P127,$B128+1,1)</f>
        <v>0</v>
      </c>
      <c r="Q128" s="535" cm="1">
        <f t="array" aca="1" ref="Q128" ca="1">INDEX(Q$13:Q127,$B128+1,1)</f>
        <v>1</v>
      </c>
      <c r="R128" s="535" cm="1">
        <f t="array" aca="1" ref="R128" ca="1">INDEX(R$13:R127,$B128+1,1)</f>
        <v>1</v>
      </c>
      <c r="S128" s="535" cm="1">
        <f t="array" aca="1" ref="S128" ca="1">INDEX(S$13:S127,$B128+1,1)</f>
        <v>1</v>
      </c>
      <c r="T128" s="411">
        <f t="shared" ca="1" si="603"/>
        <v>2</v>
      </c>
      <c r="U128" s="411">
        <f t="shared" ca="1" si="603"/>
        <v>2</v>
      </c>
      <c r="V128" s="411">
        <f t="shared" ca="1" si="604"/>
        <v>2</v>
      </c>
      <c r="W128" s="777" t="b">
        <f t="shared" ca="1" si="605"/>
        <v>1</v>
      </c>
      <c r="X128" s="777" t="b">
        <f t="shared" ca="1" si="605"/>
        <v>1</v>
      </c>
      <c r="Y128" s="777" t="b">
        <f t="shared" ca="1" si="605"/>
        <v>1</v>
      </c>
      <c r="Z128" s="796" t="b" cm="1">
        <f t="array" aca="1" ref="Z128" ca="1">INDEX(Z$13:Z127,$B128+1,1)</f>
        <v>0</v>
      </c>
      <c r="AA128" s="411">
        <f t="shared" ca="1" si="606"/>
        <v>6</v>
      </c>
      <c r="AB128" s="411">
        <f t="shared" ca="1" si="607"/>
        <v>6</v>
      </c>
      <c r="AC128" s="535" cm="1">
        <f t="array" aca="1" ref="AC128" ca="1">INDEX(AC$13:AC127,$B128+1,1)</f>
        <v>6</v>
      </c>
      <c r="AD128" s="535" cm="1">
        <f t="array" aca="1" ref="AD128" ca="1">INDEX(AD$13:AD127,$B128+1,1)</f>
        <v>6</v>
      </c>
      <c r="AE128" s="535" cm="1">
        <f t="array" aca="1" ref="AE128" ca="1">INDEX(AE$13:AE127,$B128+1,1)</f>
        <v>0</v>
      </c>
      <c r="AF128" s="535" cm="1">
        <f t="array" aca="1" ref="AF128" ca="1">INDEX(AF$13:AF127,$B128+1,1)</f>
        <v>0</v>
      </c>
      <c r="AG128" s="535" cm="1">
        <f t="array" aca="1" ref="AG128" ca="1">INDEX(AG$13:AG127,$B128+1,1)</f>
        <v>0</v>
      </c>
      <c r="AH128" s="535" cm="1">
        <f t="array" aca="1" ref="AH128" ca="1">INDEX(AH$13:AH127,$B128+1,1)</f>
        <v>0</v>
      </c>
      <c r="AI128" s="87">
        <f t="shared" ca="1" si="608"/>
        <v>2</v>
      </c>
      <c r="AJ128" s="87">
        <f ca="1">INDEX(CHOOSE($N128,DataAutumn!i.AdultDrys,DataWinter!i.AdultDrys,DataSpring!i.AdultDrys),1,$T128)</f>
        <v>1</v>
      </c>
      <c r="AK128" s="535" cm="1">
        <f t="array" aca="1" ref="AK128" ca="1">INDEX(AK$13:AK127,$B128+1,1)</f>
        <v>2</v>
      </c>
      <c r="AL128" s="535" cm="1">
        <f t="array" aca="1" ref="AL128" ca="1">INDEX(AL$13:AL127,$B128+1,1)</f>
        <v>0</v>
      </c>
      <c r="AM128" s="535" cm="1">
        <f t="array" aca="1" ref="AM128" ca="1">INDEX(AM$13:AM127,$B128+1,1)</f>
        <v>2</v>
      </c>
      <c r="AN128" s="111"/>
      <c r="AO128" s="111"/>
      <c r="AP128" s="111"/>
      <c r="AQ128" s="111"/>
      <c r="AR128" s="111"/>
      <c r="AS128" s="111"/>
      <c r="AT128" s="111"/>
      <c r="AU128" s="111"/>
      <c r="AV128" s="111"/>
      <c r="AW128" s="111"/>
      <c r="AX128" s="111"/>
      <c r="AY128" s="111"/>
      <c r="AZ128" s="111"/>
      <c r="BA128" s="312" t="str">
        <f t="shared" ca="1" si="494"/>
        <v xml:space="preserve">FS_Opt_Tem 00004 SE GSW Past     MFM     TOLSpr Scan2 GFS RR+01% GP100% WP100% MP100% (PT_F33N11L11)      </v>
      </c>
      <c r="BB128" s="8" t="str">
        <f ca="1">IF(COUNTIF($BA$13:$BA128,$BA128)=1,"-","Dup")</f>
        <v>-</v>
      </c>
      <c r="BC128" s="18"/>
      <c r="BD128" s="535" t="b" cm="1">
        <f t="array" aca="1" ref="BD128" ca="1">INDEX(BD$13:BD127,$B128+1,1)</f>
        <v>0</v>
      </c>
      <c r="BE128" s="535" t="b" cm="1">
        <f t="array" aca="1" ref="BE128" ca="1">INDEX(BE$13:BE127,$B128+1,1)</f>
        <v>0</v>
      </c>
      <c r="BF128" s="535" t="b" cm="1">
        <f t="array" aca="1" ref="BF128" ca="1">INDEX(BF$13:BF127,$B128+1,1)</f>
        <v>0</v>
      </c>
      <c r="BG128" s="535" t="b" cm="1">
        <f t="array" aca="1" ref="BG128" ca="1">INDEX(BG$13:BG127,$B128+1,1)</f>
        <v>0</v>
      </c>
      <c r="BH128" s="535" t="b" cm="1">
        <f t="array" aca="1" ref="BH128" ca="1">INDEX(BH$13:BH127,$B128+1,1)</f>
        <v>0</v>
      </c>
      <c r="BI128" s="535" t="b" cm="1">
        <f t="array" aca="1" ref="BI128" ca="1">INDEX(BI$13:BI127,$B128+1,1)</f>
        <v>0</v>
      </c>
      <c r="BJ128" s="535" t="b" cm="1">
        <f t="array" aca="1" ref="BJ128" ca="1">INDEX(BJ$13:BJ127,$B128+1,1)</f>
        <v>0</v>
      </c>
      <c r="BK128" s="535" t="b" cm="1">
        <f t="array" aca="1" ref="BK128" ca="1">INDEX(BK$13:BK127,$B128+1,1)</f>
        <v>0</v>
      </c>
      <c r="BL128" s="535" t="b" cm="1">
        <f t="array" aca="1" ref="BL128" ca="1">INDEX(BL$13:BL127,$B128+1,1)</f>
        <v>0</v>
      </c>
      <c r="BM128" s="18"/>
      <c r="BN128" s="411" t="b">
        <f t="shared" ca="1" si="495"/>
        <v>1</v>
      </c>
      <c r="BO128" s="411" t="str">
        <f t="shared" ca="1" si="495"/>
        <v>-</v>
      </c>
      <c r="BP128" s="411" t="b">
        <f t="shared" ca="1" si="495"/>
        <v>0</v>
      </c>
      <c r="BQ128" s="411" t="str">
        <f t="shared" ca="1" si="495"/>
        <v>-</v>
      </c>
      <c r="BR128" s="411" t="str">
        <f t="shared" ca="1" si="495"/>
        <v>-</v>
      </c>
      <c r="BS128" s="411" t="str">
        <f t="shared" ca="1" si="495"/>
        <v>-</v>
      </c>
      <c r="BT128" s="411" t="str">
        <f t="shared" ca="1" si="495"/>
        <v>-</v>
      </c>
      <c r="BU128" s="411" t="str">
        <f t="shared" ca="1" si="495"/>
        <v>-</v>
      </c>
      <c r="BV128" s="411" t="str">
        <f t="shared" ca="1" si="495"/>
        <v>-</v>
      </c>
      <c r="BW128" s="411" t="str">
        <f t="shared" ca="1" si="495"/>
        <v>-</v>
      </c>
      <c r="BX128" s="411" t="str">
        <f t="shared" ca="1" si="495"/>
        <v>-</v>
      </c>
      <c r="BY128" s="411" t="str">
        <f t="shared" ca="1" si="495"/>
        <v>-</v>
      </c>
      <c r="BZ128" s="411" t="b">
        <f t="shared" ca="1" si="495"/>
        <v>0</v>
      </c>
      <c r="CA128" s="87">
        <f t="shared" ca="1" si="495"/>
        <v>0</v>
      </c>
      <c r="CB128" s="535" t="str" cm="1">
        <f t="array" aca="1" ref="CB128" ca="1">INDEX(CB$13:CB127,$B128+1,1)</f>
        <v>-</v>
      </c>
      <c r="CC128" s="535" t="str" cm="1">
        <f t="array" aca="1" ref="CC128" ca="1">INDEX(CC$13:CC127,$B128+1,1)</f>
        <v>-</v>
      </c>
      <c r="CD128" s="535" t="str" cm="1">
        <f t="array" aca="1" ref="CD128" ca="1">INDEX(CD$13:CD127,$B128+1,1)</f>
        <v>-</v>
      </c>
      <c r="CE128" s="535" t="b" cm="1">
        <f t="array" aca="1" ref="CE128" ca="1">INDEX(CE$13:CE127,$B128+1,1)</f>
        <v>1</v>
      </c>
      <c r="CF128" s="18"/>
      <c r="CG128" s="535" t="str" cm="1">
        <f t="array" aca="1" ref="CG128" ca="1">INDEX(CG$13:CG127,$B128+1,1)</f>
        <v>-</v>
      </c>
      <c r="CH128" s="411" t="str">
        <f t="shared" ca="1" si="496"/>
        <v>-</v>
      </c>
      <c r="CI128" s="411">
        <f t="shared" ca="1" si="497"/>
        <v>1</v>
      </c>
      <c r="CJ128" s="411">
        <f t="shared" ca="1" si="497"/>
        <v>1</v>
      </c>
      <c r="CK128" s="535" t="str" cm="1">
        <f t="array" aca="1" ref="CK128" ca="1">INDEX(CK$13:CK127,$B128+1,1)</f>
        <v>-</v>
      </c>
      <c r="CL128" s="535" t="str" cm="1">
        <f t="array" aca="1" ref="CL128" ca="1">INDEX(CL$13:CL127,$B128+1,1)</f>
        <v>-</v>
      </c>
      <c r="CM128" s="535" t="str" cm="1">
        <f t="array" aca="1" ref="CM128" ca="1">INDEX(CM$13:CM127,$B128+1,1)</f>
        <v>-</v>
      </c>
      <c r="CN128" s="411" t="str">
        <f t="shared" ca="1" si="498"/>
        <v>-</v>
      </c>
      <c r="CO128" s="411">
        <f t="shared" ca="1" si="499"/>
        <v>1</v>
      </c>
      <c r="CP128" s="411">
        <f t="shared" ca="1" si="499"/>
        <v>1</v>
      </c>
      <c r="CQ128" s="535" t="str" cm="1">
        <f t="array" aca="1" ref="CQ128" ca="1">INDEX(CQ$13:CQ127,$B128+1,1)</f>
        <v>-</v>
      </c>
      <c r="CR128" s="411" t="str">
        <f t="shared" ca="1" si="500"/>
        <v>-</v>
      </c>
      <c r="CS128" s="411">
        <f t="shared" ca="1" si="501"/>
        <v>1</v>
      </c>
      <c r="CT128" s="535" t="str" cm="1">
        <f t="array" aca="1" ref="CT128" ca="1">INDEX(CT$13:CT127,$B128+1,1)</f>
        <v>-</v>
      </c>
      <c r="CU128" s="535" t="str" cm="1">
        <f t="array" aca="1" ref="CU128" ca="1">INDEX(CU$13:CU127,$B128+1,1)</f>
        <v>-</v>
      </c>
      <c r="CV128" s="411">
        <f t="shared" ca="1" si="502"/>
        <v>1</v>
      </c>
      <c r="CW128" s="535" t="str" cm="1">
        <f t="array" aca="1" ref="CW128" ca="1">INDEX(CW$13:CW127,$B128+1,1)</f>
        <v>-</v>
      </c>
      <c r="CX128" s="411" t="str">
        <f t="shared" ca="1" si="503"/>
        <v>-</v>
      </c>
      <c r="CY128" s="411">
        <f t="shared" ca="1" si="504"/>
        <v>1</v>
      </c>
      <c r="CZ128" s="411">
        <f t="shared" ca="1" si="504"/>
        <v>1</v>
      </c>
      <c r="DA128" s="535" cm="1">
        <f t="array" aca="1" ref="DA128" ca="1">INDEX(DA$13:DA127,$B128+1,1)</f>
        <v>720</v>
      </c>
      <c r="DB128" s="535" cm="1">
        <f t="array" aca="1" ref="DB128" ca="1">INDEX(DB$13:DB127,$B128+1,1)</f>
        <v>720</v>
      </c>
      <c r="DC128" s="18"/>
      <c r="DD128" s="535" t="str" cm="1">
        <f t="array" aca="1" ref="DD128" ca="1">INDEX(DD$13:DD127,$B128+1,1)</f>
        <v>-</v>
      </c>
      <c r="DE128" s="535" t="str" cm="1">
        <f t="array" aca="1" ref="DE128" ca="1">INDEX(DE$13:DE127,$B128+1,1)</f>
        <v>-</v>
      </c>
      <c r="DF128" s="535" t="str" cm="1">
        <f t="array" aca="1" ref="DF128" ca="1">INDEX(DF$13:DF127,$B128+1,1)</f>
        <v>-</v>
      </c>
      <c r="DG128" s="535" t="str" cm="1">
        <f t="array" aca="1" ref="DG128" ca="1">INDEX(DG$13:DG127,$B128+1,1)</f>
        <v>-</v>
      </c>
      <c r="DH128" s="804" cm="1">
        <f t="array" aca="1" ref="DH128" ca="1">VALUE(IFERROR(VALUE($K128),0) &amp; _xlfn.SWITCH($CD128,"-",4,$CD128) &amp; $L128 &amp; $T128 &amp; "00" &amp; $N128 &amp; $AK128 &amp; $R128 &amp; _xlfn.SWITCH($AM128,3,1,$AM128) &amp; _xlfn.SWITCH($M128,4,0,$M128) &amp; _xlfn.SWITCH($AD128,6,1,$AD128))</f>
        <v>142200321201</v>
      </c>
      <c r="DI128" s="535" cm="1">
        <f t="array" aca="1" ref="DI128" ca="1">INDEX(DI$13:DI127,$B128+1,1)</f>
        <v>1</v>
      </c>
      <c r="DJ128" s="535" cm="1">
        <f t="array" aca="1" ref="DJ128" ca="1">INDEX(DJ$13:DJ127,$B128+1,1)</f>
        <v>1</v>
      </c>
      <c r="DK128" s="411">
        <f t="shared" ca="1" si="505"/>
        <v>1</v>
      </c>
      <c r="DL128" s="411">
        <f t="shared" ca="1" si="505"/>
        <v>60</v>
      </c>
      <c r="DM128" s="411" t="str">
        <f t="shared" ca="1" si="505"/>
        <v>-</v>
      </c>
      <c r="DN128" s="411" t="str">
        <f t="shared" ca="1" si="505"/>
        <v>-</v>
      </c>
      <c r="DO128" s="411" t="str">
        <f t="shared" ca="1" si="505"/>
        <v>-</v>
      </c>
      <c r="DP128" s="411" t="str">
        <f t="shared" ca="1" si="505"/>
        <v>-</v>
      </c>
      <c r="DQ128" s="411" t="b">
        <f t="shared" ca="1" si="506"/>
        <v>0</v>
      </c>
      <c r="DR128" s="411" t="str">
        <f t="shared" ca="1" si="507"/>
        <v>-</v>
      </c>
      <c r="DS128" s="411" t="str">
        <f t="shared" ca="1" si="507"/>
        <v>-</v>
      </c>
      <c r="DT128" s="411" t="str">
        <f t="shared" ca="1" si="507"/>
        <v>-</v>
      </c>
      <c r="DU128" s="411" t="str">
        <f t="shared" ca="1" si="507"/>
        <v>-</v>
      </c>
      <c r="DV128" s="411">
        <f t="shared" ca="1" si="507"/>
        <v>500</v>
      </c>
      <c r="DW128" s="411">
        <f t="shared" ca="1" si="507"/>
        <v>500</v>
      </c>
      <c r="DX128" s="411" t="str">
        <f t="shared" ca="1" si="507"/>
        <v>-</v>
      </c>
      <c r="DY128" s="411" t="str">
        <f t="shared" ca="1" si="507"/>
        <v>-</v>
      </c>
      <c r="DZ128" s="411" t="str">
        <f t="shared" ca="1" si="507"/>
        <v>-</v>
      </c>
      <c r="EA128" s="411" t="str">
        <f t="shared" ca="1" si="507"/>
        <v>-</v>
      </c>
      <c r="EB128" s="411" t="str">
        <f t="shared" ca="1" si="507"/>
        <v>-</v>
      </c>
      <c r="EC128" s="535" cm="1">
        <f t="array" aca="1" ref="EC128" ca="1">INDEX(EC$13:EC127,$B128+1,1)</f>
        <v>0</v>
      </c>
      <c r="ED128" s="535" cm="1">
        <f t="array" aca="1" ref="ED128" ca="1">INDEX(ED$13:ED127,$B128+1,1)</f>
        <v>999999</v>
      </c>
      <c r="EE128" s="535" cm="1">
        <f t="array" aca="1" ref="EE128" ca="1">INDEX(EE$13:EE127,$B128+1,1)</f>
        <v>999999</v>
      </c>
      <c r="EF128" s="535" cm="1">
        <f t="array" aca="1" ref="EF128" ca="1">INDEX(EF$13:EF127,$B128+1,1)</f>
        <v>999999</v>
      </c>
      <c r="EG128" s="535" cm="1">
        <f t="array" aca="1" ref="EG128" ca="1">INDEX(EG$13:EG127,$B128+1,1)</f>
        <v>999999</v>
      </c>
      <c r="EH128" s="535" cm="1">
        <f t="array" aca="1" ref="EH128" ca="1">INDEX(EH$13:EH127,$B128+1,1)</f>
        <v>999999</v>
      </c>
      <c r="EI128" s="535" cm="1">
        <f t="array" aca="1" ref="EI128" ca="1">INDEX(EI$13:EI127,$B128+1,1)</f>
        <v>999999</v>
      </c>
      <c r="EJ128" s="535" cm="1">
        <f t="array" aca="1" ref="EJ128" ca="1">INDEX(EJ$13:EJ127,$B128+1,1)</f>
        <v>999999</v>
      </c>
      <c r="EK128" s="535" cm="1">
        <f t="array" aca="1" ref="EK128" ca="1">INDEX(EK$13:EK127,$B128+1,1)</f>
        <v>999999</v>
      </c>
      <c r="EL128" s="535" cm="1">
        <f t="array" aca="1" ref="EL128" ca="1">INDEX(EL$13:EL127,$B128+1,1)</f>
        <v>999999</v>
      </c>
      <c r="EM128" s="535" cm="1">
        <f t="array" aca="1" ref="EM128" ca="1">INDEX(EM$13:EM127,$B128+1,1)</f>
        <v>999999</v>
      </c>
      <c r="EN128" s="535" cm="1">
        <f t="array" aca="1" ref="EN128" ca="1">INDEX(EN$13:EN127,$B128+1,1)</f>
        <v>999999</v>
      </c>
      <c r="EO128" s="535" cm="1">
        <f t="array" aca="1" ref="EO128" ca="1">INDEX(EO$13:EO127,$B128+1,1)</f>
        <v>999999</v>
      </c>
      <c r="EP128" s="782">
        <f t="shared" ca="1" si="508"/>
        <v>0</v>
      </c>
      <c r="EQ128" s="782">
        <f t="shared" ca="1" si="508"/>
        <v>0</v>
      </c>
      <c r="ER128" s="782">
        <f t="shared" ca="1" si="508"/>
        <v>999999</v>
      </c>
      <c r="ES128" s="800" t="str">
        <f t="shared" ca="1" si="609"/>
        <v>-</v>
      </c>
      <c r="ET128" s="800" t="str">
        <f t="shared" ca="1" si="509"/>
        <v>-</v>
      </c>
      <c r="EU128" s="801" t="str">
        <f t="shared" ca="1" si="510"/>
        <v>-</v>
      </c>
      <c r="EV128" s="802" t="str">
        <f t="shared" ca="1" si="610"/>
        <v>-</v>
      </c>
      <c r="EW128" s="781">
        <f t="shared" ca="1" si="511"/>
        <v>999999</v>
      </c>
      <c r="EX128" s="779">
        <f t="shared" ca="1" si="611"/>
        <v>999999</v>
      </c>
      <c r="EY128" s="780">
        <f t="shared" ca="1" si="612"/>
        <v>999999</v>
      </c>
      <c r="EZ128" s="545" cm="1">
        <f t="array" aca="1" ref="EZ128" ca="1">INDEX(i.ELMated,$AB128+1,1)</f>
        <v>0</v>
      </c>
      <c r="FA128" s="630" cm="1">
        <f t="array" aca="1" ref="FA128" ca="1">INDEX(i.ELMatedEst,$AA128+1,$T128)</f>
        <v>0</v>
      </c>
      <c r="FB128" s="535" t="str" cm="1">
        <f t="array" aca="1" ref="FB128" ca="1">INDEX(FB$13:FB127,$B128+1,1)</f>
        <v>-</v>
      </c>
      <c r="FC128" s="535" t="str" cm="1">
        <f t="array" aca="1" ref="FC128" ca="1">INDEX(FC$13:FC127,$B128+1,1)</f>
        <v>-</v>
      </c>
      <c r="FD128" s="664">
        <f t="shared" ca="1" si="512"/>
        <v>0</v>
      </c>
      <c r="FE128" s="666">
        <f t="shared" ca="1" si="513"/>
        <v>5.0000000000000001E-3</v>
      </c>
      <c r="FF128" s="191">
        <f t="shared" ca="1" si="613"/>
        <v>0.95</v>
      </c>
      <c r="FG128" s="667">
        <f t="shared" ca="1" si="514"/>
        <v>0.12</v>
      </c>
      <c r="FH128" s="667">
        <f ca="1">INDEX(CHOOSE($N128,DataAutumn!i.EL_PropnSold,DataWinter!i.EL_PropnSold,DataSpring!i.EL_PropnSold),$AI128,$T128)*INDEX(i.ELMatedEst,$AB128+1,$T128)*i.dAdultRR_ELPropSold
+INDEX(i.dryman,($AJ128-1)*4+$AI128,FH$7)</f>
        <v>0</v>
      </c>
      <c r="FI128" s="667">
        <f ca="1">INDEX(CHOOSE($N128,DataAutumn!i.EL_PropnSold,DataWinter!i.EL_PropnSold,DataSpring!i.EL_PropnSold),$AI128,$T128)*INDEX(i.ELMatedEst,$AB128+1,$T128)*i.dAdultRR_ELPropSold
+INDEX(i.dryman,($AJ128-1)*4+$AI128,FI$7)</f>
        <v>3.125E-2</v>
      </c>
      <c r="FJ128" s="667">
        <f ca="1">INDEX(CHOOSE($N128,DataAutumn!i.EL_PropnSold,DataWinter!i.EL_PropnSold,DataSpring!i.EL_PropnSold),$AI128,$T128)*INDEX(i.ELMatedEst,$AB128+1,$T128)*i.dAdultRR_ELPropSold
+INDEX(i.dryman,($AJ128-1)*4+$AI128,FJ$7)</f>
        <v>3.125E-2</v>
      </c>
      <c r="FK128" s="667">
        <f ca="1">INDEX(CHOOSE($N128,DataAutumn!i.EL_PropnSold,DataWinter!i.EL_PropnSold,DataSpring!i.EL_PropnSold),$AI128,$T128)*INDEX(i.ELMatedEst,$AB128+1,$T128)*i.dAdultRR_ELPropSold
+INDEX(i.dryman,($AJ128-1)*4+$AI128,FK$7)</f>
        <v>3.125E-2</v>
      </c>
      <c r="FL128" s="668">
        <f ca="1">INDEX(CHOOSE($N128,DataAutumn!i.EL_PropnSold,DataWinter!i.EL_PropnSold,DataSpring!i.EL_PropnSold),$AI128,$T128)*INDEX(i.ELMatedEst,$AB128+1,$T128)*i.dAdultLSurv_ELPropSold</f>
        <v>0</v>
      </c>
      <c r="FM128" s="666" t="b">
        <f t="shared" ca="1" si="515"/>
        <v>0</v>
      </c>
      <c r="FN128" s="666" t="b">
        <f t="shared" ca="1" si="515"/>
        <v>0</v>
      </c>
      <c r="FO128" s="716" t="b">
        <f t="shared" ca="1" si="516"/>
        <v>1</v>
      </c>
      <c r="FP128" s="666" t="b">
        <f t="shared" ca="1" si="515"/>
        <v>0</v>
      </c>
      <c r="FQ128" s="668">
        <f t="shared" ca="1" si="517"/>
        <v>1</v>
      </c>
      <c r="FR128" s="669">
        <f t="shared" ca="1" si="518"/>
        <v>0</v>
      </c>
      <c r="FS128" s="670" t="b">
        <f t="shared" ca="1" si="519"/>
        <v>0</v>
      </c>
      <c r="FT128" s="665" t="b">
        <f t="shared" ca="1" si="520"/>
        <v>0</v>
      </c>
      <c r="FU128" s="411" t="b">
        <f t="shared" ca="1" si="520"/>
        <v>0</v>
      </c>
      <c r="FV128" s="411" t="b">
        <f t="shared" ca="1" si="520"/>
        <v>1</v>
      </c>
      <c r="FW128" s="87">
        <f t="shared" ca="1" si="521"/>
        <v>2</v>
      </c>
      <c r="FX128" s="87">
        <f t="shared" ca="1" si="521"/>
        <v>2</v>
      </c>
      <c r="FY128" s="411">
        <f t="shared" ca="1" si="522"/>
        <v>1</v>
      </c>
      <c r="FZ128" s="411">
        <f t="shared" ca="1" si="523"/>
        <v>1</v>
      </c>
      <c r="GA128" s="411">
        <f t="shared" ca="1" si="523"/>
        <v>1</v>
      </c>
      <c r="GB128" s="411">
        <f t="shared" ca="1" si="524"/>
        <v>1</v>
      </c>
      <c r="GC128" s="411">
        <f t="shared" ca="1" si="525"/>
        <v>0.35</v>
      </c>
      <c r="GD128" s="411" t="b">
        <f t="shared" ca="1" si="525"/>
        <v>1</v>
      </c>
      <c r="GE128" s="411" t="b">
        <f t="shared" ca="1" si="525"/>
        <v>0</v>
      </c>
      <c r="GF128" s="411" t="b">
        <f t="shared" ca="1" si="525"/>
        <v>0</v>
      </c>
      <c r="GG128" s="411" t="b">
        <f t="shared" ca="1" si="525"/>
        <v>0</v>
      </c>
      <c r="GH128" s="87">
        <f t="shared" ca="1" si="526"/>
        <v>1</v>
      </c>
      <c r="GI128" s="87">
        <f t="shared" ca="1" si="526"/>
        <v>1</v>
      </c>
      <c r="GJ128" s="87">
        <f t="shared" ca="1" si="526"/>
        <v>1</v>
      </c>
      <c r="GK128" s="87">
        <f t="shared" ca="1" si="526"/>
        <v>1</v>
      </c>
      <c r="GL128" s="87">
        <f t="shared" ca="1" si="526"/>
        <v>1</v>
      </c>
      <c r="GM128" s="87">
        <f t="shared" ca="1" si="526"/>
        <v>1</v>
      </c>
      <c r="GN128" s="87">
        <f t="shared" ca="1" si="526"/>
        <v>1</v>
      </c>
      <c r="GO128" s="87">
        <f t="shared" ca="1" si="526"/>
        <v>1</v>
      </c>
      <c r="GP128" s="535" cm="1">
        <f t="array" aca="1" ref="GP128" ca="1">INDEX(GP$13:GP127,$B128+1,1)</f>
        <v>0</v>
      </c>
      <c r="GQ128" s="535" cm="1">
        <f t="array" aca="1" ref="GQ128" ca="1">INDEX(GQ$13:GQ127,$B128+1,1)</f>
        <v>0</v>
      </c>
      <c r="GR128" s="535" cm="1">
        <f t="array" aca="1" ref="GR128" ca="1">INDEX(GR$13:GR127,$B128+1,1)</f>
        <v>0</v>
      </c>
      <c r="GS128" s="535" cm="1">
        <f t="array" aca="1" ref="GS128" ca="1">INDEX(GS$13:GS127,$B128+1,1)</f>
        <v>0</v>
      </c>
      <c r="GT128" s="411" cm="1">
        <f t="array" aca="1" ref="GT128" ca="1">INDEX(i.dse_type,1,$L128)</f>
        <v>0</v>
      </c>
      <c r="GU128" s="535" t="str" cm="1">
        <f t="array" aca="1" ref="GU128" ca="1">INDEX(GU$13:GU127,$B128+1,1)</f>
        <v>-</v>
      </c>
      <c r="GV128" s="535" t="str" cm="1">
        <f t="array" aca="1" ref="GV128" ca="1">INDEX(GV$13:GV127,$B128+1,1)</f>
        <v>-</v>
      </c>
      <c r="GW128" s="535" t="str" cm="1">
        <f t="array" aca="1" ref="GW128" ca="1">INDEX(GW$13:GW127,$B128+1,1)</f>
        <v>-</v>
      </c>
      <c r="GX128" s="18"/>
      <c r="GY128" s="535" t="str" cm="1">
        <f t="array" aca="1" ref="GY128" ca="1">INDEX(GY$13:GY127,$B128+1,1)</f>
        <v>-</v>
      </c>
      <c r="GZ128" s="535" t="str" cm="1">
        <f t="array" aca="1" ref="GZ128" ca="1">INDEX(GZ$13:GZ127,$B128+1,1)</f>
        <v>-</v>
      </c>
      <c r="HA128" s="535" t="str" cm="1">
        <f t="array" aca="1" ref="HA128" ca="1">INDEX(HA$13:HA127,$B128+1,1)</f>
        <v>-</v>
      </c>
      <c r="HB128" s="411" t="str">
        <f t="shared" si="527"/>
        <v>-</v>
      </c>
      <c r="HC128" s="535" t="str" cm="1">
        <f t="array" aca="1" ref="HC128" ca="1">INDEX(HC$13:HC127,$B128+1,1)</f>
        <v>-</v>
      </c>
      <c r="HD128" s="535" cm="1">
        <f t="array" aca="1" ref="HD128" ca="1">INDEX(HD$13:HD127,$B128+1,1)</f>
        <v>1</v>
      </c>
      <c r="HE128" s="535" cm="1">
        <f t="array" aca="1" ref="HE128" ca="1">INDEX(HE$13:HE127,$B128+1,1)</f>
        <v>1</v>
      </c>
      <c r="HF128" s="535" t="str" cm="1">
        <f t="array" aca="1" ref="HF128" ca="1">INDEX(HF$13:HF127,$B128+1,1)</f>
        <v>-</v>
      </c>
      <c r="HG128" s="535" t="str" cm="1">
        <f t="array" aca="1" ref="HG128" ca="1">INDEX(HG$13:HG127,$B128+1,1)</f>
        <v>-</v>
      </c>
      <c r="HH128" s="535" t="str" cm="1">
        <f t="array" aca="1" ref="HH128" ca="1">INDEX(HH$13:HH127,$B128+1,1)</f>
        <v>-</v>
      </c>
      <c r="HI128" s="535" t="str" cm="1">
        <f t="array" aca="1" ref="HI128" ca="1">INDEX(HI$13:HI127,$B128+1,1)</f>
        <v>-</v>
      </c>
      <c r="HJ128" s="535" t="str" cm="1">
        <f t="array" aca="1" ref="HJ128" ca="1">INDEX(HJ$13:HJ127,$B128+1,1)</f>
        <v>-</v>
      </c>
      <c r="HK128" s="535" t="str" cm="1">
        <f t="array" aca="1" ref="HK128" ca="1">INDEX(HK$13:HK127,$B128+1,1)</f>
        <v>-</v>
      </c>
      <c r="HL128" s="535" t="str" cm="1">
        <f t="array" aca="1" ref="HL128" ca="1">INDEX(HL$13:HL127,$B128+1,1)</f>
        <v>-</v>
      </c>
      <c r="HM128" s="535" t="str" cm="1">
        <f t="array" aca="1" ref="HM128" ca="1">INDEX(HM$13:HM127,$B128+1,1)</f>
        <v>-</v>
      </c>
      <c r="HN128" s="535" t="str" cm="1">
        <f t="array" aca="1" ref="HN128" ca="1">INDEX(HN$13:HN127,$B128+1,1)</f>
        <v>-</v>
      </c>
      <c r="HO128" s="535" t="str" cm="1">
        <f t="array" aca="1" ref="HO128" ca="1">INDEX(HO$13:HO127,$B128+1,1)</f>
        <v>-</v>
      </c>
      <c r="HP128" s="535" t="str" cm="1">
        <f t="array" aca="1" ref="HP128" ca="1">INDEX(HP$13:HP127,$B128+1,1)</f>
        <v>-</v>
      </c>
      <c r="HQ128" s="535" t="str" cm="1">
        <f t="array" aca="1" ref="HQ128" ca="1">INDEX(HQ$13:HQ127,$B128+1,1)</f>
        <v>-</v>
      </c>
      <c r="HR128" s="535" t="str" cm="1">
        <f t="array" aca="1" ref="HR128" ca="1">INDEX(HR$13:HR127,$B128+1,1)</f>
        <v>-</v>
      </c>
      <c r="HS128" s="535" t="str" cm="1">
        <f t="array" aca="1" ref="HS128" ca="1">INDEX(HS$13:HS127,$B128+1,1)</f>
        <v>-</v>
      </c>
      <c r="HT128" s="535" t="str" cm="1">
        <f t="array" aca="1" ref="HT128" ca="1">INDEX(HT$13:HT127,$B128+1,1)</f>
        <v>-</v>
      </c>
      <c r="HU128" s="535" t="str" cm="1">
        <f t="array" aca="1" ref="HU128" ca="1">INDEX(HU$13:HU127,$B128+1,1)</f>
        <v>-</v>
      </c>
      <c r="HV128" s="535" t="str" cm="1">
        <f t="array" aca="1" ref="HV128" ca="1">INDEX(HV$13:HV127,$B128+1,1)</f>
        <v>-</v>
      </c>
      <c r="HW128" s="535" t="str" cm="1">
        <f t="array" aca="1" ref="HW128" ca="1">INDEX(HW$13:HW127,$B128+1,1)</f>
        <v>-</v>
      </c>
      <c r="HX128" s="535" t="str" cm="1">
        <f t="array" aca="1" ref="HX128" ca="1">INDEX(HX$13:HX127,$B128+1,1)</f>
        <v>-</v>
      </c>
      <c r="HY128" s="535" t="str" cm="1">
        <f t="array" aca="1" ref="HY128" ca="1">INDEX(HY$13:HY127,$B128+1,1)</f>
        <v>-</v>
      </c>
      <c r="HZ128" s="535" t="str" cm="1">
        <f t="array" aca="1" ref="HZ128" ca="1">INDEX(HZ$13:HZ127,$B128+1,1)</f>
        <v>-</v>
      </c>
      <c r="IA128" s="411">
        <f t="shared" si="528"/>
        <v>0</v>
      </c>
      <c r="IB128" s="535" t="str" cm="1">
        <f t="array" aca="1" ref="IB128" ca="1">INDEX(IB$13:IB127,$B128+1,1)</f>
        <v>-</v>
      </c>
      <c r="IC128" s="535" cm="1">
        <f t="array" aca="1" ref="IC128" ca="1">INDEX(IC$13:IC127,$B128+1,1)</f>
        <v>1</v>
      </c>
      <c r="ID128" s="535" cm="1">
        <f t="array" aca="1" ref="ID128" ca="1">INDEX(ID$13:ID127,$B128+1,1)</f>
        <v>0</v>
      </c>
      <c r="IE128" s="411">
        <f t="shared" si="529"/>
        <v>0</v>
      </c>
      <c r="IF128" s="535" cm="1">
        <f t="array" aca="1" ref="IF128" ca="1">INDEX(IF$13:IF127,$B128+1,1)</f>
        <v>0</v>
      </c>
      <c r="IG128" s="411">
        <f t="shared" si="530"/>
        <v>0</v>
      </c>
      <c r="IH128" s="411">
        <f t="shared" si="530"/>
        <v>0</v>
      </c>
      <c r="II128" s="411">
        <f t="shared" si="530"/>
        <v>0</v>
      </c>
      <c r="IJ128" s="411">
        <f t="shared" si="530"/>
        <v>0</v>
      </c>
      <c r="IK128" s="411">
        <f t="shared" si="530"/>
        <v>1</v>
      </c>
      <c r="IL128" s="411">
        <f t="shared" si="530"/>
        <v>0</v>
      </c>
      <c r="IM128" s="535" cm="1">
        <f t="array" aca="1" ref="IM128" ca="1">INDEX(IM$13:IM127,$B128+1,1)</f>
        <v>0</v>
      </c>
      <c r="IN128" s="535" cm="1">
        <f t="array" aca="1" ref="IN128" ca="1">INDEX(IN$13:IN127,$B128+1,1)</f>
        <v>0</v>
      </c>
      <c r="IO128" s="535" cm="1">
        <f t="array" aca="1" ref="IO128" ca="1">INDEX(IO$13:IO127,$B128+1,1)</f>
        <v>0</v>
      </c>
      <c r="IP128" s="535" cm="1">
        <f t="array" aca="1" ref="IP128" ca="1">INDEX(IP$13:IP127,$B128+1,1)</f>
        <v>0</v>
      </c>
      <c r="IQ128" s="18"/>
      <c r="IR128" s="535" t="str" cm="1">
        <f t="array" aca="1" ref="IR128" ca="1">INDEX(IR$13:IR127,$B128+1,1)</f>
        <v>-</v>
      </c>
      <c r="IS128" s="535" t="str" cm="1">
        <f t="array" aca="1" ref="IS128" ca="1">INDEX(IS$13:IS127,$B128+1,1)</f>
        <v>-</v>
      </c>
      <c r="IT128" s="535" t="str" cm="1">
        <f t="array" aca="1" ref="IT128" ca="1">INDEX(IT$13:IT127,$B128+1,1)</f>
        <v>-</v>
      </c>
      <c r="IU128" s="535" t="str" cm="1">
        <f t="array" aca="1" ref="IU128" ca="1">INDEX(IU$13:IU127,$B128+1,1)</f>
        <v>-</v>
      </c>
      <c r="IV128" s="535" t="str" cm="1">
        <f t="array" aca="1" ref="IV128" ca="1">INDEX(IV$13:IV127,$B128+1,1)</f>
        <v>-</v>
      </c>
      <c r="IW128" s="535" t="str" cm="1">
        <f t="array" aca="1" ref="IW128" ca="1">INDEX(IW$13:IW127,$B128+1,1)</f>
        <v>-</v>
      </c>
      <c r="IX128" s="535" t="str" cm="1">
        <f t="array" aca="1" ref="IX128" ca="1">INDEX(IX$13:IX127,$B128+1,1)</f>
        <v>-</v>
      </c>
      <c r="IY128" s="535" t="str" cm="1">
        <f t="array" aca="1" ref="IY128" ca="1">INDEX(IY$13:IY127,$B128+1,1)</f>
        <v>-</v>
      </c>
      <c r="IZ128" s="535" t="str" cm="1">
        <f t="array" aca="1" ref="IZ128" ca="1">INDEX(IZ$13:IZ127,$B128+1,1)</f>
        <v>-</v>
      </c>
      <c r="JA128" s="535" t="str" cm="1">
        <f t="array" aca="1" ref="JA128" ca="1">INDEX(JA$13:JA127,$B128+1,1)</f>
        <v>-</v>
      </c>
      <c r="JB128" s="535" t="str" cm="1">
        <f t="array" aca="1" ref="JB128" ca="1">INDEX(JB$13:JB127,$B128+1,1)</f>
        <v>-</v>
      </c>
      <c r="JC128" s="535" t="str" cm="1">
        <f t="array" aca="1" ref="JC128" ca="1">INDEX(JC$13:JC127,$B128+1,1)</f>
        <v>-</v>
      </c>
      <c r="JD128" s="535" t="str" cm="1">
        <f t="array" aca="1" ref="JD128" ca="1">INDEX(JD$13:JD127,$B128+1,1)</f>
        <v>-</v>
      </c>
      <c r="JE128" s="535" t="str" cm="1">
        <f t="array" aca="1" ref="JE128" ca="1">INDEX(JE$13:JE127,$B128+1,1)</f>
        <v>-</v>
      </c>
      <c r="JF128" s="535" t="str" cm="1">
        <f t="array" aca="1" ref="JF128" ca="1">INDEX(JF$13:JF127,$B128+1,1)</f>
        <v>-</v>
      </c>
      <c r="JG128" s="535" t="str" cm="1">
        <f t="array" aca="1" ref="JG128" ca="1">INDEX(JG$13:JG127,$B128+1,1)</f>
        <v>-</v>
      </c>
      <c r="JH128" s="535" cm="1">
        <f t="array" aca="1" ref="JH128" ca="1">INDEX(JH$13:JH127,$B128+1,1)</f>
        <v>0</v>
      </c>
      <c r="JI128" s="535" cm="1">
        <f t="array" aca="1" ref="JI128" ca="1">INDEX(JI$13:JI127,$B128+1,1)</f>
        <v>0</v>
      </c>
      <c r="JJ128" s="545" cm="1">
        <f t="array" aca="1" ref="JJ128" ca="1">IF(AND($N128=JJ$10,$AS128&lt;&gt;0),INDEX(i.LTWFeedLevels,$AS128,12),0)</f>
        <v>0</v>
      </c>
      <c r="JK128" s="630" cm="1">
        <f t="array" aca="1" ref="JK128" ca="1">IF(AND($N128=JK$10,$AT128&lt;&gt;0),INDEX(i.LTWFeedLevels,$AT128,12),0)</f>
        <v>0</v>
      </c>
      <c r="JL128" s="457">
        <f t="shared" ca="1" si="614"/>
        <v>0</v>
      </c>
      <c r="JM128" s="457">
        <f t="shared" ca="1" si="531"/>
        <v>0</v>
      </c>
      <c r="JN128" s="457">
        <f t="shared" ca="1" si="532"/>
        <v>0</v>
      </c>
      <c r="JO128" s="545" cm="1">
        <f t="array" aca="1" ref="JO128" ca="1">IF(AND($N128=JO$10,$AS128&lt;&gt;0),INDEX(i.LTWFeedLevels,$AS128,12),0)</f>
        <v>0</v>
      </c>
      <c r="JP128" s="630" cm="1">
        <f t="array" aca="1" ref="JP128" ca="1">IF(AND($N128=JP$10,$AT128&lt;&gt;0),INDEX(i.LTWFeedLevels,$AT128,12),0)</f>
        <v>0</v>
      </c>
      <c r="JQ128" s="457">
        <f t="shared" ca="1" si="533"/>
        <v>0</v>
      </c>
      <c r="JR128" s="457">
        <f t="shared" ca="1" si="534"/>
        <v>0</v>
      </c>
      <c r="JS128" s="457">
        <f t="shared" ca="1" si="535"/>
        <v>0</v>
      </c>
      <c r="JT128" s="545" cm="1">
        <f t="array" aca="1" ref="JT128" ca="1">IF(AND($N128=JT$10,$AS128&lt;&gt;0),INDEX(i.LTWFeedLevels,$AS128,12),0)</f>
        <v>0</v>
      </c>
      <c r="JU128" s="630" cm="1">
        <f t="array" aca="1" ref="JU128" ca="1">IF(AND($N128=JU$10,$AT128&lt;&gt;0),INDEX(i.LTWFeedLevels,$AT128,12),0)</f>
        <v>0</v>
      </c>
      <c r="JV128" s="457">
        <f t="shared" ca="1" si="536"/>
        <v>0</v>
      </c>
      <c r="JW128" s="457">
        <f t="shared" ca="1" si="537"/>
        <v>0</v>
      </c>
      <c r="JX128" s="457">
        <f t="shared" ca="1" si="538"/>
        <v>0</v>
      </c>
      <c r="JY128" s="189">
        <f t="shared" ca="1" si="539"/>
        <v>0</v>
      </c>
      <c r="JZ128" s="189">
        <f t="shared" ca="1" si="539"/>
        <v>0</v>
      </c>
      <c r="KA128" s="189">
        <f t="shared" ca="1" si="539"/>
        <v>0</v>
      </c>
      <c r="KB128" s="189">
        <f t="shared" ca="1" si="539"/>
        <v>0</v>
      </c>
      <c r="KC128" s="189">
        <f t="shared" ca="1" si="539"/>
        <v>0</v>
      </c>
      <c r="KD128" s="189">
        <f t="shared" ca="1" si="539"/>
        <v>0</v>
      </c>
      <c r="KE128" s="189">
        <f t="shared" ca="1" si="539"/>
        <v>0</v>
      </c>
      <c r="KF128" s="189">
        <f t="shared" ca="1" si="539"/>
        <v>0</v>
      </c>
      <c r="KG128" s="189">
        <f t="shared" ca="1" si="539"/>
        <v>0</v>
      </c>
      <c r="KH128" s="189">
        <f t="shared" ca="1" si="539"/>
        <v>0</v>
      </c>
      <c r="KI128" s="189">
        <f t="shared" ca="1" si="540"/>
        <v>0</v>
      </c>
      <c r="KJ128" s="189">
        <f t="shared" ca="1" si="540"/>
        <v>0</v>
      </c>
      <c r="KK128" s="189">
        <f t="shared" ca="1" si="540"/>
        <v>0</v>
      </c>
      <c r="KL128" s="189">
        <f t="shared" ca="1" si="540"/>
        <v>0</v>
      </c>
      <c r="KM128" s="189">
        <f t="shared" ca="1" si="540"/>
        <v>0</v>
      </c>
      <c r="KN128" s="189">
        <f t="shared" ca="1" si="540"/>
        <v>0</v>
      </c>
      <c r="KO128" s="189">
        <f t="shared" ca="1" si="540"/>
        <v>0</v>
      </c>
      <c r="KP128" s="189">
        <f t="shared" ca="1" si="540"/>
        <v>0</v>
      </c>
      <c r="KQ128" s="189">
        <f t="shared" ca="1" si="540"/>
        <v>0</v>
      </c>
      <c r="KR128" s="189">
        <f t="shared" ca="1" si="540"/>
        <v>0</v>
      </c>
      <c r="KS128" s="189">
        <f t="shared" ca="1" si="541"/>
        <v>0</v>
      </c>
      <c r="KT128" s="189">
        <f t="shared" ca="1" si="541"/>
        <v>0</v>
      </c>
      <c r="KU128" s="189">
        <f t="shared" ca="1" si="541"/>
        <v>0</v>
      </c>
      <c r="KV128" s="189">
        <f t="shared" ca="1" si="541"/>
        <v>0</v>
      </c>
      <c r="KW128" s="189">
        <f t="shared" ca="1" si="541"/>
        <v>0</v>
      </c>
      <c r="KX128" s="189">
        <f t="shared" ca="1" si="541"/>
        <v>0</v>
      </c>
      <c r="KY128" s="189">
        <f t="shared" ca="1" si="541"/>
        <v>0</v>
      </c>
      <c r="KZ128" s="189">
        <f t="shared" ca="1" si="541"/>
        <v>0</v>
      </c>
      <c r="LA128" s="189">
        <f t="shared" ca="1" si="541"/>
        <v>0</v>
      </c>
      <c r="LB128" s="189">
        <f t="shared" ca="1" si="541"/>
        <v>0</v>
      </c>
      <c r="LC128" s="189">
        <f t="shared" ca="1" si="542"/>
        <v>0</v>
      </c>
      <c r="LD128" s="189">
        <f t="shared" ca="1" si="542"/>
        <v>0</v>
      </c>
      <c r="LE128" s="189">
        <f t="shared" ca="1" si="542"/>
        <v>0</v>
      </c>
      <c r="LF128" s="189">
        <f t="shared" ca="1" si="542"/>
        <v>0</v>
      </c>
      <c r="LG128" s="189">
        <f t="shared" ca="1" si="542"/>
        <v>0</v>
      </c>
      <c r="LH128" s="189">
        <f t="shared" ca="1" si="542"/>
        <v>0</v>
      </c>
      <c r="LI128" s="189">
        <f t="shared" ca="1" si="542"/>
        <v>0</v>
      </c>
      <c r="LJ128" s="189">
        <f t="shared" ca="1" si="542"/>
        <v>0</v>
      </c>
      <c r="LK128" s="189">
        <f t="shared" ca="1" si="542"/>
        <v>0</v>
      </c>
      <c r="LL128" s="189">
        <f t="shared" ca="1" si="542"/>
        <v>0</v>
      </c>
      <c r="LM128" s="189">
        <f t="shared" ca="1" si="543"/>
        <v>0</v>
      </c>
      <c r="LN128" s="189">
        <f t="shared" ca="1" si="543"/>
        <v>0</v>
      </c>
      <c r="LO128" s="189">
        <f t="shared" ca="1" si="543"/>
        <v>0</v>
      </c>
      <c r="LP128" s="189">
        <f t="shared" ca="1" si="543"/>
        <v>0</v>
      </c>
      <c r="LQ128" s="189">
        <f t="shared" ca="1" si="543"/>
        <v>0</v>
      </c>
      <c r="LR128" s="189">
        <f t="shared" ca="1" si="543"/>
        <v>0</v>
      </c>
      <c r="LS128" s="189">
        <f t="shared" ca="1" si="543"/>
        <v>0</v>
      </c>
      <c r="LT128" s="189">
        <f t="shared" ca="1" si="543"/>
        <v>0</v>
      </c>
      <c r="LU128" s="189">
        <f t="shared" ca="1" si="543"/>
        <v>0</v>
      </c>
      <c r="LV128" s="189">
        <f t="shared" ca="1" si="543"/>
        <v>0</v>
      </c>
      <c r="LW128" s="189">
        <f t="shared" ca="1" si="544"/>
        <v>0</v>
      </c>
      <c r="LX128" s="189">
        <f t="shared" ca="1" si="544"/>
        <v>0</v>
      </c>
      <c r="LY128" s="189">
        <f t="shared" ca="1" si="544"/>
        <v>0</v>
      </c>
      <c r="LZ128" s="189">
        <f t="shared" ca="1" si="544"/>
        <v>0</v>
      </c>
      <c r="MA128" s="189">
        <f t="shared" ca="1" si="544"/>
        <v>0</v>
      </c>
      <c r="MB128" s="189">
        <f t="shared" ca="1" si="544"/>
        <v>0</v>
      </c>
      <c r="MC128" s="189">
        <f t="shared" ca="1" si="544"/>
        <v>0</v>
      </c>
      <c r="MD128" s="189">
        <f t="shared" ca="1" si="544"/>
        <v>0</v>
      </c>
      <c r="ME128" s="189">
        <f t="shared" ca="1" si="544"/>
        <v>0</v>
      </c>
      <c r="MF128" s="189">
        <f t="shared" ca="1" si="544"/>
        <v>0</v>
      </c>
      <c r="MG128" s="189">
        <f t="shared" ca="1" si="545"/>
        <v>0</v>
      </c>
      <c r="MH128" s="189">
        <f t="shared" ca="1" si="545"/>
        <v>0</v>
      </c>
      <c r="MI128" s="189">
        <f t="shared" ca="1" si="545"/>
        <v>0</v>
      </c>
      <c r="MJ128" s="189">
        <f t="shared" ca="1" si="545"/>
        <v>0</v>
      </c>
      <c r="MK128" s="189">
        <f t="shared" ca="1" si="545"/>
        <v>0</v>
      </c>
      <c r="ML128" s="189">
        <f t="shared" ca="1" si="545"/>
        <v>0</v>
      </c>
      <c r="MM128" s="189">
        <f t="shared" ca="1" si="545"/>
        <v>0</v>
      </c>
      <c r="MN128" s="189">
        <f t="shared" ca="1" si="545"/>
        <v>0</v>
      </c>
      <c r="MO128" s="189">
        <f t="shared" ca="1" si="545"/>
        <v>0</v>
      </c>
      <c r="MP128" s="189">
        <f t="shared" ca="1" si="545"/>
        <v>0</v>
      </c>
      <c r="MQ128" s="189">
        <f t="shared" ca="1" si="545"/>
        <v>0</v>
      </c>
      <c r="MR128" s="189">
        <f t="shared" ca="1" si="545"/>
        <v>0</v>
      </c>
      <c r="MS128" s="557">
        <f t="shared" ca="1" si="546"/>
        <v>0</v>
      </c>
      <c r="MT128" s="557">
        <f t="shared" ca="1" si="546"/>
        <v>0</v>
      </c>
      <c r="MU128" s="557">
        <f t="shared" ca="1" si="546"/>
        <v>0</v>
      </c>
      <c r="MV128" s="557">
        <f t="shared" ca="1" si="546"/>
        <v>0</v>
      </c>
      <c r="MW128" s="557">
        <f t="shared" ca="1" si="546"/>
        <v>0</v>
      </c>
      <c r="MX128" s="557">
        <f t="shared" ca="1" si="546"/>
        <v>0</v>
      </c>
      <c r="MY128" s="557">
        <f t="shared" ca="1" si="546"/>
        <v>0</v>
      </c>
      <c r="MZ128" s="557">
        <f t="shared" ca="1" si="546"/>
        <v>0</v>
      </c>
      <c r="NA128" s="557">
        <f t="shared" ca="1" si="546"/>
        <v>0</v>
      </c>
      <c r="NB128" s="557">
        <f t="shared" ca="1" si="546"/>
        <v>0</v>
      </c>
      <c r="NC128" s="557">
        <f t="shared" ca="1" si="547"/>
        <v>0</v>
      </c>
      <c r="ND128" s="557">
        <f t="shared" ca="1" si="547"/>
        <v>0</v>
      </c>
      <c r="NE128" s="557">
        <f t="shared" ca="1" si="547"/>
        <v>0</v>
      </c>
      <c r="NF128" s="557">
        <f t="shared" ca="1" si="547"/>
        <v>0</v>
      </c>
      <c r="NG128" s="557">
        <f t="shared" ca="1" si="547"/>
        <v>0</v>
      </c>
      <c r="NH128" s="557">
        <f t="shared" ca="1" si="547"/>
        <v>0</v>
      </c>
      <c r="NI128" s="557">
        <f t="shared" ca="1" si="547"/>
        <v>0</v>
      </c>
      <c r="NJ128" s="557">
        <f t="shared" ca="1" si="547"/>
        <v>0</v>
      </c>
      <c r="NK128" s="557">
        <f t="shared" ca="1" si="547"/>
        <v>0</v>
      </c>
      <c r="NL128" s="557">
        <f t="shared" ca="1" si="547"/>
        <v>0</v>
      </c>
      <c r="NM128" s="557">
        <f t="shared" ca="1" si="548"/>
        <v>0</v>
      </c>
      <c r="NN128" s="557">
        <f t="shared" ca="1" si="548"/>
        <v>0</v>
      </c>
      <c r="NO128" s="557">
        <f t="shared" ca="1" si="548"/>
        <v>0</v>
      </c>
      <c r="NP128" s="557">
        <f t="shared" ca="1" si="548"/>
        <v>0</v>
      </c>
      <c r="NQ128" s="557">
        <f t="shared" ca="1" si="548"/>
        <v>0</v>
      </c>
      <c r="NR128" s="557">
        <f t="shared" ca="1" si="548"/>
        <v>0</v>
      </c>
      <c r="NS128" s="557">
        <f t="shared" ca="1" si="548"/>
        <v>0</v>
      </c>
      <c r="NT128" s="557">
        <f t="shared" ca="1" si="548"/>
        <v>0</v>
      </c>
      <c r="NU128" s="557">
        <f t="shared" ca="1" si="548"/>
        <v>0</v>
      </c>
      <c r="NV128" s="557">
        <f t="shared" ca="1" si="548"/>
        <v>0</v>
      </c>
      <c r="NW128" s="557">
        <f t="shared" ca="1" si="549"/>
        <v>0</v>
      </c>
      <c r="NX128" s="557">
        <f t="shared" ca="1" si="549"/>
        <v>0</v>
      </c>
      <c r="NY128" s="557">
        <f t="shared" ca="1" si="549"/>
        <v>0</v>
      </c>
      <c r="NZ128" s="557">
        <f t="shared" ca="1" si="549"/>
        <v>0</v>
      </c>
      <c r="OA128" s="557">
        <f t="shared" ca="1" si="549"/>
        <v>0</v>
      </c>
      <c r="OB128" s="557">
        <f t="shared" ca="1" si="549"/>
        <v>0</v>
      </c>
      <c r="OC128" s="557">
        <f t="shared" ca="1" si="549"/>
        <v>0</v>
      </c>
      <c r="OD128" s="557">
        <f t="shared" ca="1" si="549"/>
        <v>0</v>
      </c>
      <c r="OE128" s="557">
        <f t="shared" ca="1" si="549"/>
        <v>0</v>
      </c>
      <c r="OF128" s="557">
        <f t="shared" ca="1" si="549"/>
        <v>0</v>
      </c>
      <c r="OG128" s="557">
        <f t="shared" ca="1" si="550"/>
        <v>0</v>
      </c>
      <c r="OH128" s="557">
        <f t="shared" ca="1" si="550"/>
        <v>0</v>
      </c>
      <c r="OI128" s="557">
        <f t="shared" ca="1" si="550"/>
        <v>0</v>
      </c>
      <c r="OJ128" s="557">
        <f t="shared" ca="1" si="550"/>
        <v>0</v>
      </c>
      <c r="OK128" s="557">
        <f t="shared" ca="1" si="550"/>
        <v>0</v>
      </c>
      <c r="OL128" s="557">
        <f t="shared" ca="1" si="550"/>
        <v>0</v>
      </c>
      <c r="OM128" s="557">
        <f t="shared" ca="1" si="550"/>
        <v>0</v>
      </c>
      <c r="ON128" s="557">
        <f t="shared" ca="1" si="550"/>
        <v>0</v>
      </c>
      <c r="OO128" s="557">
        <f t="shared" ca="1" si="550"/>
        <v>0</v>
      </c>
      <c r="OP128" s="557">
        <f t="shared" ca="1" si="550"/>
        <v>0</v>
      </c>
      <c r="OQ128" s="557">
        <f t="shared" ca="1" si="551"/>
        <v>0</v>
      </c>
      <c r="OR128" s="557">
        <f t="shared" ca="1" si="551"/>
        <v>0</v>
      </c>
      <c r="OS128" s="557">
        <f t="shared" ca="1" si="551"/>
        <v>0</v>
      </c>
      <c r="OT128" s="557">
        <f t="shared" ca="1" si="551"/>
        <v>0</v>
      </c>
      <c r="OU128" s="557">
        <f t="shared" ca="1" si="551"/>
        <v>0</v>
      </c>
      <c r="OV128" s="557">
        <f t="shared" ca="1" si="551"/>
        <v>0</v>
      </c>
      <c r="OW128" s="557">
        <f t="shared" ca="1" si="551"/>
        <v>0</v>
      </c>
      <c r="OX128" s="557">
        <f t="shared" ca="1" si="551"/>
        <v>0</v>
      </c>
      <c r="OY128" s="557">
        <f t="shared" ca="1" si="551"/>
        <v>0</v>
      </c>
      <c r="OZ128" s="557">
        <f t="shared" ca="1" si="551"/>
        <v>0</v>
      </c>
      <c r="PA128" s="557">
        <f t="shared" ca="1" si="552"/>
        <v>0</v>
      </c>
      <c r="PB128" s="557">
        <f t="shared" ca="1" si="552"/>
        <v>0</v>
      </c>
      <c r="PC128" s="557">
        <f t="shared" ca="1" si="552"/>
        <v>0</v>
      </c>
      <c r="PD128" s="557">
        <f t="shared" ca="1" si="552"/>
        <v>0</v>
      </c>
      <c r="PE128" s="557">
        <f t="shared" ca="1" si="552"/>
        <v>0</v>
      </c>
      <c r="PF128" s="557">
        <f t="shared" ca="1" si="552"/>
        <v>0</v>
      </c>
      <c r="PG128" s="557">
        <f t="shared" ca="1" si="552"/>
        <v>0</v>
      </c>
      <c r="PH128" s="557">
        <f t="shared" ca="1" si="552"/>
        <v>0</v>
      </c>
      <c r="PI128" s="557">
        <f t="shared" ca="1" si="552"/>
        <v>0</v>
      </c>
      <c r="PJ128" s="557">
        <f t="shared" ca="1" si="552"/>
        <v>0</v>
      </c>
      <c r="PK128" s="557">
        <f t="shared" ca="1" si="553"/>
        <v>0</v>
      </c>
      <c r="PL128" s="557">
        <f t="shared" ca="1" si="553"/>
        <v>0</v>
      </c>
      <c r="PM128" s="557">
        <f t="shared" ca="1" si="553"/>
        <v>0</v>
      </c>
      <c r="PN128" s="557">
        <f t="shared" ca="1" si="553"/>
        <v>0</v>
      </c>
      <c r="PO128" s="557">
        <f t="shared" ca="1" si="553"/>
        <v>0</v>
      </c>
      <c r="PP128" s="557">
        <f t="shared" ca="1" si="553"/>
        <v>0</v>
      </c>
      <c r="PQ128" s="557">
        <f t="shared" ca="1" si="553"/>
        <v>0</v>
      </c>
      <c r="PR128" s="557">
        <f t="shared" ca="1" si="553"/>
        <v>0</v>
      </c>
      <c r="PS128" s="557">
        <f t="shared" ca="1" si="553"/>
        <v>0</v>
      </c>
      <c r="PT128" s="557">
        <f t="shared" ca="1" si="553"/>
        <v>0</v>
      </c>
      <c r="PU128" s="557">
        <f t="shared" ca="1" si="554"/>
        <v>0</v>
      </c>
      <c r="PV128" s="557">
        <f t="shared" ca="1" si="554"/>
        <v>0</v>
      </c>
      <c r="PW128" s="557">
        <f t="shared" ca="1" si="554"/>
        <v>0</v>
      </c>
      <c r="PX128" s="557">
        <f t="shared" ca="1" si="554"/>
        <v>0</v>
      </c>
      <c r="PY128" s="557">
        <f t="shared" ca="1" si="554"/>
        <v>0</v>
      </c>
      <c r="PZ128" s="557">
        <f t="shared" ca="1" si="554"/>
        <v>0</v>
      </c>
      <c r="QA128" s="557">
        <f t="shared" ca="1" si="554"/>
        <v>0</v>
      </c>
      <c r="QB128" s="557">
        <f t="shared" ca="1" si="554"/>
        <v>0</v>
      </c>
      <c r="QC128" s="557">
        <f t="shared" ca="1" si="554"/>
        <v>0</v>
      </c>
      <c r="QD128" s="557">
        <f t="shared" ca="1" si="554"/>
        <v>0</v>
      </c>
      <c r="QE128" s="557">
        <f t="shared" ca="1" si="555"/>
        <v>0</v>
      </c>
      <c r="QF128" s="557">
        <f t="shared" ca="1" si="555"/>
        <v>0</v>
      </c>
      <c r="QG128" s="557">
        <f t="shared" ca="1" si="555"/>
        <v>0</v>
      </c>
      <c r="QH128" s="557">
        <f t="shared" ca="1" si="555"/>
        <v>0</v>
      </c>
      <c r="QI128" s="557">
        <f t="shared" ca="1" si="555"/>
        <v>0</v>
      </c>
      <c r="QJ128" s="557">
        <f t="shared" ca="1" si="555"/>
        <v>0</v>
      </c>
      <c r="QK128" s="557">
        <f t="shared" ca="1" si="555"/>
        <v>0</v>
      </c>
      <c r="QL128" s="557">
        <f t="shared" ca="1" si="555"/>
        <v>0</v>
      </c>
      <c r="QM128" s="557">
        <f t="shared" ca="1" si="555"/>
        <v>0</v>
      </c>
      <c r="QN128" s="557">
        <f t="shared" ca="1" si="555"/>
        <v>0</v>
      </c>
      <c r="QO128" s="557">
        <f t="shared" ca="1" si="556"/>
        <v>0</v>
      </c>
      <c r="QP128" s="557">
        <f t="shared" ca="1" si="556"/>
        <v>0</v>
      </c>
      <c r="QQ128" s="557">
        <f t="shared" ca="1" si="556"/>
        <v>0</v>
      </c>
      <c r="QR128" s="557">
        <f t="shared" ca="1" si="556"/>
        <v>0</v>
      </c>
      <c r="QS128" s="557">
        <f t="shared" ca="1" si="556"/>
        <v>0</v>
      </c>
      <c r="QT128" s="557">
        <f t="shared" ca="1" si="556"/>
        <v>0</v>
      </c>
      <c r="QU128" s="557">
        <f t="shared" ca="1" si="556"/>
        <v>0</v>
      </c>
      <c r="QV128" s="557">
        <f t="shared" ca="1" si="556"/>
        <v>0</v>
      </c>
      <c r="QW128" s="557">
        <f t="shared" ca="1" si="556"/>
        <v>0</v>
      </c>
      <c r="QX128" s="557">
        <f t="shared" ca="1" si="556"/>
        <v>0</v>
      </c>
      <c r="QY128" s="557">
        <f t="shared" ca="1" si="557"/>
        <v>0</v>
      </c>
      <c r="QZ128" s="557">
        <f t="shared" ca="1" si="557"/>
        <v>0</v>
      </c>
      <c r="RA128" s="557">
        <f t="shared" ca="1" si="557"/>
        <v>0</v>
      </c>
      <c r="RB128" s="557">
        <f t="shared" ca="1" si="557"/>
        <v>0</v>
      </c>
      <c r="RC128" s="557">
        <f t="shared" ca="1" si="557"/>
        <v>0</v>
      </c>
      <c r="RD128" s="557">
        <f t="shared" ca="1" si="557"/>
        <v>0</v>
      </c>
      <c r="RE128" s="557">
        <f t="shared" ca="1" si="557"/>
        <v>0</v>
      </c>
      <c r="RF128" s="557">
        <f t="shared" ca="1" si="557"/>
        <v>0</v>
      </c>
      <c r="RG128" s="557">
        <f t="shared" ca="1" si="557"/>
        <v>0</v>
      </c>
      <c r="RH128" s="557">
        <f t="shared" ca="1" si="557"/>
        <v>0</v>
      </c>
      <c r="RI128" s="557">
        <f t="shared" ca="1" si="558"/>
        <v>0</v>
      </c>
      <c r="RJ128" s="557">
        <f t="shared" ca="1" si="558"/>
        <v>0</v>
      </c>
      <c r="RK128" s="557">
        <f t="shared" ca="1" si="558"/>
        <v>0</v>
      </c>
      <c r="RL128" s="557">
        <f t="shared" ca="1" si="558"/>
        <v>0</v>
      </c>
      <c r="RM128" s="557">
        <f t="shared" ca="1" si="558"/>
        <v>0</v>
      </c>
      <c r="RN128" s="557">
        <f t="shared" ca="1" si="558"/>
        <v>0</v>
      </c>
      <c r="RO128" s="557">
        <f t="shared" ca="1" si="558"/>
        <v>0</v>
      </c>
      <c r="RP128" s="557">
        <f t="shared" ca="1" si="558"/>
        <v>0</v>
      </c>
      <c r="RQ128" s="557">
        <f t="shared" ca="1" si="558"/>
        <v>0</v>
      </c>
      <c r="RR128" s="557">
        <f t="shared" ca="1" si="558"/>
        <v>0</v>
      </c>
      <c r="RS128" s="557">
        <f t="shared" ca="1" si="559"/>
        <v>0</v>
      </c>
      <c r="RT128" s="557">
        <f t="shared" ca="1" si="559"/>
        <v>0</v>
      </c>
      <c r="RU128" s="557">
        <f t="shared" ca="1" si="559"/>
        <v>0</v>
      </c>
      <c r="RV128" s="557">
        <f t="shared" ca="1" si="559"/>
        <v>0</v>
      </c>
      <c r="RW128" s="557">
        <f t="shared" ca="1" si="559"/>
        <v>0</v>
      </c>
      <c r="RX128" s="557">
        <f t="shared" ca="1" si="559"/>
        <v>0</v>
      </c>
      <c r="RY128" s="557">
        <f t="shared" ca="1" si="559"/>
        <v>0</v>
      </c>
      <c r="RZ128" s="557">
        <f t="shared" ca="1" si="559"/>
        <v>0</v>
      </c>
      <c r="SA128" s="557">
        <f t="shared" ca="1" si="559"/>
        <v>0</v>
      </c>
      <c r="SB128" s="557">
        <f t="shared" ca="1" si="559"/>
        <v>0</v>
      </c>
      <c r="SC128" s="557">
        <f t="shared" ca="1" si="560"/>
        <v>0</v>
      </c>
      <c r="SD128" s="557">
        <f t="shared" ca="1" si="560"/>
        <v>0</v>
      </c>
      <c r="SE128" s="557">
        <f t="shared" ca="1" si="560"/>
        <v>0</v>
      </c>
      <c r="SF128" s="557">
        <f t="shared" ca="1" si="560"/>
        <v>0</v>
      </c>
      <c r="SG128" s="557">
        <f t="shared" ca="1" si="560"/>
        <v>0</v>
      </c>
      <c r="SH128" s="557">
        <f t="shared" ca="1" si="560"/>
        <v>0</v>
      </c>
      <c r="SI128" s="557">
        <f t="shared" ca="1" si="560"/>
        <v>0</v>
      </c>
      <c r="SJ128" s="557">
        <f t="shared" ca="1" si="560"/>
        <v>0</v>
      </c>
      <c r="SK128" s="557">
        <f t="shared" ca="1" si="560"/>
        <v>0</v>
      </c>
      <c r="SL128" s="557">
        <f t="shared" ca="1" si="560"/>
        <v>0</v>
      </c>
      <c r="SM128" s="557">
        <f t="shared" ca="1" si="561"/>
        <v>0</v>
      </c>
      <c r="SN128" s="557">
        <f t="shared" ca="1" si="561"/>
        <v>0</v>
      </c>
      <c r="SO128" s="557">
        <f t="shared" ca="1" si="561"/>
        <v>0</v>
      </c>
      <c r="SP128" s="557">
        <f t="shared" ca="1" si="561"/>
        <v>0</v>
      </c>
      <c r="SQ128" s="557">
        <f t="shared" ca="1" si="561"/>
        <v>0</v>
      </c>
      <c r="SR128" s="557">
        <f t="shared" ca="1" si="561"/>
        <v>0</v>
      </c>
      <c r="SS128" s="557">
        <f t="shared" ca="1" si="561"/>
        <v>0</v>
      </c>
      <c r="ST128" s="557">
        <f t="shared" ca="1" si="561"/>
        <v>0</v>
      </c>
      <c r="SU128" s="557">
        <f t="shared" ca="1" si="561"/>
        <v>0</v>
      </c>
      <c r="SV128" s="557">
        <f t="shared" ca="1" si="561"/>
        <v>0</v>
      </c>
      <c r="SW128" s="557">
        <f t="shared" ca="1" si="562"/>
        <v>0</v>
      </c>
      <c r="SX128" s="557">
        <f t="shared" ca="1" si="562"/>
        <v>0</v>
      </c>
      <c r="SY128" s="557">
        <f t="shared" ca="1" si="562"/>
        <v>0</v>
      </c>
      <c r="SZ128" s="557">
        <f t="shared" ca="1" si="562"/>
        <v>0</v>
      </c>
      <c r="TA128" s="557">
        <f t="shared" ca="1" si="562"/>
        <v>0</v>
      </c>
      <c r="TB128" s="557">
        <f t="shared" ca="1" si="562"/>
        <v>0</v>
      </c>
      <c r="TC128" s="557">
        <f t="shared" ca="1" si="562"/>
        <v>0</v>
      </c>
      <c r="TD128" s="557">
        <f t="shared" ca="1" si="562"/>
        <v>0</v>
      </c>
      <c r="TE128" s="557">
        <f t="shared" ca="1" si="562"/>
        <v>0</v>
      </c>
      <c r="TF128" s="557">
        <f t="shared" ca="1" si="562"/>
        <v>0</v>
      </c>
      <c r="TG128" s="557">
        <f t="shared" ca="1" si="563"/>
        <v>0</v>
      </c>
      <c r="TH128" s="557">
        <f t="shared" ca="1" si="563"/>
        <v>0</v>
      </c>
      <c r="TI128" s="557">
        <f t="shared" ca="1" si="563"/>
        <v>0</v>
      </c>
      <c r="TJ128" s="557">
        <f t="shared" ca="1" si="563"/>
        <v>0</v>
      </c>
      <c r="TK128" s="557">
        <f t="shared" ca="1" si="563"/>
        <v>0</v>
      </c>
      <c r="TL128" s="557">
        <f t="shared" ca="1" si="563"/>
        <v>0</v>
      </c>
      <c r="TM128" s="557">
        <f t="shared" ca="1" si="563"/>
        <v>0</v>
      </c>
      <c r="TN128" s="557">
        <f t="shared" ca="1" si="563"/>
        <v>0</v>
      </c>
      <c r="TO128" s="557">
        <f t="shared" ca="1" si="563"/>
        <v>0</v>
      </c>
      <c r="TP128" s="557">
        <f t="shared" ca="1" si="563"/>
        <v>0</v>
      </c>
      <c r="TQ128" s="557">
        <f t="shared" ca="1" si="564"/>
        <v>0</v>
      </c>
      <c r="TR128" s="557">
        <f t="shared" ca="1" si="564"/>
        <v>0</v>
      </c>
      <c r="TS128" s="557">
        <f t="shared" ca="1" si="564"/>
        <v>0</v>
      </c>
      <c r="TT128" s="557">
        <f t="shared" ca="1" si="564"/>
        <v>0</v>
      </c>
      <c r="TU128" s="557">
        <f t="shared" ca="1" si="564"/>
        <v>0</v>
      </c>
      <c r="TV128" s="557">
        <f t="shared" ca="1" si="564"/>
        <v>0</v>
      </c>
      <c r="TW128" s="557">
        <f t="shared" ca="1" si="564"/>
        <v>0</v>
      </c>
      <c r="TX128" s="557">
        <f t="shared" ca="1" si="564"/>
        <v>0</v>
      </c>
      <c r="TY128" s="557">
        <f t="shared" ca="1" si="564"/>
        <v>0</v>
      </c>
      <c r="TZ128" s="557">
        <f t="shared" ca="1" si="564"/>
        <v>0</v>
      </c>
      <c r="UA128" s="557">
        <f t="shared" ca="1" si="565"/>
        <v>0</v>
      </c>
      <c r="UB128" s="557">
        <f t="shared" ca="1" si="565"/>
        <v>0</v>
      </c>
      <c r="UC128" s="557">
        <f t="shared" ca="1" si="565"/>
        <v>0</v>
      </c>
      <c r="UD128" s="557">
        <f t="shared" ca="1" si="565"/>
        <v>0</v>
      </c>
      <c r="UE128" s="557">
        <f t="shared" ca="1" si="565"/>
        <v>0</v>
      </c>
      <c r="UF128" s="557">
        <f t="shared" ca="1" si="565"/>
        <v>0</v>
      </c>
      <c r="UG128" s="557">
        <f t="shared" ca="1" si="565"/>
        <v>0</v>
      </c>
      <c r="UH128" s="557">
        <f t="shared" ca="1" si="565"/>
        <v>0</v>
      </c>
      <c r="UI128" s="557">
        <f t="shared" ca="1" si="565"/>
        <v>0</v>
      </c>
      <c r="UJ128" s="557">
        <f t="shared" ca="1" si="565"/>
        <v>0</v>
      </c>
      <c r="UK128" s="557">
        <f t="shared" ca="1" si="566"/>
        <v>0</v>
      </c>
      <c r="UL128" s="557">
        <f t="shared" ca="1" si="566"/>
        <v>0</v>
      </c>
      <c r="UM128" s="557">
        <f t="shared" ca="1" si="566"/>
        <v>0</v>
      </c>
      <c r="UN128" s="557">
        <f t="shared" ca="1" si="566"/>
        <v>0</v>
      </c>
      <c r="UO128" s="557">
        <f t="shared" ca="1" si="566"/>
        <v>0</v>
      </c>
      <c r="UP128" s="557">
        <f t="shared" ca="1" si="566"/>
        <v>0</v>
      </c>
      <c r="UQ128" s="557">
        <f t="shared" ca="1" si="566"/>
        <v>0</v>
      </c>
      <c r="UR128" s="557">
        <f t="shared" ca="1" si="566"/>
        <v>0</v>
      </c>
      <c r="US128" s="557">
        <f t="shared" ca="1" si="566"/>
        <v>0</v>
      </c>
      <c r="UT128" s="557">
        <f t="shared" ca="1" si="566"/>
        <v>0</v>
      </c>
      <c r="UU128" s="557">
        <f t="shared" ca="1" si="567"/>
        <v>0</v>
      </c>
      <c r="UV128" s="557">
        <f t="shared" ca="1" si="567"/>
        <v>0</v>
      </c>
      <c r="UW128" s="557">
        <f t="shared" ca="1" si="567"/>
        <v>0</v>
      </c>
      <c r="UX128" s="557">
        <f t="shared" ca="1" si="567"/>
        <v>0</v>
      </c>
      <c r="UY128" s="557">
        <f t="shared" ca="1" si="567"/>
        <v>0</v>
      </c>
      <c r="UZ128" s="557">
        <f t="shared" ca="1" si="567"/>
        <v>0</v>
      </c>
      <c r="VA128" s="557">
        <f t="shared" ca="1" si="567"/>
        <v>0</v>
      </c>
      <c r="VB128" s="557">
        <f t="shared" ca="1" si="567"/>
        <v>0</v>
      </c>
      <c r="VC128" s="557">
        <f t="shared" ca="1" si="567"/>
        <v>0</v>
      </c>
      <c r="VD128" s="557">
        <f t="shared" ca="1" si="567"/>
        <v>0</v>
      </c>
      <c r="VE128" s="557">
        <f t="shared" ca="1" si="568"/>
        <v>0</v>
      </c>
      <c r="VF128" s="557">
        <f t="shared" ca="1" si="568"/>
        <v>0</v>
      </c>
      <c r="VG128" s="557">
        <f t="shared" ca="1" si="568"/>
        <v>0</v>
      </c>
      <c r="VH128" s="557">
        <f t="shared" ca="1" si="568"/>
        <v>0</v>
      </c>
      <c r="VI128" s="557">
        <f t="shared" ca="1" si="568"/>
        <v>0</v>
      </c>
      <c r="VJ128" s="557">
        <f t="shared" ca="1" si="568"/>
        <v>0</v>
      </c>
      <c r="VK128" s="557">
        <f t="shared" ca="1" si="568"/>
        <v>0</v>
      </c>
      <c r="VL128" s="557">
        <f t="shared" ca="1" si="568"/>
        <v>0</v>
      </c>
      <c r="VM128" s="557">
        <f t="shared" ca="1" si="568"/>
        <v>0</v>
      </c>
      <c r="VN128" s="557">
        <f t="shared" ca="1" si="568"/>
        <v>0</v>
      </c>
      <c r="VO128" s="557">
        <f t="shared" ca="1" si="568"/>
        <v>0</v>
      </c>
      <c r="VP128" s="189">
        <f t="shared" ca="1" si="569"/>
        <v>0</v>
      </c>
      <c r="VQ128" s="189">
        <f t="shared" ca="1" si="569"/>
        <v>0</v>
      </c>
      <c r="VR128" s="189">
        <f t="shared" ca="1" si="569"/>
        <v>0</v>
      </c>
      <c r="VS128" s="189">
        <f t="shared" ca="1" si="569"/>
        <v>0</v>
      </c>
      <c r="VT128" s="189">
        <f t="shared" ca="1" si="569"/>
        <v>0</v>
      </c>
      <c r="VU128" s="230">
        <f t="shared" ca="1" si="570"/>
        <v>0</v>
      </c>
      <c r="VV128" s="189">
        <f t="shared" ca="1" si="571"/>
        <v>0</v>
      </c>
      <c r="VW128" s="189">
        <f t="shared" ca="1" si="571"/>
        <v>0</v>
      </c>
      <c r="VX128" s="189">
        <f t="shared" ca="1" si="571"/>
        <v>0</v>
      </c>
      <c r="VY128" s="189">
        <f t="shared" ca="1" si="571"/>
        <v>0</v>
      </c>
      <c r="VZ128" s="189">
        <f t="shared" ca="1" si="571"/>
        <v>0</v>
      </c>
      <c r="WA128" s="230">
        <f t="shared" ca="1" si="572"/>
        <v>0</v>
      </c>
      <c r="WB128" s="231">
        <f t="shared" ca="1" si="573"/>
        <v>0</v>
      </c>
      <c r="WC128" s="231">
        <f t="shared" ca="1" si="573"/>
        <v>0</v>
      </c>
      <c r="WD128" s="231">
        <f t="shared" ca="1" si="573"/>
        <v>0</v>
      </c>
      <c r="WE128" s="231">
        <f t="shared" ca="1" si="573"/>
        <v>0</v>
      </c>
      <c r="WF128" s="544">
        <f t="shared" ca="1" si="574"/>
        <v>0</v>
      </c>
      <c r="WG128" s="231">
        <f t="shared" ca="1" si="575"/>
        <v>0</v>
      </c>
      <c r="WH128" s="231">
        <f t="shared" ca="1" si="575"/>
        <v>0</v>
      </c>
      <c r="WI128" s="231">
        <f t="shared" ca="1" si="575"/>
        <v>0</v>
      </c>
      <c r="WJ128" s="231">
        <f t="shared" ca="1" si="575"/>
        <v>0</v>
      </c>
      <c r="WK128" s="544">
        <f t="shared" ca="1" si="576"/>
        <v>0</v>
      </c>
      <c r="WL128" s="544">
        <f t="shared" ca="1" si="576"/>
        <v>0</v>
      </c>
      <c r="WM128" s="544">
        <f t="shared" ca="1" si="576"/>
        <v>0</v>
      </c>
      <c r="WN128" s="544">
        <f t="shared" ca="1" si="576"/>
        <v>0</v>
      </c>
      <c r="WO128" s="544">
        <f t="shared" ca="1" si="576"/>
        <v>0</v>
      </c>
      <c r="WP128" s="544">
        <f t="shared" ca="1" si="576"/>
        <v>0</v>
      </c>
      <c r="WQ128" s="544">
        <f t="shared" ca="1" si="576"/>
        <v>0</v>
      </c>
      <c r="WR128" s="535" cm="1">
        <f t="array" aca="1" ref="WR128" ca="1">INDEX(WR$13:WR127,$B128+1,1)</f>
        <v>0</v>
      </c>
      <c r="WS128" s="411">
        <f t="shared" ca="1" si="577"/>
        <v>67</v>
      </c>
      <c r="WT128" s="18"/>
      <c r="WU128" s="535" cm="1">
        <f t="array" aca="1" ref="WU128" ca="1">INDEX(WU$13:WU127,$B128+1,1)</f>
        <v>0</v>
      </c>
      <c r="WV128" s="411">
        <f t="shared" si="578"/>
        <v>0</v>
      </c>
      <c r="WW128" s="535" cm="1">
        <f t="array" aca="1" ref="WW128" ca="1">INDEX(WW$13:WW127,$B128+1,1)</f>
        <v>0</v>
      </c>
      <c r="WX128" s="535" t="str" cm="1">
        <f t="array" aca="1" ref="WX128" ca="1">INDEX(WX$13:WX127,$B128+1,1)</f>
        <v>-</v>
      </c>
      <c r="WY128" s="535" t="str" cm="1">
        <f t="array" aca="1" ref="WY128" ca="1">INDEX(WY$13:WY127,$B128+1,1)</f>
        <v>-</v>
      </c>
      <c r="WZ128" s="535" t="str" cm="1">
        <f t="array" aca="1" ref="WZ128" ca="1">INDEX(WZ$13:WZ127,$B128+1,1)</f>
        <v>-</v>
      </c>
      <c r="XA128" s="535" t="str" cm="1">
        <f t="array" aca="1" ref="XA128" ca="1">INDEX(XA$13:XA127,$B128+1,1)</f>
        <v>-</v>
      </c>
      <c r="XB128" s="535" t="str" cm="1">
        <f t="array" aca="1" ref="XB128" ca="1">INDEX(XB$13:XB127,$B128+1,1)</f>
        <v>-</v>
      </c>
      <c r="XC128" s="535" t="str" cm="1">
        <f t="array" aca="1" ref="XC128" ca="1">INDEX(XC$13:XC127,$B128+1,1)</f>
        <v>-</v>
      </c>
      <c r="XD128" s="535" t="str" cm="1">
        <f t="array" aca="1" ref="XD128" ca="1">INDEX(XD$13:XD127,$B128+1,1)</f>
        <v>-</v>
      </c>
      <c r="XE128" s="535" t="str" cm="1">
        <f t="array" aca="1" ref="XE128" ca="1">INDEX(XE$13:XE127,$B128+1,1)</f>
        <v>-</v>
      </c>
      <c r="XF128" s="535" t="str" cm="1">
        <f t="array" aca="1" ref="XF128" ca="1">INDEX(XF$13:XF127,$B128+1,1)</f>
        <v>-</v>
      </c>
      <c r="XG128" s="535" t="str" cm="1">
        <f t="array" aca="1" ref="XG128" ca="1">INDEX(XG$13:XG127,$B128+1,1)</f>
        <v>-</v>
      </c>
      <c r="XH128" s="535" t="str" cm="1">
        <f t="array" aca="1" ref="XH128" ca="1">INDEX(XH$13:XH127,$B128+1,1)</f>
        <v>-</v>
      </c>
      <c r="XI128" s="535" t="str" cm="1">
        <f t="array" aca="1" ref="XI128" ca="1">INDEX(XI$13:XI127,$B128+1,1)</f>
        <v>-</v>
      </c>
      <c r="XJ128" s="535" t="str" cm="1">
        <f t="array" aca="1" ref="XJ128" ca="1">INDEX(XJ$13:XJ127,$B128+1,1)</f>
        <v>-</v>
      </c>
      <c r="XK128" s="535" t="str" cm="1">
        <f t="array" aca="1" ref="XK128" ca="1">INDEX(XK$13:XK127,$B128+1,1)</f>
        <v>-</v>
      </c>
      <c r="XL128" s="535" t="str" cm="1">
        <f t="array" aca="1" ref="XL128" ca="1">INDEX(XL$13:XL127,$B128+1,1)</f>
        <v>-</v>
      </c>
      <c r="XM128" s="535" t="str" cm="1">
        <f t="array" aca="1" ref="XM128" ca="1">INDEX(XM$13:XM127,$B128+1,1)</f>
        <v>-</v>
      </c>
      <c r="XN128" s="18"/>
      <c r="XO128" s="411" t="b">
        <f t="shared" ca="1" si="579"/>
        <v>0</v>
      </c>
      <c r="XP128" s="535" t="str" cm="1">
        <f t="array" aca="1" ref="XP128" ca="1">INDEX(XP$13:XP127,$B128+1,1)</f>
        <v>-</v>
      </c>
      <c r="XQ128" s="535" t="str" cm="1">
        <f t="array" aca="1" ref="XQ128" ca="1">INDEX(XQ$13:XQ127,$B128+1,1)</f>
        <v>-</v>
      </c>
      <c r="XR128" s="535" t="str" cm="1">
        <f t="array" aca="1" ref="XR128" ca="1">INDEX(XR$13:XR127,$B128+1,1)</f>
        <v>-</v>
      </c>
      <c r="XS128" s="535" t="str" cm="1">
        <f t="array" aca="1" ref="XS128" ca="1">INDEX(XS$13:XS127,$B128+1,1)</f>
        <v>-</v>
      </c>
      <c r="XT128" s="535" t="str" cm="1">
        <f t="array" aca="1" ref="XT128" ca="1">INDEX(XT$13:XT127,$B128+1,1)</f>
        <v>-</v>
      </c>
      <c r="XU128" s="535" t="str" cm="1">
        <f t="array" aca="1" ref="XU128" ca="1">INDEX(XU$13:XU127,$B128+1,1)</f>
        <v>-</v>
      </c>
      <c r="XV128" s="411" t="str">
        <f t="shared" ca="1" si="580"/>
        <v>-</v>
      </c>
      <c r="XW128" s="535" t="str" cm="1">
        <f t="array" aca="1" ref="XW128" ca="1">INDEX(XW$13:XW127,$B128+1,1)</f>
        <v>-</v>
      </c>
      <c r="XX128" s="535" t="str" cm="1">
        <f t="array" aca="1" ref="XX128" ca="1">INDEX(XX$13:XX127,$B128+1,1)</f>
        <v>-</v>
      </c>
      <c r="XY128" s="535" t="str" cm="1">
        <f t="array" aca="1" ref="XY128" ca="1">INDEX(XY$13:XY127,$B128+1,1)</f>
        <v>-</v>
      </c>
      <c r="XZ128" s="535" t="str" cm="1">
        <f t="array" aca="1" ref="XZ128" ca="1">INDEX(XZ$13:XZ127,$B128+1,1)</f>
        <v>-</v>
      </c>
      <c r="YA128" s="535" t="str" cm="1">
        <f t="array" aca="1" ref="YA128" ca="1">INDEX(YA$13:YA127,$B128+1,1)</f>
        <v>-</v>
      </c>
      <c r="YB128" s="545" cm="1">
        <f t="array" aca="1" ref="YB128" ca="1">INDEX(i.AgeJ,$AD128,1)</f>
        <v>0</v>
      </c>
      <c r="YC128" s="535" t="str" cm="1">
        <f t="array" aca="1" ref="YC128" ca="1">INDEX(YC$13:YC127,$B128+1,1)</f>
        <v>-</v>
      </c>
      <c r="YD128" s="411" t="str">
        <f t="shared" si="581"/>
        <v>-</v>
      </c>
      <c r="YE128" s="411" t="str">
        <f t="shared" si="581"/>
        <v>-</v>
      </c>
      <c r="YF128" s="535" t="str" cm="1">
        <f t="array" aca="1" ref="YF128" ca="1">INDEX(YF$13:YF127,$B128+1,1)</f>
        <v>-</v>
      </c>
      <c r="YG128" s="535" t="str" cm="1">
        <f t="array" aca="1" ref="YG128" ca="1">INDEX(YG$13:YG127,$B128+1,1)</f>
        <v>-</v>
      </c>
      <c r="YH128" s="535" t="str" cm="1">
        <f t="array" aca="1" ref="YH128" ca="1">INDEX(YH$13:YH127,$B128+1,1)</f>
        <v>-</v>
      </c>
      <c r="YI128" s="535" t="str" cm="1">
        <f t="array" aca="1" ref="YI128" ca="1">INDEX(YI$13:YI127,$B128+1,1)</f>
        <v>-</v>
      </c>
      <c r="YJ128" s="535" t="str" cm="1">
        <f t="array" aca="1" ref="YJ128" ca="1">INDEX(YJ$13:YJ127,$B128+1,1)</f>
        <v>-</v>
      </c>
      <c r="YK128" s="535" t="b" cm="1">
        <f t="array" aca="1" ref="YK128" ca="1">INDEX(YK$13:YK127,$B128+1,1)</f>
        <v>1</v>
      </c>
      <c r="YL128" s="535" t="str" cm="1">
        <f t="array" aca="1" ref="YL128" ca="1">INDEX(YL$13:YL127,$B128+1,1)</f>
        <v>-</v>
      </c>
      <c r="YM128" s="535" cm="1">
        <f t="array" aca="1" ref="YM128" ca="1">INDEX(YM$13:YM127,$B128+1,1)</f>
        <v>0</v>
      </c>
      <c r="YN128" s="535" cm="1">
        <f t="array" aca="1" ref="YN128" ca="1">INDEX(YN$13:YN127,$B128+1,1)</f>
        <v>0</v>
      </c>
      <c r="YO128" s="535" cm="1">
        <f t="array" aca="1" ref="YO128" ca="1">INDEX(YO$13:YO127,$B128+1,1)</f>
        <v>0</v>
      </c>
      <c r="YP128" s="18"/>
      <c r="YQ128" s="411">
        <f t="shared" si="582"/>
        <v>50</v>
      </c>
      <c r="YR128" s="411">
        <f t="shared" si="582"/>
        <v>50</v>
      </c>
      <c r="YS128" s="411">
        <f t="shared" si="582"/>
        <v>50</v>
      </c>
      <c r="YT128" s="411">
        <f t="shared" si="582"/>
        <v>50</v>
      </c>
      <c r="YU128" s="535" cm="1">
        <f t="array" aca="1" ref="YU128" ca="1">INDEX(YU$13:YU127,$B128+1,1)</f>
        <v>1</v>
      </c>
      <c r="YV128" s="535" cm="1">
        <f t="array" aca="1" ref="YV128" ca="1">INDEX(YV$13:YV127,$B128+1,1)</f>
        <v>1</v>
      </c>
      <c r="YW128" s="535" cm="1">
        <f t="array" aca="1" ref="YW128" ca="1">INDEX(YW$13:YW127,$B128+1,1)</f>
        <v>1</v>
      </c>
      <c r="YX128" s="535" cm="1">
        <f t="array" aca="1" ref="YX128" ca="1">INDEX(YX$13:YX127,$B128+1,1)</f>
        <v>1</v>
      </c>
      <c r="YY128" s="535" t="str" cm="1">
        <f t="array" aca="1" ref="YY128" ca="1">INDEX(YY$13:YY127,$B128+1,1)</f>
        <v>-</v>
      </c>
      <c r="YZ128" s="535" t="str" cm="1">
        <f t="array" aca="1" ref="YZ128" ca="1">INDEX(YZ$13:YZ127,$B128+1,1)</f>
        <v>-</v>
      </c>
      <c r="ZA128" s="535" t="str" cm="1">
        <f t="array" aca="1" ref="ZA128" ca="1">INDEX(ZA$13:ZA127,$B128+1,1)</f>
        <v>-</v>
      </c>
      <c r="ZB128" s="535" t="str" cm="1">
        <f t="array" aca="1" ref="ZB128" ca="1">INDEX(ZB$13:ZB127,$B128+1,1)</f>
        <v>-</v>
      </c>
      <c r="ZC128" s="535" t="str" cm="1">
        <f t="array" aca="1" ref="ZC128" ca="1">INDEX(ZC$13:ZC127,$B128+1,1)</f>
        <v>-</v>
      </c>
      <c r="ZD128" s="18"/>
      <c r="ZE128" s="411">
        <f t="shared" ca="1" si="583"/>
        <v>1</v>
      </c>
      <c r="ZF128" s="18"/>
      <c r="ZG128" s="669" t="str">
        <f t="shared" ca="1" si="584"/>
        <v>-</v>
      </c>
      <c r="ZH128" s="535" t="b" cm="1">
        <f t="array" aca="1" ref="ZH128" ca="1">INDEX(ZH$13:ZH127,$B128+1,1)</f>
        <v>1</v>
      </c>
      <c r="ZI128" s="535" t="str" cm="1">
        <f t="array" aca="1" ref="ZI128" ca="1">INDEX(ZI$13:ZI127,$B128+1,1)</f>
        <v>-</v>
      </c>
      <c r="ZJ128" s="411" t="b">
        <f t="shared" ca="1" si="615"/>
        <v>1</v>
      </c>
      <c r="ZK128" s="535" t="b" cm="1">
        <f t="array" aca="1" ref="ZK128" ca="1">INDEX(ZK$13:ZK127,$B128+1,1)</f>
        <v>0</v>
      </c>
      <c r="ZL128" s="535" cm="1">
        <f t="array" aca="1" ref="ZL128" ca="1">INDEX(ZL$13:ZL127,$B128+1,1)</f>
        <v>0</v>
      </c>
      <c r="ZM128" s="547" cm="1">
        <f t="array" aca="1" ref="ZM128" ca="1">IF(ZH128&lt;&gt;TRUE,"-",VALUE(IFERROR(VALUE($K128),0) &amp; _xlfn.SWITCH($CD128,"-",4,$CD128) &amp; $L128 &amp; $T128 &amp; "00" &amp; $N128 &amp; $AK128 &amp; $R128 &amp; _xlfn.SWITCH($AM128,3,1,$AM128) &amp; _xlfn.SWITCH($M128,4,0,$M128) &amp; $AD128 &amp; IF(MOD($H128-2,ZM$6)&gt;=ZM$7,"",TEXT(INT(MOD($H128-2,ZM$6)/2)+1,"00"))))</f>
        <v>14220032120602</v>
      </c>
      <c r="ZN128" s="662" t="str" cm="1">
        <f t="array" aca="1" ref="ZN128" ca="1">IF(ZI128&lt;&gt;TRUE,"-",VALUE(IFERROR(VALUE($K128),0) &amp; _xlfn.SWITCH($CD128,"-",4,$CD128) &amp; $L128 &amp; $T128 &amp; "00" &amp; $N128 &amp; $AK128 &amp; $R128 &amp; _xlfn.SWITCH($AM128,3,1,$AM128) &amp; _xlfn.SWITCH($M128,4,0,$M128) &amp; $AD128 &amp; IF(MOD($H128-1,ZN$6)&gt;=ZN$7,"",TEXT(INT(MOD($H128-1,ZN$6)/2)+1,"00"))))</f>
        <v>-</v>
      </c>
      <c r="ZO128" s="543">
        <f t="shared" ca="1" si="585"/>
        <v>652</v>
      </c>
      <c r="ZP128" s="543">
        <f t="shared" ca="1" si="585"/>
        <v>686</v>
      </c>
      <c r="ZQ128" s="543">
        <f t="shared" ca="1" si="585"/>
        <v>721</v>
      </c>
      <c r="ZR128" s="459">
        <f t="shared" ca="1" si="586"/>
        <v>469</v>
      </c>
      <c r="ZS128" s="459">
        <f t="shared" ca="1" si="586"/>
        <v>504</v>
      </c>
      <c r="ZT128" s="459">
        <f t="shared" ca="1" si="586"/>
        <v>539</v>
      </c>
      <c r="ZU128" s="459">
        <f t="shared" ca="1" si="587"/>
        <v>385</v>
      </c>
      <c r="ZV128" s="459">
        <f t="shared" ca="1" si="587"/>
        <v>420</v>
      </c>
      <c r="ZW128" s="459">
        <f t="shared" ca="1" si="587"/>
        <v>455</v>
      </c>
      <c r="ZX128" s="535" t="str" cm="1">
        <f t="array" aca="1" ref="ZX128" ca="1">INDEX(ZX$13:ZX127,$B128+1,1)</f>
        <v>-</v>
      </c>
      <c r="ZY128" s="535" t="str" cm="1">
        <f t="array" aca="1" ref="ZY128" ca="1">INDEX(ZY$13:ZY127,$B128+1,1)</f>
        <v>-</v>
      </c>
      <c r="ZZ128" s="535" t="str" cm="1">
        <f t="array" aca="1" ref="ZZ128" ca="1">INDEX(ZZ$13:ZZ127,$B128+1,1)</f>
        <v>-</v>
      </c>
      <c r="AAA128" s="535" t="str" cm="1">
        <f t="array" aca="1" ref="AAA128" ca="1">INDEX(AAA$13:AAA127,$B128+1,1)</f>
        <v>-</v>
      </c>
      <c r="AAB128" s="535" t="str" cm="1">
        <f t="array" aca="1" ref="AAB128" ca="1">INDEX(AAB$13:AAB127,$B128+1,1)</f>
        <v>-</v>
      </c>
      <c r="AAC128" s="535" t="str" cm="1">
        <f t="array" aca="1" ref="AAC128" ca="1">INDEX(AAC$13:AAC127,$B128+1,1)</f>
        <v>-</v>
      </c>
      <c r="AAD128" s="535" t="str" cm="1">
        <f t="array" aca="1" ref="AAD128" ca="1">INDEX(AAD$13:AAD127,$B128+1,1)</f>
        <v>-</v>
      </c>
      <c r="AAE128" s="535" t="str" cm="1">
        <f t="array" aca="1" ref="AAE128" ca="1">INDEX(AAE$13:AAE127,$B128+1,1)</f>
        <v>-</v>
      </c>
      <c r="AAF128" s="535" t="str" cm="1">
        <f t="array" aca="1" ref="AAF128" ca="1">INDEX(AAF$13:AAF127,$B128+1,1)</f>
        <v>-</v>
      </c>
      <c r="AAG128" s="535" t="str" cm="1">
        <f t="array" aca="1" ref="AAG128" ca="1">INDEX(AAG$13:AAG127,$B128+1,1)</f>
        <v>-</v>
      </c>
      <c r="AAH128" s="535" t="str" cm="1">
        <f t="array" aca="1" ref="AAH128" ca="1">INDEX(AAH$13:AAH127,$B128+1,1)</f>
        <v>-</v>
      </c>
      <c r="AAI128" s="535" t="str" cm="1">
        <f t="array" aca="1" ref="AAI128" ca="1">INDEX(AAI$13:AAI127,$B128+1,1)</f>
        <v>-</v>
      </c>
      <c r="AAJ128" s="22">
        <v>1</v>
      </c>
      <c r="AAK128" s="22">
        <v>1</v>
      </c>
      <c r="AAL128" s="535" cm="1">
        <f t="array" aca="1" ref="AAL128" ca="1">INDEX(AAL$13:AAL127,$B128+1,1)</f>
        <v>0</v>
      </c>
      <c r="AAM128" s="535" t="str" cm="1">
        <f t="array" aca="1" ref="AAM128" ca="1">INDEX(AAM$13:AAM127,$B128+1,1)</f>
        <v>-</v>
      </c>
      <c r="AAN128" s="535" t="str" cm="1">
        <f t="array" aca="1" ref="AAN128" ca="1">INDEX(AAN$13:AAN127,$B128+1,1)</f>
        <v>-</v>
      </c>
      <c r="AAO128" s="535" t="str" cm="1">
        <f t="array" aca="1" ref="AAO128" ca="1">INDEX(AAO$13:AAO127,$B128+1,1)</f>
        <v>-</v>
      </c>
      <c r="AAP128" s="535" t="str" cm="1">
        <f t="array" aca="1" ref="AAP128" ca="1">INDEX(AAP$13:AAP127,$B128+1,1)</f>
        <v>-</v>
      </c>
      <c r="AAQ128" s="535" t="str" cm="1">
        <f t="array" aca="1" ref="AAQ128" ca="1">INDEX(AAQ$13:AAQ127,$B128+1,1)</f>
        <v>-</v>
      </c>
      <c r="AAR128" s="535" cm="1">
        <f t="array" aca="1" ref="AAR128" ca="1">INDEX(AAR$13:AAR127,$B128+1,1)</f>
        <v>0</v>
      </c>
      <c r="AAS128" s="535" t="str" cm="1">
        <f t="array" aca="1" ref="AAS128" ca="1">INDEX(AAS$13:AAS127,$B128+1,1)</f>
        <v>-</v>
      </c>
      <c r="AAT128" s="535" t="str" cm="1">
        <f t="array" aca="1" ref="AAT128" ca="1">INDEX(AAT$13:AAT127,$B128+1,1)</f>
        <v>-</v>
      </c>
      <c r="AAU128" s="535" t="str" cm="1">
        <f t="array" aca="1" ref="AAU128" ca="1">INDEX(AAU$13:AAU127,$B128+1,1)</f>
        <v>-</v>
      </c>
      <c r="AAV128" s="535" cm="1">
        <f t="array" aca="1" ref="AAV128" ca="1">INDEX(AAV$13:AAV127,$B128+1,1)</f>
        <v>1</v>
      </c>
      <c r="AAW128" s="535" cm="1">
        <f t="array" aca="1" ref="AAW128" ca="1">INDEX(AAW$13:AAW127,$B128+1,1)</f>
        <v>1</v>
      </c>
      <c r="AAX128" s="666" t="str">
        <f ca="1">IF(OR($AAJ128=1,MOD($H128,21)&gt;AAX$6),"-",FALSE)</f>
        <v>-</v>
      </c>
      <c r="AAY128" s="666" t="str">
        <f ca="1">IF(OR($AAJ128=1,MOD($H128,21)&gt;AAY$6),"-",FALSE)</f>
        <v>-</v>
      </c>
      <c r="AAZ128" s="666" t="str">
        <f ca="1">IF(OR($AAJ128=1,MOD($H128,21)&gt;AAZ$6),"-",FALSE)</f>
        <v>-</v>
      </c>
      <c r="ABA128" s="666" t="str">
        <f ca="1">IF(OR($AAJ128=1,MOD($H128,21)&gt;ABA$6),"-",FALSE)</f>
        <v>-</v>
      </c>
      <c r="ABB128" s="667" t="str">
        <f t="shared" ca="1" si="588"/>
        <v>-</v>
      </c>
      <c r="ABC128" s="668" t="str">
        <f t="shared" ca="1" si="589"/>
        <v>-</v>
      </c>
      <c r="ABD128" s="669" t="str">
        <f t="shared" ca="1" si="590"/>
        <v>-</v>
      </c>
      <c r="ABE128" s="716" t="str">
        <f t="shared" ca="1" si="591"/>
        <v>-</v>
      </c>
      <c r="ABF128" s="191" t="b">
        <f t="shared" si="619"/>
        <v>0</v>
      </c>
      <c r="ABG128" s="715" t="str">
        <f t="shared" ca="1" si="592"/>
        <v>-</v>
      </c>
      <c r="ABH128" s="717" t="str">
        <f ca="1">IF(OR($AAJ128=1,MOD($H128,21)&gt;ABH$6),"-",0)</f>
        <v>-</v>
      </c>
      <c r="ABI128" s="717" t="str">
        <f ca="1">IF(OR($AAJ128=1,MOD($H128,21)&gt;ABI$6),"-",0)</f>
        <v>-</v>
      </c>
      <c r="ABJ128" s="670" t="str">
        <f t="shared" ca="1" si="593"/>
        <v>-</v>
      </c>
      <c r="ABK128" s="18"/>
      <c r="ABL128" s="545" t="str">
        <f t="shared" ca="1" si="594"/>
        <v>-</v>
      </c>
      <c r="ABM128" s="545" t="str">
        <f t="shared" ca="1" si="594"/>
        <v>-</v>
      </c>
      <c r="ABN128" s="545" t="str">
        <f t="shared" ca="1" si="594"/>
        <v>-</v>
      </c>
      <c r="ABO128" s="545" t="str">
        <f t="shared" ca="1" si="594"/>
        <v>-</v>
      </c>
      <c r="ABP128" s="545" t="str">
        <f t="shared" ca="1" si="594"/>
        <v>-</v>
      </c>
      <c r="ABQ128" s="545" t="str">
        <f t="shared" ca="1" si="594"/>
        <v>-</v>
      </c>
      <c r="ABR128" s="545" t="str">
        <f t="shared" ca="1" si="594"/>
        <v>-</v>
      </c>
      <c r="ABS128" s="545" t="str">
        <f t="shared" ca="1" si="594"/>
        <v>-</v>
      </c>
      <c r="ABT128" s="545" t="str">
        <f t="shared" ca="1" si="594"/>
        <v>-</v>
      </c>
      <c r="ABU128" s="545" t="str">
        <f t="shared" ca="1" si="594"/>
        <v>-</v>
      </c>
      <c r="ABV128" s="545" t="str">
        <f t="shared" ca="1" si="595"/>
        <v>-</v>
      </c>
      <c r="ABW128" s="545" t="str">
        <f t="shared" ca="1" si="595"/>
        <v>-</v>
      </c>
      <c r="ABX128" s="545" t="str">
        <f t="shared" ca="1" si="595"/>
        <v>-</v>
      </c>
      <c r="ABY128" s="545" t="str">
        <f t="shared" ca="1" si="595"/>
        <v>-</v>
      </c>
      <c r="ABZ128" s="545" t="str">
        <f t="shared" ca="1" si="595"/>
        <v>-</v>
      </c>
      <c r="ACA128" s="545" t="str">
        <f t="shared" ca="1" si="595"/>
        <v>-</v>
      </c>
      <c r="ACB128" s="545" t="str">
        <f t="shared" ca="1" si="595"/>
        <v>-</v>
      </c>
      <c r="ACC128" s="545" t="b">
        <f t="shared" ca="1" si="595"/>
        <v>1</v>
      </c>
      <c r="ACD128" s="545" t="str">
        <f t="shared" ca="1" si="595"/>
        <v>-</v>
      </c>
      <c r="ACE128" s="545" t="str">
        <f t="shared" ca="1" si="595"/>
        <v>-</v>
      </c>
      <c r="ACF128" s="545" t="str">
        <f t="shared" ca="1" si="596"/>
        <v>-</v>
      </c>
      <c r="ACG128" s="545" t="str">
        <f t="shared" ca="1" si="596"/>
        <v>-</v>
      </c>
      <c r="ACH128" s="545" t="str">
        <f t="shared" ca="1" si="596"/>
        <v>-</v>
      </c>
      <c r="ACI128" s="545" t="str">
        <f t="shared" ca="1" si="596"/>
        <v>-</v>
      </c>
      <c r="ACJ128" s="545" t="str">
        <f t="shared" ca="1" si="596"/>
        <v>-</v>
      </c>
      <c r="ACK128" s="545" t="str">
        <f t="shared" ca="1" si="596"/>
        <v>-</v>
      </c>
      <c r="ACL128" s="545" t="str">
        <f t="shared" ca="1" si="596"/>
        <v>-</v>
      </c>
      <c r="ACM128" s="545" t="str">
        <f t="shared" ca="1" si="596"/>
        <v>-</v>
      </c>
      <c r="ACN128" s="545" t="str">
        <f t="shared" ca="1" si="596"/>
        <v>-</v>
      </c>
      <c r="ACO128" s="545" t="str">
        <f t="shared" ca="1" si="596"/>
        <v>-</v>
      </c>
      <c r="ACP128" s="545" t="str">
        <f t="shared" ca="1" si="597"/>
        <v>-</v>
      </c>
      <c r="ACQ128" s="545" t="str">
        <f t="shared" ca="1" si="597"/>
        <v>-</v>
      </c>
      <c r="ACR128" s="545" t="str">
        <f t="shared" ca="1" si="597"/>
        <v>-</v>
      </c>
      <c r="ACS128" s="545" t="str">
        <f t="shared" ca="1" si="597"/>
        <v>-</v>
      </c>
      <c r="ACT128" s="545" t="str">
        <f t="shared" ca="1" si="597"/>
        <v>-</v>
      </c>
      <c r="ACU128" s="545" t="b">
        <f t="shared" ca="1" si="597"/>
        <v>1</v>
      </c>
      <c r="ACV128" s="545" t="str">
        <f t="shared" ca="1" si="597"/>
        <v>-</v>
      </c>
      <c r="ACW128" s="545" t="str">
        <f t="shared" ca="1" si="597"/>
        <v>-</v>
      </c>
      <c r="ACX128" s="545" t="str">
        <f t="shared" ca="1" si="597"/>
        <v>-</v>
      </c>
      <c r="ACY128" s="545" t="str">
        <f t="shared" ca="1" si="597"/>
        <v>-</v>
      </c>
      <c r="ACZ128" s="545" t="str">
        <f t="shared" ca="1" si="598"/>
        <v>-</v>
      </c>
      <c r="ADA128" s="545" t="str">
        <f t="shared" ca="1" si="598"/>
        <v>-</v>
      </c>
      <c r="ADB128" s="545" t="str">
        <f t="shared" ca="1" si="598"/>
        <v>-</v>
      </c>
      <c r="ADC128" s="545" t="str">
        <f t="shared" ca="1" si="598"/>
        <v>-</v>
      </c>
      <c r="ADD128" s="545" t="str">
        <f t="shared" ca="1" si="598"/>
        <v>-</v>
      </c>
      <c r="ADE128" s="545" t="str">
        <f t="shared" ca="1" si="598"/>
        <v>-</v>
      </c>
      <c r="ADF128" s="545" t="str">
        <f t="shared" ca="1" si="598"/>
        <v>-</v>
      </c>
      <c r="ADG128" s="545" t="str">
        <f t="shared" ca="1" si="598"/>
        <v>-</v>
      </c>
      <c r="ADH128" s="545" t="str">
        <f t="shared" ca="1" si="598"/>
        <v>-</v>
      </c>
      <c r="ADI128" s="545" t="str">
        <f t="shared" ca="1" si="598"/>
        <v>-</v>
      </c>
      <c r="ADJ128" s="545" t="str">
        <f t="shared" ca="1" si="599"/>
        <v>-</v>
      </c>
      <c r="ADK128" s="545" t="str">
        <f t="shared" ca="1" si="599"/>
        <v>-</v>
      </c>
      <c r="ADL128" s="545" t="str">
        <f t="shared" ca="1" si="599"/>
        <v>-</v>
      </c>
      <c r="ADM128" s="545" t="b">
        <f t="shared" ca="1" si="599"/>
        <v>1</v>
      </c>
      <c r="ADN128" s="545" t="str">
        <f t="shared" ca="1" si="599"/>
        <v>-</v>
      </c>
      <c r="ADO128" s="545" t="str">
        <f t="shared" ca="1" si="599"/>
        <v>-</v>
      </c>
      <c r="ADP128" s="545" t="str">
        <f t="shared" ca="1" si="599"/>
        <v>-</v>
      </c>
      <c r="ADQ128" s="545" t="str">
        <f t="shared" ca="1" si="599"/>
        <v>-</v>
      </c>
      <c r="ADR128" s="545" t="str">
        <f t="shared" ca="1" si="599"/>
        <v>-</v>
      </c>
      <c r="ADS128" s="545" t="str">
        <f t="shared" ca="1" si="599"/>
        <v>-</v>
      </c>
      <c r="ADT128" s="545" t="str">
        <f t="shared" ca="1" si="600"/>
        <v>-</v>
      </c>
      <c r="ADU128" s="545" t="str">
        <f t="shared" ca="1" si="600"/>
        <v>-</v>
      </c>
      <c r="ADV128" s="545" t="str">
        <f t="shared" ca="1" si="600"/>
        <v>-</v>
      </c>
      <c r="ADW128" s="545" t="str">
        <f t="shared" ca="1" si="600"/>
        <v>-</v>
      </c>
      <c r="ADX128" s="545" t="str">
        <f t="shared" ca="1" si="600"/>
        <v>-</v>
      </c>
      <c r="ADY128" s="545" t="str">
        <f t="shared" ca="1" si="600"/>
        <v>-</v>
      </c>
      <c r="ADZ128" s="545" t="str">
        <f t="shared" ca="1" si="600"/>
        <v>-</v>
      </c>
      <c r="AEA128" s="545" t="str">
        <f t="shared" ca="1" si="600"/>
        <v>-</v>
      </c>
      <c r="AEB128" s="545" t="str">
        <f t="shared" ca="1" si="600"/>
        <v>-</v>
      </c>
      <c r="AEC128" s="545" t="str">
        <f t="shared" ca="1" si="600"/>
        <v>-</v>
      </c>
      <c r="AED128" s="545" t="str">
        <f t="shared" ca="1" si="601"/>
        <v>-</v>
      </c>
      <c r="AEE128" s="545" t="b">
        <f t="shared" ca="1" si="601"/>
        <v>1</v>
      </c>
      <c r="AEF128" s="545" t="str">
        <f t="shared" ca="1" si="601"/>
        <v>-</v>
      </c>
      <c r="AEG128" s="545" t="str">
        <f t="shared" ca="1" si="601"/>
        <v>-</v>
      </c>
      <c r="AEH128" s="545" t="str">
        <f t="shared" ca="1" si="601"/>
        <v>-</v>
      </c>
      <c r="AEI128" s="545" t="str">
        <f t="shared" ca="1" si="601"/>
        <v>-</v>
      </c>
      <c r="AEJ128" s="545" t="str">
        <f t="shared" ca="1" si="601"/>
        <v>-</v>
      </c>
      <c r="AEK128" s="545" t="str">
        <f t="shared" ca="1" si="601"/>
        <v>-</v>
      </c>
      <c r="AEL128" s="545" t="str">
        <f t="shared" ca="1" si="601"/>
        <v>-</v>
      </c>
      <c r="AEM128" s="545" t="str">
        <f t="shared" ca="1" si="601"/>
        <v>-</v>
      </c>
      <c r="AEN128" s="545" t="str">
        <f t="shared" ca="1" si="602"/>
        <v>-</v>
      </c>
      <c r="AEO128" s="545" t="str">
        <f t="shared" ca="1" si="602"/>
        <v>-</v>
      </c>
      <c r="AEP128" s="545" t="str">
        <f t="shared" ca="1" si="602"/>
        <v>-</v>
      </c>
      <c r="AEQ128" s="545" t="str">
        <f t="shared" ca="1" si="602"/>
        <v>-</v>
      </c>
      <c r="AER128" s="545" t="str">
        <f t="shared" ca="1" si="602"/>
        <v>-</v>
      </c>
      <c r="AES128" s="545" t="str">
        <f t="shared" ca="1" si="602"/>
        <v>-</v>
      </c>
      <c r="AET128" s="545" t="str">
        <f t="shared" ca="1" si="602"/>
        <v>-</v>
      </c>
      <c r="AEU128" s="545" t="str">
        <f t="shared" ca="1" si="602"/>
        <v>-</v>
      </c>
      <c r="AEV128" s="545" t="str">
        <f t="shared" ca="1" si="602"/>
        <v>-</v>
      </c>
      <c r="AEW128" s="545" t="b">
        <f t="shared" ca="1" si="602"/>
        <v>1</v>
      </c>
      <c r="AEX128" s="535" cm="1">
        <f t="array" aca="1" ref="AEX128" ca="1">INDEX(AEX$13:AEX127,$B128+1,1)</f>
        <v>0</v>
      </c>
      <c r="AEY128" s="483">
        <v>0</v>
      </c>
    </row>
    <row r="129" spans="1:831" outlineLevel="2">
      <c r="A129" s="18">
        <f t="shared" si="221"/>
        <v>116</v>
      </c>
      <c r="B129" s="657">
        <f t="shared" ca="1" si="620"/>
        <v>114</v>
      </c>
      <c r="C129" s="458">
        <f t="shared" ca="1" si="488"/>
        <v>2200</v>
      </c>
      <c r="D129" s="119" t="str">
        <f t="shared" ca="1" si="489"/>
        <v>GSW</v>
      </c>
      <c r="E129" t="b">
        <v>1</v>
      </c>
      <c r="F129" t="b">
        <v>0</v>
      </c>
      <c r="G129" t="b">
        <f t="shared" si="490"/>
        <v>1</v>
      </c>
      <c r="H129" s="191">
        <f t="shared" ca="1" si="618"/>
        <v>5</v>
      </c>
      <c r="I129" s="535" cm="1">
        <f t="array" aca="1" ref="I129" ca="1">INDEX(I$13:I128,$B129+1,1)</f>
        <v>1</v>
      </c>
      <c r="J129" s="535" cm="1">
        <f t="array" aca="1" ref="J129" ca="1">INDEX(J$13:J128,$B129+1,1)</f>
        <v>0</v>
      </c>
      <c r="K129" s="535" cm="1">
        <f t="array" aca="1" ref="K129" ca="1">INDEX(K$13:K128,$B129+1,1)</f>
        <v>1</v>
      </c>
      <c r="L129" s="535" cm="1">
        <f t="array" aca="1" ref="L129" ca="1">INDEX(L$13:L128,$B129+1,1)</f>
        <v>2</v>
      </c>
      <c r="M129" s="535" cm="1">
        <f t="array" aca="1" ref="M129" ca="1">INDEX(M$13:M128,$B129+1,1)</f>
        <v>0</v>
      </c>
      <c r="N129" s="535" cm="1">
        <f t="array" aca="1" ref="N129" ca="1">INDEX(N$13:N128,$B129+1,1)</f>
        <v>3</v>
      </c>
      <c r="O129" s="535" cm="1">
        <f t="array" aca="1" ref="O129" ca="1">INDEX(O$13:O128,$B129+1,1)</f>
        <v>2</v>
      </c>
      <c r="P129" s="535" cm="1">
        <f t="array" aca="1" ref="P129" ca="1">INDEX(P$13:P128,$B129+1,1)</f>
        <v>0</v>
      </c>
      <c r="Q129" s="535" cm="1">
        <f t="array" aca="1" ref="Q129" ca="1">INDEX(Q$13:Q128,$B129+1,1)</f>
        <v>1</v>
      </c>
      <c r="R129" s="535" cm="1">
        <f t="array" aca="1" ref="R129" ca="1">INDEX(R$13:R128,$B129+1,1)</f>
        <v>1</v>
      </c>
      <c r="S129" s="535" cm="1">
        <f t="array" aca="1" ref="S129" ca="1">INDEX(S$13:S128,$B129+1,1)</f>
        <v>1</v>
      </c>
      <c r="T129" s="411">
        <f t="shared" ca="1" si="603"/>
        <v>2</v>
      </c>
      <c r="U129" s="411">
        <f t="shared" ca="1" si="603"/>
        <v>2</v>
      </c>
      <c r="V129" s="411">
        <f t="shared" ca="1" si="604"/>
        <v>2</v>
      </c>
      <c r="W129" s="777" t="b">
        <f t="shared" ca="1" si="605"/>
        <v>1</v>
      </c>
      <c r="X129" s="777" t="b">
        <f t="shared" ca="1" si="605"/>
        <v>1</v>
      </c>
      <c r="Y129" s="777" t="b">
        <f t="shared" ca="1" si="605"/>
        <v>1</v>
      </c>
      <c r="Z129" s="796" t="b" cm="1">
        <f t="array" aca="1" ref="Z129" ca="1">INDEX(Z$13:Z128,$B129+1,1)</f>
        <v>0</v>
      </c>
      <c r="AA129" s="411">
        <f t="shared" ca="1" si="606"/>
        <v>6</v>
      </c>
      <c r="AB129" s="411">
        <f t="shared" ca="1" si="607"/>
        <v>6</v>
      </c>
      <c r="AC129" s="535" cm="1">
        <f t="array" aca="1" ref="AC129" ca="1">INDEX(AC$13:AC128,$B129+1,1)</f>
        <v>6</v>
      </c>
      <c r="AD129" s="535" cm="1">
        <f t="array" aca="1" ref="AD129" ca="1">INDEX(AD$13:AD128,$B129+1,1)</f>
        <v>6</v>
      </c>
      <c r="AE129" s="535" cm="1">
        <f t="array" aca="1" ref="AE129" ca="1">INDEX(AE$13:AE128,$B129+1,1)</f>
        <v>0</v>
      </c>
      <c r="AF129" s="535" cm="1">
        <f t="array" aca="1" ref="AF129" ca="1">INDEX(AF$13:AF128,$B129+1,1)</f>
        <v>0</v>
      </c>
      <c r="AG129" s="535" cm="1">
        <f t="array" aca="1" ref="AG129" ca="1">INDEX(AG$13:AG128,$B129+1,1)</f>
        <v>0</v>
      </c>
      <c r="AH129" s="535" cm="1">
        <f t="array" aca="1" ref="AH129" ca="1">INDEX(AH$13:AH128,$B129+1,1)</f>
        <v>0</v>
      </c>
      <c r="AI129" s="87">
        <f t="shared" ca="1" si="608"/>
        <v>2</v>
      </c>
      <c r="AJ129" s="87">
        <f ca="1">INDEX(CHOOSE($N129,DataAutumn!i.AdultDrys,DataWinter!i.AdultDrys,DataSpring!i.AdultDrys),1,$T129)</f>
        <v>1</v>
      </c>
      <c r="AK129" s="535" cm="1">
        <f t="array" aca="1" ref="AK129" ca="1">INDEX(AK$13:AK128,$B129+1,1)</f>
        <v>2</v>
      </c>
      <c r="AL129" s="535" cm="1">
        <f t="array" aca="1" ref="AL129" ca="1">INDEX(AL$13:AL128,$B129+1,1)</f>
        <v>0</v>
      </c>
      <c r="AM129" s="535" cm="1">
        <f t="array" aca="1" ref="AM129" ca="1">INDEX(AM$13:AM128,$B129+1,1)</f>
        <v>2</v>
      </c>
      <c r="AN129" s="111"/>
      <c r="AO129" s="111"/>
      <c r="AP129" s="111"/>
      <c r="AQ129" s="111"/>
      <c r="AR129" s="111"/>
      <c r="AS129" s="111"/>
      <c r="AT129" s="111"/>
      <c r="AU129" s="111"/>
      <c r="AV129" s="111"/>
      <c r="AW129" s="111"/>
      <c r="AX129" s="111"/>
      <c r="AY129" s="111"/>
      <c r="AZ129" s="111"/>
      <c r="BA129" s="312" t="str">
        <f t="shared" ca="1" si="494"/>
        <v>FS_Opt_Tem 00005 SE GSW Past     MFM     TOLSpr Scan2 GFS RR+01% GP100% WP100% MP100% (PT_F43N33L11) Wean  NutS1.0 Forced</v>
      </c>
      <c r="BB129" s="8" t="str">
        <f ca="1">IF(COUNTIF($BA$13:$BA129,$BA129)=1,"-","Dup")</f>
        <v>-</v>
      </c>
      <c r="BC129" s="18"/>
      <c r="BD129" s="535" t="b" cm="1">
        <f t="array" aca="1" ref="BD129" ca="1">INDEX(BD$13:BD128,$B129+1,1)</f>
        <v>0</v>
      </c>
      <c r="BE129" s="535" t="b" cm="1">
        <f t="array" aca="1" ref="BE129" ca="1">INDEX(BE$13:BE128,$B129+1,1)</f>
        <v>0</v>
      </c>
      <c r="BF129" s="535" t="b" cm="1">
        <f t="array" aca="1" ref="BF129" ca="1">INDEX(BF$13:BF128,$B129+1,1)</f>
        <v>0</v>
      </c>
      <c r="BG129" s="535" t="b" cm="1">
        <f t="array" aca="1" ref="BG129" ca="1">INDEX(BG$13:BG128,$B129+1,1)</f>
        <v>0</v>
      </c>
      <c r="BH129" s="535" t="b" cm="1">
        <f t="array" aca="1" ref="BH129" ca="1">INDEX(BH$13:BH128,$B129+1,1)</f>
        <v>0</v>
      </c>
      <c r="BI129" s="535" t="b" cm="1">
        <f t="array" aca="1" ref="BI129" ca="1">INDEX(BI$13:BI128,$B129+1,1)</f>
        <v>0</v>
      </c>
      <c r="BJ129" s="535" t="b" cm="1">
        <f t="array" aca="1" ref="BJ129" ca="1">INDEX(BJ$13:BJ128,$B129+1,1)</f>
        <v>0</v>
      </c>
      <c r="BK129" s="535" t="b" cm="1">
        <f t="array" aca="1" ref="BK129" ca="1">INDEX(BK$13:BK128,$B129+1,1)</f>
        <v>0</v>
      </c>
      <c r="BL129" s="535" t="b" cm="1">
        <f t="array" aca="1" ref="BL129" ca="1">INDEX(BL$13:BL128,$B129+1,1)</f>
        <v>0</v>
      </c>
      <c r="BM129" s="18"/>
      <c r="BN129" s="411" t="b">
        <f t="shared" ca="1" si="495"/>
        <v>1</v>
      </c>
      <c r="BO129" s="411" t="str">
        <f t="shared" ca="1" si="495"/>
        <v>-</v>
      </c>
      <c r="BP129" s="411" t="b">
        <f t="shared" ca="1" si="495"/>
        <v>0</v>
      </c>
      <c r="BQ129" s="411" t="str">
        <f t="shared" ca="1" si="495"/>
        <v>-</v>
      </c>
      <c r="BR129" s="411" t="str">
        <f t="shared" ca="1" si="495"/>
        <v>-</v>
      </c>
      <c r="BS129" s="411" t="str">
        <f t="shared" ca="1" si="495"/>
        <v>-</v>
      </c>
      <c r="BT129" s="411" t="str">
        <f t="shared" ca="1" si="495"/>
        <v>-</v>
      </c>
      <c r="BU129" s="411" t="str">
        <f t="shared" ca="1" si="495"/>
        <v>-</v>
      </c>
      <c r="BV129" s="411" t="str">
        <f t="shared" ca="1" si="495"/>
        <v>-</v>
      </c>
      <c r="BW129" s="411" t="str">
        <f t="shared" ca="1" si="495"/>
        <v>-</v>
      </c>
      <c r="BX129" s="411" t="str">
        <f t="shared" ca="1" si="495"/>
        <v>-</v>
      </c>
      <c r="BY129" s="411" t="str">
        <f t="shared" ca="1" si="495"/>
        <v>-</v>
      </c>
      <c r="BZ129" s="411" t="b">
        <f t="shared" ca="1" si="495"/>
        <v>0</v>
      </c>
      <c r="CA129" s="87">
        <f t="shared" ca="1" si="495"/>
        <v>0</v>
      </c>
      <c r="CB129" s="535" t="str" cm="1">
        <f t="array" aca="1" ref="CB129" ca="1">INDEX(CB$13:CB128,$B129+1,1)</f>
        <v>-</v>
      </c>
      <c r="CC129" s="535" t="str" cm="1">
        <f t="array" aca="1" ref="CC129" ca="1">INDEX(CC$13:CC128,$B129+1,1)</f>
        <v>-</v>
      </c>
      <c r="CD129" s="535" t="str" cm="1">
        <f t="array" aca="1" ref="CD129" ca="1">INDEX(CD$13:CD128,$B129+1,1)</f>
        <v>-</v>
      </c>
      <c r="CE129" s="535" t="b" cm="1">
        <f t="array" aca="1" ref="CE129" ca="1">INDEX(CE$13:CE128,$B129+1,1)</f>
        <v>1</v>
      </c>
      <c r="CF129" s="18"/>
      <c r="CG129" s="535" t="str" cm="1">
        <f t="array" aca="1" ref="CG129" ca="1">INDEX(CG$13:CG128,$B129+1,1)</f>
        <v>-</v>
      </c>
      <c r="CH129" s="411" t="str">
        <f t="shared" ca="1" si="496"/>
        <v>-</v>
      </c>
      <c r="CI129" s="411">
        <f t="shared" ca="1" si="497"/>
        <v>1</v>
      </c>
      <c r="CJ129" s="411">
        <f t="shared" ca="1" si="497"/>
        <v>1</v>
      </c>
      <c r="CK129" s="535" t="str" cm="1">
        <f t="array" aca="1" ref="CK129" ca="1">INDEX(CK$13:CK128,$B129+1,1)</f>
        <v>-</v>
      </c>
      <c r="CL129" s="535" t="str" cm="1">
        <f t="array" aca="1" ref="CL129" ca="1">INDEX(CL$13:CL128,$B129+1,1)</f>
        <v>-</v>
      </c>
      <c r="CM129" s="535" t="str" cm="1">
        <f t="array" aca="1" ref="CM129" ca="1">INDEX(CM$13:CM128,$B129+1,1)</f>
        <v>-</v>
      </c>
      <c r="CN129" s="411" t="str">
        <f t="shared" ca="1" si="498"/>
        <v>-</v>
      </c>
      <c r="CO129" s="411">
        <f t="shared" ca="1" si="499"/>
        <v>1</v>
      </c>
      <c r="CP129" s="411">
        <f t="shared" ca="1" si="499"/>
        <v>1</v>
      </c>
      <c r="CQ129" s="535" t="str" cm="1">
        <f t="array" aca="1" ref="CQ129" ca="1">INDEX(CQ$13:CQ128,$B129+1,1)</f>
        <v>-</v>
      </c>
      <c r="CR129" s="411" t="str">
        <f t="shared" ca="1" si="500"/>
        <v>-</v>
      </c>
      <c r="CS129" s="411">
        <f t="shared" ca="1" si="501"/>
        <v>1</v>
      </c>
      <c r="CT129" s="535" t="str" cm="1">
        <f t="array" aca="1" ref="CT129" ca="1">INDEX(CT$13:CT128,$B129+1,1)</f>
        <v>-</v>
      </c>
      <c r="CU129" s="535" t="str" cm="1">
        <f t="array" aca="1" ref="CU129" ca="1">INDEX(CU$13:CU128,$B129+1,1)</f>
        <v>-</v>
      </c>
      <c r="CV129" s="411">
        <f t="shared" ca="1" si="502"/>
        <v>1</v>
      </c>
      <c r="CW129" s="535" t="str" cm="1">
        <f t="array" aca="1" ref="CW129" ca="1">INDEX(CW$13:CW128,$B129+1,1)</f>
        <v>-</v>
      </c>
      <c r="CX129" s="411" t="str">
        <f t="shared" ca="1" si="503"/>
        <v>-</v>
      </c>
      <c r="CY129" s="411">
        <f t="shared" ca="1" si="504"/>
        <v>1</v>
      </c>
      <c r="CZ129" s="411">
        <f t="shared" ca="1" si="504"/>
        <v>1</v>
      </c>
      <c r="DA129" s="535" cm="1">
        <f t="array" aca="1" ref="DA129" ca="1">INDEX(DA$13:DA128,$B129+1,1)</f>
        <v>720</v>
      </c>
      <c r="DB129" s="535" cm="1">
        <f t="array" aca="1" ref="DB129" ca="1">INDEX(DB$13:DB128,$B129+1,1)</f>
        <v>720</v>
      </c>
      <c r="DC129" s="18"/>
      <c r="DD129" s="535" t="str" cm="1">
        <f t="array" aca="1" ref="DD129" ca="1">INDEX(DD$13:DD128,$B129+1,1)</f>
        <v>-</v>
      </c>
      <c r="DE129" s="535" t="str" cm="1">
        <f t="array" aca="1" ref="DE129" ca="1">INDEX(DE$13:DE128,$B129+1,1)</f>
        <v>-</v>
      </c>
      <c r="DF129" s="535" t="str" cm="1">
        <f t="array" aca="1" ref="DF129" ca="1">INDEX(DF$13:DF128,$B129+1,1)</f>
        <v>-</v>
      </c>
      <c r="DG129" s="535" t="str" cm="1">
        <f t="array" aca="1" ref="DG129" ca="1">INDEX(DG$13:DG128,$B129+1,1)</f>
        <v>-</v>
      </c>
      <c r="DH129" s="804" cm="1">
        <f t="array" aca="1" ref="DH129" ca="1">VALUE(IFERROR(VALUE($K129),0) &amp; _xlfn.SWITCH($CD129,"-",4,$CD129) &amp; $L129 &amp; $T129 &amp; "00" &amp; $N129 &amp; $AK129 &amp; $R129 &amp; _xlfn.SWITCH($AM129,3,1,$AM129) &amp; _xlfn.SWITCH($M129,4,0,$M129) &amp; _xlfn.SWITCH($AD129,6,1,$AD129))</f>
        <v>142200321201</v>
      </c>
      <c r="DI129" s="535" cm="1">
        <f t="array" aca="1" ref="DI129" ca="1">INDEX(DI$13:DI128,$B129+1,1)</f>
        <v>1</v>
      </c>
      <c r="DJ129" s="535" cm="1">
        <f t="array" aca="1" ref="DJ129" ca="1">INDEX(DJ$13:DJ128,$B129+1,1)</f>
        <v>1</v>
      </c>
      <c r="DK129" s="411">
        <f t="shared" ca="1" si="505"/>
        <v>1</v>
      </c>
      <c r="DL129" s="411">
        <f t="shared" ca="1" si="505"/>
        <v>60</v>
      </c>
      <c r="DM129" s="411" t="str">
        <f t="shared" ca="1" si="505"/>
        <v>-</v>
      </c>
      <c r="DN129" s="411" t="str">
        <f t="shared" ca="1" si="505"/>
        <v>-</v>
      </c>
      <c r="DO129" s="411" t="str">
        <f t="shared" ca="1" si="505"/>
        <v>-</v>
      </c>
      <c r="DP129" s="411" t="str">
        <f t="shared" ca="1" si="505"/>
        <v>-</v>
      </c>
      <c r="DQ129" s="411" t="b">
        <f t="shared" ca="1" si="506"/>
        <v>0</v>
      </c>
      <c r="DR129" s="411" t="str">
        <f t="shared" ca="1" si="507"/>
        <v>-</v>
      </c>
      <c r="DS129" s="411" t="str">
        <f t="shared" ca="1" si="507"/>
        <v>-</v>
      </c>
      <c r="DT129" s="411" t="str">
        <f t="shared" ca="1" si="507"/>
        <v>-</v>
      </c>
      <c r="DU129" s="411" t="str">
        <f t="shared" ca="1" si="507"/>
        <v>-</v>
      </c>
      <c r="DV129" s="411">
        <f t="shared" ca="1" si="507"/>
        <v>500</v>
      </c>
      <c r="DW129" s="411">
        <f t="shared" ca="1" si="507"/>
        <v>500</v>
      </c>
      <c r="DX129" s="411" t="str">
        <f t="shared" ca="1" si="507"/>
        <v>-</v>
      </c>
      <c r="DY129" s="411" t="str">
        <f t="shared" ca="1" si="507"/>
        <v>-</v>
      </c>
      <c r="DZ129" s="411" t="str">
        <f t="shared" ca="1" si="507"/>
        <v>-</v>
      </c>
      <c r="EA129" s="411" t="str">
        <f t="shared" ca="1" si="507"/>
        <v>-</v>
      </c>
      <c r="EB129" s="411" t="str">
        <f t="shared" ca="1" si="507"/>
        <v>-</v>
      </c>
      <c r="EC129" s="535" cm="1">
        <f t="array" aca="1" ref="EC129" ca="1">INDEX(EC$13:EC128,$B129+1,1)</f>
        <v>0</v>
      </c>
      <c r="ED129" s="535" cm="1">
        <f t="array" aca="1" ref="ED129" ca="1">INDEX(ED$13:ED128,$B129+1,1)</f>
        <v>999999</v>
      </c>
      <c r="EE129" s="535" cm="1">
        <f t="array" aca="1" ref="EE129" ca="1">INDEX(EE$13:EE128,$B129+1,1)</f>
        <v>999999</v>
      </c>
      <c r="EF129" s="535" cm="1">
        <f t="array" aca="1" ref="EF129" ca="1">INDEX(EF$13:EF128,$B129+1,1)</f>
        <v>999999</v>
      </c>
      <c r="EG129" s="535" cm="1">
        <f t="array" aca="1" ref="EG129" ca="1">INDEX(EG$13:EG128,$B129+1,1)</f>
        <v>999999</v>
      </c>
      <c r="EH129" s="535" cm="1">
        <f t="array" aca="1" ref="EH129" ca="1">INDEX(EH$13:EH128,$B129+1,1)</f>
        <v>999999</v>
      </c>
      <c r="EI129" s="535" cm="1">
        <f t="array" aca="1" ref="EI129" ca="1">INDEX(EI$13:EI128,$B129+1,1)</f>
        <v>999999</v>
      </c>
      <c r="EJ129" s="535" cm="1">
        <f t="array" aca="1" ref="EJ129" ca="1">INDEX(EJ$13:EJ128,$B129+1,1)</f>
        <v>999999</v>
      </c>
      <c r="EK129" s="535" cm="1">
        <f t="array" aca="1" ref="EK129" ca="1">INDEX(EK$13:EK128,$B129+1,1)</f>
        <v>999999</v>
      </c>
      <c r="EL129" s="535" cm="1">
        <f t="array" aca="1" ref="EL129" ca="1">INDEX(EL$13:EL128,$B129+1,1)</f>
        <v>999999</v>
      </c>
      <c r="EM129" s="535" cm="1">
        <f t="array" aca="1" ref="EM129" ca="1">INDEX(EM$13:EM128,$B129+1,1)</f>
        <v>999999</v>
      </c>
      <c r="EN129" s="535" cm="1">
        <f t="array" aca="1" ref="EN129" ca="1">INDEX(EN$13:EN128,$B129+1,1)</f>
        <v>999999</v>
      </c>
      <c r="EO129" s="535" cm="1">
        <f t="array" aca="1" ref="EO129" ca="1">INDEX(EO$13:EO128,$B129+1,1)</f>
        <v>999999</v>
      </c>
      <c r="EP129" s="782">
        <f t="shared" ca="1" si="508"/>
        <v>0</v>
      </c>
      <c r="EQ129" s="782">
        <f t="shared" ca="1" si="508"/>
        <v>0</v>
      </c>
      <c r="ER129" s="782">
        <f t="shared" ca="1" si="508"/>
        <v>999999</v>
      </c>
      <c r="ES129" s="800" t="str">
        <f t="shared" ca="1" si="609"/>
        <v>-</v>
      </c>
      <c r="ET129" s="800" t="str">
        <f t="shared" ca="1" si="509"/>
        <v>-</v>
      </c>
      <c r="EU129" s="801" t="str">
        <f t="shared" ca="1" si="510"/>
        <v>-</v>
      </c>
      <c r="EV129" s="802" t="str">
        <f t="shared" ca="1" si="610"/>
        <v>-</v>
      </c>
      <c r="EW129" s="781">
        <f t="shared" ca="1" si="511"/>
        <v>999999</v>
      </c>
      <c r="EX129" s="779">
        <f t="shared" ca="1" si="611"/>
        <v>999999</v>
      </c>
      <c r="EY129" s="780">
        <f t="shared" ca="1" si="612"/>
        <v>999999</v>
      </c>
      <c r="EZ129" s="545" cm="1">
        <f t="array" aca="1" ref="EZ129" ca="1">INDEX(i.ELMated,$AB129+1,1)</f>
        <v>0</v>
      </c>
      <c r="FA129" s="630" cm="1">
        <f t="array" aca="1" ref="FA129" ca="1">INDEX(i.ELMatedEst,$AA129+1,$T129)</f>
        <v>0</v>
      </c>
      <c r="FB129" s="535" t="str" cm="1">
        <f t="array" aca="1" ref="FB129" ca="1">INDEX(FB$13:FB128,$B129+1,1)</f>
        <v>-</v>
      </c>
      <c r="FC129" s="535" t="str" cm="1">
        <f t="array" aca="1" ref="FC129" ca="1">INDEX(FC$13:FC128,$B129+1,1)</f>
        <v>-</v>
      </c>
      <c r="FD129" s="664">
        <f t="shared" ca="1" si="512"/>
        <v>0</v>
      </c>
      <c r="FE129" s="666">
        <f t="shared" ca="1" si="513"/>
        <v>5.0000000000000001E-3</v>
      </c>
      <c r="FF129" s="191">
        <f t="shared" ca="1" si="613"/>
        <v>0.95</v>
      </c>
      <c r="FG129" s="667">
        <f t="shared" ca="1" si="514"/>
        <v>0.12</v>
      </c>
      <c r="FH129" s="667">
        <f ca="1">INDEX(CHOOSE($N129,DataAutumn!i.EL_PropnSold,DataWinter!i.EL_PropnSold,DataSpring!i.EL_PropnSold),$AI129,$T129)*INDEX(i.ELMatedEst,$AB129+1,$T129)*i.dAdultRR_ELPropSold
+INDEX(i.dryman,($AJ129-1)*4+$AI129,FH$7)</f>
        <v>0</v>
      </c>
      <c r="FI129" s="667">
        <f ca="1">INDEX(CHOOSE($N129,DataAutumn!i.EL_PropnSold,DataWinter!i.EL_PropnSold,DataSpring!i.EL_PropnSold),$AI129,$T129)*INDEX(i.ELMatedEst,$AB129+1,$T129)*i.dAdultRR_ELPropSold
+INDEX(i.dryman,($AJ129-1)*4+$AI129,FI$7)</f>
        <v>3.125E-2</v>
      </c>
      <c r="FJ129" s="667">
        <f ca="1">INDEX(CHOOSE($N129,DataAutumn!i.EL_PropnSold,DataWinter!i.EL_PropnSold,DataSpring!i.EL_PropnSold),$AI129,$T129)*INDEX(i.ELMatedEst,$AB129+1,$T129)*i.dAdultRR_ELPropSold
+INDEX(i.dryman,($AJ129-1)*4+$AI129,FJ$7)</f>
        <v>3.125E-2</v>
      </c>
      <c r="FK129" s="667">
        <f ca="1">INDEX(CHOOSE($N129,DataAutumn!i.EL_PropnSold,DataWinter!i.EL_PropnSold,DataSpring!i.EL_PropnSold),$AI129,$T129)*INDEX(i.ELMatedEst,$AB129+1,$T129)*i.dAdultRR_ELPropSold
+INDEX(i.dryman,($AJ129-1)*4+$AI129,FK$7)</f>
        <v>3.125E-2</v>
      </c>
      <c r="FL129" s="668">
        <f ca="1">INDEX(CHOOSE($N129,DataAutumn!i.EL_PropnSold,DataWinter!i.EL_PropnSold,DataSpring!i.EL_PropnSold),$AI129,$T129)*INDEX(i.ELMatedEst,$AB129+1,$T129)*i.dAdultLSurv_ELPropSold</f>
        <v>0</v>
      </c>
      <c r="FM129" s="666" t="b">
        <f t="shared" ca="1" si="515"/>
        <v>0</v>
      </c>
      <c r="FN129" s="666" t="b">
        <f t="shared" ca="1" si="515"/>
        <v>0</v>
      </c>
      <c r="FO129" s="716" t="b">
        <f t="shared" ca="1" si="516"/>
        <v>1</v>
      </c>
      <c r="FP129" s="666" t="b">
        <f t="shared" ca="1" si="515"/>
        <v>0</v>
      </c>
      <c r="FQ129" s="668">
        <f t="shared" ca="1" si="517"/>
        <v>1</v>
      </c>
      <c r="FR129" s="669">
        <f t="shared" ca="1" si="518"/>
        <v>0</v>
      </c>
      <c r="FS129" s="670" t="b">
        <f t="shared" ca="1" si="519"/>
        <v>0</v>
      </c>
      <c r="FT129" s="665" t="b">
        <f t="shared" ca="1" si="520"/>
        <v>0</v>
      </c>
      <c r="FU129" s="411" t="b">
        <f t="shared" ca="1" si="520"/>
        <v>0</v>
      </c>
      <c r="FV129" s="411" t="b">
        <f t="shared" ca="1" si="520"/>
        <v>1</v>
      </c>
      <c r="FW129" s="87">
        <f t="shared" ca="1" si="521"/>
        <v>2</v>
      </c>
      <c r="FX129" s="87">
        <f t="shared" ca="1" si="521"/>
        <v>2</v>
      </c>
      <c r="FY129" s="411">
        <f t="shared" ca="1" si="522"/>
        <v>1</v>
      </c>
      <c r="FZ129" s="411">
        <f t="shared" ca="1" si="523"/>
        <v>1</v>
      </c>
      <c r="GA129" s="411">
        <f t="shared" ca="1" si="523"/>
        <v>1</v>
      </c>
      <c r="GB129" s="411">
        <f t="shared" ca="1" si="524"/>
        <v>1</v>
      </c>
      <c r="GC129" s="411">
        <f t="shared" ca="1" si="525"/>
        <v>0.35</v>
      </c>
      <c r="GD129" s="411" t="b">
        <f t="shared" ca="1" si="525"/>
        <v>1</v>
      </c>
      <c r="GE129" s="411" t="b">
        <f t="shared" ca="1" si="525"/>
        <v>0</v>
      </c>
      <c r="GF129" s="411" t="b">
        <f t="shared" ca="1" si="525"/>
        <v>0</v>
      </c>
      <c r="GG129" s="411" t="b">
        <f t="shared" ca="1" si="525"/>
        <v>0</v>
      </c>
      <c r="GH129" s="87">
        <f t="shared" ca="1" si="526"/>
        <v>1</v>
      </c>
      <c r="GI129" s="87">
        <f t="shared" ca="1" si="526"/>
        <v>1</v>
      </c>
      <c r="GJ129" s="87">
        <f t="shared" ca="1" si="526"/>
        <v>1</v>
      </c>
      <c r="GK129" s="87">
        <f t="shared" ca="1" si="526"/>
        <v>1</v>
      </c>
      <c r="GL129" s="87">
        <f t="shared" ca="1" si="526"/>
        <v>1</v>
      </c>
      <c r="GM129" s="87">
        <f t="shared" ca="1" si="526"/>
        <v>1</v>
      </c>
      <c r="GN129" s="87">
        <f t="shared" ca="1" si="526"/>
        <v>1</v>
      </c>
      <c r="GO129" s="87">
        <f t="shared" ca="1" si="526"/>
        <v>1</v>
      </c>
      <c r="GP129" s="535" cm="1">
        <f t="array" aca="1" ref="GP129" ca="1">INDEX(GP$13:GP128,$B129+1,1)</f>
        <v>0</v>
      </c>
      <c r="GQ129" s="535" cm="1">
        <f t="array" aca="1" ref="GQ129" ca="1">INDEX(GQ$13:GQ128,$B129+1,1)</f>
        <v>0</v>
      </c>
      <c r="GR129" s="535" cm="1">
        <f t="array" aca="1" ref="GR129" ca="1">INDEX(GR$13:GR128,$B129+1,1)</f>
        <v>0</v>
      </c>
      <c r="GS129" s="535" cm="1">
        <f t="array" aca="1" ref="GS129" ca="1">INDEX(GS$13:GS128,$B129+1,1)</f>
        <v>0</v>
      </c>
      <c r="GT129" s="411" cm="1">
        <f t="array" aca="1" ref="GT129" ca="1">INDEX(i.dse_type,1,$L129)</f>
        <v>0</v>
      </c>
      <c r="GU129" s="535" t="str" cm="1">
        <f t="array" aca="1" ref="GU129" ca="1">INDEX(GU$13:GU128,$B129+1,1)</f>
        <v>-</v>
      </c>
      <c r="GV129" s="535" t="str" cm="1">
        <f t="array" aca="1" ref="GV129" ca="1">INDEX(GV$13:GV128,$B129+1,1)</f>
        <v>-</v>
      </c>
      <c r="GW129" s="535" t="str" cm="1">
        <f t="array" aca="1" ref="GW129" ca="1">INDEX(GW$13:GW128,$B129+1,1)</f>
        <v>-</v>
      </c>
      <c r="GX129" s="18"/>
      <c r="GY129" s="535" t="str" cm="1">
        <f t="array" aca="1" ref="GY129" ca="1">INDEX(GY$13:GY128,$B129+1,1)</f>
        <v>-</v>
      </c>
      <c r="GZ129" s="535" t="str" cm="1">
        <f t="array" aca="1" ref="GZ129" ca="1">INDEX(GZ$13:GZ128,$B129+1,1)</f>
        <v>-</v>
      </c>
      <c r="HA129" s="535" t="str" cm="1">
        <f t="array" aca="1" ref="HA129" ca="1">INDEX(HA$13:HA128,$B129+1,1)</f>
        <v>-</v>
      </c>
      <c r="HB129" s="411" t="str">
        <f t="shared" si="527"/>
        <v>-</v>
      </c>
      <c r="HC129" s="535" t="str" cm="1">
        <f t="array" aca="1" ref="HC129" ca="1">INDEX(HC$13:HC128,$B129+1,1)</f>
        <v>-</v>
      </c>
      <c r="HD129" s="535" cm="1">
        <f t="array" aca="1" ref="HD129" ca="1">INDEX(HD$13:HD128,$B129+1,1)</f>
        <v>1</v>
      </c>
      <c r="HE129" s="535" cm="1">
        <f t="array" aca="1" ref="HE129" ca="1">INDEX(HE$13:HE128,$B129+1,1)</f>
        <v>1</v>
      </c>
      <c r="HF129" s="535" t="str" cm="1">
        <f t="array" aca="1" ref="HF129" ca="1">INDEX(HF$13:HF128,$B129+1,1)</f>
        <v>-</v>
      </c>
      <c r="HG129" s="535" t="str" cm="1">
        <f t="array" aca="1" ref="HG129" ca="1">INDEX(HG$13:HG128,$B129+1,1)</f>
        <v>-</v>
      </c>
      <c r="HH129" s="535" t="str" cm="1">
        <f t="array" aca="1" ref="HH129" ca="1">INDEX(HH$13:HH128,$B129+1,1)</f>
        <v>-</v>
      </c>
      <c r="HI129" s="535" t="str" cm="1">
        <f t="array" aca="1" ref="HI129" ca="1">INDEX(HI$13:HI128,$B129+1,1)</f>
        <v>-</v>
      </c>
      <c r="HJ129" s="535" t="str" cm="1">
        <f t="array" aca="1" ref="HJ129" ca="1">INDEX(HJ$13:HJ128,$B129+1,1)</f>
        <v>-</v>
      </c>
      <c r="HK129" s="535" t="str" cm="1">
        <f t="array" aca="1" ref="HK129" ca="1">INDEX(HK$13:HK128,$B129+1,1)</f>
        <v>-</v>
      </c>
      <c r="HL129" s="535" t="str" cm="1">
        <f t="array" aca="1" ref="HL129" ca="1">INDEX(HL$13:HL128,$B129+1,1)</f>
        <v>-</v>
      </c>
      <c r="HM129" s="535" t="str" cm="1">
        <f t="array" aca="1" ref="HM129" ca="1">INDEX(HM$13:HM128,$B129+1,1)</f>
        <v>-</v>
      </c>
      <c r="HN129" s="535" t="str" cm="1">
        <f t="array" aca="1" ref="HN129" ca="1">INDEX(HN$13:HN128,$B129+1,1)</f>
        <v>-</v>
      </c>
      <c r="HO129" s="535" t="str" cm="1">
        <f t="array" aca="1" ref="HO129" ca="1">INDEX(HO$13:HO128,$B129+1,1)</f>
        <v>-</v>
      </c>
      <c r="HP129" s="535" t="str" cm="1">
        <f t="array" aca="1" ref="HP129" ca="1">INDEX(HP$13:HP128,$B129+1,1)</f>
        <v>-</v>
      </c>
      <c r="HQ129" s="535" t="str" cm="1">
        <f t="array" aca="1" ref="HQ129" ca="1">INDEX(HQ$13:HQ128,$B129+1,1)</f>
        <v>-</v>
      </c>
      <c r="HR129" s="535" t="str" cm="1">
        <f t="array" aca="1" ref="HR129" ca="1">INDEX(HR$13:HR128,$B129+1,1)</f>
        <v>-</v>
      </c>
      <c r="HS129" s="535" t="str" cm="1">
        <f t="array" aca="1" ref="HS129" ca="1">INDEX(HS$13:HS128,$B129+1,1)</f>
        <v>-</v>
      </c>
      <c r="HT129" s="535" t="str" cm="1">
        <f t="array" aca="1" ref="HT129" ca="1">INDEX(HT$13:HT128,$B129+1,1)</f>
        <v>-</v>
      </c>
      <c r="HU129" s="535" t="str" cm="1">
        <f t="array" aca="1" ref="HU129" ca="1">INDEX(HU$13:HU128,$B129+1,1)</f>
        <v>-</v>
      </c>
      <c r="HV129" s="535" t="str" cm="1">
        <f t="array" aca="1" ref="HV129" ca="1">INDEX(HV$13:HV128,$B129+1,1)</f>
        <v>-</v>
      </c>
      <c r="HW129" s="535" t="str" cm="1">
        <f t="array" aca="1" ref="HW129" ca="1">INDEX(HW$13:HW128,$B129+1,1)</f>
        <v>-</v>
      </c>
      <c r="HX129" s="535" t="str" cm="1">
        <f t="array" aca="1" ref="HX129" ca="1">INDEX(HX$13:HX128,$B129+1,1)</f>
        <v>-</v>
      </c>
      <c r="HY129" s="535" t="str" cm="1">
        <f t="array" aca="1" ref="HY129" ca="1">INDEX(HY$13:HY128,$B129+1,1)</f>
        <v>-</v>
      </c>
      <c r="HZ129" s="535" t="str" cm="1">
        <f t="array" aca="1" ref="HZ129" ca="1">INDEX(HZ$13:HZ128,$B129+1,1)</f>
        <v>-</v>
      </c>
      <c r="IA129" s="411">
        <f t="shared" si="528"/>
        <v>0</v>
      </c>
      <c r="IB129" s="535" t="str" cm="1">
        <f t="array" aca="1" ref="IB129" ca="1">INDEX(IB$13:IB128,$B129+1,1)</f>
        <v>-</v>
      </c>
      <c r="IC129" s="535" cm="1">
        <f t="array" aca="1" ref="IC129" ca="1">INDEX(IC$13:IC128,$B129+1,1)</f>
        <v>1</v>
      </c>
      <c r="ID129" s="535" cm="1">
        <f t="array" aca="1" ref="ID129" ca="1">INDEX(ID$13:ID128,$B129+1,1)</f>
        <v>0</v>
      </c>
      <c r="IE129" s="411">
        <f t="shared" si="529"/>
        <v>0</v>
      </c>
      <c r="IF129" s="535" cm="1">
        <f t="array" aca="1" ref="IF129" ca="1">INDEX(IF$13:IF128,$B129+1,1)</f>
        <v>0</v>
      </c>
      <c r="IG129" s="411">
        <f t="shared" si="530"/>
        <v>0</v>
      </c>
      <c r="IH129" s="411">
        <f t="shared" si="530"/>
        <v>0</v>
      </c>
      <c r="II129" s="411">
        <f t="shared" si="530"/>
        <v>0</v>
      </c>
      <c r="IJ129" s="411">
        <f t="shared" si="530"/>
        <v>0</v>
      </c>
      <c r="IK129" s="411">
        <f t="shared" si="530"/>
        <v>1</v>
      </c>
      <c r="IL129" s="411">
        <f t="shared" si="530"/>
        <v>0</v>
      </c>
      <c r="IM129" s="535" cm="1">
        <f t="array" aca="1" ref="IM129" ca="1">INDEX(IM$13:IM128,$B129+1,1)</f>
        <v>0</v>
      </c>
      <c r="IN129" s="535" cm="1">
        <f t="array" aca="1" ref="IN129" ca="1">INDEX(IN$13:IN128,$B129+1,1)</f>
        <v>0</v>
      </c>
      <c r="IO129" s="535" cm="1">
        <f t="array" aca="1" ref="IO129" ca="1">INDEX(IO$13:IO128,$B129+1,1)</f>
        <v>0</v>
      </c>
      <c r="IP129" s="535" cm="1">
        <f t="array" aca="1" ref="IP129" ca="1">INDEX(IP$13:IP128,$B129+1,1)</f>
        <v>0</v>
      </c>
      <c r="IQ129" s="18"/>
      <c r="IR129" s="535" t="str" cm="1">
        <f t="array" aca="1" ref="IR129" ca="1">INDEX(IR$13:IR128,$B129+1,1)</f>
        <v>-</v>
      </c>
      <c r="IS129" s="535" t="str" cm="1">
        <f t="array" aca="1" ref="IS129" ca="1">INDEX(IS$13:IS128,$B129+1,1)</f>
        <v>-</v>
      </c>
      <c r="IT129" s="535" t="str" cm="1">
        <f t="array" aca="1" ref="IT129" ca="1">INDEX(IT$13:IT128,$B129+1,1)</f>
        <v>-</v>
      </c>
      <c r="IU129" s="535" t="str" cm="1">
        <f t="array" aca="1" ref="IU129" ca="1">INDEX(IU$13:IU128,$B129+1,1)</f>
        <v>-</v>
      </c>
      <c r="IV129" s="535" t="str" cm="1">
        <f t="array" aca="1" ref="IV129" ca="1">INDEX(IV$13:IV128,$B129+1,1)</f>
        <v>-</v>
      </c>
      <c r="IW129" s="535" t="str" cm="1">
        <f t="array" aca="1" ref="IW129" ca="1">INDEX(IW$13:IW128,$B129+1,1)</f>
        <v>-</v>
      </c>
      <c r="IX129" s="535" t="str" cm="1">
        <f t="array" aca="1" ref="IX129" ca="1">INDEX(IX$13:IX128,$B129+1,1)</f>
        <v>-</v>
      </c>
      <c r="IY129" s="535" t="str" cm="1">
        <f t="array" aca="1" ref="IY129" ca="1">INDEX(IY$13:IY128,$B129+1,1)</f>
        <v>-</v>
      </c>
      <c r="IZ129" s="535" t="str" cm="1">
        <f t="array" aca="1" ref="IZ129" ca="1">INDEX(IZ$13:IZ128,$B129+1,1)</f>
        <v>-</v>
      </c>
      <c r="JA129" s="535" t="str" cm="1">
        <f t="array" aca="1" ref="JA129" ca="1">INDEX(JA$13:JA128,$B129+1,1)</f>
        <v>-</v>
      </c>
      <c r="JB129" s="535" t="str" cm="1">
        <f t="array" aca="1" ref="JB129" ca="1">INDEX(JB$13:JB128,$B129+1,1)</f>
        <v>-</v>
      </c>
      <c r="JC129" s="535" t="str" cm="1">
        <f t="array" aca="1" ref="JC129" ca="1">INDEX(JC$13:JC128,$B129+1,1)</f>
        <v>-</v>
      </c>
      <c r="JD129" s="535" t="str" cm="1">
        <f t="array" aca="1" ref="JD129" ca="1">INDEX(JD$13:JD128,$B129+1,1)</f>
        <v>-</v>
      </c>
      <c r="JE129" s="535" t="str" cm="1">
        <f t="array" aca="1" ref="JE129" ca="1">INDEX(JE$13:JE128,$B129+1,1)</f>
        <v>-</v>
      </c>
      <c r="JF129" s="535" t="str" cm="1">
        <f t="array" aca="1" ref="JF129" ca="1">INDEX(JF$13:JF128,$B129+1,1)</f>
        <v>-</v>
      </c>
      <c r="JG129" s="535" t="str" cm="1">
        <f t="array" aca="1" ref="JG129" ca="1">INDEX(JG$13:JG128,$B129+1,1)</f>
        <v>-</v>
      </c>
      <c r="JH129" s="535" cm="1">
        <f t="array" aca="1" ref="JH129" ca="1">INDEX(JH$13:JH128,$B129+1,1)</f>
        <v>0</v>
      </c>
      <c r="JI129" s="535" cm="1">
        <f t="array" aca="1" ref="JI129" ca="1">INDEX(JI$13:JI128,$B129+1,1)</f>
        <v>0</v>
      </c>
      <c r="JJ129" s="545" cm="1">
        <f t="array" aca="1" ref="JJ129" ca="1">IF(AND($N129=JJ$10,$AS129&lt;&gt;0),INDEX(i.LTWFeedLevels,$AS129,12),0)</f>
        <v>0</v>
      </c>
      <c r="JK129" s="630" cm="1">
        <f t="array" aca="1" ref="JK129" ca="1">IF(AND($N129=JK$10,$AT129&lt;&gt;0),INDEX(i.LTWFeedLevels,$AT129,12),0)</f>
        <v>0</v>
      </c>
      <c r="JL129" s="457">
        <f t="shared" ca="1" si="614"/>
        <v>0</v>
      </c>
      <c r="JM129" s="457">
        <f t="shared" ca="1" si="531"/>
        <v>0</v>
      </c>
      <c r="JN129" s="457">
        <f t="shared" ca="1" si="532"/>
        <v>0</v>
      </c>
      <c r="JO129" s="545" cm="1">
        <f t="array" aca="1" ref="JO129" ca="1">IF(AND($N129=JO$10,$AS129&lt;&gt;0),INDEX(i.LTWFeedLevels,$AS129,12),0)</f>
        <v>0</v>
      </c>
      <c r="JP129" s="630" cm="1">
        <f t="array" aca="1" ref="JP129" ca="1">IF(AND($N129=JP$10,$AT129&lt;&gt;0),INDEX(i.LTWFeedLevels,$AT129,12),0)</f>
        <v>0</v>
      </c>
      <c r="JQ129" s="457">
        <f t="shared" ca="1" si="533"/>
        <v>0</v>
      </c>
      <c r="JR129" s="457">
        <f t="shared" ca="1" si="534"/>
        <v>0</v>
      </c>
      <c r="JS129" s="457">
        <f t="shared" ca="1" si="535"/>
        <v>0</v>
      </c>
      <c r="JT129" s="545" cm="1">
        <f t="array" aca="1" ref="JT129" ca="1">IF(AND($N129=JT$10,$AS129&lt;&gt;0),INDEX(i.LTWFeedLevels,$AS129,12),0)</f>
        <v>0</v>
      </c>
      <c r="JU129" s="630" cm="1">
        <f t="array" aca="1" ref="JU129" ca="1">IF(AND($N129=JU$10,$AT129&lt;&gt;0),INDEX(i.LTWFeedLevels,$AT129,12),0)</f>
        <v>0</v>
      </c>
      <c r="JV129" s="457">
        <f t="shared" ca="1" si="536"/>
        <v>0</v>
      </c>
      <c r="JW129" s="457">
        <f t="shared" ca="1" si="537"/>
        <v>0</v>
      </c>
      <c r="JX129" s="457">
        <f t="shared" ca="1" si="538"/>
        <v>0</v>
      </c>
      <c r="JY129" s="189">
        <f t="shared" ca="1" si="539"/>
        <v>0</v>
      </c>
      <c r="JZ129" s="189">
        <f t="shared" ca="1" si="539"/>
        <v>0</v>
      </c>
      <c r="KA129" s="189">
        <f t="shared" ca="1" si="539"/>
        <v>0</v>
      </c>
      <c r="KB129" s="189">
        <f t="shared" ca="1" si="539"/>
        <v>0</v>
      </c>
      <c r="KC129" s="189">
        <f t="shared" ca="1" si="539"/>
        <v>0</v>
      </c>
      <c r="KD129" s="189">
        <f t="shared" ca="1" si="539"/>
        <v>0</v>
      </c>
      <c r="KE129" s="189">
        <f t="shared" ca="1" si="539"/>
        <v>0</v>
      </c>
      <c r="KF129" s="189">
        <f t="shared" ca="1" si="539"/>
        <v>0</v>
      </c>
      <c r="KG129" s="189">
        <f t="shared" ca="1" si="539"/>
        <v>0</v>
      </c>
      <c r="KH129" s="189">
        <f t="shared" ca="1" si="539"/>
        <v>0</v>
      </c>
      <c r="KI129" s="189">
        <f t="shared" ca="1" si="540"/>
        <v>0</v>
      </c>
      <c r="KJ129" s="189">
        <f t="shared" ca="1" si="540"/>
        <v>0</v>
      </c>
      <c r="KK129" s="189">
        <f t="shared" ca="1" si="540"/>
        <v>0</v>
      </c>
      <c r="KL129" s="189">
        <f t="shared" ca="1" si="540"/>
        <v>0</v>
      </c>
      <c r="KM129" s="189">
        <f t="shared" ca="1" si="540"/>
        <v>0</v>
      </c>
      <c r="KN129" s="189">
        <f t="shared" ca="1" si="540"/>
        <v>0</v>
      </c>
      <c r="KO129" s="189">
        <f t="shared" ca="1" si="540"/>
        <v>0</v>
      </c>
      <c r="KP129" s="189">
        <f t="shared" ca="1" si="540"/>
        <v>0</v>
      </c>
      <c r="KQ129" s="189">
        <f t="shared" ca="1" si="540"/>
        <v>0</v>
      </c>
      <c r="KR129" s="189">
        <f t="shared" ca="1" si="540"/>
        <v>0</v>
      </c>
      <c r="KS129" s="189">
        <f t="shared" ca="1" si="541"/>
        <v>0</v>
      </c>
      <c r="KT129" s="189">
        <f t="shared" ca="1" si="541"/>
        <v>0</v>
      </c>
      <c r="KU129" s="189">
        <f t="shared" ca="1" si="541"/>
        <v>0</v>
      </c>
      <c r="KV129" s="189">
        <f t="shared" ca="1" si="541"/>
        <v>0</v>
      </c>
      <c r="KW129" s="189">
        <f t="shared" ca="1" si="541"/>
        <v>0</v>
      </c>
      <c r="KX129" s="189">
        <f t="shared" ca="1" si="541"/>
        <v>0</v>
      </c>
      <c r="KY129" s="189">
        <f t="shared" ca="1" si="541"/>
        <v>0</v>
      </c>
      <c r="KZ129" s="189">
        <f t="shared" ca="1" si="541"/>
        <v>0</v>
      </c>
      <c r="LA129" s="189">
        <f t="shared" ca="1" si="541"/>
        <v>0</v>
      </c>
      <c r="LB129" s="189">
        <f t="shared" ca="1" si="541"/>
        <v>0</v>
      </c>
      <c r="LC129" s="189">
        <f t="shared" ca="1" si="542"/>
        <v>0</v>
      </c>
      <c r="LD129" s="189">
        <f t="shared" ca="1" si="542"/>
        <v>0</v>
      </c>
      <c r="LE129" s="189">
        <f t="shared" ca="1" si="542"/>
        <v>0</v>
      </c>
      <c r="LF129" s="189">
        <f t="shared" ca="1" si="542"/>
        <v>0</v>
      </c>
      <c r="LG129" s="189">
        <f t="shared" ca="1" si="542"/>
        <v>0</v>
      </c>
      <c r="LH129" s="189">
        <f t="shared" ca="1" si="542"/>
        <v>0</v>
      </c>
      <c r="LI129" s="189">
        <f t="shared" ca="1" si="542"/>
        <v>0</v>
      </c>
      <c r="LJ129" s="189">
        <f t="shared" ca="1" si="542"/>
        <v>0</v>
      </c>
      <c r="LK129" s="189">
        <f t="shared" ca="1" si="542"/>
        <v>0</v>
      </c>
      <c r="LL129" s="189">
        <f t="shared" ca="1" si="542"/>
        <v>0</v>
      </c>
      <c r="LM129" s="189">
        <f t="shared" ca="1" si="543"/>
        <v>0</v>
      </c>
      <c r="LN129" s="189">
        <f t="shared" ca="1" si="543"/>
        <v>0</v>
      </c>
      <c r="LO129" s="189">
        <f t="shared" ca="1" si="543"/>
        <v>0</v>
      </c>
      <c r="LP129" s="189">
        <f t="shared" ca="1" si="543"/>
        <v>0</v>
      </c>
      <c r="LQ129" s="189">
        <f t="shared" ca="1" si="543"/>
        <v>0</v>
      </c>
      <c r="LR129" s="189">
        <f t="shared" ca="1" si="543"/>
        <v>0</v>
      </c>
      <c r="LS129" s="189">
        <f t="shared" ca="1" si="543"/>
        <v>0</v>
      </c>
      <c r="LT129" s="189">
        <f t="shared" ca="1" si="543"/>
        <v>0</v>
      </c>
      <c r="LU129" s="189">
        <f t="shared" ca="1" si="543"/>
        <v>0</v>
      </c>
      <c r="LV129" s="189">
        <f t="shared" ca="1" si="543"/>
        <v>0</v>
      </c>
      <c r="LW129" s="189">
        <f t="shared" ca="1" si="544"/>
        <v>0</v>
      </c>
      <c r="LX129" s="189">
        <f t="shared" ca="1" si="544"/>
        <v>0</v>
      </c>
      <c r="LY129" s="189">
        <f t="shared" ca="1" si="544"/>
        <v>0</v>
      </c>
      <c r="LZ129" s="189">
        <f t="shared" ca="1" si="544"/>
        <v>0</v>
      </c>
      <c r="MA129" s="189">
        <f t="shared" ca="1" si="544"/>
        <v>0</v>
      </c>
      <c r="MB129" s="189">
        <f t="shared" ca="1" si="544"/>
        <v>0</v>
      </c>
      <c r="MC129" s="189">
        <f t="shared" ca="1" si="544"/>
        <v>0</v>
      </c>
      <c r="MD129" s="189">
        <f t="shared" ca="1" si="544"/>
        <v>0</v>
      </c>
      <c r="ME129" s="189">
        <f t="shared" ca="1" si="544"/>
        <v>0</v>
      </c>
      <c r="MF129" s="189">
        <f t="shared" ca="1" si="544"/>
        <v>0</v>
      </c>
      <c r="MG129" s="189">
        <f t="shared" ca="1" si="545"/>
        <v>0</v>
      </c>
      <c r="MH129" s="189">
        <f t="shared" ca="1" si="545"/>
        <v>0</v>
      </c>
      <c r="MI129" s="189">
        <f t="shared" ca="1" si="545"/>
        <v>0</v>
      </c>
      <c r="MJ129" s="189">
        <f t="shared" ca="1" si="545"/>
        <v>0</v>
      </c>
      <c r="MK129" s="189">
        <f t="shared" ca="1" si="545"/>
        <v>0</v>
      </c>
      <c r="ML129" s="189">
        <f t="shared" ca="1" si="545"/>
        <v>0</v>
      </c>
      <c r="MM129" s="189">
        <f t="shared" ca="1" si="545"/>
        <v>0</v>
      </c>
      <c r="MN129" s="189">
        <f t="shared" ca="1" si="545"/>
        <v>0</v>
      </c>
      <c r="MO129" s="189">
        <f t="shared" ca="1" si="545"/>
        <v>0</v>
      </c>
      <c r="MP129" s="189">
        <f t="shared" ca="1" si="545"/>
        <v>0</v>
      </c>
      <c r="MQ129" s="189">
        <f t="shared" ca="1" si="545"/>
        <v>0</v>
      </c>
      <c r="MR129" s="189">
        <f t="shared" ca="1" si="545"/>
        <v>0</v>
      </c>
      <c r="MS129" s="557">
        <f t="shared" ca="1" si="546"/>
        <v>0</v>
      </c>
      <c r="MT129" s="557">
        <f t="shared" ca="1" si="546"/>
        <v>0</v>
      </c>
      <c r="MU129" s="557">
        <f t="shared" ca="1" si="546"/>
        <v>0</v>
      </c>
      <c r="MV129" s="557">
        <f t="shared" ca="1" si="546"/>
        <v>0</v>
      </c>
      <c r="MW129" s="557">
        <f t="shared" ca="1" si="546"/>
        <v>0</v>
      </c>
      <c r="MX129" s="557">
        <f t="shared" ca="1" si="546"/>
        <v>0</v>
      </c>
      <c r="MY129" s="557">
        <f t="shared" ca="1" si="546"/>
        <v>0</v>
      </c>
      <c r="MZ129" s="557">
        <f t="shared" ca="1" si="546"/>
        <v>0</v>
      </c>
      <c r="NA129" s="557">
        <f t="shared" ca="1" si="546"/>
        <v>0</v>
      </c>
      <c r="NB129" s="557">
        <f t="shared" ca="1" si="546"/>
        <v>0</v>
      </c>
      <c r="NC129" s="557">
        <f t="shared" ca="1" si="547"/>
        <v>0</v>
      </c>
      <c r="ND129" s="557">
        <f t="shared" ca="1" si="547"/>
        <v>0</v>
      </c>
      <c r="NE129" s="557">
        <f t="shared" ca="1" si="547"/>
        <v>0</v>
      </c>
      <c r="NF129" s="557">
        <f t="shared" ca="1" si="547"/>
        <v>0</v>
      </c>
      <c r="NG129" s="557">
        <f t="shared" ca="1" si="547"/>
        <v>0</v>
      </c>
      <c r="NH129" s="557">
        <f t="shared" ca="1" si="547"/>
        <v>0</v>
      </c>
      <c r="NI129" s="557">
        <f t="shared" ca="1" si="547"/>
        <v>0</v>
      </c>
      <c r="NJ129" s="557">
        <f t="shared" ca="1" si="547"/>
        <v>0</v>
      </c>
      <c r="NK129" s="557">
        <f t="shared" ca="1" si="547"/>
        <v>0</v>
      </c>
      <c r="NL129" s="557">
        <f t="shared" ca="1" si="547"/>
        <v>0</v>
      </c>
      <c r="NM129" s="557">
        <f t="shared" ca="1" si="548"/>
        <v>0</v>
      </c>
      <c r="NN129" s="557">
        <f t="shared" ca="1" si="548"/>
        <v>0</v>
      </c>
      <c r="NO129" s="557">
        <f t="shared" ca="1" si="548"/>
        <v>0</v>
      </c>
      <c r="NP129" s="557">
        <f t="shared" ca="1" si="548"/>
        <v>0</v>
      </c>
      <c r="NQ129" s="557">
        <f t="shared" ca="1" si="548"/>
        <v>0</v>
      </c>
      <c r="NR129" s="557">
        <f t="shared" ca="1" si="548"/>
        <v>0</v>
      </c>
      <c r="NS129" s="557">
        <f t="shared" ca="1" si="548"/>
        <v>0</v>
      </c>
      <c r="NT129" s="557">
        <f t="shared" ca="1" si="548"/>
        <v>0</v>
      </c>
      <c r="NU129" s="557">
        <f t="shared" ca="1" si="548"/>
        <v>0</v>
      </c>
      <c r="NV129" s="557">
        <f t="shared" ca="1" si="548"/>
        <v>0</v>
      </c>
      <c r="NW129" s="557">
        <f t="shared" ca="1" si="549"/>
        <v>0</v>
      </c>
      <c r="NX129" s="557">
        <f t="shared" ca="1" si="549"/>
        <v>0</v>
      </c>
      <c r="NY129" s="557">
        <f t="shared" ca="1" si="549"/>
        <v>0</v>
      </c>
      <c r="NZ129" s="557">
        <f t="shared" ca="1" si="549"/>
        <v>0</v>
      </c>
      <c r="OA129" s="557">
        <f t="shared" ca="1" si="549"/>
        <v>0</v>
      </c>
      <c r="OB129" s="557">
        <f t="shared" ca="1" si="549"/>
        <v>0</v>
      </c>
      <c r="OC129" s="557">
        <f t="shared" ca="1" si="549"/>
        <v>0</v>
      </c>
      <c r="OD129" s="557">
        <f t="shared" ca="1" si="549"/>
        <v>0</v>
      </c>
      <c r="OE129" s="557">
        <f t="shared" ca="1" si="549"/>
        <v>0</v>
      </c>
      <c r="OF129" s="557">
        <f t="shared" ca="1" si="549"/>
        <v>0</v>
      </c>
      <c r="OG129" s="557">
        <f t="shared" ca="1" si="550"/>
        <v>0</v>
      </c>
      <c r="OH129" s="557">
        <f t="shared" ca="1" si="550"/>
        <v>0</v>
      </c>
      <c r="OI129" s="557">
        <f t="shared" ca="1" si="550"/>
        <v>0</v>
      </c>
      <c r="OJ129" s="557">
        <f t="shared" ca="1" si="550"/>
        <v>0</v>
      </c>
      <c r="OK129" s="557">
        <f t="shared" ca="1" si="550"/>
        <v>0</v>
      </c>
      <c r="OL129" s="557">
        <f t="shared" ca="1" si="550"/>
        <v>0</v>
      </c>
      <c r="OM129" s="557">
        <f t="shared" ca="1" si="550"/>
        <v>0</v>
      </c>
      <c r="ON129" s="557">
        <f t="shared" ca="1" si="550"/>
        <v>0</v>
      </c>
      <c r="OO129" s="557">
        <f t="shared" ca="1" si="550"/>
        <v>0</v>
      </c>
      <c r="OP129" s="557">
        <f t="shared" ca="1" si="550"/>
        <v>0</v>
      </c>
      <c r="OQ129" s="557">
        <f t="shared" ca="1" si="551"/>
        <v>0</v>
      </c>
      <c r="OR129" s="557">
        <f t="shared" ca="1" si="551"/>
        <v>0</v>
      </c>
      <c r="OS129" s="557">
        <f t="shared" ca="1" si="551"/>
        <v>0</v>
      </c>
      <c r="OT129" s="557">
        <f t="shared" ca="1" si="551"/>
        <v>0</v>
      </c>
      <c r="OU129" s="557">
        <f t="shared" ca="1" si="551"/>
        <v>0</v>
      </c>
      <c r="OV129" s="557">
        <f t="shared" ca="1" si="551"/>
        <v>0</v>
      </c>
      <c r="OW129" s="557">
        <f t="shared" ca="1" si="551"/>
        <v>0</v>
      </c>
      <c r="OX129" s="557">
        <f t="shared" ca="1" si="551"/>
        <v>0</v>
      </c>
      <c r="OY129" s="557">
        <f t="shared" ca="1" si="551"/>
        <v>0</v>
      </c>
      <c r="OZ129" s="557">
        <f t="shared" ca="1" si="551"/>
        <v>0</v>
      </c>
      <c r="PA129" s="557">
        <f t="shared" ca="1" si="552"/>
        <v>0</v>
      </c>
      <c r="PB129" s="557">
        <f t="shared" ca="1" si="552"/>
        <v>0</v>
      </c>
      <c r="PC129" s="557">
        <f t="shared" ca="1" si="552"/>
        <v>0</v>
      </c>
      <c r="PD129" s="557">
        <f t="shared" ca="1" si="552"/>
        <v>0</v>
      </c>
      <c r="PE129" s="557">
        <f t="shared" ca="1" si="552"/>
        <v>0</v>
      </c>
      <c r="PF129" s="557">
        <f t="shared" ca="1" si="552"/>
        <v>0</v>
      </c>
      <c r="PG129" s="557">
        <f t="shared" ca="1" si="552"/>
        <v>0</v>
      </c>
      <c r="PH129" s="557">
        <f t="shared" ca="1" si="552"/>
        <v>0</v>
      </c>
      <c r="PI129" s="557">
        <f t="shared" ca="1" si="552"/>
        <v>0</v>
      </c>
      <c r="PJ129" s="557">
        <f t="shared" ca="1" si="552"/>
        <v>0</v>
      </c>
      <c r="PK129" s="557">
        <f t="shared" ca="1" si="553"/>
        <v>0</v>
      </c>
      <c r="PL129" s="557">
        <f t="shared" ca="1" si="553"/>
        <v>0</v>
      </c>
      <c r="PM129" s="557">
        <f t="shared" ca="1" si="553"/>
        <v>0</v>
      </c>
      <c r="PN129" s="557">
        <f t="shared" ca="1" si="553"/>
        <v>0</v>
      </c>
      <c r="PO129" s="557">
        <f t="shared" ca="1" si="553"/>
        <v>0</v>
      </c>
      <c r="PP129" s="557">
        <f t="shared" ca="1" si="553"/>
        <v>0</v>
      </c>
      <c r="PQ129" s="557">
        <f t="shared" ca="1" si="553"/>
        <v>0</v>
      </c>
      <c r="PR129" s="557">
        <f t="shared" ca="1" si="553"/>
        <v>0</v>
      </c>
      <c r="PS129" s="557">
        <f t="shared" ca="1" si="553"/>
        <v>0</v>
      </c>
      <c r="PT129" s="557">
        <f t="shared" ca="1" si="553"/>
        <v>0</v>
      </c>
      <c r="PU129" s="557">
        <f t="shared" ca="1" si="554"/>
        <v>0</v>
      </c>
      <c r="PV129" s="557">
        <f t="shared" ca="1" si="554"/>
        <v>0</v>
      </c>
      <c r="PW129" s="557">
        <f t="shared" ca="1" si="554"/>
        <v>0</v>
      </c>
      <c r="PX129" s="557">
        <f t="shared" ca="1" si="554"/>
        <v>0</v>
      </c>
      <c r="PY129" s="557">
        <f t="shared" ca="1" si="554"/>
        <v>0</v>
      </c>
      <c r="PZ129" s="557">
        <f t="shared" ca="1" si="554"/>
        <v>0</v>
      </c>
      <c r="QA129" s="557">
        <f t="shared" ca="1" si="554"/>
        <v>0</v>
      </c>
      <c r="QB129" s="557">
        <f t="shared" ca="1" si="554"/>
        <v>0</v>
      </c>
      <c r="QC129" s="557">
        <f t="shared" ca="1" si="554"/>
        <v>0</v>
      </c>
      <c r="QD129" s="557">
        <f t="shared" ca="1" si="554"/>
        <v>0</v>
      </c>
      <c r="QE129" s="557">
        <f t="shared" ca="1" si="555"/>
        <v>0</v>
      </c>
      <c r="QF129" s="557">
        <f t="shared" ca="1" si="555"/>
        <v>0</v>
      </c>
      <c r="QG129" s="557">
        <f t="shared" ca="1" si="555"/>
        <v>0</v>
      </c>
      <c r="QH129" s="557">
        <f t="shared" ca="1" si="555"/>
        <v>0</v>
      </c>
      <c r="QI129" s="557">
        <f t="shared" ca="1" si="555"/>
        <v>0</v>
      </c>
      <c r="QJ129" s="557">
        <f t="shared" ca="1" si="555"/>
        <v>0</v>
      </c>
      <c r="QK129" s="557">
        <f t="shared" ca="1" si="555"/>
        <v>0</v>
      </c>
      <c r="QL129" s="557">
        <f t="shared" ca="1" si="555"/>
        <v>0</v>
      </c>
      <c r="QM129" s="557">
        <f t="shared" ca="1" si="555"/>
        <v>0</v>
      </c>
      <c r="QN129" s="557">
        <f t="shared" ca="1" si="555"/>
        <v>0</v>
      </c>
      <c r="QO129" s="557">
        <f t="shared" ca="1" si="556"/>
        <v>0</v>
      </c>
      <c r="QP129" s="557">
        <f t="shared" ca="1" si="556"/>
        <v>0</v>
      </c>
      <c r="QQ129" s="557">
        <f t="shared" ca="1" si="556"/>
        <v>0</v>
      </c>
      <c r="QR129" s="557">
        <f t="shared" ca="1" si="556"/>
        <v>0</v>
      </c>
      <c r="QS129" s="557">
        <f t="shared" ca="1" si="556"/>
        <v>0</v>
      </c>
      <c r="QT129" s="557">
        <f t="shared" ca="1" si="556"/>
        <v>0</v>
      </c>
      <c r="QU129" s="557">
        <f t="shared" ca="1" si="556"/>
        <v>0</v>
      </c>
      <c r="QV129" s="557">
        <f t="shared" ca="1" si="556"/>
        <v>0</v>
      </c>
      <c r="QW129" s="557">
        <f t="shared" ca="1" si="556"/>
        <v>0</v>
      </c>
      <c r="QX129" s="557">
        <f t="shared" ca="1" si="556"/>
        <v>0</v>
      </c>
      <c r="QY129" s="557">
        <f t="shared" ca="1" si="557"/>
        <v>0</v>
      </c>
      <c r="QZ129" s="557">
        <f t="shared" ca="1" si="557"/>
        <v>0</v>
      </c>
      <c r="RA129" s="557">
        <f t="shared" ca="1" si="557"/>
        <v>0</v>
      </c>
      <c r="RB129" s="557">
        <f t="shared" ca="1" si="557"/>
        <v>0</v>
      </c>
      <c r="RC129" s="557">
        <f t="shared" ca="1" si="557"/>
        <v>0</v>
      </c>
      <c r="RD129" s="557">
        <f t="shared" ca="1" si="557"/>
        <v>0</v>
      </c>
      <c r="RE129" s="557">
        <f t="shared" ca="1" si="557"/>
        <v>0</v>
      </c>
      <c r="RF129" s="557">
        <f t="shared" ca="1" si="557"/>
        <v>0</v>
      </c>
      <c r="RG129" s="557">
        <f t="shared" ca="1" si="557"/>
        <v>0</v>
      </c>
      <c r="RH129" s="557">
        <f t="shared" ca="1" si="557"/>
        <v>0</v>
      </c>
      <c r="RI129" s="557">
        <f t="shared" ca="1" si="558"/>
        <v>0</v>
      </c>
      <c r="RJ129" s="557">
        <f t="shared" ca="1" si="558"/>
        <v>0</v>
      </c>
      <c r="RK129" s="557">
        <f t="shared" ca="1" si="558"/>
        <v>0</v>
      </c>
      <c r="RL129" s="557">
        <f t="shared" ca="1" si="558"/>
        <v>0</v>
      </c>
      <c r="RM129" s="557">
        <f t="shared" ca="1" si="558"/>
        <v>0</v>
      </c>
      <c r="RN129" s="557">
        <f t="shared" ca="1" si="558"/>
        <v>0</v>
      </c>
      <c r="RO129" s="557">
        <f t="shared" ca="1" si="558"/>
        <v>0</v>
      </c>
      <c r="RP129" s="557">
        <f t="shared" ca="1" si="558"/>
        <v>0</v>
      </c>
      <c r="RQ129" s="557">
        <f t="shared" ca="1" si="558"/>
        <v>0</v>
      </c>
      <c r="RR129" s="557">
        <f t="shared" ca="1" si="558"/>
        <v>0</v>
      </c>
      <c r="RS129" s="557">
        <f t="shared" ca="1" si="559"/>
        <v>0</v>
      </c>
      <c r="RT129" s="557">
        <f t="shared" ca="1" si="559"/>
        <v>0</v>
      </c>
      <c r="RU129" s="557">
        <f t="shared" ca="1" si="559"/>
        <v>0</v>
      </c>
      <c r="RV129" s="557">
        <f t="shared" ca="1" si="559"/>
        <v>0</v>
      </c>
      <c r="RW129" s="557">
        <f t="shared" ca="1" si="559"/>
        <v>0</v>
      </c>
      <c r="RX129" s="557">
        <f t="shared" ca="1" si="559"/>
        <v>0</v>
      </c>
      <c r="RY129" s="557">
        <f t="shared" ca="1" si="559"/>
        <v>0</v>
      </c>
      <c r="RZ129" s="557">
        <f t="shared" ca="1" si="559"/>
        <v>0</v>
      </c>
      <c r="SA129" s="557">
        <f t="shared" ca="1" si="559"/>
        <v>0</v>
      </c>
      <c r="SB129" s="557">
        <f t="shared" ca="1" si="559"/>
        <v>0</v>
      </c>
      <c r="SC129" s="557">
        <f t="shared" ca="1" si="560"/>
        <v>0</v>
      </c>
      <c r="SD129" s="557">
        <f t="shared" ca="1" si="560"/>
        <v>0</v>
      </c>
      <c r="SE129" s="557">
        <f t="shared" ca="1" si="560"/>
        <v>0</v>
      </c>
      <c r="SF129" s="557">
        <f t="shared" ca="1" si="560"/>
        <v>0</v>
      </c>
      <c r="SG129" s="557">
        <f t="shared" ca="1" si="560"/>
        <v>0</v>
      </c>
      <c r="SH129" s="557">
        <f t="shared" ca="1" si="560"/>
        <v>0</v>
      </c>
      <c r="SI129" s="557">
        <f t="shared" ca="1" si="560"/>
        <v>0</v>
      </c>
      <c r="SJ129" s="557">
        <f t="shared" ca="1" si="560"/>
        <v>0</v>
      </c>
      <c r="SK129" s="557">
        <f t="shared" ca="1" si="560"/>
        <v>0</v>
      </c>
      <c r="SL129" s="557">
        <f t="shared" ca="1" si="560"/>
        <v>0</v>
      </c>
      <c r="SM129" s="557">
        <f t="shared" ca="1" si="561"/>
        <v>0</v>
      </c>
      <c r="SN129" s="557">
        <f t="shared" ca="1" si="561"/>
        <v>0</v>
      </c>
      <c r="SO129" s="557">
        <f t="shared" ca="1" si="561"/>
        <v>0</v>
      </c>
      <c r="SP129" s="557">
        <f t="shared" ca="1" si="561"/>
        <v>0</v>
      </c>
      <c r="SQ129" s="557">
        <f t="shared" ca="1" si="561"/>
        <v>0</v>
      </c>
      <c r="SR129" s="557">
        <f t="shared" ca="1" si="561"/>
        <v>0</v>
      </c>
      <c r="SS129" s="557">
        <f t="shared" ca="1" si="561"/>
        <v>0</v>
      </c>
      <c r="ST129" s="557">
        <f t="shared" ca="1" si="561"/>
        <v>0</v>
      </c>
      <c r="SU129" s="557">
        <f t="shared" ca="1" si="561"/>
        <v>0</v>
      </c>
      <c r="SV129" s="557">
        <f t="shared" ca="1" si="561"/>
        <v>0</v>
      </c>
      <c r="SW129" s="557">
        <f t="shared" ca="1" si="562"/>
        <v>0</v>
      </c>
      <c r="SX129" s="557">
        <f t="shared" ca="1" si="562"/>
        <v>0</v>
      </c>
      <c r="SY129" s="557">
        <f t="shared" ca="1" si="562"/>
        <v>0</v>
      </c>
      <c r="SZ129" s="557">
        <f t="shared" ca="1" si="562"/>
        <v>0</v>
      </c>
      <c r="TA129" s="557">
        <f t="shared" ca="1" si="562"/>
        <v>0</v>
      </c>
      <c r="TB129" s="557">
        <f t="shared" ca="1" si="562"/>
        <v>0</v>
      </c>
      <c r="TC129" s="557">
        <f t="shared" ca="1" si="562"/>
        <v>0</v>
      </c>
      <c r="TD129" s="557">
        <f t="shared" ca="1" si="562"/>
        <v>0</v>
      </c>
      <c r="TE129" s="557">
        <f t="shared" ca="1" si="562"/>
        <v>0</v>
      </c>
      <c r="TF129" s="557">
        <f t="shared" ca="1" si="562"/>
        <v>0</v>
      </c>
      <c r="TG129" s="557">
        <f t="shared" ca="1" si="563"/>
        <v>0</v>
      </c>
      <c r="TH129" s="557">
        <f t="shared" ca="1" si="563"/>
        <v>0</v>
      </c>
      <c r="TI129" s="557">
        <f t="shared" ca="1" si="563"/>
        <v>0</v>
      </c>
      <c r="TJ129" s="557">
        <f t="shared" ca="1" si="563"/>
        <v>0</v>
      </c>
      <c r="TK129" s="557">
        <f t="shared" ca="1" si="563"/>
        <v>0</v>
      </c>
      <c r="TL129" s="557">
        <f t="shared" ca="1" si="563"/>
        <v>0</v>
      </c>
      <c r="TM129" s="557">
        <f t="shared" ca="1" si="563"/>
        <v>0</v>
      </c>
      <c r="TN129" s="557">
        <f t="shared" ca="1" si="563"/>
        <v>0</v>
      </c>
      <c r="TO129" s="557">
        <f t="shared" ca="1" si="563"/>
        <v>0</v>
      </c>
      <c r="TP129" s="557">
        <f t="shared" ca="1" si="563"/>
        <v>0</v>
      </c>
      <c r="TQ129" s="557">
        <f t="shared" ca="1" si="564"/>
        <v>0</v>
      </c>
      <c r="TR129" s="557">
        <f t="shared" ca="1" si="564"/>
        <v>0</v>
      </c>
      <c r="TS129" s="557">
        <f t="shared" ca="1" si="564"/>
        <v>0</v>
      </c>
      <c r="TT129" s="557">
        <f t="shared" ca="1" si="564"/>
        <v>0</v>
      </c>
      <c r="TU129" s="557">
        <f t="shared" ca="1" si="564"/>
        <v>0</v>
      </c>
      <c r="TV129" s="557">
        <f t="shared" ca="1" si="564"/>
        <v>0</v>
      </c>
      <c r="TW129" s="557">
        <f t="shared" ca="1" si="564"/>
        <v>0</v>
      </c>
      <c r="TX129" s="557">
        <f t="shared" ca="1" si="564"/>
        <v>0</v>
      </c>
      <c r="TY129" s="557">
        <f t="shared" ca="1" si="564"/>
        <v>0</v>
      </c>
      <c r="TZ129" s="557">
        <f t="shared" ca="1" si="564"/>
        <v>0</v>
      </c>
      <c r="UA129" s="557">
        <f t="shared" ca="1" si="565"/>
        <v>0</v>
      </c>
      <c r="UB129" s="557">
        <f t="shared" ca="1" si="565"/>
        <v>0</v>
      </c>
      <c r="UC129" s="557">
        <f t="shared" ca="1" si="565"/>
        <v>0</v>
      </c>
      <c r="UD129" s="557">
        <f t="shared" ca="1" si="565"/>
        <v>0</v>
      </c>
      <c r="UE129" s="557">
        <f t="shared" ca="1" si="565"/>
        <v>0</v>
      </c>
      <c r="UF129" s="557">
        <f t="shared" ca="1" si="565"/>
        <v>0</v>
      </c>
      <c r="UG129" s="557">
        <f t="shared" ca="1" si="565"/>
        <v>0</v>
      </c>
      <c r="UH129" s="557">
        <f t="shared" ca="1" si="565"/>
        <v>0</v>
      </c>
      <c r="UI129" s="557">
        <f t="shared" ca="1" si="565"/>
        <v>0</v>
      </c>
      <c r="UJ129" s="557">
        <f t="shared" ca="1" si="565"/>
        <v>0</v>
      </c>
      <c r="UK129" s="557">
        <f t="shared" ca="1" si="566"/>
        <v>0</v>
      </c>
      <c r="UL129" s="557">
        <f t="shared" ca="1" si="566"/>
        <v>0</v>
      </c>
      <c r="UM129" s="557">
        <f t="shared" ca="1" si="566"/>
        <v>0</v>
      </c>
      <c r="UN129" s="557">
        <f t="shared" ca="1" si="566"/>
        <v>0</v>
      </c>
      <c r="UO129" s="557">
        <f t="shared" ca="1" si="566"/>
        <v>0</v>
      </c>
      <c r="UP129" s="557">
        <f t="shared" ca="1" si="566"/>
        <v>0</v>
      </c>
      <c r="UQ129" s="557">
        <f t="shared" ca="1" si="566"/>
        <v>0</v>
      </c>
      <c r="UR129" s="557">
        <f t="shared" ca="1" si="566"/>
        <v>0</v>
      </c>
      <c r="US129" s="557">
        <f t="shared" ca="1" si="566"/>
        <v>0</v>
      </c>
      <c r="UT129" s="557">
        <f t="shared" ca="1" si="566"/>
        <v>0</v>
      </c>
      <c r="UU129" s="557">
        <f t="shared" ca="1" si="567"/>
        <v>0</v>
      </c>
      <c r="UV129" s="557">
        <f t="shared" ca="1" si="567"/>
        <v>0</v>
      </c>
      <c r="UW129" s="557">
        <f t="shared" ca="1" si="567"/>
        <v>0</v>
      </c>
      <c r="UX129" s="557">
        <f t="shared" ca="1" si="567"/>
        <v>0</v>
      </c>
      <c r="UY129" s="557">
        <f t="shared" ca="1" si="567"/>
        <v>0</v>
      </c>
      <c r="UZ129" s="557">
        <f t="shared" ca="1" si="567"/>
        <v>0</v>
      </c>
      <c r="VA129" s="557">
        <f t="shared" ca="1" si="567"/>
        <v>0</v>
      </c>
      <c r="VB129" s="557">
        <f t="shared" ca="1" si="567"/>
        <v>0</v>
      </c>
      <c r="VC129" s="557">
        <f t="shared" ca="1" si="567"/>
        <v>0</v>
      </c>
      <c r="VD129" s="557">
        <f t="shared" ca="1" si="567"/>
        <v>0</v>
      </c>
      <c r="VE129" s="557">
        <f t="shared" ca="1" si="568"/>
        <v>0</v>
      </c>
      <c r="VF129" s="557">
        <f t="shared" ca="1" si="568"/>
        <v>0</v>
      </c>
      <c r="VG129" s="557">
        <f t="shared" ca="1" si="568"/>
        <v>0</v>
      </c>
      <c r="VH129" s="557">
        <f t="shared" ca="1" si="568"/>
        <v>0</v>
      </c>
      <c r="VI129" s="557">
        <f t="shared" ca="1" si="568"/>
        <v>0</v>
      </c>
      <c r="VJ129" s="557">
        <f t="shared" ca="1" si="568"/>
        <v>0</v>
      </c>
      <c r="VK129" s="557">
        <f t="shared" ca="1" si="568"/>
        <v>0</v>
      </c>
      <c r="VL129" s="557">
        <f t="shared" ca="1" si="568"/>
        <v>0</v>
      </c>
      <c r="VM129" s="557">
        <f t="shared" ca="1" si="568"/>
        <v>0</v>
      </c>
      <c r="VN129" s="557">
        <f t="shared" ca="1" si="568"/>
        <v>0</v>
      </c>
      <c r="VO129" s="557">
        <f t="shared" ca="1" si="568"/>
        <v>0</v>
      </c>
      <c r="VP129" s="189">
        <f t="shared" ca="1" si="569"/>
        <v>0</v>
      </c>
      <c r="VQ129" s="189">
        <f t="shared" ca="1" si="569"/>
        <v>0</v>
      </c>
      <c r="VR129" s="189">
        <f t="shared" ca="1" si="569"/>
        <v>0</v>
      </c>
      <c r="VS129" s="189">
        <f t="shared" ca="1" si="569"/>
        <v>0</v>
      </c>
      <c r="VT129" s="189">
        <f t="shared" ca="1" si="569"/>
        <v>0</v>
      </c>
      <c r="VU129" s="230">
        <f t="shared" ca="1" si="570"/>
        <v>0</v>
      </c>
      <c r="VV129" s="189">
        <f t="shared" ca="1" si="571"/>
        <v>0</v>
      </c>
      <c r="VW129" s="189">
        <f t="shared" ca="1" si="571"/>
        <v>0</v>
      </c>
      <c r="VX129" s="189">
        <f t="shared" ca="1" si="571"/>
        <v>0</v>
      </c>
      <c r="VY129" s="189">
        <f t="shared" ca="1" si="571"/>
        <v>0</v>
      </c>
      <c r="VZ129" s="189">
        <f t="shared" ca="1" si="571"/>
        <v>0</v>
      </c>
      <c r="WA129" s="230">
        <f t="shared" ca="1" si="572"/>
        <v>0</v>
      </c>
      <c r="WB129" s="231">
        <f t="shared" ca="1" si="573"/>
        <v>0</v>
      </c>
      <c r="WC129" s="231">
        <f t="shared" ca="1" si="573"/>
        <v>0</v>
      </c>
      <c r="WD129" s="231">
        <f t="shared" ca="1" si="573"/>
        <v>0</v>
      </c>
      <c r="WE129" s="231">
        <f t="shared" ca="1" si="573"/>
        <v>0</v>
      </c>
      <c r="WF129" s="544">
        <f t="shared" ca="1" si="574"/>
        <v>0</v>
      </c>
      <c r="WG129" s="231">
        <f t="shared" ca="1" si="575"/>
        <v>0</v>
      </c>
      <c r="WH129" s="231">
        <f t="shared" ca="1" si="575"/>
        <v>0</v>
      </c>
      <c r="WI129" s="231">
        <f t="shared" ca="1" si="575"/>
        <v>0</v>
      </c>
      <c r="WJ129" s="231">
        <f t="shared" ca="1" si="575"/>
        <v>0</v>
      </c>
      <c r="WK129" s="544">
        <f t="shared" ca="1" si="576"/>
        <v>0</v>
      </c>
      <c r="WL129" s="544">
        <f t="shared" ca="1" si="576"/>
        <v>0</v>
      </c>
      <c r="WM129" s="544">
        <f t="shared" ca="1" si="576"/>
        <v>0</v>
      </c>
      <c r="WN129" s="544">
        <f t="shared" ca="1" si="576"/>
        <v>0</v>
      </c>
      <c r="WO129" s="544">
        <f t="shared" ca="1" si="576"/>
        <v>0</v>
      </c>
      <c r="WP129" s="544">
        <f t="shared" ca="1" si="576"/>
        <v>0</v>
      </c>
      <c r="WQ129" s="544">
        <f t="shared" ca="1" si="576"/>
        <v>0</v>
      </c>
      <c r="WR129" s="535" cm="1">
        <f t="array" aca="1" ref="WR129" ca="1">INDEX(WR$13:WR128,$B129+1,1)</f>
        <v>0</v>
      </c>
      <c r="WS129" s="411">
        <f t="shared" ca="1" si="577"/>
        <v>67</v>
      </c>
      <c r="WT129" s="18"/>
      <c r="WU129" s="535" cm="1">
        <f t="array" aca="1" ref="WU129" ca="1">INDEX(WU$13:WU128,$B129+1,1)</f>
        <v>0</v>
      </c>
      <c r="WV129" s="411">
        <f t="shared" si="578"/>
        <v>0</v>
      </c>
      <c r="WW129" s="535" cm="1">
        <f t="array" aca="1" ref="WW129" ca="1">INDEX(WW$13:WW128,$B129+1,1)</f>
        <v>0</v>
      </c>
      <c r="WX129" s="535" t="str" cm="1">
        <f t="array" aca="1" ref="WX129" ca="1">INDEX(WX$13:WX128,$B129+1,1)</f>
        <v>-</v>
      </c>
      <c r="WY129" s="535" t="str" cm="1">
        <f t="array" aca="1" ref="WY129" ca="1">INDEX(WY$13:WY128,$B129+1,1)</f>
        <v>-</v>
      </c>
      <c r="WZ129" s="535" t="str" cm="1">
        <f t="array" aca="1" ref="WZ129" ca="1">INDEX(WZ$13:WZ128,$B129+1,1)</f>
        <v>-</v>
      </c>
      <c r="XA129" s="535" t="str" cm="1">
        <f t="array" aca="1" ref="XA129" ca="1">INDEX(XA$13:XA128,$B129+1,1)</f>
        <v>-</v>
      </c>
      <c r="XB129" s="535" t="str" cm="1">
        <f t="array" aca="1" ref="XB129" ca="1">INDEX(XB$13:XB128,$B129+1,1)</f>
        <v>-</v>
      </c>
      <c r="XC129" s="535" t="str" cm="1">
        <f t="array" aca="1" ref="XC129" ca="1">INDEX(XC$13:XC128,$B129+1,1)</f>
        <v>-</v>
      </c>
      <c r="XD129" s="535" t="str" cm="1">
        <f t="array" aca="1" ref="XD129" ca="1">INDEX(XD$13:XD128,$B129+1,1)</f>
        <v>-</v>
      </c>
      <c r="XE129" s="535" t="str" cm="1">
        <f t="array" aca="1" ref="XE129" ca="1">INDEX(XE$13:XE128,$B129+1,1)</f>
        <v>-</v>
      </c>
      <c r="XF129" s="535" t="str" cm="1">
        <f t="array" aca="1" ref="XF129" ca="1">INDEX(XF$13:XF128,$B129+1,1)</f>
        <v>-</v>
      </c>
      <c r="XG129" s="535" t="str" cm="1">
        <f t="array" aca="1" ref="XG129" ca="1">INDEX(XG$13:XG128,$B129+1,1)</f>
        <v>-</v>
      </c>
      <c r="XH129" s="535" t="str" cm="1">
        <f t="array" aca="1" ref="XH129" ca="1">INDEX(XH$13:XH128,$B129+1,1)</f>
        <v>-</v>
      </c>
      <c r="XI129" s="535" t="str" cm="1">
        <f t="array" aca="1" ref="XI129" ca="1">INDEX(XI$13:XI128,$B129+1,1)</f>
        <v>-</v>
      </c>
      <c r="XJ129" s="535" t="str" cm="1">
        <f t="array" aca="1" ref="XJ129" ca="1">INDEX(XJ$13:XJ128,$B129+1,1)</f>
        <v>-</v>
      </c>
      <c r="XK129" s="535" t="str" cm="1">
        <f t="array" aca="1" ref="XK129" ca="1">INDEX(XK$13:XK128,$B129+1,1)</f>
        <v>-</v>
      </c>
      <c r="XL129" s="535" t="str" cm="1">
        <f t="array" aca="1" ref="XL129" ca="1">INDEX(XL$13:XL128,$B129+1,1)</f>
        <v>-</v>
      </c>
      <c r="XM129" s="535" t="str" cm="1">
        <f t="array" aca="1" ref="XM129" ca="1">INDEX(XM$13:XM128,$B129+1,1)</f>
        <v>-</v>
      </c>
      <c r="XN129" s="18"/>
      <c r="XO129" s="411" t="b">
        <f t="shared" ca="1" si="579"/>
        <v>0</v>
      </c>
      <c r="XP129" s="535" t="str" cm="1">
        <f t="array" aca="1" ref="XP129" ca="1">INDEX(XP$13:XP128,$B129+1,1)</f>
        <v>-</v>
      </c>
      <c r="XQ129" s="535" t="str" cm="1">
        <f t="array" aca="1" ref="XQ129" ca="1">INDEX(XQ$13:XQ128,$B129+1,1)</f>
        <v>-</v>
      </c>
      <c r="XR129" s="535" t="str" cm="1">
        <f t="array" aca="1" ref="XR129" ca="1">INDEX(XR$13:XR128,$B129+1,1)</f>
        <v>-</v>
      </c>
      <c r="XS129" s="535" t="str" cm="1">
        <f t="array" aca="1" ref="XS129" ca="1">INDEX(XS$13:XS128,$B129+1,1)</f>
        <v>-</v>
      </c>
      <c r="XT129" s="535" t="str" cm="1">
        <f t="array" aca="1" ref="XT129" ca="1">INDEX(XT$13:XT128,$B129+1,1)</f>
        <v>-</v>
      </c>
      <c r="XU129" s="535" t="str" cm="1">
        <f t="array" aca="1" ref="XU129" ca="1">INDEX(XU$13:XU128,$B129+1,1)</f>
        <v>-</v>
      </c>
      <c r="XV129" s="411" t="str">
        <f t="shared" ca="1" si="580"/>
        <v>-</v>
      </c>
      <c r="XW129" s="535" t="str" cm="1">
        <f t="array" aca="1" ref="XW129" ca="1">INDEX(XW$13:XW128,$B129+1,1)</f>
        <v>-</v>
      </c>
      <c r="XX129" s="535" t="str" cm="1">
        <f t="array" aca="1" ref="XX129" ca="1">INDEX(XX$13:XX128,$B129+1,1)</f>
        <v>-</v>
      </c>
      <c r="XY129" s="535" t="str" cm="1">
        <f t="array" aca="1" ref="XY129" ca="1">INDEX(XY$13:XY128,$B129+1,1)</f>
        <v>-</v>
      </c>
      <c r="XZ129" s="535" t="str" cm="1">
        <f t="array" aca="1" ref="XZ129" ca="1">INDEX(XZ$13:XZ128,$B129+1,1)</f>
        <v>-</v>
      </c>
      <c r="YA129" s="535" t="str" cm="1">
        <f t="array" aca="1" ref="YA129" ca="1">INDEX(YA$13:YA128,$B129+1,1)</f>
        <v>-</v>
      </c>
      <c r="YB129" s="545" cm="1">
        <f t="array" aca="1" ref="YB129" ca="1">INDEX(i.AgeJ,$AD129,1)</f>
        <v>0</v>
      </c>
      <c r="YC129" s="535" t="str" cm="1">
        <f t="array" aca="1" ref="YC129" ca="1">INDEX(YC$13:YC128,$B129+1,1)</f>
        <v>-</v>
      </c>
      <c r="YD129" s="411" t="str">
        <f t="shared" si="581"/>
        <v>-</v>
      </c>
      <c r="YE129" s="411" t="str">
        <f t="shared" si="581"/>
        <v>-</v>
      </c>
      <c r="YF129" s="535" t="str" cm="1">
        <f t="array" aca="1" ref="YF129" ca="1">INDEX(YF$13:YF128,$B129+1,1)</f>
        <v>-</v>
      </c>
      <c r="YG129" s="535" t="str" cm="1">
        <f t="array" aca="1" ref="YG129" ca="1">INDEX(YG$13:YG128,$B129+1,1)</f>
        <v>-</v>
      </c>
      <c r="YH129" s="535" t="str" cm="1">
        <f t="array" aca="1" ref="YH129" ca="1">INDEX(YH$13:YH128,$B129+1,1)</f>
        <v>-</v>
      </c>
      <c r="YI129" s="535" t="str" cm="1">
        <f t="array" aca="1" ref="YI129" ca="1">INDEX(YI$13:YI128,$B129+1,1)</f>
        <v>-</v>
      </c>
      <c r="YJ129" s="535" t="str" cm="1">
        <f t="array" aca="1" ref="YJ129" ca="1">INDEX(YJ$13:YJ128,$B129+1,1)</f>
        <v>-</v>
      </c>
      <c r="YK129" s="535" t="b" cm="1">
        <f t="array" aca="1" ref="YK129" ca="1">INDEX(YK$13:YK128,$B129+1,1)</f>
        <v>1</v>
      </c>
      <c r="YL129" s="535" t="str" cm="1">
        <f t="array" aca="1" ref="YL129" ca="1">INDEX(YL$13:YL128,$B129+1,1)</f>
        <v>-</v>
      </c>
      <c r="YM129" s="535" cm="1">
        <f t="array" aca="1" ref="YM129" ca="1">INDEX(YM$13:YM128,$B129+1,1)</f>
        <v>0</v>
      </c>
      <c r="YN129" s="535" cm="1">
        <f t="array" aca="1" ref="YN129" ca="1">INDEX(YN$13:YN128,$B129+1,1)</f>
        <v>0</v>
      </c>
      <c r="YO129" s="535" cm="1">
        <f t="array" aca="1" ref="YO129" ca="1">INDEX(YO$13:YO128,$B129+1,1)</f>
        <v>0</v>
      </c>
      <c r="YP129" s="18"/>
      <c r="YQ129" s="411">
        <f t="shared" si="582"/>
        <v>50</v>
      </c>
      <c r="YR129" s="411">
        <f t="shared" si="582"/>
        <v>50</v>
      </c>
      <c r="YS129" s="411">
        <f t="shared" si="582"/>
        <v>50</v>
      </c>
      <c r="YT129" s="411">
        <f t="shared" si="582"/>
        <v>50</v>
      </c>
      <c r="YU129" s="535" cm="1">
        <f t="array" aca="1" ref="YU129" ca="1">INDEX(YU$13:YU128,$B129+1,1)</f>
        <v>1</v>
      </c>
      <c r="YV129" s="535" cm="1">
        <f t="array" aca="1" ref="YV129" ca="1">INDEX(YV$13:YV128,$B129+1,1)</f>
        <v>1</v>
      </c>
      <c r="YW129" s="535" cm="1">
        <f t="array" aca="1" ref="YW129" ca="1">INDEX(YW$13:YW128,$B129+1,1)</f>
        <v>1</v>
      </c>
      <c r="YX129" s="535" cm="1">
        <f t="array" aca="1" ref="YX129" ca="1">INDEX(YX$13:YX128,$B129+1,1)</f>
        <v>1</v>
      </c>
      <c r="YY129" s="535" t="str" cm="1">
        <f t="array" aca="1" ref="YY129" ca="1">INDEX(YY$13:YY128,$B129+1,1)</f>
        <v>-</v>
      </c>
      <c r="YZ129" s="535" t="str" cm="1">
        <f t="array" aca="1" ref="YZ129" ca="1">INDEX(YZ$13:YZ128,$B129+1,1)</f>
        <v>-</v>
      </c>
      <c r="ZA129" s="535" t="str" cm="1">
        <f t="array" aca="1" ref="ZA129" ca="1">INDEX(ZA$13:ZA128,$B129+1,1)</f>
        <v>-</v>
      </c>
      <c r="ZB129" s="535" t="str" cm="1">
        <f t="array" aca="1" ref="ZB129" ca="1">INDEX(ZB$13:ZB128,$B129+1,1)</f>
        <v>-</v>
      </c>
      <c r="ZC129" s="535" t="str" cm="1">
        <f t="array" aca="1" ref="ZC129" ca="1">INDEX(ZC$13:ZC128,$B129+1,1)</f>
        <v>-</v>
      </c>
      <c r="ZD129" s="18"/>
      <c r="ZE129" s="411">
        <f t="shared" ca="1" si="583"/>
        <v>1</v>
      </c>
      <c r="ZF129" s="18"/>
      <c r="ZG129" s="669" t="b">
        <f t="shared" ca="1" si="584"/>
        <v>1</v>
      </c>
      <c r="ZH129" s="535" t="b" cm="1">
        <f t="array" aca="1" ref="ZH129" ca="1">INDEX(ZH$13:ZH128,$B129+1,1)</f>
        <v>1</v>
      </c>
      <c r="ZI129" s="535" t="b" cm="1">
        <f t="array" aca="1" ref="ZI129" ca="1">INDEX(ZI$13:ZI128,$B129+1,1)</f>
        <v>1</v>
      </c>
      <c r="ZJ129" s="411" t="b">
        <f t="shared" ca="1" si="615"/>
        <v>1</v>
      </c>
      <c r="ZK129" s="535" t="b" cm="1">
        <f t="array" aca="1" ref="ZK129" ca="1">INDEX(ZK$13:ZK128,$B129+1,1)</f>
        <v>0</v>
      </c>
      <c r="ZL129" s="535" cm="1">
        <f t="array" aca="1" ref="ZL129" ca="1">INDEX(ZL$13:ZL128,$B129+1,1)</f>
        <v>0</v>
      </c>
      <c r="ZM129" s="547" cm="1">
        <f t="array" aca="1" ref="ZM129" ca="1">IF(ZH129&lt;&gt;TRUE,"-",VALUE(IFERROR(VALUE($K129),0) &amp; _xlfn.SWITCH($CD129,"-",4,$CD129) &amp; $L129 &amp; $T129 &amp; "00" &amp; $N129 &amp; $AK129 &amp; $R129 &amp; _xlfn.SWITCH($AM129,3,1,$AM129) &amp; _xlfn.SWITCH($M129,4,0,$M129) &amp; $AD129 &amp; IF(MOD($H129-2,ZM$6)&gt;=ZM$7,"",TEXT(INT(MOD($H129-2,ZM$6)/2)+1,"00"))))</f>
        <v>14220032120602</v>
      </c>
      <c r="ZN129" s="662" cm="1">
        <f t="array" aca="1" ref="ZN129" ca="1">IF(ZI129&lt;&gt;TRUE,"-",VALUE(IFERROR(VALUE($K129),0) &amp; _xlfn.SWITCH($CD129,"-",4,$CD129) &amp; $L129 &amp; $T129 &amp; "00" &amp; $N129 &amp; $AK129 &amp; $R129 &amp; _xlfn.SWITCH($AM129,3,1,$AM129) &amp; _xlfn.SWITCH($M129,4,0,$M129) &amp; $AD129 &amp; IF(MOD($H129-1,ZN$6)&gt;=ZN$7,"",TEXT(INT(MOD($H129-1,ZN$6)/2)+1,"00"))))</f>
        <v>14220032120603</v>
      </c>
      <c r="ZO129" s="543">
        <f t="shared" ca="1" si="585"/>
        <v>652</v>
      </c>
      <c r="ZP129" s="543">
        <f t="shared" ca="1" si="585"/>
        <v>686</v>
      </c>
      <c r="ZQ129" s="543">
        <f t="shared" ca="1" si="585"/>
        <v>721</v>
      </c>
      <c r="ZR129" s="459">
        <f t="shared" ca="1" si="586"/>
        <v>469</v>
      </c>
      <c r="ZS129" s="459">
        <f t="shared" ca="1" si="586"/>
        <v>504</v>
      </c>
      <c r="ZT129" s="459">
        <f t="shared" ca="1" si="586"/>
        <v>539</v>
      </c>
      <c r="ZU129" s="459">
        <f t="shared" ca="1" si="587"/>
        <v>385</v>
      </c>
      <c r="ZV129" s="459">
        <f t="shared" ca="1" si="587"/>
        <v>420</v>
      </c>
      <c r="ZW129" s="459">
        <f t="shared" ca="1" si="587"/>
        <v>455</v>
      </c>
      <c r="ZX129" s="535" t="str" cm="1">
        <f t="array" aca="1" ref="ZX129" ca="1">INDEX(ZX$13:ZX128,$B129+1,1)</f>
        <v>-</v>
      </c>
      <c r="ZY129" s="22" t="b">
        <v>1</v>
      </c>
      <c r="ZZ129" s="22" t="b">
        <v>0</v>
      </c>
      <c r="AAA129" s="22" t="b">
        <v>0</v>
      </c>
      <c r="AAB129" s="22" t="b">
        <v>0</v>
      </c>
      <c r="AAC129" s="22" t="b">
        <v>0</v>
      </c>
      <c r="AAD129" s="535" t="str" cm="1">
        <f t="array" aca="1" ref="AAD129" ca="1">INDEX(AAD$13:AAD128,$B129+1,1)</f>
        <v>-</v>
      </c>
      <c r="AAE129" s="535" t="str" cm="1">
        <f t="array" aca="1" ref="AAE129" ca="1">INDEX(AAE$13:AAE128,$B129+1,1)</f>
        <v>-</v>
      </c>
      <c r="AAF129" s="535" t="str" cm="1">
        <f t="array" aca="1" ref="AAF129" ca="1">INDEX(AAF$13:AAF128,$B129+1,1)</f>
        <v>-</v>
      </c>
      <c r="AAG129" s="535" t="str" cm="1">
        <f t="array" aca="1" ref="AAG129" ca="1">INDEX(AAG$13:AAG128,$B129+1,1)</f>
        <v>-</v>
      </c>
      <c r="AAH129" s="535" t="str" cm="1">
        <f t="array" aca="1" ref="AAH129" ca="1">INDEX(AAH$13:AAH128,$B129+1,1)</f>
        <v>-</v>
      </c>
      <c r="AAI129" s="535" t="str" cm="1">
        <f t="array" aca="1" ref="AAI129" ca="1">INDEX(AAI$13:AAI128,$B129+1,1)</f>
        <v>-</v>
      </c>
      <c r="AAJ129" s="22">
        <v>3</v>
      </c>
      <c r="AAK129" s="22">
        <v>3</v>
      </c>
      <c r="AAL129" s="22" cm="1">
        <f t="array" aca="1" ref="AAL129" ca="1">INDEX(AAL$13:AAL128,$B129+1,1)</f>
        <v>0</v>
      </c>
      <c r="AAM129" s="22">
        <v>1</v>
      </c>
      <c r="AAN129" s="22">
        <v>-1</v>
      </c>
      <c r="AAO129" s="535" t="str" cm="1">
        <f t="array" aca="1" ref="AAO129" ca="1">INDEX(AAO$13:AAO128,$B129+1,1)</f>
        <v>-</v>
      </c>
      <c r="AAP129" s="535" t="str" cm="1">
        <f t="array" aca="1" ref="AAP129" ca="1">INDEX(AAP$13:AAP128,$B129+1,1)</f>
        <v>-</v>
      </c>
      <c r="AAQ129" s="535" t="str" cm="1">
        <f t="array" aca="1" ref="AAQ129" ca="1">INDEX(AAQ$13:AAQ128,$B129+1,1)</f>
        <v>-</v>
      </c>
      <c r="AAR129" s="520">
        <f ca="1">AAL129</f>
        <v>0</v>
      </c>
      <c r="AAS129" s="520">
        <f t="shared" ref="AAS129" si="623">AAM129</f>
        <v>1</v>
      </c>
      <c r="AAT129" s="520">
        <f t="shared" ref="AAT129" si="624">AAN129</f>
        <v>-1</v>
      </c>
      <c r="AAU129" s="535" t="str" cm="1">
        <f t="array" aca="1" ref="AAU129" ca="1">INDEX(AAU$13:AAU128,$B129+1,1)</f>
        <v>-</v>
      </c>
      <c r="AAV129" s="535" cm="1">
        <f t="array" aca="1" ref="AAV129" ca="1">INDEX(AAV$13:AAV128,$B129+1,1)</f>
        <v>1</v>
      </c>
      <c r="AAW129" s="535" cm="1">
        <f t="array" aca="1" ref="AAW129" ca="1">INDEX(AAW$13:AAW128,$B129+1,1)</f>
        <v>1</v>
      </c>
      <c r="AAX129" s="666" t="b">
        <f ca="1">IF(OR($AAJ129=1,MOD($H129,21)&gt;AAX$6),"-",FALSE)</f>
        <v>0</v>
      </c>
      <c r="AAY129" s="666" t="b">
        <f ca="1">IF(OR($AAJ129=1,MOD($H129,21)&gt;AAY$6),"-",FALSE)</f>
        <v>0</v>
      </c>
      <c r="AAZ129" s="666" t="b">
        <f ca="1">IF(OR($AAJ129=1,MOD($H129,21)&gt;AAZ$6),"-",FALSE)</f>
        <v>0</v>
      </c>
      <c r="ABA129" s="666" t="b">
        <f ca="1">IF(OR($AAJ129=1,MOD($H129,21)&gt;ABA$6),"-",FALSE)</f>
        <v>0</v>
      </c>
      <c r="ABB129" s="667">
        <f t="shared" ca="1" si="588"/>
        <v>0.9</v>
      </c>
      <c r="ABC129" s="668">
        <f t="shared" ca="1" si="589"/>
        <v>0.66</v>
      </c>
      <c r="ABD129" s="669" t="b">
        <f t="shared" ca="1" si="590"/>
        <v>1</v>
      </c>
      <c r="ABE129" s="716">
        <f t="shared" ca="1" si="591"/>
        <v>999</v>
      </c>
      <c r="ABF129" s="191" t="b">
        <f t="shared" si="619"/>
        <v>0</v>
      </c>
      <c r="ABG129" s="715">
        <f t="shared" ca="1" si="592"/>
        <v>0.5</v>
      </c>
      <c r="ABH129" s="717">
        <f ca="1">IF(OR($AAJ129=1,MOD($H129,21)&gt;ABH$6),"-",0)</f>
        <v>0</v>
      </c>
      <c r="ABI129" s="717">
        <f ca="1">IF(OR($AAJ129=1,MOD($H129,21)&gt;ABI$6),"-",0)</f>
        <v>0</v>
      </c>
      <c r="ABJ129" s="670">
        <f t="shared" ca="1" si="593"/>
        <v>999999</v>
      </c>
      <c r="ABK129" s="18"/>
      <c r="ABL129" s="545" t="str">
        <f t="shared" ca="1" si="594"/>
        <v>-</v>
      </c>
      <c r="ABM129" s="545" t="str">
        <f t="shared" ca="1" si="594"/>
        <v>-</v>
      </c>
      <c r="ABN129" s="545" t="str">
        <f t="shared" ca="1" si="594"/>
        <v>-</v>
      </c>
      <c r="ABO129" s="545" t="str">
        <f t="shared" ca="1" si="594"/>
        <v>-</v>
      </c>
      <c r="ABP129" s="545" t="str">
        <f t="shared" ca="1" si="594"/>
        <v>-</v>
      </c>
      <c r="ABQ129" s="545" t="str">
        <f t="shared" ca="1" si="594"/>
        <v>-</v>
      </c>
      <c r="ABR129" s="545" t="str">
        <f t="shared" ca="1" si="594"/>
        <v>-</v>
      </c>
      <c r="ABS129" s="545" t="str">
        <f t="shared" ca="1" si="594"/>
        <v>-</v>
      </c>
      <c r="ABT129" s="545" t="str">
        <f t="shared" ca="1" si="594"/>
        <v>-</v>
      </c>
      <c r="ABU129" s="545" t="str">
        <f t="shared" ca="1" si="594"/>
        <v>-</v>
      </c>
      <c r="ABV129" s="545" t="str">
        <f t="shared" ca="1" si="595"/>
        <v>-</v>
      </c>
      <c r="ABW129" s="545" t="str">
        <f t="shared" ca="1" si="595"/>
        <v>-</v>
      </c>
      <c r="ABX129" s="545" t="str">
        <f t="shared" ca="1" si="595"/>
        <v>-</v>
      </c>
      <c r="ABY129" s="545" t="str">
        <f t="shared" ca="1" si="595"/>
        <v>-</v>
      </c>
      <c r="ABZ129" s="545" t="str">
        <f t="shared" ca="1" si="595"/>
        <v>-</v>
      </c>
      <c r="ACA129" s="545" t="str">
        <f t="shared" ca="1" si="595"/>
        <v>-</v>
      </c>
      <c r="ACB129" s="545" t="str">
        <f t="shared" ca="1" si="595"/>
        <v>-</v>
      </c>
      <c r="ACC129" s="545" t="b">
        <f t="shared" ca="1" si="595"/>
        <v>1</v>
      </c>
      <c r="ACD129" s="545" t="str">
        <f t="shared" ca="1" si="595"/>
        <v>-</v>
      </c>
      <c r="ACE129" s="545" t="str">
        <f t="shared" ca="1" si="595"/>
        <v>-</v>
      </c>
      <c r="ACF129" s="545" t="str">
        <f t="shared" ca="1" si="596"/>
        <v>-</v>
      </c>
      <c r="ACG129" s="545" t="str">
        <f t="shared" ca="1" si="596"/>
        <v>-</v>
      </c>
      <c r="ACH129" s="545" t="str">
        <f t="shared" ca="1" si="596"/>
        <v>-</v>
      </c>
      <c r="ACI129" s="545" t="str">
        <f t="shared" ca="1" si="596"/>
        <v>-</v>
      </c>
      <c r="ACJ129" s="545" t="str">
        <f t="shared" ca="1" si="596"/>
        <v>-</v>
      </c>
      <c r="ACK129" s="545" t="str">
        <f t="shared" ca="1" si="596"/>
        <v>-</v>
      </c>
      <c r="ACL129" s="545" t="str">
        <f t="shared" ca="1" si="596"/>
        <v>-</v>
      </c>
      <c r="ACM129" s="545" t="str">
        <f t="shared" ca="1" si="596"/>
        <v>-</v>
      </c>
      <c r="ACN129" s="545" t="str">
        <f t="shared" ca="1" si="596"/>
        <v>-</v>
      </c>
      <c r="ACO129" s="545" t="str">
        <f t="shared" ca="1" si="596"/>
        <v>-</v>
      </c>
      <c r="ACP129" s="545" t="str">
        <f t="shared" ca="1" si="597"/>
        <v>-</v>
      </c>
      <c r="ACQ129" s="545" t="str">
        <f t="shared" ca="1" si="597"/>
        <v>-</v>
      </c>
      <c r="ACR129" s="545" t="str">
        <f t="shared" ca="1" si="597"/>
        <v>-</v>
      </c>
      <c r="ACS129" s="545" t="str">
        <f t="shared" ca="1" si="597"/>
        <v>-</v>
      </c>
      <c r="ACT129" s="545" t="str">
        <f t="shared" ca="1" si="597"/>
        <v>-</v>
      </c>
      <c r="ACU129" s="545" t="b">
        <f t="shared" ca="1" si="597"/>
        <v>1</v>
      </c>
      <c r="ACV129" s="545" t="str">
        <f t="shared" ca="1" si="597"/>
        <v>-</v>
      </c>
      <c r="ACW129" s="545" t="str">
        <f t="shared" ca="1" si="597"/>
        <v>-</v>
      </c>
      <c r="ACX129" s="545" t="str">
        <f t="shared" ca="1" si="597"/>
        <v>-</v>
      </c>
      <c r="ACY129" s="545" t="str">
        <f t="shared" ca="1" si="597"/>
        <v>-</v>
      </c>
      <c r="ACZ129" s="545" t="str">
        <f t="shared" ca="1" si="598"/>
        <v>-</v>
      </c>
      <c r="ADA129" s="545" t="str">
        <f t="shared" ca="1" si="598"/>
        <v>-</v>
      </c>
      <c r="ADB129" s="545" t="str">
        <f t="shared" ca="1" si="598"/>
        <v>-</v>
      </c>
      <c r="ADC129" s="545" t="str">
        <f t="shared" ca="1" si="598"/>
        <v>-</v>
      </c>
      <c r="ADD129" s="545" t="str">
        <f t="shared" ca="1" si="598"/>
        <v>-</v>
      </c>
      <c r="ADE129" s="545" t="str">
        <f t="shared" ca="1" si="598"/>
        <v>-</v>
      </c>
      <c r="ADF129" s="545" t="str">
        <f t="shared" ca="1" si="598"/>
        <v>-</v>
      </c>
      <c r="ADG129" s="545" t="str">
        <f t="shared" ca="1" si="598"/>
        <v>-</v>
      </c>
      <c r="ADH129" s="545" t="str">
        <f t="shared" ca="1" si="598"/>
        <v>-</v>
      </c>
      <c r="ADI129" s="545" t="str">
        <f t="shared" ca="1" si="598"/>
        <v>-</v>
      </c>
      <c r="ADJ129" s="545" t="str">
        <f t="shared" ca="1" si="599"/>
        <v>-</v>
      </c>
      <c r="ADK129" s="545" t="str">
        <f t="shared" ca="1" si="599"/>
        <v>-</v>
      </c>
      <c r="ADL129" s="545" t="str">
        <f t="shared" ca="1" si="599"/>
        <v>-</v>
      </c>
      <c r="ADM129" s="545" t="b">
        <f t="shared" ca="1" si="599"/>
        <v>1</v>
      </c>
      <c r="ADN129" s="545" t="str">
        <f t="shared" ca="1" si="599"/>
        <v>-</v>
      </c>
      <c r="ADO129" s="545" t="str">
        <f t="shared" ca="1" si="599"/>
        <v>-</v>
      </c>
      <c r="ADP129" s="545" t="str">
        <f t="shared" ca="1" si="599"/>
        <v>-</v>
      </c>
      <c r="ADQ129" s="545" t="str">
        <f t="shared" ca="1" si="599"/>
        <v>-</v>
      </c>
      <c r="ADR129" s="545" t="str">
        <f t="shared" ca="1" si="599"/>
        <v>-</v>
      </c>
      <c r="ADS129" s="545" t="str">
        <f t="shared" ca="1" si="599"/>
        <v>-</v>
      </c>
      <c r="ADT129" s="545" t="str">
        <f t="shared" ca="1" si="600"/>
        <v>-</v>
      </c>
      <c r="ADU129" s="545" t="str">
        <f t="shared" ca="1" si="600"/>
        <v>-</v>
      </c>
      <c r="ADV129" s="545" t="str">
        <f t="shared" ca="1" si="600"/>
        <v>-</v>
      </c>
      <c r="ADW129" s="545" t="str">
        <f t="shared" ca="1" si="600"/>
        <v>-</v>
      </c>
      <c r="ADX129" s="545" t="str">
        <f t="shared" ca="1" si="600"/>
        <v>-</v>
      </c>
      <c r="ADY129" s="545" t="str">
        <f t="shared" ca="1" si="600"/>
        <v>-</v>
      </c>
      <c r="ADZ129" s="545" t="str">
        <f t="shared" ca="1" si="600"/>
        <v>-</v>
      </c>
      <c r="AEA129" s="545" t="str">
        <f t="shared" ca="1" si="600"/>
        <v>-</v>
      </c>
      <c r="AEB129" s="545" t="str">
        <f t="shared" ca="1" si="600"/>
        <v>-</v>
      </c>
      <c r="AEC129" s="545" t="str">
        <f t="shared" ca="1" si="600"/>
        <v>-</v>
      </c>
      <c r="AED129" s="545" t="str">
        <f t="shared" ca="1" si="601"/>
        <v>-</v>
      </c>
      <c r="AEE129" s="545" t="b">
        <f t="shared" ca="1" si="601"/>
        <v>1</v>
      </c>
      <c r="AEF129" s="545" t="str">
        <f t="shared" ca="1" si="601"/>
        <v>-</v>
      </c>
      <c r="AEG129" s="545" t="str">
        <f t="shared" ca="1" si="601"/>
        <v>-</v>
      </c>
      <c r="AEH129" s="545" t="str">
        <f t="shared" ca="1" si="601"/>
        <v>-</v>
      </c>
      <c r="AEI129" s="545" t="str">
        <f t="shared" ca="1" si="601"/>
        <v>-</v>
      </c>
      <c r="AEJ129" s="545" t="str">
        <f t="shared" ca="1" si="601"/>
        <v>-</v>
      </c>
      <c r="AEK129" s="545" t="str">
        <f t="shared" ca="1" si="601"/>
        <v>-</v>
      </c>
      <c r="AEL129" s="545" t="str">
        <f t="shared" ca="1" si="601"/>
        <v>-</v>
      </c>
      <c r="AEM129" s="545" t="str">
        <f t="shared" ca="1" si="601"/>
        <v>-</v>
      </c>
      <c r="AEN129" s="545" t="str">
        <f t="shared" ca="1" si="602"/>
        <v>-</v>
      </c>
      <c r="AEO129" s="545" t="str">
        <f t="shared" ca="1" si="602"/>
        <v>-</v>
      </c>
      <c r="AEP129" s="545" t="str">
        <f t="shared" ca="1" si="602"/>
        <v>-</v>
      </c>
      <c r="AEQ129" s="545" t="str">
        <f t="shared" ca="1" si="602"/>
        <v>-</v>
      </c>
      <c r="AER129" s="545" t="str">
        <f t="shared" ca="1" si="602"/>
        <v>-</v>
      </c>
      <c r="AES129" s="545" t="str">
        <f t="shared" ca="1" si="602"/>
        <v>-</v>
      </c>
      <c r="AET129" s="545" t="str">
        <f t="shared" ca="1" si="602"/>
        <v>-</v>
      </c>
      <c r="AEU129" s="545" t="str">
        <f t="shared" ca="1" si="602"/>
        <v>-</v>
      </c>
      <c r="AEV129" s="545" t="str">
        <f t="shared" ca="1" si="602"/>
        <v>-</v>
      </c>
      <c r="AEW129" s="545" t="b">
        <f t="shared" ca="1" si="602"/>
        <v>1</v>
      </c>
      <c r="AEX129" s="535" cm="1">
        <f t="array" aca="1" ref="AEX129" ca="1">INDEX(AEX$13:AEX128,$B129+1,1)</f>
        <v>0</v>
      </c>
      <c r="AEY129" s="483">
        <v>0</v>
      </c>
    </row>
    <row r="130" spans="1:831" outlineLevel="2">
      <c r="A130" s="18">
        <f t="shared" si="221"/>
        <v>117</v>
      </c>
      <c r="B130" s="657">
        <f t="shared" ca="1" si="620"/>
        <v>115</v>
      </c>
      <c r="C130" s="458">
        <f t="shared" ca="1" si="488"/>
        <v>2200</v>
      </c>
      <c r="D130" s="119" t="str">
        <f t="shared" ca="1" si="489"/>
        <v>GSW</v>
      </c>
      <c r="E130" t="b">
        <v>1</v>
      </c>
      <c r="F130" t="b">
        <v>0</v>
      </c>
      <c r="G130" t="b">
        <f t="shared" si="490"/>
        <v>1</v>
      </c>
      <c r="H130" s="191">
        <f t="shared" ca="1" si="618"/>
        <v>6</v>
      </c>
      <c r="I130" s="535" cm="1">
        <f t="array" aca="1" ref="I130" ca="1">INDEX(I$13:I129,$B130+1,1)</f>
        <v>1</v>
      </c>
      <c r="J130" s="535" cm="1">
        <f t="array" aca="1" ref="J130" ca="1">INDEX(J$13:J129,$B130+1,1)</f>
        <v>0</v>
      </c>
      <c r="K130" s="535" cm="1">
        <f t="array" aca="1" ref="K130" ca="1">INDEX(K$13:K129,$B130+1,1)</f>
        <v>1</v>
      </c>
      <c r="L130" s="535" cm="1">
        <f t="array" aca="1" ref="L130" ca="1">INDEX(L$13:L129,$B130+1,1)</f>
        <v>2</v>
      </c>
      <c r="M130" s="535" cm="1">
        <f t="array" aca="1" ref="M130" ca="1">INDEX(M$13:M129,$B130+1,1)</f>
        <v>0</v>
      </c>
      <c r="N130" s="535" cm="1">
        <f t="array" aca="1" ref="N130" ca="1">INDEX(N$13:N129,$B130+1,1)</f>
        <v>3</v>
      </c>
      <c r="O130" s="535" cm="1">
        <f t="array" aca="1" ref="O130" ca="1">INDEX(O$13:O129,$B130+1,1)</f>
        <v>2</v>
      </c>
      <c r="P130" s="535" cm="1">
        <f t="array" aca="1" ref="P130" ca="1">INDEX(P$13:P129,$B130+1,1)</f>
        <v>0</v>
      </c>
      <c r="Q130" s="535" cm="1">
        <f t="array" aca="1" ref="Q130" ca="1">INDEX(Q$13:Q129,$B130+1,1)</f>
        <v>1</v>
      </c>
      <c r="R130" s="535" cm="1">
        <f t="array" aca="1" ref="R130" ca="1">INDEX(R$13:R129,$B130+1,1)</f>
        <v>1</v>
      </c>
      <c r="S130" s="535" cm="1">
        <f t="array" aca="1" ref="S130" ca="1">INDEX(S$13:S129,$B130+1,1)</f>
        <v>1</v>
      </c>
      <c r="T130" s="411">
        <f t="shared" ca="1" si="603"/>
        <v>2</v>
      </c>
      <c r="U130" s="411">
        <f t="shared" ca="1" si="603"/>
        <v>2</v>
      </c>
      <c r="V130" s="411">
        <f t="shared" ca="1" si="604"/>
        <v>2</v>
      </c>
      <c r="W130" s="777" t="b">
        <f t="shared" ca="1" si="605"/>
        <v>1</v>
      </c>
      <c r="X130" s="777" t="b">
        <f t="shared" ca="1" si="605"/>
        <v>1</v>
      </c>
      <c r="Y130" s="777" t="b">
        <f t="shared" ca="1" si="605"/>
        <v>1</v>
      </c>
      <c r="Z130" s="796" t="b" cm="1">
        <f t="array" aca="1" ref="Z130" ca="1">INDEX(Z$13:Z129,$B130+1,1)</f>
        <v>0</v>
      </c>
      <c r="AA130" s="411">
        <f t="shared" ca="1" si="606"/>
        <v>6</v>
      </c>
      <c r="AB130" s="411">
        <f t="shared" ca="1" si="607"/>
        <v>6</v>
      </c>
      <c r="AC130" s="535" cm="1">
        <f t="array" aca="1" ref="AC130" ca="1">INDEX(AC$13:AC129,$B130+1,1)</f>
        <v>6</v>
      </c>
      <c r="AD130" s="535" cm="1">
        <f t="array" aca="1" ref="AD130" ca="1">INDEX(AD$13:AD129,$B130+1,1)</f>
        <v>6</v>
      </c>
      <c r="AE130" s="535" cm="1">
        <f t="array" aca="1" ref="AE130" ca="1">INDEX(AE$13:AE129,$B130+1,1)</f>
        <v>0</v>
      </c>
      <c r="AF130" s="535" cm="1">
        <f t="array" aca="1" ref="AF130" ca="1">INDEX(AF$13:AF129,$B130+1,1)</f>
        <v>0</v>
      </c>
      <c r="AG130" s="535" cm="1">
        <f t="array" aca="1" ref="AG130" ca="1">INDEX(AG$13:AG129,$B130+1,1)</f>
        <v>0</v>
      </c>
      <c r="AH130" s="535" cm="1">
        <f t="array" aca="1" ref="AH130" ca="1">INDEX(AH$13:AH129,$B130+1,1)</f>
        <v>0</v>
      </c>
      <c r="AI130" s="87">
        <f t="shared" ca="1" si="608"/>
        <v>2</v>
      </c>
      <c r="AJ130" s="87">
        <f ca="1">INDEX(CHOOSE($N130,DataAutumn!i.AdultDrys,DataWinter!i.AdultDrys,DataSpring!i.AdultDrys),1,$T130)</f>
        <v>1</v>
      </c>
      <c r="AK130" s="535" cm="1">
        <f t="array" aca="1" ref="AK130" ca="1">INDEX(AK$13:AK129,$B130+1,1)</f>
        <v>2</v>
      </c>
      <c r="AL130" s="535" cm="1">
        <f t="array" aca="1" ref="AL130" ca="1">INDEX(AL$13:AL129,$B130+1,1)</f>
        <v>0</v>
      </c>
      <c r="AM130" s="535" cm="1">
        <f t="array" aca="1" ref="AM130" ca="1">INDEX(AM$13:AM129,$B130+1,1)</f>
        <v>2</v>
      </c>
      <c r="AN130" s="111"/>
      <c r="AO130" s="111"/>
      <c r="AP130" s="111"/>
      <c r="AQ130" s="111"/>
      <c r="AR130" s="111"/>
      <c r="AS130" s="111"/>
      <c r="AT130" s="111"/>
      <c r="AU130" s="111"/>
      <c r="AV130" s="111"/>
      <c r="AW130" s="111"/>
      <c r="AX130" s="111"/>
      <c r="AY130" s="111"/>
      <c r="AZ130" s="111"/>
      <c r="BA130" s="312" t="str">
        <f t="shared" ca="1" si="494"/>
        <v xml:space="preserve">FS_Opt_Tem 00006 SE GSW Past     MFM     TOLSpr Scan2 GFS RR+01% GP100% WP100% MP100% (PT_F33N11L11)      </v>
      </c>
      <c r="BB130" s="8" t="str">
        <f ca="1">IF(COUNTIF($BA$13:$BA130,$BA130)=1,"-","Dup")</f>
        <v>-</v>
      </c>
      <c r="BC130" s="18"/>
      <c r="BD130" s="535" t="b" cm="1">
        <f t="array" aca="1" ref="BD130" ca="1">INDEX(BD$13:BD129,$B130+1,1)</f>
        <v>0</v>
      </c>
      <c r="BE130" s="535" t="b" cm="1">
        <f t="array" aca="1" ref="BE130" ca="1">INDEX(BE$13:BE129,$B130+1,1)</f>
        <v>0</v>
      </c>
      <c r="BF130" s="535" t="b" cm="1">
        <f t="array" aca="1" ref="BF130" ca="1">INDEX(BF$13:BF129,$B130+1,1)</f>
        <v>0</v>
      </c>
      <c r="BG130" s="535" t="b" cm="1">
        <f t="array" aca="1" ref="BG130" ca="1">INDEX(BG$13:BG129,$B130+1,1)</f>
        <v>0</v>
      </c>
      <c r="BH130" s="535" t="b" cm="1">
        <f t="array" aca="1" ref="BH130" ca="1">INDEX(BH$13:BH129,$B130+1,1)</f>
        <v>0</v>
      </c>
      <c r="BI130" s="535" t="b" cm="1">
        <f t="array" aca="1" ref="BI130" ca="1">INDEX(BI$13:BI129,$B130+1,1)</f>
        <v>0</v>
      </c>
      <c r="BJ130" s="535" t="b" cm="1">
        <f t="array" aca="1" ref="BJ130" ca="1">INDEX(BJ$13:BJ129,$B130+1,1)</f>
        <v>0</v>
      </c>
      <c r="BK130" s="535" t="b" cm="1">
        <f t="array" aca="1" ref="BK130" ca="1">INDEX(BK$13:BK129,$B130+1,1)</f>
        <v>0</v>
      </c>
      <c r="BL130" s="535" t="b" cm="1">
        <f t="array" aca="1" ref="BL130" ca="1">INDEX(BL$13:BL129,$B130+1,1)</f>
        <v>0</v>
      </c>
      <c r="BM130" s="18"/>
      <c r="BN130" s="411" t="b">
        <f t="shared" ca="1" si="495"/>
        <v>1</v>
      </c>
      <c r="BO130" s="411" t="str">
        <f t="shared" ca="1" si="495"/>
        <v>-</v>
      </c>
      <c r="BP130" s="411" t="b">
        <f t="shared" ca="1" si="495"/>
        <v>0</v>
      </c>
      <c r="BQ130" s="411" t="str">
        <f t="shared" ca="1" si="495"/>
        <v>-</v>
      </c>
      <c r="BR130" s="411" t="str">
        <f t="shared" ca="1" si="495"/>
        <v>-</v>
      </c>
      <c r="BS130" s="411" t="str">
        <f t="shared" ca="1" si="495"/>
        <v>-</v>
      </c>
      <c r="BT130" s="411" t="str">
        <f t="shared" ca="1" si="495"/>
        <v>-</v>
      </c>
      <c r="BU130" s="411" t="str">
        <f t="shared" ca="1" si="495"/>
        <v>-</v>
      </c>
      <c r="BV130" s="411" t="str">
        <f t="shared" ca="1" si="495"/>
        <v>-</v>
      </c>
      <c r="BW130" s="411" t="str">
        <f t="shared" ca="1" si="495"/>
        <v>-</v>
      </c>
      <c r="BX130" s="411" t="str">
        <f t="shared" ca="1" si="495"/>
        <v>-</v>
      </c>
      <c r="BY130" s="411" t="str">
        <f t="shared" ca="1" si="495"/>
        <v>-</v>
      </c>
      <c r="BZ130" s="411" t="b">
        <f t="shared" ca="1" si="495"/>
        <v>0</v>
      </c>
      <c r="CA130" s="87">
        <f t="shared" ca="1" si="495"/>
        <v>0</v>
      </c>
      <c r="CB130" s="535" t="str" cm="1">
        <f t="array" aca="1" ref="CB130" ca="1">INDEX(CB$13:CB129,$B130+1,1)</f>
        <v>-</v>
      </c>
      <c r="CC130" s="535" t="str" cm="1">
        <f t="array" aca="1" ref="CC130" ca="1">INDEX(CC$13:CC129,$B130+1,1)</f>
        <v>-</v>
      </c>
      <c r="CD130" s="535" t="str" cm="1">
        <f t="array" aca="1" ref="CD130" ca="1">INDEX(CD$13:CD129,$B130+1,1)</f>
        <v>-</v>
      </c>
      <c r="CE130" s="535" t="b" cm="1">
        <f t="array" aca="1" ref="CE130" ca="1">INDEX(CE$13:CE129,$B130+1,1)</f>
        <v>1</v>
      </c>
      <c r="CF130" s="18"/>
      <c r="CG130" s="535" t="str" cm="1">
        <f t="array" aca="1" ref="CG130" ca="1">INDEX(CG$13:CG129,$B130+1,1)</f>
        <v>-</v>
      </c>
      <c r="CH130" s="411" t="str">
        <f t="shared" ca="1" si="496"/>
        <v>-</v>
      </c>
      <c r="CI130" s="411">
        <f t="shared" ca="1" si="497"/>
        <v>1</v>
      </c>
      <c r="CJ130" s="411">
        <f t="shared" ca="1" si="497"/>
        <v>1</v>
      </c>
      <c r="CK130" s="535" t="str" cm="1">
        <f t="array" aca="1" ref="CK130" ca="1">INDEX(CK$13:CK129,$B130+1,1)</f>
        <v>-</v>
      </c>
      <c r="CL130" s="535" t="str" cm="1">
        <f t="array" aca="1" ref="CL130" ca="1">INDEX(CL$13:CL129,$B130+1,1)</f>
        <v>-</v>
      </c>
      <c r="CM130" s="535" t="str" cm="1">
        <f t="array" aca="1" ref="CM130" ca="1">INDEX(CM$13:CM129,$B130+1,1)</f>
        <v>-</v>
      </c>
      <c r="CN130" s="411" t="str">
        <f t="shared" ca="1" si="498"/>
        <v>-</v>
      </c>
      <c r="CO130" s="411">
        <f t="shared" ca="1" si="499"/>
        <v>1</v>
      </c>
      <c r="CP130" s="411">
        <f t="shared" ca="1" si="499"/>
        <v>1</v>
      </c>
      <c r="CQ130" s="535" t="str" cm="1">
        <f t="array" aca="1" ref="CQ130" ca="1">INDEX(CQ$13:CQ129,$B130+1,1)</f>
        <v>-</v>
      </c>
      <c r="CR130" s="411" t="str">
        <f t="shared" ca="1" si="500"/>
        <v>-</v>
      </c>
      <c r="CS130" s="411">
        <f t="shared" ca="1" si="501"/>
        <v>1</v>
      </c>
      <c r="CT130" s="535" t="str" cm="1">
        <f t="array" aca="1" ref="CT130" ca="1">INDEX(CT$13:CT129,$B130+1,1)</f>
        <v>-</v>
      </c>
      <c r="CU130" s="535" t="str" cm="1">
        <f t="array" aca="1" ref="CU130" ca="1">INDEX(CU$13:CU129,$B130+1,1)</f>
        <v>-</v>
      </c>
      <c r="CV130" s="411">
        <f t="shared" ca="1" si="502"/>
        <v>1</v>
      </c>
      <c r="CW130" s="535" t="str" cm="1">
        <f t="array" aca="1" ref="CW130" ca="1">INDEX(CW$13:CW129,$B130+1,1)</f>
        <v>-</v>
      </c>
      <c r="CX130" s="411" t="str">
        <f t="shared" ca="1" si="503"/>
        <v>-</v>
      </c>
      <c r="CY130" s="411">
        <f t="shared" ca="1" si="504"/>
        <v>1</v>
      </c>
      <c r="CZ130" s="411">
        <f t="shared" ca="1" si="504"/>
        <v>1</v>
      </c>
      <c r="DA130" s="535" cm="1">
        <f t="array" aca="1" ref="DA130" ca="1">INDEX(DA$13:DA129,$B130+1,1)</f>
        <v>720</v>
      </c>
      <c r="DB130" s="535" cm="1">
        <f t="array" aca="1" ref="DB130" ca="1">INDEX(DB$13:DB129,$B130+1,1)</f>
        <v>720</v>
      </c>
      <c r="DC130" s="18"/>
      <c r="DD130" s="535" t="str" cm="1">
        <f t="array" aca="1" ref="DD130" ca="1">INDEX(DD$13:DD129,$B130+1,1)</f>
        <v>-</v>
      </c>
      <c r="DE130" s="535" t="str" cm="1">
        <f t="array" aca="1" ref="DE130" ca="1">INDEX(DE$13:DE129,$B130+1,1)</f>
        <v>-</v>
      </c>
      <c r="DF130" s="535" t="str" cm="1">
        <f t="array" aca="1" ref="DF130" ca="1">INDEX(DF$13:DF129,$B130+1,1)</f>
        <v>-</v>
      </c>
      <c r="DG130" s="535" t="str" cm="1">
        <f t="array" aca="1" ref="DG130" ca="1">INDEX(DG$13:DG129,$B130+1,1)</f>
        <v>-</v>
      </c>
      <c r="DH130" s="804" cm="1">
        <f t="array" aca="1" ref="DH130" ca="1">VALUE(IFERROR(VALUE($K130),0) &amp; _xlfn.SWITCH($CD130,"-",4,$CD130) &amp; $L130 &amp; $T130 &amp; "00" &amp; $N130 &amp; $AK130 &amp; $R130 &amp; _xlfn.SWITCH($AM130,3,1,$AM130) &amp; _xlfn.SWITCH($M130,4,0,$M130) &amp; _xlfn.SWITCH($AD130,6,1,$AD130))</f>
        <v>142200321201</v>
      </c>
      <c r="DI130" s="535" cm="1">
        <f t="array" aca="1" ref="DI130" ca="1">INDEX(DI$13:DI129,$B130+1,1)</f>
        <v>1</v>
      </c>
      <c r="DJ130" s="535" cm="1">
        <f t="array" aca="1" ref="DJ130" ca="1">INDEX(DJ$13:DJ129,$B130+1,1)</f>
        <v>1</v>
      </c>
      <c r="DK130" s="411">
        <f t="shared" ca="1" si="505"/>
        <v>1</v>
      </c>
      <c r="DL130" s="411">
        <f t="shared" ca="1" si="505"/>
        <v>60</v>
      </c>
      <c r="DM130" s="411" t="str">
        <f t="shared" ca="1" si="505"/>
        <v>-</v>
      </c>
      <c r="DN130" s="411" t="str">
        <f t="shared" ca="1" si="505"/>
        <v>-</v>
      </c>
      <c r="DO130" s="411" t="str">
        <f t="shared" ca="1" si="505"/>
        <v>-</v>
      </c>
      <c r="DP130" s="411" t="str">
        <f t="shared" ca="1" si="505"/>
        <v>-</v>
      </c>
      <c r="DQ130" s="411" t="b">
        <f t="shared" ca="1" si="506"/>
        <v>0</v>
      </c>
      <c r="DR130" s="411" t="str">
        <f t="shared" ca="1" si="507"/>
        <v>-</v>
      </c>
      <c r="DS130" s="411" t="str">
        <f t="shared" ca="1" si="507"/>
        <v>-</v>
      </c>
      <c r="DT130" s="411" t="str">
        <f t="shared" ca="1" si="507"/>
        <v>-</v>
      </c>
      <c r="DU130" s="411" t="str">
        <f t="shared" ca="1" si="507"/>
        <v>-</v>
      </c>
      <c r="DV130" s="411">
        <f t="shared" ca="1" si="507"/>
        <v>500</v>
      </c>
      <c r="DW130" s="411">
        <f t="shared" ca="1" si="507"/>
        <v>500</v>
      </c>
      <c r="DX130" s="411" t="str">
        <f t="shared" ca="1" si="507"/>
        <v>-</v>
      </c>
      <c r="DY130" s="411" t="str">
        <f t="shared" ca="1" si="507"/>
        <v>-</v>
      </c>
      <c r="DZ130" s="411" t="str">
        <f t="shared" ca="1" si="507"/>
        <v>-</v>
      </c>
      <c r="EA130" s="411" t="str">
        <f t="shared" ca="1" si="507"/>
        <v>-</v>
      </c>
      <c r="EB130" s="411" t="str">
        <f t="shared" ca="1" si="507"/>
        <v>-</v>
      </c>
      <c r="EC130" s="535" cm="1">
        <f t="array" aca="1" ref="EC130" ca="1">INDEX(EC$13:EC129,$B130+1,1)</f>
        <v>0</v>
      </c>
      <c r="ED130" s="535" cm="1">
        <f t="array" aca="1" ref="ED130" ca="1">INDEX(ED$13:ED129,$B130+1,1)</f>
        <v>999999</v>
      </c>
      <c r="EE130" s="535" cm="1">
        <f t="array" aca="1" ref="EE130" ca="1">INDEX(EE$13:EE129,$B130+1,1)</f>
        <v>999999</v>
      </c>
      <c r="EF130" s="535" cm="1">
        <f t="array" aca="1" ref="EF130" ca="1">INDEX(EF$13:EF129,$B130+1,1)</f>
        <v>999999</v>
      </c>
      <c r="EG130" s="535" cm="1">
        <f t="array" aca="1" ref="EG130" ca="1">INDEX(EG$13:EG129,$B130+1,1)</f>
        <v>999999</v>
      </c>
      <c r="EH130" s="535" cm="1">
        <f t="array" aca="1" ref="EH130" ca="1">INDEX(EH$13:EH129,$B130+1,1)</f>
        <v>999999</v>
      </c>
      <c r="EI130" s="535" cm="1">
        <f t="array" aca="1" ref="EI130" ca="1">INDEX(EI$13:EI129,$B130+1,1)</f>
        <v>999999</v>
      </c>
      <c r="EJ130" s="535" cm="1">
        <f t="array" aca="1" ref="EJ130" ca="1">INDEX(EJ$13:EJ129,$B130+1,1)</f>
        <v>999999</v>
      </c>
      <c r="EK130" s="535" cm="1">
        <f t="array" aca="1" ref="EK130" ca="1">INDEX(EK$13:EK129,$B130+1,1)</f>
        <v>999999</v>
      </c>
      <c r="EL130" s="535" cm="1">
        <f t="array" aca="1" ref="EL130" ca="1">INDEX(EL$13:EL129,$B130+1,1)</f>
        <v>999999</v>
      </c>
      <c r="EM130" s="535" cm="1">
        <f t="array" aca="1" ref="EM130" ca="1">INDEX(EM$13:EM129,$B130+1,1)</f>
        <v>999999</v>
      </c>
      <c r="EN130" s="535" cm="1">
        <f t="array" aca="1" ref="EN130" ca="1">INDEX(EN$13:EN129,$B130+1,1)</f>
        <v>999999</v>
      </c>
      <c r="EO130" s="535" cm="1">
        <f t="array" aca="1" ref="EO130" ca="1">INDEX(EO$13:EO129,$B130+1,1)</f>
        <v>999999</v>
      </c>
      <c r="EP130" s="782">
        <f t="shared" ca="1" si="508"/>
        <v>0</v>
      </c>
      <c r="EQ130" s="782">
        <f t="shared" ca="1" si="508"/>
        <v>0</v>
      </c>
      <c r="ER130" s="782">
        <f t="shared" ca="1" si="508"/>
        <v>999999</v>
      </c>
      <c r="ES130" s="800" t="str">
        <f t="shared" ca="1" si="609"/>
        <v>-</v>
      </c>
      <c r="ET130" s="800" t="str">
        <f t="shared" ca="1" si="509"/>
        <v>-</v>
      </c>
      <c r="EU130" s="801" t="str">
        <f t="shared" ca="1" si="510"/>
        <v>-</v>
      </c>
      <c r="EV130" s="802" t="str">
        <f t="shared" ca="1" si="610"/>
        <v>-</v>
      </c>
      <c r="EW130" s="781">
        <f t="shared" ca="1" si="511"/>
        <v>999999</v>
      </c>
      <c r="EX130" s="779">
        <f t="shared" ca="1" si="611"/>
        <v>999999</v>
      </c>
      <c r="EY130" s="780">
        <f t="shared" ca="1" si="612"/>
        <v>999999</v>
      </c>
      <c r="EZ130" s="545" cm="1">
        <f t="array" aca="1" ref="EZ130" ca="1">INDEX(i.ELMated,$AB130+1,1)</f>
        <v>0</v>
      </c>
      <c r="FA130" s="630" cm="1">
        <f t="array" aca="1" ref="FA130" ca="1">INDEX(i.ELMatedEst,$AA130+1,$T130)</f>
        <v>0</v>
      </c>
      <c r="FB130" s="535" t="str" cm="1">
        <f t="array" aca="1" ref="FB130" ca="1">INDEX(FB$13:FB129,$B130+1,1)</f>
        <v>-</v>
      </c>
      <c r="FC130" s="535" t="str" cm="1">
        <f t="array" aca="1" ref="FC130" ca="1">INDEX(FC$13:FC129,$B130+1,1)</f>
        <v>-</v>
      </c>
      <c r="FD130" s="664">
        <f t="shared" ca="1" si="512"/>
        <v>0</v>
      </c>
      <c r="FE130" s="666">
        <f t="shared" ca="1" si="513"/>
        <v>5.0000000000000001E-3</v>
      </c>
      <c r="FF130" s="191">
        <f t="shared" ca="1" si="613"/>
        <v>0.95</v>
      </c>
      <c r="FG130" s="667">
        <f t="shared" ca="1" si="514"/>
        <v>0.12</v>
      </c>
      <c r="FH130" s="667">
        <f ca="1">INDEX(CHOOSE($N130,DataAutumn!i.EL_PropnSold,DataWinter!i.EL_PropnSold,DataSpring!i.EL_PropnSold),$AI130,$T130)*INDEX(i.ELMatedEst,$AB130+1,$T130)*i.dAdultRR_ELPropSold
+INDEX(i.dryman,($AJ130-1)*4+$AI130,FH$7)</f>
        <v>0</v>
      </c>
      <c r="FI130" s="667">
        <f ca="1">INDEX(CHOOSE($N130,DataAutumn!i.EL_PropnSold,DataWinter!i.EL_PropnSold,DataSpring!i.EL_PropnSold),$AI130,$T130)*INDEX(i.ELMatedEst,$AB130+1,$T130)*i.dAdultRR_ELPropSold
+INDEX(i.dryman,($AJ130-1)*4+$AI130,FI$7)</f>
        <v>3.125E-2</v>
      </c>
      <c r="FJ130" s="667">
        <f ca="1">INDEX(CHOOSE($N130,DataAutumn!i.EL_PropnSold,DataWinter!i.EL_PropnSold,DataSpring!i.EL_PropnSold),$AI130,$T130)*INDEX(i.ELMatedEst,$AB130+1,$T130)*i.dAdultRR_ELPropSold
+INDEX(i.dryman,($AJ130-1)*4+$AI130,FJ$7)</f>
        <v>3.125E-2</v>
      </c>
      <c r="FK130" s="667">
        <f ca="1">INDEX(CHOOSE($N130,DataAutumn!i.EL_PropnSold,DataWinter!i.EL_PropnSold,DataSpring!i.EL_PropnSold),$AI130,$T130)*INDEX(i.ELMatedEst,$AB130+1,$T130)*i.dAdultRR_ELPropSold
+INDEX(i.dryman,($AJ130-1)*4+$AI130,FK$7)</f>
        <v>3.125E-2</v>
      </c>
      <c r="FL130" s="668">
        <f ca="1">INDEX(CHOOSE($N130,DataAutumn!i.EL_PropnSold,DataWinter!i.EL_PropnSold,DataSpring!i.EL_PropnSold),$AI130,$T130)*INDEX(i.ELMatedEst,$AB130+1,$T130)*i.dAdultLSurv_ELPropSold</f>
        <v>0</v>
      </c>
      <c r="FM130" s="666" t="b">
        <f t="shared" ca="1" si="515"/>
        <v>0</v>
      </c>
      <c r="FN130" s="666" t="b">
        <f t="shared" ca="1" si="515"/>
        <v>0</v>
      </c>
      <c r="FO130" s="716" t="b">
        <f t="shared" ca="1" si="516"/>
        <v>1</v>
      </c>
      <c r="FP130" s="666" t="b">
        <f t="shared" ca="1" si="515"/>
        <v>0</v>
      </c>
      <c r="FQ130" s="668">
        <f t="shared" ca="1" si="517"/>
        <v>1</v>
      </c>
      <c r="FR130" s="669">
        <f t="shared" ca="1" si="518"/>
        <v>0</v>
      </c>
      <c r="FS130" s="670" t="b">
        <f t="shared" ca="1" si="519"/>
        <v>0</v>
      </c>
      <c r="FT130" s="665" t="b">
        <f t="shared" ca="1" si="520"/>
        <v>0</v>
      </c>
      <c r="FU130" s="411" t="b">
        <f t="shared" ca="1" si="520"/>
        <v>0</v>
      </c>
      <c r="FV130" s="411" t="b">
        <f t="shared" ca="1" si="520"/>
        <v>1</v>
      </c>
      <c r="FW130" s="87">
        <f t="shared" ca="1" si="521"/>
        <v>2</v>
      </c>
      <c r="FX130" s="87">
        <f t="shared" ca="1" si="521"/>
        <v>2</v>
      </c>
      <c r="FY130" s="411">
        <f t="shared" ca="1" si="522"/>
        <v>1</v>
      </c>
      <c r="FZ130" s="411">
        <f t="shared" ca="1" si="523"/>
        <v>1</v>
      </c>
      <c r="GA130" s="411">
        <f t="shared" ca="1" si="523"/>
        <v>1</v>
      </c>
      <c r="GB130" s="411">
        <f t="shared" ca="1" si="524"/>
        <v>1</v>
      </c>
      <c r="GC130" s="411">
        <f t="shared" ca="1" si="525"/>
        <v>0.35</v>
      </c>
      <c r="GD130" s="411" t="b">
        <f t="shared" ca="1" si="525"/>
        <v>1</v>
      </c>
      <c r="GE130" s="411" t="b">
        <f t="shared" ca="1" si="525"/>
        <v>0</v>
      </c>
      <c r="GF130" s="411" t="b">
        <f t="shared" ca="1" si="525"/>
        <v>0</v>
      </c>
      <c r="GG130" s="411" t="b">
        <f t="shared" ca="1" si="525"/>
        <v>0</v>
      </c>
      <c r="GH130" s="87">
        <f t="shared" ca="1" si="526"/>
        <v>1</v>
      </c>
      <c r="GI130" s="87">
        <f t="shared" ca="1" si="526"/>
        <v>1</v>
      </c>
      <c r="GJ130" s="87">
        <f t="shared" ca="1" si="526"/>
        <v>1</v>
      </c>
      <c r="GK130" s="87">
        <f t="shared" ca="1" si="526"/>
        <v>1</v>
      </c>
      <c r="GL130" s="87">
        <f t="shared" ca="1" si="526"/>
        <v>1</v>
      </c>
      <c r="GM130" s="87">
        <f t="shared" ca="1" si="526"/>
        <v>1</v>
      </c>
      <c r="GN130" s="87">
        <f t="shared" ca="1" si="526"/>
        <v>1</v>
      </c>
      <c r="GO130" s="87">
        <f t="shared" ca="1" si="526"/>
        <v>1</v>
      </c>
      <c r="GP130" s="535" cm="1">
        <f t="array" aca="1" ref="GP130" ca="1">INDEX(GP$13:GP129,$B130+1,1)</f>
        <v>0</v>
      </c>
      <c r="GQ130" s="535" cm="1">
        <f t="array" aca="1" ref="GQ130" ca="1">INDEX(GQ$13:GQ129,$B130+1,1)</f>
        <v>0</v>
      </c>
      <c r="GR130" s="535" cm="1">
        <f t="array" aca="1" ref="GR130" ca="1">INDEX(GR$13:GR129,$B130+1,1)</f>
        <v>0</v>
      </c>
      <c r="GS130" s="535" cm="1">
        <f t="array" aca="1" ref="GS130" ca="1">INDEX(GS$13:GS129,$B130+1,1)</f>
        <v>0</v>
      </c>
      <c r="GT130" s="411" cm="1">
        <f t="array" aca="1" ref="GT130" ca="1">INDEX(i.dse_type,1,$L130)</f>
        <v>0</v>
      </c>
      <c r="GU130" s="535" t="str" cm="1">
        <f t="array" aca="1" ref="GU130" ca="1">INDEX(GU$13:GU129,$B130+1,1)</f>
        <v>-</v>
      </c>
      <c r="GV130" s="535" t="str" cm="1">
        <f t="array" aca="1" ref="GV130" ca="1">INDEX(GV$13:GV129,$B130+1,1)</f>
        <v>-</v>
      </c>
      <c r="GW130" s="535" t="str" cm="1">
        <f t="array" aca="1" ref="GW130" ca="1">INDEX(GW$13:GW129,$B130+1,1)</f>
        <v>-</v>
      </c>
      <c r="GX130" s="18"/>
      <c r="GY130" s="535" t="str" cm="1">
        <f t="array" aca="1" ref="GY130" ca="1">INDEX(GY$13:GY129,$B130+1,1)</f>
        <v>-</v>
      </c>
      <c r="GZ130" s="535" t="str" cm="1">
        <f t="array" aca="1" ref="GZ130" ca="1">INDEX(GZ$13:GZ129,$B130+1,1)</f>
        <v>-</v>
      </c>
      <c r="HA130" s="535" t="str" cm="1">
        <f t="array" aca="1" ref="HA130" ca="1">INDEX(HA$13:HA129,$B130+1,1)</f>
        <v>-</v>
      </c>
      <c r="HB130" s="411" t="str">
        <f t="shared" si="527"/>
        <v>-</v>
      </c>
      <c r="HC130" s="535" t="str" cm="1">
        <f t="array" aca="1" ref="HC130" ca="1">INDEX(HC$13:HC129,$B130+1,1)</f>
        <v>-</v>
      </c>
      <c r="HD130" s="535" cm="1">
        <f t="array" aca="1" ref="HD130" ca="1">INDEX(HD$13:HD129,$B130+1,1)</f>
        <v>1</v>
      </c>
      <c r="HE130" s="535" cm="1">
        <f t="array" aca="1" ref="HE130" ca="1">INDEX(HE$13:HE129,$B130+1,1)</f>
        <v>1</v>
      </c>
      <c r="HF130" s="535" t="str" cm="1">
        <f t="array" aca="1" ref="HF130" ca="1">INDEX(HF$13:HF129,$B130+1,1)</f>
        <v>-</v>
      </c>
      <c r="HG130" s="535" t="str" cm="1">
        <f t="array" aca="1" ref="HG130" ca="1">INDEX(HG$13:HG129,$B130+1,1)</f>
        <v>-</v>
      </c>
      <c r="HH130" s="535" t="str" cm="1">
        <f t="array" aca="1" ref="HH130" ca="1">INDEX(HH$13:HH129,$B130+1,1)</f>
        <v>-</v>
      </c>
      <c r="HI130" s="535" t="str" cm="1">
        <f t="array" aca="1" ref="HI130" ca="1">INDEX(HI$13:HI129,$B130+1,1)</f>
        <v>-</v>
      </c>
      <c r="HJ130" s="535" t="str" cm="1">
        <f t="array" aca="1" ref="HJ130" ca="1">INDEX(HJ$13:HJ129,$B130+1,1)</f>
        <v>-</v>
      </c>
      <c r="HK130" s="535" t="str" cm="1">
        <f t="array" aca="1" ref="HK130" ca="1">INDEX(HK$13:HK129,$B130+1,1)</f>
        <v>-</v>
      </c>
      <c r="HL130" s="535" t="str" cm="1">
        <f t="array" aca="1" ref="HL130" ca="1">INDEX(HL$13:HL129,$B130+1,1)</f>
        <v>-</v>
      </c>
      <c r="HM130" s="535" t="str" cm="1">
        <f t="array" aca="1" ref="HM130" ca="1">INDEX(HM$13:HM129,$B130+1,1)</f>
        <v>-</v>
      </c>
      <c r="HN130" s="535" t="str" cm="1">
        <f t="array" aca="1" ref="HN130" ca="1">INDEX(HN$13:HN129,$B130+1,1)</f>
        <v>-</v>
      </c>
      <c r="HO130" s="535" t="str" cm="1">
        <f t="array" aca="1" ref="HO130" ca="1">INDEX(HO$13:HO129,$B130+1,1)</f>
        <v>-</v>
      </c>
      <c r="HP130" s="535" t="str" cm="1">
        <f t="array" aca="1" ref="HP130" ca="1">INDEX(HP$13:HP129,$B130+1,1)</f>
        <v>-</v>
      </c>
      <c r="HQ130" s="535" t="str" cm="1">
        <f t="array" aca="1" ref="HQ130" ca="1">INDEX(HQ$13:HQ129,$B130+1,1)</f>
        <v>-</v>
      </c>
      <c r="HR130" s="535" t="str" cm="1">
        <f t="array" aca="1" ref="HR130" ca="1">INDEX(HR$13:HR129,$B130+1,1)</f>
        <v>-</v>
      </c>
      <c r="HS130" s="535" t="str" cm="1">
        <f t="array" aca="1" ref="HS130" ca="1">INDEX(HS$13:HS129,$B130+1,1)</f>
        <v>-</v>
      </c>
      <c r="HT130" s="535" t="str" cm="1">
        <f t="array" aca="1" ref="HT130" ca="1">INDEX(HT$13:HT129,$B130+1,1)</f>
        <v>-</v>
      </c>
      <c r="HU130" s="535" t="str" cm="1">
        <f t="array" aca="1" ref="HU130" ca="1">INDEX(HU$13:HU129,$B130+1,1)</f>
        <v>-</v>
      </c>
      <c r="HV130" s="535" t="str" cm="1">
        <f t="array" aca="1" ref="HV130" ca="1">INDEX(HV$13:HV129,$B130+1,1)</f>
        <v>-</v>
      </c>
      <c r="HW130" s="535" t="str" cm="1">
        <f t="array" aca="1" ref="HW130" ca="1">INDEX(HW$13:HW129,$B130+1,1)</f>
        <v>-</v>
      </c>
      <c r="HX130" s="535" t="str" cm="1">
        <f t="array" aca="1" ref="HX130" ca="1">INDEX(HX$13:HX129,$B130+1,1)</f>
        <v>-</v>
      </c>
      <c r="HY130" s="535" t="str" cm="1">
        <f t="array" aca="1" ref="HY130" ca="1">INDEX(HY$13:HY129,$B130+1,1)</f>
        <v>-</v>
      </c>
      <c r="HZ130" s="535" t="str" cm="1">
        <f t="array" aca="1" ref="HZ130" ca="1">INDEX(HZ$13:HZ129,$B130+1,1)</f>
        <v>-</v>
      </c>
      <c r="IA130" s="411">
        <f t="shared" si="528"/>
        <v>0</v>
      </c>
      <c r="IB130" s="535" t="str" cm="1">
        <f t="array" aca="1" ref="IB130" ca="1">INDEX(IB$13:IB129,$B130+1,1)</f>
        <v>-</v>
      </c>
      <c r="IC130" s="535" cm="1">
        <f t="array" aca="1" ref="IC130" ca="1">INDEX(IC$13:IC129,$B130+1,1)</f>
        <v>1</v>
      </c>
      <c r="ID130" s="535" cm="1">
        <f t="array" aca="1" ref="ID130" ca="1">INDEX(ID$13:ID129,$B130+1,1)</f>
        <v>0</v>
      </c>
      <c r="IE130" s="411">
        <f t="shared" si="529"/>
        <v>0</v>
      </c>
      <c r="IF130" s="535" cm="1">
        <f t="array" aca="1" ref="IF130" ca="1">INDEX(IF$13:IF129,$B130+1,1)</f>
        <v>0</v>
      </c>
      <c r="IG130" s="411">
        <f t="shared" si="530"/>
        <v>0</v>
      </c>
      <c r="IH130" s="411">
        <f t="shared" si="530"/>
        <v>0</v>
      </c>
      <c r="II130" s="411">
        <f t="shared" si="530"/>
        <v>0</v>
      </c>
      <c r="IJ130" s="411">
        <f t="shared" si="530"/>
        <v>0</v>
      </c>
      <c r="IK130" s="411">
        <f t="shared" si="530"/>
        <v>1</v>
      </c>
      <c r="IL130" s="411">
        <f t="shared" si="530"/>
        <v>0</v>
      </c>
      <c r="IM130" s="535" cm="1">
        <f t="array" aca="1" ref="IM130" ca="1">INDEX(IM$13:IM129,$B130+1,1)</f>
        <v>0</v>
      </c>
      <c r="IN130" s="535" cm="1">
        <f t="array" aca="1" ref="IN130" ca="1">INDEX(IN$13:IN129,$B130+1,1)</f>
        <v>0</v>
      </c>
      <c r="IO130" s="535" cm="1">
        <f t="array" aca="1" ref="IO130" ca="1">INDEX(IO$13:IO129,$B130+1,1)</f>
        <v>0</v>
      </c>
      <c r="IP130" s="535" cm="1">
        <f t="array" aca="1" ref="IP130" ca="1">INDEX(IP$13:IP129,$B130+1,1)</f>
        <v>0</v>
      </c>
      <c r="IQ130" s="18"/>
      <c r="IR130" s="535" t="str" cm="1">
        <f t="array" aca="1" ref="IR130" ca="1">INDEX(IR$13:IR129,$B130+1,1)</f>
        <v>-</v>
      </c>
      <c r="IS130" s="535" t="str" cm="1">
        <f t="array" aca="1" ref="IS130" ca="1">INDEX(IS$13:IS129,$B130+1,1)</f>
        <v>-</v>
      </c>
      <c r="IT130" s="535" t="str" cm="1">
        <f t="array" aca="1" ref="IT130" ca="1">INDEX(IT$13:IT129,$B130+1,1)</f>
        <v>-</v>
      </c>
      <c r="IU130" s="535" t="str" cm="1">
        <f t="array" aca="1" ref="IU130" ca="1">INDEX(IU$13:IU129,$B130+1,1)</f>
        <v>-</v>
      </c>
      <c r="IV130" s="535" t="str" cm="1">
        <f t="array" aca="1" ref="IV130" ca="1">INDEX(IV$13:IV129,$B130+1,1)</f>
        <v>-</v>
      </c>
      <c r="IW130" s="535" t="str" cm="1">
        <f t="array" aca="1" ref="IW130" ca="1">INDEX(IW$13:IW129,$B130+1,1)</f>
        <v>-</v>
      </c>
      <c r="IX130" s="535" t="str" cm="1">
        <f t="array" aca="1" ref="IX130" ca="1">INDEX(IX$13:IX129,$B130+1,1)</f>
        <v>-</v>
      </c>
      <c r="IY130" s="535" t="str" cm="1">
        <f t="array" aca="1" ref="IY130" ca="1">INDEX(IY$13:IY129,$B130+1,1)</f>
        <v>-</v>
      </c>
      <c r="IZ130" s="535" t="str" cm="1">
        <f t="array" aca="1" ref="IZ130" ca="1">INDEX(IZ$13:IZ129,$B130+1,1)</f>
        <v>-</v>
      </c>
      <c r="JA130" s="535" t="str" cm="1">
        <f t="array" aca="1" ref="JA130" ca="1">INDEX(JA$13:JA129,$B130+1,1)</f>
        <v>-</v>
      </c>
      <c r="JB130" s="535" t="str" cm="1">
        <f t="array" aca="1" ref="JB130" ca="1">INDEX(JB$13:JB129,$B130+1,1)</f>
        <v>-</v>
      </c>
      <c r="JC130" s="535" t="str" cm="1">
        <f t="array" aca="1" ref="JC130" ca="1">INDEX(JC$13:JC129,$B130+1,1)</f>
        <v>-</v>
      </c>
      <c r="JD130" s="535" t="str" cm="1">
        <f t="array" aca="1" ref="JD130" ca="1">INDEX(JD$13:JD129,$B130+1,1)</f>
        <v>-</v>
      </c>
      <c r="JE130" s="535" t="str" cm="1">
        <f t="array" aca="1" ref="JE130" ca="1">INDEX(JE$13:JE129,$B130+1,1)</f>
        <v>-</v>
      </c>
      <c r="JF130" s="535" t="str" cm="1">
        <f t="array" aca="1" ref="JF130" ca="1">INDEX(JF$13:JF129,$B130+1,1)</f>
        <v>-</v>
      </c>
      <c r="JG130" s="535" t="str" cm="1">
        <f t="array" aca="1" ref="JG130" ca="1">INDEX(JG$13:JG129,$B130+1,1)</f>
        <v>-</v>
      </c>
      <c r="JH130" s="535" cm="1">
        <f t="array" aca="1" ref="JH130" ca="1">INDEX(JH$13:JH129,$B130+1,1)</f>
        <v>0</v>
      </c>
      <c r="JI130" s="535" cm="1">
        <f t="array" aca="1" ref="JI130" ca="1">INDEX(JI$13:JI129,$B130+1,1)</f>
        <v>0</v>
      </c>
      <c r="JJ130" s="545" cm="1">
        <f t="array" aca="1" ref="JJ130" ca="1">IF(AND($N130=JJ$10,$AS130&lt;&gt;0),INDEX(i.LTWFeedLevels,$AS130,12),0)</f>
        <v>0</v>
      </c>
      <c r="JK130" s="630" cm="1">
        <f t="array" aca="1" ref="JK130" ca="1">IF(AND($N130=JK$10,$AT130&lt;&gt;0),INDEX(i.LTWFeedLevels,$AT130,12),0)</f>
        <v>0</v>
      </c>
      <c r="JL130" s="457">
        <f t="shared" ca="1" si="614"/>
        <v>0</v>
      </c>
      <c r="JM130" s="457">
        <f t="shared" ca="1" si="531"/>
        <v>0</v>
      </c>
      <c r="JN130" s="457">
        <f t="shared" ca="1" si="532"/>
        <v>0</v>
      </c>
      <c r="JO130" s="545" cm="1">
        <f t="array" aca="1" ref="JO130" ca="1">IF(AND($N130=JO$10,$AS130&lt;&gt;0),INDEX(i.LTWFeedLevels,$AS130,12),0)</f>
        <v>0</v>
      </c>
      <c r="JP130" s="630" cm="1">
        <f t="array" aca="1" ref="JP130" ca="1">IF(AND($N130=JP$10,$AT130&lt;&gt;0),INDEX(i.LTWFeedLevels,$AT130,12),0)</f>
        <v>0</v>
      </c>
      <c r="JQ130" s="457">
        <f t="shared" ca="1" si="533"/>
        <v>0</v>
      </c>
      <c r="JR130" s="457">
        <f t="shared" ca="1" si="534"/>
        <v>0</v>
      </c>
      <c r="JS130" s="457">
        <f t="shared" ca="1" si="535"/>
        <v>0</v>
      </c>
      <c r="JT130" s="545" cm="1">
        <f t="array" aca="1" ref="JT130" ca="1">IF(AND($N130=JT$10,$AS130&lt;&gt;0),INDEX(i.LTWFeedLevels,$AS130,12),0)</f>
        <v>0</v>
      </c>
      <c r="JU130" s="630" cm="1">
        <f t="array" aca="1" ref="JU130" ca="1">IF(AND($N130=JU$10,$AT130&lt;&gt;0),INDEX(i.LTWFeedLevels,$AT130,12),0)</f>
        <v>0</v>
      </c>
      <c r="JV130" s="457">
        <f t="shared" ca="1" si="536"/>
        <v>0</v>
      </c>
      <c r="JW130" s="457">
        <f t="shared" ca="1" si="537"/>
        <v>0</v>
      </c>
      <c r="JX130" s="457">
        <f t="shared" ca="1" si="538"/>
        <v>0</v>
      </c>
      <c r="JY130" s="189">
        <f t="shared" ca="1" si="539"/>
        <v>0</v>
      </c>
      <c r="JZ130" s="189">
        <f t="shared" ca="1" si="539"/>
        <v>0</v>
      </c>
      <c r="KA130" s="189">
        <f t="shared" ca="1" si="539"/>
        <v>0</v>
      </c>
      <c r="KB130" s="189">
        <f t="shared" ca="1" si="539"/>
        <v>0</v>
      </c>
      <c r="KC130" s="189">
        <f t="shared" ca="1" si="539"/>
        <v>0</v>
      </c>
      <c r="KD130" s="189">
        <f t="shared" ca="1" si="539"/>
        <v>0</v>
      </c>
      <c r="KE130" s="189">
        <f t="shared" ca="1" si="539"/>
        <v>0</v>
      </c>
      <c r="KF130" s="189">
        <f t="shared" ca="1" si="539"/>
        <v>0</v>
      </c>
      <c r="KG130" s="189">
        <f t="shared" ca="1" si="539"/>
        <v>0</v>
      </c>
      <c r="KH130" s="189">
        <f t="shared" ca="1" si="539"/>
        <v>0</v>
      </c>
      <c r="KI130" s="189">
        <f t="shared" ca="1" si="540"/>
        <v>0</v>
      </c>
      <c r="KJ130" s="189">
        <f t="shared" ca="1" si="540"/>
        <v>0</v>
      </c>
      <c r="KK130" s="189">
        <f t="shared" ca="1" si="540"/>
        <v>0</v>
      </c>
      <c r="KL130" s="189">
        <f t="shared" ca="1" si="540"/>
        <v>0</v>
      </c>
      <c r="KM130" s="189">
        <f t="shared" ca="1" si="540"/>
        <v>0</v>
      </c>
      <c r="KN130" s="189">
        <f t="shared" ca="1" si="540"/>
        <v>0</v>
      </c>
      <c r="KO130" s="189">
        <f t="shared" ca="1" si="540"/>
        <v>0</v>
      </c>
      <c r="KP130" s="189">
        <f t="shared" ca="1" si="540"/>
        <v>0</v>
      </c>
      <c r="KQ130" s="189">
        <f t="shared" ca="1" si="540"/>
        <v>0</v>
      </c>
      <c r="KR130" s="189">
        <f t="shared" ca="1" si="540"/>
        <v>0</v>
      </c>
      <c r="KS130" s="189">
        <f t="shared" ca="1" si="541"/>
        <v>0</v>
      </c>
      <c r="KT130" s="189">
        <f t="shared" ca="1" si="541"/>
        <v>0</v>
      </c>
      <c r="KU130" s="189">
        <f t="shared" ca="1" si="541"/>
        <v>0</v>
      </c>
      <c r="KV130" s="189">
        <f t="shared" ca="1" si="541"/>
        <v>0</v>
      </c>
      <c r="KW130" s="189">
        <f t="shared" ca="1" si="541"/>
        <v>0</v>
      </c>
      <c r="KX130" s="189">
        <f t="shared" ca="1" si="541"/>
        <v>0</v>
      </c>
      <c r="KY130" s="189">
        <f t="shared" ca="1" si="541"/>
        <v>0</v>
      </c>
      <c r="KZ130" s="189">
        <f t="shared" ca="1" si="541"/>
        <v>0</v>
      </c>
      <c r="LA130" s="189">
        <f t="shared" ca="1" si="541"/>
        <v>0</v>
      </c>
      <c r="LB130" s="189">
        <f t="shared" ca="1" si="541"/>
        <v>0</v>
      </c>
      <c r="LC130" s="189">
        <f t="shared" ca="1" si="542"/>
        <v>0</v>
      </c>
      <c r="LD130" s="189">
        <f t="shared" ca="1" si="542"/>
        <v>0</v>
      </c>
      <c r="LE130" s="189">
        <f t="shared" ca="1" si="542"/>
        <v>0</v>
      </c>
      <c r="LF130" s="189">
        <f t="shared" ca="1" si="542"/>
        <v>0</v>
      </c>
      <c r="LG130" s="189">
        <f t="shared" ca="1" si="542"/>
        <v>0</v>
      </c>
      <c r="LH130" s="189">
        <f t="shared" ca="1" si="542"/>
        <v>0</v>
      </c>
      <c r="LI130" s="189">
        <f t="shared" ca="1" si="542"/>
        <v>0</v>
      </c>
      <c r="LJ130" s="189">
        <f t="shared" ca="1" si="542"/>
        <v>0</v>
      </c>
      <c r="LK130" s="189">
        <f t="shared" ca="1" si="542"/>
        <v>0</v>
      </c>
      <c r="LL130" s="189">
        <f t="shared" ca="1" si="542"/>
        <v>0</v>
      </c>
      <c r="LM130" s="189">
        <f t="shared" ca="1" si="543"/>
        <v>0</v>
      </c>
      <c r="LN130" s="189">
        <f t="shared" ca="1" si="543"/>
        <v>0</v>
      </c>
      <c r="LO130" s="189">
        <f t="shared" ca="1" si="543"/>
        <v>0</v>
      </c>
      <c r="LP130" s="189">
        <f t="shared" ca="1" si="543"/>
        <v>0</v>
      </c>
      <c r="LQ130" s="189">
        <f t="shared" ca="1" si="543"/>
        <v>0</v>
      </c>
      <c r="LR130" s="189">
        <f t="shared" ca="1" si="543"/>
        <v>0</v>
      </c>
      <c r="LS130" s="189">
        <f t="shared" ca="1" si="543"/>
        <v>0</v>
      </c>
      <c r="LT130" s="189">
        <f t="shared" ca="1" si="543"/>
        <v>0</v>
      </c>
      <c r="LU130" s="189">
        <f t="shared" ca="1" si="543"/>
        <v>0</v>
      </c>
      <c r="LV130" s="189">
        <f t="shared" ca="1" si="543"/>
        <v>0</v>
      </c>
      <c r="LW130" s="189">
        <f t="shared" ca="1" si="544"/>
        <v>0</v>
      </c>
      <c r="LX130" s="189">
        <f t="shared" ca="1" si="544"/>
        <v>0</v>
      </c>
      <c r="LY130" s="189">
        <f t="shared" ca="1" si="544"/>
        <v>0</v>
      </c>
      <c r="LZ130" s="189">
        <f t="shared" ca="1" si="544"/>
        <v>0</v>
      </c>
      <c r="MA130" s="189">
        <f t="shared" ca="1" si="544"/>
        <v>0</v>
      </c>
      <c r="MB130" s="189">
        <f t="shared" ca="1" si="544"/>
        <v>0</v>
      </c>
      <c r="MC130" s="189">
        <f t="shared" ca="1" si="544"/>
        <v>0</v>
      </c>
      <c r="MD130" s="189">
        <f t="shared" ca="1" si="544"/>
        <v>0</v>
      </c>
      <c r="ME130" s="189">
        <f t="shared" ca="1" si="544"/>
        <v>0</v>
      </c>
      <c r="MF130" s="189">
        <f t="shared" ca="1" si="544"/>
        <v>0</v>
      </c>
      <c r="MG130" s="189">
        <f t="shared" ca="1" si="545"/>
        <v>0</v>
      </c>
      <c r="MH130" s="189">
        <f t="shared" ca="1" si="545"/>
        <v>0</v>
      </c>
      <c r="MI130" s="189">
        <f t="shared" ca="1" si="545"/>
        <v>0</v>
      </c>
      <c r="MJ130" s="189">
        <f t="shared" ca="1" si="545"/>
        <v>0</v>
      </c>
      <c r="MK130" s="189">
        <f t="shared" ca="1" si="545"/>
        <v>0</v>
      </c>
      <c r="ML130" s="189">
        <f t="shared" ca="1" si="545"/>
        <v>0</v>
      </c>
      <c r="MM130" s="189">
        <f t="shared" ca="1" si="545"/>
        <v>0</v>
      </c>
      <c r="MN130" s="189">
        <f t="shared" ca="1" si="545"/>
        <v>0</v>
      </c>
      <c r="MO130" s="189">
        <f t="shared" ca="1" si="545"/>
        <v>0</v>
      </c>
      <c r="MP130" s="189">
        <f t="shared" ca="1" si="545"/>
        <v>0</v>
      </c>
      <c r="MQ130" s="189">
        <f t="shared" ca="1" si="545"/>
        <v>0</v>
      </c>
      <c r="MR130" s="189">
        <f t="shared" ca="1" si="545"/>
        <v>0</v>
      </c>
      <c r="MS130" s="557">
        <f t="shared" ca="1" si="546"/>
        <v>0</v>
      </c>
      <c r="MT130" s="557">
        <f t="shared" ca="1" si="546"/>
        <v>0</v>
      </c>
      <c r="MU130" s="557">
        <f t="shared" ca="1" si="546"/>
        <v>0</v>
      </c>
      <c r="MV130" s="557">
        <f t="shared" ca="1" si="546"/>
        <v>0</v>
      </c>
      <c r="MW130" s="557">
        <f t="shared" ca="1" si="546"/>
        <v>0</v>
      </c>
      <c r="MX130" s="557">
        <f t="shared" ca="1" si="546"/>
        <v>0</v>
      </c>
      <c r="MY130" s="557">
        <f t="shared" ca="1" si="546"/>
        <v>0</v>
      </c>
      <c r="MZ130" s="557">
        <f t="shared" ca="1" si="546"/>
        <v>0</v>
      </c>
      <c r="NA130" s="557">
        <f t="shared" ca="1" si="546"/>
        <v>0</v>
      </c>
      <c r="NB130" s="557">
        <f t="shared" ca="1" si="546"/>
        <v>0</v>
      </c>
      <c r="NC130" s="557">
        <f t="shared" ca="1" si="547"/>
        <v>0</v>
      </c>
      <c r="ND130" s="557">
        <f t="shared" ca="1" si="547"/>
        <v>0</v>
      </c>
      <c r="NE130" s="557">
        <f t="shared" ca="1" si="547"/>
        <v>0</v>
      </c>
      <c r="NF130" s="557">
        <f t="shared" ca="1" si="547"/>
        <v>0</v>
      </c>
      <c r="NG130" s="557">
        <f t="shared" ca="1" si="547"/>
        <v>0</v>
      </c>
      <c r="NH130" s="557">
        <f t="shared" ca="1" si="547"/>
        <v>0</v>
      </c>
      <c r="NI130" s="557">
        <f t="shared" ca="1" si="547"/>
        <v>0</v>
      </c>
      <c r="NJ130" s="557">
        <f t="shared" ca="1" si="547"/>
        <v>0</v>
      </c>
      <c r="NK130" s="557">
        <f t="shared" ca="1" si="547"/>
        <v>0</v>
      </c>
      <c r="NL130" s="557">
        <f t="shared" ca="1" si="547"/>
        <v>0</v>
      </c>
      <c r="NM130" s="557">
        <f t="shared" ca="1" si="548"/>
        <v>0</v>
      </c>
      <c r="NN130" s="557">
        <f t="shared" ca="1" si="548"/>
        <v>0</v>
      </c>
      <c r="NO130" s="557">
        <f t="shared" ca="1" si="548"/>
        <v>0</v>
      </c>
      <c r="NP130" s="557">
        <f t="shared" ca="1" si="548"/>
        <v>0</v>
      </c>
      <c r="NQ130" s="557">
        <f t="shared" ca="1" si="548"/>
        <v>0</v>
      </c>
      <c r="NR130" s="557">
        <f t="shared" ca="1" si="548"/>
        <v>0</v>
      </c>
      <c r="NS130" s="557">
        <f t="shared" ca="1" si="548"/>
        <v>0</v>
      </c>
      <c r="NT130" s="557">
        <f t="shared" ca="1" si="548"/>
        <v>0</v>
      </c>
      <c r="NU130" s="557">
        <f t="shared" ca="1" si="548"/>
        <v>0</v>
      </c>
      <c r="NV130" s="557">
        <f t="shared" ca="1" si="548"/>
        <v>0</v>
      </c>
      <c r="NW130" s="557">
        <f t="shared" ca="1" si="549"/>
        <v>0</v>
      </c>
      <c r="NX130" s="557">
        <f t="shared" ca="1" si="549"/>
        <v>0</v>
      </c>
      <c r="NY130" s="557">
        <f t="shared" ca="1" si="549"/>
        <v>0</v>
      </c>
      <c r="NZ130" s="557">
        <f t="shared" ca="1" si="549"/>
        <v>0</v>
      </c>
      <c r="OA130" s="557">
        <f t="shared" ca="1" si="549"/>
        <v>0</v>
      </c>
      <c r="OB130" s="557">
        <f t="shared" ca="1" si="549"/>
        <v>0</v>
      </c>
      <c r="OC130" s="557">
        <f t="shared" ca="1" si="549"/>
        <v>0</v>
      </c>
      <c r="OD130" s="557">
        <f t="shared" ca="1" si="549"/>
        <v>0</v>
      </c>
      <c r="OE130" s="557">
        <f t="shared" ca="1" si="549"/>
        <v>0</v>
      </c>
      <c r="OF130" s="557">
        <f t="shared" ca="1" si="549"/>
        <v>0</v>
      </c>
      <c r="OG130" s="557">
        <f t="shared" ca="1" si="550"/>
        <v>0</v>
      </c>
      <c r="OH130" s="557">
        <f t="shared" ca="1" si="550"/>
        <v>0</v>
      </c>
      <c r="OI130" s="557">
        <f t="shared" ca="1" si="550"/>
        <v>0</v>
      </c>
      <c r="OJ130" s="557">
        <f t="shared" ca="1" si="550"/>
        <v>0</v>
      </c>
      <c r="OK130" s="557">
        <f t="shared" ca="1" si="550"/>
        <v>0</v>
      </c>
      <c r="OL130" s="557">
        <f t="shared" ca="1" si="550"/>
        <v>0</v>
      </c>
      <c r="OM130" s="557">
        <f t="shared" ca="1" si="550"/>
        <v>0</v>
      </c>
      <c r="ON130" s="557">
        <f t="shared" ca="1" si="550"/>
        <v>0</v>
      </c>
      <c r="OO130" s="557">
        <f t="shared" ca="1" si="550"/>
        <v>0</v>
      </c>
      <c r="OP130" s="557">
        <f t="shared" ca="1" si="550"/>
        <v>0</v>
      </c>
      <c r="OQ130" s="557">
        <f t="shared" ca="1" si="551"/>
        <v>0</v>
      </c>
      <c r="OR130" s="557">
        <f t="shared" ca="1" si="551"/>
        <v>0</v>
      </c>
      <c r="OS130" s="557">
        <f t="shared" ca="1" si="551"/>
        <v>0</v>
      </c>
      <c r="OT130" s="557">
        <f t="shared" ca="1" si="551"/>
        <v>0</v>
      </c>
      <c r="OU130" s="557">
        <f t="shared" ca="1" si="551"/>
        <v>0</v>
      </c>
      <c r="OV130" s="557">
        <f t="shared" ca="1" si="551"/>
        <v>0</v>
      </c>
      <c r="OW130" s="557">
        <f t="shared" ca="1" si="551"/>
        <v>0</v>
      </c>
      <c r="OX130" s="557">
        <f t="shared" ca="1" si="551"/>
        <v>0</v>
      </c>
      <c r="OY130" s="557">
        <f t="shared" ca="1" si="551"/>
        <v>0</v>
      </c>
      <c r="OZ130" s="557">
        <f t="shared" ca="1" si="551"/>
        <v>0</v>
      </c>
      <c r="PA130" s="557">
        <f t="shared" ca="1" si="552"/>
        <v>0</v>
      </c>
      <c r="PB130" s="557">
        <f t="shared" ca="1" si="552"/>
        <v>0</v>
      </c>
      <c r="PC130" s="557">
        <f t="shared" ca="1" si="552"/>
        <v>0</v>
      </c>
      <c r="PD130" s="557">
        <f t="shared" ca="1" si="552"/>
        <v>0</v>
      </c>
      <c r="PE130" s="557">
        <f t="shared" ca="1" si="552"/>
        <v>0</v>
      </c>
      <c r="PF130" s="557">
        <f t="shared" ca="1" si="552"/>
        <v>0</v>
      </c>
      <c r="PG130" s="557">
        <f t="shared" ca="1" si="552"/>
        <v>0</v>
      </c>
      <c r="PH130" s="557">
        <f t="shared" ca="1" si="552"/>
        <v>0</v>
      </c>
      <c r="PI130" s="557">
        <f t="shared" ca="1" si="552"/>
        <v>0</v>
      </c>
      <c r="PJ130" s="557">
        <f t="shared" ca="1" si="552"/>
        <v>0</v>
      </c>
      <c r="PK130" s="557">
        <f t="shared" ca="1" si="553"/>
        <v>0</v>
      </c>
      <c r="PL130" s="557">
        <f t="shared" ca="1" si="553"/>
        <v>0</v>
      </c>
      <c r="PM130" s="557">
        <f t="shared" ca="1" si="553"/>
        <v>0</v>
      </c>
      <c r="PN130" s="557">
        <f t="shared" ca="1" si="553"/>
        <v>0</v>
      </c>
      <c r="PO130" s="557">
        <f t="shared" ca="1" si="553"/>
        <v>0</v>
      </c>
      <c r="PP130" s="557">
        <f t="shared" ca="1" si="553"/>
        <v>0</v>
      </c>
      <c r="PQ130" s="557">
        <f t="shared" ca="1" si="553"/>
        <v>0</v>
      </c>
      <c r="PR130" s="557">
        <f t="shared" ca="1" si="553"/>
        <v>0</v>
      </c>
      <c r="PS130" s="557">
        <f t="shared" ca="1" si="553"/>
        <v>0</v>
      </c>
      <c r="PT130" s="557">
        <f t="shared" ca="1" si="553"/>
        <v>0</v>
      </c>
      <c r="PU130" s="557">
        <f t="shared" ca="1" si="554"/>
        <v>0</v>
      </c>
      <c r="PV130" s="557">
        <f t="shared" ca="1" si="554"/>
        <v>0</v>
      </c>
      <c r="PW130" s="557">
        <f t="shared" ca="1" si="554"/>
        <v>0</v>
      </c>
      <c r="PX130" s="557">
        <f t="shared" ca="1" si="554"/>
        <v>0</v>
      </c>
      <c r="PY130" s="557">
        <f t="shared" ca="1" si="554"/>
        <v>0</v>
      </c>
      <c r="PZ130" s="557">
        <f t="shared" ca="1" si="554"/>
        <v>0</v>
      </c>
      <c r="QA130" s="557">
        <f t="shared" ca="1" si="554"/>
        <v>0</v>
      </c>
      <c r="QB130" s="557">
        <f t="shared" ca="1" si="554"/>
        <v>0</v>
      </c>
      <c r="QC130" s="557">
        <f t="shared" ca="1" si="554"/>
        <v>0</v>
      </c>
      <c r="QD130" s="557">
        <f t="shared" ca="1" si="554"/>
        <v>0</v>
      </c>
      <c r="QE130" s="557">
        <f t="shared" ca="1" si="555"/>
        <v>0</v>
      </c>
      <c r="QF130" s="557">
        <f t="shared" ca="1" si="555"/>
        <v>0</v>
      </c>
      <c r="QG130" s="557">
        <f t="shared" ca="1" si="555"/>
        <v>0</v>
      </c>
      <c r="QH130" s="557">
        <f t="shared" ca="1" si="555"/>
        <v>0</v>
      </c>
      <c r="QI130" s="557">
        <f t="shared" ca="1" si="555"/>
        <v>0</v>
      </c>
      <c r="QJ130" s="557">
        <f t="shared" ca="1" si="555"/>
        <v>0</v>
      </c>
      <c r="QK130" s="557">
        <f t="shared" ca="1" si="555"/>
        <v>0</v>
      </c>
      <c r="QL130" s="557">
        <f t="shared" ca="1" si="555"/>
        <v>0</v>
      </c>
      <c r="QM130" s="557">
        <f t="shared" ca="1" si="555"/>
        <v>0</v>
      </c>
      <c r="QN130" s="557">
        <f t="shared" ca="1" si="555"/>
        <v>0</v>
      </c>
      <c r="QO130" s="557">
        <f t="shared" ca="1" si="556"/>
        <v>0</v>
      </c>
      <c r="QP130" s="557">
        <f t="shared" ca="1" si="556"/>
        <v>0</v>
      </c>
      <c r="QQ130" s="557">
        <f t="shared" ca="1" si="556"/>
        <v>0</v>
      </c>
      <c r="QR130" s="557">
        <f t="shared" ca="1" si="556"/>
        <v>0</v>
      </c>
      <c r="QS130" s="557">
        <f t="shared" ca="1" si="556"/>
        <v>0</v>
      </c>
      <c r="QT130" s="557">
        <f t="shared" ca="1" si="556"/>
        <v>0</v>
      </c>
      <c r="QU130" s="557">
        <f t="shared" ca="1" si="556"/>
        <v>0</v>
      </c>
      <c r="QV130" s="557">
        <f t="shared" ca="1" si="556"/>
        <v>0</v>
      </c>
      <c r="QW130" s="557">
        <f t="shared" ca="1" si="556"/>
        <v>0</v>
      </c>
      <c r="QX130" s="557">
        <f t="shared" ca="1" si="556"/>
        <v>0</v>
      </c>
      <c r="QY130" s="557">
        <f t="shared" ca="1" si="557"/>
        <v>0</v>
      </c>
      <c r="QZ130" s="557">
        <f t="shared" ca="1" si="557"/>
        <v>0</v>
      </c>
      <c r="RA130" s="557">
        <f t="shared" ca="1" si="557"/>
        <v>0</v>
      </c>
      <c r="RB130" s="557">
        <f t="shared" ca="1" si="557"/>
        <v>0</v>
      </c>
      <c r="RC130" s="557">
        <f t="shared" ca="1" si="557"/>
        <v>0</v>
      </c>
      <c r="RD130" s="557">
        <f t="shared" ca="1" si="557"/>
        <v>0</v>
      </c>
      <c r="RE130" s="557">
        <f t="shared" ca="1" si="557"/>
        <v>0</v>
      </c>
      <c r="RF130" s="557">
        <f t="shared" ca="1" si="557"/>
        <v>0</v>
      </c>
      <c r="RG130" s="557">
        <f t="shared" ca="1" si="557"/>
        <v>0</v>
      </c>
      <c r="RH130" s="557">
        <f t="shared" ca="1" si="557"/>
        <v>0</v>
      </c>
      <c r="RI130" s="557">
        <f t="shared" ca="1" si="558"/>
        <v>0</v>
      </c>
      <c r="RJ130" s="557">
        <f t="shared" ca="1" si="558"/>
        <v>0</v>
      </c>
      <c r="RK130" s="557">
        <f t="shared" ca="1" si="558"/>
        <v>0</v>
      </c>
      <c r="RL130" s="557">
        <f t="shared" ca="1" si="558"/>
        <v>0</v>
      </c>
      <c r="RM130" s="557">
        <f t="shared" ca="1" si="558"/>
        <v>0</v>
      </c>
      <c r="RN130" s="557">
        <f t="shared" ca="1" si="558"/>
        <v>0</v>
      </c>
      <c r="RO130" s="557">
        <f t="shared" ca="1" si="558"/>
        <v>0</v>
      </c>
      <c r="RP130" s="557">
        <f t="shared" ca="1" si="558"/>
        <v>0</v>
      </c>
      <c r="RQ130" s="557">
        <f t="shared" ca="1" si="558"/>
        <v>0</v>
      </c>
      <c r="RR130" s="557">
        <f t="shared" ca="1" si="558"/>
        <v>0</v>
      </c>
      <c r="RS130" s="557">
        <f t="shared" ca="1" si="559"/>
        <v>0</v>
      </c>
      <c r="RT130" s="557">
        <f t="shared" ca="1" si="559"/>
        <v>0</v>
      </c>
      <c r="RU130" s="557">
        <f t="shared" ca="1" si="559"/>
        <v>0</v>
      </c>
      <c r="RV130" s="557">
        <f t="shared" ca="1" si="559"/>
        <v>0</v>
      </c>
      <c r="RW130" s="557">
        <f t="shared" ca="1" si="559"/>
        <v>0</v>
      </c>
      <c r="RX130" s="557">
        <f t="shared" ca="1" si="559"/>
        <v>0</v>
      </c>
      <c r="RY130" s="557">
        <f t="shared" ca="1" si="559"/>
        <v>0</v>
      </c>
      <c r="RZ130" s="557">
        <f t="shared" ca="1" si="559"/>
        <v>0</v>
      </c>
      <c r="SA130" s="557">
        <f t="shared" ca="1" si="559"/>
        <v>0</v>
      </c>
      <c r="SB130" s="557">
        <f t="shared" ca="1" si="559"/>
        <v>0</v>
      </c>
      <c r="SC130" s="557">
        <f t="shared" ca="1" si="560"/>
        <v>0</v>
      </c>
      <c r="SD130" s="557">
        <f t="shared" ca="1" si="560"/>
        <v>0</v>
      </c>
      <c r="SE130" s="557">
        <f t="shared" ca="1" si="560"/>
        <v>0</v>
      </c>
      <c r="SF130" s="557">
        <f t="shared" ca="1" si="560"/>
        <v>0</v>
      </c>
      <c r="SG130" s="557">
        <f t="shared" ca="1" si="560"/>
        <v>0</v>
      </c>
      <c r="SH130" s="557">
        <f t="shared" ca="1" si="560"/>
        <v>0</v>
      </c>
      <c r="SI130" s="557">
        <f t="shared" ca="1" si="560"/>
        <v>0</v>
      </c>
      <c r="SJ130" s="557">
        <f t="shared" ca="1" si="560"/>
        <v>0</v>
      </c>
      <c r="SK130" s="557">
        <f t="shared" ca="1" si="560"/>
        <v>0</v>
      </c>
      <c r="SL130" s="557">
        <f t="shared" ca="1" si="560"/>
        <v>0</v>
      </c>
      <c r="SM130" s="557">
        <f t="shared" ca="1" si="561"/>
        <v>0</v>
      </c>
      <c r="SN130" s="557">
        <f t="shared" ca="1" si="561"/>
        <v>0</v>
      </c>
      <c r="SO130" s="557">
        <f t="shared" ca="1" si="561"/>
        <v>0</v>
      </c>
      <c r="SP130" s="557">
        <f t="shared" ca="1" si="561"/>
        <v>0</v>
      </c>
      <c r="SQ130" s="557">
        <f t="shared" ca="1" si="561"/>
        <v>0</v>
      </c>
      <c r="SR130" s="557">
        <f t="shared" ca="1" si="561"/>
        <v>0</v>
      </c>
      <c r="SS130" s="557">
        <f t="shared" ca="1" si="561"/>
        <v>0</v>
      </c>
      <c r="ST130" s="557">
        <f t="shared" ca="1" si="561"/>
        <v>0</v>
      </c>
      <c r="SU130" s="557">
        <f t="shared" ca="1" si="561"/>
        <v>0</v>
      </c>
      <c r="SV130" s="557">
        <f t="shared" ca="1" si="561"/>
        <v>0</v>
      </c>
      <c r="SW130" s="557">
        <f t="shared" ca="1" si="562"/>
        <v>0</v>
      </c>
      <c r="SX130" s="557">
        <f t="shared" ca="1" si="562"/>
        <v>0</v>
      </c>
      <c r="SY130" s="557">
        <f t="shared" ca="1" si="562"/>
        <v>0</v>
      </c>
      <c r="SZ130" s="557">
        <f t="shared" ca="1" si="562"/>
        <v>0</v>
      </c>
      <c r="TA130" s="557">
        <f t="shared" ca="1" si="562"/>
        <v>0</v>
      </c>
      <c r="TB130" s="557">
        <f t="shared" ca="1" si="562"/>
        <v>0</v>
      </c>
      <c r="TC130" s="557">
        <f t="shared" ca="1" si="562"/>
        <v>0</v>
      </c>
      <c r="TD130" s="557">
        <f t="shared" ca="1" si="562"/>
        <v>0</v>
      </c>
      <c r="TE130" s="557">
        <f t="shared" ca="1" si="562"/>
        <v>0</v>
      </c>
      <c r="TF130" s="557">
        <f t="shared" ca="1" si="562"/>
        <v>0</v>
      </c>
      <c r="TG130" s="557">
        <f t="shared" ca="1" si="563"/>
        <v>0</v>
      </c>
      <c r="TH130" s="557">
        <f t="shared" ca="1" si="563"/>
        <v>0</v>
      </c>
      <c r="TI130" s="557">
        <f t="shared" ca="1" si="563"/>
        <v>0</v>
      </c>
      <c r="TJ130" s="557">
        <f t="shared" ca="1" si="563"/>
        <v>0</v>
      </c>
      <c r="TK130" s="557">
        <f t="shared" ca="1" si="563"/>
        <v>0</v>
      </c>
      <c r="TL130" s="557">
        <f t="shared" ca="1" si="563"/>
        <v>0</v>
      </c>
      <c r="TM130" s="557">
        <f t="shared" ca="1" si="563"/>
        <v>0</v>
      </c>
      <c r="TN130" s="557">
        <f t="shared" ca="1" si="563"/>
        <v>0</v>
      </c>
      <c r="TO130" s="557">
        <f t="shared" ca="1" si="563"/>
        <v>0</v>
      </c>
      <c r="TP130" s="557">
        <f t="shared" ca="1" si="563"/>
        <v>0</v>
      </c>
      <c r="TQ130" s="557">
        <f t="shared" ca="1" si="564"/>
        <v>0</v>
      </c>
      <c r="TR130" s="557">
        <f t="shared" ca="1" si="564"/>
        <v>0</v>
      </c>
      <c r="TS130" s="557">
        <f t="shared" ca="1" si="564"/>
        <v>0</v>
      </c>
      <c r="TT130" s="557">
        <f t="shared" ca="1" si="564"/>
        <v>0</v>
      </c>
      <c r="TU130" s="557">
        <f t="shared" ca="1" si="564"/>
        <v>0</v>
      </c>
      <c r="TV130" s="557">
        <f t="shared" ca="1" si="564"/>
        <v>0</v>
      </c>
      <c r="TW130" s="557">
        <f t="shared" ca="1" si="564"/>
        <v>0</v>
      </c>
      <c r="TX130" s="557">
        <f t="shared" ca="1" si="564"/>
        <v>0</v>
      </c>
      <c r="TY130" s="557">
        <f t="shared" ca="1" si="564"/>
        <v>0</v>
      </c>
      <c r="TZ130" s="557">
        <f t="shared" ca="1" si="564"/>
        <v>0</v>
      </c>
      <c r="UA130" s="557">
        <f t="shared" ca="1" si="565"/>
        <v>0</v>
      </c>
      <c r="UB130" s="557">
        <f t="shared" ca="1" si="565"/>
        <v>0</v>
      </c>
      <c r="UC130" s="557">
        <f t="shared" ca="1" si="565"/>
        <v>0</v>
      </c>
      <c r="UD130" s="557">
        <f t="shared" ca="1" si="565"/>
        <v>0</v>
      </c>
      <c r="UE130" s="557">
        <f t="shared" ca="1" si="565"/>
        <v>0</v>
      </c>
      <c r="UF130" s="557">
        <f t="shared" ca="1" si="565"/>
        <v>0</v>
      </c>
      <c r="UG130" s="557">
        <f t="shared" ca="1" si="565"/>
        <v>0</v>
      </c>
      <c r="UH130" s="557">
        <f t="shared" ca="1" si="565"/>
        <v>0</v>
      </c>
      <c r="UI130" s="557">
        <f t="shared" ca="1" si="565"/>
        <v>0</v>
      </c>
      <c r="UJ130" s="557">
        <f t="shared" ca="1" si="565"/>
        <v>0</v>
      </c>
      <c r="UK130" s="557">
        <f t="shared" ca="1" si="566"/>
        <v>0</v>
      </c>
      <c r="UL130" s="557">
        <f t="shared" ca="1" si="566"/>
        <v>0</v>
      </c>
      <c r="UM130" s="557">
        <f t="shared" ca="1" si="566"/>
        <v>0</v>
      </c>
      <c r="UN130" s="557">
        <f t="shared" ca="1" si="566"/>
        <v>0</v>
      </c>
      <c r="UO130" s="557">
        <f t="shared" ca="1" si="566"/>
        <v>0</v>
      </c>
      <c r="UP130" s="557">
        <f t="shared" ca="1" si="566"/>
        <v>0</v>
      </c>
      <c r="UQ130" s="557">
        <f t="shared" ca="1" si="566"/>
        <v>0</v>
      </c>
      <c r="UR130" s="557">
        <f t="shared" ca="1" si="566"/>
        <v>0</v>
      </c>
      <c r="US130" s="557">
        <f t="shared" ca="1" si="566"/>
        <v>0</v>
      </c>
      <c r="UT130" s="557">
        <f t="shared" ca="1" si="566"/>
        <v>0</v>
      </c>
      <c r="UU130" s="557">
        <f t="shared" ca="1" si="567"/>
        <v>0</v>
      </c>
      <c r="UV130" s="557">
        <f t="shared" ca="1" si="567"/>
        <v>0</v>
      </c>
      <c r="UW130" s="557">
        <f t="shared" ca="1" si="567"/>
        <v>0</v>
      </c>
      <c r="UX130" s="557">
        <f t="shared" ca="1" si="567"/>
        <v>0</v>
      </c>
      <c r="UY130" s="557">
        <f t="shared" ca="1" si="567"/>
        <v>0</v>
      </c>
      <c r="UZ130" s="557">
        <f t="shared" ca="1" si="567"/>
        <v>0</v>
      </c>
      <c r="VA130" s="557">
        <f t="shared" ca="1" si="567"/>
        <v>0</v>
      </c>
      <c r="VB130" s="557">
        <f t="shared" ca="1" si="567"/>
        <v>0</v>
      </c>
      <c r="VC130" s="557">
        <f t="shared" ca="1" si="567"/>
        <v>0</v>
      </c>
      <c r="VD130" s="557">
        <f t="shared" ca="1" si="567"/>
        <v>0</v>
      </c>
      <c r="VE130" s="557">
        <f t="shared" ca="1" si="568"/>
        <v>0</v>
      </c>
      <c r="VF130" s="557">
        <f t="shared" ca="1" si="568"/>
        <v>0</v>
      </c>
      <c r="VG130" s="557">
        <f t="shared" ca="1" si="568"/>
        <v>0</v>
      </c>
      <c r="VH130" s="557">
        <f t="shared" ca="1" si="568"/>
        <v>0</v>
      </c>
      <c r="VI130" s="557">
        <f t="shared" ca="1" si="568"/>
        <v>0</v>
      </c>
      <c r="VJ130" s="557">
        <f t="shared" ca="1" si="568"/>
        <v>0</v>
      </c>
      <c r="VK130" s="557">
        <f t="shared" ca="1" si="568"/>
        <v>0</v>
      </c>
      <c r="VL130" s="557">
        <f t="shared" ca="1" si="568"/>
        <v>0</v>
      </c>
      <c r="VM130" s="557">
        <f t="shared" ca="1" si="568"/>
        <v>0</v>
      </c>
      <c r="VN130" s="557">
        <f t="shared" ca="1" si="568"/>
        <v>0</v>
      </c>
      <c r="VO130" s="557">
        <f t="shared" ca="1" si="568"/>
        <v>0</v>
      </c>
      <c r="VP130" s="189">
        <f t="shared" ca="1" si="569"/>
        <v>0</v>
      </c>
      <c r="VQ130" s="189">
        <f t="shared" ca="1" si="569"/>
        <v>0</v>
      </c>
      <c r="VR130" s="189">
        <f t="shared" ca="1" si="569"/>
        <v>0</v>
      </c>
      <c r="VS130" s="189">
        <f t="shared" ca="1" si="569"/>
        <v>0</v>
      </c>
      <c r="VT130" s="189">
        <f t="shared" ca="1" si="569"/>
        <v>0</v>
      </c>
      <c r="VU130" s="230">
        <f t="shared" ca="1" si="570"/>
        <v>0</v>
      </c>
      <c r="VV130" s="189">
        <f t="shared" ca="1" si="571"/>
        <v>0</v>
      </c>
      <c r="VW130" s="189">
        <f t="shared" ca="1" si="571"/>
        <v>0</v>
      </c>
      <c r="VX130" s="189">
        <f t="shared" ca="1" si="571"/>
        <v>0</v>
      </c>
      <c r="VY130" s="189">
        <f t="shared" ca="1" si="571"/>
        <v>0</v>
      </c>
      <c r="VZ130" s="189">
        <f t="shared" ca="1" si="571"/>
        <v>0</v>
      </c>
      <c r="WA130" s="230">
        <f t="shared" ca="1" si="572"/>
        <v>0</v>
      </c>
      <c r="WB130" s="231">
        <f t="shared" ca="1" si="573"/>
        <v>0</v>
      </c>
      <c r="WC130" s="231">
        <f t="shared" ca="1" si="573"/>
        <v>0</v>
      </c>
      <c r="WD130" s="231">
        <f t="shared" ca="1" si="573"/>
        <v>0</v>
      </c>
      <c r="WE130" s="231">
        <f t="shared" ca="1" si="573"/>
        <v>0</v>
      </c>
      <c r="WF130" s="544">
        <f t="shared" ca="1" si="574"/>
        <v>0</v>
      </c>
      <c r="WG130" s="231">
        <f t="shared" ca="1" si="575"/>
        <v>0</v>
      </c>
      <c r="WH130" s="231">
        <f t="shared" ca="1" si="575"/>
        <v>0</v>
      </c>
      <c r="WI130" s="231">
        <f t="shared" ca="1" si="575"/>
        <v>0</v>
      </c>
      <c r="WJ130" s="231">
        <f t="shared" ca="1" si="575"/>
        <v>0</v>
      </c>
      <c r="WK130" s="544">
        <f t="shared" ca="1" si="576"/>
        <v>0</v>
      </c>
      <c r="WL130" s="544">
        <f t="shared" ca="1" si="576"/>
        <v>0</v>
      </c>
      <c r="WM130" s="544">
        <f t="shared" ca="1" si="576"/>
        <v>0</v>
      </c>
      <c r="WN130" s="544">
        <f t="shared" ca="1" si="576"/>
        <v>0</v>
      </c>
      <c r="WO130" s="544">
        <f t="shared" ca="1" si="576"/>
        <v>0</v>
      </c>
      <c r="WP130" s="544">
        <f t="shared" ca="1" si="576"/>
        <v>0</v>
      </c>
      <c r="WQ130" s="544">
        <f t="shared" ca="1" si="576"/>
        <v>0</v>
      </c>
      <c r="WR130" s="535" cm="1">
        <f t="array" aca="1" ref="WR130" ca="1">INDEX(WR$13:WR129,$B130+1,1)</f>
        <v>0</v>
      </c>
      <c r="WS130" s="411">
        <f t="shared" ca="1" si="577"/>
        <v>67</v>
      </c>
      <c r="WT130" s="18"/>
      <c r="WU130" s="535" cm="1">
        <f t="array" aca="1" ref="WU130" ca="1">INDEX(WU$13:WU129,$B130+1,1)</f>
        <v>0</v>
      </c>
      <c r="WV130" s="411">
        <f t="shared" si="578"/>
        <v>0</v>
      </c>
      <c r="WW130" s="535" cm="1">
        <f t="array" aca="1" ref="WW130" ca="1">INDEX(WW$13:WW129,$B130+1,1)</f>
        <v>0</v>
      </c>
      <c r="WX130" s="535" t="str" cm="1">
        <f t="array" aca="1" ref="WX130" ca="1">INDEX(WX$13:WX129,$B130+1,1)</f>
        <v>-</v>
      </c>
      <c r="WY130" s="535" t="str" cm="1">
        <f t="array" aca="1" ref="WY130" ca="1">INDEX(WY$13:WY129,$B130+1,1)</f>
        <v>-</v>
      </c>
      <c r="WZ130" s="535" t="str" cm="1">
        <f t="array" aca="1" ref="WZ130" ca="1">INDEX(WZ$13:WZ129,$B130+1,1)</f>
        <v>-</v>
      </c>
      <c r="XA130" s="535" t="str" cm="1">
        <f t="array" aca="1" ref="XA130" ca="1">INDEX(XA$13:XA129,$B130+1,1)</f>
        <v>-</v>
      </c>
      <c r="XB130" s="535" t="str" cm="1">
        <f t="array" aca="1" ref="XB130" ca="1">INDEX(XB$13:XB129,$B130+1,1)</f>
        <v>-</v>
      </c>
      <c r="XC130" s="535" t="str" cm="1">
        <f t="array" aca="1" ref="XC130" ca="1">INDEX(XC$13:XC129,$B130+1,1)</f>
        <v>-</v>
      </c>
      <c r="XD130" s="535" t="str" cm="1">
        <f t="array" aca="1" ref="XD130" ca="1">INDEX(XD$13:XD129,$B130+1,1)</f>
        <v>-</v>
      </c>
      <c r="XE130" s="535" t="str" cm="1">
        <f t="array" aca="1" ref="XE130" ca="1">INDEX(XE$13:XE129,$B130+1,1)</f>
        <v>-</v>
      </c>
      <c r="XF130" s="535" t="str" cm="1">
        <f t="array" aca="1" ref="XF130" ca="1">INDEX(XF$13:XF129,$B130+1,1)</f>
        <v>-</v>
      </c>
      <c r="XG130" s="535" t="str" cm="1">
        <f t="array" aca="1" ref="XG130" ca="1">INDEX(XG$13:XG129,$B130+1,1)</f>
        <v>-</v>
      </c>
      <c r="XH130" s="535" t="str" cm="1">
        <f t="array" aca="1" ref="XH130" ca="1">INDEX(XH$13:XH129,$B130+1,1)</f>
        <v>-</v>
      </c>
      <c r="XI130" s="535" t="str" cm="1">
        <f t="array" aca="1" ref="XI130" ca="1">INDEX(XI$13:XI129,$B130+1,1)</f>
        <v>-</v>
      </c>
      <c r="XJ130" s="535" t="str" cm="1">
        <f t="array" aca="1" ref="XJ130" ca="1">INDEX(XJ$13:XJ129,$B130+1,1)</f>
        <v>-</v>
      </c>
      <c r="XK130" s="535" t="str" cm="1">
        <f t="array" aca="1" ref="XK130" ca="1">INDEX(XK$13:XK129,$B130+1,1)</f>
        <v>-</v>
      </c>
      <c r="XL130" s="535" t="str" cm="1">
        <f t="array" aca="1" ref="XL130" ca="1">INDEX(XL$13:XL129,$B130+1,1)</f>
        <v>-</v>
      </c>
      <c r="XM130" s="535" t="str" cm="1">
        <f t="array" aca="1" ref="XM130" ca="1">INDEX(XM$13:XM129,$B130+1,1)</f>
        <v>-</v>
      </c>
      <c r="XN130" s="18"/>
      <c r="XO130" s="411" t="b">
        <f t="shared" ca="1" si="579"/>
        <v>0</v>
      </c>
      <c r="XP130" s="535" t="str" cm="1">
        <f t="array" aca="1" ref="XP130" ca="1">INDEX(XP$13:XP129,$B130+1,1)</f>
        <v>-</v>
      </c>
      <c r="XQ130" s="535" t="str" cm="1">
        <f t="array" aca="1" ref="XQ130" ca="1">INDEX(XQ$13:XQ129,$B130+1,1)</f>
        <v>-</v>
      </c>
      <c r="XR130" s="535" t="str" cm="1">
        <f t="array" aca="1" ref="XR130" ca="1">INDEX(XR$13:XR129,$B130+1,1)</f>
        <v>-</v>
      </c>
      <c r="XS130" s="535" t="str" cm="1">
        <f t="array" aca="1" ref="XS130" ca="1">INDEX(XS$13:XS129,$B130+1,1)</f>
        <v>-</v>
      </c>
      <c r="XT130" s="535" t="str" cm="1">
        <f t="array" aca="1" ref="XT130" ca="1">INDEX(XT$13:XT129,$B130+1,1)</f>
        <v>-</v>
      </c>
      <c r="XU130" s="535" t="str" cm="1">
        <f t="array" aca="1" ref="XU130" ca="1">INDEX(XU$13:XU129,$B130+1,1)</f>
        <v>-</v>
      </c>
      <c r="XV130" s="411" t="str">
        <f t="shared" ca="1" si="580"/>
        <v>-</v>
      </c>
      <c r="XW130" s="535" t="str" cm="1">
        <f t="array" aca="1" ref="XW130" ca="1">INDEX(XW$13:XW129,$B130+1,1)</f>
        <v>-</v>
      </c>
      <c r="XX130" s="535" t="str" cm="1">
        <f t="array" aca="1" ref="XX130" ca="1">INDEX(XX$13:XX129,$B130+1,1)</f>
        <v>-</v>
      </c>
      <c r="XY130" s="535" t="str" cm="1">
        <f t="array" aca="1" ref="XY130" ca="1">INDEX(XY$13:XY129,$B130+1,1)</f>
        <v>-</v>
      </c>
      <c r="XZ130" s="535" t="str" cm="1">
        <f t="array" aca="1" ref="XZ130" ca="1">INDEX(XZ$13:XZ129,$B130+1,1)</f>
        <v>-</v>
      </c>
      <c r="YA130" s="535" t="str" cm="1">
        <f t="array" aca="1" ref="YA130" ca="1">INDEX(YA$13:YA129,$B130+1,1)</f>
        <v>-</v>
      </c>
      <c r="YB130" s="545" cm="1">
        <f t="array" aca="1" ref="YB130" ca="1">INDEX(i.AgeJ,$AD130,1)</f>
        <v>0</v>
      </c>
      <c r="YC130" s="535" t="str" cm="1">
        <f t="array" aca="1" ref="YC130" ca="1">INDEX(YC$13:YC129,$B130+1,1)</f>
        <v>-</v>
      </c>
      <c r="YD130" s="411" t="str">
        <f t="shared" si="581"/>
        <v>-</v>
      </c>
      <c r="YE130" s="411" t="str">
        <f t="shared" si="581"/>
        <v>-</v>
      </c>
      <c r="YF130" s="535" t="str" cm="1">
        <f t="array" aca="1" ref="YF130" ca="1">INDEX(YF$13:YF129,$B130+1,1)</f>
        <v>-</v>
      </c>
      <c r="YG130" s="535" t="str" cm="1">
        <f t="array" aca="1" ref="YG130" ca="1">INDEX(YG$13:YG129,$B130+1,1)</f>
        <v>-</v>
      </c>
      <c r="YH130" s="535" t="str" cm="1">
        <f t="array" aca="1" ref="YH130" ca="1">INDEX(YH$13:YH129,$B130+1,1)</f>
        <v>-</v>
      </c>
      <c r="YI130" s="535" t="str" cm="1">
        <f t="array" aca="1" ref="YI130" ca="1">INDEX(YI$13:YI129,$B130+1,1)</f>
        <v>-</v>
      </c>
      <c r="YJ130" s="535" t="str" cm="1">
        <f t="array" aca="1" ref="YJ130" ca="1">INDEX(YJ$13:YJ129,$B130+1,1)</f>
        <v>-</v>
      </c>
      <c r="YK130" s="535" t="b" cm="1">
        <f t="array" aca="1" ref="YK130" ca="1">INDEX(YK$13:YK129,$B130+1,1)</f>
        <v>1</v>
      </c>
      <c r="YL130" s="535" t="str" cm="1">
        <f t="array" aca="1" ref="YL130" ca="1">INDEX(YL$13:YL129,$B130+1,1)</f>
        <v>-</v>
      </c>
      <c r="YM130" s="535" cm="1">
        <f t="array" aca="1" ref="YM130" ca="1">INDEX(YM$13:YM129,$B130+1,1)</f>
        <v>0</v>
      </c>
      <c r="YN130" s="535" cm="1">
        <f t="array" aca="1" ref="YN130" ca="1">INDEX(YN$13:YN129,$B130+1,1)</f>
        <v>0</v>
      </c>
      <c r="YO130" s="535" cm="1">
        <f t="array" aca="1" ref="YO130" ca="1">INDEX(YO$13:YO129,$B130+1,1)</f>
        <v>0</v>
      </c>
      <c r="YP130" s="18"/>
      <c r="YQ130" s="411">
        <f t="shared" si="582"/>
        <v>50</v>
      </c>
      <c r="YR130" s="411">
        <f t="shared" si="582"/>
        <v>50</v>
      </c>
      <c r="YS130" s="411">
        <f t="shared" si="582"/>
        <v>50</v>
      </c>
      <c r="YT130" s="411">
        <f t="shared" si="582"/>
        <v>50</v>
      </c>
      <c r="YU130" s="535" cm="1">
        <f t="array" aca="1" ref="YU130" ca="1">INDEX(YU$13:YU129,$B130+1,1)</f>
        <v>1</v>
      </c>
      <c r="YV130" s="535" cm="1">
        <f t="array" aca="1" ref="YV130" ca="1">INDEX(YV$13:YV129,$B130+1,1)</f>
        <v>1</v>
      </c>
      <c r="YW130" s="535" cm="1">
        <f t="array" aca="1" ref="YW130" ca="1">INDEX(YW$13:YW129,$B130+1,1)</f>
        <v>1</v>
      </c>
      <c r="YX130" s="535" cm="1">
        <f t="array" aca="1" ref="YX130" ca="1">INDEX(YX$13:YX129,$B130+1,1)</f>
        <v>1</v>
      </c>
      <c r="YY130" s="535" t="str" cm="1">
        <f t="array" aca="1" ref="YY130" ca="1">INDEX(YY$13:YY129,$B130+1,1)</f>
        <v>-</v>
      </c>
      <c r="YZ130" s="535" t="str" cm="1">
        <f t="array" aca="1" ref="YZ130" ca="1">INDEX(YZ$13:YZ129,$B130+1,1)</f>
        <v>-</v>
      </c>
      <c r="ZA130" s="535" t="str" cm="1">
        <f t="array" aca="1" ref="ZA130" ca="1">INDEX(ZA$13:ZA129,$B130+1,1)</f>
        <v>-</v>
      </c>
      <c r="ZB130" s="535" t="str" cm="1">
        <f t="array" aca="1" ref="ZB130" ca="1">INDEX(ZB$13:ZB129,$B130+1,1)</f>
        <v>-</v>
      </c>
      <c r="ZC130" s="535" t="str" cm="1">
        <f t="array" aca="1" ref="ZC130" ca="1">INDEX(ZC$13:ZC129,$B130+1,1)</f>
        <v>-</v>
      </c>
      <c r="ZD130" s="18"/>
      <c r="ZE130" s="411">
        <f t="shared" ca="1" si="583"/>
        <v>1</v>
      </c>
      <c r="ZF130" s="18"/>
      <c r="ZG130" s="669" t="str">
        <f t="shared" ca="1" si="584"/>
        <v>-</v>
      </c>
      <c r="ZH130" s="535" t="b" cm="1">
        <f t="array" aca="1" ref="ZH130" ca="1">INDEX(ZH$13:ZH129,$B130+1,1)</f>
        <v>1</v>
      </c>
      <c r="ZI130" s="535" t="str" cm="1">
        <f t="array" aca="1" ref="ZI130" ca="1">INDEX(ZI$13:ZI129,$B130+1,1)</f>
        <v>-</v>
      </c>
      <c r="ZJ130" s="411" t="b">
        <f t="shared" ca="1" si="615"/>
        <v>1</v>
      </c>
      <c r="ZK130" s="535" t="b" cm="1">
        <f t="array" aca="1" ref="ZK130" ca="1">INDEX(ZK$13:ZK129,$B130+1,1)</f>
        <v>0</v>
      </c>
      <c r="ZL130" s="535" cm="1">
        <f t="array" aca="1" ref="ZL130" ca="1">INDEX(ZL$13:ZL129,$B130+1,1)</f>
        <v>0</v>
      </c>
      <c r="ZM130" s="547" cm="1">
        <f t="array" aca="1" ref="ZM130" ca="1">IF(ZH130&lt;&gt;TRUE,"-",VALUE(IFERROR(VALUE($K130),0) &amp; _xlfn.SWITCH($CD130,"-",4,$CD130) &amp; $L130 &amp; $T130 &amp; "00" &amp; $N130 &amp; $AK130 &amp; $R130 &amp; _xlfn.SWITCH($AM130,3,1,$AM130) &amp; _xlfn.SWITCH($M130,4,0,$M130) &amp; $AD130 &amp; IF(MOD($H130-2,ZM$6)&gt;=ZM$7,"",TEXT(INT(MOD($H130-2,ZM$6)/2)+1,"00"))))</f>
        <v>14220032120603</v>
      </c>
      <c r="ZN130" s="662" t="str" cm="1">
        <f t="array" aca="1" ref="ZN130" ca="1">IF(ZI130&lt;&gt;TRUE,"-",VALUE(IFERROR(VALUE($K130),0) &amp; _xlfn.SWITCH($CD130,"-",4,$CD130) &amp; $L130 &amp; $T130 &amp; "00" &amp; $N130 &amp; $AK130 &amp; $R130 &amp; _xlfn.SWITCH($AM130,3,1,$AM130) &amp; _xlfn.SWITCH($M130,4,0,$M130) &amp; $AD130 &amp; IF(MOD($H130-1,ZN$6)&gt;=ZN$7,"",TEXT(INT(MOD($H130-1,ZN$6)/2)+1,"00"))))</f>
        <v>-</v>
      </c>
      <c r="ZO130" s="543">
        <f t="shared" ca="1" si="585"/>
        <v>652</v>
      </c>
      <c r="ZP130" s="543">
        <f t="shared" ca="1" si="585"/>
        <v>686</v>
      </c>
      <c r="ZQ130" s="543">
        <f t="shared" ca="1" si="585"/>
        <v>721</v>
      </c>
      <c r="ZR130" s="459">
        <f t="shared" ca="1" si="586"/>
        <v>469</v>
      </c>
      <c r="ZS130" s="459">
        <f t="shared" ca="1" si="586"/>
        <v>504</v>
      </c>
      <c r="ZT130" s="459">
        <f t="shared" ca="1" si="586"/>
        <v>539</v>
      </c>
      <c r="ZU130" s="459">
        <f t="shared" ca="1" si="587"/>
        <v>385</v>
      </c>
      <c r="ZV130" s="459">
        <f t="shared" ca="1" si="587"/>
        <v>420</v>
      </c>
      <c r="ZW130" s="459">
        <f t="shared" ca="1" si="587"/>
        <v>455</v>
      </c>
      <c r="ZX130" s="535" t="str" cm="1">
        <f t="array" aca="1" ref="ZX130" ca="1">INDEX(ZX$13:ZX129,$B130+1,1)</f>
        <v>-</v>
      </c>
      <c r="ZY130" s="535" t="str" cm="1">
        <f t="array" aca="1" ref="ZY130" ca="1">INDEX(ZY$13:ZY129,$B130+1,1)</f>
        <v>-</v>
      </c>
      <c r="ZZ130" s="535" t="str" cm="1">
        <f t="array" aca="1" ref="ZZ130" ca="1">INDEX(ZZ$13:ZZ129,$B130+1,1)</f>
        <v>-</v>
      </c>
      <c r="AAA130" s="535" t="str" cm="1">
        <f t="array" aca="1" ref="AAA130" ca="1">INDEX(AAA$13:AAA129,$B130+1,1)</f>
        <v>-</v>
      </c>
      <c r="AAB130" s="535" t="str" cm="1">
        <f t="array" aca="1" ref="AAB130" ca="1">INDEX(AAB$13:AAB129,$B130+1,1)</f>
        <v>-</v>
      </c>
      <c r="AAC130" s="535" t="str" cm="1">
        <f t="array" aca="1" ref="AAC130" ca="1">INDEX(AAC$13:AAC129,$B130+1,1)</f>
        <v>-</v>
      </c>
      <c r="AAD130" s="535" t="str" cm="1">
        <f t="array" aca="1" ref="AAD130" ca="1">INDEX(AAD$13:AAD129,$B130+1,1)</f>
        <v>-</v>
      </c>
      <c r="AAE130" s="535" t="str" cm="1">
        <f t="array" aca="1" ref="AAE130" ca="1">INDEX(AAE$13:AAE129,$B130+1,1)</f>
        <v>-</v>
      </c>
      <c r="AAF130" s="535" t="str" cm="1">
        <f t="array" aca="1" ref="AAF130" ca="1">INDEX(AAF$13:AAF129,$B130+1,1)</f>
        <v>-</v>
      </c>
      <c r="AAG130" s="535" t="str" cm="1">
        <f t="array" aca="1" ref="AAG130" ca="1">INDEX(AAG$13:AAG129,$B130+1,1)</f>
        <v>-</v>
      </c>
      <c r="AAH130" s="535" t="str" cm="1">
        <f t="array" aca="1" ref="AAH130" ca="1">INDEX(AAH$13:AAH129,$B130+1,1)</f>
        <v>-</v>
      </c>
      <c r="AAI130" s="535" t="str" cm="1">
        <f t="array" aca="1" ref="AAI130" ca="1">INDEX(AAI$13:AAI129,$B130+1,1)</f>
        <v>-</v>
      </c>
      <c r="AAJ130" s="22">
        <v>1</v>
      </c>
      <c r="AAK130" s="22">
        <v>1</v>
      </c>
      <c r="AAL130" s="535" cm="1">
        <f t="array" aca="1" ref="AAL130" ca="1">INDEX(AAL$13:AAL129,$B130+1,1)</f>
        <v>0</v>
      </c>
      <c r="AAM130" s="535" t="str" cm="1">
        <f t="array" aca="1" ref="AAM130" ca="1">INDEX(AAM$13:AAM129,$B130+1,1)</f>
        <v>-</v>
      </c>
      <c r="AAN130" s="535" t="str" cm="1">
        <f t="array" aca="1" ref="AAN130" ca="1">INDEX(AAN$13:AAN129,$B130+1,1)</f>
        <v>-</v>
      </c>
      <c r="AAO130" s="535" t="str" cm="1">
        <f t="array" aca="1" ref="AAO130" ca="1">INDEX(AAO$13:AAO129,$B130+1,1)</f>
        <v>-</v>
      </c>
      <c r="AAP130" s="535" t="str" cm="1">
        <f t="array" aca="1" ref="AAP130" ca="1">INDEX(AAP$13:AAP129,$B130+1,1)</f>
        <v>-</v>
      </c>
      <c r="AAQ130" s="535" t="str" cm="1">
        <f t="array" aca="1" ref="AAQ130" ca="1">INDEX(AAQ$13:AAQ129,$B130+1,1)</f>
        <v>-</v>
      </c>
      <c r="AAR130" s="535" cm="1">
        <f t="array" aca="1" ref="AAR130" ca="1">INDEX(AAR$13:AAR129,$B130+1,1)</f>
        <v>0</v>
      </c>
      <c r="AAS130" s="535" t="str" cm="1">
        <f t="array" aca="1" ref="AAS130" ca="1">INDEX(AAS$13:AAS129,$B130+1,1)</f>
        <v>-</v>
      </c>
      <c r="AAT130" s="535" t="str" cm="1">
        <f t="array" aca="1" ref="AAT130" ca="1">INDEX(AAT$13:AAT129,$B130+1,1)</f>
        <v>-</v>
      </c>
      <c r="AAU130" s="535" t="str" cm="1">
        <f t="array" aca="1" ref="AAU130" ca="1">INDEX(AAU$13:AAU129,$B130+1,1)</f>
        <v>-</v>
      </c>
      <c r="AAV130" s="535" cm="1">
        <f t="array" aca="1" ref="AAV130" ca="1">INDEX(AAV$13:AAV129,$B130+1,1)</f>
        <v>1</v>
      </c>
      <c r="AAW130" s="535" cm="1">
        <f t="array" aca="1" ref="AAW130" ca="1">INDEX(AAW$13:AAW129,$B130+1,1)</f>
        <v>1</v>
      </c>
      <c r="AAX130" s="666" t="str">
        <f ca="1">IF(OR($AAJ130=1,MOD($H130,21)&gt;AAX$6),"-",FALSE)</f>
        <v>-</v>
      </c>
      <c r="AAY130" s="666" t="str">
        <f ca="1">IF(OR($AAJ130=1,MOD($H130,21)&gt;AAY$6),"-",FALSE)</f>
        <v>-</v>
      </c>
      <c r="AAZ130" s="666" t="str">
        <f ca="1">IF(OR($AAJ130=1,MOD($H130,21)&gt;AAZ$6),"-",FALSE)</f>
        <v>-</v>
      </c>
      <c r="ABA130" s="666" t="str">
        <f ca="1">IF(OR($AAJ130=1,MOD($H130,21)&gt;ABA$6),"-",FALSE)</f>
        <v>-</v>
      </c>
      <c r="ABB130" s="667" t="str">
        <f t="shared" ca="1" si="588"/>
        <v>-</v>
      </c>
      <c r="ABC130" s="668" t="str">
        <f t="shared" ca="1" si="589"/>
        <v>-</v>
      </c>
      <c r="ABD130" s="669" t="str">
        <f t="shared" ca="1" si="590"/>
        <v>-</v>
      </c>
      <c r="ABE130" s="716" t="str">
        <f t="shared" ca="1" si="591"/>
        <v>-</v>
      </c>
      <c r="ABF130" s="191" t="b">
        <f t="shared" si="619"/>
        <v>0</v>
      </c>
      <c r="ABG130" s="715" t="str">
        <f t="shared" ca="1" si="592"/>
        <v>-</v>
      </c>
      <c r="ABH130" s="717" t="str">
        <f ca="1">IF(OR($AAJ130=1,MOD($H130,21)&gt;ABH$6),"-",0)</f>
        <v>-</v>
      </c>
      <c r="ABI130" s="717" t="str">
        <f ca="1">IF(OR($AAJ130=1,MOD($H130,21)&gt;ABI$6),"-",0)</f>
        <v>-</v>
      </c>
      <c r="ABJ130" s="670" t="str">
        <f t="shared" ca="1" si="593"/>
        <v>-</v>
      </c>
      <c r="ABK130" s="18"/>
      <c r="ABL130" s="545" t="str">
        <f t="shared" ca="1" si="594"/>
        <v>-</v>
      </c>
      <c r="ABM130" s="545" t="str">
        <f t="shared" ca="1" si="594"/>
        <v>-</v>
      </c>
      <c r="ABN130" s="545" t="str">
        <f t="shared" ca="1" si="594"/>
        <v>-</v>
      </c>
      <c r="ABO130" s="545" t="str">
        <f t="shared" ca="1" si="594"/>
        <v>-</v>
      </c>
      <c r="ABP130" s="545" t="str">
        <f t="shared" ca="1" si="594"/>
        <v>-</v>
      </c>
      <c r="ABQ130" s="545" t="str">
        <f t="shared" ca="1" si="594"/>
        <v>-</v>
      </c>
      <c r="ABR130" s="545" t="str">
        <f t="shared" ca="1" si="594"/>
        <v>-</v>
      </c>
      <c r="ABS130" s="545" t="str">
        <f t="shared" ca="1" si="594"/>
        <v>-</v>
      </c>
      <c r="ABT130" s="545" t="str">
        <f t="shared" ca="1" si="594"/>
        <v>-</v>
      </c>
      <c r="ABU130" s="545" t="str">
        <f t="shared" ca="1" si="594"/>
        <v>-</v>
      </c>
      <c r="ABV130" s="545" t="str">
        <f t="shared" ca="1" si="595"/>
        <v>-</v>
      </c>
      <c r="ABW130" s="545" t="str">
        <f t="shared" ca="1" si="595"/>
        <v>-</v>
      </c>
      <c r="ABX130" s="545" t="str">
        <f t="shared" ca="1" si="595"/>
        <v>-</v>
      </c>
      <c r="ABY130" s="545" t="str">
        <f t="shared" ca="1" si="595"/>
        <v>-</v>
      </c>
      <c r="ABZ130" s="545" t="str">
        <f t="shared" ca="1" si="595"/>
        <v>-</v>
      </c>
      <c r="ACA130" s="545" t="str">
        <f t="shared" ca="1" si="595"/>
        <v>-</v>
      </c>
      <c r="ACB130" s="545" t="str">
        <f t="shared" ca="1" si="595"/>
        <v>-</v>
      </c>
      <c r="ACC130" s="545" t="b">
        <f t="shared" ca="1" si="595"/>
        <v>1</v>
      </c>
      <c r="ACD130" s="545" t="str">
        <f t="shared" ca="1" si="595"/>
        <v>-</v>
      </c>
      <c r="ACE130" s="545" t="str">
        <f t="shared" ca="1" si="595"/>
        <v>-</v>
      </c>
      <c r="ACF130" s="545" t="str">
        <f t="shared" ca="1" si="596"/>
        <v>-</v>
      </c>
      <c r="ACG130" s="545" t="str">
        <f t="shared" ca="1" si="596"/>
        <v>-</v>
      </c>
      <c r="ACH130" s="545" t="str">
        <f t="shared" ca="1" si="596"/>
        <v>-</v>
      </c>
      <c r="ACI130" s="545" t="str">
        <f t="shared" ca="1" si="596"/>
        <v>-</v>
      </c>
      <c r="ACJ130" s="545" t="str">
        <f t="shared" ca="1" si="596"/>
        <v>-</v>
      </c>
      <c r="ACK130" s="545" t="str">
        <f t="shared" ca="1" si="596"/>
        <v>-</v>
      </c>
      <c r="ACL130" s="545" t="str">
        <f t="shared" ca="1" si="596"/>
        <v>-</v>
      </c>
      <c r="ACM130" s="545" t="str">
        <f t="shared" ca="1" si="596"/>
        <v>-</v>
      </c>
      <c r="ACN130" s="545" t="str">
        <f t="shared" ca="1" si="596"/>
        <v>-</v>
      </c>
      <c r="ACO130" s="545" t="str">
        <f t="shared" ca="1" si="596"/>
        <v>-</v>
      </c>
      <c r="ACP130" s="545" t="str">
        <f t="shared" ca="1" si="597"/>
        <v>-</v>
      </c>
      <c r="ACQ130" s="545" t="str">
        <f t="shared" ca="1" si="597"/>
        <v>-</v>
      </c>
      <c r="ACR130" s="545" t="str">
        <f t="shared" ca="1" si="597"/>
        <v>-</v>
      </c>
      <c r="ACS130" s="545" t="str">
        <f t="shared" ca="1" si="597"/>
        <v>-</v>
      </c>
      <c r="ACT130" s="545" t="str">
        <f t="shared" ca="1" si="597"/>
        <v>-</v>
      </c>
      <c r="ACU130" s="545" t="b">
        <f t="shared" ca="1" si="597"/>
        <v>1</v>
      </c>
      <c r="ACV130" s="545" t="str">
        <f t="shared" ca="1" si="597"/>
        <v>-</v>
      </c>
      <c r="ACW130" s="545" t="str">
        <f t="shared" ca="1" si="597"/>
        <v>-</v>
      </c>
      <c r="ACX130" s="545" t="str">
        <f t="shared" ca="1" si="597"/>
        <v>-</v>
      </c>
      <c r="ACY130" s="545" t="str">
        <f t="shared" ca="1" si="597"/>
        <v>-</v>
      </c>
      <c r="ACZ130" s="545" t="str">
        <f t="shared" ca="1" si="598"/>
        <v>-</v>
      </c>
      <c r="ADA130" s="545" t="str">
        <f t="shared" ca="1" si="598"/>
        <v>-</v>
      </c>
      <c r="ADB130" s="545" t="str">
        <f t="shared" ca="1" si="598"/>
        <v>-</v>
      </c>
      <c r="ADC130" s="545" t="str">
        <f t="shared" ca="1" si="598"/>
        <v>-</v>
      </c>
      <c r="ADD130" s="545" t="str">
        <f t="shared" ca="1" si="598"/>
        <v>-</v>
      </c>
      <c r="ADE130" s="545" t="str">
        <f t="shared" ca="1" si="598"/>
        <v>-</v>
      </c>
      <c r="ADF130" s="545" t="str">
        <f t="shared" ca="1" si="598"/>
        <v>-</v>
      </c>
      <c r="ADG130" s="545" t="str">
        <f t="shared" ca="1" si="598"/>
        <v>-</v>
      </c>
      <c r="ADH130" s="545" t="str">
        <f t="shared" ca="1" si="598"/>
        <v>-</v>
      </c>
      <c r="ADI130" s="545" t="str">
        <f t="shared" ca="1" si="598"/>
        <v>-</v>
      </c>
      <c r="ADJ130" s="545" t="str">
        <f t="shared" ca="1" si="599"/>
        <v>-</v>
      </c>
      <c r="ADK130" s="545" t="str">
        <f t="shared" ca="1" si="599"/>
        <v>-</v>
      </c>
      <c r="ADL130" s="545" t="str">
        <f t="shared" ca="1" si="599"/>
        <v>-</v>
      </c>
      <c r="ADM130" s="545" t="b">
        <f t="shared" ca="1" si="599"/>
        <v>1</v>
      </c>
      <c r="ADN130" s="545" t="str">
        <f t="shared" ca="1" si="599"/>
        <v>-</v>
      </c>
      <c r="ADO130" s="545" t="str">
        <f t="shared" ca="1" si="599"/>
        <v>-</v>
      </c>
      <c r="ADP130" s="545" t="str">
        <f t="shared" ca="1" si="599"/>
        <v>-</v>
      </c>
      <c r="ADQ130" s="545" t="str">
        <f t="shared" ca="1" si="599"/>
        <v>-</v>
      </c>
      <c r="ADR130" s="545" t="str">
        <f t="shared" ca="1" si="599"/>
        <v>-</v>
      </c>
      <c r="ADS130" s="545" t="str">
        <f t="shared" ca="1" si="599"/>
        <v>-</v>
      </c>
      <c r="ADT130" s="545" t="str">
        <f t="shared" ca="1" si="600"/>
        <v>-</v>
      </c>
      <c r="ADU130" s="545" t="str">
        <f t="shared" ca="1" si="600"/>
        <v>-</v>
      </c>
      <c r="ADV130" s="545" t="str">
        <f t="shared" ca="1" si="600"/>
        <v>-</v>
      </c>
      <c r="ADW130" s="545" t="str">
        <f t="shared" ca="1" si="600"/>
        <v>-</v>
      </c>
      <c r="ADX130" s="545" t="str">
        <f t="shared" ca="1" si="600"/>
        <v>-</v>
      </c>
      <c r="ADY130" s="545" t="str">
        <f t="shared" ca="1" si="600"/>
        <v>-</v>
      </c>
      <c r="ADZ130" s="545" t="str">
        <f t="shared" ca="1" si="600"/>
        <v>-</v>
      </c>
      <c r="AEA130" s="545" t="str">
        <f t="shared" ca="1" si="600"/>
        <v>-</v>
      </c>
      <c r="AEB130" s="545" t="str">
        <f t="shared" ca="1" si="600"/>
        <v>-</v>
      </c>
      <c r="AEC130" s="545" t="str">
        <f t="shared" ca="1" si="600"/>
        <v>-</v>
      </c>
      <c r="AED130" s="545" t="str">
        <f t="shared" ca="1" si="601"/>
        <v>-</v>
      </c>
      <c r="AEE130" s="545" t="b">
        <f t="shared" ca="1" si="601"/>
        <v>1</v>
      </c>
      <c r="AEF130" s="545" t="str">
        <f t="shared" ca="1" si="601"/>
        <v>-</v>
      </c>
      <c r="AEG130" s="545" t="str">
        <f t="shared" ca="1" si="601"/>
        <v>-</v>
      </c>
      <c r="AEH130" s="545" t="str">
        <f t="shared" ca="1" si="601"/>
        <v>-</v>
      </c>
      <c r="AEI130" s="545" t="str">
        <f t="shared" ca="1" si="601"/>
        <v>-</v>
      </c>
      <c r="AEJ130" s="545" t="str">
        <f t="shared" ca="1" si="601"/>
        <v>-</v>
      </c>
      <c r="AEK130" s="545" t="str">
        <f t="shared" ca="1" si="601"/>
        <v>-</v>
      </c>
      <c r="AEL130" s="545" t="str">
        <f t="shared" ca="1" si="601"/>
        <v>-</v>
      </c>
      <c r="AEM130" s="545" t="str">
        <f t="shared" ca="1" si="601"/>
        <v>-</v>
      </c>
      <c r="AEN130" s="545" t="str">
        <f t="shared" ca="1" si="602"/>
        <v>-</v>
      </c>
      <c r="AEO130" s="545" t="str">
        <f t="shared" ca="1" si="602"/>
        <v>-</v>
      </c>
      <c r="AEP130" s="545" t="str">
        <f t="shared" ca="1" si="602"/>
        <v>-</v>
      </c>
      <c r="AEQ130" s="545" t="str">
        <f t="shared" ca="1" si="602"/>
        <v>-</v>
      </c>
      <c r="AER130" s="545" t="str">
        <f t="shared" ca="1" si="602"/>
        <v>-</v>
      </c>
      <c r="AES130" s="545" t="str">
        <f t="shared" ca="1" si="602"/>
        <v>-</v>
      </c>
      <c r="AET130" s="545" t="str">
        <f t="shared" ca="1" si="602"/>
        <v>-</v>
      </c>
      <c r="AEU130" s="545" t="str">
        <f t="shared" ca="1" si="602"/>
        <v>-</v>
      </c>
      <c r="AEV130" s="545" t="str">
        <f t="shared" ca="1" si="602"/>
        <v>-</v>
      </c>
      <c r="AEW130" s="545" t="b">
        <f t="shared" ca="1" si="602"/>
        <v>1</v>
      </c>
      <c r="AEX130" s="535" cm="1">
        <f t="array" aca="1" ref="AEX130" ca="1">INDEX(AEX$13:AEX129,$B130+1,1)</f>
        <v>0</v>
      </c>
      <c r="AEY130" s="483">
        <v>0</v>
      </c>
    </row>
    <row r="131" spans="1:831" outlineLevel="2">
      <c r="A131" s="18">
        <f t="shared" si="221"/>
        <v>118</v>
      </c>
      <c r="B131" s="657">
        <f t="shared" ca="1" si="620"/>
        <v>116</v>
      </c>
      <c r="C131" s="458">
        <f t="shared" ca="1" si="488"/>
        <v>2200</v>
      </c>
      <c r="D131" s="119" t="str">
        <f t="shared" ca="1" si="489"/>
        <v>GSW</v>
      </c>
      <c r="E131" t="b">
        <v>1</v>
      </c>
      <c r="F131" t="b">
        <v>0</v>
      </c>
      <c r="G131" t="b">
        <f t="shared" si="490"/>
        <v>1</v>
      </c>
      <c r="H131" s="191">
        <f t="shared" ca="1" si="618"/>
        <v>7</v>
      </c>
      <c r="I131" s="535" cm="1">
        <f t="array" aca="1" ref="I131" ca="1">INDEX(I$13:I130,$B131+1,1)</f>
        <v>1</v>
      </c>
      <c r="J131" s="535" cm="1">
        <f t="array" aca="1" ref="J131" ca="1">INDEX(J$13:J130,$B131+1,1)</f>
        <v>0</v>
      </c>
      <c r="K131" s="535" cm="1">
        <f t="array" aca="1" ref="K131" ca="1">INDEX(K$13:K130,$B131+1,1)</f>
        <v>1</v>
      </c>
      <c r="L131" s="535" cm="1">
        <f t="array" aca="1" ref="L131" ca="1">INDEX(L$13:L130,$B131+1,1)</f>
        <v>2</v>
      </c>
      <c r="M131" s="535" cm="1">
        <f t="array" aca="1" ref="M131" ca="1">INDEX(M$13:M130,$B131+1,1)</f>
        <v>0</v>
      </c>
      <c r="N131" s="535" cm="1">
        <f t="array" aca="1" ref="N131" ca="1">INDEX(N$13:N130,$B131+1,1)</f>
        <v>3</v>
      </c>
      <c r="O131" s="535" cm="1">
        <f t="array" aca="1" ref="O131" ca="1">INDEX(O$13:O130,$B131+1,1)</f>
        <v>2</v>
      </c>
      <c r="P131" s="535" cm="1">
        <f t="array" aca="1" ref="P131" ca="1">INDEX(P$13:P130,$B131+1,1)</f>
        <v>0</v>
      </c>
      <c r="Q131" s="535" cm="1">
        <f t="array" aca="1" ref="Q131" ca="1">INDEX(Q$13:Q130,$B131+1,1)</f>
        <v>1</v>
      </c>
      <c r="R131" s="535" cm="1">
        <f t="array" aca="1" ref="R131" ca="1">INDEX(R$13:R130,$B131+1,1)</f>
        <v>1</v>
      </c>
      <c r="S131" s="535" cm="1">
        <f t="array" aca="1" ref="S131" ca="1">INDEX(S$13:S130,$B131+1,1)</f>
        <v>1</v>
      </c>
      <c r="T131" s="411">
        <f t="shared" ca="1" si="603"/>
        <v>2</v>
      </c>
      <c r="U131" s="411">
        <f t="shared" ca="1" si="603"/>
        <v>2</v>
      </c>
      <c r="V131" s="411">
        <f t="shared" ca="1" si="604"/>
        <v>2</v>
      </c>
      <c r="W131" s="777" t="b">
        <f t="shared" ca="1" si="605"/>
        <v>1</v>
      </c>
      <c r="X131" s="777" t="b">
        <f t="shared" ca="1" si="605"/>
        <v>1</v>
      </c>
      <c r="Y131" s="777" t="b">
        <f t="shared" ca="1" si="605"/>
        <v>1</v>
      </c>
      <c r="Z131" s="796" t="b" cm="1">
        <f t="array" aca="1" ref="Z131" ca="1">INDEX(Z$13:Z130,$B131+1,1)</f>
        <v>0</v>
      </c>
      <c r="AA131" s="411">
        <f t="shared" ca="1" si="606"/>
        <v>6</v>
      </c>
      <c r="AB131" s="411">
        <f t="shared" ca="1" si="607"/>
        <v>6</v>
      </c>
      <c r="AC131" s="535" cm="1">
        <f t="array" aca="1" ref="AC131" ca="1">INDEX(AC$13:AC130,$B131+1,1)</f>
        <v>6</v>
      </c>
      <c r="AD131" s="535" cm="1">
        <f t="array" aca="1" ref="AD131" ca="1">INDEX(AD$13:AD130,$B131+1,1)</f>
        <v>6</v>
      </c>
      <c r="AE131" s="535" cm="1">
        <f t="array" aca="1" ref="AE131" ca="1">INDEX(AE$13:AE130,$B131+1,1)</f>
        <v>0</v>
      </c>
      <c r="AF131" s="535" cm="1">
        <f t="array" aca="1" ref="AF131" ca="1">INDEX(AF$13:AF130,$B131+1,1)</f>
        <v>0</v>
      </c>
      <c r="AG131" s="535" cm="1">
        <f t="array" aca="1" ref="AG131" ca="1">INDEX(AG$13:AG130,$B131+1,1)</f>
        <v>0</v>
      </c>
      <c r="AH131" s="535" cm="1">
        <f t="array" aca="1" ref="AH131" ca="1">INDEX(AH$13:AH130,$B131+1,1)</f>
        <v>0</v>
      </c>
      <c r="AI131" s="87">
        <f t="shared" ca="1" si="608"/>
        <v>2</v>
      </c>
      <c r="AJ131" s="87">
        <f ca="1">INDEX(CHOOSE($N131,DataAutumn!i.AdultDrys,DataWinter!i.AdultDrys,DataSpring!i.AdultDrys),1,$T131)</f>
        <v>1</v>
      </c>
      <c r="AK131" s="535" cm="1">
        <f t="array" aca="1" ref="AK131" ca="1">INDEX(AK$13:AK130,$B131+1,1)</f>
        <v>2</v>
      </c>
      <c r="AL131" s="535" cm="1">
        <f t="array" aca="1" ref="AL131" ca="1">INDEX(AL$13:AL130,$B131+1,1)</f>
        <v>0</v>
      </c>
      <c r="AM131" s="535" cm="1">
        <f t="array" aca="1" ref="AM131" ca="1">INDEX(AM$13:AM130,$B131+1,1)</f>
        <v>2</v>
      </c>
      <c r="AN131" s="111"/>
      <c r="AO131" s="111"/>
      <c r="AP131" s="111"/>
      <c r="AQ131" s="111"/>
      <c r="AR131" s="111"/>
      <c r="AS131" s="111"/>
      <c r="AT131" s="111"/>
      <c r="AU131" s="111"/>
      <c r="AV131" s="111"/>
      <c r="AW131" s="111"/>
      <c r="AX131" s="111"/>
      <c r="AY131" s="111"/>
      <c r="AZ131" s="111"/>
      <c r="BA131" s="312" t="str">
        <f t="shared" ca="1" si="494"/>
        <v>FS_Opt_Tem 00007 SE GSW Past     MFM     TOLSpr Scan2 GFS RR+01% GP100% WP100% MP100% (PT_F43N33L11) EJoin NutS1.0 Forced</v>
      </c>
      <c r="BB131" s="8" t="str">
        <f ca="1">IF(COUNTIF($BA$13:$BA131,$BA131)=1,"-","Dup")</f>
        <v>-</v>
      </c>
      <c r="BC131" s="18"/>
      <c r="BD131" s="535" t="b" cm="1">
        <f t="array" aca="1" ref="BD131" ca="1">INDEX(BD$13:BD130,$B131+1,1)</f>
        <v>0</v>
      </c>
      <c r="BE131" s="535" t="b" cm="1">
        <f t="array" aca="1" ref="BE131" ca="1">INDEX(BE$13:BE130,$B131+1,1)</f>
        <v>0</v>
      </c>
      <c r="BF131" s="535" t="b" cm="1">
        <f t="array" aca="1" ref="BF131" ca="1">INDEX(BF$13:BF130,$B131+1,1)</f>
        <v>0</v>
      </c>
      <c r="BG131" s="535" t="b" cm="1">
        <f t="array" aca="1" ref="BG131" ca="1">INDEX(BG$13:BG130,$B131+1,1)</f>
        <v>0</v>
      </c>
      <c r="BH131" s="535" t="b" cm="1">
        <f t="array" aca="1" ref="BH131" ca="1">INDEX(BH$13:BH130,$B131+1,1)</f>
        <v>0</v>
      </c>
      <c r="BI131" s="535" t="b" cm="1">
        <f t="array" aca="1" ref="BI131" ca="1">INDEX(BI$13:BI130,$B131+1,1)</f>
        <v>0</v>
      </c>
      <c r="BJ131" s="535" t="b" cm="1">
        <f t="array" aca="1" ref="BJ131" ca="1">INDEX(BJ$13:BJ130,$B131+1,1)</f>
        <v>0</v>
      </c>
      <c r="BK131" s="535" t="b" cm="1">
        <f t="array" aca="1" ref="BK131" ca="1">INDEX(BK$13:BK130,$B131+1,1)</f>
        <v>0</v>
      </c>
      <c r="BL131" s="535" t="b" cm="1">
        <f t="array" aca="1" ref="BL131" ca="1">INDEX(BL$13:BL130,$B131+1,1)</f>
        <v>0</v>
      </c>
      <c r="BM131" s="18"/>
      <c r="BN131" s="411" t="b">
        <f t="shared" ca="1" si="495"/>
        <v>1</v>
      </c>
      <c r="BO131" s="411" t="str">
        <f t="shared" ca="1" si="495"/>
        <v>-</v>
      </c>
      <c r="BP131" s="411" t="b">
        <f t="shared" ca="1" si="495"/>
        <v>0</v>
      </c>
      <c r="BQ131" s="411" t="str">
        <f t="shared" ca="1" si="495"/>
        <v>-</v>
      </c>
      <c r="BR131" s="411" t="str">
        <f t="shared" ca="1" si="495"/>
        <v>-</v>
      </c>
      <c r="BS131" s="411" t="str">
        <f t="shared" ca="1" si="495"/>
        <v>-</v>
      </c>
      <c r="BT131" s="411" t="str">
        <f t="shared" ca="1" si="495"/>
        <v>-</v>
      </c>
      <c r="BU131" s="411" t="str">
        <f t="shared" ca="1" si="495"/>
        <v>-</v>
      </c>
      <c r="BV131" s="411" t="str">
        <f t="shared" ca="1" si="495"/>
        <v>-</v>
      </c>
      <c r="BW131" s="411" t="str">
        <f t="shared" ca="1" si="495"/>
        <v>-</v>
      </c>
      <c r="BX131" s="411" t="str">
        <f t="shared" ca="1" si="495"/>
        <v>-</v>
      </c>
      <c r="BY131" s="411" t="str">
        <f t="shared" ca="1" si="495"/>
        <v>-</v>
      </c>
      <c r="BZ131" s="411" t="b">
        <f t="shared" ca="1" si="495"/>
        <v>0</v>
      </c>
      <c r="CA131" s="87">
        <f t="shared" ca="1" si="495"/>
        <v>0</v>
      </c>
      <c r="CB131" s="535" t="str" cm="1">
        <f t="array" aca="1" ref="CB131" ca="1">INDEX(CB$13:CB130,$B131+1,1)</f>
        <v>-</v>
      </c>
      <c r="CC131" s="535" t="str" cm="1">
        <f t="array" aca="1" ref="CC131" ca="1">INDEX(CC$13:CC130,$B131+1,1)</f>
        <v>-</v>
      </c>
      <c r="CD131" s="535" t="str" cm="1">
        <f t="array" aca="1" ref="CD131" ca="1">INDEX(CD$13:CD130,$B131+1,1)</f>
        <v>-</v>
      </c>
      <c r="CE131" s="535" t="b" cm="1">
        <f t="array" aca="1" ref="CE131" ca="1">INDEX(CE$13:CE130,$B131+1,1)</f>
        <v>1</v>
      </c>
      <c r="CF131" s="18"/>
      <c r="CG131" s="535" t="str" cm="1">
        <f t="array" aca="1" ref="CG131" ca="1">INDEX(CG$13:CG130,$B131+1,1)</f>
        <v>-</v>
      </c>
      <c r="CH131" s="411" t="str">
        <f t="shared" ca="1" si="496"/>
        <v>-</v>
      </c>
      <c r="CI131" s="411">
        <f t="shared" ca="1" si="497"/>
        <v>1</v>
      </c>
      <c r="CJ131" s="411">
        <f t="shared" ca="1" si="497"/>
        <v>1</v>
      </c>
      <c r="CK131" s="535" t="str" cm="1">
        <f t="array" aca="1" ref="CK131" ca="1">INDEX(CK$13:CK130,$B131+1,1)</f>
        <v>-</v>
      </c>
      <c r="CL131" s="535" t="str" cm="1">
        <f t="array" aca="1" ref="CL131" ca="1">INDEX(CL$13:CL130,$B131+1,1)</f>
        <v>-</v>
      </c>
      <c r="CM131" s="535" t="str" cm="1">
        <f t="array" aca="1" ref="CM131" ca="1">INDEX(CM$13:CM130,$B131+1,1)</f>
        <v>-</v>
      </c>
      <c r="CN131" s="411" t="str">
        <f t="shared" ca="1" si="498"/>
        <v>-</v>
      </c>
      <c r="CO131" s="411">
        <f t="shared" ca="1" si="499"/>
        <v>1</v>
      </c>
      <c r="CP131" s="411">
        <f t="shared" ca="1" si="499"/>
        <v>1</v>
      </c>
      <c r="CQ131" s="535" t="str" cm="1">
        <f t="array" aca="1" ref="CQ131" ca="1">INDEX(CQ$13:CQ130,$B131+1,1)</f>
        <v>-</v>
      </c>
      <c r="CR131" s="411" t="str">
        <f t="shared" ca="1" si="500"/>
        <v>-</v>
      </c>
      <c r="CS131" s="411">
        <f t="shared" ca="1" si="501"/>
        <v>1</v>
      </c>
      <c r="CT131" s="535" t="str" cm="1">
        <f t="array" aca="1" ref="CT131" ca="1">INDEX(CT$13:CT130,$B131+1,1)</f>
        <v>-</v>
      </c>
      <c r="CU131" s="535" t="str" cm="1">
        <f t="array" aca="1" ref="CU131" ca="1">INDEX(CU$13:CU130,$B131+1,1)</f>
        <v>-</v>
      </c>
      <c r="CV131" s="411">
        <f t="shared" ca="1" si="502"/>
        <v>1</v>
      </c>
      <c r="CW131" s="535" t="str" cm="1">
        <f t="array" aca="1" ref="CW131" ca="1">INDEX(CW$13:CW130,$B131+1,1)</f>
        <v>-</v>
      </c>
      <c r="CX131" s="411" t="str">
        <f t="shared" ca="1" si="503"/>
        <v>-</v>
      </c>
      <c r="CY131" s="411">
        <f t="shared" ca="1" si="504"/>
        <v>1</v>
      </c>
      <c r="CZ131" s="411">
        <f t="shared" ca="1" si="504"/>
        <v>1</v>
      </c>
      <c r="DA131" s="535" cm="1">
        <f t="array" aca="1" ref="DA131" ca="1">INDEX(DA$13:DA130,$B131+1,1)</f>
        <v>720</v>
      </c>
      <c r="DB131" s="535" cm="1">
        <f t="array" aca="1" ref="DB131" ca="1">INDEX(DB$13:DB130,$B131+1,1)</f>
        <v>720</v>
      </c>
      <c r="DC131" s="18"/>
      <c r="DD131" s="535" t="str" cm="1">
        <f t="array" aca="1" ref="DD131" ca="1">INDEX(DD$13:DD130,$B131+1,1)</f>
        <v>-</v>
      </c>
      <c r="DE131" s="535" t="str" cm="1">
        <f t="array" aca="1" ref="DE131" ca="1">INDEX(DE$13:DE130,$B131+1,1)</f>
        <v>-</v>
      </c>
      <c r="DF131" s="535" t="str" cm="1">
        <f t="array" aca="1" ref="DF131" ca="1">INDEX(DF$13:DF130,$B131+1,1)</f>
        <v>-</v>
      </c>
      <c r="DG131" s="535" t="str" cm="1">
        <f t="array" aca="1" ref="DG131" ca="1">INDEX(DG$13:DG130,$B131+1,1)</f>
        <v>-</v>
      </c>
      <c r="DH131" s="804" cm="1">
        <f t="array" aca="1" ref="DH131" ca="1">VALUE(IFERROR(VALUE($K131),0) &amp; _xlfn.SWITCH($CD131,"-",4,$CD131) &amp; $L131 &amp; $T131 &amp; "00" &amp; $N131 &amp; $AK131 &amp; $R131 &amp; _xlfn.SWITCH($AM131,3,1,$AM131) &amp; _xlfn.SWITCH($M131,4,0,$M131) &amp; _xlfn.SWITCH($AD131,6,1,$AD131))</f>
        <v>142200321201</v>
      </c>
      <c r="DI131" s="535" cm="1">
        <f t="array" aca="1" ref="DI131" ca="1">INDEX(DI$13:DI130,$B131+1,1)</f>
        <v>1</v>
      </c>
      <c r="DJ131" s="535" cm="1">
        <f t="array" aca="1" ref="DJ131" ca="1">INDEX(DJ$13:DJ130,$B131+1,1)</f>
        <v>1</v>
      </c>
      <c r="DK131" s="411">
        <f t="shared" ca="1" si="505"/>
        <v>1</v>
      </c>
      <c r="DL131" s="411">
        <f t="shared" ca="1" si="505"/>
        <v>60</v>
      </c>
      <c r="DM131" s="411" t="str">
        <f t="shared" ca="1" si="505"/>
        <v>-</v>
      </c>
      <c r="DN131" s="411" t="str">
        <f t="shared" ca="1" si="505"/>
        <v>-</v>
      </c>
      <c r="DO131" s="411" t="str">
        <f t="shared" ca="1" si="505"/>
        <v>-</v>
      </c>
      <c r="DP131" s="411" t="str">
        <f t="shared" ca="1" si="505"/>
        <v>-</v>
      </c>
      <c r="DQ131" s="411" t="b">
        <f t="shared" ca="1" si="506"/>
        <v>0</v>
      </c>
      <c r="DR131" s="411" t="str">
        <f t="shared" ca="1" si="507"/>
        <v>-</v>
      </c>
      <c r="DS131" s="411" t="str">
        <f t="shared" ca="1" si="507"/>
        <v>-</v>
      </c>
      <c r="DT131" s="411" t="str">
        <f t="shared" ca="1" si="507"/>
        <v>-</v>
      </c>
      <c r="DU131" s="411" t="str">
        <f t="shared" ca="1" si="507"/>
        <v>-</v>
      </c>
      <c r="DV131" s="411">
        <f t="shared" ca="1" si="507"/>
        <v>500</v>
      </c>
      <c r="DW131" s="411">
        <f t="shared" ca="1" si="507"/>
        <v>500</v>
      </c>
      <c r="DX131" s="411" t="str">
        <f t="shared" ca="1" si="507"/>
        <v>-</v>
      </c>
      <c r="DY131" s="411" t="str">
        <f t="shared" ca="1" si="507"/>
        <v>-</v>
      </c>
      <c r="DZ131" s="411" t="str">
        <f t="shared" ca="1" si="507"/>
        <v>-</v>
      </c>
      <c r="EA131" s="411" t="str">
        <f t="shared" ca="1" si="507"/>
        <v>-</v>
      </c>
      <c r="EB131" s="411" t="str">
        <f t="shared" ca="1" si="507"/>
        <v>-</v>
      </c>
      <c r="EC131" s="535" cm="1">
        <f t="array" aca="1" ref="EC131" ca="1">INDEX(EC$13:EC130,$B131+1,1)</f>
        <v>0</v>
      </c>
      <c r="ED131" s="535" cm="1">
        <f t="array" aca="1" ref="ED131" ca="1">INDEX(ED$13:ED130,$B131+1,1)</f>
        <v>999999</v>
      </c>
      <c r="EE131" s="535" cm="1">
        <f t="array" aca="1" ref="EE131" ca="1">INDEX(EE$13:EE130,$B131+1,1)</f>
        <v>999999</v>
      </c>
      <c r="EF131" s="535" cm="1">
        <f t="array" aca="1" ref="EF131" ca="1">INDEX(EF$13:EF130,$B131+1,1)</f>
        <v>999999</v>
      </c>
      <c r="EG131" s="535" cm="1">
        <f t="array" aca="1" ref="EG131" ca="1">INDEX(EG$13:EG130,$B131+1,1)</f>
        <v>999999</v>
      </c>
      <c r="EH131" s="535" cm="1">
        <f t="array" aca="1" ref="EH131" ca="1">INDEX(EH$13:EH130,$B131+1,1)</f>
        <v>999999</v>
      </c>
      <c r="EI131" s="535" cm="1">
        <f t="array" aca="1" ref="EI131" ca="1">INDEX(EI$13:EI130,$B131+1,1)</f>
        <v>999999</v>
      </c>
      <c r="EJ131" s="535" cm="1">
        <f t="array" aca="1" ref="EJ131" ca="1">INDEX(EJ$13:EJ130,$B131+1,1)</f>
        <v>999999</v>
      </c>
      <c r="EK131" s="535" cm="1">
        <f t="array" aca="1" ref="EK131" ca="1">INDEX(EK$13:EK130,$B131+1,1)</f>
        <v>999999</v>
      </c>
      <c r="EL131" s="535" cm="1">
        <f t="array" aca="1" ref="EL131" ca="1">INDEX(EL$13:EL130,$B131+1,1)</f>
        <v>999999</v>
      </c>
      <c r="EM131" s="535" cm="1">
        <f t="array" aca="1" ref="EM131" ca="1">INDEX(EM$13:EM130,$B131+1,1)</f>
        <v>999999</v>
      </c>
      <c r="EN131" s="535" cm="1">
        <f t="array" aca="1" ref="EN131" ca="1">INDEX(EN$13:EN130,$B131+1,1)</f>
        <v>999999</v>
      </c>
      <c r="EO131" s="535" cm="1">
        <f t="array" aca="1" ref="EO131" ca="1">INDEX(EO$13:EO130,$B131+1,1)</f>
        <v>999999</v>
      </c>
      <c r="EP131" s="782">
        <f t="shared" ca="1" si="508"/>
        <v>0</v>
      </c>
      <c r="EQ131" s="782">
        <f t="shared" ca="1" si="508"/>
        <v>0</v>
      </c>
      <c r="ER131" s="782">
        <f t="shared" ca="1" si="508"/>
        <v>999999</v>
      </c>
      <c r="ES131" s="800" t="str">
        <f t="shared" ca="1" si="609"/>
        <v>-</v>
      </c>
      <c r="ET131" s="800" t="str">
        <f t="shared" ca="1" si="509"/>
        <v>-</v>
      </c>
      <c r="EU131" s="801" t="str">
        <f t="shared" ca="1" si="510"/>
        <v>-</v>
      </c>
      <c r="EV131" s="802" t="str">
        <f t="shared" ca="1" si="610"/>
        <v>-</v>
      </c>
      <c r="EW131" s="781">
        <f t="shared" ca="1" si="511"/>
        <v>999999</v>
      </c>
      <c r="EX131" s="779">
        <f t="shared" ca="1" si="611"/>
        <v>999999</v>
      </c>
      <c r="EY131" s="780">
        <f t="shared" ca="1" si="612"/>
        <v>999999</v>
      </c>
      <c r="EZ131" s="545" cm="1">
        <f t="array" aca="1" ref="EZ131" ca="1">INDEX(i.ELMated,$AB131+1,1)</f>
        <v>0</v>
      </c>
      <c r="FA131" s="630" cm="1">
        <f t="array" aca="1" ref="FA131" ca="1">INDEX(i.ELMatedEst,$AA131+1,$T131)</f>
        <v>0</v>
      </c>
      <c r="FB131" s="535" t="str" cm="1">
        <f t="array" aca="1" ref="FB131" ca="1">INDEX(FB$13:FB130,$B131+1,1)</f>
        <v>-</v>
      </c>
      <c r="FC131" s="535" t="str" cm="1">
        <f t="array" aca="1" ref="FC131" ca="1">INDEX(FC$13:FC130,$B131+1,1)</f>
        <v>-</v>
      </c>
      <c r="FD131" s="664">
        <f t="shared" ca="1" si="512"/>
        <v>0</v>
      </c>
      <c r="FE131" s="666">
        <f t="shared" ca="1" si="513"/>
        <v>5.0000000000000001E-3</v>
      </c>
      <c r="FF131" s="191">
        <f t="shared" ca="1" si="613"/>
        <v>0.95</v>
      </c>
      <c r="FG131" s="667">
        <f t="shared" ca="1" si="514"/>
        <v>0.12</v>
      </c>
      <c r="FH131" s="667">
        <f ca="1">INDEX(CHOOSE($N131,DataAutumn!i.EL_PropnSold,DataWinter!i.EL_PropnSold,DataSpring!i.EL_PropnSold),$AI131,$T131)*INDEX(i.ELMatedEst,$AB131+1,$T131)*i.dAdultRR_ELPropSold
+INDEX(i.dryman,($AJ131-1)*4+$AI131,FH$7)</f>
        <v>0</v>
      </c>
      <c r="FI131" s="667">
        <f ca="1">INDEX(CHOOSE($N131,DataAutumn!i.EL_PropnSold,DataWinter!i.EL_PropnSold,DataSpring!i.EL_PropnSold),$AI131,$T131)*INDEX(i.ELMatedEst,$AB131+1,$T131)*i.dAdultRR_ELPropSold
+INDEX(i.dryman,($AJ131-1)*4+$AI131,FI$7)</f>
        <v>3.125E-2</v>
      </c>
      <c r="FJ131" s="667">
        <f ca="1">INDEX(CHOOSE($N131,DataAutumn!i.EL_PropnSold,DataWinter!i.EL_PropnSold,DataSpring!i.EL_PropnSold),$AI131,$T131)*INDEX(i.ELMatedEst,$AB131+1,$T131)*i.dAdultRR_ELPropSold
+INDEX(i.dryman,($AJ131-1)*4+$AI131,FJ$7)</f>
        <v>3.125E-2</v>
      </c>
      <c r="FK131" s="667">
        <f ca="1">INDEX(CHOOSE($N131,DataAutumn!i.EL_PropnSold,DataWinter!i.EL_PropnSold,DataSpring!i.EL_PropnSold),$AI131,$T131)*INDEX(i.ELMatedEst,$AB131+1,$T131)*i.dAdultRR_ELPropSold
+INDEX(i.dryman,($AJ131-1)*4+$AI131,FK$7)</f>
        <v>3.125E-2</v>
      </c>
      <c r="FL131" s="668">
        <f ca="1">INDEX(CHOOSE($N131,DataAutumn!i.EL_PropnSold,DataWinter!i.EL_PropnSold,DataSpring!i.EL_PropnSold),$AI131,$T131)*INDEX(i.ELMatedEst,$AB131+1,$T131)*i.dAdultLSurv_ELPropSold</f>
        <v>0</v>
      </c>
      <c r="FM131" s="666" t="b">
        <f t="shared" ca="1" si="515"/>
        <v>0</v>
      </c>
      <c r="FN131" s="666" t="b">
        <f t="shared" ca="1" si="515"/>
        <v>0</v>
      </c>
      <c r="FO131" s="716" t="b">
        <f t="shared" ca="1" si="516"/>
        <v>1</v>
      </c>
      <c r="FP131" s="666" t="b">
        <f t="shared" ca="1" si="515"/>
        <v>0</v>
      </c>
      <c r="FQ131" s="668">
        <f t="shared" ca="1" si="517"/>
        <v>1</v>
      </c>
      <c r="FR131" s="669">
        <f t="shared" ca="1" si="518"/>
        <v>0</v>
      </c>
      <c r="FS131" s="670" t="b">
        <f t="shared" ca="1" si="519"/>
        <v>0</v>
      </c>
      <c r="FT131" s="665" t="b">
        <f t="shared" ca="1" si="520"/>
        <v>0</v>
      </c>
      <c r="FU131" s="411" t="b">
        <f t="shared" ca="1" si="520"/>
        <v>0</v>
      </c>
      <c r="FV131" s="411" t="b">
        <f t="shared" ca="1" si="520"/>
        <v>1</v>
      </c>
      <c r="FW131" s="87">
        <f t="shared" ca="1" si="521"/>
        <v>2</v>
      </c>
      <c r="FX131" s="87">
        <f t="shared" ca="1" si="521"/>
        <v>2</v>
      </c>
      <c r="FY131" s="411">
        <f t="shared" ca="1" si="522"/>
        <v>1</v>
      </c>
      <c r="FZ131" s="411">
        <f t="shared" ca="1" si="523"/>
        <v>1</v>
      </c>
      <c r="GA131" s="411">
        <f t="shared" ca="1" si="523"/>
        <v>1</v>
      </c>
      <c r="GB131" s="411">
        <f t="shared" ca="1" si="524"/>
        <v>1</v>
      </c>
      <c r="GC131" s="411">
        <f t="shared" ca="1" si="525"/>
        <v>0.35</v>
      </c>
      <c r="GD131" s="411" t="b">
        <f t="shared" ca="1" si="525"/>
        <v>1</v>
      </c>
      <c r="GE131" s="411" t="b">
        <f t="shared" ca="1" si="525"/>
        <v>0</v>
      </c>
      <c r="GF131" s="411" t="b">
        <f t="shared" ca="1" si="525"/>
        <v>0</v>
      </c>
      <c r="GG131" s="411" t="b">
        <f t="shared" ca="1" si="525"/>
        <v>0</v>
      </c>
      <c r="GH131" s="87">
        <f t="shared" ca="1" si="526"/>
        <v>1</v>
      </c>
      <c r="GI131" s="87">
        <f t="shared" ca="1" si="526"/>
        <v>1</v>
      </c>
      <c r="GJ131" s="87">
        <f t="shared" ca="1" si="526"/>
        <v>1</v>
      </c>
      <c r="GK131" s="87">
        <f t="shared" ca="1" si="526"/>
        <v>1</v>
      </c>
      <c r="GL131" s="87">
        <f t="shared" ca="1" si="526"/>
        <v>1</v>
      </c>
      <c r="GM131" s="87">
        <f t="shared" ca="1" si="526"/>
        <v>1</v>
      </c>
      <c r="GN131" s="87">
        <f t="shared" ca="1" si="526"/>
        <v>1</v>
      </c>
      <c r="GO131" s="87">
        <f t="shared" ca="1" si="526"/>
        <v>1</v>
      </c>
      <c r="GP131" s="535" cm="1">
        <f t="array" aca="1" ref="GP131" ca="1">INDEX(GP$13:GP130,$B131+1,1)</f>
        <v>0</v>
      </c>
      <c r="GQ131" s="535" cm="1">
        <f t="array" aca="1" ref="GQ131" ca="1">INDEX(GQ$13:GQ130,$B131+1,1)</f>
        <v>0</v>
      </c>
      <c r="GR131" s="535" cm="1">
        <f t="array" aca="1" ref="GR131" ca="1">INDEX(GR$13:GR130,$B131+1,1)</f>
        <v>0</v>
      </c>
      <c r="GS131" s="535" cm="1">
        <f t="array" aca="1" ref="GS131" ca="1">INDEX(GS$13:GS130,$B131+1,1)</f>
        <v>0</v>
      </c>
      <c r="GT131" s="411" cm="1">
        <f t="array" aca="1" ref="GT131" ca="1">INDEX(i.dse_type,1,$L131)</f>
        <v>0</v>
      </c>
      <c r="GU131" s="535" t="str" cm="1">
        <f t="array" aca="1" ref="GU131" ca="1">INDEX(GU$13:GU130,$B131+1,1)</f>
        <v>-</v>
      </c>
      <c r="GV131" s="535" t="str" cm="1">
        <f t="array" aca="1" ref="GV131" ca="1">INDEX(GV$13:GV130,$B131+1,1)</f>
        <v>-</v>
      </c>
      <c r="GW131" s="535" t="str" cm="1">
        <f t="array" aca="1" ref="GW131" ca="1">INDEX(GW$13:GW130,$B131+1,1)</f>
        <v>-</v>
      </c>
      <c r="GX131" s="18"/>
      <c r="GY131" s="535" t="str" cm="1">
        <f t="array" aca="1" ref="GY131" ca="1">INDEX(GY$13:GY130,$B131+1,1)</f>
        <v>-</v>
      </c>
      <c r="GZ131" s="535" t="str" cm="1">
        <f t="array" aca="1" ref="GZ131" ca="1">INDEX(GZ$13:GZ130,$B131+1,1)</f>
        <v>-</v>
      </c>
      <c r="HA131" s="535" t="str" cm="1">
        <f t="array" aca="1" ref="HA131" ca="1">INDEX(HA$13:HA130,$B131+1,1)</f>
        <v>-</v>
      </c>
      <c r="HB131" s="411" t="str">
        <f t="shared" si="527"/>
        <v>-</v>
      </c>
      <c r="HC131" s="535" t="str" cm="1">
        <f t="array" aca="1" ref="HC131" ca="1">INDEX(HC$13:HC130,$B131+1,1)</f>
        <v>-</v>
      </c>
      <c r="HD131" s="535" cm="1">
        <f t="array" aca="1" ref="HD131" ca="1">INDEX(HD$13:HD130,$B131+1,1)</f>
        <v>1</v>
      </c>
      <c r="HE131" s="535" cm="1">
        <f t="array" aca="1" ref="HE131" ca="1">INDEX(HE$13:HE130,$B131+1,1)</f>
        <v>1</v>
      </c>
      <c r="HF131" s="535" t="str" cm="1">
        <f t="array" aca="1" ref="HF131" ca="1">INDEX(HF$13:HF130,$B131+1,1)</f>
        <v>-</v>
      </c>
      <c r="HG131" s="535" t="str" cm="1">
        <f t="array" aca="1" ref="HG131" ca="1">INDEX(HG$13:HG130,$B131+1,1)</f>
        <v>-</v>
      </c>
      <c r="HH131" s="535" t="str" cm="1">
        <f t="array" aca="1" ref="HH131" ca="1">INDEX(HH$13:HH130,$B131+1,1)</f>
        <v>-</v>
      </c>
      <c r="HI131" s="535" t="str" cm="1">
        <f t="array" aca="1" ref="HI131" ca="1">INDEX(HI$13:HI130,$B131+1,1)</f>
        <v>-</v>
      </c>
      <c r="HJ131" s="535" t="str" cm="1">
        <f t="array" aca="1" ref="HJ131" ca="1">INDEX(HJ$13:HJ130,$B131+1,1)</f>
        <v>-</v>
      </c>
      <c r="HK131" s="535" t="str" cm="1">
        <f t="array" aca="1" ref="HK131" ca="1">INDEX(HK$13:HK130,$B131+1,1)</f>
        <v>-</v>
      </c>
      <c r="HL131" s="535" t="str" cm="1">
        <f t="array" aca="1" ref="HL131" ca="1">INDEX(HL$13:HL130,$B131+1,1)</f>
        <v>-</v>
      </c>
      <c r="HM131" s="535" t="str" cm="1">
        <f t="array" aca="1" ref="HM131" ca="1">INDEX(HM$13:HM130,$B131+1,1)</f>
        <v>-</v>
      </c>
      <c r="HN131" s="535" t="str" cm="1">
        <f t="array" aca="1" ref="HN131" ca="1">INDEX(HN$13:HN130,$B131+1,1)</f>
        <v>-</v>
      </c>
      <c r="HO131" s="535" t="str" cm="1">
        <f t="array" aca="1" ref="HO131" ca="1">INDEX(HO$13:HO130,$B131+1,1)</f>
        <v>-</v>
      </c>
      <c r="HP131" s="535" t="str" cm="1">
        <f t="array" aca="1" ref="HP131" ca="1">INDEX(HP$13:HP130,$B131+1,1)</f>
        <v>-</v>
      </c>
      <c r="HQ131" s="535" t="str" cm="1">
        <f t="array" aca="1" ref="HQ131" ca="1">INDEX(HQ$13:HQ130,$B131+1,1)</f>
        <v>-</v>
      </c>
      <c r="HR131" s="535" t="str" cm="1">
        <f t="array" aca="1" ref="HR131" ca="1">INDEX(HR$13:HR130,$B131+1,1)</f>
        <v>-</v>
      </c>
      <c r="HS131" s="535" t="str" cm="1">
        <f t="array" aca="1" ref="HS131" ca="1">INDEX(HS$13:HS130,$B131+1,1)</f>
        <v>-</v>
      </c>
      <c r="HT131" s="535" t="str" cm="1">
        <f t="array" aca="1" ref="HT131" ca="1">INDEX(HT$13:HT130,$B131+1,1)</f>
        <v>-</v>
      </c>
      <c r="HU131" s="535" t="str" cm="1">
        <f t="array" aca="1" ref="HU131" ca="1">INDEX(HU$13:HU130,$B131+1,1)</f>
        <v>-</v>
      </c>
      <c r="HV131" s="535" t="str" cm="1">
        <f t="array" aca="1" ref="HV131" ca="1">INDEX(HV$13:HV130,$B131+1,1)</f>
        <v>-</v>
      </c>
      <c r="HW131" s="535" t="str" cm="1">
        <f t="array" aca="1" ref="HW131" ca="1">INDEX(HW$13:HW130,$B131+1,1)</f>
        <v>-</v>
      </c>
      <c r="HX131" s="535" t="str" cm="1">
        <f t="array" aca="1" ref="HX131" ca="1">INDEX(HX$13:HX130,$B131+1,1)</f>
        <v>-</v>
      </c>
      <c r="HY131" s="535" t="str" cm="1">
        <f t="array" aca="1" ref="HY131" ca="1">INDEX(HY$13:HY130,$B131+1,1)</f>
        <v>-</v>
      </c>
      <c r="HZ131" s="535" t="str" cm="1">
        <f t="array" aca="1" ref="HZ131" ca="1">INDEX(HZ$13:HZ130,$B131+1,1)</f>
        <v>-</v>
      </c>
      <c r="IA131" s="411">
        <f t="shared" si="528"/>
        <v>0</v>
      </c>
      <c r="IB131" s="535" t="str" cm="1">
        <f t="array" aca="1" ref="IB131" ca="1">INDEX(IB$13:IB130,$B131+1,1)</f>
        <v>-</v>
      </c>
      <c r="IC131" s="535" cm="1">
        <f t="array" aca="1" ref="IC131" ca="1">INDEX(IC$13:IC130,$B131+1,1)</f>
        <v>1</v>
      </c>
      <c r="ID131" s="535" cm="1">
        <f t="array" aca="1" ref="ID131" ca="1">INDEX(ID$13:ID130,$B131+1,1)</f>
        <v>0</v>
      </c>
      <c r="IE131" s="411">
        <f t="shared" si="529"/>
        <v>0</v>
      </c>
      <c r="IF131" s="535" cm="1">
        <f t="array" aca="1" ref="IF131" ca="1">INDEX(IF$13:IF130,$B131+1,1)</f>
        <v>0</v>
      </c>
      <c r="IG131" s="411">
        <f t="shared" si="530"/>
        <v>0</v>
      </c>
      <c r="IH131" s="411">
        <f t="shared" si="530"/>
        <v>0</v>
      </c>
      <c r="II131" s="411">
        <f t="shared" si="530"/>
        <v>0</v>
      </c>
      <c r="IJ131" s="411">
        <f t="shared" si="530"/>
        <v>0</v>
      </c>
      <c r="IK131" s="411">
        <f t="shared" si="530"/>
        <v>1</v>
      </c>
      <c r="IL131" s="411">
        <f t="shared" si="530"/>
        <v>0</v>
      </c>
      <c r="IM131" s="535" cm="1">
        <f t="array" aca="1" ref="IM131" ca="1">INDEX(IM$13:IM130,$B131+1,1)</f>
        <v>0</v>
      </c>
      <c r="IN131" s="535" cm="1">
        <f t="array" aca="1" ref="IN131" ca="1">INDEX(IN$13:IN130,$B131+1,1)</f>
        <v>0</v>
      </c>
      <c r="IO131" s="535" cm="1">
        <f t="array" aca="1" ref="IO131" ca="1">INDEX(IO$13:IO130,$B131+1,1)</f>
        <v>0</v>
      </c>
      <c r="IP131" s="535" cm="1">
        <f t="array" aca="1" ref="IP131" ca="1">INDEX(IP$13:IP130,$B131+1,1)</f>
        <v>0</v>
      </c>
      <c r="IQ131" s="18"/>
      <c r="IR131" s="535" t="str" cm="1">
        <f t="array" aca="1" ref="IR131" ca="1">INDEX(IR$13:IR130,$B131+1,1)</f>
        <v>-</v>
      </c>
      <c r="IS131" s="535" t="str" cm="1">
        <f t="array" aca="1" ref="IS131" ca="1">INDEX(IS$13:IS130,$B131+1,1)</f>
        <v>-</v>
      </c>
      <c r="IT131" s="535" t="str" cm="1">
        <f t="array" aca="1" ref="IT131" ca="1">INDEX(IT$13:IT130,$B131+1,1)</f>
        <v>-</v>
      </c>
      <c r="IU131" s="535" t="str" cm="1">
        <f t="array" aca="1" ref="IU131" ca="1">INDEX(IU$13:IU130,$B131+1,1)</f>
        <v>-</v>
      </c>
      <c r="IV131" s="535" t="str" cm="1">
        <f t="array" aca="1" ref="IV131" ca="1">INDEX(IV$13:IV130,$B131+1,1)</f>
        <v>-</v>
      </c>
      <c r="IW131" s="535" t="str" cm="1">
        <f t="array" aca="1" ref="IW131" ca="1">INDEX(IW$13:IW130,$B131+1,1)</f>
        <v>-</v>
      </c>
      <c r="IX131" s="535" t="str" cm="1">
        <f t="array" aca="1" ref="IX131" ca="1">INDEX(IX$13:IX130,$B131+1,1)</f>
        <v>-</v>
      </c>
      <c r="IY131" s="535" t="str" cm="1">
        <f t="array" aca="1" ref="IY131" ca="1">INDEX(IY$13:IY130,$B131+1,1)</f>
        <v>-</v>
      </c>
      <c r="IZ131" s="535" t="str" cm="1">
        <f t="array" aca="1" ref="IZ131" ca="1">INDEX(IZ$13:IZ130,$B131+1,1)</f>
        <v>-</v>
      </c>
      <c r="JA131" s="535" t="str" cm="1">
        <f t="array" aca="1" ref="JA131" ca="1">INDEX(JA$13:JA130,$B131+1,1)</f>
        <v>-</v>
      </c>
      <c r="JB131" s="535" t="str" cm="1">
        <f t="array" aca="1" ref="JB131" ca="1">INDEX(JB$13:JB130,$B131+1,1)</f>
        <v>-</v>
      </c>
      <c r="JC131" s="535" t="str" cm="1">
        <f t="array" aca="1" ref="JC131" ca="1">INDEX(JC$13:JC130,$B131+1,1)</f>
        <v>-</v>
      </c>
      <c r="JD131" s="535" t="str" cm="1">
        <f t="array" aca="1" ref="JD131" ca="1">INDEX(JD$13:JD130,$B131+1,1)</f>
        <v>-</v>
      </c>
      <c r="JE131" s="535" t="str" cm="1">
        <f t="array" aca="1" ref="JE131" ca="1">INDEX(JE$13:JE130,$B131+1,1)</f>
        <v>-</v>
      </c>
      <c r="JF131" s="535" t="str" cm="1">
        <f t="array" aca="1" ref="JF131" ca="1">INDEX(JF$13:JF130,$B131+1,1)</f>
        <v>-</v>
      </c>
      <c r="JG131" s="535" t="str" cm="1">
        <f t="array" aca="1" ref="JG131" ca="1">INDEX(JG$13:JG130,$B131+1,1)</f>
        <v>-</v>
      </c>
      <c r="JH131" s="535" cm="1">
        <f t="array" aca="1" ref="JH131" ca="1">INDEX(JH$13:JH130,$B131+1,1)</f>
        <v>0</v>
      </c>
      <c r="JI131" s="535" cm="1">
        <f t="array" aca="1" ref="JI131" ca="1">INDEX(JI$13:JI130,$B131+1,1)</f>
        <v>0</v>
      </c>
      <c r="JJ131" s="545" cm="1">
        <f t="array" aca="1" ref="JJ131" ca="1">IF(AND($N131=JJ$10,$AS131&lt;&gt;0),INDEX(i.LTWFeedLevels,$AS131,12),0)</f>
        <v>0</v>
      </c>
      <c r="JK131" s="630" cm="1">
        <f t="array" aca="1" ref="JK131" ca="1">IF(AND($N131=JK$10,$AT131&lt;&gt;0),INDEX(i.LTWFeedLevels,$AT131,12),0)</f>
        <v>0</v>
      </c>
      <c r="JL131" s="457">
        <f t="shared" ca="1" si="614"/>
        <v>0</v>
      </c>
      <c r="JM131" s="457">
        <f t="shared" ca="1" si="531"/>
        <v>0</v>
      </c>
      <c r="JN131" s="457">
        <f t="shared" ca="1" si="532"/>
        <v>0</v>
      </c>
      <c r="JO131" s="545" cm="1">
        <f t="array" aca="1" ref="JO131" ca="1">IF(AND($N131=JO$10,$AS131&lt;&gt;0),INDEX(i.LTWFeedLevels,$AS131,12),0)</f>
        <v>0</v>
      </c>
      <c r="JP131" s="630" cm="1">
        <f t="array" aca="1" ref="JP131" ca="1">IF(AND($N131=JP$10,$AT131&lt;&gt;0),INDEX(i.LTWFeedLevels,$AT131,12),0)</f>
        <v>0</v>
      </c>
      <c r="JQ131" s="457">
        <f t="shared" ca="1" si="533"/>
        <v>0</v>
      </c>
      <c r="JR131" s="457">
        <f t="shared" ca="1" si="534"/>
        <v>0</v>
      </c>
      <c r="JS131" s="457">
        <f t="shared" ca="1" si="535"/>
        <v>0</v>
      </c>
      <c r="JT131" s="545" cm="1">
        <f t="array" aca="1" ref="JT131" ca="1">IF(AND($N131=JT$10,$AS131&lt;&gt;0),INDEX(i.LTWFeedLevels,$AS131,12),0)</f>
        <v>0</v>
      </c>
      <c r="JU131" s="630" cm="1">
        <f t="array" aca="1" ref="JU131" ca="1">IF(AND($N131=JU$10,$AT131&lt;&gt;0),INDEX(i.LTWFeedLevels,$AT131,12),0)</f>
        <v>0</v>
      </c>
      <c r="JV131" s="457">
        <f t="shared" ca="1" si="536"/>
        <v>0</v>
      </c>
      <c r="JW131" s="457">
        <f t="shared" ca="1" si="537"/>
        <v>0</v>
      </c>
      <c r="JX131" s="457">
        <f t="shared" ca="1" si="538"/>
        <v>0</v>
      </c>
      <c r="JY131" s="189">
        <f t="shared" ca="1" si="539"/>
        <v>0</v>
      </c>
      <c r="JZ131" s="189">
        <f t="shared" ca="1" si="539"/>
        <v>0</v>
      </c>
      <c r="KA131" s="189">
        <f t="shared" ca="1" si="539"/>
        <v>0</v>
      </c>
      <c r="KB131" s="189">
        <f t="shared" ca="1" si="539"/>
        <v>0</v>
      </c>
      <c r="KC131" s="189">
        <f t="shared" ca="1" si="539"/>
        <v>0</v>
      </c>
      <c r="KD131" s="189">
        <f t="shared" ca="1" si="539"/>
        <v>0</v>
      </c>
      <c r="KE131" s="189">
        <f t="shared" ca="1" si="539"/>
        <v>0</v>
      </c>
      <c r="KF131" s="189">
        <f t="shared" ca="1" si="539"/>
        <v>0</v>
      </c>
      <c r="KG131" s="189">
        <f t="shared" ca="1" si="539"/>
        <v>0</v>
      </c>
      <c r="KH131" s="189">
        <f t="shared" ca="1" si="539"/>
        <v>0</v>
      </c>
      <c r="KI131" s="189">
        <f t="shared" ca="1" si="540"/>
        <v>0</v>
      </c>
      <c r="KJ131" s="189">
        <f t="shared" ca="1" si="540"/>
        <v>0</v>
      </c>
      <c r="KK131" s="189">
        <f t="shared" ca="1" si="540"/>
        <v>0</v>
      </c>
      <c r="KL131" s="189">
        <f t="shared" ca="1" si="540"/>
        <v>0</v>
      </c>
      <c r="KM131" s="189">
        <f t="shared" ca="1" si="540"/>
        <v>0</v>
      </c>
      <c r="KN131" s="189">
        <f t="shared" ca="1" si="540"/>
        <v>0</v>
      </c>
      <c r="KO131" s="189">
        <f t="shared" ca="1" si="540"/>
        <v>0</v>
      </c>
      <c r="KP131" s="189">
        <f t="shared" ca="1" si="540"/>
        <v>0</v>
      </c>
      <c r="KQ131" s="189">
        <f t="shared" ca="1" si="540"/>
        <v>0</v>
      </c>
      <c r="KR131" s="189">
        <f t="shared" ca="1" si="540"/>
        <v>0</v>
      </c>
      <c r="KS131" s="189">
        <f t="shared" ca="1" si="541"/>
        <v>0</v>
      </c>
      <c r="KT131" s="189">
        <f t="shared" ca="1" si="541"/>
        <v>0</v>
      </c>
      <c r="KU131" s="189">
        <f t="shared" ca="1" si="541"/>
        <v>0</v>
      </c>
      <c r="KV131" s="189">
        <f t="shared" ca="1" si="541"/>
        <v>0</v>
      </c>
      <c r="KW131" s="189">
        <f t="shared" ca="1" si="541"/>
        <v>0</v>
      </c>
      <c r="KX131" s="189">
        <f t="shared" ca="1" si="541"/>
        <v>0</v>
      </c>
      <c r="KY131" s="189">
        <f t="shared" ca="1" si="541"/>
        <v>0</v>
      </c>
      <c r="KZ131" s="189">
        <f t="shared" ca="1" si="541"/>
        <v>0</v>
      </c>
      <c r="LA131" s="189">
        <f t="shared" ca="1" si="541"/>
        <v>0</v>
      </c>
      <c r="LB131" s="189">
        <f t="shared" ca="1" si="541"/>
        <v>0</v>
      </c>
      <c r="LC131" s="189">
        <f t="shared" ca="1" si="542"/>
        <v>0</v>
      </c>
      <c r="LD131" s="189">
        <f t="shared" ca="1" si="542"/>
        <v>0</v>
      </c>
      <c r="LE131" s="189">
        <f t="shared" ca="1" si="542"/>
        <v>0</v>
      </c>
      <c r="LF131" s="189">
        <f t="shared" ca="1" si="542"/>
        <v>0</v>
      </c>
      <c r="LG131" s="189">
        <f t="shared" ca="1" si="542"/>
        <v>0</v>
      </c>
      <c r="LH131" s="189">
        <f t="shared" ca="1" si="542"/>
        <v>0</v>
      </c>
      <c r="LI131" s="189">
        <f t="shared" ca="1" si="542"/>
        <v>0</v>
      </c>
      <c r="LJ131" s="189">
        <f t="shared" ca="1" si="542"/>
        <v>0</v>
      </c>
      <c r="LK131" s="189">
        <f t="shared" ca="1" si="542"/>
        <v>0</v>
      </c>
      <c r="LL131" s="189">
        <f t="shared" ca="1" si="542"/>
        <v>0</v>
      </c>
      <c r="LM131" s="189">
        <f t="shared" ca="1" si="543"/>
        <v>0</v>
      </c>
      <c r="LN131" s="189">
        <f t="shared" ca="1" si="543"/>
        <v>0</v>
      </c>
      <c r="LO131" s="189">
        <f t="shared" ca="1" si="543"/>
        <v>0</v>
      </c>
      <c r="LP131" s="189">
        <f t="shared" ca="1" si="543"/>
        <v>0</v>
      </c>
      <c r="LQ131" s="189">
        <f t="shared" ca="1" si="543"/>
        <v>0</v>
      </c>
      <c r="LR131" s="189">
        <f t="shared" ca="1" si="543"/>
        <v>0</v>
      </c>
      <c r="LS131" s="189">
        <f t="shared" ca="1" si="543"/>
        <v>0</v>
      </c>
      <c r="LT131" s="189">
        <f t="shared" ca="1" si="543"/>
        <v>0</v>
      </c>
      <c r="LU131" s="189">
        <f t="shared" ca="1" si="543"/>
        <v>0</v>
      </c>
      <c r="LV131" s="189">
        <f t="shared" ca="1" si="543"/>
        <v>0</v>
      </c>
      <c r="LW131" s="189">
        <f t="shared" ca="1" si="544"/>
        <v>0</v>
      </c>
      <c r="LX131" s="189">
        <f t="shared" ca="1" si="544"/>
        <v>0</v>
      </c>
      <c r="LY131" s="189">
        <f t="shared" ca="1" si="544"/>
        <v>0</v>
      </c>
      <c r="LZ131" s="189">
        <f t="shared" ca="1" si="544"/>
        <v>0</v>
      </c>
      <c r="MA131" s="189">
        <f t="shared" ca="1" si="544"/>
        <v>0</v>
      </c>
      <c r="MB131" s="189">
        <f t="shared" ca="1" si="544"/>
        <v>0</v>
      </c>
      <c r="MC131" s="189">
        <f t="shared" ca="1" si="544"/>
        <v>0</v>
      </c>
      <c r="MD131" s="189">
        <f t="shared" ca="1" si="544"/>
        <v>0</v>
      </c>
      <c r="ME131" s="189">
        <f t="shared" ca="1" si="544"/>
        <v>0</v>
      </c>
      <c r="MF131" s="189">
        <f t="shared" ca="1" si="544"/>
        <v>0</v>
      </c>
      <c r="MG131" s="189">
        <f t="shared" ca="1" si="545"/>
        <v>0</v>
      </c>
      <c r="MH131" s="189">
        <f t="shared" ca="1" si="545"/>
        <v>0</v>
      </c>
      <c r="MI131" s="189">
        <f t="shared" ca="1" si="545"/>
        <v>0</v>
      </c>
      <c r="MJ131" s="189">
        <f t="shared" ca="1" si="545"/>
        <v>0</v>
      </c>
      <c r="MK131" s="189">
        <f t="shared" ca="1" si="545"/>
        <v>0</v>
      </c>
      <c r="ML131" s="189">
        <f t="shared" ca="1" si="545"/>
        <v>0</v>
      </c>
      <c r="MM131" s="189">
        <f t="shared" ca="1" si="545"/>
        <v>0</v>
      </c>
      <c r="MN131" s="189">
        <f t="shared" ca="1" si="545"/>
        <v>0</v>
      </c>
      <c r="MO131" s="189">
        <f t="shared" ca="1" si="545"/>
        <v>0</v>
      </c>
      <c r="MP131" s="189">
        <f t="shared" ca="1" si="545"/>
        <v>0</v>
      </c>
      <c r="MQ131" s="189">
        <f t="shared" ca="1" si="545"/>
        <v>0</v>
      </c>
      <c r="MR131" s="189">
        <f t="shared" ca="1" si="545"/>
        <v>0</v>
      </c>
      <c r="MS131" s="557">
        <f t="shared" ca="1" si="546"/>
        <v>0</v>
      </c>
      <c r="MT131" s="557">
        <f t="shared" ca="1" si="546"/>
        <v>0</v>
      </c>
      <c r="MU131" s="557">
        <f t="shared" ca="1" si="546"/>
        <v>0</v>
      </c>
      <c r="MV131" s="557">
        <f t="shared" ca="1" si="546"/>
        <v>0</v>
      </c>
      <c r="MW131" s="557">
        <f t="shared" ca="1" si="546"/>
        <v>0</v>
      </c>
      <c r="MX131" s="557">
        <f t="shared" ca="1" si="546"/>
        <v>0</v>
      </c>
      <c r="MY131" s="557">
        <f t="shared" ca="1" si="546"/>
        <v>0</v>
      </c>
      <c r="MZ131" s="557">
        <f t="shared" ca="1" si="546"/>
        <v>0</v>
      </c>
      <c r="NA131" s="557">
        <f t="shared" ca="1" si="546"/>
        <v>0</v>
      </c>
      <c r="NB131" s="557">
        <f t="shared" ca="1" si="546"/>
        <v>0</v>
      </c>
      <c r="NC131" s="557">
        <f t="shared" ca="1" si="547"/>
        <v>0</v>
      </c>
      <c r="ND131" s="557">
        <f t="shared" ca="1" si="547"/>
        <v>0</v>
      </c>
      <c r="NE131" s="557">
        <f t="shared" ca="1" si="547"/>
        <v>0</v>
      </c>
      <c r="NF131" s="557">
        <f t="shared" ca="1" si="547"/>
        <v>0</v>
      </c>
      <c r="NG131" s="557">
        <f t="shared" ca="1" si="547"/>
        <v>0</v>
      </c>
      <c r="NH131" s="557">
        <f t="shared" ca="1" si="547"/>
        <v>0</v>
      </c>
      <c r="NI131" s="557">
        <f t="shared" ca="1" si="547"/>
        <v>0</v>
      </c>
      <c r="NJ131" s="557">
        <f t="shared" ca="1" si="547"/>
        <v>0</v>
      </c>
      <c r="NK131" s="557">
        <f t="shared" ca="1" si="547"/>
        <v>0</v>
      </c>
      <c r="NL131" s="557">
        <f t="shared" ca="1" si="547"/>
        <v>0</v>
      </c>
      <c r="NM131" s="557">
        <f t="shared" ca="1" si="548"/>
        <v>0</v>
      </c>
      <c r="NN131" s="557">
        <f t="shared" ca="1" si="548"/>
        <v>0</v>
      </c>
      <c r="NO131" s="557">
        <f t="shared" ca="1" si="548"/>
        <v>0</v>
      </c>
      <c r="NP131" s="557">
        <f t="shared" ca="1" si="548"/>
        <v>0</v>
      </c>
      <c r="NQ131" s="557">
        <f t="shared" ca="1" si="548"/>
        <v>0</v>
      </c>
      <c r="NR131" s="557">
        <f t="shared" ca="1" si="548"/>
        <v>0</v>
      </c>
      <c r="NS131" s="557">
        <f t="shared" ca="1" si="548"/>
        <v>0</v>
      </c>
      <c r="NT131" s="557">
        <f t="shared" ca="1" si="548"/>
        <v>0</v>
      </c>
      <c r="NU131" s="557">
        <f t="shared" ca="1" si="548"/>
        <v>0</v>
      </c>
      <c r="NV131" s="557">
        <f t="shared" ca="1" si="548"/>
        <v>0</v>
      </c>
      <c r="NW131" s="557">
        <f t="shared" ca="1" si="549"/>
        <v>0</v>
      </c>
      <c r="NX131" s="557">
        <f t="shared" ca="1" si="549"/>
        <v>0</v>
      </c>
      <c r="NY131" s="557">
        <f t="shared" ca="1" si="549"/>
        <v>0</v>
      </c>
      <c r="NZ131" s="557">
        <f t="shared" ca="1" si="549"/>
        <v>0</v>
      </c>
      <c r="OA131" s="557">
        <f t="shared" ca="1" si="549"/>
        <v>0</v>
      </c>
      <c r="OB131" s="557">
        <f t="shared" ca="1" si="549"/>
        <v>0</v>
      </c>
      <c r="OC131" s="557">
        <f t="shared" ca="1" si="549"/>
        <v>0</v>
      </c>
      <c r="OD131" s="557">
        <f t="shared" ca="1" si="549"/>
        <v>0</v>
      </c>
      <c r="OE131" s="557">
        <f t="shared" ca="1" si="549"/>
        <v>0</v>
      </c>
      <c r="OF131" s="557">
        <f t="shared" ca="1" si="549"/>
        <v>0</v>
      </c>
      <c r="OG131" s="557">
        <f t="shared" ca="1" si="550"/>
        <v>0</v>
      </c>
      <c r="OH131" s="557">
        <f t="shared" ca="1" si="550"/>
        <v>0</v>
      </c>
      <c r="OI131" s="557">
        <f t="shared" ca="1" si="550"/>
        <v>0</v>
      </c>
      <c r="OJ131" s="557">
        <f t="shared" ca="1" si="550"/>
        <v>0</v>
      </c>
      <c r="OK131" s="557">
        <f t="shared" ca="1" si="550"/>
        <v>0</v>
      </c>
      <c r="OL131" s="557">
        <f t="shared" ca="1" si="550"/>
        <v>0</v>
      </c>
      <c r="OM131" s="557">
        <f t="shared" ca="1" si="550"/>
        <v>0</v>
      </c>
      <c r="ON131" s="557">
        <f t="shared" ca="1" si="550"/>
        <v>0</v>
      </c>
      <c r="OO131" s="557">
        <f t="shared" ca="1" si="550"/>
        <v>0</v>
      </c>
      <c r="OP131" s="557">
        <f t="shared" ca="1" si="550"/>
        <v>0</v>
      </c>
      <c r="OQ131" s="557">
        <f t="shared" ca="1" si="551"/>
        <v>0</v>
      </c>
      <c r="OR131" s="557">
        <f t="shared" ca="1" si="551"/>
        <v>0</v>
      </c>
      <c r="OS131" s="557">
        <f t="shared" ca="1" si="551"/>
        <v>0</v>
      </c>
      <c r="OT131" s="557">
        <f t="shared" ca="1" si="551"/>
        <v>0</v>
      </c>
      <c r="OU131" s="557">
        <f t="shared" ca="1" si="551"/>
        <v>0</v>
      </c>
      <c r="OV131" s="557">
        <f t="shared" ca="1" si="551"/>
        <v>0</v>
      </c>
      <c r="OW131" s="557">
        <f t="shared" ca="1" si="551"/>
        <v>0</v>
      </c>
      <c r="OX131" s="557">
        <f t="shared" ca="1" si="551"/>
        <v>0</v>
      </c>
      <c r="OY131" s="557">
        <f t="shared" ca="1" si="551"/>
        <v>0</v>
      </c>
      <c r="OZ131" s="557">
        <f t="shared" ca="1" si="551"/>
        <v>0</v>
      </c>
      <c r="PA131" s="557">
        <f t="shared" ca="1" si="552"/>
        <v>0</v>
      </c>
      <c r="PB131" s="557">
        <f t="shared" ca="1" si="552"/>
        <v>0</v>
      </c>
      <c r="PC131" s="557">
        <f t="shared" ca="1" si="552"/>
        <v>0</v>
      </c>
      <c r="PD131" s="557">
        <f t="shared" ca="1" si="552"/>
        <v>0</v>
      </c>
      <c r="PE131" s="557">
        <f t="shared" ca="1" si="552"/>
        <v>0</v>
      </c>
      <c r="PF131" s="557">
        <f t="shared" ca="1" si="552"/>
        <v>0</v>
      </c>
      <c r="PG131" s="557">
        <f t="shared" ca="1" si="552"/>
        <v>0</v>
      </c>
      <c r="PH131" s="557">
        <f t="shared" ca="1" si="552"/>
        <v>0</v>
      </c>
      <c r="PI131" s="557">
        <f t="shared" ca="1" si="552"/>
        <v>0</v>
      </c>
      <c r="PJ131" s="557">
        <f t="shared" ca="1" si="552"/>
        <v>0</v>
      </c>
      <c r="PK131" s="557">
        <f t="shared" ca="1" si="553"/>
        <v>0</v>
      </c>
      <c r="PL131" s="557">
        <f t="shared" ca="1" si="553"/>
        <v>0</v>
      </c>
      <c r="PM131" s="557">
        <f t="shared" ca="1" si="553"/>
        <v>0</v>
      </c>
      <c r="PN131" s="557">
        <f t="shared" ca="1" si="553"/>
        <v>0</v>
      </c>
      <c r="PO131" s="557">
        <f t="shared" ca="1" si="553"/>
        <v>0</v>
      </c>
      <c r="PP131" s="557">
        <f t="shared" ca="1" si="553"/>
        <v>0</v>
      </c>
      <c r="PQ131" s="557">
        <f t="shared" ca="1" si="553"/>
        <v>0</v>
      </c>
      <c r="PR131" s="557">
        <f t="shared" ca="1" si="553"/>
        <v>0</v>
      </c>
      <c r="PS131" s="557">
        <f t="shared" ca="1" si="553"/>
        <v>0</v>
      </c>
      <c r="PT131" s="557">
        <f t="shared" ca="1" si="553"/>
        <v>0</v>
      </c>
      <c r="PU131" s="557">
        <f t="shared" ca="1" si="554"/>
        <v>0</v>
      </c>
      <c r="PV131" s="557">
        <f t="shared" ca="1" si="554"/>
        <v>0</v>
      </c>
      <c r="PW131" s="557">
        <f t="shared" ca="1" si="554"/>
        <v>0</v>
      </c>
      <c r="PX131" s="557">
        <f t="shared" ca="1" si="554"/>
        <v>0</v>
      </c>
      <c r="PY131" s="557">
        <f t="shared" ca="1" si="554"/>
        <v>0</v>
      </c>
      <c r="PZ131" s="557">
        <f t="shared" ca="1" si="554"/>
        <v>0</v>
      </c>
      <c r="QA131" s="557">
        <f t="shared" ca="1" si="554"/>
        <v>0</v>
      </c>
      <c r="QB131" s="557">
        <f t="shared" ca="1" si="554"/>
        <v>0</v>
      </c>
      <c r="QC131" s="557">
        <f t="shared" ca="1" si="554"/>
        <v>0</v>
      </c>
      <c r="QD131" s="557">
        <f t="shared" ca="1" si="554"/>
        <v>0</v>
      </c>
      <c r="QE131" s="557">
        <f t="shared" ca="1" si="555"/>
        <v>0</v>
      </c>
      <c r="QF131" s="557">
        <f t="shared" ca="1" si="555"/>
        <v>0</v>
      </c>
      <c r="QG131" s="557">
        <f t="shared" ca="1" si="555"/>
        <v>0</v>
      </c>
      <c r="QH131" s="557">
        <f t="shared" ca="1" si="555"/>
        <v>0</v>
      </c>
      <c r="QI131" s="557">
        <f t="shared" ca="1" si="555"/>
        <v>0</v>
      </c>
      <c r="QJ131" s="557">
        <f t="shared" ca="1" si="555"/>
        <v>0</v>
      </c>
      <c r="QK131" s="557">
        <f t="shared" ca="1" si="555"/>
        <v>0</v>
      </c>
      <c r="QL131" s="557">
        <f t="shared" ca="1" si="555"/>
        <v>0</v>
      </c>
      <c r="QM131" s="557">
        <f t="shared" ca="1" si="555"/>
        <v>0</v>
      </c>
      <c r="QN131" s="557">
        <f t="shared" ca="1" si="555"/>
        <v>0</v>
      </c>
      <c r="QO131" s="557">
        <f t="shared" ca="1" si="556"/>
        <v>0</v>
      </c>
      <c r="QP131" s="557">
        <f t="shared" ca="1" si="556"/>
        <v>0</v>
      </c>
      <c r="QQ131" s="557">
        <f t="shared" ca="1" si="556"/>
        <v>0</v>
      </c>
      <c r="QR131" s="557">
        <f t="shared" ca="1" si="556"/>
        <v>0</v>
      </c>
      <c r="QS131" s="557">
        <f t="shared" ca="1" si="556"/>
        <v>0</v>
      </c>
      <c r="QT131" s="557">
        <f t="shared" ca="1" si="556"/>
        <v>0</v>
      </c>
      <c r="QU131" s="557">
        <f t="shared" ca="1" si="556"/>
        <v>0</v>
      </c>
      <c r="QV131" s="557">
        <f t="shared" ca="1" si="556"/>
        <v>0</v>
      </c>
      <c r="QW131" s="557">
        <f t="shared" ca="1" si="556"/>
        <v>0</v>
      </c>
      <c r="QX131" s="557">
        <f t="shared" ca="1" si="556"/>
        <v>0</v>
      </c>
      <c r="QY131" s="557">
        <f t="shared" ca="1" si="557"/>
        <v>0</v>
      </c>
      <c r="QZ131" s="557">
        <f t="shared" ca="1" si="557"/>
        <v>0</v>
      </c>
      <c r="RA131" s="557">
        <f t="shared" ca="1" si="557"/>
        <v>0</v>
      </c>
      <c r="RB131" s="557">
        <f t="shared" ca="1" si="557"/>
        <v>0</v>
      </c>
      <c r="RC131" s="557">
        <f t="shared" ca="1" si="557"/>
        <v>0</v>
      </c>
      <c r="RD131" s="557">
        <f t="shared" ca="1" si="557"/>
        <v>0</v>
      </c>
      <c r="RE131" s="557">
        <f t="shared" ca="1" si="557"/>
        <v>0</v>
      </c>
      <c r="RF131" s="557">
        <f t="shared" ca="1" si="557"/>
        <v>0</v>
      </c>
      <c r="RG131" s="557">
        <f t="shared" ca="1" si="557"/>
        <v>0</v>
      </c>
      <c r="RH131" s="557">
        <f t="shared" ca="1" si="557"/>
        <v>0</v>
      </c>
      <c r="RI131" s="557">
        <f t="shared" ca="1" si="558"/>
        <v>0</v>
      </c>
      <c r="RJ131" s="557">
        <f t="shared" ca="1" si="558"/>
        <v>0</v>
      </c>
      <c r="RK131" s="557">
        <f t="shared" ca="1" si="558"/>
        <v>0</v>
      </c>
      <c r="RL131" s="557">
        <f t="shared" ca="1" si="558"/>
        <v>0</v>
      </c>
      <c r="RM131" s="557">
        <f t="shared" ca="1" si="558"/>
        <v>0</v>
      </c>
      <c r="RN131" s="557">
        <f t="shared" ca="1" si="558"/>
        <v>0</v>
      </c>
      <c r="RO131" s="557">
        <f t="shared" ca="1" si="558"/>
        <v>0</v>
      </c>
      <c r="RP131" s="557">
        <f t="shared" ca="1" si="558"/>
        <v>0</v>
      </c>
      <c r="RQ131" s="557">
        <f t="shared" ca="1" si="558"/>
        <v>0</v>
      </c>
      <c r="RR131" s="557">
        <f t="shared" ca="1" si="558"/>
        <v>0</v>
      </c>
      <c r="RS131" s="557">
        <f t="shared" ca="1" si="559"/>
        <v>0</v>
      </c>
      <c r="RT131" s="557">
        <f t="shared" ca="1" si="559"/>
        <v>0</v>
      </c>
      <c r="RU131" s="557">
        <f t="shared" ca="1" si="559"/>
        <v>0</v>
      </c>
      <c r="RV131" s="557">
        <f t="shared" ca="1" si="559"/>
        <v>0</v>
      </c>
      <c r="RW131" s="557">
        <f t="shared" ca="1" si="559"/>
        <v>0</v>
      </c>
      <c r="RX131" s="557">
        <f t="shared" ca="1" si="559"/>
        <v>0</v>
      </c>
      <c r="RY131" s="557">
        <f t="shared" ca="1" si="559"/>
        <v>0</v>
      </c>
      <c r="RZ131" s="557">
        <f t="shared" ca="1" si="559"/>
        <v>0</v>
      </c>
      <c r="SA131" s="557">
        <f t="shared" ca="1" si="559"/>
        <v>0</v>
      </c>
      <c r="SB131" s="557">
        <f t="shared" ca="1" si="559"/>
        <v>0</v>
      </c>
      <c r="SC131" s="557">
        <f t="shared" ca="1" si="560"/>
        <v>0</v>
      </c>
      <c r="SD131" s="557">
        <f t="shared" ca="1" si="560"/>
        <v>0</v>
      </c>
      <c r="SE131" s="557">
        <f t="shared" ca="1" si="560"/>
        <v>0</v>
      </c>
      <c r="SF131" s="557">
        <f t="shared" ca="1" si="560"/>
        <v>0</v>
      </c>
      <c r="SG131" s="557">
        <f t="shared" ca="1" si="560"/>
        <v>0</v>
      </c>
      <c r="SH131" s="557">
        <f t="shared" ca="1" si="560"/>
        <v>0</v>
      </c>
      <c r="SI131" s="557">
        <f t="shared" ca="1" si="560"/>
        <v>0</v>
      </c>
      <c r="SJ131" s="557">
        <f t="shared" ca="1" si="560"/>
        <v>0</v>
      </c>
      <c r="SK131" s="557">
        <f t="shared" ca="1" si="560"/>
        <v>0</v>
      </c>
      <c r="SL131" s="557">
        <f t="shared" ca="1" si="560"/>
        <v>0</v>
      </c>
      <c r="SM131" s="557">
        <f t="shared" ca="1" si="561"/>
        <v>0</v>
      </c>
      <c r="SN131" s="557">
        <f t="shared" ca="1" si="561"/>
        <v>0</v>
      </c>
      <c r="SO131" s="557">
        <f t="shared" ca="1" si="561"/>
        <v>0</v>
      </c>
      <c r="SP131" s="557">
        <f t="shared" ca="1" si="561"/>
        <v>0</v>
      </c>
      <c r="SQ131" s="557">
        <f t="shared" ca="1" si="561"/>
        <v>0</v>
      </c>
      <c r="SR131" s="557">
        <f t="shared" ca="1" si="561"/>
        <v>0</v>
      </c>
      <c r="SS131" s="557">
        <f t="shared" ca="1" si="561"/>
        <v>0</v>
      </c>
      <c r="ST131" s="557">
        <f t="shared" ca="1" si="561"/>
        <v>0</v>
      </c>
      <c r="SU131" s="557">
        <f t="shared" ca="1" si="561"/>
        <v>0</v>
      </c>
      <c r="SV131" s="557">
        <f t="shared" ca="1" si="561"/>
        <v>0</v>
      </c>
      <c r="SW131" s="557">
        <f t="shared" ca="1" si="562"/>
        <v>0</v>
      </c>
      <c r="SX131" s="557">
        <f t="shared" ca="1" si="562"/>
        <v>0</v>
      </c>
      <c r="SY131" s="557">
        <f t="shared" ca="1" si="562"/>
        <v>0</v>
      </c>
      <c r="SZ131" s="557">
        <f t="shared" ca="1" si="562"/>
        <v>0</v>
      </c>
      <c r="TA131" s="557">
        <f t="shared" ca="1" si="562"/>
        <v>0</v>
      </c>
      <c r="TB131" s="557">
        <f t="shared" ca="1" si="562"/>
        <v>0</v>
      </c>
      <c r="TC131" s="557">
        <f t="shared" ca="1" si="562"/>
        <v>0</v>
      </c>
      <c r="TD131" s="557">
        <f t="shared" ca="1" si="562"/>
        <v>0</v>
      </c>
      <c r="TE131" s="557">
        <f t="shared" ca="1" si="562"/>
        <v>0</v>
      </c>
      <c r="TF131" s="557">
        <f t="shared" ca="1" si="562"/>
        <v>0</v>
      </c>
      <c r="TG131" s="557">
        <f t="shared" ca="1" si="563"/>
        <v>0</v>
      </c>
      <c r="TH131" s="557">
        <f t="shared" ca="1" si="563"/>
        <v>0</v>
      </c>
      <c r="TI131" s="557">
        <f t="shared" ca="1" si="563"/>
        <v>0</v>
      </c>
      <c r="TJ131" s="557">
        <f t="shared" ca="1" si="563"/>
        <v>0</v>
      </c>
      <c r="TK131" s="557">
        <f t="shared" ca="1" si="563"/>
        <v>0</v>
      </c>
      <c r="TL131" s="557">
        <f t="shared" ca="1" si="563"/>
        <v>0</v>
      </c>
      <c r="TM131" s="557">
        <f t="shared" ca="1" si="563"/>
        <v>0</v>
      </c>
      <c r="TN131" s="557">
        <f t="shared" ca="1" si="563"/>
        <v>0</v>
      </c>
      <c r="TO131" s="557">
        <f t="shared" ca="1" si="563"/>
        <v>0</v>
      </c>
      <c r="TP131" s="557">
        <f t="shared" ca="1" si="563"/>
        <v>0</v>
      </c>
      <c r="TQ131" s="557">
        <f t="shared" ca="1" si="564"/>
        <v>0</v>
      </c>
      <c r="TR131" s="557">
        <f t="shared" ca="1" si="564"/>
        <v>0</v>
      </c>
      <c r="TS131" s="557">
        <f t="shared" ca="1" si="564"/>
        <v>0</v>
      </c>
      <c r="TT131" s="557">
        <f t="shared" ca="1" si="564"/>
        <v>0</v>
      </c>
      <c r="TU131" s="557">
        <f t="shared" ca="1" si="564"/>
        <v>0</v>
      </c>
      <c r="TV131" s="557">
        <f t="shared" ca="1" si="564"/>
        <v>0</v>
      </c>
      <c r="TW131" s="557">
        <f t="shared" ca="1" si="564"/>
        <v>0</v>
      </c>
      <c r="TX131" s="557">
        <f t="shared" ca="1" si="564"/>
        <v>0</v>
      </c>
      <c r="TY131" s="557">
        <f t="shared" ca="1" si="564"/>
        <v>0</v>
      </c>
      <c r="TZ131" s="557">
        <f t="shared" ca="1" si="564"/>
        <v>0</v>
      </c>
      <c r="UA131" s="557">
        <f t="shared" ca="1" si="565"/>
        <v>0</v>
      </c>
      <c r="UB131" s="557">
        <f t="shared" ca="1" si="565"/>
        <v>0</v>
      </c>
      <c r="UC131" s="557">
        <f t="shared" ca="1" si="565"/>
        <v>0</v>
      </c>
      <c r="UD131" s="557">
        <f t="shared" ca="1" si="565"/>
        <v>0</v>
      </c>
      <c r="UE131" s="557">
        <f t="shared" ca="1" si="565"/>
        <v>0</v>
      </c>
      <c r="UF131" s="557">
        <f t="shared" ca="1" si="565"/>
        <v>0</v>
      </c>
      <c r="UG131" s="557">
        <f t="shared" ca="1" si="565"/>
        <v>0</v>
      </c>
      <c r="UH131" s="557">
        <f t="shared" ca="1" si="565"/>
        <v>0</v>
      </c>
      <c r="UI131" s="557">
        <f t="shared" ca="1" si="565"/>
        <v>0</v>
      </c>
      <c r="UJ131" s="557">
        <f t="shared" ca="1" si="565"/>
        <v>0</v>
      </c>
      <c r="UK131" s="557">
        <f t="shared" ca="1" si="566"/>
        <v>0</v>
      </c>
      <c r="UL131" s="557">
        <f t="shared" ca="1" si="566"/>
        <v>0</v>
      </c>
      <c r="UM131" s="557">
        <f t="shared" ca="1" si="566"/>
        <v>0</v>
      </c>
      <c r="UN131" s="557">
        <f t="shared" ca="1" si="566"/>
        <v>0</v>
      </c>
      <c r="UO131" s="557">
        <f t="shared" ca="1" si="566"/>
        <v>0</v>
      </c>
      <c r="UP131" s="557">
        <f t="shared" ca="1" si="566"/>
        <v>0</v>
      </c>
      <c r="UQ131" s="557">
        <f t="shared" ca="1" si="566"/>
        <v>0</v>
      </c>
      <c r="UR131" s="557">
        <f t="shared" ca="1" si="566"/>
        <v>0</v>
      </c>
      <c r="US131" s="557">
        <f t="shared" ca="1" si="566"/>
        <v>0</v>
      </c>
      <c r="UT131" s="557">
        <f t="shared" ca="1" si="566"/>
        <v>0</v>
      </c>
      <c r="UU131" s="557">
        <f t="shared" ca="1" si="567"/>
        <v>0</v>
      </c>
      <c r="UV131" s="557">
        <f t="shared" ca="1" si="567"/>
        <v>0</v>
      </c>
      <c r="UW131" s="557">
        <f t="shared" ca="1" si="567"/>
        <v>0</v>
      </c>
      <c r="UX131" s="557">
        <f t="shared" ca="1" si="567"/>
        <v>0</v>
      </c>
      <c r="UY131" s="557">
        <f t="shared" ca="1" si="567"/>
        <v>0</v>
      </c>
      <c r="UZ131" s="557">
        <f t="shared" ca="1" si="567"/>
        <v>0</v>
      </c>
      <c r="VA131" s="557">
        <f t="shared" ca="1" si="567"/>
        <v>0</v>
      </c>
      <c r="VB131" s="557">
        <f t="shared" ca="1" si="567"/>
        <v>0</v>
      </c>
      <c r="VC131" s="557">
        <f t="shared" ca="1" si="567"/>
        <v>0</v>
      </c>
      <c r="VD131" s="557">
        <f t="shared" ca="1" si="567"/>
        <v>0</v>
      </c>
      <c r="VE131" s="557">
        <f t="shared" ca="1" si="568"/>
        <v>0</v>
      </c>
      <c r="VF131" s="557">
        <f t="shared" ca="1" si="568"/>
        <v>0</v>
      </c>
      <c r="VG131" s="557">
        <f t="shared" ca="1" si="568"/>
        <v>0</v>
      </c>
      <c r="VH131" s="557">
        <f t="shared" ca="1" si="568"/>
        <v>0</v>
      </c>
      <c r="VI131" s="557">
        <f t="shared" ca="1" si="568"/>
        <v>0</v>
      </c>
      <c r="VJ131" s="557">
        <f t="shared" ca="1" si="568"/>
        <v>0</v>
      </c>
      <c r="VK131" s="557">
        <f t="shared" ca="1" si="568"/>
        <v>0</v>
      </c>
      <c r="VL131" s="557">
        <f t="shared" ca="1" si="568"/>
        <v>0</v>
      </c>
      <c r="VM131" s="557">
        <f t="shared" ca="1" si="568"/>
        <v>0</v>
      </c>
      <c r="VN131" s="557">
        <f t="shared" ca="1" si="568"/>
        <v>0</v>
      </c>
      <c r="VO131" s="557">
        <f t="shared" ca="1" si="568"/>
        <v>0</v>
      </c>
      <c r="VP131" s="189">
        <f t="shared" ca="1" si="569"/>
        <v>0</v>
      </c>
      <c r="VQ131" s="189">
        <f t="shared" ca="1" si="569"/>
        <v>0</v>
      </c>
      <c r="VR131" s="189">
        <f t="shared" ca="1" si="569"/>
        <v>0</v>
      </c>
      <c r="VS131" s="189">
        <f t="shared" ca="1" si="569"/>
        <v>0</v>
      </c>
      <c r="VT131" s="189">
        <f t="shared" ca="1" si="569"/>
        <v>0</v>
      </c>
      <c r="VU131" s="230">
        <f t="shared" ca="1" si="570"/>
        <v>0</v>
      </c>
      <c r="VV131" s="189">
        <f t="shared" ca="1" si="571"/>
        <v>0</v>
      </c>
      <c r="VW131" s="189">
        <f t="shared" ca="1" si="571"/>
        <v>0</v>
      </c>
      <c r="VX131" s="189">
        <f t="shared" ca="1" si="571"/>
        <v>0</v>
      </c>
      <c r="VY131" s="189">
        <f t="shared" ca="1" si="571"/>
        <v>0</v>
      </c>
      <c r="VZ131" s="189">
        <f t="shared" ca="1" si="571"/>
        <v>0</v>
      </c>
      <c r="WA131" s="230">
        <f t="shared" ca="1" si="572"/>
        <v>0</v>
      </c>
      <c r="WB131" s="231">
        <f t="shared" ca="1" si="573"/>
        <v>0</v>
      </c>
      <c r="WC131" s="231">
        <f t="shared" ca="1" si="573"/>
        <v>0</v>
      </c>
      <c r="WD131" s="231">
        <f t="shared" ca="1" si="573"/>
        <v>0</v>
      </c>
      <c r="WE131" s="231">
        <f t="shared" ca="1" si="573"/>
        <v>0</v>
      </c>
      <c r="WF131" s="544">
        <f t="shared" ca="1" si="574"/>
        <v>0</v>
      </c>
      <c r="WG131" s="231">
        <f t="shared" ca="1" si="575"/>
        <v>0</v>
      </c>
      <c r="WH131" s="231">
        <f t="shared" ca="1" si="575"/>
        <v>0</v>
      </c>
      <c r="WI131" s="231">
        <f t="shared" ca="1" si="575"/>
        <v>0</v>
      </c>
      <c r="WJ131" s="231">
        <f t="shared" ca="1" si="575"/>
        <v>0</v>
      </c>
      <c r="WK131" s="544">
        <f t="shared" ca="1" si="576"/>
        <v>0</v>
      </c>
      <c r="WL131" s="544">
        <f t="shared" ca="1" si="576"/>
        <v>0</v>
      </c>
      <c r="WM131" s="544">
        <f t="shared" ca="1" si="576"/>
        <v>0</v>
      </c>
      <c r="WN131" s="544">
        <f t="shared" ca="1" si="576"/>
        <v>0</v>
      </c>
      <c r="WO131" s="544">
        <f t="shared" ca="1" si="576"/>
        <v>0</v>
      </c>
      <c r="WP131" s="544">
        <f t="shared" ca="1" si="576"/>
        <v>0</v>
      </c>
      <c r="WQ131" s="544">
        <f t="shared" ca="1" si="576"/>
        <v>0</v>
      </c>
      <c r="WR131" s="535" cm="1">
        <f t="array" aca="1" ref="WR131" ca="1">INDEX(WR$13:WR130,$B131+1,1)</f>
        <v>0</v>
      </c>
      <c r="WS131" s="411">
        <f t="shared" ca="1" si="577"/>
        <v>67</v>
      </c>
      <c r="WT131" s="18"/>
      <c r="WU131" s="535" cm="1">
        <f t="array" aca="1" ref="WU131" ca="1">INDEX(WU$13:WU130,$B131+1,1)</f>
        <v>0</v>
      </c>
      <c r="WV131" s="411">
        <f t="shared" si="578"/>
        <v>0</v>
      </c>
      <c r="WW131" s="535" cm="1">
        <f t="array" aca="1" ref="WW131" ca="1">INDEX(WW$13:WW130,$B131+1,1)</f>
        <v>0</v>
      </c>
      <c r="WX131" s="535" t="str" cm="1">
        <f t="array" aca="1" ref="WX131" ca="1">INDEX(WX$13:WX130,$B131+1,1)</f>
        <v>-</v>
      </c>
      <c r="WY131" s="535" t="str" cm="1">
        <f t="array" aca="1" ref="WY131" ca="1">INDEX(WY$13:WY130,$B131+1,1)</f>
        <v>-</v>
      </c>
      <c r="WZ131" s="535" t="str" cm="1">
        <f t="array" aca="1" ref="WZ131" ca="1">INDEX(WZ$13:WZ130,$B131+1,1)</f>
        <v>-</v>
      </c>
      <c r="XA131" s="535" t="str" cm="1">
        <f t="array" aca="1" ref="XA131" ca="1">INDEX(XA$13:XA130,$B131+1,1)</f>
        <v>-</v>
      </c>
      <c r="XB131" s="535" t="str" cm="1">
        <f t="array" aca="1" ref="XB131" ca="1">INDEX(XB$13:XB130,$B131+1,1)</f>
        <v>-</v>
      </c>
      <c r="XC131" s="535" t="str" cm="1">
        <f t="array" aca="1" ref="XC131" ca="1">INDEX(XC$13:XC130,$B131+1,1)</f>
        <v>-</v>
      </c>
      <c r="XD131" s="535" t="str" cm="1">
        <f t="array" aca="1" ref="XD131" ca="1">INDEX(XD$13:XD130,$B131+1,1)</f>
        <v>-</v>
      </c>
      <c r="XE131" s="535" t="str" cm="1">
        <f t="array" aca="1" ref="XE131" ca="1">INDEX(XE$13:XE130,$B131+1,1)</f>
        <v>-</v>
      </c>
      <c r="XF131" s="535" t="str" cm="1">
        <f t="array" aca="1" ref="XF131" ca="1">INDEX(XF$13:XF130,$B131+1,1)</f>
        <v>-</v>
      </c>
      <c r="XG131" s="535" t="str" cm="1">
        <f t="array" aca="1" ref="XG131" ca="1">INDEX(XG$13:XG130,$B131+1,1)</f>
        <v>-</v>
      </c>
      <c r="XH131" s="535" t="str" cm="1">
        <f t="array" aca="1" ref="XH131" ca="1">INDEX(XH$13:XH130,$B131+1,1)</f>
        <v>-</v>
      </c>
      <c r="XI131" s="535" t="str" cm="1">
        <f t="array" aca="1" ref="XI131" ca="1">INDEX(XI$13:XI130,$B131+1,1)</f>
        <v>-</v>
      </c>
      <c r="XJ131" s="535" t="str" cm="1">
        <f t="array" aca="1" ref="XJ131" ca="1">INDEX(XJ$13:XJ130,$B131+1,1)</f>
        <v>-</v>
      </c>
      <c r="XK131" s="535" t="str" cm="1">
        <f t="array" aca="1" ref="XK131" ca="1">INDEX(XK$13:XK130,$B131+1,1)</f>
        <v>-</v>
      </c>
      <c r="XL131" s="535" t="str" cm="1">
        <f t="array" aca="1" ref="XL131" ca="1">INDEX(XL$13:XL130,$B131+1,1)</f>
        <v>-</v>
      </c>
      <c r="XM131" s="535" t="str" cm="1">
        <f t="array" aca="1" ref="XM131" ca="1">INDEX(XM$13:XM130,$B131+1,1)</f>
        <v>-</v>
      </c>
      <c r="XN131" s="18"/>
      <c r="XO131" s="411" t="b">
        <f t="shared" ca="1" si="579"/>
        <v>0</v>
      </c>
      <c r="XP131" s="535" t="str" cm="1">
        <f t="array" aca="1" ref="XP131" ca="1">INDEX(XP$13:XP130,$B131+1,1)</f>
        <v>-</v>
      </c>
      <c r="XQ131" s="535" t="str" cm="1">
        <f t="array" aca="1" ref="XQ131" ca="1">INDEX(XQ$13:XQ130,$B131+1,1)</f>
        <v>-</v>
      </c>
      <c r="XR131" s="535" t="str" cm="1">
        <f t="array" aca="1" ref="XR131" ca="1">INDEX(XR$13:XR130,$B131+1,1)</f>
        <v>-</v>
      </c>
      <c r="XS131" s="535" t="str" cm="1">
        <f t="array" aca="1" ref="XS131" ca="1">INDEX(XS$13:XS130,$B131+1,1)</f>
        <v>-</v>
      </c>
      <c r="XT131" s="535" t="str" cm="1">
        <f t="array" aca="1" ref="XT131" ca="1">INDEX(XT$13:XT130,$B131+1,1)</f>
        <v>-</v>
      </c>
      <c r="XU131" s="535" t="str" cm="1">
        <f t="array" aca="1" ref="XU131" ca="1">INDEX(XU$13:XU130,$B131+1,1)</f>
        <v>-</v>
      </c>
      <c r="XV131" s="411" t="str">
        <f t="shared" ca="1" si="580"/>
        <v>-</v>
      </c>
      <c r="XW131" s="535" t="str" cm="1">
        <f t="array" aca="1" ref="XW131" ca="1">INDEX(XW$13:XW130,$B131+1,1)</f>
        <v>-</v>
      </c>
      <c r="XX131" s="535" t="str" cm="1">
        <f t="array" aca="1" ref="XX131" ca="1">INDEX(XX$13:XX130,$B131+1,1)</f>
        <v>-</v>
      </c>
      <c r="XY131" s="535" t="str" cm="1">
        <f t="array" aca="1" ref="XY131" ca="1">INDEX(XY$13:XY130,$B131+1,1)</f>
        <v>-</v>
      </c>
      <c r="XZ131" s="535" t="str" cm="1">
        <f t="array" aca="1" ref="XZ131" ca="1">INDEX(XZ$13:XZ130,$B131+1,1)</f>
        <v>-</v>
      </c>
      <c r="YA131" s="535" t="str" cm="1">
        <f t="array" aca="1" ref="YA131" ca="1">INDEX(YA$13:YA130,$B131+1,1)</f>
        <v>-</v>
      </c>
      <c r="YB131" s="545" cm="1">
        <f t="array" aca="1" ref="YB131" ca="1">INDEX(i.AgeJ,$AD131,1)</f>
        <v>0</v>
      </c>
      <c r="YC131" s="535" t="str" cm="1">
        <f t="array" aca="1" ref="YC131" ca="1">INDEX(YC$13:YC130,$B131+1,1)</f>
        <v>-</v>
      </c>
      <c r="YD131" s="411" t="str">
        <f t="shared" si="581"/>
        <v>-</v>
      </c>
      <c r="YE131" s="411" t="str">
        <f t="shared" si="581"/>
        <v>-</v>
      </c>
      <c r="YF131" s="535" t="str" cm="1">
        <f t="array" aca="1" ref="YF131" ca="1">INDEX(YF$13:YF130,$B131+1,1)</f>
        <v>-</v>
      </c>
      <c r="YG131" s="535" t="str" cm="1">
        <f t="array" aca="1" ref="YG131" ca="1">INDEX(YG$13:YG130,$B131+1,1)</f>
        <v>-</v>
      </c>
      <c r="YH131" s="535" t="str" cm="1">
        <f t="array" aca="1" ref="YH131" ca="1">INDEX(YH$13:YH130,$B131+1,1)</f>
        <v>-</v>
      </c>
      <c r="YI131" s="535" t="str" cm="1">
        <f t="array" aca="1" ref="YI131" ca="1">INDEX(YI$13:YI130,$B131+1,1)</f>
        <v>-</v>
      </c>
      <c r="YJ131" s="535" t="str" cm="1">
        <f t="array" aca="1" ref="YJ131" ca="1">INDEX(YJ$13:YJ130,$B131+1,1)</f>
        <v>-</v>
      </c>
      <c r="YK131" s="535" t="b" cm="1">
        <f t="array" aca="1" ref="YK131" ca="1">INDEX(YK$13:YK130,$B131+1,1)</f>
        <v>1</v>
      </c>
      <c r="YL131" s="535" t="str" cm="1">
        <f t="array" aca="1" ref="YL131" ca="1">INDEX(YL$13:YL130,$B131+1,1)</f>
        <v>-</v>
      </c>
      <c r="YM131" s="535" cm="1">
        <f t="array" aca="1" ref="YM131" ca="1">INDEX(YM$13:YM130,$B131+1,1)</f>
        <v>0</v>
      </c>
      <c r="YN131" s="535" cm="1">
        <f t="array" aca="1" ref="YN131" ca="1">INDEX(YN$13:YN130,$B131+1,1)</f>
        <v>0</v>
      </c>
      <c r="YO131" s="535" cm="1">
        <f t="array" aca="1" ref="YO131" ca="1">INDEX(YO$13:YO130,$B131+1,1)</f>
        <v>0</v>
      </c>
      <c r="YP131" s="18"/>
      <c r="YQ131" s="411">
        <f t="shared" si="582"/>
        <v>50</v>
      </c>
      <c r="YR131" s="411">
        <f t="shared" si="582"/>
        <v>50</v>
      </c>
      <c r="YS131" s="411">
        <f t="shared" si="582"/>
        <v>50</v>
      </c>
      <c r="YT131" s="411">
        <f t="shared" si="582"/>
        <v>50</v>
      </c>
      <c r="YU131" s="535" cm="1">
        <f t="array" aca="1" ref="YU131" ca="1">INDEX(YU$13:YU130,$B131+1,1)</f>
        <v>1</v>
      </c>
      <c r="YV131" s="535" cm="1">
        <f t="array" aca="1" ref="YV131" ca="1">INDEX(YV$13:YV130,$B131+1,1)</f>
        <v>1</v>
      </c>
      <c r="YW131" s="535" cm="1">
        <f t="array" aca="1" ref="YW131" ca="1">INDEX(YW$13:YW130,$B131+1,1)</f>
        <v>1</v>
      </c>
      <c r="YX131" s="535" cm="1">
        <f t="array" aca="1" ref="YX131" ca="1">INDEX(YX$13:YX130,$B131+1,1)</f>
        <v>1</v>
      </c>
      <c r="YY131" s="535" t="str" cm="1">
        <f t="array" aca="1" ref="YY131" ca="1">INDEX(YY$13:YY130,$B131+1,1)</f>
        <v>-</v>
      </c>
      <c r="YZ131" s="535" t="str" cm="1">
        <f t="array" aca="1" ref="YZ131" ca="1">INDEX(YZ$13:YZ130,$B131+1,1)</f>
        <v>-</v>
      </c>
      <c r="ZA131" s="535" t="str" cm="1">
        <f t="array" aca="1" ref="ZA131" ca="1">INDEX(ZA$13:ZA130,$B131+1,1)</f>
        <v>-</v>
      </c>
      <c r="ZB131" s="535" t="str" cm="1">
        <f t="array" aca="1" ref="ZB131" ca="1">INDEX(ZB$13:ZB130,$B131+1,1)</f>
        <v>-</v>
      </c>
      <c r="ZC131" s="535" t="str" cm="1">
        <f t="array" aca="1" ref="ZC131" ca="1">INDEX(ZC$13:ZC130,$B131+1,1)</f>
        <v>-</v>
      </c>
      <c r="ZD131" s="18"/>
      <c r="ZE131" s="411">
        <f t="shared" ca="1" si="583"/>
        <v>1</v>
      </c>
      <c r="ZF131" s="18"/>
      <c r="ZG131" s="669" t="b">
        <f t="shared" ca="1" si="584"/>
        <v>1</v>
      </c>
      <c r="ZH131" s="535" t="b" cm="1">
        <f t="array" aca="1" ref="ZH131" ca="1">INDEX(ZH$13:ZH130,$B131+1,1)</f>
        <v>1</v>
      </c>
      <c r="ZI131" s="535" t="b" cm="1">
        <f t="array" aca="1" ref="ZI131" ca="1">INDEX(ZI$13:ZI130,$B131+1,1)</f>
        <v>1</v>
      </c>
      <c r="ZJ131" s="411" t="b">
        <f t="shared" ca="1" si="615"/>
        <v>1</v>
      </c>
      <c r="ZK131" s="535" t="b" cm="1">
        <f t="array" aca="1" ref="ZK131" ca="1">INDEX(ZK$13:ZK130,$B131+1,1)</f>
        <v>0</v>
      </c>
      <c r="ZL131" s="535" cm="1">
        <f t="array" aca="1" ref="ZL131" ca="1">INDEX(ZL$13:ZL130,$B131+1,1)</f>
        <v>0</v>
      </c>
      <c r="ZM131" s="547" cm="1">
        <f t="array" aca="1" ref="ZM131" ca="1">IF(ZH131&lt;&gt;TRUE,"-",VALUE(IFERROR(VALUE($K131),0) &amp; _xlfn.SWITCH($CD131,"-",4,$CD131) &amp; $L131 &amp; $T131 &amp; "00" &amp; $N131 &amp; $AK131 &amp; $R131 &amp; _xlfn.SWITCH($AM131,3,1,$AM131) &amp; _xlfn.SWITCH($M131,4,0,$M131) &amp; $AD131 &amp; IF(MOD($H131-2,ZM$6)&gt;=ZM$7,"",TEXT(INT(MOD($H131-2,ZM$6)/2)+1,"00"))))</f>
        <v>14220032120603</v>
      </c>
      <c r="ZN131" s="662" cm="1">
        <f t="array" aca="1" ref="ZN131" ca="1">IF(ZI131&lt;&gt;TRUE,"-",VALUE(IFERROR(VALUE($K131),0) &amp; _xlfn.SWITCH($CD131,"-",4,$CD131) &amp; $L131 &amp; $T131 &amp; "00" &amp; $N131 &amp; $AK131 &amp; $R131 &amp; _xlfn.SWITCH($AM131,3,1,$AM131) &amp; _xlfn.SWITCH($M131,4,0,$M131) &amp; $AD131 &amp; IF(MOD($H131-1,ZN$6)&gt;=ZN$7,"",TEXT(INT(MOD($H131-1,ZN$6)/2)+1,"00"))))</f>
        <v>14220032120604</v>
      </c>
      <c r="ZO131" s="543">
        <f t="shared" ca="1" si="585"/>
        <v>652</v>
      </c>
      <c r="ZP131" s="543">
        <f t="shared" ca="1" si="585"/>
        <v>686</v>
      </c>
      <c r="ZQ131" s="543">
        <f t="shared" ca="1" si="585"/>
        <v>721</v>
      </c>
      <c r="ZR131" s="459">
        <f t="shared" ca="1" si="586"/>
        <v>469</v>
      </c>
      <c r="ZS131" s="459">
        <f t="shared" ca="1" si="586"/>
        <v>504</v>
      </c>
      <c r="ZT131" s="459">
        <f t="shared" ca="1" si="586"/>
        <v>539</v>
      </c>
      <c r="ZU131" s="459">
        <f t="shared" ca="1" si="587"/>
        <v>385</v>
      </c>
      <c r="ZV131" s="459">
        <f t="shared" ca="1" si="587"/>
        <v>420</v>
      </c>
      <c r="ZW131" s="459">
        <f t="shared" ca="1" si="587"/>
        <v>455</v>
      </c>
      <c r="ZX131" s="535" t="str" cm="1">
        <f t="array" aca="1" ref="ZX131" ca="1">INDEX(ZX$13:ZX130,$B131+1,1)</f>
        <v>-</v>
      </c>
      <c r="ZY131" s="22" t="b">
        <v>0</v>
      </c>
      <c r="ZZ131" s="22" t="b">
        <v>0</v>
      </c>
      <c r="AAA131" s="22" t="b">
        <v>0</v>
      </c>
      <c r="AAB131" s="22" t="b">
        <v>0</v>
      </c>
      <c r="AAC131" s="22" t="b">
        <v>1</v>
      </c>
      <c r="AAD131" s="535" t="str" cm="1">
        <f t="array" aca="1" ref="AAD131" ca="1">INDEX(AAD$13:AAD130,$B131+1,1)</f>
        <v>-</v>
      </c>
      <c r="AAE131" s="535" t="str" cm="1">
        <f t="array" aca="1" ref="AAE131" ca="1">INDEX(AAE$13:AAE130,$B131+1,1)</f>
        <v>-</v>
      </c>
      <c r="AAF131" s="535" t="str" cm="1">
        <f t="array" aca="1" ref="AAF131" ca="1">INDEX(AAF$13:AAF130,$B131+1,1)</f>
        <v>-</v>
      </c>
      <c r="AAG131" s="535" t="str" cm="1">
        <f t="array" aca="1" ref="AAG131" ca="1">INDEX(AAG$13:AAG130,$B131+1,1)</f>
        <v>-</v>
      </c>
      <c r="AAH131" s="535" t="str" cm="1">
        <f t="array" aca="1" ref="AAH131" ca="1">INDEX(AAH$13:AAH130,$B131+1,1)</f>
        <v>-</v>
      </c>
      <c r="AAI131" s="535" t="str" cm="1">
        <f t="array" aca="1" ref="AAI131" ca="1">INDEX(AAI$13:AAI130,$B131+1,1)</f>
        <v>-</v>
      </c>
      <c r="AAJ131" s="22">
        <v>3</v>
      </c>
      <c r="AAK131" s="22">
        <v>3</v>
      </c>
      <c r="AAL131" s="22" cm="1">
        <f t="array" aca="1" ref="AAL131" ca="1">INDEX(AAL$13:AAL130,$B131+1,1)</f>
        <v>0</v>
      </c>
      <c r="AAM131" s="22">
        <v>1</v>
      </c>
      <c r="AAN131" s="22">
        <v>-1</v>
      </c>
      <c r="AAO131" s="535" t="str" cm="1">
        <f t="array" aca="1" ref="AAO131" ca="1">INDEX(AAO$13:AAO130,$B131+1,1)</f>
        <v>-</v>
      </c>
      <c r="AAP131" s="535" t="str" cm="1">
        <f t="array" aca="1" ref="AAP131" ca="1">INDEX(AAP$13:AAP130,$B131+1,1)</f>
        <v>-</v>
      </c>
      <c r="AAQ131" s="535" t="str" cm="1">
        <f t="array" aca="1" ref="AAQ131" ca="1">INDEX(AAQ$13:AAQ130,$B131+1,1)</f>
        <v>-</v>
      </c>
      <c r="AAR131" s="520">
        <f ca="1">AAL131</f>
        <v>0</v>
      </c>
      <c r="AAS131" s="520">
        <f t="shared" ref="AAS131" si="625">AAM131</f>
        <v>1</v>
      </c>
      <c r="AAT131" s="520">
        <f t="shared" ref="AAT131" si="626">AAN131</f>
        <v>-1</v>
      </c>
      <c r="AAU131" s="535" t="str" cm="1">
        <f t="array" aca="1" ref="AAU131" ca="1">INDEX(AAU$13:AAU130,$B131+1,1)</f>
        <v>-</v>
      </c>
      <c r="AAV131" s="535" cm="1">
        <f t="array" aca="1" ref="AAV131" ca="1">INDEX(AAV$13:AAV130,$B131+1,1)</f>
        <v>1</v>
      </c>
      <c r="AAW131" s="535" cm="1">
        <f t="array" aca="1" ref="AAW131" ca="1">INDEX(AAW$13:AAW130,$B131+1,1)</f>
        <v>1</v>
      </c>
      <c r="AAX131" s="666" t="b">
        <f ca="1">IF(OR($AAJ131=1,MOD($H131,21)&gt;AAX$6),"-",FALSE)</f>
        <v>0</v>
      </c>
      <c r="AAY131" s="666" t="b">
        <f ca="1">IF(OR($AAJ131=1,MOD($H131,21)&gt;AAY$6),"-",FALSE)</f>
        <v>0</v>
      </c>
      <c r="AAZ131" s="666" t="b">
        <f ca="1">IF(OR($AAJ131=1,MOD($H131,21)&gt;AAZ$6),"-",FALSE)</f>
        <v>0</v>
      </c>
      <c r="ABA131" s="666" t="b">
        <f ca="1">IF(OR($AAJ131=1,MOD($H131,21)&gt;ABA$6),"-",FALSE)</f>
        <v>0</v>
      </c>
      <c r="ABB131" s="667">
        <f t="shared" ca="1" si="588"/>
        <v>0.9</v>
      </c>
      <c r="ABC131" s="668">
        <f t="shared" ca="1" si="589"/>
        <v>0.66</v>
      </c>
      <c r="ABD131" s="669" t="b">
        <f t="shared" ca="1" si="590"/>
        <v>1</v>
      </c>
      <c r="ABE131" s="716">
        <f t="shared" ca="1" si="591"/>
        <v>999</v>
      </c>
      <c r="ABF131" s="191" t="b">
        <f t="shared" si="619"/>
        <v>0</v>
      </c>
      <c r="ABG131" s="715">
        <f t="shared" ca="1" si="592"/>
        <v>0.5</v>
      </c>
      <c r="ABH131" s="717">
        <f ca="1">IF(OR($AAJ131=1,MOD($H131,21)&gt;ABH$6),"-",0)</f>
        <v>0</v>
      </c>
      <c r="ABI131" s="717">
        <f ca="1">IF(OR($AAJ131=1,MOD($H131,21)&gt;ABI$6),"-",0)</f>
        <v>0</v>
      </c>
      <c r="ABJ131" s="670">
        <f t="shared" ca="1" si="593"/>
        <v>999999</v>
      </c>
      <c r="ABK131" s="18"/>
      <c r="ABL131" s="545" t="str">
        <f t="shared" ca="1" si="594"/>
        <v>-</v>
      </c>
      <c r="ABM131" s="545" t="str">
        <f t="shared" ca="1" si="594"/>
        <v>-</v>
      </c>
      <c r="ABN131" s="545" t="str">
        <f t="shared" ca="1" si="594"/>
        <v>-</v>
      </c>
      <c r="ABO131" s="545" t="str">
        <f t="shared" ca="1" si="594"/>
        <v>-</v>
      </c>
      <c r="ABP131" s="545" t="str">
        <f t="shared" ca="1" si="594"/>
        <v>-</v>
      </c>
      <c r="ABQ131" s="545" t="str">
        <f t="shared" ca="1" si="594"/>
        <v>-</v>
      </c>
      <c r="ABR131" s="545" t="str">
        <f t="shared" ca="1" si="594"/>
        <v>-</v>
      </c>
      <c r="ABS131" s="545" t="str">
        <f t="shared" ca="1" si="594"/>
        <v>-</v>
      </c>
      <c r="ABT131" s="545" t="str">
        <f t="shared" ca="1" si="594"/>
        <v>-</v>
      </c>
      <c r="ABU131" s="545" t="str">
        <f t="shared" ca="1" si="594"/>
        <v>-</v>
      </c>
      <c r="ABV131" s="545" t="str">
        <f t="shared" ca="1" si="595"/>
        <v>-</v>
      </c>
      <c r="ABW131" s="545" t="str">
        <f t="shared" ca="1" si="595"/>
        <v>-</v>
      </c>
      <c r="ABX131" s="545" t="str">
        <f t="shared" ca="1" si="595"/>
        <v>-</v>
      </c>
      <c r="ABY131" s="545" t="str">
        <f t="shared" ca="1" si="595"/>
        <v>-</v>
      </c>
      <c r="ABZ131" s="545" t="str">
        <f t="shared" ca="1" si="595"/>
        <v>-</v>
      </c>
      <c r="ACA131" s="545" t="str">
        <f t="shared" ca="1" si="595"/>
        <v>-</v>
      </c>
      <c r="ACB131" s="545" t="str">
        <f t="shared" ca="1" si="595"/>
        <v>-</v>
      </c>
      <c r="ACC131" s="545" t="b">
        <f t="shared" ca="1" si="595"/>
        <v>1</v>
      </c>
      <c r="ACD131" s="545" t="str">
        <f t="shared" ca="1" si="595"/>
        <v>-</v>
      </c>
      <c r="ACE131" s="545" t="str">
        <f t="shared" ca="1" si="595"/>
        <v>-</v>
      </c>
      <c r="ACF131" s="545" t="str">
        <f t="shared" ca="1" si="596"/>
        <v>-</v>
      </c>
      <c r="ACG131" s="545" t="str">
        <f t="shared" ca="1" si="596"/>
        <v>-</v>
      </c>
      <c r="ACH131" s="545" t="str">
        <f t="shared" ca="1" si="596"/>
        <v>-</v>
      </c>
      <c r="ACI131" s="545" t="str">
        <f t="shared" ca="1" si="596"/>
        <v>-</v>
      </c>
      <c r="ACJ131" s="545" t="str">
        <f t="shared" ca="1" si="596"/>
        <v>-</v>
      </c>
      <c r="ACK131" s="545" t="str">
        <f t="shared" ca="1" si="596"/>
        <v>-</v>
      </c>
      <c r="ACL131" s="545" t="str">
        <f t="shared" ca="1" si="596"/>
        <v>-</v>
      </c>
      <c r="ACM131" s="545" t="str">
        <f t="shared" ca="1" si="596"/>
        <v>-</v>
      </c>
      <c r="ACN131" s="545" t="str">
        <f t="shared" ca="1" si="596"/>
        <v>-</v>
      </c>
      <c r="ACO131" s="545" t="str">
        <f t="shared" ca="1" si="596"/>
        <v>-</v>
      </c>
      <c r="ACP131" s="545" t="str">
        <f t="shared" ca="1" si="597"/>
        <v>-</v>
      </c>
      <c r="ACQ131" s="545" t="str">
        <f t="shared" ca="1" si="597"/>
        <v>-</v>
      </c>
      <c r="ACR131" s="545" t="str">
        <f t="shared" ca="1" si="597"/>
        <v>-</v>
      </c>
      <c r="ACS131" s="545" t="str">
        <f t="shared" ca="1" si="597"/>
        <v>-</v>
      </c>
      <c r="ACT131" s="545" t="str">
        <f t="shared" ca="1" si="597"/>
        <v>-</v>
      </c>
      <c r="ACU131" s="545" t="b">
        <f t="shared" ca="1" si="597"/>
        <v>1</v>
      </c>
      <c r="ACV131" s="545" t="str">
        <f t="shared" ca="1" si="597"/>
        <v>-</v>
      </c>
      <c r="ACW131" s="545" t="str">
        <f t="shared" ca="1" si="597"/>
        <v>-</v>
      </c>
      <c r="ACX131" s="545" t="str">
        <f t="shared" ca="1" si="597"/>
        <v>-</v>
      </c>
      <c r="ACY131" s="545" t="str">
        <f t="shared" ca="1" si="597"/>
        <v>-</v>
      </c>
      <c r="ACZ131" s="545" t="str">
        <f t="shared" ca="1" si="598"/>
        <v>-</v>
      </c>
      <c r="ADA131" s="545" t="str">
        <f t="shared" ca="1" si="598"/>
        <v>-</v>
      </c>
      <c r="ADB131" s="545" t="str">
        <f t="shared" ca="1" si="598"/>
        <v>-</v>
      </c>
      <c r="ADC131" s="545" t="str">
        <f t="shared" ca="1" si="598"/>
        <v>-</v>
      </c>
      <c r="ADD131" s="545" t="str">
        <f t="shared" ca="1" si="598"/>
        <v>-</v>
      </c>
      <c r="ADE131" s="545" t="str">
        <f t="shared" ca="1" si="598"/>
        <v>-</v>
      </c>
      <c r="ADF131" s="545" t="str">
        <f t="shared" ca="1" si="598"/>
        <v>-</v>
      </c>
      <c r="ADG131" s="545" t="str">
        <f t="shared" ca="1" si="598"/>
        <v>-</v>
      </c>
      <c r="ADH131" s="545" t="str">
        <f t="shared" ca="1" si="598"/>
        <v>-</v>
      </c>
      <c r="ADI131" s="545" t="str">
        <f t="shared" ca="1" si="598"/>
        <v>-</v>
      </c>
      <c r="ADJ131" s="545" t="str">
        <f t="shared" ca="1" si="599"/>
        <v>-</v>
      </c>
      <c r="ADK131" s="545" t="str">
        <f t="shared" ca="1" si="599"/>
        <v>-</v>
      </c>
      <c r="ADL131" s="545" t="str">
        <f t="shared" ca="1" si="599"/>
        <v>-</v>
      </c>
      <c r="ADM131" s="545" t="b">
        <f t="shared" ca="1" si="599"/>
        <v>1</v>
      </c>
      <c r="ADN131" s="545" t="str">
        <f t="shared" ca="1" si="599"/>
        <v>-</v>
      </c>
      <c r="ADO131" s="545" t="str">
        <f t="shared" ca="1" si="599"/>
        <v>-</v>
      </c>
      <c r="ADP131" s="545" t="str">
        <f t="shared" ca="1" si="599"/>
        <v>-</v>
      </c>
      <c r="ADQ131" s="545" t="str">
        <f t="shared" ca="1" si="599"/>
        <v>-</v>
      </c>
      <c r="ADR131" s="545" t="str">
        <f t="shared" ca="1" si="599"/>
        <v>-</v>
      </c>
      <c r="ADS131" s="545" t="str">
        <f t="shared" ca="1" si="599"/>
        <v>-</v>
      </c>
      <c r="ADT131" s="545" t="str">
        <f t="shared" ca="1" si="600"/>
        <v>-</v>
      </c>
      <c r="ADU131" s="545" t="str">
        <f t="shared" ca="1" si="600"/>
        <v>-</v>
      </c>
      <c r="ADV131" s="545" t="str">
        <f t="shared" ca="1" si="600"/>
        <v>-</v>
      </c>
      <c r="ADW131" s="545" t="str">
        <f t="shared" ca="1" si="600"/>
        <v>-</v>
      </c>
      <c r="ADX131" s="545" t="str">
        <f t="shared" ca="1" si="600"/>
        <v>-</v>
      </c>
      <c r="ADY131" s="545" t="str">
        <f t="shared" ca="1" si="600"/>
        <v>-</v>
      </c>
      <c r="ADZ131" s="545" t="str">
        <f t="shared" ca="1" si="600"/>
        <v>-</v>
      </c>
      <c r="AEA131" s="545" t="str">
        <f t="shared" ca="1" si="600"/>
        <v>-</v>
      </c>
      <c r="AEB131" s="545" t="str">
        <f t="shared" ca="1" si="600"/>
        <v>-</v>
      </c>
      <c r="AEC131" s="545" t="str">
        <f t="shared" ca="1" si="600"/>
        <v>-</v>
      </c>
      <c r="AED131" s="545" t="str">
        <f t="shared" ca="1" si="601"/>
        <v>-</v>
      </c>
      <c r="AEE131" s="545" t="b">
        <f t="shared" ca="1" si="601"/>
        <v>1</v>
      </c>
      <c r="AEF131" s="545" t="str">
        <f t="shared" ca="1" si="601"/>
        <v>-</v>
      </c>
      <c r="AEG131" s="545" t="str">
        <f t="shared" ca="1" si="601"/>
        <v>-</v>
      </c>
      <c r="AEH131" s="545" t="str">
        <f t="shared" ca="1" si="601"/>
        <v>-</v>
      </c>
      <c r="AEI131" s="545" t="str">
        <f t="shared" ca="1" si="601"/>
        <v>-</v>
      </c>
      <c r="AEJ131" s="545" t="str">
        <f t="shared" ca="1" si="601"/>
        <v>-</v>
      </c>
      <c r="AEK131" s="545" t="str">
        <f t="shared" ca="1" si="601"/>
        <v>-</v>
      </c>
      <c r="AEL131" s="545" t="str">
        <f t="shared" ca="1" si="601"/>
        <v>-</v>
      </c>
      <c r="AEM131" s="545" t="str">
        <f t="shared" ca="1" si="601"/>
        <v>-</v>
      </c>
      <c r="AEN131" s="545" t="str">
        <f t="shared" ca="1" si="602"/>
        <v>-</v>
      </c>
      <c r="AEO131" s="545" t="str">
        <f t="shared" ca="1" si="602"/>
        <v>-</v>
      </c>
      <c r="AEP131" s="545" t="str">
        <f t="shared" ca="1" si="602"/>
        <v>-</v>
      </c>
      <c r="AEQ131" s="545" t="str">
        <f t="shared" ca="1" si="602"/>
        <v>-</v>
      </c>
      <c r="AER131" s="545" t="str">
        <f t="shared" ca="1" si="602"/>
        <v>-</v>
      </c>
      <c r="AES131" s="545" t="str">
        <f t="shared" ca="1" si="602"/>
        <v>-</v>
      </c>
      <c r="AET131" s="545" t="str">
        <f t="shared" ca="1" si="602"/>
        <v>-</v>
      </c>
      <c r="AEU131" s="545" t="str">
        <f t="shared" ca="1" si="602"/>
        <v>-</v>
      </c>
      <c r="AEV131" s="545" t="str">
        <f t="shared" ca="1" si="602"/>
        <v>-</v>
      </c>
      <c r="AEW131" s="545" t="b">
        <f t="shared" ca="1" si="602"/>
        <v>1</v>
      </c>
      <c r="AEX131" s="535" cm="1">
        <f t="array" aca="1" ref="AEX131" ca="1">INDEX(AEX$13:AEX130,$B131+1,1)</f>
        <v>0</v>
      </c>
      <c r="AEY131" s="483">
        <v>0</v>
      </c>
    </row>
    <row r="132" spans="1:831" outlineLevel="2">
      <c r="A132" s="18">
        <f t="shared" si="221"/>
        <v>119</v>
      </c>
      <c r="B132" s="657">
        <f t="shared" ca="1" si="620"/>
        <v>117</v>
      </c>
      <c r="C132" s="458">
        <f t="shared" ca="1" si="488"/>
        <v>2200</v>
      </c>
      <c r="D132" s="119" t="str">
        <f t="shared" ca="1" si="489"/>
        <v>GSW</v>
      </c>
      <c r="E132" t="b">
        <v>1</v>
      </c>
      <c r="F132" t="b">
        <v>0</v>
      </c>
      <c r="G132" t="b">
        <f t="shared" si="490"/>
        <v>1</v>
      </c>
      <c r="H132" s="191">
        <f t="shared" ca="1" si="618"/>
        <v>8</v>
      </c>
      <c r="I132" s="535" cm="1">
        <f t="array" aca="1" ref="I132" ca="1">INDEX(I$13:I131,$B132+1,1)</f>
        <v>1</v>
      </c>
      <c r="J132" s="535" cm="1">
        <f t="array" aca="1" ref="J132" ca="1">INDEX(J$13:J131,$B132+1,1)</f>
        <v>0</v>
      </c>
      <c r="K132" s="535" cm="1">
        <f t="array" aca="1" ref="K132" ca="1">INDEX(K$13:K131,$B132+1,1)</f>
        <v>1</v>
      </c>
      <c r="L132" s="535" cm="1">
        <f t="array" aca="1" ref="L132" ca="1">INDEX(L$13:L131,$B132+1,1)</f>
        <v>2</v>
      </c>
      <c r="M132" s="535" cm="1">
        <f t="array" aca="1" ref="M132" ca="1">INDEX(M$13:M131,$B132+1,1)</f>
        <v>0</v>
      </c>
      <c r="N132" s="535" cm="1">
        <f t="array" aca="1" ref="N132" ca="1">INDEX(N$13:N131,$B132+1,1)</f>
        <v>3</v>
      </c>
      <c r="O132" s="535" cm="1">
        <f t="array" aca="1" ref="O132" ca="1">INDEX(O$13:O131,$B132+1,1)</f>
        <v>2</v>
      </c>
      <c r="P132" s="535" cm="1">
        <f t="array" aca="1" ref="P132" ca="1">INDEX(P$13:P131,$B132+1,1)</f>
        <v>0</v>
      </c>
      <c r="Q132" s="535" cm="1">
        <f t="array" aca="1" ref="Q132" ca="1">INDEX(Q$13:Q131,$B132+1,1)</f>
        <v>1</v>
      </c>
      <c r="R132" s="535" cm="1">
        <f t="array" aca="1" ref="R132" ca="1">INDEX(R$13:R131,$B132+1,1)</f>
        <v>1</v>
      </c>
      <c r="S132" s="535" cm="1">
        <f t="array" aca="1" ref="S132" ca="1">INDEX(S$13:S131,$B132+1,1)</f>
        <v>1</v>
      </c>
      <c r="T132" s="411">
        <f t="shared" ca="1" si="603"/>
        <v>2</v>
      </c>
      <c r="U132" s="411">
        <f t="shared" ca="1" si="603"/>
        <v>2</v>
      </c>
      <c r="V132" s="411">
        <f t="shared" ca="1" si="604"/>
        <v>2</v>
      </c>
      <c r="W132" s="777" t="b">
        <f t="shared" ca="1" si="605"/>
        <v>1</v>
      </c>
      <c r="X132" s="777" t="b">
        <f t="shared" ca="1" si="605"/>
        <v>1</v>
      </c>
      <c r="Y132" s="777" t="b">
        <f t="shared" ca="1" si="605"/>
        <v>1</v>
      </c>
      <c r="Z132" s="796" t="b" cm="1">
        <f t="array" aca="1" ref="Z132" ca="1">INDEX(Z$13:Z131,$B132+1,1)</f>
        <v>0</v>
      </c>
      <c r="AA132" s="411">
        <f t="shared" ca="1" si="606"/>
        <v>6</v>
      </c>
      <c r="AB132" s="411">
        <f t="shared" ca="1" si="607"/>
        <v>6</v>
      </c>
      <c r="AC132" s="535" cm="1">
        <f t="array" aca="1" ref="AC132" ca="1">INDEX(AC$13:AC131,$B132+1,1)</f>
        <v>6</v>
      </c>
      <c r="AD132" s="535" cm="1">
        <f t="array" aca="1" ref="AD132" ca="1">INDEX(AD$13:AD131,$B132+1,1)</f>
        <v>6</v>
      </c>
      <c r="AE132" s="535" cm="1">
        <f t="array" aca="1" ref="AE132" ca="1">INDEX(AE$13:AE131,$B132+1,1)</f>
        <v>0</v>
      </c>
      <c r="AF132" s="535" cm="1">
        <f t="array" aca="1" ref="AF132" ca="1">INDEX(AF$13:AF131,$B132+1,1)</f>
        <v>0</v>
      </c>
      <c r="AG132" s="535" cm="1">
        <f t="array" aca="1" ref="AG132" ca="1">INDEX(AG$13:AG131,$B132+1,1)</f>
        <v>0</v>
      </c>
      <c r="AH132" s="535" cm="1">
        <f t="array" aca="1" ref="AH132" ca="1">INDEX(AH$13:AH131,$B132+1,1)</f>
        <v>0</v>
      </c>
      <c r="AI132" s="87">
        <f t="shared" ca="1" si="608"/>
        <v>2</v>
      </c>
      <c r="AJ132" s="87">
        <f ca="1">INDEX(CHOOSE($N132,DataAutumn!i.AdultDrys,DataWinter!i.AdultDrys,DataSpring!i.AdultDrys),1,$T132)</f>
        <v>1</v>
      </c>
      <c r="AK132" s="535" cm="1">
        <f t="array" aca="1" ref="AK132" ca="1">INDEX(AK$13:AK131,$B132+1,1)</f>
        <v>2</v>
      </c>
      <c r="AL132" s="535" cm="1">
        <f t="array" aca="1" ref="AL132" ca="1">INDEX(AL$13:AL131,$B132+1,1)</f>
        <v>0</v>
      </c>
      <c r="AM132" s="535" cm="1">
        <f t="array" aca="1" ref="AM132" ca="1">INDEX(AM$13:AM131,$B132+1,1)</f>
        <v>2</v>
      </c>
      <c r="AN132" s="111"/>
      <c r="AO132" s="111"/>
      <c r="AP132" s="111"/>
      <c r="AQ132" s="111"/>
      <c r="AR132" s="111"/>
      <c r="AS132" s="111"/>
      <c r="AT132" s="111"/>
      <c r="AU132" s="111"/>
      <c r="AV132" s="111"/>
      <c r="AW132" s="111"/>
      <c r="AX132" s="111"/>
      <c r="AY132" s="111"/>
      <c r="AZ132" s="111"/>
      <c r="BA132" s="312" t="str">
        <f t="shared" ca="1" si="494"/>
        <v xml:space="preserve">FS_Opt_Tem 00008 SE GSW Past     MFM     TOLSpr Scan2 GFS RR+01% GP100% WP100% MP100% (PT_F33N11L11)      </v>
      </c>
      <c r="BB132" s="8" t="str">
        <f ca="1">IF(COUNTIF($BA$13:$BA132,$BA132)=1,"-","Dup")</f>
        <v>-</v>
      </c>
      <c r="BC132" s="18"/>
      <c r="BD132" s="535" t="b" cm="1">
        <f t="array" aca="1" ref="BD132" ca="1">INDEX(BD$13:BD131,$B132+1,1)</f>
        <v>0</v>
      </c>
      <c r="BE132" s="535" t="b" cm="1">
        <f t="array" aca="1" ref="BE132" ca="1">INDEX(BE$13:BE131,$B132+1,1)</f>
        <v>0</v>
      </c>
      <c r="BF132" s="535" t="b" cm="1">
        <f t="array" aca="1" ref="BF132" ca="1">INDEX(BF$13:BF131,$B132+1,1)</f>
        <v>0</v>
      </c>
      <c r="BG132" s="535" t="b" cm="1">
        <f t="array" aca="1" ref="BG132" ca="1">INDEX(BG$13:BG131,$B132+1,1)</f>
        <v>0</v>
      </c>
      <c r="BH132" s="535" t="b" cm="1">
        <f t="array" aca="1" ref="BH132" ca="1">INDEX(BH$13:BH131,$B132+1,1)</f>
        <v>0</v>
      </c>
      <c r="BI132" s="535" t="b" cm="1">
        <f t="array" aca="1" ref="BI132" ca="1">INDEX(BI$13:BI131,$B132+1,1)</f>
        <v>0</v>
      </c>
      <c r="BJ132" s="535" t="b" cm="1">
        <f t="array" aca="1" ref="BJ132" ca="1">INDEX(BJ$13:BJ131,$B132+1,1)</f>
        <v>0</v>
      </c>
      <c r="BK132" s="535" t="b" cm="1">
        <f t="array" aca="1" ref="BK132" ca="1">INDEX(BK$13:BK131,$B132+1,1)</f>
        <v>0</v>
      </c>
      <c r="BL132" s="535" t="b" cm="1">
        <f t="array" aca="1" ref="BL132" ca="1">INDEX(BL$13:BL131,$B132+1,1)</f>
        <v>0</v>
      </c>
      <c r="BM132" s="18"/>
      <c r="BN132" s="411" t="b">
        <f t="shared" ca="1" si="495"/>
        <v>1</v>
      </c>
      <c r="BO132" s="411" t="str">
        <f t="shared" ca="1" si="495"/>
        <v>-</v>
      </c>
      <c r="BP132" s="411" t="b">
        <f t="shared" ca="1" si="495"/>
        <v>0</v>
      </c>
      <c r="BQ132" s="411" t="str">
        <f t="shared" ca="1" si="495"/>
        <v>-</v>
      </c>
      <c r="BR132" s="411" t="str">
        <f t="shared" ca="1" si="495"/>
        <v>-</v>
      </c>
      <c r="BS132" s="411" t="str">
        <f t="shared" ca="1" si="495"/>
        <v>-</v>
      </c>
      <c r="BT132" s="411" t="str">
        <f t="shared" ca="1" si="495"/>
        <v>-</v>
      </c>
      <c r="BU132" s="411" t="str">
        <f t="shared" ca="1" si="495"/>
        <v>-</v>
      </c>
      <c r="BV132" s="411" t="str">
        <f t="shared" ca="1" si="495"/>
        <v>-</v>
      </c>
      <c r="BW132" s="411" t="str">
        <f t="shared" ca="1" si="495"/>
        <v>-</v>
      </c>
      <c r="BX132" s="411" t="str">
        <f t="shared" ca="1" si="495"/>
        <v>-</v>
      </c>
      <c r="BY132" s="411" t="str">
        <f t="shared" ca="1" si="495"/>
        <v>-</v>
      </c>
      <c r="BZ132" s="411" t="b">
        <f t="shared" ca="1" si="495"/>
        <v>0</v>
      </c>
      <c r="CA132" s="87">
        <f t="shared" ca="1" si="495"/>
        <v>0</v>
      </c>
      <c r="CB132" s="535" t="str" cm="1">
        <f t="array" aca="1" ref="CB132" ca="1">INDEX(CB$13:CB131,$B132+1,1)</f>
        <v>-</v>
      </c>
      <c r="CC132" s="535" t="str" cm="1">
        <f t="array" aca="1" ref="CC132" ca="1">INDEX(CC$13:CC131,$B132+1,1)</f>
        <v>-</v>
      </c>
      <c r="CD132" s="535" t="str" cm="1">
        <f t="array" aca="1" ref="CD132" ca="1">INDEX(CD$13:CD131,$B132+1,1)</f>
        <v>-</v>
      </c>
      <c r="CE132" s="535" t="b" cm="1">
        <f t="array" aca="1" ref="CE132" ca="1">INDEX(CE$13:CE131,$B132+1,1)</f>
        <v>1</v>
      </c>
      <c r="CF132" s="18"/>
      <c r="CG132" s="535" t="str" cm="1">
        <f t="array" aca="1" ref="CG132" ca="1">INDEX(CG$13:CG131,$B132+1,1)</f>
        <v>-</v>
      </c>
      <c r="CH132" s="411" t="str">
        <f t="shared" ca="1" si="496"/>
        <v>-</v>
      </c>
      <c r="CI132" s="411">
        <f t="shared" ca="1" si="497"/>
        <v>1</v>
      </c>
      <c r="CJ132" s="411">
        <f t="shared" ca="1" si="497"/>
        <v>1</v>
      </c>
      <c r="CK132" s="535" t="str" cm="1">
        <f t="array" aca="1" ref="CK132" ca="1">INDEX(CK$13:CK131,$B132+1,1)</f>
        <v>-</v>
      </c>
      <c r="CL132" s="535" t="str" cm="1">
        <f t="array" aca="1" ref="CL132" ca="1">INDEX(CL$13:CL131,$B132+1,1)</f>
        <v>-</v>
      </c>
      <c r="CM132" s="535" t="str" cm="1">
        <f t="array" aca="1" ref="CM132" ca="1">INDEX(CM$13:CM131,$B132+1,1)</f>
        <v>-</v>
      </c>
      <c r="CN132" s="411" t="str">
        <f t="shared" ca="1" si="498"/>
        <v>-</v>
      </c>
      <c r="CO132" s="411">
        <f t="shared" ca="1" si="499"/>
        <v>1</v>
      </c>
      <c r="CP132" s="411">
        <f t="shared" ca="1" si="499"/>
        <v>1</v>
      </c>
      <c r="CQ132" s="535" t="str" cm="1">
        <f t="array" aca="1" ref="CQ132" ca="1">INDEX(CQ$13:CQ131,$B132+1,1)</f>
        <v>-</v>
      </c>
      <c r="CR132" s="411" t="str">
        <f t="shared" ca="1" si="500"/>
        <v>-</v>
      </c>
      <c r="CS132" s="411">
        <f t="shared" ca="1" si="501"/>
        <v>1</v>
      </c>
      <c r="CT132" s="535" t="str" cm="1">
        <f t="array" aca="1" ref="CT132" ca="1">INDEX(CT$13:CT131,$B132+1,1)</f>
        <v>-</v>
      </c>
      <c r="CU132" s="535" t="str" cm="1">
        <f t="array" aca="1" ref="CU132" ca="1">INDEX(CU$13:CU131,$B132+1,1)</f>
        <v>-</v>
      </c>
      <c r="CV132" s="411">
        <f t="shared" ca="1" si="502"/>
        <v>1</v>
      </c>
      <c r="CW132" s="535" t="str" cm="1">
        <f t="array" aca="1" ref="CW132" ca="1">INDEX(CW$13:CW131,$B132+1,1)</f>
        <v>-</v>
      </c>
      <c r="CX132" s="411" t="str">
        <f t="shared" ca="1" si="503"/>
        <v>-</v>
      </c>
      <c r="CY132" s="411">
        <f t="shared" ca="1" si="504"/>
        <v>1</v>
      </c>
      <c r="CZ132" s="411">
        <f t="shared" ca="1" si="504"/>
        <v>1</v>
      </c>
      <c r="DA132" s="535" cm="1">
        <f t="array" aca="1" ref="DA132" ca="1">INDEX(DA$13:DA131,$B132+1,1)</f>
        <v>720</v>
      </c>
      <c r="DB132" s="535" cm="1">
        <f t="array" aca="1" ref="DB132" ca="1">INDEX(DB$13:DB131,$B132+1,1)</f>
        <v>720</v>
      </c>
      <c r="DC132" s="18"/>
      <c r="DD132" s="535" t="str" cm="1">
        <f t="array" aca="1" ref="DD132" ca="1">INDEX(DD$13:DD131,$B132+1,1)</f>
        <v>-</v>
      </c>
      <c r="DE132" s="535" t="str" cm="1">
        <f t="array" aca="1" ref="DE132" ca="1">INDEX(DE$13:DE131,$B132+1,1)</f>
        <v>-</v>
      </c>
      <c r="DF132" s="535" t="str" cm="1">
        <f t="array" aca="1" ref="DF132" ca="1">INDEX(DF$13:DF131,$B132+1,1)</f>
        <v>-</v>
      </c>
      <c r="DG132" s="535" t="str" cm="1">
        <f t="array" aca="1" ref="DG132" ca="1">INDEX(DG$13:DG131,$B132+1,1)</f>
        <v>-</v>
      </c>
      <c r="DH132" s="804" cm="1">
        <f t="array" aca="1" ref="DH132" ca="1">VALUE(IFERROR(VALUE($K132),0) &amp; _xlfn.SWITCH($CD132,"-",4,$CD132) &amp; $L132 &amp; $T132 &amp; "00" &amp; $N132 &amp; $AK132 &amp; $R132 &amp; _xlfn.SWITCH($AM132,3,1,$AM132) &amp; _xlfn.SWITCH($M132,4,0,$M132) &amp; _xlfn.SWITCH($AD132,6,1,$AD132))</f>
        <v>142200321201</v>
      </c>
      <c r="DI132" s="535" cm="1">
        <f t="array" aca="1" ref="DI132" ca="1">INDEX(DI$13:DI131,$B132+1,1)</f>
        <v>1</v>
      </c>
      <c r="DJ132" s="535" cm="1">
        <f t="array" aca="1" ref="DJ132" ca="1">INDEX(DJ$13:DJ131,$B132+1,1)</f>
        <v>1</v>
      </c>
      <c r="DK132" s="411">
        <f t="shared" ca="1" si="505"/>
        <v>1</v>
      </c>
      <c r="DL132" s="411">
        <f t="shared" ca="1" si="505"/>
        <v>60</v>
      </c>
      <c r="DM132" s="411" t="str">
        <f t="shared" ca="1" si="505"/>
        <v>-</v>
      </c>
      <c r="DN132" s="411" t="str">
        <f t="shared" ca="1" si="505"/>
        <v>-</v>
      </c>
      <c r="DO132" s="411" t="str">
        <f t="shared" ca="1" si="505"/>
        <v>-</v>
      </c>
      <c r="DP132" s="411" t="str">
        <f t="shared" ca="1" si="505"/>
        <v>-</v>
      </c>
      <c r="DQ132" s="411" t="b">
        <f t="shared" ca="1" si="506"/>
        <v>0</v>
      </c>
      <c r="DR132" s="411" t="str">
        <f t="shared" ca="1" si="507"/>
        <v>-</v>
      </c>
      <c r="DS132" s="411" t="str">
        <f t="shared" ca="1" si="507"/>
        <v>-</v>
      </c>
      <c r="DT132" s="411" t="str">
        <f t="shared" ca="1" si="507"/>
        <v>-</v>
      </c>
      <c r="DU132" s="411" t="str">
        <f t="shared" ca="1" si="507"/>
        <v>-</v>
      </c>
      <c r="DV132" s="411">
        <f t="shared" ca="1" si="507"/>
        <v>500</v>
      </c>
      <c r="DW132" s="411">
        <f t="shared" ca="1" si="507"/>
        <v>500</v>
      </c>
      <c r="DX132" s="411" t="str">
        <f t="shared" ca="1" si="507"/>
        <v>-</v>
      </c>
      <c r="DY132" s="411" t="str">
        <f t="shared" ca="1" si="507"/>
        <v>-</v>
      </c>
      <c r="DZ132" s="411" t="str">
        <f t="shared" ca="1" si="507"/>
        <v>-</v>
      </c>
      <c r="EA132" s="411" t="str">
        <f t="shared" ca="1" si="507"/>
        <v>-</v>
      </c>
      <c r="EB132" s="411" t="str">
        <f t="shared" ca="1" si="507"/>
        <v>-</v>
      </c>
      <c r="EC132" s="535" cm="1">
        <f t="array" aca="1" ref="EC132" ca="1">INDEX(EC$13:EC131,$B132+1,1)</f>
        <v>0</v>
      </c>
      <c r="ED132" s="535" cm="1">
        <f t="array" aca="1" ref="ED132" ca="1">INDEX(ED$13:ED131,$B132+1,1)</f>
        <v>999999</v>
      </c>
      <c r="EE132" s="535" cm="1">
        <f t="array" aca="1" ref="EE132" ca="1">INDEX(EE$13:EE131,$B132+1,1)</f>
        <v>999999</v>
      </c>
      <c r="EF132" s="535" cm="1">
        <f t="array" aca="1" ref="EF132" ca="1">INDEX(EF$13:EF131,$B132+1,1)</f>
        <v>999999</v>
      </c>
      <c r="EG132" s="535" cm="1">
        <f t="array" aca="1" ref="EG132" ca="1">INDEX(EG$13:EG131,$B132+1,1)</f>
        <v>999999</v>
      </c>
      <c r="EH132" s="535" cm="1">
        <f t="array" aca="1" ref="EH132" ca="1">INDEX(EH$13:EH131,$B132+1,1)</f>
        <v>999999</v>
      </c>
      <c r="EI132" s="535" cm="1">
        <f t="array" aca="1" ref="EI132" ca="1">INDEX(EI$13:EI131,$B132+1,1)</f>
        <v>999999</v>
      </c>
      <c r="EJ132" s="535" cm="1">
        <f t="array" aca="1" ref="EJ132" ca="1">INDEX(EJ$13:EJ131,$B132+1,1)</f>
        <v>999999</v>
      </c>
      <c r="EK132" s="535" cm="1">
        <f t="array" aca="1" ref="EK132" ca="1">INDEX(EK$13:EK131,$B132+1,1)</f>
        <v>999999</v>
      </c>
      <c r="EL132" s="535" cm="1">
        <f t="array" aca="1" ref="EL132" ca="1">INDEX(EL$13:EL131,$B132+1,1)</f>
        <v>999999</v>
      </c>
      <c r="EM132" s="535" cm="1">
        <f t="array" aca="1" ref="EM132" ca="1">INDEX(EM$13:EM131,$B132+1,1)</f>
        <v>999999</v>
      </c>
      <c r="EN132" s="535" cm="1">
        <f t="array" aca="1" ref="EN132" ca="1">INDEX(EN$13:EN131,$B132+1,1)</f>
        <v>999999</v>
      </c>
      <c r="EO132" s="535" cm="1">
        <f t="array" aca="1" ref="EO132" ca="1">INDEX(EO$13:EO131,$B132+1,1)</f>
        <v>999999</v>
      </c>
      <c r="EP132" s="782">
        <f t="shared" ca="1" si="508"/>
        <v>0</v>
      </c>
      <c r="EQ132" s="782">
        <f t="shared" ca="1" si="508"/>
        <v>0</v>
      </c>
      <c r="ER132" s="782">
        <f t="shared" ca="1" si="508"/>
        <v>999999</v>
      </c>
      <c r="ES132" s="800" t="str">
        <f t="shared" ca="1" si="609"/>
        <v>-</v>
      </c>
      <c r="ET132" s="800" t="str">
        <f t="shared" ca="1" si="509"/>
        <v>-</v>
      </c>
      <c r="EU132" s="801" t="str">
        <f t="shared" ca="1" si="510"/>
        <v>-</v>
      </c>
      <c r="EV132" s="802" t="str">
        <f t="shared" ca="1" si="610"/>
        <v>-</v>
      </c>
      <c r="EW132" s="781">
        <f t="shared" ca="1" si="511"/>
        <v>999999</v>
      </c>
      <c r="EX132" s="779">
        <f t="shared" ca="1" si="611"/>
        <v>999999</v>
      </c>
      <c r="EY132" s="780">
        <f t="shared" ca="1" si="612"/>
        <v>999999</v>
      </c>
      <c r="EZ132" s="545" cm="1">
        <f t="array" aca="1" ref="EZ132" ca="1">INDEX(i.ELMated,$AB132+1,1)</f>
        <v>0</v>
      </c>
      <c r="FA132" s="630" cm="1">
        <f t="array" aca="1" ref="FA132" ca="1">INDEX(i.ELMatedEst,$AA132+1,$T132)</f>
        <v>0</v>
      </c>
      <c r="FB132" s="535" t="str" cm="1">
        <f t="array" aca="1" ref="FB132" ca="1">INDEX(FB$13:FB131,$B132+1,1)</f>
        <v>-</v>
      </c>
      <c r="FC132" s="535" t="str" cm="1">
        <f t="array" aca="1" ref="FC132" ca="1">INDEX(FC$13:FC131,$B132+1,1)</f>
        <v>-</v>
      </c>
      <c r="FD132" s="664">
        <f t="shared" ca="1" si="512"/>
        <v>0</v>
      </c>
      <c r="FE132" s="666">
        <f t="shared" ca="1" si="513"/>
        <v>5.0000000000000001E-3</v>
      </c>
      <c r="FF132" s="191">
        <f t="shared" ca="1" si="613"/>
        <v>0.95</v>
      </c>
      <c r="FG132" s="667">
        <f t="shared" ca="1" si="514"/>
        <v>0.12</v>
      </c>
      <c r="FH132" s="667">
        <f ca="1">INDEX(CHOOSE($N132,DataAutumn!i.EL_PropnSold,DataWinter!i.EL_PropnSold,DataSpring!i.EL_PropnSold),$AI132,$T132)*INDEX(i.ELMatedEst,$AB132+1,$T132)*i.dAdultRR_ELPropSold
+INDEX(i.dryman,($AJ132-1)*4+$AI132,FH$7)</f>
        <v>0</v>
      </c>
      <c r="FI132" s="667">
        <f ca="1">INDEX(CHOOSE($N132,DataAutumn!i.EL_PropnSold,DataWinter!i.EL_PropnSold,DataSpring!i.EL_PropnSold),$AI132,$T132)*INDEX(i.ELMatedEst,$AB132+1,$T132)*i.dAdultRR_ELPropSold
+INDEX(i.dryman,($AJ132-1)*4+$AI132,FI$7)</f>
        <v>3.125E-2</v>
      </c>
      <c r="FJ132" s="667">
        <f ca="1">INDEX(CHOOSE($N132,DataAutumn!i.EL_PropnSold,DataWinter!i.EL_PropnSold,DataSpring!i.EL_PropnSold),$AI132,$T132)*INDEX(i.ELMatedEst,$AB132+1,$T132)*i.dAdultRR_ELPropSold
+INDEX(i.dryman,($AJ132-1)*4+$AI132,FJ$7)</f>
        <v>3.125E-2</v>
      </c>
      <c r="FK132" s="667">
        <f ca="1">INDEX(CHOOSE($N132,DataAutumn!i.EL_PropnSold,DataWinter!i.EL_PropnSold,DataSpring!i.EL_PropnSold),$AI132,$T132)*INDEX(i.ELMatedEst,$AB132+1,$T132)*i.dAdultRR_ELPropSold
+INDEX(i.dryman,($AJ132-1)*4+$AI132,FK$7)</f>
        <v>3.125E-2</v>
      </c>
      <c r="FL132" s="668">
        <f ca="1">INDEX(CHOOSE($N132,DataAutumn!i.EL_PropnSold,DataWinter!i.EL_PropnSold,DataSpring!i.EL_PropnSold),$AI132,$T132)*INDEX(i.ELMatedEst,$AB132+1,$T132)*i.dAdultLSurv_ELPropSold</f>
        <v>0</v>
      </c>
      <c r="FM132" s="666" t="b">
        <f t="shared" ca="1" si="515"/>
        <v>0</v>
      </c>
      <c r="FN132" s="666" t="b">
        <f t="shared" ca="1" si="515"/>
        <v>0</v>
      </c>
      <c r="FO132" s="716" t="b">
        <f t="shared" ca="1" si="516"/>
        <v>1</v>
      </c>
      <c r="FP132" s="666" t="b">
        <f t="shared" ca="1" si="515"/>
        <v>0</v>
      </c>
      <c r="FQ132" s="668">
        <f t="shared" ca="1" si="517"/>
        <v>1</v>
      </c>
      <c r="FR132" s="669">
        <f t="shared" ca="1" si="518"/>
        <v>0</v>
      </c>
      <c r="FS132" s="670" t="b">
        <f t="shared" ca="1" si="519"/>
        <v>0</v>
      </c>
      <c r="FT132" s="665" t="b">
        <f t="shared" ca="1" si="520"/>
        <v>0</v>
      </c>
      <c r="FU132" s="411" t="b">
        <f t="shared" ca="1" si="520"/>
        <v>0</v>
      </c>
      <c r="FV132" s="411" t="b">
        <f t="shared" ca="1" si="520"/>
        <v>1</v>
      </c>
      <c r="FW132" s="87">
        <f t="shared" ca="1" si="521"/>
        <v>2</v>
      </c>
      <c r="FX132" s="87">
        <f t="shared" ca="1" si="521"/>
        <v>2</v>
      </c>
      <c r="FY132" s="411">
        <f t="shared" ca="1" si="522"/>
        <v>1</v>
      </c>
      <c r="FZ132" s="411">
        <f t="shared" ca="1" si="523"/>
        <v>1</v>
      </c>
      <c r="GA132" s="411">
        <f t="shared" ca="1" si="523"/>
        <v>1</v>
      </c>
      <c r="GB132" s="411">
        <f t="shared" ca="1" si="524"/>
        <v>1</v>
      </c>
      <c r="GC132" s="411">
        <f t="shared" ca="1" si="525"/>
        <v>0.35</v>
      </c>
      <c r="GD132" s="411" t="b">
        <f t="shared" ca="1" si="525"/>
        <v>1</v>
      </c>
      <c r="GE132" s="411" t="b">
        <f t="shared" ca="1" si="525"/>
        <v>0</v>
      </c>
      <c r="GF132" s="411" t="b">
        <f t="shared" ca="1" si="525"/>
        <v>0</v>
      </c>
      <c r="GG132" s="411" t="b">
        <f t="shared" ca="1" si="525"/>
        <v>0</v>
      </c>
      <c r="GH132" s="87">
        <f t="shared" ca="1" si="526"/>
        <v>1</v>
      </c>
      <c r="GI132" s="87">
        <f t="shared" ca="1" si="526"/>
        <v>1</v>
      </c>
      <c r="GJ132" s="87">
        <f t="shared" ca="1" si="526"/>
        <v>1</v>
      </c>
      <c r="GK132" s="87">
        <f t="shared" ca="1" si="526"/>
        <v>1</v>
      </c>
      <c r="GL132" s="87">
        <f t="shared" ca="1" si="526"/>
        <v>1</v>
      </c>
      <c r="GM132" s="87">
        <f t="shared" ca="1" si="526"/>
        <v>1</v>
      </c>
      <c r="GN132" s="87">
        <f t="shared" ca="1" si="526"/>
        <v>1</v>
      </c>
      <c r="GO132" s="87">
        <f t="shared" ca="1" si="526"/>
        <v>1</v>
      </c>
      <c r="GP132" s="535" cm="1">
        <f t="array" aca="1" ref="GP132" ca="1">INDEX(GP$13:GP131,$B132+1,1)</f>
        <v>0</v>
      </c>
      <c r="GQ132" s="535" cm="1">
        <f t="array" aca="1" ref="GQ132" ca="1">INDEX(GQ$13:GQ131,$B132+1,1)</f>
        <v>0</v>
      </c>
      <c r="GR132" s="535" cm="1">
        <f t="array" aca="1" ref="GR132" ca="1">INDEX(GR$13:GR131,$B132+1,1)</f>
        <v>0</v>
      </c>
      <c r="GS132" s="535" cm="1">
        <f t="array" aca="1" ref="GS132" ca="1">INDEX(GS$13:GS131,$B132+1,1)</f>
        <v>0</v>
      </c>
      <c r="GT132" s="411" cm="1">
        <f t="array" aca="1" ref="GT132" ca="1">INDEX(i.dse_type,1,$L132)</f>
        <v>0</v>
      </c>
      <c r="GU132" s="535" t="str" cm="1">
        <f t="array" aca="1" ref="GU132" ca="1">INDEX(GU$13:GU131,$B132+1,1)</f>
        <v>-</v>
      </c>
      <c r="GV132" s="535" t="str" cm="1">
        <f t="array" aca="1" ref="GV132" ca="1">INDEX(GV$13:GV131,$B132+1,1)</f>
        <v>-</v>
      </c>
      <c r="GW132" s="535" t="str" cm="1">
        <f t="array" aca="1" ref="GW132" ca="1">INDEX(GW$13:GW131,$B132+1,1)</f>
        <v>-</v>
      </c>
      <c r="GX132" s="18"/>
      <c r="GY132" s="535" t="str" cm="1">
        <f t="array" aca="1" ref="GY132" ca="1">INDEX(GY$13:GY131,$B132+1,1)</f>
        <v>-</v>
      </c>
      <c r="GZ132" s="535" t="str" cm="1">
        <f t="array" aca="1" ref="GZ132" ca="1">INDEX(GZ$13:GZ131,$B132+1,1)</f>
        <v>-</v>
      </c>
      <c r="HA132" s="535" t="str" cm="1">
        <f t="array" aca="1" ref="HA132" ca="1">INDEX(HA$13:HA131,$B132+1,1)</f>
        <v>-</v>
      </c>
      <c r="HB132" s="411" t="str">
        <f t="shared" si="527"/>
        <v>-</v>
      </c>
      <c r="HC132" s="535" t="str" cm="1">
        <f t="array" aca="1" ref="HC132" ca="1">INDEX(HC$13:HC131,$B132+1,1)</f>
        <v>-</v>
      </c>
      <c r="HD132" s="535" cm="1">
        <f t="array" aca="1" ref="HD132" ca="1">INDEX(HD$13:HD131,$B132+1,1)</f>
        <v>1</v>
      </c>
      <c r="HE132" s="535" cm="1">
        <f t="array" aca="1" ref="HE132" ca="1">INDEX(HE$13:HE131,$B132+1,1)</f>
        <v>1</v>
      </c>
      <c r="HF132" s="535" t="str" cm="1">
        <f t="array" aca="1" ref="HF132" ca="1">INDEX(HF$13:HF131,$B132+1,1)</f>
        <v>-</v>
      </c>
      <c r="HG132" s="535" t="str" cm="1">
        <f t="array" aca="1" ref="HG132" ca="1">INDEX(HG$13:HG131,$B132+1,1)</f>
        <v>-</v>
      </c>
      <c r="HH132" s="535" t="str" cm="1">
        <f t="array" aca="1" ref="HH132" ca="1">INDEX(HH$13:HH131,$B132+1,1)</f>
        <v>-</v>
      </c>
      <c r="HI132" s="535" t="str" cm="1">
        <f t="array" aca="1" ref="HI132" ca="1">INDEX(HI$13:HI131,$B132+1,1)</f>
        <v>-</v>
      </c>
      <c r="HJ132" s="535" t="str" cm="1">
        <f t="array" aca="1" ref="HJ132" ca="1">INDEX(HJ$13:HJ131,$B132+1,1)</f>
        <v>-</v>
      </c>
      <c r="HK132" s="535" t="str" cm="1">
        <f t="array" aca="1" ref="HK132" ca="1">INDEX(HK$13:HK131,$B132+1,1)</f>
        <v>-</v>
      </c>
      <c r="HL132" s="535" t="str" cm="1">
        <f t="array" aca="1" ref="HL132" ca="1">INDEX(HL$13:HL131,$B132+1,1)</f>
        <v>-</v>
      </c>
      <c r="HM132" s="535" t="str" cm="1">
        <f t="array" aca="1" ref="HM132" ca="1">INDEX(HM$13:HM131,$B132+1,1)</f>
        <v>-</v>
      </c>
      <c r="HN132" s="535" t="str" cm="1">
        <f t="array" aca="1" ref="HN132" ca="1">INDEX(HN$13:HN131,$B132+1,1)</f>
        <v>-</v>
      </c>
      <c r="HO132" s="535" t="str" cm="1">
        <f t="array" aca="1" ref="HO132" ca="1">INDEX(HO$13:HO131,$B132+1,1)</f>
        <v>-</v>
      </c>
      <c r="HP132" s="535" t="str" cm="1">
        <f t="array" aca="1" ref="HP132" ca="1">INDEX(HP$13:HP131,$B132+1,1)</f>
        <v>-</v>
      </c>
      <c r="HQ132" s="535" t="str" cm="1">
        <f t="array" aca="1" ref="HQ132" ca="1">INDEX(HQ$13:HQ131,$B132+1,1)</f>
        <v>-</v>
      </c>
      <c r="HR132" s="535" t="str" cm="1">
        <f t="array" aca="1" ref="HR132" ca="1">INDEX(HR$13:HR131,$B132+1,1)</f>
        <v>-</v>
      </c>
      <c r="HS132" s="535" t="str" cm="1">
        <f t="array" aca="1" ref="HS132" ca="1">INDEX(HS$13:HS131,$B132+1,1)</f>
        <v>-</v>
      </c>
      <c r="HT132" s="535" t="str" cm="1">
        <f t="array" aca="1" ref="HT132" ca="1">INDEX(HT$13:HT131,$B132+1,1)</f>
        <v>-</v>
      </c>
      <c r="HU132" s="535" t="str" cm="1">
        <f t="array" aca="1" ref="HU132" ca="1">INDEX(HU$13:HU131,$B132+1,1)</f>
        <v>-</v>
      </c>
      <c r="HV132" s="535" t="str" cm="1">
        <f t="array" aca="1" ref="HV132" ca="1">INDEX(HV$13:HV131,$B132+1,1)</f>
        <v>-</v>
      </c>
      <c r="HW132" s="535" t="str" cm="1">
        <f t="array" aca="1" ref="HW132" ca="1">INDEX(HW$13:HW131,$B132+1,1)</f>
        <v>-</v>
      </c>
      <c r="HX132" s="535" t="str" cm="1">
        <f t="array" aca="1" ref="HX132" ca="1">INDEX(HX$13:HX131,$B132+1,1)</f>
        <v>-</v>
      </c>
      <c r="HY132" s="535" t="str" cm="1">
        <f t="array" aca="1" ref="HY132" ca="1">INDEX(HY$13:HY131,$B132+1,1)</f>
        <v>-</v>
      </c>
      <c r="HZ132" s="535" t="str" cm="1">
        <f t="array" aca="1" ref="HZ132" ca="1">INDEX(HZ$13:HZ131,$B132+1,1)</f>
        <v>-</v>
      </c>
      <c r="IA132" s="411">
        <f t="shared" si="528"/>
        <v>0</v>
      </c>
      <c r="IB132" s="535" t="str" cm="1">
        <f t="array" aca="1" ref="IB132" ca="1">INDEX(IB$13:IB131,$B132+1,1)</f>
        <v>-</v>
      </c>
      <c r="IC132" s="535" cm="1">
        <f t="array" aca="1" ref="IC132" ca="1">INDEX(IC$13:IC131,$B132+1,1)</f>
        <v>1</v>
      </c>
      <c r="ID132" s="535" cm="1">
        <f t="array" aca="1" ref="ID132" ca="1">INDEX(ID$13:ID131,$B132+1,1)</f>
        <v>0</v>
      </c>
      <c r="IE132" s="411">
        <f t="shared" si="529"/>
        <v>0</v>
      </c>
      <c r="IF132" s="535" cm="1">
        <f t="array" aca="1" ref="IF132" ca="1">INDEX(IF$13:IF131,$B132+1,1)</f>
        <v>0</v>
      </c>
      <c r="IG132" s="411">
        <f t="shared" si="530"/>
        <v>0</v>
      </c>
      <c r="IH132" s="411">
        <f t="shared" si="530"/>
        <v>0</v>
      </c>
      <c r="II132" s="411">
        <f t="shared" si="530"/>
        <v>0</v>
      </c>
      <c r="IJ132" s="411">
        <f t="shared" si="530"/>
        <v>0</v>
      </c>
      <c r="IK132" s="411">
        <f t="shared" si="530"/>
        <v>1</v>
      </c>
      <c r="IL132" s="411">
        <f t="shared" si="530"/>
        <v>0</v>
      </c>
      <c r="IM132" s="535" cm="1">
        <f t="array" aca="1" ref="IM132" ca="1">INDEX(IM$13:IM131,$B132+1,1)</f>
        <v>0</v>
      </c>
      <c r="IN132" s="535" cm="1">
        <f t="array" aca="1" ref="IN132" ca="1">INDEX(IN$13:IN131,$B132+1,1)</f>
        <v>0</v>
      </c>
      <c r="IO132" s="535" cm="1">
        <f t="array" aca="1" ref="IO132" ca="1">INDEX(IO$13:IO131,$B132+1,1)</f>
        <v>0</v>
      </c>
      <c r="IP132" s="535" cm="1">
        <f t="array" aca="1" ref="IP132" ca="1">INDEX(IP$13:IP131,$B132+1,1)</f>
        <v>0</v>
      </c>
      <c r="IQ132" s="18"/>
      <c r="IR132" s="535" t="str" cm="1">
        <f t="array" aca="1" ref="IR132" ca="1">INDEX(IR$13:IR131,$B132+1,1)</f>
        <v>-</v>
      </c>
      <c r="IS132" s="535" t="str" cm="1">
        <f t="array" aca="1" ref="IS132" ca="1">INDEX(IS$13:IS131,$B132+1,1)</f>
        <v>-</v>
      </c>
      <c r="IT132" s="535" t="str" cm="1">
        <f t="array" aca="1" ref="IT132" ca="1">INDEX(IT$13:IT131,$B132+1,1)</f>
        <v>-</v>
      </c>
      <c r="IU132" s="535" t="str" cm="1">
        <f t="array" aca="1" ref="IU132" ca="1">INDEX(IU$13:IU131,$B132+1,1)</f>
        <v>-</v>
      </c>
      <c r="IV132" s="535" t="str" cm="1">
        <f t="array" aca="1" ref="IV132" ca="1">INDEX(IV$13:IV131,$B132+1,1)</f>
        <v>-</v>
      </c>
      <c r="IW132" s="535" t="str" cm="1">
        <f t="array" aca="1" ref="IW132" ca="1">INDEX(IW$13:IW131,$B132+1,1)</f>
        <v>-</v>
      </c>
      <c r="IX132" s="535" t="str" cm="1">
        <f t="array" aca="1" ref="IX132" ca="1">INDEX(IX$13:IX131,$B132+1,1)</f>
        <v>-</v>
      </c>
      <c r="IY132" s="535" t="str" cm="1">
        <f t="array" aca="1" ref="IY132" ca="1">INDEX(IY$13:IY131,$B132+1,1)</f>
        <v>-</v>
      </c>
      <c r="IZ132" s="535" t="str" cm="1">
        <f t="array" aca="1" ref="IZ132" ca="1">INDEX(IZ$13:IZ131,$B132+1,1)</f>
        <v>-</v>
      </c>
      <c r="JA132" s="535" t="str" cm="1">
        <f t="array" aca="1" ref="JA132" ca="1">INDEX(JA$13:JA131,$B132+1,1)</f>
        <v>-</v>
      </c>
      <c r="JB132" s="535" t="str" cm="1">
        <f t="array" aca="1" ref="JB132" ca="1">INDEX(JB$13:JB131,$B132+1,1)</f>
        <v>-</v>
      </c>
      <c r="JC132" s="535" t="str" cm="1">
        <f t="array" aca="1" ref="JC132" ca="1">INDEX(JC$13:JC131,$B132+1,1)</f>
        <v>-</v>
      </c>
      <c r="JD132" s="535" t="str" cm="1">
        <f t="array" aca="1" ref="JD132" ca="1">INDEX(JD$13:JD131,$B132+1,1)</f>
        <v>-</v>
      </c>
      <c r="JE132" s="535" t="str" cm="1">
        <f t="array" aca="1" ref="JE132" ca="1">INDEX(JE$13:JE131,$B132+1,1)</f>
        <v>-</v>
      </c>
      <c r="JF132" s="535" t="str" cm="1">
        <f t="array" aca="1" ref="JF132" ca="1">INDEX(JF$13:JF131,$B132+1,1)</f>
        <v>-</v>
      </c>
      <c r="JG132" s="535" t="str" cm="1">
        <f t="array" aca="1" ref="JG132" ca="1">INDEX(JG$13:JG131,$B132+1,1)</f>
        <v>-</v>
      </c>
      <c r="JH132" s="535" cm="1">
        <f t="array" aca="1" ref="JH132" ca="1">INDEX(JH$13:JH131,$B132+1,1)</f>
        <v>0</v>
      </c>
      <c r="JI132" s="535" cm="1">
        <f t="array" aca="1" ref="JI132" ca="1">INDEX(JI$13:JI131,$B132+1,1)</f>
        <v>0</v>
      </c>
      <c r="JJ132" s="545" cm="1">
        <f t="array" aca="1" ref="JJ132" ca="1">IF(AND($N132=JJ$10,$AS132&lt;&gt;0),INDEX(i.LTWFeedLevels,$AS132,12),0)</f>
        <v>0</v>
      </c>
      <c r="JK132" s="630" cm="1">
        <f t="array" aca="1" ref="JK132" ca="1">IF(AND($N132=JK$10,$AT132&lt;&gt;0),INDEX(i.LTWFeedLevels,$AT132,12),0)</f>
        <v>0</v>
      </c>
      <c r="JL132" s="457">
        <f t="shared" ca="1" si="614"/>
        <v>0</v>
      </c>
      <c r="JM132" s="457">
        <f t="shared" ca="1" si="531"/>
        <v>0</v>
      </c>
      <c r="JN132" s="457">
        <f t="shared" ca="1" si="532"/>
        <v>0</v>
      </c>
      <c r="JO132" s="545" cm="1">
        <f t="array" aca="1" ref="JO132" ca="1">IF(AND($N132=JO$10,$AS132&lt;&gt;0),INDEX(i.LTWFeedLevels,$AS132,12),0)</f>
        <v>0</v>
      </c>
      <c r="JP132" s="630" cm="1">
        <f t="array" aca="1" ref="JP132" ca="1">IF(AND($N132=JP$10,$AT132&lt;&gt;0),INDEX(i.LTWFeedLevels,$AT132,12),0)</f>
        <v>0</v>
      </c>
      <c r="JQ132" s="457">
        <f t="shared" ca="1" si="533"/>
        <v>0</v>
      </c>
      <c r="JR132" s="457">
        <f t="shared" ca="1" si="534"/>
        <v>0</v>
      </c>
      <c r="JS132" s="457">
        <f t="shared" ca="1" si="535"/>
        <v>0</v>
      </c>
      <c r="JT132" s="545" cm="1">
        <f t="array" aca="1" ref="JT132" ca="1">IF(AND($N132=JT$10,$AS132&lt;&gt;0),INDEX(i.LTWFeedLevels,$AS132,12),0)</f>
        <v>0</v>
      </c>
      <c r="JU132" s="630" cm="1">
        <f t="array" aca="1" ref="JU132" ca="1">IF(AND($N132=JU$10,$AT132&lt;&gt;0),INDEX(i.LTWFeedLevels,$AT132,12),0)</f>
        <v>0</v>
      </c>
      <c r="JV132" s="457">
        <f t="shared" ca="1" si="536"/>
        <v>0</v>
      </c>
      <c r="JW132" s="457">
        <f t="shared" ca="1" si="537"/>
        <v>0</v>
      </c>
      <c r="JX132" s="457">
        <f t="shared" ca="1" si="538"/>
        <v>0</v>
      </c>
      <c r="JY132" s="189">
        <f t="shared" ca="1" si="539"/>
        <v>0</v>
      </c>
      <c r="JZ132" s="189">
        <f t="shared" ca="1" si="539"/>
        <v>0</v>
      </c>
      <c r="KA132" s="189">
        <f t="shared" ca="1" si="539"/>
        <v>0</v>
      </c>
      <c r="KB132" s="189">
        <f t="shared" ca="1" si="539"/>
        <v>0</v>
      </c>
      <c r="KC132" s="189">
        <f t="shared" ca="1" si="539"/>
        <v>0</v>
      </c>
      <c r="KD132" s="189">
        <f t="shared" ca="1" si="539"/>
        <v>0</v>
      </c>
      <c r="KE132" s="189">
        <f t="shared" ca="1" si="539"/>
        <v>0</v>
      </c>
      <c r="KF132" s="189">
        <f t="shared" ca="1" si="539"/>
        <v>0</v>
      </c>
      <c r="KG132" s="189">
        <f t="shared" ca="1" si="539"/>
        <v>0</v>
      </c>
      <c r="KH132" s="189">
        <f t="shared" ca="1" si="539"/>
        <v>0</v>
      </c>
      <c r="KI132" s="189">
        <f t="shared" ca="1" si="540"/>
        <v>0</v>
      </c>
      <c r="KJ132" s="189">
        <f t="shared" ca="1" si="540"/>
        <v>0</v>
      </c>
      <c r="KK132" s="189">
        <f t="shared" ca="1" si="540"/>
        <v>0</v>
      </c>
      <c r="KL132" s="189">
        <f t="shared" ca="1" si="540"/>
        <v>0</v>
      </c>
      <c r="KM132" s="189">
        <f t="shared" ca="1" si="540"/>
        <v>0</v>
      </c>
      <c r="KN132" s="189">
        <f t="shared" ca="1" si="540"/>
        <v>0</v>
      </c>
      <c r="KO132" s="189">
        <f t="shared" ca="1" si="540"/>
        <v>0</v>
      </c>
      <c r="KP132" s="189">
        <f t="shared" ca="1" si="540"/>
        <v>0</v>
      </c>
      <c r="KQ132" s="189">
        <f t="shared" ca="1" si="540"/>
        <v>0</v>
      </c>
      <c r="KR132" s="189">
        <f t="shared" ca="1" si="540"/>
        <v>0</v>
      </c>
      <c r="KS132" s="189">
        <f t="shared" ca="1" si="541"/>
        <v>0</v>
      </c>
      <c r="KT132" s="189">
        <f t="shared" ca="1" si="541"/>
        <v>0</v>
      </c>
      <c r="KU132" s="189">
        <f t="shared" ca="1" si="541"/>
        <v>0</v>
      </c>
      <c r="KV132" s="189">
        <f t="shared" ca="1" si="541"/>
        <v>0</v>
      </c>
      <c r="KW132" s="189">
        <f t="shared" ca="1" si="541"/>
        <v>0</v>
      </c>
      <c r="KX132" s="189">
        <f t="shared" ca="1" si="541"/>
        <v>0</v>
      </c>
      <c r="KY132" s="189">
        <f t="shared" ca="1" si="541"/>
        <v>0</v>
      </c>
      <c r="KZ132" s="189">
        <f t="shared" ca="1" si="541"/>
        <v>0</v>
      </c>
      <c r="LA132" s="189">
        <f t="shared" ca="1" si="541"/>
        <v>0</v>
      </c>
      <c r="LB132" s="189">
        <f t="shared" ca="1" si="541"/>
        <v>0</v>
      </c>
      <c r="LC132" s="189">
        <f t="shared" ca="1" si="542"/>
        <v>0</v>
      </c>
      <c r="LD132" s="189">
        <f t="shared" ca="1" si="542"/>
        <v>0</v>
      </c>
      <c r="LE132" s="189">
        <f t="shared" ca="1" si="542"/>
        <v>0</v>
      </c>
      <c r="LF132" s="189">
        <f t="shared" ca="1" si="542"/>
        <v>0</v>
      </c>
      <c r="LG132" s="189">
        <f t="shared" ca="1" si="542"/>
        <v>0</v>
      </c>
      <c r="LH132" s="189">
        <f t="shared" ca="1" si="542"/>
        <v>0</v>
      </c>
      <c r="LI132" s="189">
        <f t="shared" ca="1" si="542"/>
        <v>0</v>
      </c>
      <c r="LJ132" s="189">
        <f t="shared" ca="1" si="542"/>
        <v>0</v>
      </c>
      <c r="LK132" s="189">
        <f t="shared" ca="1" si="542"/>
        <v>0</v>
      </c>
      <c r="LL132" s="189">
        <f t="shared" ca="1" si="542"/>
        <v>0</v>
      </c>
      <c r="LM132" s="189">
        <f t="shared" ca="1" si="543"/>
        <v>0</v>
      </c>
      <c r="LN132" s="189">
        <f t="shared" ca="1" si="543"/>
        <v>0</v>
      </c>
      <c r="LO132" s="189">
        <f t="shared" ca="1" si="543"/>
        <v>0</v>
      </c>
      <c r="LP132" s="189">
        <f t="shared" ca="1" si="543"/>
        <v>0</v>
      </c>
      <c r="LQ132" s="189">
        <f t="shared" ca="1" si="543"/>
        <v>0</v>
      </c>
      <c r="LR132" s="189">
        <f t="shared" ca="1" si="543"/>
        <v>0</v>
      </c>
      <c r="LS132" s="189">
        <f t="shared" ca="1" si="543"/>
        <v>0</v>
      </c>
      <c r="LT132" s="189">
        <f t="shared" ca="1" si="543"/>
        <v>0</v>
      </c>
      <c r="LU132" s="189">
        <f t="shared" ca="1" si="543"/>
        <v>0</v>
      </c>
      <c r="LV132" s="189">
        <f t="shared" ca="1" si="543"/>
        <v>0</v>
      </c>
      <c r="LW132" s="189">
        <f t="shared" ca="1" si="544"/>
        <v>0</v>
      </c>
      <c r="LX132" s="189">
        <f t="shared" ca="1" si="544"/>
        <v>0</v>
      </c>
      <c r="LY132" s="189">
        <f t="shared" ca="1" si="544"/>
        <v>0</v>
      </c>
      <c r="LZ132" s="189">
        <f t="shared" ca="1" si="544"/>
        <v>0</v>
      </c>
      <c r="MA132" s="189">
        <f t="shared" ca="1" si="544"/>
        <v>0</v>
      </c>
      <c r="MB132" s="189">
        <f t="shared" ca="1" si="544"/>
        <v>0</v>
      </c>
      <c r="MC132" s="189">
        <f t="shared" ca="1" si="544"/>
        <v>0</v>
      </c>
      <c r="MD132" s="189">
        <f t="shared" ca="1" si="544"/>
        <v>0</v>
      </c>
      <c r="ME132" s="189">
        <f t="shared" ca="1" si="544"/>
        <v>0</v>
      </c>
      <c r="MF132" s="189">
        <f t="shared" ca="1" si="544"/>
        <v>0</v>
      </c>
      <c r="MG132" s="189">
        <f t="shared" ca="1" si="545"/>
        <v>0</v>
      </c>
      <c r="MH132" s="189">
        <f t="shared" ca="1" si="545"/>
        <v>0</v>
      </c>
      <c r="MI132" s="189">
        <f t="shared" ca="1" si="545"/>
        <v>0</v>
      </c>
      <c r="MJ132" s="189">
        <f t="shared" ca="1" si="545"/>
        <v>0</v>
      </c>
      <c r="MK132" s="189">
        <f t="shared" ca="1" si="545"/>
        <v>0</v>
      </c>
      <c r="ML132" s="189">
        <f t="shared" ca="1" si="545"/>
        <v>0</v>
      </c>
      <c r="MM132" s="189">
        <f t="shared" ca="1" si="545"/>
        <v>0</v>
      </c>
      <c r="MN132" s="189">
        <f t="shared" ca="1" si="545"/>
        <v>0</v>
      </c>
      <c r="MO132" s="189">
        <f t="shared" ca="1" si="545"/>
        <v>0</v>
      </c>
      <c r="MP132" s="189">
        <f t="shared" ca="1" si="545"/>
        <v>0</v>
      </c>
      <c r="MQ132" s="189">
        <f t="shared" ca="1" si="545"/>
        <v>0</v>
      </c>
      <c r="MR132" s="189">
        <f t="shared" ca="1" si="545"/>
        <v>0</v>
      </c>
      <c r="MS132" s="557">
        <f t="shared" ca="1" si="546"/>
        <v>0</v>
      </c>
      <c r="MT132" s="557">
        <f t="shared" ca="1" si="546"/>
        <v>0</v>
      </c>
      <c r="MU132" s="557">
        <f t="shared" ca="1" si="546"/>
        <v>0</v>
      </c>
      <c r="MV132" s="557">
        <f t="shared" ca="1" si="546"/>
        <v>0</v>
      </c>
      <c r="MW132" s="557">
        <f t="shared" ca="1" si="546"/>
        <v>0</v>
      </c>
      <c r="MX132" s="557">
        <f t="shared" ca="1" si="546"/>
        <v>0</v>
      </c>
      <c r="MY132" s="557">
        <f t="shared" ca="1" si="546"/>
        <v>0</v>
      </c>
      <c r="MZ132" s="557">
        <f t="shared" ca="1" si="546"/>
        <v>0</v>
      </c>
      <c r="NA132" s="557">
        <f t="shared" ca="1" si="546"/>
        <v>0</v>
      </c>
      <c r="NB132" s="557">
        <f t="shared" ca="1" si="546"/>
        <v>0</v>
      </c>
      <c r="NC132" s="557">
        <f t="shared" ca="1" si="547"/>
        <v>0</v>
      </c>
      <c r="ND132" s="557">
        <f t="shared" ca="1" si="547"/>
        <v>0</v>
      </c>
      <c r="NE132" s="557">
        <f t="shared" ca="1" si="547"/>
        <v>0</v>
      </c>
      <c r="NF132" s="557">
        <f t="shared" ca="1" si="547"/>
        <v>0</v>
      </c>
      <c r="NG132" s="557">
        <f t="shared" ca="1" si="547"/>
        <v>0</v>
      </c>
      <c r="NH132" s="557">
        <f t="shared" ca="1" si="547"/>
        <v>0</v>
      </c>
      <c r="NI132" s="557">
        <f t="shared" ca="1" si="547"/>
        <v>0</v>
      </c>
      <c r="NJ132" s="557">
        <f t="shared" ca="1" si="547"/>
        <v>0</v>
      </c>
      <c r="NK132" s="557">
        <f t="shared" ca="1" si="547"/>
        <v>0</v>
      </c>
      <c r="NL132" s="557">
        <f t="shared" ca="1" si="547"/>
        <v>0</v>
      </c>
      <c r="NM132" s="557">
        <f t="shared" ca="1" si="548"/>
        <v>0</v>
      </c>
      <c r="NN132" s="557">
        <f t="shared" ca="1" si="548"/>
        <v>0</v>
      </c>
      <c r="NO132" s="557">
        <f t="shared" ca="1" si="548"/>
        <v>0</v>
      </c>
      <c r="NP132" s="557">
        <f t="shared" ca="1" si="548"/>
        <v>0</v>
      </c>
      <c r="NQ132" s="557">
        <f t="shared" ca="1" si="548"/>
        <v>0</v>
      </c>
      <c r="NR132" s="557">
        <f t="shared" ca="1" si="548"/>
        <v>0</v>
      </c>
      <c r="NS132" s="557">
        <f t="shared" ca="1" si="548"/>
        <v>0</v>
      </c>
      <c r="NT132" s="557">
        <f t="shared" ca="1" si="548"/>
        <v>0</v>
      </c>
      <c r="NU132" s="557">
        <f t="shared" ca="1" si="548"/>
        <v>0</v>
      </c>
      <c r="NV132" s="557">
        <f t="shared" ca="1" si="548"/>
        <v>0</v>
      </c>
      <c r="NW132" s="557">
        <f t="shared" ca="1" si="549"/>
        <v>0</v>
      </c>
      <c r="NX132" s="557">
        <f t="shared" ca="1" si="549"/>
        <v>0</v>
      </c>
      <c r="NY132" s="557">
        <f t="shared" ca="1" si="549"/>
        <v>0</v>
      </c>
      <c r="NZ132" s="557">
        <f t="shared" ca="1" si="549"/>
        <v>0</v>
      </c>
      <c r="OA132" s="557">
        <f t="shared" ca="1" si="549"/>
        <v>0</v>
      </c>
      <c r="OB132" s="557">
        <f t="shared" ca="1" si="549"/>
        <v>0</v>
      </c>
      <c r="OC132" s="557">
        <f t="shared" ca="1" si="549"/>
        <v>0</v>
      </c>
      <c r="OD132" s="557">
        <f t="shared" ca="1" si="549"/>
        <v>0</v>
      </c>
      <c r="OE132" s="557">
        <f t="shared" ca="1" si="549"/>
        <v>0</v>
      </c>
      <c r="OF132" s="557">
        <f t="shared" ca="1" si="549"/>
        <v>0</v>
      </c>
      <c r="OG132" s="557">
        <f t="shared" ca="1" si="550"/>
        <v>0</v>
      </c>
      <c r="OH132" s="557">
        <f t="shared" ca="1" si="550"/>
        <v>0</v>
      </c>
      <c r="OI132" s="557">
        <f t="shared" ca="1" si="550"/>
        <v>0</v>
      </c>
      <c r="OJ132" s="557">
        <f t="shared" ca="1" si="550"/>
        <v>0</v>
      </c>
      <c r="OK132" s="557">
        <f t="shared" ca="1" si="550"/>
        <v>0</v>
      </c>
      <c r="OL132" s="557">
        <f t="shared" ca="1" si="550"/>
        <v>0</v>
      </c>
      <c r="OM132" s="557">
        <f t="shared" ca="1" si="550"/>
        <v>0</v>
      </c>
      <c r="ON132" s="557">
        <f t="shared" ca="1" si="550"/>
        <v>0</v>
      </c>
      <c r="OO132" s="557">
        <f t="shared" ca="1" si="550"/>
        <v>0</v>
      </c>
      <c r="OP132" s="557">
        <f t="shared" ca="1" si="550"/>
        <v>0</v>
      </c>
      <c r="OQ132" s="557">
        <f t="shared" ca="1" si="551"/>
        <v>0</v>
      </c>
      <c r="OR132" s="557">
        <f t="shared" ca="1" si="551"/>
        <v>0</v>
      </c>
      <c r="OS132" s="557">
        <f t="shared" ca="1" si="551"/>
        <v>0</v>
      </c>
      <c r="OT132" s="557">
        <f t="shared" ca="1" si="551"/>
        <v>0</v>
      </c>
      <c r="OU132" s="557">
        <f t="shared" ca="1" si="551"/>
        <v>0</v>
      </c>
      <c r="OV132" s="557">
        <f t="shared" ca="1" si="551"/>
        <v>0</v>
      </c>
      <c r="OW132" s="557">
        <f t="shared" ca="1" si="551"/>
        <v>0</v>
      </c>
      <c r="OX132" s="557">
        <f t="shared" ca="1" si="551"/>
        <v>0</v>
      </c>
      <c r="OY132" s="557">
        <f t="shared" ca="1" si="551"/>
        <v>0</v>
      </c>
      <c r="OZ132" s="557">
        <f t="shared" ca="1" si="551"/>
        <v>0</v>
      </c>
      <c r="PA132" s="557">
        <f t="shared" ca="1" si="552"/>
        <v>0</v>
      </c>
      <c r="PB132" s="557">
        <f t="shared" ca="1" si="552"/>
        <v>0</v>
      </c>
      <c r="PC132" s="557">
        <f t="shared" ca="1" si="552"/>
        <v>0</v>
      </c>
      <c r="PD132" s="557">
        <f t="shared" ca="1" si="552"/>
        <v>0</v>
      </c>
      <c r="PE132" s="557">
        <f t="shared" ca="1" si="552"/>
        <v>0</v>
      </c>
      <c r="PF132" s="557">
        <f t="shared" ca="1" si="552"/>
        <v>0</v>
      </c>
      <c r="PG132" s="557">
        <f t="shared" ca="1" si="552"/>
        <v>0</v>
      </c>
      <c r="PH132" s="557">
        <f t="shared" ca="1" si="552"/>
        <v>0</v>
      </c>
      <c r="PI132" s="557">
        <f t="shared" ca="1" si="552"/>
        <v>0</v>
      </c>
      <c r="PJ132" s="557">
        <f t="shared" ca="1" si="552"/>
        <v>0</v>
      </c>
      <c r="PK132" s="557">
        <f t="shared" ca="1" si="553"/>
        <v>0</v>
      </c>
      <c r="PL132" s="557">
        <f t="shared" ca="1" si="553"/>
        <v>0</v>
      </c>
      <c r="PM132" s="557">
        <f t="shared" ca="1" si="553"/>
        <v>0</v>
      </c>
      <c r="PN132" s="557">
        <f t="shared" ca="1" si="553"/>
        <v>0</v>
      </c>
      <c r="PO132" s="557">
        <f t="shared" ca="1" si="553"/>
        <v>0</v>
      </c>
      <c r="PP132" s="557">
        <f t="shared" ca="1" si="553"/>
        <v>0</v>
      </c>
      <c r="PQ132" s="557">
        <f t="shared" ca="1" si="553"/>
        <v>0</v>
      </c>
      <c r="PR132" s="557">
        <f t="shared" ca="1" si="553"/>
        <v>0</v>
      </c>
      <c r="PS132" s="557">
        <f t="shared" ca="1" si="553"/>
        <v>0</v>
      </c>
      <c r="PT132" s="557">
        <f t="shared" ca="1" si="553"/>
        <v>0</v>
      </c>
      <c r="PU132" s="557">
        <f t="shared" ca="1" si="554"/>
        <v>0</v>
      </c>
      <c r="PV132" s="557">
        <f t="shared" ca="1" si="554"/>
        <v>0</v>
      </c>
      <c r="PW132" s="557">
        <f t="shared" ca="1" si="554"/>
        <v>0</v>
      </c>
      <c r="PX132" s="557">
        <f t="shared" ca="1" si="554"/>
        <v>0</v>
      </c>
      <c r="PY132" s="557">
        <f t="shared" ca="1" si="554"/>
        <v>0</v>
      </c>
      <c r="PZ132" s="557">
        <f t="shared" ca="1" si="554"/>
        <v>0</v>
      </c>
      <c r="QA132" s="557">
        <f t="shared" ca="1" si="554"/>
        <v>0</v>
      </c>
      <c r="QB132" s="557">
        <f t="shared" ca="1" si="554"/>
        <v>0</v>
      </c>
      <c r="QC132" s="557">
        <f t="shared" ca="1" si="554"/>
        <v>0</v>
      </c>
      <c r="QD132" s="557">
        <f t="shared" ca="1" si="554"/>
        <v>0</v>
      </c>
      <c r="QE132" s="557">
        <f t="shared" ca="1" si="555"/>
        <v>0</v>
      </c>
      <c r="QF132" s="557">
        <f t="shared" ca="1" si="555"/>
        <v>0</v>
      </c>
      <c r="QG132" s="557">
        <f t="shared" ca="1" si="555"/>
        <v>0</v>
      </c>
      <c r="QH132" s="557">
        <f t="shared" ca="1" si="555"/>
        <v>0</v>
      </c>
      <c r="QI132" s="557">
        <f t="shared" ca="1" si="555"/>
        <v>0</v>
      </c>
      <c r="QJ132" s="557">
        <f t="shared" ca="1" si="555"/>
        <v>0</v>
      </c>
      <c r="QK132" s="557">
        <f t="shared" ca="1" si="555"/>
        <v>0</v>
      </c>
      <c r="QL132" s="557">
        <f t="shared" ca="1" si="555"/>
        <v>0</v>
      </c>
      <c r="QM132" s="557">
        <f t="shared" ca="1" si="555"/>
        <v>0</v>
      </c>
      <c r="QN132" s="557">
        <f t="shared" ca="1" si="555"/>
        <v>0</v>
      </c>
      <c r="QO132" s="557">
        <f t="shared" ca="1" si="556"/>
        <v>0</v>
      </c>
      <c r="QP132" s="557">
        <f t="shared" ca="1" si="556"/>
        <v>0</v>
      </c>
      <c r="QQ132" s="557">
        <f t="shared" ca="1" si="556"/>
        <v>0</v>
      </c>
      <c r="QR132" s="557">
        <f t="shared" ca="1" si="556"/>
        <v>0</v>
      </c>
      <c r="QS132" s="557">
        <f t="shared" ca="1" si="556"/>
        <v>0</v>
      </c>
      <c r="QT132" s="557">
        <f t="shared" ca="1" si="556"/>
        <v>0</v>
      </c>
      <c r="QU132" s="557">
        <f t="shared" ca="1" si="556"/>
        <v>0</v>
      </c>
      <c r="QV132" s="557">
        <f t="shared" ca="1" si="556"/>
        <v>0</v>
      </c>
      <c r="QW132" s="557">
        <f t="shared" ca="1" si="556"/>
        <v>0</v>
      </c>
      <c r="QX132" s="557">
        <f t="shared" ca="1" si="556"/>
        <v>0</v>
      </c>
      <c r="QY132" s="557">
        <f t="shared" ca="1" si="557"/>
        <v>0</v>
      </c>
      <c r="QZ132" s="557">
        <f t="shared" ca="1" si="557"/>
        <v>0</v>
      </c>
      <c r="RA132" s="557">
        <f t="shared" ca="1" si="557"/>
        <v>0</v>
      </c>
      <c r="RB132" s="557">
        <f t="shared" ca="1" si="557"/>
        <v>0</v>
      </c>
      <c r="RC132" s="557">
        <f t="shared" ca="1" si="557"/>
        <v>0</v>
      </c>
      <c r="RD132" s="557">
        <f t="shared" ca="1" si="557"/>
        <v>0</v>
      </c>
      <c r="RE132" s="557">
        <f t="shared" ca="1" si="557"/>
        <v>0</v>
      </c>
      <c r="RF132" s="557">
        <f t="shared" ca="1" si="557"/>
        <v>0</v>
      </c>
      <c r="RG132" s="557">
        <f t="shared" ca="1" si="557"/>
        <v>0</v>
      </c>
      <c r="RH132" s="557">
        <f t="shared" ca="1" si="557"/>
        <v>0</v>
      </c>
      <c r="RI132" s="557">
        <f t="shared" ca="1" si="558"/>
        <v>0</v>
      </c>
      <c r="RJ132" s="557">
        <f t="shared" ca="1" si="558"/>
        <v>0</v>
      </c>
      <c r="RK132" s="557">
        <f t="shared" ca="1" si="558"/>
        <v>0</v>
      </c>
      <c r="RL132" s="557">
        <f t="shared" ca="1" si="558"/>
        <v>0</v>
      </c>
      <c r="RM132" s="557">
        <f t="shared" ca="1" si="558"/>
        <v>0</v>
      </c>
      <c r="RN132" s="557">
        <f t="shared" ca="1" si="558"/>
        <v>0</v>
      </c>
      <c r="RO132" s="557">
        <f t="shared" ca="1" si="558"/>
        <v>0</v>
      </c>
      <c r="RP132" s="557">
        <f t="shared" ca="1" si="558"/>
        <v>0</v>
      </c>
      <c r="RQ132" s="557">
        <f t="shared" ca="1" si="558"/>
        <v>0</v>
      </c>
      <c r="RR132" s="557">
        <f t="shared" ca="1" si="558"/>
        <v>0</v>
      </c>
      <c r="RS132" s="557">
        <f t="shared" ca="1" si="559"/>
        <v>0</v>
      </c>
      <c r="RT132" s="557">
        <f t="shared" ca="1" si="559"/>
        <v>0</v>
      </c>
      <c r="RU132" s="557">
        <f t="shared" ca="1" si="559"/>
        <v>0</v>
      </c>
      <c r="RV132" s="557">
        <f t="shared" ca="1" si="559"/>
        <v>0</v>
      </c>
      <c r="RW132" s="557">
        <f t="shared" ca="1" si="559"/>
        <v>0</v>
      </c>
      <c r="RX132" s="557">
        <f t="shared" ca="1" si="559"/>
        <v>0</v>
      </c>
      <c r="RY132" s="557">
        <f t="shared" ca="1" si="559"/>
        <v>0</v>
      </c>
      <c r="RZ132" s="557">
        <f t="shared" ca="1" si="559"/>
        <v>0</v>
      </c>
      <c r="SA132" s="557">
        <f t="shared" ca="1" si="559"/>
        <v>0</v>
      </c>
      <c r="SB132" s="557">
        <f t="shared" ca="1" si="559"/>
        <v>0</v>
      </c>
      <c r="SC132" s="557">
        <f t="shared" ca="1" si="560"/>
        <v>0</v>
      </c>
      <c r="SD132" s="557">
        <f t="shared" ca="1" si="560"/>
        <v>0</v>
      </c>
      <c r="SE132" s="557">
        <f t="shared" ca="1" si="560"/>
        <v>0</v>
      </c>
      <c r="SF132" s="557">
        <f t="shared" ca="1" si="560"/>
        <v>0</v>
      </c>
      <c r="SG132" s="557">
        <f t="shared" ca="1" si="560"/>
        <v>0</v>
      </c>
      <c r="SH132" s="557">
        <f t="shared" ca="1" si="560"/>
        <v>0</v>
      </c>
      <c r="SI132" s="557">
        <f t="shared" ca="1" si="560"/>
        <v>0</v>
      </c>
      <c r="SJ132" s="557">
        <f t="shared" ca="1" si="560"/>
        <v>0</v>
      </c>
      <c r="SK132" s="557">
        <f t="shared" ca="1" si="560"/>
        <v>0</v>
      </c>
      <c r="SL132" s="557">
        <f t="shared" ca="1" si="560"/>
        <v>0</v>
      </c>
      <c r="SM132" s="557">
        <f t="shared" ca="1" si="561"/>
        <v>0</v>
      </c>
      <c r="SN132" s="557">
        <f t="shared" ca="1" si="561"/>
        <v>0</v>
      </c>
      <c r="SO132" s="557">
        <f t="shared" ca="1" si="561"/>
        <v>0</v>
      </c>
      <c r="SP132" s="557">
        <f t="shared" ca="1" si="561"/>
        <v>0</v>
      </c>
      <c r="SQ132" s="557">
        <f t="shared" ca="1" si="561"/>
        <v>0</v>
      </c>
      <c r="SR132" s="557">
        <f t="shared" ca="1" si="561"/>
        <v>0</v>
      </c>
      <c r="SS132" s="557">
        <f t="shared" ca="1" si="561"/>
        <v>0</v>
      </c>
      <c r="ST132" s="557">
        <f t="shared" ca="1" si="561"/>
        <v>0</v>
      </c>
      <c r="SU132" s="557">
        <f t="shared" ca="1" si="561"/>
        <v>0</v>
      </c>
      <c r="SV132" s="557">
        <f t="shared" ca="1" si="561"/>
        <v>0</v>
      </c>
      <c r="SW132" s="557">
        <f t="shared" ca="1" si="562"/>
        <v>0</v>
      </c>
      <c r="SX132" s="557">
        <f t="shared" ca="1" si="562"/>
        <v>0</v>
      </c>
      <c r="SY132" s="557">
        <f t="shared" ca="1" si="562"/>
        <v>0</v>
      </c>
      <c r="SZ132" s="557">
        <f t="shared" ca="1" si="562"/>
        <v>0</v>
      </c>
      <c r="TA132" s="557">
        <f t="shared" ca="1" si="562"/>
        <v>0</v>
      </c>
      <c r="TB132" s="557">
        <f t="shared" ca="1" si="562"/>
        <v>0</v>
      </c>
      <c r="TC132" s="557">
        <f t="shared" ca="1" si="562"/>
        <v>0</v>
      </c>
      <c r="TD132" s="557">
        <f t="shared" ca="1" si="562"/>
        <v>0</v>
      </c>
      <c r="TE132" s="557">
        <f t="shared" ca="1" si="562"/>
        <v>0</v>
      </c>
      <c r="TF132" s="557">
        <f t="shared" ca="1" si="562"/>
        <v>0</v>
      </c>
      <c r="TG132" s="557">
        <f t="shared" ca="1" si="563"/>
        <v>0</v>
      </c>
      <c r="TH132" s="557">
        <f t="shared" ca="1" si="563"/>
        <v>0</v>
      </c>
      <c r="TI132" s="557">
        <f t="shared" ca="1" si="563"/>
        <v>0</v>
      </c>
      <c r="TJ132" s="557">
        <f t="shared" ca="1" si="563"/>
        <v>0</v>
      </c>
      <c r="TK132" s="557">
        <f t="shared" ca="1" si="563"/>
        <v>0</v>
      </c>
      <c r="TL132" s="557">
        <f t="shared" ca="1" si="563"/>
        <v>0</v>
      </c>
      <c r="TM132" s="557">
        <f t="shared" ca="1" si="563"/>
        <v>0</v>
      </c>
      <c r="TN132" s="557">
        <f t="shared" ca="1" si="563"/>
        <v>0</v>
      </c>
      <c r="TO132" s="557">
        <f t="shared" ca="1" si="563"/>
        <v>0</v>
      </c>
      <c r="TP132" s="557">
        <f t="shared" ca="1" si="563"/>
        <v>0</v>
      </c>
      <c r="TQ132" s="557">
        <f t="shared" ca="1" si="564"/>
        <v>0</v>
      </c>
      <c r="TR132" s="557">
        <f t="shared" ca="1" si="564"/>
        <v>0</v>
      </c>
      <c r="TS132" s="557">
        <f t="shared" ca="1" si="564"/>
        <v>0</v>
      </c>
      <c r="TT132" s="557">
        <f t="shared" ca="1" si="564"/>
        <v>0</v>
      </c>
      <c r="TU132" s="557">
        <f t="shared" ca="1" si="564"/>
        <v>0</v>
      </c>
      <c r="TV132" s="557">
        <f t="shared" ca="1" si="564"/>
        <v>0</v>
      </c>
      <c r="TW132" s="557">
        <f t="shared" ca="1" si="564"/>
        <v>0</v>
      </c>
      <c r="TX132" s="557">
        <f t="shared" ca="1" si="564"/>
        <v>0</v>
      </c>
      <c r="TY132" s="557">
        <f t="shared" ca="1" si="564"/>
        <v>0</v>
      </c>
      <c r="TZ132" s="557">
        <f t="shared" ca="1" si="564"/>
        <v>0</v>
      </c>
      <c r="UA132" s="557">
        <f t="shared" ca="1" si="565"/>
        <v>0</v>
      </c>
      <c r="UB132" s="557">
        <f t="shared" ca="1" si="565"/>
        <v>0</v>
      </c>
      <c r="UC132" s="557">
        <f t="shared" ca="1" si="565"/>
        <v>0</v>
      </c>
      <c r="UD132" s="557">
        <f t="shared" ca="1" si="565"/>
        <v>0</v>
      </c>
      <c r="UE132" s="557">
        <f t="shared" ca="1" si="565"/>
        <v>0</v>
      </c>
      <c r="UF132" s="557">
        <f t="shared" ca="1" si="565"/>
        <v>0</v>
      </c>
      <c r="UG132" s="557">
        <f t="shared" ca="1" si="565"/>
        <v>0</v>
      </c>
      <c r="UH132" s="557">
        <f t="shared" ca="1" si="565"/>
        <v>0</v>
      </c>
      <c r="UI132" s="557">
        <f t="shared" ca="1" si="565"/>
        <v>0</v>
      </c>
      <c r="UJ132" s="557">
        <f t="shared" ca="1" si="565"/>
        <v>0</v>
      </c>
      <c r="UK132" s="557">
        <f t="shared" ca="1" si="566"/>
        <v>0</v>
      </c>
      <c r="UL132" s="557">
        <f t="shared" ca="1" si="566"/>
        <v>0</v>
      </c>
      <c r="UM132" s="557">
        <f t="shared" ca="1" si="566"/>
        <v>0</v>
      </c>
      <c r="UN132" s="557">
        <f t="shared" ca="1" si="566"/>
        <v>0</v>
      </c>
      <c r="UO132" s="557">
        <f t="shared" ca="1" si="566"/>
        <v>0</v>
      </c>
      <c r="UP132" s="557">
        <f t="shared" ca="1" si="566"/>
        <v>0</v>
      </c>
      <c r="UQ132" s="557">
        <f t="shared" ca="1" si="566"/>
        <v>0</v>
      </c>
      <c r="UR132" s="557">
        <f t="shared" ca="1" si="566"/>
        <v>0</v>
      </c>
      <c r="US132" s="557">
        <f t="shared" ca="1" si="566"/>
        <v>0</v>
      </c>
      <c r="UT132" s="557">
        <f t="shared" ca="1" si="566"/>
        <v>0</v>
      </c>
      <c r="UU132" s="557">
        <f t="shared" ca="1" si="567"/>
        <v>0</v>
      </c>
      <c r="UV132" s="557">
        <f t="shared" ca="1" si="567"/>
        <v>0</v>
      </c>
      <c r="UW132" s="557">
        <f t="shared" ca="1" si="567"/>
        <v>0</v>
      </c>
      <c r="UX132" s="557">
        <f t="shared" ca="1" si="567"/>
        <v>0</v>
      </c>
      <c r="UY132" s="557">
        <f t="shared" ca="1" si="567"/>
        <v>0</v>
      </c>
      <c r="UZ132" s="557">
        <f t="shared" ca="1" si="567"/>
        <v>0</v>
      </c>
      <c r="VA132" s="557">
        <f t="shared" ca="1" si="567"/>
        <v>0</v>
      </c>
      <c r="VB132" s="557">
        <f t="shared" ca="1" si="567"/>
        <v>0</v>
      </c>
      <c r="VC132" s="557">
        <f t="shared" ca="1" si="567"/>
        <v>0</v>
      </c>
      <c r="VD132" s="557">
        <f t="shared" ca="1" si="567"/>
        <v>0</v>
      </c>
      <c r="VE132" s="557">
        <f t="shared" ca="1" si="568"/>
        <v>0</v>
      </c>
      <c r="VF132" s="557">
        <f t="shared" ca="1" si="568"/>
        <v>0</v>
      </c>
      <c r="VG132" s="557">
        <f t="shared" ca="1" si="568"/>
        <v>0</v>
      </c>
      <c r="VH132" s="557">
        <f t="shared" ca="1" si="568"/>
        <v>0</v>
      </c>
      <c r="VI132" s="557">
        <f t="shared" ca="1" si="568"/>
        <v>0</v>
      </c>
      <c r="VJ132" s="557">
        <f t="shared" ca="1" si="568"/>
        <v>0</v>
      </c>
      <c r="VK132" s="557">
        <f t="shared" ca="1" si="568"/>
        <v>0</v>
      </c>
      <c r="VL132" s="557">
        <f t="shared" ca="1" si="568"/>
        <v>0</v>
      </c>
      <c r="VM132" s="557">
        <f t="shared" ca="1" si="568"/>
        <v>0</v>
      </c>
      <c r="VN132" s="557">
        <f t="shared" ca="1" si="568"/>
        <v>0</v>
      </c>
      <c r="VO132" s="557">
        <f t="shared" ca="1" si="568"/>
        <v>0</v>
      </c>
      <c r="VP132" s="189">
        <f t="shared" ca="1" si="569"/>
        <v>0</v>
      </c>
      <c r="VQ132" s="189">
        <f t="shared" ca="1" si="569"/>
        <v>0</v>
      </c>
      <c r="VR132" s="189">
        <f t="shared" ca="1" si="569"/>
        <v>0</v>
      </c>
      <c r="VS132" s="189">
        <f t="shared" ca="1" si="569"/>
        <v>0</v>
      </c>
      <c r="VT132" s="189">
        <f t="shared" ca="1" si="569"/>
        <v>0</v>
      </c>
      <c r="VU132" s="230">
        <f t="shared" ca="1" si="570"/>
        <v>0</v>
      </c>
      <c r="VV132" s="189">
        <f t="shared" ca="1" si="571"/>
        <v>0</v>
      </c>
      <c r="VW132" s="189">
        <f t="shared" ca="1" si="571"/>
        <v>0</v>
      </c>
      <c r="VX132" s="189">
        <f t="shared" ca="1" si="571"/>
        <v>0</v>
      </c>
      <c r="VY132" s="189">
        <f t="shared" ca="1" si="571"/>
        <v>0</v>
      </c>
      <c r="VZ132" s="189">
        <f t="shared" ca="1" si="571"/>
        <v>0</v>
      </c>
      <c r="WA132" s="230">
        <f t="shared" ca="1" si="572"/>
        <v>0</v>
      </c>
      <c r="WB132" s="231">
        <f t="shared" ca="1" si="573"/>
        <v>0</v>
      </c>
      <c r="WC132" s="231">
        <f t="shared" ca="1" si="573"/>
        <v>0</v>
      </c>
      <c r="WD132" s="231">
        <f t="shared" ca="1" si="573"/>
        <v>0</v>
      </c>
      <c r="WE132" s="231">
        <f t="shared" ca="1" si="573"/>
        <v>0</v>
      </c>
      <c r="WF132" s="544">
        <f t="shared" ca="1" si="574"/>
        <v>0</v>
      </c>
      <c r="WG132" s="231">
        <f t="shared" ca="1" si="575"/>
        <v>0</v>
      </c>
      <c r="WH132" s="231">
        <f t="shared" ca="1" si="575"/>
        <v>0</v>
      </c>
      <c r="WI132" s="231">
        <f t="shared" ca="1" si="575"/>
        <v>0</v>
      </c>
      <c r="WJ132" s="231">
        <f t="shared" ca="1" si="575"/>
        <v>0</v>
      </c>
      <c r="WK132" s="544">
        <f t="shared" ca="1" si="576"/>
        <v>0</v>
      </c>
      <c r="WL132" s="544">
        <f t="shared" ca="1" si="576"/>
        <v>0</v>
      </c>
      <c r="WM132" s="544">
        <f t="shared" ca="1" si="576"/>
        <v>0</v>
      </c>
      <c r="WN132" s="544">
        <f t="shared" ca="1" si="576"/>
        <v>0</v>
      </c>
      <c r="WO132" s="544">
        <f t="shared" ca="1" si="576"/>
        <v>0</v>
      </c>
      <c r="WP132" s="544">
        <f t="shared" ca="1" si="576"/>
        <v>0</v>
      </c>
      <c r="WQ132" s="544">
        <f t="shared" ca="1" si="576"/>
        <v>0</v>
      </c>
      <c r="WR132" s="535" cm="1">
        <f t="array" aca="1" ref="WR132" ca="1">INDEX(WR$13:WR131,$B132+1,1)</f>
        <v>0</v>
      </c>
      <c r="WS132" s="411">
        <f t="shared" ca="1" si="577"/>
        <v>67</v>
      </c>
      <c r="WT132" s="18"/>
      <c r="WU132" s="535" cm="1">
        <f t="array" aca="1" ref="WU132" ca="1">INDEX(WU$13:WU131,$B132+1,1)</f>
        <v>0</v>
      </c>
      <c r="WV132" s="411">
        <f t="shared" si="578"/>
        <v>0</v>
      </c>
      <c r="WW132" s="535" cm="1">
        <f t="array" aca="1" ref="WW132" ca="1">INDEX(WW$13:WW131,$B132+1,1)</f>
        <v>0</v>
      </c>
      <c r="WX132" s="535" t="str" cm="1">
        <f t="array" aca="1" ref="WX132" ca="1">INDEX(WX$13:WX131,$B132+1,1)</f>
        <v>-</v>
      </c>
      <c r="WY132" s="535" t="str" cm="1">
        <f t="array" aca="1" ref="WY132" ca="1">INDEX(WY$13:WY131,$B132+1,1)</f>
        <v>-</v>
      </c>
      <c r="WZ132" s="535" t="str" cm="1">
        <f t="array" aca="1" ref="WZ132" ca="1">INDEX(WZ$13:WZ131,$B132+1,1)</f>
        <v>-</v>
      </c>
      <c r="XA132" s="535" t="str" cm="1">
        <f t="array" aca="1" ref="XA132" ca="1">INDEX(XA$13:XA131,$B132+1,1)</f>
        <v>-</v>
      </c>
      <c r="XB132" s="535" t="str" cm="1">
        <f t="array" aca="1" ref="XB132" ca="1">INDEX(XB$13:XB131,$B132+1,1)</f>
        <v>-</v>
      </c>
      <c r="XC132" s="535" t="str" cm="1">
        <f t="array" aca="1" ref="XC132" ca="1">INDEX(XC$13:XC131,$B132+1,1)</f>
        <v>-</v>
      </c>
      <c r="XD132" s="535" t="str" cm="1">
        <f t="array" aca="1" ref="XD132" ca="1">INDEX(XD$13:XD131,$B132+1,1)</f>
        <v>-</v>
      </c>
      <c r="XE132" s="535" t="str" cm="1">
        <f t="array" aca="1" ref="XE132" ca="1">INDEX(XE$13:XE131,$B132+1,1)</f>
        <v>-</v>
      </c>
      <c r="XF132" s="535" t="str" cm="1">
        <f t="array" aca="1" ref="XF132" ca="1">INDEX(XF$13:XF131,$B132+1,1)</f>
        <v>-</v>
      </c>
      <c r="XG132" s="535" t="str" cm="1">
        <f t="array" aca="1" ref="XG132" ca="1">INDEX(XG$13:XG131,$B132+1,1)</f>
        <v>-</v>
      </c>
      <c r="XH132" s="535" t="str" cm="1">
        <f t="array" aca="1" ref="XH132" ca="1">INDEX(XH$13:XH131,$B132+1,1)</f>
        <v>-</v>
      </c>
      <c r="XI132" s="535" t="str" cm="1">
        <f t="array" aca="1" ref="XI132" ca="1">INDEX(XI$13:XI131,$B132+1,1)</f>
        <v>-</v>
      </c>
      <c r="XJ132" s="535" t="str" cm="1">
        <f t="array" aca="1" ref="XJ132" ca="1">INDEX(XJ$13:XJ131,$B132+1,1)</f>
        <v>-</v>
      </c>
      <c r="XK132" s="535" t="str" cm="1">
        <f t="array" aca="1" ref="XK132" ca="1">INDEX(XK$13:XK131,$B132+1,1)</f>
        <v>-</v>
      </c>
      <c r="XL132" s="535" t="str" cm="1">
        <f t="array" aca="1" ref="XL132" ca="1">INDEX(XL$13:XL131,$B132+1,1)</f>
        <v>-</v>
      </c>
      <c r="XM132" s="535" t="str" cm="1">
        <f t="array" aca="1" ref="XM132" ca="1">INDEX(XM$13:XM131,$B132+1,1)</f>
        <v>-</v>
      </c>
      <c r="XN132" s="18"/>
      <c r="XO132" s="411" t="b">
        <f t="shared" ca="1" si="579"/>
        <v>0</v>
      </c>
      <c r="XP132" s="535" t="str" cm="1">
        <f t="array" aca="1" ref="XP132" ca="1">INDEX(XP$13:XP131,$B132+1,1)</f>
        <v>-</v>
      </c>
      <c r="XQ132" s="535" t="str" cm="1">
        <f t="array" aca="1" ref="XQ132" ca="1">INDEX(XQ$13:XQ131,$B132+1,1)</f>
        <v>-</v>
      </c>
      <c r="XR132" s="535" t="str" cm="1">
        <f t="array" aca="1" ref="XR132" ca="1">INDEX(XR$13:XR131,$B132+1,1)</f>
        <v>-</v>
      </c>
      <c r="XS132" s="535" t="str" cm="1">
        <f t="array" aca="1" ref="XS132" ca="1">INDEX(XS$13:XS131,$B132+1,1)</f>
        <v>-</v>
      </c>
      <c r="XT132" s="535" t="str" cm="1">
        <f t="array" aca="1" ref="XT132" ca="1">INDEX(XT$13:XT131,$B132+1,1)</f>
        <v>-</v>
      </c>
      <c r="XU132" s="535" t="str" cm="1">
        <f t="array" aca="1" ref="XU132" ca="1">INDEX(XU$13:XU131,$B132+1,1)</f>
        <v>-</v>
      </c>
      <c r="XV132" s="411" t="str">
        <f t="shared" ca="1" si="580"/>
        <v>-</v>
      </c>
      <c r="XW132" s="535" t="str" cm="1">
        <f t="array" aca="1" ref="XW132" ca="1">INDEX(XW$13:XW131,$B132+1,1)</f>
        <v>-</v>
      </c>
      <c r="XX132" s="535" t="str" cm="1">
        <f t="array" aca="1" ref="XX132" ca="1">INDEX(XX$13:XX131,$B132+1,1)</f>
        <v>-</v>
      </c>
      <c r="XY132" s="535" t="str" cm="1">
        <f t="array" aca="1" ref="XY132" ca="1">INDEX(XY$13:XY131,$B132+1,1)</f>
        <v>-</v>
      </c>
      <c r="XZ132" s="535" t="str" cm="1">
        <f t="array" aca="1" ref="XZ132" ca="1">INDEX(XZ$13:XZ131,$B132+1,1)</f>
        <v>-</v>
      </c>
      <c r="YA132" s="535" t="str" cm="1">
        <f t="array" aca="1" ref="YA132" ca="1">INDEX(YA$13:YA131,$B132+1,1)</f>
        <v>-</v>
      </c>
      <c r="YB132" s="545" cm="1">
        <f t="array" aca="1" ref="YB132" ca="1">INDEX(i.AgeJ,$AD132,1)</f>
        <v>0</v>
      </c>
      <c r="YC132" s="535" t="str" cm="1">
        <f t="array" aca="1" ref="YC132" ca="1">INDEX(YC$13:YC131,$B132+1,1)</f>
        <v>-</v>
      </c>
      <c r="YD132" s="411" t="str">
        <f t="shared" si="581"/>
        <v>-</v>
      </c>
      <c r="YE132" s="411" t="str">
        <f t="shared" si="581"/>
        <v>-</v>
      </c>
      <c r="YF132" s="535" t="str" cm="1">
        <f t="array" aca="1" ref="YF132" ca="1">INDEX(YF$13:YF131,$B132+1,1)</f>
        <v>-</v>
      </c>
      <c r="YG132" s="535" t="str" cm="1">
        <f t="array" aca="1" ref="YG132" ca="1">INDEX(YG$13:YG131,$B132+1,1)</f>
        <v>-</v>
      </c>
      <c r="YH132" s="535" t="str" cm="1">
        <f t="array" aca="1" ref="YH132" ca="1">INDEX(YH$13:YH131,$B132+1,1)</f>
        <v>-</v>
      </c>
      <c r="YI132" s="535" t="str" cm="1">
        <f t="array" aca="1" ref="YI132" ca="1">INDEX(YI$13:YI131,$B132+1,1)</f>
        <v>-</v>
      </c>
      <c r="YJ132" s="535" t="str" cm="1">
        <f t="array" aca="1" ref="YJ132" ca="1">INDEX(YJ$13:YJ131,$B132+1,1)</f>
        <v>-</v>
      </c>
      <c r="YK132" s="535" t="b" cm="1">
        <f t="array" aca="1" ref="YK132" ca="1">INDEX(YK$13:YK131,$B132+1,1)</f>
        <v>1</v>
      </c>
      <c r="YL132" s="535" t="str" cm="1">
        <f t="array" aca="1" ref="YL132" ca="1">INDEX(YL$13:YL131,$B132+1,1)</f>
        <v>-</v>
      </c>
      <c r="YM132" s="535" cm="1">
        <f t="array" aca="1" ref="YM132" ca="1">INDEX(YM$13:YM131,$B132+1,1)</f>
        <v>0</v>
      </c>
      <c r="YN132" s="535" cm="1">
        <f t="array" aca="1" ref="YN132" ca="1">INDEX(YN$13:YN131,$B132+1,1)</f>
        <v>0</v>
      </c>
      <c r="YO132" s="535" cm="1">
        <f t="array" aca="1" ref="YO132" ca="1">INDEX(YO$13:YO131,$B132+1,1)</f>
        <v>0</v>
      </c>
      <c r="YP132" s="18"/>
      <c r="YQ132" s="411">
        <f t="shared" si="582"/>
        <v>50</v>
      </c>
      <c r="YR132" s="411">
        <f t="shared" si="582"/>
        <v>50</v>
      </c>
      <c r="YS132" s="411">
        <f t="shared" si="582"/>
        <v>50</v>
      </c>
      <c r="YT132" s="411">
        <f t="shared" si="582"/>
        <v>50</v>
      </c>
      <c r="YU132" s="535" cm="1">
        <f t="array" aca="1" ref="YU132" ca="1">INDEX(YU$13:YU131,$B132+1,1)</f>
        <v>1</v>
      </c>
      <c r="YV132" s="535" cm="1">
        <f t="array" aca="1" ref="YV132" ca="1">INDEX(YV$13:YV131,$B132+1,1)</f>
        <v>1</v>
      </c>
      <c r="YW132" s="535" cm="1">
        <f t="array" aca="1" ref="YW132" ca="1">INDEX(YW$13:YW131,$B132+1,1)</f>
        <v>1</v>
      </c>
      <c r="YX132" s="535" cm="1">
        <f t="array" aca="1" ref="YX132" ca="1">INDEX(YX$13:YX131,$B132+1,1)</f>
        <v>1</v>
      </c>
      <c r="YY132" s="535" t="str" cm="1">
        <f t="array" aca="1" ref="YY132" ca="1">INDEX(YY$13:YY131,$B132+1,1)</f>
        <v>-</v>
      </c>
      <c r="YZ132" s="535" t="str" cm="1">
        <f t="array" aca="1" ref="YZ132" ca="1">INDEX(YZ$13:YZ131,$B132+1,1)</f>
        <v>-</v>
      </c>
      <c r="ZA132" s="535" t="str" cm="1">
        <f t="array" aca="1" ref="ZA132" ca="1">INDEX(ZA$13:ZA131,$B132+1,1)</f>
        <v>-</v>
      </c>
      <c r="ZB132" s="535" t="str" cm="1">
        <f t="array" aca="1" ref="ZB132" ca="1">INDEX(ZB$13:ZB131,$B132+1,1)</f>
        <v>-</v>
      </c>
      <c r="ZC132" s="535" t="str" cm="1">
        <f t="array" aca="1" ref="ZC132" ca="1">INDEX(ZC$13:ZC131,$B132+1,1)</f>
        <v>-</v>
      </c>
      <c r="ZD132" s="18"/>
      <c r="ZE132" s="411">
        <f t="shared" ca="1" si="583"/>
        <v>1</v>
      </c>
      <c r="ZF132" s="18"/>
      <c r="ZG132" s="669" t="str">
        <f t="shared" ca="1" si="584"/>
        <v>-</v>
      </c>
      <c r="ZH132" s="535" t="b" cm="1">
        <f t="array" aca="1" ref="ZH132" ca="1">INDEX(ZH$13:ZH131,$B132+1,1)</f>
        <v>1</v>
      </c>
      <c r="ZI132" s="535" t="str" cm="1">
        <f t="array" aca="1" ref="ZI132" ca="1">INDEX(ZI$13:ZI131,$B132+1,1)</f>
        <v>-</v>
      </c>
      <c r="ZJ132" s="411" t="b">
        <f t="shared" ca="1" si="615"/>
        <v>1</v>
      </c>
      <c r="ZK132" s="535" t="b" cm="1">
        <f t="array" aca="1" ref="ZK132" ca="1">INDEX(ZK$13:ZK131,$B132+1,1)</f>
        <v>0</v>
      </c>
      <c r="ZL132" s="535" cm="1">
        <f t="array" aca="1" ref="ZL132" ca="1">INDEX(ZL$13:ZL131,$B132+1,1)</f>
        <v>0</v>
      </c>
      <c r="ZM132" s="547" cm="1">
        <f t="array" aca="1" ref="ZM132" ca="1">IF(ZH132&lt;&gt;TRUE,"-",VALUE(IFERROR(VALUE($K132),0) &amp; _xlfn.SWITCH($CD132,"-",4,$CD132) &amp; $L132 &amp; $T132 &amp; "00" &amp; $N132 &amp; $AK132 &amp; $R132 &amp; _xlfn.SWITCH($AM132,3,1,$AM132) &amp; _xlfn.SWITCH($M132,4,0,$M132) &amp; $AD132 &amp; IF(MOD($H132-2,ZM$6)&gt;=ZM$7,"",TEXT(INT(MOD($H132-2,ZM$6)/2)+1,"00"))))</f>
        <v>14220032120604</v>
      </c>
      <c r="ZN132" s="662" t="str" cm="1">
        <f t="array" aca="1" ref="ZN132" ca="1">IF(ZI132&lt;&gt;TRUE,"-",VALUE(IFERROR(VALUE($K132),0) &amp; _xlfn.SWITCH($CD132,"-",4,$CD132) &amp; $L132 &amp; $T132 &amp; "00" &amp; $N132 &amp; $AK132 &amp; $R132 &amp; _xlfn.SWITCH($AM132,3,1,$AM132) &amp; _xlfn.SWITCH($M132,4,0,$M132) &amp; $AD132 &amp; IF(MOD($H132-1,ZN$6)&gt;=ZN$7,"",TEXT(INT(MOD($H132-1,ZN$6)/2)+1,"00"))))</f>
        <v>-</v>
      </c>
      <c r="ZO132" s="543">
        <f t="shared" ca="1" si="585"/>
        <v>652</v>
      </c>
      <c r="ZP132" s="543">
        <f t="shared" ca="1" si="585"/>
        <v>686</v>
      </c>
      <c r="ZQ132" s="543">
        <f t="shared" ca="1" si="585"/>
        <v>721</v>
      </c>
      <c r="ZR132" s="459">
        <f t="shared" ca="1" si="586"/>
        <v>469</v>
      </c>
      <c r="ZS132" s="459">
        <f t="shared" ca="1" si="586"/>
        <v>504</v>
      </c>
      <c r="ZT132" s="459">
        <f t="shared" ca="1" si="586"/>
        <v>539</v>
      </c>
      <c r="ZU132" s="459">
        <f t="shared" ca="1" si="587"/>
        <v>385</v>
      </c>
      <c r="ZV132" s="459">
        <f t="shared" ca="1" si="587"/>
        <v>420</v>
      </c>
      <c r="ZW132" s="459">
        <f t="shared" ca="1" si="587"/>
        <v>455</v>
      </c>
      <c r="ZX132" s="535" t="str" cm="1">
        <f t="array" aca="1" ref="ZX132" ca="1">INDEX(ZX$13:ZX131,$B132+1,1)</f>
        <v>-</v>
      </c>
      <c r="ZY132" s="535" t="str" cm="1">
        <f t="array" aca="1" ref="ZY132" ca="1">INDEX(ZY$13:ZY131,$B132+1,1)</f>
        <v>-</v>
      </c>
      <c r="ZZ132" s="535" t="str" cm="1">
        <f t="array" aca="1" ref="ZZ132" ca="1">INDEX(ZZ$13:ZZ131,$B132+1,1)</f>
        <v>-</v>
      </c>
      <c r="AAA132" s="535" t="str" cm="1">
        <f t="array" aca="1" ref="AAA132" ca="1">INDEX(AAA$13:AAA131,$B132+1,1)</f>
        <v>-</v>
      </c>
      <c r="AAB132" s="535" t="str" cm="1">
        <f t="array" aca="1" ref="AAB132" ca="1">INDEX(AAB$13:AAB131,$B132+1,1)</f>
        <v>-</v>
      </c>
      <c r="AAC132" s="535" t="str" cm="1">
        <f t="array" aca="1" ref="AAC132" ca="1">INDEX(AAC$13:AAC131,$B132+1,1)</f>
        <v>-</v>
      </c>
      <c r="AAD132" s="535" t="str" cm="1">
        <f t="array" aca="1" ref="AAD132" ca="1">INDEX(AAD$13:AAD131,$B132+1,1)</f>
        <v>-</v>
      </c>
      <c r="AAE132" s="535" t="str" cm="1">
        <f t="array" aca="1" ref="AAE132" ca="1">INDEX(AAE$13:AAE131,$B132+1,1)</f>
        <v>-</v>
      </c>
      <c r="AAF132" s="535" t="str" cm="1">
        <f t="array" aca="1" ref="AAF132" ca="1">INDEX(AAF$13:AAF131,$B132+1,1)</f>
        <v>-</v>
      </c>
      <c r="AAG132" s="535" t="str" cm="1">
        <f t="array" aca="1" ref="AAG132" ca="1">INDEX(AAG$13:AAG131,$B132+1,1)</f>
        <v>-</v>
      </c>
      <c r="AAH132" s="535" t="str" cm="1">
        <f t="array" aca="1" ref="AAH132" ca="1">INDEX(AAH$13:AAH131,$B132+1,1)</f>
        <v>-</v>
      </c>
      <c r="AAI132" s="535" t="str" cm="1">
        <f t="array" aca="1" ref="AAI132" ca="1">INDEX(AAI$13:AAI131,$B132+1,1)</f>
        <v>-</v>
      </c>
      <c r="AAJ132" s="22">
        <v>1</v>
      </c>
      <c r="AAK132" s="22">
        <v>1</v>
      </c>
      <c r="AAL132" s="535" cm="1">
        <f t="array" aca="1" ref="AAL132" ca="1">INDEX(AAL$13:AAL131,$B132+1,1)</f>
        <v>0</v>
      </c>
      <c r="AAM132" s="535" t="str" cm="1">
        <f t="array" aca="1" ref="AAM132" ca="1">INDEX(AAM$13:AAM131,$B132+1,1)</f>
        <v>-</v>
      </c>
      <c r="AAN132" s="535" t="str" cm="1">
        <f t="array" aca="1" ref="AAN132" ca="1">INDEX(AAN$13:AAN131,$B132+1,1)</f>
        <v>-</v>
      </c>
      <c r="AAO132" s="535" t="str" cm="1">
        <f t="array" aca="1" ref="AAO132" ca="1">INDEX(AAO$13:AAO131,$B132+1,1)</f>
        <v>-</v>
      </c>
      <c r="AAP132" s="535" t="str" cm="1">
        <f t="array" aca="1" ref="AAP132" ca="1">INDEX(AAP$13:AAP131,$B132+1,1)</f>
        <v>-</v>
      </c>
      <c r="AAQ132" s="535" t="str" cm="1">
        <f t="array" aca="1" ref="AAQ132" ca="1">INDEX(AAQ$13:AAQ131,$B132+1,1)</f>
        <v>-</v>
      </c>
      <c r="AAR132" s="535" cm="1">
        <f t="array" aca="1" ref="AAR132" ca="1">INDEX(AAR$13:AAR131,$B132+1,1)</f>
        <v>0</v>
      </c>
      <c r="AAS132" s="535" t="str" cm="1">
        <f t="array" aca="1" ref="AAS132" ca="1">INDEX(AAS$13:AAS131,$B132+1,1)</f>
        <v>-</v>
      </c>
      <c r="AAT132" s="535" t="str" cm="1">
        <f t="array" aca="1" ref="AAT132" ca="1">INDEX(AAT$13:AAT131,$B132+1,1)</f>
        <v>-</v>
      </c>
      <c r="AAU132" s="535" t="str" cm="1">
        <f t="array" aca="1" ref="AAU132" ca="1">INDEX(AAU$13:AAU131,$B132+1,1)</f>
        <v>-</v>
      </c>
      <c r="AAV132" s="535" cm="1">
        <f t="array" aca="1" ref="AAV132" ca="1">INDEX(AAV$13:AAV131,$B132+1,1)</f>
        <v>1</v>
      </c>
      <c r="AAW132" s="535" cm="1">
        <f t="array" aca="1" ref="AAW132" ca="1">INDEX(AAW$13:AAW131,$B132+1,1)</f>
        <v>1</v>
      </c>
      <c r="AAX132" s="666" t="str">
        <f ca="1">IF(OR($AAJ132=1,MOD($H132,21)&gt;AAX$6),"-",FALSE)</f>
        <v>-</v>
      </c>
      <c r="AAY132" s="666" t="str">
        <f ca="1">IF(OR($AAJ132=1,MOD($H132,21)&gt;AAY$6),"-",FALSE)</f>
        <v>-</v>
      </c>
      <c r="AAZ132" s="666" t="str">
        <f ca="1">IF(OR($AAJ132=1,MOD($H132,21)&gt;AAZ$6),"-",FALSE)</f>
        <v>-</v>
      </c>
      <c r="ABA132" s="666" t="str">
        <f ca="1">IF(OR($AAJ132=1,MOD($H132,21)&gt;ABA$6),"-",FALSE)</f>
        <v>-</v>
      </c>
      <c r="ABB132" s="667" t="str">
        <f t="shared" ca="1" si="588"/>
        <v>-</v>
      </c>
      <c r="ABC132" s="668" t="str">
        <f t="shared" ca="1" si="589"/>
        <v>-</v>
      </c>
      <c r="ABD132" s="669" t="str">
        <f t="shared" ca="1" si="590"/>
        <v>-</v>
      </c>
      <c r="ABE132" s="716" t="str">
        <f t="shared" ca="1" si="591"/>
        <v>-</v>
      </c>
      <c r="ABF132" s="191" t="b">
        <f t="shared" si="619"/>
        <v>0</v>
      </c>
      <c r="ABG132" s="715" t="str">
        <f t="shared" ca="1" si="592"/>
        <v>-</v>
      </c>
      <c r="ABH132" s="717" t="str">
        <f ca="1">IF(OR($AAJ132=1,MOD($H132,21)&gt;ABH$6),"-",0)</f>
        <v>-</v>
      </c>
      <c r="ABI132" s="717" t="str">
        <f ca="1">IF(OR($AAJ132=1,MOD($H132,21)&gt;ABI$6),"-",0)</f>
        <v>-</v>
      </c>
      <c r="ABJ132" s="670" t="str">
        <f t="shared" ca="1" si="593"/>
        <v>-</v>
      </c>
      <c r="ABK132" s="18"/>
      <c r="ABL132" s="545" t="str">
        <f t="shared" ca="1" si="594"/>
        <v>-</v>
      </c>
      <c r="ABM132" s="545" t="str">
        <f t="shared" ca="1" si="594"/>
        <v>-</v>
      </c>
      <c r="ABN132" s="545" t="str">
        <f t="shared" ca="1" si="594"/>
        <v>-</v>
      </c>
      <c r="ABO132" s="545" t="str">
        <f t="shared" ca="1" si="594"/>
        <v>-</v>
      </c>
      <c r="ABP132" s="545" t="str">
        <f t="shared" ca="1" si="594"/>
        <v>-</v>
      </c>
      <c r="ABQ132" s="545" t="str">
        <f t="shared" ca="1" si="594"/>
        <v>-</v>
      </c>
      <c r="ABR132" s="545" t="str">
        <f t="shared" ca="1" si="594"/>
        <v>-</v>
      </c>
      <c r="ABS132" s="545" t="str">
        <f t="shared" ca="1" si="594"/>
        <v>-</v>
      </c>
      <c r="ABT132" s="545" t="str">
        <f t="shared" ca="1" si="594"/>
        <v>-</v>
      </c>
      <c r="ABU132" s="545" t="str">
        <f t="shared" ca="1" si="594"/>
        <v>-</v>
      </c>
      <c r="ABV132" s="545" t="str">
        <f t="shared" ca="1" si="595"/>
        <v>-</v>
      </c>
      <c r="ABW132" s="545" t="str">
        <f t="shared" ca="1" si="595"/>
        <v>-</v>
      </c>
      <c r="ABX132" s="545" t="str">
        <f t="shared" ca="1" si="595"/>
        <v>-</v>
      </c>
      <c r="ABY132" s="545" t="str">
        <f t="shared" ca="1" si="595"/>
        <v>-</v>
      </c>
      <c r="ABZ132" s="545" t="str">
        <f t="shared" ca="1" si="595"/>
        <v>-</v>
      </c>
      <c r="ACA132" s="545" t="str">
        <f t="shared" ca="1" si="595"/>
        <v>-</v>
      </c>
      <c r="ACB132" s="545" t="str">
        <f t="shared" ca="1" si="595"/>
        <v>-</v>
      </c>
      <c r="ACC132" s="545" t="b">
        <f t="shared" ca="1" si="595"/>
        <v>1</v>
      </c>
      <c r="ACD132" s="545" t="str">
        <f t="shared" ca="1" si="595"/>
        <v>-</v>
      </c>
      <c r="ACE132" s="545" t="str">
        <f t="shared" ca="1" si="595"/>
        <v>-</v>
      </c>
      <c r="ACF132" s="545" t="str">
        <f t="shared" ca="1" si="596"/>
        <v>-</v>
      </c>
      <c r="ACG132" s="545" t="str">
        <f t="shared" ca="1" si="596"/>
        <v>-</v>
      </c>
      <c r="ACH132" s="545" t="str">
        <f t="shared" ca="1" si="596"/>
        <v>-</v>
      </c>
      <c r="ACI132" s="545" t="str">
        <f t="shared" ca="1" si="596"/>
        <v>-</v>
      </c>
      <c r="ACJ132" s="545" t="str">
        <f t="shared" ca="1" si="596"/>
        <v>-</v>
      </c>
      <c r="ACK132" s="545" t="str">
        <f t="shared" ca="1" si="596"/>
        <v>-</v>
      </c>
      <c r="ACL132" s="545" t="str">
        <f t="shared" ca="1" si="596"/>
        <v>-</v>
      </c>
      <c r="ACM132" s="545" t="str">
        <f t="shared" ca="1" si="596"/>
        <v>-</v>
      </c>
      <c r="ACN132" s="545" t="str">
        <f t="shared" ca="1" si="596"/>
        <v>-</v>
      </c>
      <c r="ACO132" s="545" t="str">
        <f t="shared" ca="1" si="596"/>
        <v>-</v>
      </c>
      <c r="ACP132" s="545" t="str">
        <f t="shared" ca="1" si="597"/>
        <v>-</v>
      </c>
      <c r="ACQ132" s="545" t="str">
        <f t="shared" ca="1" si="597"/>
        <v>-</v>
      </c>
      <c r="ACR132" s="545" t="str">
        <f t="shared" ca="1" si="597"/>
        <v>-</v>
      </c>
      <c r="ACS132" s="545" t="str">
        <f t="shared" ca="1" si="597"/>
        <v>-</v>
      </c>
      <c r="ACT132" s="545" t="str">
        <f t="shared" ca="1" si="597"/>
        <v>-</v>
      </c>
      <c r="ACU132" s="545" t="b">
        <f t="shared" ca="1" si="597"/>
        <v>1</v>
      </c>
      <c r="ACV132" s="545" t="str">
        <f t="shared" ca="1" si="597"/>
        <v>-</v>
      </c>
      <c r="ACW132" s="545" t="str">
        <f t="shared" ca="1" si="597"/>
        <v>-</v>
      </c>
      <c r="ACX132" s="545" t="str">
        <f t="shared" ca="1" si="597"/>
        <v>-</v>
      </c>
      <c r="ACY132" s="545" t="str">
        <f t="shared" ca="1" si="597"/>
        <v>-</v>
      </c>
      <c r="ACZ132" s="545" t="str">
        <f t="shared" ca="1" si="598"/>
        <v>-</v>
      </c>
      <c r="ADA132" s="545" t="str">
        <f t="shared" ca="1" si="598"/>
        <v>-</v>
      </c>
      <c r="ADB132" s="545" t="str">
        <f t="shared" ca="1" si="598"/>
        <v>-</v>
      </c>
      <c r="ADC132" s="545" t="str">
        <f t="shared" ca="1" si="598"/>
        <v>-</v>
      </c>
      <c r="ADD132" s="545" t="str">
        <f t="shared" ca="1" si="598"/>
        <v>-</v>
      </c>
      <c r="ADE132" s="545" t="str">
        <f t="shared" ca="1" si="598"/>
        <v>-</v>
      </c>
      <c r="ADF132" s="545" t="str">
        <f t="shared" ca="1" si="598"/>
        <v>-</v>
      </c>
      <c r="ADG132" s="545" t="str">
        <f t="shared" ca="1" si="598"/>
        <v>-</v>
      </c>
      <c r="ADH132" s="545" t="str">
        <f t="shared" ca="1" si="598"/>
        <v>-</v>
      </c>
      <c r="ADI132" s="545" t="str">
        <f t="shared" ca="1" si="598"/>
        <v>-</v>
      </c>
      <c r="ADJ132" s="545" t="str">
        <f t="shared" ca="1" si="599"/>
        <v>-</v>
      </c>
      <c r="ADK132" s="545" t="str">
        <f t="shared" ca="1" si="599"/>
        <v>-</v>
      </c>
      <c r="ADL132" s="545" t="str">
        <f t="shared" ca="1" si="599"/>
        <v>-</v>
      </c>
      <c r="ADM132" s="545" t="b">
        <f t="shared" ca="1" si="599"/>
        <v>1</v>
      </c>
      <c r="ADN132" s="545" t="str">
        <f t="shared" ca="1" si="599"/>
        <v>-</v>
      </c>
      <c r="ADO132" s="545" t="str">
        <f t="shared" ca="1" si="599"/>
        <v>-</v>
      </c>
      <c r="ADP132" s="545" t="str">
        <f t="shared" ca="1" si="599"/>
        <v>-</v>
      </c>
      <c r="ADQ132" s="545" t="str">
        <f t="shared" ca="1" si="599"/>
        <v>-</v>
      </c>
      <c r="ADR132" s="545" t="str">
        <f t="shared" ca="1" si="599"/>
        <v>-</v>
      </c>
      <c r="ADS132" s="545" t="str">
        <f t="shared" ca="1" si="599"/>
        <v>-</v>
      </c>
      <c r="ADT132" s="545" t="str">
        <f t="shared" ca="1" si="600"/>
        <v>-</v>
      </c>
      <c r="ADU132" s="545" t="str">
        <f t="shared" ca="1" si="600"/>
        <v>-</v>
      </c>
      <c r="ADV132" s="545" t="str">
        <f t="shared" ca="1" si="600"/>
        <v>-</v>
      </c>
      <c r="ADW132" s="545" t="str">
        <f t="shared" ca="1" si="600"/>
        <v>-</v>
      </c>
      <c r="ADX132" s="545" t="str">
        <f t="shared" ca="1" si="600"/>
        <v>-</v>
      </c>
      <c r="ADY132" s="545" t="str">
        <f t="shared" ca="1" si="600"/>
        <v>-</v>
      </c>
      <c r="ADZ132" s="545" t="str">
        <f t="shared" ca="1" si="600"/>
        <v>-</v>
      </c>
      <c r="AEA132" s="545" t="str">
        <f t="shared" ca="1" si="600"/>
        <v>-</v>
      </c>
      <c r="AEB132" s="545" t="str">
        <f t="shared" ca="1" si="600"/>
        <v>-</v>
      </c>
      <c r="AEC132" s="545" t="str">
        <f t="shared" ca="1" si="600"/>
        <v>-</v>
      </c>
      <c r="AED132" s="545" t="str">
        <f t="shared" ca="1" si="601"/>
        <v>-</v>
      </c>
      <c r="AEE132" s="545" t="b">
        <f t="shared" ca="1" si="601"/>
        <v>1</v>
      </c>
      <c r="AEF132" s="545" t="str">
        <f t="shared" ca="1" si="601"/>
        <v>-</v>
      </c>
      <c r="AEG132" s="545" t="str">
        <f t="shared" ca="1" si="601"/>
        <v>-</v>
      </c>
      <c r="AEH132" s="545" t="str">
        <f t="shared" ca="1" si="601"/>
        <v>-</v>
      </c>
      <c r="AEI132" s="545" t="str">
        <f t="shared" ca="1" si="601"/>
        <v>-</v>
      </c>
      <c r="AEJ132" s="545" t="str">
        <f t="shared" ca="1" si="601"/>
        <v>-</v>
      </c>
      <c r="AEK132" s="545" t="str">
        <f t="shared" ca="1" si="601"/>
        <v>-</v>
      </c>
      <c r="AEL132" s="545" t="str">
        <f t="shared" ca="1" si="601"/>
        <v>-</v>
      </c>
      <c r="AEM132" s="545" t="str">
        <f t="shared" ca="1" si="601"/>
        <v>-</v>
      </c>
      <c r="AEN132" s="545" t="str">
        <f t="shared" ca="1" si="602"/>
        <v>-</v>
      </c>
      <c r="AEO132" s="545" t="str">
        <f t="shared" ca="1" si="602"/>
        <v>-</v>
      </c>
      <c r="AEP132" s="545" t="str">
        <f t="shared" ca="1" si="602"/>
        <v>-</v>
      </c>
      <c r="AEQ132" s="545" t="str">
        <f t="shared" ca="1" si="602"/>
        <v>-</v>
      </c>
      <c r="AER132" s="545" t="str">
        <f t="shared" ca="1" si="602"/>
        <v>-</v>
      </c>
      <c r="AES132" s="545" t="str">
        <f t="shared" ca="1" si="602"/>
        <v>-</v>
      </c>
      <c r="AET132" s="545" t="str">
        <f t="shared" ca="1" si="602"/>
        <v>-</v>
      </c>
      <c r="AEU132" s="545" t="str">
        <f t="shared" ca="1" si="602"/>
        <v>-</v>
      </c>
      <c r="AEV132" s="545" t="str">
        <f t="shared" ca="1" si="602"/>
        <v>-</v>
      </c>
      <c r="AEW132" s="545" t="b">
        <f t="shared" ca="1" si="602"/>
        <v>1</v>
      </c>
      <c r="AEX132" s="535" cm="1">
        <f t="array" aca="1" ref="AEX132" ca="1">INDEX(AEX$13:AEX131,$B132+1,1)</f>
        <v>0</v>
      </c>
      <c r="AEY132" s="483">
        <v>0</v>
      </c>
    </row>
    <row r="133" spans="1:831" outlineLevel="2">
      <c r="A133" s="18">
        <f t="shared" si="221"/>
        <v>120</v>
      </c>
      <c r="B133" s="657">
        <f t="shared" ca="1" si="620"/>
        <v>118</v>
      </c>
      <c r="C133" s="458">
        <f t="shared" ca="1" si="488"/>
        <v>2200</v>
      </c>
      <c r="D133" s="119" t="str">
        <f t="shared" ca="1" si="489"/>
        <v>GSW</v>
      </c>
      <c r="E133" t="b">
        <v>1</v>
      </c>
      <c r="F133" t="b">
        <v>0</v>
      </c>
      <c r="G133" t="b">
        <f t="shared" si="490"/>
        <v>1</v>
      </c>
      <c r="H133" s="191">
        <f t="shared" ca="1" si="618"/>
        <v>9</v>
      </c>
      <c r="I133" s="535" cm="1">
        <f t="array" aca="1" ref="I133" ca="1">INDEX(I$13:I132,$B133+1,1)</f>
        <v>1</v>
      </c>
      <c r="J133" s="535" cm="1">
        <f t="array" aca="1" ref="J133" ca="1">INDEX(J$13:J132,$B133+1,1)</f>
        <v>0</v>
      </c>
      <c r="K133" s="535" cm="1">
        <f t="array" aca="1" ref="K133" ca="1">INDEX(K$13:K132,$B133+1,1)</f>
        <v>1</v>
      </c>
      <c r="L133" s="535" cm="1">
        <f t="array" aca="1" ref="L133" ca="1">INDEX(L$13:L132,$B133+1,1)</f>
        <v>2</v>
      </c>
      <c r="M133" s="535" cm="1">
        <f t="array" aca="1" ref="M133" ca="1">INDEX(M$13:M132,$B133+1,1)</f>
        <v>0</v>
      </c>
      <c r="N133" s="535" cm="1">
        <f t="array" aca="1" ref="N133" ca="1">INDEX(N$13:N132,$B133+1,1)</f>
        <v>3</v>
      </c>
      <c r="O133" s="535" cm="1">
        <f t="array" aca="1" ref="O133" ca="1">INDEX(O$13:O132,$B133+1,1)</f>
        <v>2</v>
      </c>
      <c r="P133" s="535" cm="1">
        <f t="array" aca="1" ref="P133" ca="1">INDEX(P$13:P132,$B133+1,1)</f>
        <v>0</v>
      </c>
      <c r="Q133" s="535" cm="1">
        <f t="array" aca="1" ref="Q133" ca="1">INDEX(Q$13:Q132,$B133+1,1)</f>
        <v>1</v>
      </c>
      <c r="R133" s="535" cm="1">
        <f t="array" aca="1" ref="R133" ca="1">INDEX(R$13:R132,$B133+1,1)</f>
        <v>1</v>
      </c>
      <c r="S133" s="535" cm="1">
        <f t="array" aca="1" ref="S133" ca="1">INDEX(S$13:S132,$B133+1,1)</f>
        <v>1</v>
      </c>
      <c r="T133" s="411">
        <f t="shared" ca="1" si="603"/>
        <v>2</v>
      </c>
      <c r="U133" s="411">
        <f t="shared" ca="1" si="603"/>
        <v>2</v>
      </c>
      <c r="V133" s="411">
        <f t="shared" ca="1" si="604"/>
        <v>2</v>
      </c>
      <c r="W133" s="777" t="b">
        <f t="shared" ca="1" si="605"/>
        <v>1</v>
      </c>
      <c r="X133" s="777" t="b">
        <f t="shared" ca="1" si="605"/>
        <v>1</v>
      </c>
      <c r="Y133" s="777" t="b">
        <f t="shared" ca="1" si="605"/>
        <v>1</v>
      </c>
      <c r="Z133" s="796" t="b" cm="1">
        <f t="array" aca="1" ref="Z133" ca="1">INDEX(Z$13:Z132,$B133+1,1)</f>
        <v>0</v>
      </c>
      <c r="AA133" s="411">
        <f t="shared" ca="1" si="606"/>
        <v>6</v>
      </c>
      <c r="AB133" s="411">
        <f t="shared" ca="1" si="607"/>
        <v>6</v>
      </c>
      <c r="AC133" s="535" cm="1">
        <f t="array" aca="1" ref="AC133" ca="1">INDEX(AC$13:AC132,$B133+1,1)</f>
        <v>6</v>
      </c>
      <c r="AD133" s="535" cm="1">
        <f t="array" aca="1" ref="AD133" ca="1">INDEX(AD$13:AD132,$B133+1,1)</f>
        <v>6</v>
      </c>
      <c r="AE133" s="535" cm="1">
        <f t="array" aca="1" ref="AE133" ca="1">INDEX(AE$13:AE132,$B133+1,1)</f>
        <v>0</v>
      </c>
      <c r="AF133" s="535" cm="1">
        <f t="array" aca="1" ref="AF133" ca="1">INDEX(AF$13:AF132,$B133+1,1)</f>
        <v>0</v>
      </c>
      <c r="AG133" s="535" cm="1">
        <f t="array" aca="1" ref="AG133" ca="1">INDEX(AG$13:AG132,$B133+1,1)</f>
        <v>0</v>
      </c>
      <c r="AH133" s="535" cm="1">
        <f t="array" aca="1" ref="AH133" ca="1">INDEX(AH$13:AH132,$B133+1,1)</f>
        <v>0</v>
      </c>
      <c r="AI133" s="87">
        <f t="shared" ca="1" si="608"/>
        <v>2</v>
      </c>
      <c r="AJ133" s="87">
        <f ca="1">INDEX(CHOOSE($N133,DataAutumn!i.AdultDrys,DataWinter!i.AdultDrys,DataSpring!i.AdultDrys),1,$T133)</f>
        <v>1</v>
      </c>
      <c r="AK133" s="535" cm="1">
        <f t="array" aca="1" ref="AK133" ca="1">INDEX(AK$13:AK132,$B133+1,1)</f>
        <v>2</v>
      </c>
      <c r="AL133" s="535" cm="1">
        <f t="array" aca="1" ref="AL133" ca="1">INDEX(AL$13:AL132,$B133+1,1)</f>
        <v>0</v>
      </c>
      <c r="AM133" s="535" cm="1">
        <f t="array" aca="1" ref="AM133" ca="1">INDEX(AM$13:AM132,$B133+1,1)</f>
        <v>2</v>
      </c>
      <c r="AN133" s="111"/>
      <c r="AO133" s="111"/>
      <c r="AP133" s="111"/>
      <c r="AQ133" s="111"/>
      <c r="AR133" s="111"/>
      <c r="AS133" s="111"/>
      <c r="AT133" s="111"/>
      <c r="AU133" s="111"/>
      <c r="AV133" s="111"/>
      <c r="AW133" s="111"/>
      <c r="AX133" s="111"/>
      <c r="AY133" s="111"/>
      <c r="AZ133" s="111"/>
      <c r="BA133" s="312" t="str">
        <f t="shared" ca="1" si="494"/>
        <v>FS_Opt_Tem 00009 SE GSW Past     MFM     TOLSpr Scan2 GFS RR+01% GP100% WP100% MP100% (PT_F43N33L11) Wean  NutS1.0 Forced</v>
      </c>
      <c r="BB133" s="8" t="str">
        <f ca="1">IF(COUNTIF($BA$13:$BA133,$BA133)=1,"-","Dup")</f>
        <v>-</v>
      </c>
      <c r="BC133" s="18"/>
      <c r="BD133" s="535" t="b" cm="1">
        <f t="array" aca="1" ref="BD133" ca="1">INDEX(BD$13:BD132,$B133+1,1)</f>
        <v>0</v>
      </c>
      <c r="BE133" s="535" t="b" cm="1">
        <f t="array" aca="1" ref="BE133" ca="1">INDEX(BE$13:BE132,$B133+1,1)</f>
        <v>0</v>
      </c>
      <c r="BF133" s="535" t="b" cm="1">
        <f t="array" aca="1" ref="BF133" ca="1">INDEX(BF$13:BF132,$B133+1,1)</f>
        <v>0</v>
      </c>
      <c r="BG133" s="535" t="b" cm="1">
        <f t="array" aca="1" ref="BG133" ca="1">INDEX(BG$13:BG132,$B133+1,1)</f>
        <v>0</v>
      </c>
      <c r="BH133" s="535" t="b" cm="1">
        <f t="array" aca="1" ref="BH133" ca="1">INDEX(BH$13:BH132,$B133+1,1)</f>
        <v>0</v>
      </c>
      <c r="BI133" s="535" t="b" cm="1">
        <f t="array" aca="1" ref="BI133" ca="1">INDEX(BI$13:BI132,$B133+1,1)</f>
        <v>0</v>
      </c>
      <c r="BJ133" s="535" t="b" cm="1">
        <f t="array" aca="1" ref="BJ133" ca="1">INDEX(BJ$13:BJ132,$B133+1,1)</f>
        <v>0</v>
      </c>
      <c r="BK133" s="535" t="b" cm="1">
        <f t="array" aca="1" ref="BK133" ca="1">INDEX(BK$13:BK132,$B133+1,1)</f>
        <v>0</v>
      </c>
      <c r="BL133" s="535" t="b" cm="1">
        <f t="array" aca="1" ref="BL133" ca="1">INDEX(BL$13:BL132,$B133+1,1)</f>
        <v>0</v>
      </c>
      <c r="BM133" s="18"/>
      <c r="BN133" s="411" t="b">
        <f t="shared" ca="1" si="495"/>
        <v>1</v>
      </c>
      <c r="BO133" s="411" t="str">
        <f t="shared" ca="1" si="495"/>
        <v>-</v>
      </c>
      <c r="BP133" s="411" t="b">
        <f t="shared" ca="1" si="495"/>
        <v>0</v>
      </c>
      <c r="BQ133" s="411" t="str">
        <f t="shared" ca="1" si="495"/>
        <v>-</v>
      </c>
      <c r="BR133" s="411" t="str">
        <f t="shared" ca="1" si="495"/>
        <v>-</v>
      </c>
      <c r="BS133" s="411" t="str">
        <f t="shared" ca="1" si="495"/>
        <v>-</v>
      </c>
      <c r="BT133" s="411" t="str">
        <f t="shared" ca="1" si="495"/>
        <v>-</v>
      </c>
      <c r="BU133" s="411" t="str">
        <f t="shared" ca="1" si="495"/>
        <v>-</v>
      </c>
      <c r="BV133" s="411" t="str">
        <f t="shared" ca="1" si="495"/>
        <v>-</v>
      </c>
      <c r="BW133" s="411" t="str">
        <f t="shared" ca="1" si="495"/>
        <v>-</v>
      </c>
      <c r="BX133" s="411" t="str">
        <f t="shared" ca="1" si="495"/>
        <v>-</v>
      </c>
      <c r="BY133" s="411" t="str">
        <f t="shared" ca="1" si="495"/>
        <v>-</v>
      </c>
      <c r="BZ133" s="411" t="b">
        <f t="shared" ca="1" si="495"/>
        <v>0</v>
      </c>
      <c r="CA133" s="87">
        <f t="shared" ca="1" si="495"/>
        <v>0</v>
      </c>
      <c r="CB133" s="535" t="str" cm="1">
        <f t="array" aca="1" ref="CB133" ca="1">INDEX(CB$13:CB132,$B133+1,1)</f>
        <v>-</v>
      </c>
      <c r="CC133" s="535" t="str" cm="1">
        <f t="array" aca="1" ref="CC133" ca="1">INDEX(CC$13:CC132,$B133+1,1)</f>
        <v>-</v>
      </c>
      <c r="CD133" s="535" t="str" cm="1">
        <f t="array" aca="1" ref="CD133" ca="1">INDEX(CD$13:CD132,$B133+1,1)</f>
        <v>-</v>
      </c>
      <c r="CE133" s="535" t="b" cm="1">
        <f t="array" aca="1" ref="CE133" ca="1">INDEX(CE$13:CE132,$B133+1,1)</f>
        <v>1</v>
      </c>
      <c r="CF133" s="18"/>
      <c r="CG133" s="535" t="str" cm="1">
        <f t="array" aca="1" ref="CG133" ca="1">INDEX(CG$13:CG132,$B133+1,1)</f>
        <v>-</v>
      </c>
      <c r="CH133" s="411" t="str">
        <f t="shared" ca="1" si="496"/>
        <v>-</v>
      </c>
      <c r="CI133" s="411">
        <f t="shared" ca="1" si="497"/>
        <v>1</v>
      </c>
      <c r="CJ133" s="411">
        <f t="shared" ca="1" si="497"/>
        <v>1</v>
      </c>
      <c r="CK133" s="535" t="str" cm="1">
        <f t="array" aca="1" ref="CK133" ca="1">INDEX(CK$13:CK132,$B133+1,1)</f>
        <v>-</v>
      </c>
      <c r="CL133" s="535" t="str" cm="1">
        <f t="array" aca="1" ref="CL133" ca="1">INDEX(CL$13:CL132,$B133+1,1)</f>
        <v>-</v>
      </c>
      <c r="CM133" s="535" t="str" cm="1">
        <f t="array" aca="1" ref="CM133" ca="1">INDEX(CM$13:CM132,$B133+1,1)</f>
        <v>-</v>
      </c>
      <c r="CN133" s="411" t="str">
        <f t="shared" ca="1" si="498"/>
        <v>-</v>
      </c>
      <c r="CO133" s="411">
        <f t="shared" ca="1" si="499"/>
        <v>1</v>
      </c>
      <c r="CP133" s="411">
        <f t="shared" ca="1" si="499"/>
        <v>1</v>
      </c>
      <c r="CQ133" s="535" t="str" cm="1">
        <f t="array" aca="1" ref="CQ133" ca="1">INDEX(CQ$13:CQ132,$B133+1,1)</f>
        <v>-</v>
      </c>
      <c r="CR133" s="411" t="str">
        <f t="shared" ca="1" si="500"/>
        <v>-</v>
      </c>
      <c r="CS133" s="411">
        <f t="shared" ca="1" si="501"/>
        <v>1</v>
      </c>
      <c r="CT133" s="535" t="str" cm="1">
        <f t="array" aca="1" ref="CT133" ca="1">INDEX(CT$13:CT132,$B133+1,1)</f>
        <v>-</v>
      </c>
      <c r="CU133" s="535" t="str" cm="1">
        <f t="array" aca="1" ref="CU133" ca="1">INDEX(CU$13:CU132,$B133+1,1)</f>
        <v>-</v>
      </c>
      <c r="CV133" s="411">
        <f t="shared" ca="1" si="502"/>
        <v>1</v>
      </c>
      <c r="CW133" s="535" t="str" cm="1">
        <f t="array" aca="1" ref="CW133" ca="1">INDEX(CW$13:CW132,$B133+1,1)</f>
        <v>-</v>
      </c>
      <c r="CX133" s="411" t="str">
        <f t="shared" ca="1" si="503"/>
        <v>-</v>
      </c>
      <c r="CY133" s="411">
        <f t="shared" ca="1" si="504"/>
        <v>1</v>
      </c>
      <c r="CZ133" s="411">
        <f t="shared" ca="1" si="504"/>
        <v>1</v>
      </c>
      <c r="DA133" s="535" cm="1">
        <f t="array" aca="1" ref="DA133" ca="1">INDEX(DA$13:DA132,$B133+1,1)</f>
        <v>720</v>
      </c>
      <c r="DB133" s="535" cm="1">
        <f t="array" aca="1" ref="DB133" ca="1">INDEX(DB$13:DB132,$B133+1,1)</f>
        <v>720</v>
      </c>
      <c r="DC133" s="18"/>
      <c r="DD133" s="535" t="str" cm="1">
        <f t="array" aca="1" ref="DD133" ca="1">INDEX(DD$13:DD132,$B133+1,1)</f>
        <v>-</v>
      </c>
      <c r="DE133" s="535" t="str" cm="1">
        <f t="array" aca="1" ref="DE133" ca="1">INDEX(DE$13:DE132,$B133+1,1)</f>
        <v>-</v>
      </c>
      <c r="DF133" s="535" t="str" cm="1">
        <f t="array" aca="1" ref="DF133" ca="1">INDEX(DF$13:DF132,$B133+1,1)</f>
        <v>-</v>
      </c>
      <c r="DG133" s="535" t="str" cm="1">
        <f t="array" aca="1" ref="DG133" ca="1">INDEX(DG$13:DG132,$B133+1,1)</f>
        <v>-</v>
      </c>
      <c r="DH133" s="804" cm="1">
        <f t="array" aca="1" ref="DH133" ca="1">VALUE(IFERROR(VALUE($K133),0) &amp; _xlfn.SWITCH($CD133,"-",4,$CD133) &amp; $L133 &amp; $T133 &amp; "00" &amp; $N133 &amp; $AK133 &amp; $R133 &amp; _xlfn.SWITCH($AM133,3,1,$AM133) &amp; _xlfn.SWITCH($M133,4,0,$M133) &amp; _xlfn.SWITCH($AD133,6,1,$AD133))</f>
        <v>142200321201</v>
      </c>
      <c r="DI133" s="535" cm="1">
        <f t="array" aca="1" ref="DI133" ca="1">INDEX(DI$13:DI132,$B133+1,1)</f>
        <v>1</v>
      </c>
      <c r="DJ133" s="535" cm="1">
        <f t="array" aca="1" ref="DJ133" ca="1">INDEX(DJ$13:DJ132,$B133+1,1)</f>
        <v>1</v>
      </c>
      <c r="DK133" s="411">
        <f t="shared" ca="1" si="505"/>
        <v>1</v>
      </c>
      <c r="DL133" s="411">
        <f t="shared" ca="1" si="505"/>
        <v>60</v>
      </c>
      <c r="DM133" s="411" t="str">
        <f t="shared" ca="1" si="505"/>
        <v>-</v>
      </c>
      <c r="DN133" s="411" t="str">
        <f t="shared" ca="1" si="505"/>
        <v>-</v>
      </c>
      <c r="DO133" s="411" t="str">
        <f t="shared" ca="1" si="505"/>
        <v>-</v>
      </c>
      <c r="DP133" s="411" t="str">
        <f t="shared" ca="1" si="505"/>
        <v>-</v>
      </c>
      <c r="DQ133" s="411" t="b">
        <f t="shared" ca="1" si="506"/>
        <v>0</v>
      </c>
      <c r="DR133" s="411" t="str">
        <f t="shared" ca="1" si="507"/>
        <v>-</v>
      </c>
      <c r="DS133" s="411" t="str">
        <f t="shared" ca="1" si="507"/>
        <v>-</v>
      </c>
      <c r="DT133" s="411" t="str">
        <f t="shared" ca="1" si="507"/>
        <v>-</v>
      </c>
      <c r="DU133" s="411" t="str">
        <f t="shared" ca="1" si="507"/>
        <v>-</v>
      </c>
      <c r="DV133" s="411">
        <f t="shared" ca="1" si="507"/>
        <v>500</v>
      </c>
      <c r="DW133" s="411">
        <f t="shared" ca="1" si="507"/>
        <v>500</v>
      </c>
      <c r="DX133" s="411" t="str">
        <f t="shared" ca="1" si="507"/>
        <v>-</v>
      </c>
      <c r="DY133" s="411" t="str">
        <f t="shared" ca="1" si="507"/>
        <v>-</v>
      </c>
      <c r="DZ133" s="411" t="str">
        <f t="shared" ca="1" si="507"/>
        <v>-</v>
      </c>
      <c r="EA133" s="411" t="str">
        <f t="shared" ca="1" si="507"/>
        <v>-</v>
      </c>
      <c r="EB133" s="411" t="str">
        <f t="shared" ca="1" si="507"/>
        <v>-</v>
      </c>
      <c r="EC133" s="535" cm="1">
        <f t="array" aca="1" ref="EC133" ca="1">INDEX(EC$13:EC132,$B133+1,1)</f>
        <v>0</v>
      </c>
      <c r="ED133" s="535" cm="1">
        <f t="array" aca="1" ref="ED133" ca="1">INDEX(ED$13:ED132,$B133+1,1)</f>
        <v>999999</v>
      </c>
      <c r="EE133" s="535" cm="1">
        <f t="array" aca="1" ref="EE133" ca="1">INDEX(EE$13:EE132,$B133+1,1)</f>
        <v>999999</v>
      </c>
      <c r="EF133" s="535" cm="1">
        <f t="array" aca="1" ref="EF133" ca="1">INDEX(EF$13:EF132,$B133+1,1)</f>
        <v>999999</v>
      </c>
      <c r="EG133" s="535" cm="1">
        <f t="array" aca="1" ref="EG133" ca="1">INDEX(EG$13:EG132,$B133+1,1)</f>
        <v>999999</v>
      </c>
      <c r="EH133" s="535" cm="1">
        <f t="array" aca="1" ref="EH133" ca="1">INDEX(EH$13:EH132,$B133+1,1)</f>
        <v>999999</v>
      </c>
      <c r="EI133" s="535" cm="1">
        <f t="array" aca="1" ref="EI133" ca="1">INDEX(EI$13:EI132,$B133+1,1)</f>
        <v>999999</v>
      </c>
      <c r="EJ133" s="535" cm="1">
        <f t="array" aca="1" ref="EJ133" ca="1">INDEX(EJ$13:EJ132,$B133+1,1)</f>
        <v>999999</v>
      </c>
      <c r="EK133" s="535" cm="1">
        <f t="array" aca="1" ref="EK133" ca="1">INDEX(EK$13:EK132,$B133+1,1)</f>
        <v>999999</v>
      </c>
      <c r="EL133" s="535" cm="1">
        <f t="array" aca="1" ref="EL133" ca="1">INDEX(EL$13:EL132,$B133+1,1)</f>
        <v>999999</v>
      </c>
      <c r="EM133" s="535" cm="1">
        <f t="array" aca="1" ref="EM133" ca="1">INDEX(EM$13:EM132,$B133+1,1)</f>
        <v>999999</v>
      </c>
      <c r="EN133" s="535" cm="1">
        <f t="array" aca="1" ref="EN133" ca="1">INDEX(EN$13:EN132,$B133+1,1)</f>
        <v>999999</v>
      </c>
      <c r="EO133" s="535" cm="1">
        <f t="array" aca="1" ref="EO133" ca="1">INDEX(EO$13:EO132,$B133+1,1)</f>
        <v>999999</v>
      </c>
      <c r="EP133" s="782">
        <f t="shared" ca="1" si="508"/>
        <v>0</v>
      </c>
      <c r="EQ133" s="782">
        <f t="shared" ca="1" si="508"/>
        <v>0</v>
      </c>
      <c r="ER133" s="782">
        <f t="shared" ca="1" si="508"/>
        <v>999999</v>
      </c>
      <c r="ES133" s="800" t="str">
        <f t="shared" ca="1" si="609"/>
        <v>-</v>
      </c>
      <c r="ET133" s="800" t="str">
        <f t="shared" ca="1" si="509"/>
        <v>-</v>
      </c>
      <c r="EU133" s="801" t="str">
        <f t="shared" ca="1" si="510"/>
        <v>-</v>
      </c>
      <c r="EV133" s="802" t="str">
        <f t="shared" ca="1" si="610"/>
        <v>-</v>
      </c>
      <c r="EW133" s="781">
        <f t="shared" ca="1" si="511"/>
        <v>999999</v>
      </c>
      <c r="EX133" s="779">
        <f t="shared" ca="1" si="611"/>
        <v>999999</v>
      </c>
      <c r="EY133" s="780">
        <f t="shared" ca="1" si="612"/>
        <v>999999</v>
      </c>
      <c r="EZ133" s="545" cm="1">
        <f t="array" aca="1" ref="EZ133" ca="1">INDEX(i.ELMated,$AB133+1,1)</f>
        <v>0</v>
      </c>
      <c r="FA133" s="630" cm="1">
        <f t="array" aca="1" ref="FA133" ca="1">INDEX(i.ELMatedEst,$AA133+1,$T133)</f>
        <v>0</v>
      </c>
      <c r="FB133" s="535" t="str" cm="1">
        <f t="array" aca="1" ref="FB133" ca="1">INDEX(FB$13:FB132,$B133+1,1)</f>
        <v>-</v>
      </c>
      <c r="FC133" s="535" t="str" cm="1">
        <f t="array" aca="1" ref="FC133" ca="1">INDEX(FC$13:FC132,$B133+1,1)</f>
        <v>-</v>
      </c>
      <c r="FD133" s="664">
        <f t="shared" ca="1" si="512"/>
        <v>0</v>
      </c>
      <c r="FE133" s="666">
        <f t="shared" ca="1" si="513"/>
        <v>5.0000000000000001E-3</v>
      </c>
      <c r="FF133" s="191">
        <f t="shared" ca="1" si="613"/>
        <v>0.95</v>
      </c>
      <c r="FG133" s="667">
        <f t="shared" ca="1" si="514"/>
        <v>0.12</v>
      </c>
      <c r="FH133" s="667">
        <f ca="1">INDEX(CHOOSE($N133,DataAutumn!i.EL_PropnSold,DataWinter!i.EL_PropnSold,DataSpring!i.EL_PropnSold),$AI133,$T133)*INDEX(i.ELMatedEst,$AB133+1,$T133)*i.dAdultRR_ELPropSold
+INDEX(i.dryman,($AJ133-1)*4+$AI133,FH$7)</f>
        <v>0</v>
      </c>
      <c r="FI133" s="667">
        <f ca="1">INDEX(CHOOSE($N133,DataAutumn!i.EL_PropnSold,DataWinter!i.EL_PropnSold,DataSpring!i.EL_PropnSold),$AI133,$T133)*INDEX(i.ELMatedEst,$AB133+1,$T133)*i.dAdultRR_ELPropSold
+INDEX(i.dryman,($AJ133-1)*4+$AI133,FI$7)</f>
        <v>3.125E-2</v>
      </c>
      <c r="FJ133" s="667">
        <f ca="1">INDEX(CHOOSE($N133,DataAutumn!i.EL_PropnSold,DataWinter!i.EL_PropnSold,DataSpring!i.EL_PropnSold),$AI133,$T133)*INDEX(i.ELMatedEst,$AB133+1,$T133)*i.dAdultRR_ELPropSold
+INDEX(i.dryman,($AJ133-1)*4+$AI133,FJ$7)</f>
        <v>3.125E-2</v>
      </c>
      <c r="FK133" s="667">
        <f ca="1">INDEX(CHOOSE($N133,DataAutumn!i.EL_PropnSold,DataWinter!i.EL_PropnSold,DataSpring!i.EL_PropnSold),$AI133,$T133)*INDEX(i.ELMatedEst,$AB133+1,$T133)*i.dAdultRR_ELPropSold
+INDEX(i.dryman,($AJ133-1)*4+$AI133,FK$7)</f>
        <v>3.125E-2</v>
      </c>
      <c r="FL133" s="668">
        <f ca="1">INDEX(CHOOSE($N133,DataAutumn!i.EL_PropnSold,DataWinter!i.EL_PropnSold,DataSpring!i.EL_PropnSold),$AI133,$T133)*INDEX(i.ELMatedEst,$AB133+1,$T133)*i.dAdultLSurv_ELPropSold</f>
        <v>0</v>
      </c>
      <c r="FM133" s="666" t="b">
        <f t="shared" ca="1" si="515"/>
        <v>0</v>
      </c>
      <c r="FN133" s="666" t="b">
        <f t="shared" ca="1" si="515"/>
        <v>0</v>
      </c>
      <c r="FO133" s="716" t="b">
        <f t="shared" ca="1" si="516"/>
        <v>1</v>
      </c>
      <c r="FP133" s="666" t="b">
        <f t="shared" ca="1" si="515"/>
        <v>0</v>
      </c>
      <c r="FQ133" s="668">
        <f t="shared" ca="1" si="517"/>
        <v>1</v>
      </c>
      <c r="FR133" s="669">
        <f t="shared" ca="1" si="518"/>
        <v>0</v>
      </c>
      <c r="FS133" s="670" t="b">
        <f t="shared" ca="1" si="519"/>
        <v>0</v>
      </c>
      <c r="FT133" s="665" t="b">
        <f t="shared" ca="1" si="520"/>
        <v>0</v>
      </c>
      <c r="FU133" s="411" t="b">
        <f t="shared" ca="1" si="520"/>
        <v>0</v>
      </c>
      <c r="FV133" s="411" t="b">
        <f t="shared" ca="1" si="520"/>
        <v>1</v>
      </c>
      <c r="FW133" s="87">
        <f t="shared" ca="1" si="521"/>
        <v>2</v>
      </c>
      <c r="FX133" s="87">
        <f t="shared" ca="1" si="521"/>
        <v>2</v>
      </c>
      <c r="FY133" s="411">
        <f t="shared" ca="1" si="522"/>
        <v>1</v>
      </c>
      <c r="FZ133" s="411">
        <f t="shared" ca="1" si="523"/>
        <v>1</v>
      </c>
      <c r="GA133" s="411">
        <f t="shared" ca="1" si="523"/>
        <v>1</v>
      </c>
      <c r="GB133" s="411">
        <f t="shared" ca="1" si="524"/>
        <v>1</v>
      </c>
      <c r="GC133" s="411">
        <f t="shared" ca="1" si="525"/>
        <v>0.35</v>
      </c>
      <c r="GD133" s="411" t="b">
        <f t="shared" ca="1" si="525"/>
        <v>1</v>
      </c>
      <c r="GE133" s="411" t="b">
        <f t="shared" ca="1" si="525"/>
        <v>0</v>
      </c>
      <c r="GF133" s="411" t="b">
        <f t="shared" ca="1" si="525"/>
        <v>0</v>
      </c>
      <c r="GG133" s="411" t="b">
        <f t="shared" ca="1" si="525"/>
        <v>0</v>
      </c>
      <c r="GH133" s="87">
        <f t="shared" ca="1" si="526"/>
        <v>1</v>
      </c>
      <c r="GI133" s="87">
        <f t="shared" ca="1" si="526"/>
        <v>1</v>
      </c>
      <c r="GJ133" s="87">
        <f t="shared" ca="1" si="526"/>
        <v>1</v>
      </c>
      <c r="GK133" s="87">
        <f t="shared" ca="1" si="526"/>
        <v>1</v>
      </c>
      <c r="GL133" s="87">
        <f t="shared" ca="1" si="526"/>
        <v>1</v>
      </c>
      <c r="GM133" s="87">
        <f t="shared" ca="1" si="526"/>
        <v>1</v>
      </c>
      <c r="GN133" s="87">
        <f t="shared" ca="1" si="526"/>
        <v>1</v>
      </c>
      <c r="GO133" s="87">
        <f t="shared" ca="1" si="526"/>
        <v>1</v>
      </c>
      <c r="GP133" s="535" cm="1">
        <f t="array" aca="1" ref="GP133" ca="1">INDEX(GP$13:GP132,$B133+1,1)</f>
        <v>0</v>
      </c>
      <c r="GQ133" s="535" cm="1">
        <f t="array" aca="1" ref="GQ133" ca="1">INDEX(GQ$13:GQ132,$B133+1,1)</f>
        <v>0</v>
      </c>
      <c r="GR133" s="535" cm="1">
        <f t="array" aca="1" ref="GR133" ca="1">INDEX(GR$13:GR132,$B133+1,1)</f>
        <v>0</v>
      </c>
      <c r="GS133" s="535" cm="1">
        <f t="array" aca="1" ref="GS133" ca="1">INDEX(GS$13:GS132,$B133+1,1)</f>
        <v>0</v>
      </c>
      <c r="GT133" s="411" cm="1">
        <f t="array" aca="1" ref="GT133" ca="1">INDEX(i.dse_type,1,$L133)</f>
        <v>0</v>
      </c>
      <c r="GU133" s="535" t="str" cm="1">
        <f t="array" aca="1" ref="GU133" ca="1">INDEX(GU$13:GU132,$B133+1,1)</f>
        <v>-</v>
      </c>
      <c r="GV133" s="535" t="str" cm="1">
        <f t="array" aca="1" ref="GV133" ca="1">INDEX(GV$13:GV132,$B133+1,1)</f>
        <v>-</v>
      </c>
      <c r="GW133" s="535" t="str" cm="1">
        <f t="array" aca="1" ref="GW133" ca="1">INDEX(GW$13:GW132,$B133+1,1)</f>
        <v>-</v>
      </c>
      <c r="GX133" s="18"/>
      <c r="GY133" s="535" t="str" cm="1">
        <f t="array" aca="1" ref="GY133" ca="1">INDEX(GY$13:GY132,$B133+1,1)</f>
        <v>-</v>
      </c>
      <c r="GZ133" s="535" t="str" cm="1">
        <f t="array" aca="1" ref="GZ133" ca="1">INDEX(GZ$13:GZ132,$B133+1,1)</f>
        <v>-</v>
      </c>
      <c r="HA133" s="535" t="str" cm="1">
        <f t="array" aca="1" ref="HA133" ca="1">INDEX(HA$13:HA132,$B133+1,1)</f>
        <v>-</v>
      </c>
      <c r="HB133" s="411" t="str">
        <f t="shared" si="527"/>
        <v>-</v>
      </c>
      <c r="HC133" s="535" t="str" cm="1">
        <f t="array" aca="1" ref="HC133" ca="1">INDEX(HC$13:HC132,$B133+1,1)</f>
        <v>-</v>
      </c>
      <c r="HD133" s="535" cm="1">
        <f t="array" aca="1" ref="HD133" ca="1">INDEX(HD$13:HD132,$B133+1,1)</f>
        <v>1</v>
      </c>
      <c r="HE133" s="535" cm="1">
        <f t="array" aca="1" ref="HE133" ca="1">INDEX(HE$13:HE132,$B133+1,1)</f>
        <v>1</v>
      </c>
      <c r="HF133" s="535" t="str" cm="1">
        <f t="array" aca="1" ref="HF133" ca="1">INDEX(HF$13:HF132,$B133+1,1)</f>
        <v>-</v>
      </c>
      <c r="HG133" s="535" t="str" cm="1">
        <f t="array" aca="1" ref="HG133" ca="1">INDEX(HG$13:HG132,$B133+1,1)</f>
        <v>-</v>
      </c>
      <c r="HH133" s="535" t="str" cm="1">
        <f t="array" aca="1" ref="HH133" ca="1">INDEX(HH$13:HH132,$B133+1,1)</f>
        <v>-</v>
      </c>
      <c r="HI133" s="535" t="str" cm="1">
        <f t="array" aca="1" ref="HI133" ca="1">INDEX(HI$13:HI132,$B133+1,1)</f>
        <v>-</v>
      </c>
      <c r="HJ133" s="535" t="str" cm="1">
        <f t="array" aca="1" ref="HJ133" ca="1">INDEX(HJ$13:HJ132,$B133+1,1)</f>
        <v>-</v>
      </c>
      <c r="HK133" s="535" t="str" cm="1">
        <f t="array" aca="1" ref="HK133" ca="1">INDEX(HK$13:HK132,$B133+1,1)</f>
        <v>-</v>
      </c>
      <c r="HL133" s="535" t="str" cm="1">
        <f t="array" aca="1" ref="HL133" ca="1">INDEX(HL$13:HL132,$B133+1,1)</f>
        <v>-</v>
      </c>
      <c r="HM133" s="535" t="str" cm="1">
        <f t="array" aca="1" ref="HM133" ca="1">INDEX(HM$13:HM132,$B133+1,1)</f>
        <v>-</v>
      </c>
      <c r="HN133" s="535" t="str" cm="1">
        <f t="array" aca="1" ref="HN133" ca="1">INDEX(HN$13:HN132,$B133+1,1)</f>
        <v>-</v>
      </c>
      <c r="HO133" s="535" t="str" cm="1">
        <f t="array" aca="1" ref="HO133" ca="1">INDEX(HO$13:HO132,$B133+1,1)</f>
        <v>-</v>
      </c>
      <c r="HP133" s="535" t="str" cm="1">
        <f t="array" aca="1" ref="HP133" ca="1">INDEX(HP$13:HP132,$B133+1,1)</f>
        <v>-</v>
      </c>
      <c r="HQ133" s="535" t="str" cm="1">
        <f t="array" aca="1" ref="HQ133" ca="1">INDEX(HQ$13:HQ132,$B133+1,1)</f>
        <v>-</v>
      </c>
      <c r="HR133" s="535" t="str" cm="1">
        <f t="array" aca="1" ref="HR133" ca="1">INDEX(HR$13:HR132,$B133+1,1)</f>
        <v>-</v>
      </c>
      <c r="HS133" s="535" t="str" cm="1">
        <f t="array" aca="1" ref="HS133" ca="1">INDEX(HS$13:HS132,$B133+1,1)</f>
        <v>-</v>
      </c>
      <c r="HT133" s="535" t="str" cm="1">
        <f t="array" aca="1" ref="HT133" ca="1">INDEX(HT$13:HT132,$B133+1,1)</f>
        <v>-</v>
      </c>
      <c r="HU133" s="535" t="str" cm="1">
        <f t="array" aca="1" ref="HU133" ca="1">INDEX(HU$13:HU132,$B133+1,1)</f>
        <v>-</v>
      </c>
      <c r="HV133" s="535" t="str" cm="1">
        <f t="array" aca="1" ref="HV133" ca="1">INDEX(HV$13:HV132,$B133+1,1)</f>
        <v>-</v>
      </c>
      <c r="HW133" s="535" t="str" cm="1">
        <f t="array" aca="1" ref="HW133" ca="1">INDEX(HW$13:HW132,$B133+1,1)</f>
        <v>-</v>
      </c>
      <c r="HX133" s="535" t="str" cm="1">
        <f t="array" aca="1" ref="HX133" ca="1">INDEX(HX$13:HX132,$B133+1,1)</f>
        <v>-</v>
      </c>
      <c r="HY133" s="535" t="str" cm="1">
        <f t="array" aca="1" ref="HY133" ca="1">INDEX(HY$13:HY132,$B133+1,1)</f>
        <v>-</v>
      </c>
      <c r="HZ133" s="535" t="str" cm="1">
        <f t="array" aca="1" ref="HZ133" ca="1">INDEX(HZ$13:HZ132,$B133+1,1)</f>
        <v>-</v>
      </c>
      <c r="IA133" s="411">
        <f t="shared" si="528"/>
        <v>0</v>
      </c>
      <c r="IB133" s="535" t="str" cm="1">
        <f t="array" aca="1" ref="IB133" ca="1">INDEX(IB$13:IB132,$B133+1,1)</f>
        <v>-</v>
      </c>
      <c r="IC133" s="535" cm="1">
        <f t="array" aca="1" ref="IC133" ca="1">INDEX(IC$13:IC132,$B133+1,1)</f>
        <v>1</v>
      </c>
      <c r="ID133" s="535" cm="1">
        <f t="array" aca="1" ref="ID133" ca="1">INDEX(ID$13:ID132,$B133+1,1)</f>
        <v>0</v>
      </c>
      <c r="IE133" s="411">
        <f t="shared" si="529"/>
        <v>0</v>
      </c>
      <c r="IF133" s="535" cm="1">
        <f t="array" aca="1" ref="IF133" ca="1">INDEX(IF$13:IF132,$B133+1,1)</f>
        <v>0</v>
      </c>
      <c r="IG133" s="411">
        <f t="shared" si="530"/>
        <v>0</v>
      </c>
      <c r="IH133" s="411">
        <f t="shared" si="530"/>
        <v>0</v>
      </c>
      <c r="II133" s="411">
        <f t="shared" si="530"/>
        <v>0</v>
      </c>
      <c r="IJ133" s="411">
        <f t="shared" si="530"/>
        <v>0</v>
      </c>
      <c r="IK133" s="411">
        <f t="shared" si="530"/>
        <v>1</v>
      </c>
      <c r="IL133" s="411">
        <f t="shared" si="530"/>
        <v>0</v>
      </c>
      <c r="IM133" s="535" cm="1">
        <f t="array" aca="1" ref="IM133" ca="1">INDEX(IM$13:IM132,$B133+1,1)</f>
        <v>0</v>
      </c>
      <c r="IN133" s="535" cm="1">
        <f t="array" aca="1" ref="IN133" ca="1">INDEX(IN$13:IN132,$B133+1,1)</f>
        <v>0</v>
      </c>
      <c r="IO133" s="535" cm="1">
        <f t="array" aca="1" ref="IO133" ca="1">INDEX(IO$13:IO132,$B133+1,1)</f>
        <v>0</v>
      </c>
      <c r="IP133" s="535" cm="1">
        <f t="array" aca="1" ref="IP133" ca="1">INDEX(IP$13:IP132,$B133+1,1)</f>
        <v>0</v>
      </c>
      <c r="IQ133" s="18"/>
      <c r="IR133" s="535" t="str" cm="1">
        <f t="array" aca="1" ref="IR133" ca="1">INDEX(IR$13:IR132,$B133+1,1)</f>
        <v>-</v>
      </c>
      <c r="IS133" s="535" t="str" cm="1">
        <f t="array" aca="1" ref="IS133" ca="1">INDEX(IS$13:IS132,$B133+1,1)</f>
        <v>-</v>
      </c>
      <c r="IT133" s="535" t="str" cm="1">
        <f t="array" aca="1" ref="IT133" ca="1">INDEX(IT$13:IT132,$B133+1,1)</f>
        <v>-</v>
      </c>
      <c r="IU133" s="535" t="str" cm="1">
        <f t="array" aca="1" ref="IU133" ca="1">INDEX(IU$13:IU132,$B133+1,1)</f>
        <v>-</v>
      </c>
      <c r="IV133" s="535" t="str" cm="1">
        <f t="array" aca="1" ref="IV133" ca="1">INDEX(IV$13:IV132,$B133+1,1)</f>
        <v>-</v>
      </c>
      <c r="IW133" s="535" t="str" cm="1">
        <f t="array" aca="1" ref="IW133" ca="1">INDEX(IW$13:IW132,$B133+1,1)</f>
        <v>-</v>
      </c>
      <c r="IX133" s="535" t="str" cm="1">
        <f t="array" aca="1" ref="IX133" ca="1">INDEX(IX$13:IX132,$B133+1,1)</f>
        <v>-</v>
      </c>
      <c r="IY133" s="535" t="str" cm="1">
        <f t="array" aca="1" ref="IY133" ca="1">INDEX(IY$13:IY132,$B133+1,1)</f>
        <v>-</v>
      </c>
      <c r="IZ133" s="535" t="str" cm="1">
        <f t="array" aca="1" ref="IZ133" ca="1">INDEX(IZ$13:IZ132,$B133+1,1)</f>
        <v>-</v>
      </c>
      <c r="JA133" s="535" t="str" cm="1">
        <f t="array" aca="1" ref="JA133" ca="1">INDEX(JA$13:JA132,$B133+1,1)</f>
        <v>-</v>
      </c>
      <c r="JB133" s="535" t="str" cm="1">
        <f t="array" aca="1" ref="JB133" ca="1">INDEX(JB$13:JB132,$B133+1,1)</f>
        <v>-</v>
      </c>
      <c r="JC133" s="535" t="str" cm="1">
        <f t="array" aca="1" ref="JC133" ca="1">INDEX(JC$13:JC132,$B133+1,1)</f>
        <v>-</v>
      </c>
      <c r="JD133" s="535" t="str" cm="1">
        <f t="array" aca="1" ref="JD133" ca="1">INDEX(JD$13:JD132,$B133+1,1)</f>
        <v>-</v>
      </c>
      <c r="JE133" s="535" t="str" cm="1">
        <f t="array" aca="1" ref="JE133" ca="1">INDEX(JE$13:JE132,$B133+1,1)</f>
        <v>-</v>
      </c>
      <c r="JF133" s="535" t="str" cm="1">
        <f t="array" aca="1" ref="JF133" ca="1">INDEX(JF$13:JF132,$B133+1,1)</f>
        <v>-</v>
      </c>
      <c r="JG133" s="535" t="str" cm="1">
        <f t="array" aca="1" ref="JG133" ca="1">INDEX(JG$13:JG132,$B133+1,1)</f>
        <v>-</v>
      </c>
      <c r="JH133" s="535" cm="1">
        <f t="array" aca="1" ref="JH133" ca="1">INDEX(JH$13:JH132,$B133+1,1)</f>
        <v>0</v>
      </c>
      <c r="JI133" s="535" cm="1">
        <f t="array" aca="1" ref="JI133" ca="1">INDEX(JI$13:JI132,$B133+1,1)</f>
        <v>0</v>
      </c>
      <c r="JJ133" s="545" cm="1">
        <f t="array" aca="1" ref="JJ133" ca="1">IF(AND($N133=JJ$10,$AS133&lt;&gt;0),INDEX(i.LTWFeedLevels,$AS133,12),0)</f>
        <v>0</v>
      </c>
      <c r="JK133" s="630" cm="1">
        <f t="array" aca="1" ref="JK133" ca="1">IF(AND($N133=JK$10,$AT133&lt;&gt;0),INDEX(i.LTWFeedLevels,$AT133,12),0)</f>
        <v>0</v>
      </c>
      <c r="JL133" s="457">
        <f t="shared" ca="1" si="614"/>
        <v>0</v>
      </c>
      <c r="JM133" s="457">
        <f t="shared" ca="1" si="531"/>
        <v>0</v>
      </c>
      <c r="JN133" s="457">
        <f t="shared" ca="1" si="532"/>
        <v>0</v>
      </c>
      <c r="JO133" s="545" cm="1">
        <f t="array" aca="1" ref="JO133" ca="1">IF(AND($N133=JO$10,$AS133&lt;&gt;0),INDEX(i.LTWFeedLevels,$AS133,12),0)</f>
        <v>0</v>
      </c>
      <c r="JP133" s="630" cm="1">
        <f t="array" aca="1" ref="JP133" ca="1">IF(AND($N133=JP$10,$AT133&lt;&gt;0),INDEX(i.LTWFeedLevels,$AT133,12),0)</f>
        <v>0</v>
      </c>
      <c r="JQ133" s="457">
        <f t="shared" ca="1" si="533"/>
        <v>0</v>
      </c>
      <c r="JR133" s="457">
        <f t="shared" ca="1" si="534"/>
        <v>0</v>
      </c>
      <c r="JS133" s="457">
        <f t="shared" ca="1" si="535"/>
        <v>0</v>
      </c>
      <c r="JT133" s="545" cm="1">
        <f t="array" aca="1" ref="JT133" ca="1">IF(AND($N133=JT$10,$AS133&lt;&gt;0),INDEX(i.LTWFeedLevels,$AS133,12),0)</f>
        <v>0</v>
      </c>
      <c r="JU133" s="630" cm="1">
        <f t="array" aca="1" ref="JU133" ca="1">IF(AND($N133=JU$10,$AT133&lt;&gt;0),INDEX(i.LTWFeedLevels,$AT133,12),0)</f>
        <v>0</v>
      </c>
      <c r="JV133" s="457">
        <f t="shared" ca="1" si="536"/>
        <v>0</v>
      </c>
      <c r="JW133" s="457">
        <f t="shared" ca="1" si="537"/>
        <v>0</v>
      </c>
      <c r="JX133" s="457">
        <f t="shared" ca="1" si="538"/>
        <v>0</v>
      </c>
      <c r="JY133" s="189">
        <f t="shared" ca="1" si="539"/>
        <v>0</v>
      </c>
      <c r="JZ133" s="189">
        <f t="shared" ca="1" si="539"/>
        <v>0</v>
      </c>
      <c r="KA133" s="189">
        <f t="shared" ca="1" si="539"/>
        <v>0</v>
      </c>
      <c r="KB133" s="189">
        <f t="shared" ca="1" si="539"/>
        <v>0</v>
      </c>
      <c r="KC133" s="189">
        <f t="shared" ca="1" si="539"/>
        <v>0</v>
      </c>
      <c r="KD133" s="189">
        <f t="shared" ca="1" si="539"/>
        <v>0</v>
      </c>
      <c r="KE133" s="189">
        <f t="shared" ca="1" si="539"/>
        <v>0</v>
      </c>
      <c r="KF133" s="189">
        <f t="shared" ca="1" si="539"/>
        <v>0</v>
      </c>
      <c r="KG133" s="189">
        <f t="shared" ca="1" si="539"/>
        <v>0</v>
      </c>
      <c r="KH133" s="189">
        <f t="shared" ca="1" si="539"/>
        <v>0</v>
      </c>
      <c r="KI133" s="189">
        <f t="shared" ca="1" si="540"/>
        <v>0</v>
      </c>
      <c r="KJ133" s="189">
        <f t="shared" ca="1" si="540"/>
        <v>0</v>
      </c>
      <c r="KK133" s="189">
        <f t="shared" ca="1" si="540"/>
        <v>0</v>
      </c>
      <c r="KL133" s="189">
        <f t="shared" ca="1" si="540"/>
        <v>0</v>
      </c>
      <c r="KM133" s="189">
        <f t="shared" ca="1" si="540"/>
        <v>0</v>
      </c>
      <c r="KN133" s="189">
        <f t="shared" ca="1" si="540"/>
        <v>0</v>
      </c>
      <c r="KO133" s="189">
        <f t="shared" ca="1" si="540"/>
        <v>0</v>
      </c>
      <c r="KP133" s="189">
        <f t="shared" ca="1" si="540"/>
        <v>0</v>
      </c>
      <c r="KQ133" s="189">
        <f t="shared" ca="1" si="540"/>
        <v>0</v>
      </c>
      <c r="KR133" s="189">
        <f t="shared" ca="1" si="540"/>
        <v>0</v>
      </c>
      <c r="KS133" s="189">
        <f t="shared" ca="1" si="541"/>
        <v>0</v>
      </c>
      <c r="KT133" s="189">
        <f t="shared" ca="1" si="541"/>
        <v>0</v>
      </c>
      <c r="KU133" s="189">
        <f t="shared" ca="1" si="541"/>
        <v>0</v>
      </c>
      <c r="KV133" s="189">
        <f t="shared" ca="1" si="541"/>
        <v>0</v>
      </c>
      <c r="KW133" s="189">
        <f t="shared" ca="1" si="541"/>
        <v>0</v>
      </c>
      <c r="KX133" s="189">
        <f t="shared" ca="1" si="541"/>
        <v>0</v>
      </c>
      <c r="KY133" s="189">
        <f t="shared" ca="1" si="541"/>
        <v>0</v>
      </c>
      <c r="KZ133" s="189">
        <f t="shared" ca="1" si="541"/>
        <v>0</v>
      </c>
      <c r="LA133" s="189">
        <f t="shared" ca="1" si="541"/>
        <v>0</v>
      </c>
      <c r="LB133" s="189">
        <f t="shared" ca="1" si="541"/>
        <v>0</v>
      </c>
      <c r="LC133" s="189">
        <f t="shared" ca="1" si="542"/>
        <v>0</v>
      </c>
      <c r="LD133" s="189">
        <f t="shared" ca="1" si="542"/>
        <v>0</v>
      </c>
      <c r="LE133" s="189">
        <f t="shared" ca="1" si="542"/>
        <v>0</v>
      </c>
      <c r="LF133" s="189">
        <f t="shared" ca="1" si="542"/>
        <v>0</v>
      </c>
      <c r="LG133" s="189">
        <f t="shared" ca="1" si="542"/>
        <v>0</v>
      </c>
      <c r="LH133" s="189">
        <f t="shared" ca="1" si="542"/>
        <v>0</v>
      </c>
      <c r="LI133" s="189">
        <f t="shared" ca="1" si="542"/>
        <v>0</v>
      </c>
      <c r="LJ133" s="189">
        <f t="shared" ca="1" si="542"/>
        <v>0</v>
      </c>
      <c r="LK133" s="189">
        <f t="shared" ca="1" si="542"/>
        <v>0</v>
      </c>
      <c r="LL133" s="189">
        <f t="shared" ca="1" si="542"/>
        <v>0</v>
      </c>
      <c r="LM133" s="189">
        <f t="shared" ca="1" si="543"/>
        <v>0</v>
      </c>
      <c r="LN133" s="189">
        <f t="shared" ca="1" si="543"/>
        <v>0</v>
      </c>
      <c r="LO133" s="189">
        <f t="shared" ca="1" si="543"/>
        <v>0</v>
      </c>
      <c r="LP133" s="189">
        <f t="shared" ca="1" si="543"/>
        <v>0</v>
      </c>
      <c r="LQ133" s="189">
        <f t="shared" ca="1" si="543"/>
        <v>0</v>
      </c>
      <c r="LR133" s="189">
        <f t="shared" ca="1" si="543"/>
        <v>0</v>
      </c>
      <c r="LS133" s="189">
        <f t="shared" ca="1" si="543"/>
        <v>0</v>
      </c>
      <c r="LT133" s="189">
        <f t="shared" ca="1" si="543"/>
        <v>0</v>
      </c>
      <c r="LU133" s="189">
        <f t="shared" ca="1" si="543"/>
        <v>0</v>
      </c>
      <c r="LV133" s="189">
        <f t="shared" ca="1" si="543"/>
        <v>0</v>
      </c>
      <c r="LW133" s="189">
        <f t="shared" ca="1" si="544"/>
        <v>0</v>
      </c>
      <c r="LX133" s="189">
        <f t="shared" ca="1" si="544"/>
        <v>0</v>
      </c>
      <c r="LY133" s="189">
        <f t="shared" ca="1" si="544"/>
        <v>0</v>
      </c>
      <c r="LZ133" s="189">
        <f t="shared" ca="1" si="544"/>
        <v>0</v>
      </c>
      <c r="MA133" s="189">
        <f t="shared" ca="1" si="544"/>
        <v>0</v>
      </c>
      <c r="MB133" s="189">
        <f t="shared" ca="1" si="544"/>
        <v>0</v>
      </c>
      <c r="MC133" s="189">
        <f t="shared" ca="1" si="544"/>
        <v>0</v>
      </c>
      <c r="MD133" s="189">
        <f t="shared" ca="1" si="544"/>
        <v>0</v>
      </c>
      <c r="ME133" s="189">
        <f t="shared" ca="1" si="544"/>
        <v>0</v>
      </c>
      <c r="MF133" s="189">
        <f t="shared" ca="1" si="544"/>
        <v>0</v>
      </c>
      <c r="MG133" s="189">
        <f t="shared" ca="1" si="545"/>
        <v>0</v>
      </c>
      <c r="MH133" s="189">
        <f t="shared" ca="1" si="545"/>
        <v>0</v>
      </c>
      <c r="MI133" s="189">
        <f t="shared" ca="1" si="545"/>
        <v>0</v>
      </c>
      <c r="MJ133" s="189">
        <f t="shared" ca="1" si="545"/>
        <v>0</v>
      </c>
      <c r="MK133" s="189">
        <f t="shared" ca="1" si="545"/>
        <v>0</v>
      </c>
      <c r="ML133" s="189">
        <f t="shared" ca="1" si="545"/>
        <v>0</v>
      </c>
      <c r="MM133" s="189">
        <f t="shared" ca="1" si="545"/>
        <v>0</v>
      </c>
      <c r="MN133" s="189">
        <f t="shared" ca="1" si="545"/>
        <v>0</v>
      </c>
      <c r="MO133" s="189">
        <f t="shared" ca="1" si="545"/>
        <v>0</v>
      </c>
      <c r="MP133" s="189">
        <f t="shared" ca="1" si="545"/>
        <v>0</v>
      </c>
      <c r="MQ133" s="189">
        <f t="shared" ca="1" si="545"/>
        <v>0</v>
      </c>
      <c r="MR133" s="189">
        <f t="shared" ca="1" si="545"/>
        <v>0</v>
      </c>
      <c r="MS133" s="557">
        <f t="shared" ca="1" si="546"/>
        <v>0</v>
      </c>
      <c r="MT133" s="557">
        <f t="shared" ca="1" si="546"/>
        <v>0</v>
      </c>
      <c r="MU133" s="557">
        <f t="shared" ca="1" si="546"/>
        <v>0</v>
      </c>
      <c r="MV133" s="557">
        <f t="shared" ca="1" si="546"/>
        <v>0</v>
      </c>
      <c r="MW133" s="557">
        <f t="shared" ca="1" si="546"/>
        <v>0</v>
      </c>
      <c r="MX133" s="557">
        <f t="shared" ca="1" si="546"/>
        <v>0</v>
      </c>
      <c r="MY133" s="557">
        <f t="shared" ca="1" si="546"/>
        <v>0</v>
      </c>
      <c r="MZ133" s="557">
        <f t="shared" ca="1" si="546"/>
        <v>0</v>
      </c>
      <c r="NA133" s="557">
        <f t="shared" ca="1" si="546"/>
        <v>0</v>
      </c>
      <c r="NB133" s="557">
        <f t="shared" ca="1" si="546"/>
        <v>0</v>
      </c>
      <c r="NC133" s="557">
        <f t="shared" ca="1" si="547"/>
        <v>0</v>
      </c>
      <c r="ND133" s="557">
        <f t="shared" ca="1" si="547"/>
        <v>0</v>
      </c>
      <c r="NE133" s="557">
        <f t="shared" ca="1" si="547"/>
        <v>0</v>
      </c>
      <c r="NF133" s="557">
        <f t="shared" ca="1" si="547"/>
        <v>0</v>
      </c>
      <c r="NG133" s="557">
        <f t="shared" ca="1" si="547"/>
        <v>0</v>
      </c>
      <c r="NH133" s="557">
        <f t="shared" ca="1" si="547"/>
        <v>0</v>
      </c>
      <c r="NI133" s="557">
        <f t="shared" ca="1" si="547"/>
        <v>0</v>
      </c>
      <c r="NJ133" s="557">
        <f t="shared" ca="1" si="547"/>
        <v>0</v>
      </c>
      <c r="NK133" s="557">
        <f t="shared" ca="1" si="547"/>
        <v>0</v>
      </c>
      <c r="NL133" s="557">
        <f t="shared" ca="1" si="547"/>
        <v>0</v>
      </c>
      <c r="NM133" s="557">
        <f t="shared" ca="1" si="548"/>
        <v>0</v>
      </c>
      <c r="NN133" s="557">
        <f t="shared" ca="1" si="548"/>
        <v>0</v>
      </c>
      <c r="NO133" s="557">
        <f t="shared" ca="1" si="548"/>
        <v>0</v>
      </c>
      <c r="NP133" s="557">
        <f t="shared" ca="1" si="548"/>
        <v>0</v>
      </c>
      <c r="NQ133" s="557">
        <f t="shared" ca="1" si="548"/>
        <v>0</v>
      </c>
      <c r="NR133" s="557">
        <f t="shared" ca="1" si="548"/>
        <v>0</v>
      </c>
      <c r="NS133" s="557">
        <f t="shared" ca="1" si="548"/>
        <v>0</v>
      </c>
      <c r="NT133" s="557">
        <f t="shared" ca="1" si="548"/>
        <v>0</v>
      </c>
      <c r="NU133" s="557">
        <f t="shared" ca="1" si="548"/>
        <v>0</v>
      </c>
      <c r="NV133" s="557">
        <f t="shared" ca="1" si="548"/>
        <v>0</v>
      </c>
      <c r="NW133" s="557">
        <f t="shared" ca="1" si="549"/>
        <v>0</v>
      </c>
      <c r="NX133" s="557">
        <f t="shared" ca="1" si="549"/>
        <v>0</v>
      </c>
      <c r="NY133" s="557">
        <f t="shared" ca="1" si="549"/>
        <v>0</v>
      </c>
      <c r="NZ133" s="557">
        <f t="shared" ca="1" si="549"/>
        <v>0</v>
      </c>
      <c r="OA133" s="557">
        <f t="shared" ca="1" si="549"/>
        <v>0</v>
      </c>
      <c r="OB133" s="557">
        <f t="shared" ca="1" si="549"/>
        <v>0</v>
      </c>
      <c r="OC133" s="557">
        <f t="shared" ca="1" si="549"/>
        <v>0</v>
      </c>
      <c r="OD133" s="557">
        <f t="shared" ca="1" si="549"/>
        <v>0</v>
      </c>
      <c r="OE133" s="557">
        <f t="shared" ca="1" si="549"/>
        <v>0</v>
      </c>
      <c r="OF133" s="557">
        <f t="shared" ca="1" si="549"/>
        <v>0</v>
      </c>
      <c r="OG133" s="557">
        <f t="shared" ca="1" si="550"/>
        <v>0</v>
      </c>
      <c r="OH133" s="557">
        <f t="shared" ca="1" si="550"/>
        <v>0</v>
      </c>
      <c r="OI133" s="557">
        <f t="shared" ca="1" si="550"/>
        <v>0</v>
      </c>
      <c r="OJ133" s="557">
        <f t="shared" ca="1" si="550"/>
        <v>0</v>
      </c>
      <c r="OK133" s="557">
        <f t="shared" ca="1" si="550"/>
        <v>0</v>
      </c>
      <c r="OL133" s="557">
        <f t="shared" ca="1" si="550"/>
        <v>0</v>
      </c>
      <c r="OM133" s="557">
        <f t="shared" ca="1" si="550"/>
        <v>0</v>
      </c>
      <c r="ON133" s="557">
        <f t="shared" ca="1" si="550"/>
        <v>0</v>
      </c>
      <c r="OO133" s="557">
        <f t="shared" ca="1" si="550"/>
        <v>0</v>
      </c>
      <c r="OP133" s="557">
        <f t="shared" ca="1" si="550"/>
        <v>0</v>
      </c>
      <c r="OQ133" s="557">
        <f t="shared" ca="1" si="551"/>
        <v>0</v>
      </c>
      <c r="OR133" s="557">
        <f t="shared" ca="1" si="551"/>
        <v>0</v>
      </c>
      <c r="OS133" s="557">
        <f t="shared" ca="1" si="551"/>
        <v>0</v>
      </c>
      <c r="OT133" s="557">
        <f t="shared" ca="1" si="551"/>
        <v>0</v>
      </c>
      <c r="OU133" s="557">
        <f t="shared" ca="1" si="551"/>
        <v>0</v>
      </c>
      <c r="OV133" s="557">
        <f t="shared" ca="1" si="551"/>
        <v>0</v>
      </c>
      <c r="OW133" s="557">
        <f t="shared" ca="1" si="551"/>
        <v>0</v>
      </c>
      <c r="OX133" s="557">
        <f t="shared" ca="1" si="551"/>
        <v>0</v>
      </c>
      <c r="OY133" s="557">
        <f t="shared" ca="1" si="551"/>
        <v>0</v>
      </c>
      <c r="OZ133" s="557">
        <f t="shared" ca="1" si="551"/>
        <v>0</v>
      </c>
      <c r="PA133" s="557">
        <f t="shared" ca="1" si="552"/>
        <v>0</v>
      </c>
      <c r="PB133" s="557">
        <f t="shared" ca="1" si="552"/>
        <v>0</v>
      </c>
      <c r="PC133" s="557">
        <f t="shared" ca="1" si="552"/>
        <v>0</v>
      </c>
      <c r="PD133" s="557">
        <f t="shared" ca="1" si="552"/>
        <v>0</v>
      </c>
      <c r="PE133" s="557">
        <f t="shared" ca="1" si="552"/>
        <v>0</v>
      </c>
      <c r="PF133" s="557">
        <f t="shared" ca="1" si="552"/>
        <v>0</v>
      </c>
      <c r="PG133" s="557">
        <f t="shared" ca="1" si="552"/>
        <v>0</v>
      </c>
      <c r="PH133" s="557">
        <f t="shared" ca="1" si="552"/>
        <v>0</v>
      </c>
      <c r="PI133" s="557">
        <f t="shared" ca="1" si="552"/>
        <v>0</v>
      </c>
      <c r="PJ133" s="557">
        <f t="shared" ca="1" si="552"/>
        <v>0</v>
      </c>
      <c r="PK133" s="557">
        <f t="shared" ca="1" si="553"/>
        <v>0</v>
      </c>
      <c r="PL133" s="557">
        <f t="shared" ca="1" si="553"/>
        <v>0</v>
      </c>
      <c r="PM133" s="557">
        <f t="shared" ca="1" si="553"/>
        <v>0</v>
      </c>
      <c r="PN133" s="557">
        <f t="shared" ca="1" si="553"/>
        <v>0</v>
      </c>
      <c r="PO133" s="557">
        <f t="shared" ca="1" si="553"/>
        <v>0</v>
      </c>
      <c r="PP133" s="557">
        <f t="shared" ca="1" si="553"/>
        <v>0</v>
      </c>
      <c r="PQ133" s="557">
        <f t="shared" ca="1" si="553"/>
        <v>0</v>
      </c>
      <c r="PR133" s="557">
        <f t="shared" ca="1" si="553"/>
        <v>0</v>
      </c>
      <c r="PS133" s="557">
        <f t="shared" ca="1" si="553"/>
        <v>0</v>
      </c>
      <c r="PT133" s="557">
        <f t="shared" ca="1" si="553"/>
        <v>0</v>
      </c>
      <c r="PU133" s="557">
        <f t="shared" ca="1" si="554"/>
        <v>0</v>
      </c>
      <c r="PV133" s="557">
        <f t="shared" ca="1" si="554"/>
        <v>0</v>
      </c>
      <c r="PW133" s="557">
        <f t="shared" ca="1" si="554"/>
        <v>0</v>
      </c>
      <c r="PX133" s="557">
        <f t="shared" ca="1" si="554"/>
        <v>0</v>
      </c>
      <c r="PY133" s="557">
        <f t="shared" ca="1" si="554"/>
        <v>0</v>
      </c>
      <c r="PZ133" s="557">
        <f t="shared" ca="1" si="554"/>
        <v>0</v>
      </c>
      <c r="QA133" s="557">
        <f t="shared" ca="1" si="554"/>
        <v>0</v>
      </c>
      <c r="QB133" s="557">
        <f t="shared" ca="1" si="554"/>
        <v>0</v>
      </c>
      <c r="QC133" s="557">
        <f t="shared" ca="1" si="554"/>
        <v>0</v>
      </c>
      <c r="QD133" s="557">
        <f t="shared" ca="1" si="554"/>
        <v>0</v>
      </c>
      <c r="QE133" s="557">
        <f t="shared" ca="1" si="555"/>
        <v>0</v>
      </c>
      <c r="QF133" s="557">
        <f t="shared" ca="1" si="555"/>
        <v>0</v>
      </c>
      <c r="QG133" s="557">
        <f t="shared" ca="1" si="555"/>
        <v>0</v>
      </c>
      <c r="QH133" s="557">
        <f t="shared" ca="1" si="555"/>
        <v>0</v>
      </c>
      <c r="QI133" s="557">
        <f t="shared" ca="1" si="555"/>
        <v>0</v>
      </c>
      <c r="QJ133" s="557">
        <f t="shared" ca="1" si="555"/>
        <v>0</v>
      </c>
      <c r="QK133" s="557">
        <f t="shared" ca="1" si="555"/>
        <v>0</v>
      </c>
      <c r="QL133" s="557">
        <f t="shared" ca="1" si="555"/>
        <v>0</v>
      </c>
      <c r="QM133" s="557">
        <f t="shared" ca="1" si="555"/>
        <v>0</v>
      </c>
      <c r="QN133" s="557">
        <f t="shared" ca="1" si="555"/>
        <v>0</v>
      </c>
      <c r="QO133" s="557">
        <f t="shared" ca="1" si="556"/>
        <v>0</v>
      </c>
      <c r="QP133" s="557">
        <f t="shared" ca="1" si="556"/>
        <v>0</v>
      </c>
      <c r="QQ133" s="557">
        <f t="shared" ca="1" si="556"/>
        <v>0</v>
      </c>
      <c r="QR133" s="557">
        <f t="shared" ca="1" si="556"/>
        <v>0</v>
      </c>
      <c r="QS133" s="557">
        <f t="shared" ca="1" si="556"/>
        <v>0</v>
      </c>
      <c r="QT133" s="557">
        <f t="shared" ca="1" si="556"/>
        <v>0</v>
      </c>
      <c r="QU133" s="557">
        <f t="shared" ca="1" si="556"/>
        <v>0</v>
      </c>
      <c r="QV133" s="557">
        <f t="shared" ca="1" si="556"/>
        <v>0</v>
      </c>
      <c r="QW133" s="557">
        <f t="shared" ca="1" si="556"/>
        <v>0</v>
      </c>
      <c r="QX133" s="557">
        <f t="shared" ca="1" si="556"/>
        <v>0</v>
      </c>
      <c r="QY133" s="557">
        <f t="shared" ca="1" si="557"/>
        <v>0</v>
      </c>
      <c r="QZ133" s="557">
        <f t="shared" ca="1" si="557"/>
        <v>0</v>
      </c>
      <c r="RA133" s="557">
        <f t="shared" ca="1" si="557"/>
        <v>0</v>
      </c>
      <c r="RB133" s="557">
        <f t="shared" ca="1" si="557"/>
        <v>0</v>
      </c>
      <c r="RC133" s="557">
        <f t="shared" ca="1" si="557"/>
        <v>0</v>
      </c>
      <c r="RD133" s="557">
        <f t="shared" ca="1" si="557"/>
        <v>0</v>
      </c>
      <c r="RE133" s="557">
        <f t="shared" ca="1" si="557"/>
        <v>0</v>
      </c>
      <c r="RF133" s="557">
        <f t="shared" ca="1" si="557"/>
        <v>0</v>
      </c>
      <c r="RG133" s="557">
        <f t="shared" ca="1" si="557"/>
        <v>0</v>
      </c>
      <c r="RH133" s="557">
        <f t="shared" ca="1" si="557"/>
        <v>0</v>
      </c>
      <c r="RI133" s="557">
        <f t="shared" ca="1" si="558"/>
        <v>0</v>
      </c>
      <c r="RJ133" s="557">
        <f t="shared" ca="1" si="558"/>
        <v>0</v>
      </c>
      <c r="RK133" s="557">
        <f t="shared" ca="1" si="558"/>
        <v>0</v>
      </c>
      <c r="RL133" s="557">
        <f t="shared" ca="1" si="558"/>
        <v>0</v>
      </c>
      <c r="RM133" s="557">
        <f t="shared" ca="1" si="558"/>
        <v>0</v>
      </c>
      <c r="RN133" s="557">
        <f t="shared" ca="1" si="558"/>
        <v>0</v>
      </c>
      <c r="RO133" s="557">
        <f t="shared" ca="1" si="558"/>
        <v>0</v>
      </c>
      <c r="RP133" s="557">
        <f t="shared" ca="1" si="558"/>
        <v>0</v>
      </c>
      <c r="RQ133" s="557">
        <f t="shared" ca="1" si="558"/>
        <v>0</v>
      </c>
      <c r="RR133" s="557">
        <f t="shared" ca="1" si="558"/>
        <v>0</v>
      </c>
      <c r="RS133" s="557">
        <f t="shared" ca="1" si="559"/>
        <v>0</v>
      </c>
      <c r="RT133" s="557">
        <f t="shared" ca="1" si="559"/>
        <v>0</v>
      </c>
      <c r="RU133" s="557">
        <f t="shared" ca="1" si="559"/>
        <v>0</v>
      </c>
      <c r="RV133" s="557">
        <f t="shared" ca="1" si="559"/>
        <v>0</v>
      </c>
      <c r="RW133" s="557">
        <f t="shared" ca="1" si="559"/>
        <v>0</v>
      </c>
      <c r="RX133" s="557">
        <f t="shared" ca="1" si="559"/>
        <v>0</v>
      </c>
      <c r="RY133" s="557">
        <f t="shared" ca="1" si="559"/>
        <v>0</v>
      </c>
      <c r="RZ133" s="557">
        <f t="shared" ca="1" si="559"/>
        <v>0</v>
      </c>
      <c r="SA133" s="557">
        <f t="shared" ca="1" si="559"/>
        <v>0</v>
      </c>
      <c r="SB133" s="557">
        <f t="shared" ca="1" si="559"/>
        <v>0</v>
      </c>
      <c r="SC133" s="557">
        <f t="shared" ca="1" si="560"/>
        <v>0</v>
      </c>
      <c r="SD133" s="557">
        <f t="shared" ca="1" si="560"/>
        <v>0</v>
      </c>
      <c r="SE133" s="557">
        <f t="shared" ca="1" si="560"/>
        <v>0</v>
      </c>
      <c r="SF133" s="557">
        <f t="shared" ca="1" si="560"/>
        <v>0</v>
      </c>
      <c r="SG133" s="557">
        <f t="shared" ca="1" si="560"/>
        <v>0</v>
      </c>
      <c r="SH133" s="557">
        <f t="shared" ca="1" si="560"/>
        <v>0</v>
      </c>
      <c r="SI133" s="557">
        <f t="shared" ca="1" si="560"/>
        <v>0</v>
      </c>
      <c r="SJ133" s="557">
        <f t="shared" ca="1" si="560"/>
        <v>0</v>
      </c>
      <c r="SK133" s="557">
        <f t="shared" ca="1" si="560"/>
        <v>0</v>
      </c>
      <c r="SL133" s="557">
        <f t="shared" ca="1" si="560"/>
        <v>0</v>
      </c>
      <c r="SM133" s="557">
        <f t="shared" ca="1" si="561"/>
        <v>0</v>
      </c>
      <c r="SN133" s="557">
        <f t="shared" ca="1" si="561"/>
        <v>0</v>
      </c>
      <c r="SO133" s="557">
        <f t="shared" ca="1" si="561"/>
        <v>0</v>
      </c>
      <c r="SP133" s="557">
        <f t="shared" ca="1" si="561"/>
        <v>0</v>
      </c>
      <c r="SQ133" s="557">
        <f t="shared" ca="1" si="561"/>
        <v>0</v>
      </c>
      <c r="SR133" s="557">
        <f t="shared" ca="1" si="561"/>
        <v>0</v>
      </c>
      <c r="SS133" s="557">
        <f t="shared" ca="1" si="561"/>
        <v>0</v>
      </c>
      <c r="ST133" s="557">
        <f t="shared" ca="1" si="561"/>
        <v>0</v>
      </c>
      <c r="SU133" s="557">
        <f t="shared" ca="1" si="561"/>
        <v>0</v>
      </c>
      <c r="SV133" s="557">
        <f t="shared" ca="1" si="561"/>
        <v>0</v>
      </c>
      <c r="SW133" s="557">
        <f t="shared" ca="1" si="562"/>
        <v>0</v>
      </c>
      <c r="SX133" s="557">
        <f t="shared" ca="1" si="562"/>
        <v>0</v>
      </c>
      <c r="SY133" s="557">
        <f t="shared" ca="1" si="562"/>
        <v>0</v>
      </c>
      <c r="SZ133" s="557">
        <f t="shared" ca="1" si="562"/>
        <v>0</v>
      </c>
      <c r="TA133" s="557">
        <f t="shared" ca="1" si="562"/>
        <v>0</v>
      </c>
      <c r="TB133" s="557">
        <f t="shared" ca="1" si="562"/>
        <v>0</v>
      </c>
      <c r="TC133" s="557">
        <f t="shared" ca="1" si="562"/>
        <v>0</v>
      </c>
      <c r="TD133" s="557">
        <f t="shared" ca="1" si="562"/>
        <v>0</v>
      </c>
      <c r="TE133" s="557">
        <f t="shared" ca="1" si="562"/>
        <v>0</v>
      </c>
      <c r="TF133" s="557">
        <f t="shared" ca="1" si="562"/>
        <v>0</v>
      </c>
      <c r="TG133" s="557">
        <f t="shared" ca="1" si="563"/>
        <v>0</v>
      </c>
      <c r="TH133" s="557">
        <f t="shared" ca="1" si="563"/>
        <v>0</v>
      </c>
      <c r="TI133" s="557">
        <f t="shared" ca="1" si="563"/>
        <v>0</v>
      </c>
      <c r="TJ133" s="557">
        <f t="shared" ca="1" si="563"/>
        <v>0</v>
      </c>
      <c r="TK133" s="557">
        <f t="shared" ca="1" si="563"/>
        <v>0</v>
      </c>
      <c r="TL133" s="557">
        <f t="shared" ca="1" si="563"/>
        <v>0</v>
      </c>
      <c r="TM133" s="557">
        <f t="shared" ca="1" si="563"/>
        <v>0</v>
      </c>
      <c r="TN133" s="557">
        <f t="shared" ca="1" si="563"/>
        <v>0</v>
      </c>
      <c r="TO133" s="557">
        <f t="shared" ca="1" si="563"/>
        <v>0</v>
      </c>
      <c r="TP133" s="557">
        <f t="shared" ca="1" si="563"/>
        <v>0</v>
      </c>
      <c r="TQ133" s="557">
        <f t="shared" ca="1" si="564"/>
        <v>0</v>
      </c>
      <c r="TR133" s="557">
        <f t="shared" ca="1" si="564"/>
        <v>0</v>
      </c>
      <c r="TS133" s="557">
        <f t="shared" ca="1" si="564"/>
        <v>0</v>
      </c>
      <c r="TT133" s="557">
        <f t="shared" ca="1" si="564"/>
        <v>0</v>
      </c>
      <c r="TU133" s="557">
        <f t="shared" ca="1" si="564"/>
        <v>0</v>
      </c>
      <c r="TV133" s="557">
        <f t="shared" ca="1" si="564"/>
        <v>0</v>
      </c>
      <c r="TW133" s="557">
        <f t="shared" ca="1" si="564"/>
        <v>0</v>
      </c>
      <c r="TX133" s="557">
        <f t="shared" ca="1" si="564"/>
        <v>0</v>
      </c>
      <c r="TY133" s="557">
        <f t="shared" ca="1" si="564"/>
        <v>0</v>
      </c>
      <c r="TZ133" s="557">
        <f t="shared" ca="1" si="564"/>
        <v>0</v>
      </c>
      <c r="UA133" s="557">
        <f t="shared" ca="1" si="565"/>
        <v>0</v>
      </c>
      <c r="UB133" s="557">
        <f t="shared" ca="1" si="565"/>
        <v>0</v>
      </c>
      <c r="UC133" s="557">
        <f t="shared" ca="1" si="565"/>
        <v>0</v>
      </c>
      <c r="UD133" s="557">
        <f t="shared" ca="1" si="565"/>
        <v>0</v>
      </c>
      <c r="UE133" s="557">
        <f t="shared" ca="1" si="565"/>
        <v>0</v>
      </c>
      <c r="UF133" s="557">
        <f t="shared" ca="1" si="565"/>
        <v>0</v>
      </c>
      <c r="UG133" s="557">
        <f t="shared" ca="1" si="565"/>
        <v>0</v>
      </c>
      <c r="UH133" s="557">
        <f t="shared" ca="1" si="565"/>
        <v>0</v>
      </c>
      <c r="UI133" s="557">
        <f t="shared" ca="1" si="565"/>
        <v>0</v>
      </c>
      <c r="UJ133" s="557">
        <f t="shared" ca="1" si="565"/>
        <v>0</v>
      </c>
      <c r="UK133" s="557">
        <f t="shared" ca="1" si="566"/>
        <v>0</v>
      </c>
      <c r="UL133" s="557">
        <f t="shared" ca="1" si="566"/>
        <v>0</v>
      </c>
      <c r="UM133" s="557">
        <f t="shared" ca="1" si="566"/>
        <v>0</v>
      </c>
      <c r="UN133" s="557">
        <f t="shared" ca="1" si="566"/>
        <v>0</v>
      </c>
      <c r="UO133" s="557">
        <f t="shared" ca="1" si="566"/>
        <v>0</v>
      </c>
      <c r="UP133" s="557">
        <f t="shared" ca="1" si="566"/>
        <v>0</v>
      </c>
      <c r="UQ133" s="557">
        <f t="shared" ca="1" si="566"/>
        <v>0</v>
      </c>
      <c r="UR133" s="557">
        <f t="shared" ca="1" si="566"/>
        <v>0</v>
      </c>
      <c r="US133" s="557">
        <f t="shared" ca="1" si="566"/>
        <v>0</v>
      </c>
      <c r="UT133" s="557">
        <f t="shared" ca="1" si="566"/>
        <v>0</v>
      </c>
      <c r="UU133" s="557">
        <f t="shared" ca="1" si="567"/>
        <v>0</v>
      </c>
      <c r="UV133" s="557">
        <f t="shared" ca="1" si="567"/>
        <v>0</v>
      </c>
      <c r="UW133" s="557">
        <f t="shared" ca="1" si="567"/>
        <v>0</v>
      </c>
      <c r="UX133" s="557">
        <f t="shared" ca="1" si="567"/>
        <v>0</v>
      </c>
      <c r="UY133" s="557">
        <f t="shared" ca="1" si="567"/>
        <v>0</v>
      </c>
      <c r="UZ133" s="557">
        <f t="shared" ca="1" si="567"/>
        <v>0</v>
      </c>
      <c r="VA133" s="557">
        <f t="shared" ca="1" si="567"/>
        <v>0</v>
      </c>
      <c r="VB133" s="557">
        <f t="shared" ca="1" si="567"/>
        <v>0</v>
      </c>
      <c r="VC133" s="557">
        <f t="shared" ca="1" si="567"/>
        <v>0</v>
      </c>
      <c r="VD133" s="557">
        <f t="shared" ca="1" si="567"/>
        <v>0</v>
      </c>
      <c r="VE133" s="557">
        <f t="shared" ca="1" si="568"/>
        <v>0</v>
      </c>
      <c r="VF133" s="557">
        <f t="shared" ca="1" si="568"/>
        <v>0</v>
      </c>
      <c r="VG133" s="557">
        <f t="shared" ca="1" si="568"/>
        <v>0</v>
      </c>
      <c r="VH133" s="557">
        <f t="shared" ca="1" si="568"/>
        <v>0</v>
      </c>
      <c r="VI133" s="557">
        <f t="shared" ca="1" si="568"/>
        <v>0</v>
      </c>
      <c r="VJ133" s="557">
        <f t="shared" ca="1" si="568"/>
        <v>0</v>
      </c>
      <c r="VK133" s="557">
        <f t="shared" ca="1" si="568"/>
        <v>0</v>
      </c>
      <c r="VL133" s="557">
        <f t="shared" ca="1" si="568"/>
        <v>0</v>
      </c>
      <c r="VM133" s="557">
        <f t="shared" ca="1" si="568"/>
        <v>0</v>
      </c>
      <c r="VN133" s="557">
        <f t="shared" ca="1" si="568"/>
        <v>0</v>
      </c>
      <c r="VO133" s="557">
        <f t="shared" ca="1" si="568"/>
        <v>0</v>
      </c>
      <c r="VP133" s="189">
        <f t="shared" ca="1" si="569"/>
        <v>0</v>
      </c>
      <c r="VQ133" s="189">
        <f t="shared" ca="1" si="569"/>
        <v>0</v>
      </c>
      <c r="VR133" s="189">
        <f t="shared" ca="1" si="569"/>
        <v>0</v>
      </c>
      <c r="VS133" s="189">
        <f t="shared" ca="1" si="569"/>
        <v>0</v>
      </c>
      <c r="VT133" s="189">
        <f t="shared" ca="1" si="569"/>
        <v>0</v>
      </c>
      <c r="VU133" s="230">
        <f t="shared" ca="1" si="570"/>
        <v>0</v>
      </c>
      <c r="VV133" s="189">
        <f t="shared" ca="1" si="571"/>
        <v>0</v>
      </c>
      <c r="VW133" s="189">
        <f t="shared" ca="1" si="571"/>
        <v>0</v>
      </c>
      <c r="VX133" s="189">
        <f t="shared" ca="1" si="571"/>
        <v>0</v>
      </c>
      <c r="VY133" s="189">
        <f t="shared" ca="1" si="571"/>
        <v>0</v>
      </c>
      <c r="VZ133" s="189">
        <f t="shared" ca="1" si="571"/>
        <v>0</v>
      </c>
      <c r="WA133" s="230">
        <f t="shared" ca="1" si="572"/>
        <v>0</v>
      </c>
      <c r="WB133" s="231">
        <f t="shared" ca="1" si="573"/>
        <v>0</v>
      </c>
      <c r="WC133" s="231">
        <f t="shared" ca="1" si="573"/>
        <v>0</v>
      </c>
      <c r="WD133" s="231">
        <f t="shared" ca="1" si="573"/>
        <v>0</v>
      </c>
      <c r="WE133" s="231">
        <f t="shared" ca="1" si="573"/>
        <v>0</v>
      </c>
      <c r="WF133" s="544">
        <f t="shared" ca="1" si="574"/>
        <v>0</v>
      </c>
      <c r="WG133" s="231">
        <f t="shared" ca="1" si="575"/>
        <v>0</v>
      </c>
      <c r="WH133" s="231">
        <f t="shared" ca="1" si="575"/>
        <v>0</v>
      </c>
      <c r="WI133" s="231">
        <f t="shared" ca="1" si="575"/>
        <v>0</v>
      </c>
      <c r="WJ133" s="231">
        <f t="shared" ca="1" si="575"/>
        <v>0</v>
      </c>
      <c r="WK133" s="544">
        <f t="shared" ca="1" si="576"/>
        <v>0</v>
      </c>
      <c r="WL133" s="544">
        <f t="shared" ca="1" si="576"/>
        <v>0</v>
      </c>
      <c r="WM133" s="544">
        <f t="shared" ca="1" si="576"/>
        <v>0</v>
      </c>
      <c r="WN133" s="544">
        <f t="shared" ca="1" si="576"/>
        <v>0</v>
      </c>
      <c r="WO133" s="544">
        <f t="shared" ca="1" si="576"/>
        <v>0</v>
      </c>
      <c r="WP133" s="544">
        <f t="shared" ca="1" si="576"/>
        <v>0</v>
      </c>
      <c r="WQ133" s="544">
        <f t="shared" ca="1" si="576"/>
        <v>0</v>
      </c>
      <c r="WR133" s="535" cm="1">
        <f t="array" aca="1" ref="WR133" ca="1">INDEX(WR$13:WR132,$B133+1,1)</f>
        <v>0</v>
      </c>
      <c r="WS133" s="411">
        <f t="shared" ca="1" si="577"/>
        <v>67</v>
      </c>
      <c r="WT133" s="18"/>
      <c r="WU133" s="535" cm="1">
        <f t="array" aca="1" ref="WU133" ca="1">INDEX(WU$13:WU132,$B133+1,1)</f>
        <v>0</v>
      </c>
      <c r="WV133" s="411">
        <f t="shared" si="578"/>
        <v>0</v>
      </c>
      <c r="WW133" s="535" cm="1">
        <f t="array" aca="1" ref="WW133" ca="1">INDEX(WW$13:WW132,$B133+1,1)</f>
        <v>0</v>
      </c>
      <c r="WX133" s="535" t="str" cm="1">
        <f t="array" aca="1" ref="WX133" ca="1">INDEX(WX$13:WX132,$B133+1,1)</f>
        <v>-</v>
      </c>
      <c r="WY133" s="535" t="str" cm="1">
        <f t="array" aca="1" ref="WY133" ca="1">INDEX(WY$13:WY132,$B133+1,1)</f>
        <v>-</v>
      </c>
      <c r="WZ133" s="535" t="str" cm="1">
        <f t="array" aca="1" ref="WZ133" ca="1">INDEX(WZ$13:WZ132,$B133+1,1)</f>
        <v>-</v>
      </c>
      <c r="XA133" s="535" t="str" cm="1">
        <f t="array" aca="1" ref="XA133" ca="1">INDEX(XA$13:XA132,$B133+1,1)</f>
        <v>-</v>
      </c>
      <c r="XB133" s="535" t="str" cm="1">
        <f t="array" aca="1" ref="XB133" ca="1">INDEX(XB$13:XB132,$B133+1,1)</f>
        <v>-</v>
      </c>
      <c r="XC133" s="535" t="str" cm="1">
        <f t="array" aca="1" ref="XC133" ca="1">INDEX(XC$13:XC132,$B133+1,1)</f>
        <v>-</v>
      </c>
      <c r="XD133" s="535" t="str" cm="1">
        <f t="array" aca="1" ref="XD133" ca="1">INDEX(XD$13:XD132,$B133+1,1)</f>
        <v>-</v>
      </c>
      <c r="XE133" s="535" t="str" cm="1">
        <f t="array" aca="1" ref="XE133" ca="1">INDEX(XE$13:XE132,$B133+1,1)</f>
        <v>-</v>
      </c>
      <c r="XF133" s="535" t="str" cm="1">
        <f t="array" aca="1" ref="XF133" ca="1">INDEX(XF$13:XF132,$B133+1,1)</f>
        <v>-</v>
      </c>
      <c r="XG133" s="535" t="str" cm="1">
        <f t="array" aca="1" ref="XG133" ca="1">INDEX(XG$13:XG132,$B133+1,1)</f>
        <v>-</v>
      </c>
      <c r="XH133" s="535" t="str" cm="1">
        <f t="array" aca="1" ref="XH133" ca="1">INDEX(XH$13:XH132,$B133+1,1)</f>
        <v>-</v>
      </c>
      <c r="XI133" s="535" t="str" cm="1">
        <f t="array" aca="1" ref="XI133" ca="1">INDEX(XI$13:XI132,$B133+1,1)</f>
        <v>-</v>
      </c>
      <c r="XJ133" s="535" t="str" cm="1">
        <f t="array" aca="1" ref="XJ133" ca="1">INDEX(XJ$13:XJ132,$B133+1,1)</f>
        <v>-</v>
      </c>
      <c r="XK133" s="535" t="str" cm="1">
        <f t="array" aca="1" ref="XK133" ca="1">INDEX(XK$13:XK132,$B133+1,1)</f>
        <v>-</v>
      </c>
      <c r="XL133" s="535" t="str" cm="1">
        <f t="array" aca="1" ref="XL133" ca="1">INDEX(XL$13:XL132,$B133+1,1)</f>
        <v>-</v>
      </c>
      <c r="XM133" s="535" t="str" cm="1">
        <f t="array" aca="1" ref="XM133" ca="1">INDEX(XM$13:XM132,$B133+1,1)</f>
        <v>-</v>
      </c>
      <c r="XN133" s="18"/>
      <c r="XO133" s="411" t="b">
        <f t="shared" ca="1" si="579"/>
        <v>0</v>
      </c>
      <c r="XP133" s="535" t="str" cm="1">
        <f t="array" aca="1" ref="XP133" ca="1">INDEX(XP$13:XP132,$B133+1,1)</f>
        <v>-</v>
      </c>
      <c r="XQ133" s="535" t="str" cm="1">
        <f t="array" aca="1" ref="XQ133" ca="1">INDEX(XQ$13:XQ132,$B133+1,1)</f>
        <v>-</v>
      </c>
      <c r="XR133" s="535" t="str" cm="1">
        <f t="array" aca="1" ref="XR133" ca="1">INDEX(XR$13:XR132,$B133+1,1)</f>
        <v>-</v>
      </c>
      <c r="XS133" s="535" t="str" cm="1">
        <f t="array" aca="1" ref="XS133" ca="1">INDEX(XS$13:XS132,$B133+1,1)</f>
        <v>-</v>
      </c>
      <c r="XT133" s="535" t="str" cm="1">
        <f t="array" aca="1" ref="XT133" ca="1">INDEX(XT$13:XT132,$B133+1,1)</f>
        <v>-</v>
      </c>
      <c r="XU133" s="535" t="str" cm="1">
        <f t="array" aca="1" ref="XU133" ca="1">INDEX(XU$13:XU132,$B133+1,1)</f>
        <v>-</v>
      </c>
      <c r="XV133" s="411" t="str">
        <f t="shared" ca="1" si="580"/>
        <v>-</v>
      </c>
      <c r="XW133" s="535" t="str" cm="1">
        <f t="array" aca="1" ref="XW133" ca="1">INDEX(XW$13:XW132,$B133+1,1)</f>
        <v>-</v>
      </c>
      <c r="XX133" s="535" t="str" cm="1">
        <f t="array" aca="1" ref="XX133" ca="1">INDEX(XX$13:XX132,$B133+1,1)</f>
        <v>-</v>
      </c>
      <c r="XY133" s="535" t="str" cm="1">
        <f t="array" aca="1" ref="XY133" ca="1">INDEX(XY$13:XY132,$B133+1,1)</f>
        <v>-</v>
      </c>
      <c r="XZ133" s="535" t="str" cm="1">
        <f t="array" aca="1" ref="XZ133" ca="1">INDEX(XZ$13:XZ132,$B133+1,1)</f>
        <v>-</v>
      </c>
      <c r="YA133" s="535" t="str" cm="1">
        <f t="array" aca="1" ref="YA133" ca="1">INDEX(YA$13:YA132,$B133+1,1)</f>
        <v>-</v>
      </c>
      <c r="YB133" s="545" cm="1">
        <f t="array" aca="1" ref="YB133" ca="1">INDEX(i.AgeJ,$AD133,1)</f>
        <v>0</v>
      </c>
      <c r="YC133" s="535" t="str" cm="1">
        <f t="array" aca="1" ref="YC133" ca="1">INDEX(YC$13:YC132,$B133+1,1)</f>
        <v>-</v>
      </c>
      <c r="YD133" s="411" t="str">
        <f t="shared" si="581"/>
        <v>-</v>
      </c>
      <c r="YE133" s="411" t="str">
        <f t="shared" si="581"/>
        <v>-</v>
      </c>
      <c r="YF133" s="535" t="str" cm="1">
        <f t="array" aca="1" ref="YF133" ca="1">INDEX(YF$13:YF132,$B133+1,1)</f>
        <v>-</v>
      </c>
      <c r="YG133" s="535" t="str" cm="1">
        <f t="array" aca="1" ref="YG133" ca="1">INDEX(YG$13:YG132,$B133+1,1)</f>
        <v>-</v>
      </c>
      <c r="YH133" s="535" t="str" cm="1">
        <f t="array" aca="1" ref="YH133" ca="1">INDEX(YH$13:YH132,$B133+1,1)</f>
        <v>-</v>
      </c>
      <c r="YI133" s="535" t="str" cm="1">
        <f t="array" aca="1" ref="YI133" ca="1">INDEX(YI$13:YI132,$B133+1,1)</f>
        <v>-</v>
      </c>
      <c r="YJ133" s="535" t="str" cm="1">
        <f t="array" aca="1" ref="YJ133" ca="1">INDEX(YJ$13:YJ132,$B133+1,1)</f>
        <v>-</v>
      </c>
      <c r="YK133" s="535" t="b" cm="1">
        <f t="array" aca="1" ref="YK133" ca="1">INDEX(YK$13:YK132,$B133+1,1)</f>
        <v>1</v>
      </c>
      <c r="YL133" s="535" t="str" cm="1">
        <f t="array" aca="1" ref="YL133" ca="1">INDEX(YL$13:YL132,$B133+1,1)</f>
        <v>-</v>
      </c>
      <c r="YM133" s="535" cm="1">
        <f t="array" aca="1" ref="YM133" ca="1">INDEX(YM$13:YM132,$B133+1,1)</f>
        <v>0</v>
      </c>
      <c r="YN133" s="535" cm="1">
        <f t="array" aca="1" ref="YN133" ca="1">INDEX(YN$13:YN132,$B133+1,1)</f>
        <v>0</v>
      </c>
      <c r="YO133" s="535" cm="1">
        <f t="array" aca="1" ref="YO133" ca="1">INDEX(YO$13:YO132,$B133+1,1)</f>
        <v>0</v>
      </c>
      <c r="YP133" s="18"/>
      <c r="YQ133" s="411">
        <f t="shared" si="582"/>
        <v>50</v>
      </c>
      <c r="YR133" s="411">
        <f t="shared" si="582"/>
        <v>50</v>
      </c>
      <c r="YS133" s="411">
        <f t="shared" si="582"/>
        <v>50</v>
      </c>
      <c r="YT133" s="411">
        <f t="shared" si="582"/>
        <v>50</v>
      </c>
      <c r="YU133" s="535" cm="1">
        <f t="array" aca="1" ref="YU133" ca="1">INDEX(YU$13:YU132,$B133+1,1)</f>
        <v>1</v>
      </c>
      <c r="YV133" s="535" cm="1">
        <f t="array" aca="1" ref="YV133" ca="1">INDEX(YV$13:YV132,$B133+1,1)</f>
        <v>1</v>
      </c>
      <c r="YW133" s="535" cm="1">
        <f t="array" aca="1" ref="YW133" ca="1">INDEX(YW$13:YW132,$B133+1,1)</f>
        <v>1</v>
      </c>
      <c r="YX133" s="535" cm="1">
        <f t="array" aca="1" ref="YX133" ca="1">INDEX(YX$13:YX132,$B133+1,1)</f>
        <v>1</v>
      </c>
      <c r="YY133" s="535" t="str" cm="1">
        <f t="array" aca="1" ref="YY133" ca="1">INDEX(YY$13:YY132,$B133+1,1)</f>
        <v>-</v>
      </c>
      <c r="YZ133" s="535" t="str" cm="1">
        <f t="array" aca="1" ref="YZ133" ca="1">INDEX(YZ$13:YZ132,$B133+1,1)</f>
        <v>-</v>
      </c>
      <c r="ZA133" s="535" t="str" cm="1">
        <f t="array" aca="1" ref="ZA133" ca="1">INDEX(ZA$13:ZA132,$B133+1,1)</f>
        <v>-</v>
      </c>
      <c r="ZB133" s="535" t="str" cm="1">
        <f t="array" aca="1" ref="ZB133" ca="1">INDEX(ZB$13:ZB132,$B133+1,1)</f>
        <v>-</v>
      </c>
      <c r="ZC133" s="535" t="str" cm="1">
        <f t="array" aca="1" ref="ZC133" ca="1">INDEX(ZC$13:ZC132,$B133+1,1)</f>
        <v>-</v>
      </c>
      <c r="ZD133" s="18"/>
      <c r="ZE133" s="411">
        <f t="shared" ca="1" si="583"/>
        <v>1</v>
      </c>
      <c r="ZF133" s="18"/>
      <c r="ZG133" s="669" t="b">
        <f t="shared" ca="1" si="584"/>
        <v>1</v>
      </c>
      <c r="ZH133" s="535" t="b" cm="1">
        <f t="array" aca="1" ref="ZH133" ca="1">INDEX(ZH$13:ZH132,$B133+1,1)</f>
        <v>1</v>
      </c>
      <c r="ZI133" s="535" t="b" cm="1">
        <f t="array" aca="1" ref="ZI133" ca="1">INDEX(ZI$13:ZI132,$B133+1,1)</f>
        <v>1</v>
      </c>
      <c r="ZJ133" s="411" t="b">
        <f t="shared" ca="1" si="615"/>
        <v>1</v>
      </c>
      <c r="ZK133" s="535" t="b" cm="1">
        <f t="array" aca="1" ref="ZK133" ca="1">INDEX(ZK$13:ZK132,$B133+1,1)</f>
        <v>0</v>
      </c>
      <c r="ZL133" s="535" cm="1">
        <f t="array" aca="1" ref="ZL133" ca="1">INDEX(ZL$13:ZL132,$B133+1,1)</f>
        <v>0</v>
      </c>
      <c r="ZM133" s="547" cm="1">
        <f t="array" aca="1" ref="ZM133" ca="1">IF(ZH133&lt;&gt;TRUE,"-",VALUE(IFERROR(VALUE($K133),0) &amp; _xlfn.SWITCH($CD133,"-",4,$CD133) &amp; $L133 &amp; $T133 &amp; "00" &amp; $N133 &amp; $AK133 &amp; $R133 &amp; _xlfn.SWITCH($AM133,3,1,$AM133) &amp; _xlfn.SWITCH($M133,4,0,$M133) &amp; $AD133 &amp; IF(MOD($H133-2,ZM$6)&gt;=ZM$7,"",TEXT(INT(MOD($H133-2,ZM$6)/2)+1,"00"))))</f>
        <v>14220032120604</v>
      </c>
      <c r="ZN133" s="662" cm="1">
        <f t="array" aca="1" ref="ZN133" ca="1">IF(ZI133&lt;&gt;TRUE,"-",VALUE(IFERROR(VALUE($K133),0) &amp; _xlfn.SWITCH($CD133,"-",4,$CD133) &amp; $L133 &amp; $T133 &amp; "00" &amp; $N133 &amp; $AK133 &amp; $R133 &amp; _xlfn.SWITCH($AM133,3,1,$AM133) &amp; _xlfn.SWITCH($M133,4,0,$M133) &amp; $AD133 &amp; IF(MOD($H133-1,ZN$6)&gt;=ZN$7,"",TEXT(INT(MOD($H133-1,ZN$6)/2)+1,"00"))))</f>
        <v>14220032120605</v>
      </c>
      <c r="ZO133" s="543">
        <f t="shared" ca="1" si="585"/>
        <v>652</v>
      </c>
      <c r="ZP133" s="543">
        <f t="shared" ca="1" si="585"/>
        <v>686</v>
      </c>
      <c r="ZQ133" s="543">
        <f t="shared" ca="1" si="585"/>
        <v>721</v>
      </c>
      <c r="ZR133" s="459">
        <f t="shared" ca="1" si="586"/>
        <v>469</v>
      </c>
      <c r="ZS133" s="459">
        <f t="shared" ca="1" si="586"/>
        <v>504</v>
      </c>
      <c r="ZT133" s="459">
        <f t="shared" ca="1" si="586"/>
        <v>539</v>
      </c>
      <c r="ZU133" s="459">
        <f t="shared" ca="1" si="587"/>
        <v>385</v>
      </c>
      <c r="ZV133" s="459">
        <f t="shared" ca="1" si="587"/>
        <v>420</v>
      </c>
      <c r="ZW133" s="459">
        <f t="shared" ca="1" si="587"/>
        <v>455</v>
      </c>
      <c r="ZX133" s="535" t="str" cm="1">
        <f t="array" aca="1" ref="ZX133" ca="1">INDEX(ZX$13:ZX132,$B133+1,1)</f>
        <v>-</v>
      </c>
      <c r="ZY133" s="22" t="b">
        <v>1</v>
      </c>
      <c r="ZZ133" s="22" t="b">
        <v>0</v>
      </c>
      <c r="AAA133" s="22" t="b">
        <v>0</v>
      </c>
      <c r="AAB133" s="22" t="b">
        <v>0</v>
      </c>
      <c r="AAC133" s="22" t="b">
        <v>0</v>
      </c>
      <c r="AAD133" s="535" t="str" cm="1">
        <f t="array" aca="1" ref="AAD133" ca="1">INDEX(AAD$13:AAD132,$B133+1,1)</f>
        <v>-</v>
      </c>
      <c r="AAE133" s="535" t="str" cm="1">
        <f t="array" aca="1" ref="AAE133" ca="1">INDEX(AAE$13:AAE132,$B133+1,1)</f>
        <v>-</v>
      </c>
      <c r="AAF133" s="535" t="str" cm="1">
        <f t="array" aca="1" ref="AAF133" ca="1">INDEX(AAF$13:AAF132,$B133+1,1)</f>
        <v>-</v>
      </c>
      <c r="AAG133" s="535" t="str" cm="1">
        <f t="array" aca="1" ref="AAG133" ca="1">INDEX(AAG$13:AAG132,$B133+1,1)</f>
        <v>-</v>
      </c>
      <c r="AAH133" s="535" t="str" cm="1">
        <f t="array" aca="1" ref="AAH133" ca="1">INDEX(AAH$13:AAH132,$B133+1,1)</f>
        <v>-</v>
      </c>
      <c r="AAI133" s="535" t="str" cm="1">
        <f t="array" aca="1" ref="AAI133" ca="1">INDEX(AAI$13:AAI132,$B133+1,1)</f>
        <v>-</v>
      </c>
      <c r="AAJ133" s="22">
        <v>3</v>
      </c>
      <c r="AAK133" s="22">
        <v>3</v>
      </c>
      <c r="AAL133" s="22" cm="1">
        <f t="array" aca="1" ref="AAL133" ca="1">INDEX(AAL$13:AAL132,$B133+1,1)</f>
        <v>0</v>
      </c>
      <c r="AAM133" s="22">
        <v>1</v>
      </c>
      <c r="AAN133" s="22">
        <v>-1</v>
      </c>
      <c r="AAO133" s="535" t="str" cm="1">
        <f t="array" aca="1" ref="AAO133" ca="1">INDEX(AAO$13:AAO132,$B133+1,1)</f>
        <v>-</v>
      </c>
      <c r="AAP133" s="535" t="str" cm="1">
        <f t="array" aca="1" ref="AAP133" ca="1">INDEX(AAP$13:AAP132,$B133+1,1)</f>
        <v>-</v>
      </c>
      <c r="AAQ133" s="535" t="str" cm="1">
        <f t="array" aca="1" ref="AAQ133" ca="1">INDEX(AAQ$13:AAQ132,$B133+1,1)</f>
        <v>-</v>
      </c>
      <c r="AAR133" s="520">
        <f ca="1">AAL133</f>
        <v>0</v>
      </c>
      <c r="AAS133" s="520">
        <f t="shared" ref="AAS133" si="627">AAM133</f>
        <v>1</v>
      </c>
      <c r="AAT133" s="520">
        <f t="shared" ref="AAT133" si="628">AAN133</f>
        <v>-1</v>
      </c>
      <c r="AAU133" s="535" t="str" cm="1">
        <f t="array" aca="1" ref="AAU133" ca="1">INDEX(AAU$13:AAU132,$B133+1,1)</f>
        <v>-</v>
      </c>
      <c r="AAV133" s="535" cm="1">
        <f t="array" aca="1" ref="AAV133" ca="1">INDEX(AAV$13:AAV132,$B133+1,1)</f>
        <v>1</v>
      </c>
      <c r="AAW133" s="535" cm="1">
        <f t="array" aca="1" ref="AAW133" ca="1">INDEX(AAW$13:AAW132,$B133+1,1)</f>
        <v>1</v>
      </c>
      <c r="AAX133" s="666" t="b">
        <f ca="1">IF(OR($AAJ133=1,MOD($H133,21)&gt;AAX$6),"-",FALSE)</f>
        <v>0</v>
      </c>
      <c r="AAY133" s="666" t="b">
        <f ca="1">IF(OR($AAJ133=1,MOD($H133,21)&gt;AAY$6),"-",FALSE)</f>
        <v>0</v>
      </c>
      <c r="AAZ133" s="666" t="b">
        <f ca="1">IF(OR($AAJ133=1,MOD($H133,21)&gt;AAZ$6),"-",FALSE)</f>
        <v>0</v>
      </c>
      <c r="ABA133" s="666" t="b">
        <f ca="1">IF(OR($AAJ133=1,MOD($H133,21)&gt;ABA$6),"-",FALSE)</f>
        <v>0</v>
      </c>
      <c r="ABB133" s="667">
        <f t="shared" ca="1" si="588"/>
        <v>0.9</v>
      </c>
      <c r="ABC133" s="668">
        <f t="shared" ca="1" si="589"/>
        <v>0.66</v>
      </c>
      <c r="ABD133" s="669" t="b">
        <f t="shared" ca="1" si="590"/>
        <v>1</v>
      </c>
      <c r="ABE133" s="716">
        <f t="shared" ca="1" si="591"/>
        <v>999</v>
      </c>
      <c r="ABF133" s="191" t="b">
        <f t="shared" si="619"/>
        <v>0</v>
      </c>
      <c r="ABG133" s="715">
        <f t="shared" ca="1" si="592"/>
        <v>0.5</v>
      </c>
      <c r="ABH133" s="717">
        <f ca="1">IF(OR($AAJ133=1,MOD($H133,21)&gt;ABH$6),"-",0)</f>
        <v>0</v>
      </c>
      <c r="ABI133" s="717">
        <f ca="1">IF(OR($AAJ133=1,MOD($H133,21)&gt;ABI$6),"-",0)</f>
        <v>0</v>
      </c>
      <c r="ABJ133" s="670">
        <f t="shared" ca="1" si="593"/>
        <v>999999</v>
      </c>
      <c r="ABK133" s="18"/>
      <c r="ABL133" s="545" t="str">
        <f t="shared" ca="1" si="594"/>
        <v>-</v>
      </c>
      <c r="ABM133" s="545" t="str">
        <f t="shared" ca="1" si="594"/>
        <v>-</v>
      </c>
      <c r="ABN133" s="545" t="str">
        <f t="shared" ca="1" si="594"/>
        <v>-</v>
      </c>
      <c r="ABO133" s="545" t="str">
        <f t="shared" ca="1" si="594"/>
        <v>-</v>
      </c>
      <c r="ABP133" s="545" t="str">
        <f t="shared" ca="1" si="594"/>
        <v>-</v>
      </c>
      <c r="ABQ133" s="545" t="str">
        <f t="shared" ca="1" si="594"/>
        <v>-</v>
      </c>
      <c r="ABR133" s="545" t="str">
        <f t="shared" ca="1" si="594"/>
        <v>-</v>
      </c>
      <c r="ABS133" s="545" t="str">
        <f t="shared" ca="1" si="594"/>
        <v>-</v>
      </c>
      <c r="ABT133" s="545" t="str">
        <f t="shared" ca="1" si="594"/>
        <v>-</v>
      </c>
      <c r="ABU133" s="545" t="str">
        <f t="shared" ca="1" si="594"/>
        <v>-</v>
      </c>
      <c r="ABV133" s="545" t="str">
        <f t="shared" ca="1" si="595"/>
        <v>-</v>
      </c>
      <c r="ABW133" s="545" t="str">
        <f t="shared" ca="1" si="595"/>
        <v>-</v>
      </c>
      <c r="ABX133" s="545" t="str">
        <f t="shared" ca="1" si="595"/>
        <v>-</v>
      </c>
      <c r="ABY133" s="545" t="str">
        <f t="shared" ca="1" si="595"/>
        <v>-</v>
      </c>
      <c r="ABZ133" s="545" t="str">
        <f t="shared" ca="1" si="595"/>
        <v>-</v>
      </c>
      <c r="ACA133" s="545" t="str">
        <f t="shared" ca="1" si="595"/>
        <v>-</v>
      </c>
      <c r="ACB133" s="545" t="str">
        <f t="shared" ca="1" si="595"/>
        <v>-</v>
      </c>
      <c r="ACC133" s="545" t="b">
        <f t="shared" ca="1" si="595"/>
        <v>1</v>
      </c>
      <c r="ACD133" s="545" t="str">
        <f t="shared" ca="1" si="595"/>
        <v>-</v>
      </c>
      <c r="ACE133" s="545" t="str">
        <f t="shared" ca="1" si="595"/>
        <v>-</v>
      </c>
      <c r="ACF133" s="545" t="str">
        <f t="shared" ca="1" si="596"/>
        <v>-</v>
      </c>
      <c r="ACG133" s="545" t="str">
        <f t="shared" ca="1" si="596"/>
        <v>-</v>
      </c>
      <c r="ACH133" s="545" t="str">
        <f t="shared" ca="1" si="596"/>
        <v>-</v>
      </c>
      <c r="ACI133" s="545" t="str">
        <f t="shared" ca="1" si="596"/>
        <v>-</v>
      </c>
      <c r="ACJ133" s="545" t="str">
        <f t="shared" ca="1" si="596"/>
        <v>-</v>
      </c>
      <c r="ACK133" s="545" t="str">
        <f t="shared" ca="1" si="596"/>
        <v>-</v>
      </c>
      <c r="ACL133" s="545" t="str">
        <f t="shared" ca="1" si="596"/>
        <v>-</v>
      </c>
      <c r="ACM133" s="545" t="str">
        <f t="shared" ca="1" si="596"/>
        <v>-</v>
      </c>
      <c r="ACN133" s="545" t="str">
        <f t="shared" ca="1" si="596"/>
        <v>-</v>
      </c>
      <c r="ACO133" s="545" t="str">
        <f t="shared" ca="1" si="596"/>
        <v>-</v>
      </c>
      <c r="ACP133" s="545" t="str">
        <f t="shared" ca="1" si="597"/>
        <v>-</v>
      </c>
      <c r="ACQ133" s="545" t="str">
        <f t="shared" ca="1" si="597"/>
        <v>-</v>
      </c>
      <c r="ACR133" s="545" t="str">
        <f t="shared" ca="1" si="597"/>
        <v>-</v>
      </c>
      <c r="ACS133" s="545" t="str">
        <f t="shared" ca="1" si="597"/>
        <v>-</v>
      </c>
      <c r="ACT133" s="545" t="str">
        <f t="shared" ca="1" si="597"/>
        <v>-</v>
      </c>
      <c r="ACU133" s="545" t="b">
        <f t="shared" ca="1" si="597"/>
        <v>1</v>
      </c>
      <c r="ACV133" s="545" t="str">
        <f t="shared" ca="1" si="597"/>
        <v>-</v>
      </c>
      <c r="ACW133" s="545" t="str">
        <f t="shared" ca="1" si="597"/>
        <v>-</v>
      </c>
      <c r="ACX133" s="545" t="str">
        <f t="shared" ca="1" si="597"/>
        <v>-</v>
      </c>
      <c r="ACY133" s="545" t="str">
        <f t="shared" ca="1" si="597"/>
        <v>-</v>
      </c>
      <c r="ACZ133" s="545" t="str">
        <f t="shared" ca="1" si="598"/>
        <v>-</v>
      </c>
      <c r="ADA133" s="545" t="str">
        <f t="shared" ca="1" si="598"/>
        <v>-</v>
      </c>
      <c r="ADB133" s="545" t="str">
        <f t="shared" ca="1" si="598"/>
        <v>-</v>
      </c>
      <c r="ADC133" s="545" t="str">
        <f t="shared" ca="1" si="598"/>
        <v>-</v>
      </c>
      <c r="ADD133" s="545" t="str">
        <f t="shared" ca="1" si="598"/>
        <v>-</v>
      </c>
      <c r="ADE133" s="545" t="str">
        <f t="shared" ca="1" si="598"/>
        <v>-</v>
      </c>
      <c r="ADF133" s="545" t="str">
        <f t="shared" ca="1" si="598"/>
        <v>-</v>
      </c>
      <c r="ADG133" s="545" t="str">
        <f t="shared" ca="1" si="598"/>
        <v>-</v>
      </c>
      <c r="ADH133" s="545" t="str">
        <f t="shared" ca="1" si="598"/>
        <v>-</v>
      </c>
      <c r="ADI133" s="545" t="str">
        <f t="shared" ca="1" si="598"/>
        <v>-</v>
      </c>
      <c r="ADJ133" s="545" t="str">
        <f t="shared" ca="1" si="599"/>
        <v>-</v>
      </c>
      <c r="ADK133" s="545" t="str">
        <f t="shared" ca="1" si="599"/>
        <v>-</v>
      </c>
      <c r="ADL133" s="545" t="str">
        <f t="shared" ca="1" si="599"/>
        <v>-</v>
      </c>
      <c r="ADM133" s="545" t="b">
        <f t="shared" ca="1" si="599"/>
        <v>1</v>
      </c>
      <c r="ADN133" s="545" t="str">
        <f t="shared" ca="1" si="599"/>
        <v>-</v>
      </c>
      <c r="ADO133" s="545" t="str">
        <f t="shared" ca="1" si="599"/>
        <v>-</v>
      </c>
      <c r="ADP133" s="545" t="str">
        <f t="shared" ca="1" si="599"/>
        <v>-</v>
      </c>
      <c r="ADQ133" s="545" t="str">
        <f t="shared" ca="1" si="599"/>
        <v>-</v>
      </c>
      <c r="ADR133" s="545" t="str">
        <f t="shared" ca="1" si="599"/>
        <v>-</v>
      </c>
      <c r="ADS133" s="545" t="str">
        <f t="shared" ca="1" si="599"/>
        <v>-</v>
      </c>
      <c r="ADT133" s="545" t="str">
        <f t="shared" ca="1" si="600"/>
        <v>-</v>
      </c>
      <c r="ADU133" s="545" t="str">
        <f t="shared" ca="1" si="600"/>
        <v>-</v>
      </c>
      <c r="ADV133" s="545" t="str">
        <f t="shared" ca="1" si="600"/>
        <v>-</v>
      </c>
      <c r="ADW133" s="545" t="str">
        <f t="shared" ca="1" si="600"/>
        <v>-</v>
      </c>
      <c r="ADX133" s="545" t="str">
        <f t="shared" ca="1" si="600"/>
        <v>-</v>
      </c>
      <c r="ADY133" s="545" t="str">
        <f t="shared" ca="1" si="600"/>
        <v>-</v>
      </c>
      <c r="ADZ133" s="545" t="str">
        <f t="shared" ca="1" si="600"/>
        <v>-</v>
      </c>
      <c r="AEA133" s="545" t="str">
        <f t="shared" ca="1" si="600"/>
        <v>-</v>
      </c>
      <c r="AEB133" s="545" t="str">
        <f t="shared" ca="1" si="600"/>
        <v>-</v>
      </c>
      <c r="AEC133" s="545" t="str">
        <f t="shared" ca="1" si="600"/>
        <v>-</v>
      </c>
      <c r="AED133" s="545" t="str">
        <f t="shared" ca="1" si="601"/>
        <v>-</v>
      </c>
      <c r="AEE133" s="545" t="b">
        <f t="shared" ca="1" si="601"/>
        <v>1</v>
      </c>
      <c r="AEF133" s="545" t="str">
        <f t="shared" ca="1" si="601"/>
        <v>-</v>
      </c>
      <c r="AEG133" s="545" t="str">
        <f t="shared" ca="1" si="601"/>
        <v>-</v>
      </c>
      <c r="AEH133" s="545" t="str">
        <f t="shared" ca="1" si="601"/>
        <v>-</v>
      </c>
      <c r="AEI133" s="545" t="str">
        <f t="shared" ca="1" si="601"/>
        <v>-</v>
      </c>
      <c r="AEJ133" s="545" t="str">
        <f t="shared" ca="1" si="601"/>
        <v>-</v>
      </c>
      <c r="AEK133" s="545" t="str">
        <f t="shared" ca="1" si="601"/>
        <v>-</v>
      </c>
      <c r="AEL133" s="545" t="str">
        <f t="shared" ca="1" si="601"/>
        <v>-</v>
      </c>
      <c r="AEM133" s="545" t="str">
        <f t="shared" ca="1" si="601"/>
        <v>-</v>
      </c>
      <c r="AEN133" s="545" t="str">
        <f t="shared" ca="1" si="602"/>
        <v>-</v>
      </c>
      <c r="AEO133" s="545" t="str">
        <f t="shared" ca="1" si="602"/>
        <v>-</v>
      </c>
      <c r="AEP133" s="545" t="str">
        <f t="shared" ca="1" si="602"/>
        <v>-</v>
      </c>
      <c r="AEQ133" s="545" t="str">
        <f t="shared" ca="1" si="602"/>
        <v>-</v>
      </c>
      <c r="AER133" s="545" t="str">
        <f t="shared" ca="1" si="602"/>
        <v>-</v>
      </c>
      <c r="AES133" s="545" t="str">
        <f t="shared" ca="1" si="602"/>
        <v>-</v>
      </c>
      <c r="AET133" s="545" t="str">
        <f t="shared" ca="1" si="602"/>
        <v>-</v>
      </c>
      <c r="AEU133" s="545" t="str">
        <f t="shared" ca="1" si="602"/>
        <v>-</v>
      </c>
      <c r="AEV133" s="545" t="str">
        <f t="shared" ca="1" si="602"/>
        <v>-</v>
      </c>
      <c r="AEW133" s="545" t="b">
        <f t="shared" ca="1" si="602"/>
        <v>1</v>
      </c>
      <c r="AEX133" s="535" cm="1">
        <f t="array" aca="1" ref="AEX133" ca="1">INDEX(AEX$13:AEX132,$B133+1,1)</f>
        <v>0</v>
      </c>
      <c r="AEY133" s="483">
        <v>0</v>
      </c>
    </row>
    <row r="134" spans="1:831" outlineLevel="2">
      <c r="A134" s="18">
        <f t="shared" si="221"/>
        <v>121</v>
      </c>
      <c r="B134" s="657">
        <f t="shared" ca="1" si="620"/>
        <v>119</v>
      </c>
      <c r="C134" s="458">
        <f t="shared" ca="1" si="488"/>
        <v>2200</v>
      </c>
      <c r="D134" s="119" t="str">
        <f t="shared" ca="1" si="489"/>
        <v>GSW</v>
      </c>
      <c r="E134" t="b">
        <v>1</v>
      </c>
      <c r="F134" t="b">
        <v>0</v>
      </c>
      <c r="G134" t="b">
        <f t="shared" si="490"/>
        <v>1</v>
      </c>
      <c r="H134" s="191">
        <f t="shared" ca="1" si="618"/>
        <v>10</v>
      </c>
      <c r="I134" s="535" cm="1">
        <f t="array" aca="1" ref="I134" ca="1">INDEX(I$13:I133,$B134+1,1)</f>
        <v>1</v>
      </c>
      <c r="J134" s="535" cm="1">
        <f t="array" aca="1" ref="J134" ca="1">INDEX(J$13:J133,$B134+1,1)</f>
        <v>0</v>
      </c>
      <c r="K134" s="535" cm="1">
        <f t="array" aca="1" ref="K134" ca="1">INDEX(K$13:K133,$B134+1,1)</f>
        <v>1</v>
      </c>
      <c r="L134" s="535" cm="1">
        <f t="array" aca="1" ref="L134" ca="1">INDEX(L$13:L133,$B134+1,1)</f>
        <v>2</v>
      </c>
      <c r="M134" s="535" cm="1">
        <f t="array" aca="1" ref="M134" ca="1">INDEX(M$13:M133,$B134+1,1)</f>
        <v>0</v>
      </c>
      <c r="N134" s="535" cm="1">
        <f t="array" aca="1" ref="N134" ca="1">INDEX(N$13:N133,$B134+1,1)</f>
        <v>3</v>
      </c>
      <c r="O134" s="535" cm="1">
        <f t="array" aca="1" ref="O134" ca="1">INDEX(O$13:O133,$B134+1,1)</f>
        <v>2</v>
      </c>
      <c r="P134" s="535" cm="1">
        <f t="array" aca="1" ref="P134" ca="1">INDEX(P$13:P133,$B134+1,1)</f>
        <v>0</v>
      </c>
      <c r="Q134" s="535" cm="1">
        <f t="array" aca="1" ref="Q134" ca="1">INDEX(Q$13:Q133,$B134+1,1)</f>
        <v>1</v>
      </c>
      <c r="R134" s="535" cm="1">
        <f t="array" aca="1" ref="R134" ca="1">INDEX(R$13:R133,$B134+1,1)</f>
        <v>1</v>
      </c>
      <c r="S134" s="535" cm="1">
        <f t="array" aca="1" ref="S134" ca="1">INDEX(S$13:S133,$B134+1,1)</f>
        <v>1</v>
      </c>
      <c r="T134" s="411">
        <f t="shared" ca="1" si="603"/>
        <v>2</v>
      </c>
      <c r="U134" s="411">
        <f t="shared" ca="1" si="603"/>
        <v>2</v>
      </c>
      <c r="V134" s="411">
        <f t="shared" ca="1" si="604"/>
        <v>2</v>
      </c>
      <c r="W134" s="777" t="b">
        <f t="shared" ca="1" si="605"/>
        <v>1</v>
      </c>
      <c r="X134" s="777" t="b">
        <f t="shared" ca="1" si="605"/>
        <v>1</v>
      </c>
      <c r="Y134" s="777" t="b">
        <f t="shared" ca="1" si="605"/>
        <v>1</v>
      </c>
      <c r="Z134" s="796" t="b" cm="1">
        <f t="array" aca="1" ref="Z134" ca="1">INDEX(Z$13:Z133,$B134+1,1)</f>
        <v>0</v>
      </c>
      <c r="AA134" s="411">
        <f t="shared" ca="1" si="606"/>
        <v>6</v>
      </c>
      <c r="AB134" s="411">
        <f t="shared" ca="1" si="607"/>
        <v>6</v>
      </c>
      <c r="AC134" s="535" cm="1">
        <f t="array" aca="1" ref="AC134" ca="1">INDEX(AC$13:AC133,$B134+1,1)</f>
        <v>6</v>
      </c>
      <c r="AD134" s="535" cm="1">
        <f t="array" aca="1" ref="AD134" ca="1">INDEX(AD$13:AD133,$B134+1,1)</f>
        <v>6</v>
      </c>
      <c r="AE134" s="535" cm="1">
        <f t="array" aca="1" ref="AE134" ca="1">INDEX(AE$13:AE133,$B134+1,1)</f>
        <v>0</v>
      </c>
      <c r="AF134" s="535" cm="1">
        <f t="array" aca="1" ref="AF134" ca="1">INDEX(AF$13:AF133,$B134+1,1)</f>
        <v>0</v>
      </c>
      <c r="AG134" s="535" cm="1">
        <f t="array" aca="1" ref="AG134" ca="1">INDEX(AG$13:AG133,$B134+1,1)</f>
        <v>0</v>
      </c>
      <c r="AH134" s="535" cm="1">
        <f t="array" aca="1" ref="AH134" ca="1">INDEX(AH$13:AH133,$B134+1,1)</f>
        <v>0</v>
      </c>
      <c r="AI134" s="87">
        <f t="shared" ca="1" si="608"/>
        <v>2</v>
      </c>
      <c r="AJ134" s="87">
        <f ca="1">INDEX(CHOOSE($N134,DataAutumn!i.AdultDrys,DataWinter!i.AdultDrys,DataSpring!i.AdultDrys),1,$T134)</f>
        <v>1</v>
      </c>
      <c r="AK134" s="535" cm="1">
        <f t="array" aca="1" ref="AK134" ca="1">INDEX(AK$13:AK133,$B134+1,1)</f>
        <v>2</v>
      </c>
      <c r="AL134" s="535" cm="1">
        <f t="array" aca="1" ref="AL134" ca="1">INDEX(AL$13:AL133,$B134+1,1)</f>
        <v>0</v>
      </c>
      <c r="AM134" s="535" cm="1">
        <f t="array" aca="1" ref="AM134" ca="1">INDEX(AM$13:AM133,$B134+1,1)</f>
        <v>2</v>
      </c>
      <c r="AN134" s="111"/>
      <c r="AO134" s="111"/>
      <c r="AP134" s="111"/>
      <c r="AQ134" s="111"/>
      <c r="AR134" s="111"/>
      <c r="AS134" s="111"/>
      <c r="AT134" s="111"/>
      <c r="AU134" s="111"/>
      <c r="AV134" s="111"/>
      <c r="AW134" s="111"/>
      <c r="AX134" s="111"/>
      <c r="AY134" s="111"/>
      <c r="AZ134" s="111"/>
      <c r="BA134" s="312" t="str">
        <f t="shared" ca="1" si="494"/>
        <v xml:space="preserve">FS_Opt_Tem 00010 SE GSW Past     MFM     TOLSpr Scan2 GFS RR+01% GP100% WP100% MP100% (PT_F33N11L11)      </v>
      </c>
      <c r="BB134" s="8" t="str">
        <f ca="1">IF(COUNTIF($BA$13:$BA134,$BA134)=1,"-","Dup")</f>
        <v>-</v>
      </c>
      <c r="BC134" s="18"/>
      <c r="BD134" s="535" t="b" cm="1">
        <f t="array" aca="1" ref="BD134" ca="1">INDEX(BD$13:BD133,$B134+1,1)</f>
        <v>0</v>
      </c>
      <c r="BE134" s="535" t="b" cm="1">
        <f t="array" aca="1" ref="BE134" ca="1">INDEX(BE$13:BE133,$B134+1,1)</f>
        <v>0</v>
      </c>
      <c r="BF134" s="535" t="b" cm="1">
        <f t="array" aca="1" ref="BF134" ca="1">INDEX(BF$13:BF133,$B134+1,1)</f>
        <v>0</v>
      </c>
      <c r="BG134" s="535" t="b" cm="1">
        <f t="array" aca="1" ref="BG134" ca="1">INDEX(BG$13:BG133,$B134+1,1)</f>
        <v>0</v>
      </c>
      <c r="BH134" s="535" t="b" cm="1">
        <f t="array" aca="1" ref="BH134" ca="1">INDEX(BH$13:BH133,$B134+1,1)</f>
        <v>0</v>
      </c>
      <c r="BI134" s="535" t="b" cm="1">
        <f t="array" aca="1" ref="BI134" ca="1">INDEX(BI$13:BI133,$B134+1,1)</f>
        <v>0</v>
      </c>
      <c r="BJ134" s="535" t="b" cm="1">
        <f t="array" aca="1" ref="BJ134" ca="1">INDEX(BJ$13:BJ133,$B134+1,1)</f>
        <v>0</v>
      </c>
      <c r="BK134" s="535" t="b" cm="1">
        <f t="array" aca="1" ref="BK134" ca="1">INDEX(BK$13:BK133,$B134+1,1)</f>
        <v>0</v>
      </c>
      <c r="BL134" s="535" t="b" cm="1">
        <f t="array" aca="1" ref="BL134" ca="1">INDEX(BL$13:BL133,$B134+1,1)</f>
        <v>0</v>
      </c>
      <c r="BM134" s="18"/>
      <c r="BN134" s="411" t="b">
        <f t="shared" ca="1" si="495"/>
        <v>1</v>
      </c>
      <c r="BO134" s="411" t="str">
        <f t="shared" ca="1" si="495"/>
        <v>-</v>
      </c>
      <c r="BP134" s="411" t="b">
        <f t="shared" ca="1" si="495"/>
        <v>0</v>
      </c>
      <c r="BQ134" s="411" t="str">
        <f t="shared" ca="1" si="495"/>
        <v>-</v>
      </c>
      <c r="BR134" s="411" t="str">
        <f t="shared" ca="1" si="495"/>
        <v>-</v>
      </c>
      <c r="BS134" s="411" t="str">
        <f t="shared" ca="1" si="495"/>
        <v>-</v>
      </c>
      <c r="BT134" s="411" t="str">
        <f t="shared" ca="1" si="495"/>
        <v>-</v>
      </c>
      <c r="BU134" s="411" t="str">
        <f t="shared" ca="1" si="495"/>
        <v>-</v>
      </c>
      <c r="BV134" s="411" t="str">
        <f t="shared" ca="1" si="495"/>
        <v>-</v>
      </c>
      <c r="BW134" s="411" t="str">
        <f t="shared" ca="1" si="495"/>
        <v>-</v>
      </c>
      <c r="BX134" s="411" t="str">
        <f t="shared" ca="1" si="495"/>
        <v>-</v>
      </c>
      <c r="BY134" s="411" t="str">
        <f t="shared" ca="1" si="495"/>
        <v>-</v>
      </c>
      <c r="BZ134" s="411" t="b">
        <f t="shared" ca="1" si="495"/>
        <v>0</v>
      </c>
      <c r="CA134" s="87">
        <f t="shared" ca="1" si="495"/>
        <v>0</v>
      </c>
      <c r="CB134" s="535" t="str" cm="1">
        <f t="array" aca="1" ref="CB134" ca="1">INDEX(CB$13:CB133,$B134+1,1)</f>
        <v>-</v>
      </c>
      <c r="CC134" s="535" t="str" cm="1">
        <f t="array" aca="1" ref="CC134" ca="1">INDEX(CC$13:CC133,$B134+1,1)</f>
        <v>-</v>
      </c>
      <c r="CD134" s="535" t="str" cm="1">
        <f t="array" aca="1" ref="CD134" ca="1">INDEX(CD$13:CD133,$B134+1,1)</f>
        <v>-</v>
      </c>
      <c r="CE134" s="535" t="b" cm="1">
        <f t="array" aca="1" ref="CE134" ca="1">INDEX(CE$13:CE133,$B134+1,1)</f>
        <v>1</v>
      </c>
      <c r="CF134" s="18"/>
      <c r="CG134" s="535" t="str" cm="1">
        <f t="array" aca="1" ref="CG134" ca="1">INDEX(CG$13:CG133,$B134+1,1)</f>
        <v>-</v>
      </c>
      <c r="CH134" s="411" t="str">
        <f t="shared" ca="1" si="496"/>
        <v>-</v>
      </c>
      <c r="CI134" s="411">
        <f t="shared" ca="1" si="497"/>
        <v>1</v>
      </c>
      <c r="CJ134" s="411">
        <f t="shared" ca="1" si="497"/>
        <v>1</v>
      </c>
      <c r="CK134" s="535" t="str" cm="1">
        <f t="array" aca="1" ref="CK134" ca="1">INDEX(CK$13:CK133,$B134+1,1)</f>
        <v>-</v>
      </c>
      <c r="CL134" s="535" t="str" cm="1">
        <f t="array" aca="1" ref="CL134" ca="1">INDEX(CL$13:CL133,$B134+1,1)</f>
        <v>-</v>
      </c>
      <c r="CM134" s="535" t="str" cm="1">
        <f t="array" aca="1" ref="CM134" ca="1">INDEX(CM$13:CM133,$B134+1,1)</f>
        <v>-</v>
      </c>
      <c r="CN134" s="411" t="str">
        <f t="shared" ca="1" si="498"/>
        <v>-</v>
      </c>
      <c r="CO134" s="411">
        <f t="shared" ca="1" si="499"/>
        <v>1</v>
      </c>
      <c r="CP134" s="411">
        <f t="shared" ca="1" si="499"/>
        <v>1</v>
      </c>
      <c r="CQ134" s="535" t="str" cm="1">
        <f t="array" aca="1" ref="CQ134" ca="1">INDEX(CQ$13:CQ133,$B134+1,1)</f>
        <v>-</v>
      </c>
      <c r="CR134" s="411" t="str">
        <f t="shared" ca="1" si="500"/>
        <v>-</v>
      </c>
      <c r="CS134" s="411">
        <f t="shared" ca="1" si="501"/>
        <v>1</v>
      </c>
      <c r="CT134" s="535" t="str" cm="1">
        <f t="array" aca="1" ref="CT134" ca="1">INDEX(CT$13:CT133,$B134+1,1)</f>
        <v>-</v>
      </c>
      <c r="CU134" s="535" t="str" cm="1">
        <f t="array" aca="1" ref="CU134" ca="1">INDEX(CU$13:CU133,$B134+1,1)</f>
        <v>-</v>
      </c>
      <c r="CV134" s="411">
        <f t="shared" ca="1" si="502"/>
        <v>1</v>
      </c>
      <c r="CW134" s="535" t="str" cm="1">
        <f t="array" aca="1" ref="CW134" ca="1">INDEX(CW$13:CW133,$B134+1,1)</f>
        <v>-</v>
      </c>
      <c r="CX134" s="411" t="str">
        <f t="shared" ca="1" si="503"/>
        <v>-</v>
      </c>
      <c r="CY134" s="411">
        <f t="shared" ca="1" si="504"/>
        <v>1</v>
      </c>
      <c r="CZ134" s="411">
        <f t="shared" ca="1" si="504"/>
        <v>1</v>
      </c>
      <c r="DA134" s="535" cm="1">
        <f t="array" aca="1" ref="DA134" ca="1">INDEX(DA$13:DA133,$B134+1,1)</f>
        <v>720</v>
      </c>
      <c r="DB134" s="535" cm="1">
        <f t="array" aca="1" ref="DB134" ca="1">INDEX(DB$13:DB133,$B134+1,1)</f>
        <v>720</v>
      </c>
      <c r="DC134" s="18"/>
      <c r="DD134" s="535" t="str" cm="1">
        <f t="array" aca="1" ref="DD134" ca="1">INDEX(DD$13:DD133,$B134+1,1)</f>
        <v>-</v>
      </c>
      <c r="DE134" s="535" t="str" cm="1">
        <f t="array" aca="1" ref="DE134" ca="1">INDEX(DE$13:DE133,$B134+1,1)</f>
        <v>-</v>
      </c>
      <c r="DF134" s="535" t="str" cm="1">
        <f t="array" aca="1" ref="DF134" ca="1">INDEX(DF$13:DF133,$B134+1,1)</f>
        <v>-</v>
      </c>
      <c r="DG134" s="535" t="str" cm="1">
        <f t="array" aca="1" ref="DG134" ca="1">INDEX(DG$13:DG133,$B134+1,1)</f>
        <v>-</v>
      </c>
      <c r="DH134" s="804" cm="1">
        <f t="array" aca="1" ref="DH134" ca="1">VALUE(IFERROR(VALUE($K134),0) &amp; _xlfn.SWITCH($CD134,"-",4,$CD134) &amp; $L134 &amp; $T134 &amp; "00" &amp; $N134 &amp; $AK134 &amp; $R134 &amp; _xlfn.SWITCH($AM134,3,1,$AM134) &amp; _xlfn.SWITCH($M134,4,0,$M134) &amp; _xlfn.SWITCH($AD134,6,1,$AD134))</f>
        <v>142200321201</v>
      </c>
      <c r="DI134" s="535" cm="1">
        <f t="array" aca="1" ref="DI134" ca="1">INDEX(DI$13:DI133,$B134+1,1)</f>
        <v>1</v>
      </c>
      <c r="DJ134" s="535" cm="1">
        <f t="array" aca="1" ref="DJ134" ca="1">INDEX(DJ$13:DJ133,$B134+1,1)</f>
        <v>1</v>
      </c>
      <c r="DK134" s="411">
        <f t="shared" ca="1" si="505"/>
        <v>1</v>
      </c>
      <c r="DL134" s="411">
        <f t="shared" ca="1" si="505"/>
        <v>60</v>
      </c>
      <c r="DM134" s="411" t="str">
        <f t="shared" ca="1" si="505"/>
        <v>-</v>
      </c>
      <c r="DN134" s="411" t="str">
        <f t="shared" ca="1" si="505"/>
        <v>-</v>
      </c>
      <c r="DO134" s="411" t="str">
        <f t="shared" ca="1" si="505"/>
        <v>-</v>
      </c>
      <c r="DP134" s="411" t="str">
        <f t="shared" ca="1" si="505"/>
        <v>-</v>
      </c>
      <c r="DQ134" s="411" t="b">
        <f t="shared" ca="1" si="506"/>
        <v>0</v>
      </c>
      <c r="DR134" s="411" t="str">
        <f t="shared" ca="1" si="507"/>
        <v>-</v>
      </c>
      <c r="DS134" s="411" t="str">
        <f t="shared" ca="1" si="507"/>
        <v>-</v>
      </c>
      <c r="DT134" s="411" t="str">
        <f t="shared" ca="1" si="507"/>
        <v>-</v>
      </c>
      <c r="DU134" s="411" t="str">
        <f t="shared" ca="1" si="507"/>
        <v>-</v>
      </c>
      <c r="DV134" s="411">
        <f t="shared" ca="1" si="507"/>
        <v>500</v>
      </c>
      <c r="DW134" s="411">
        <f t="shared" ca="1" si="507"/>
        <v>500</v>
      </c>
      <c r="DX134" s="411" t="str">
        <f t="shared" ca="1" si="507"/>
        <v>-</v>
      </c>
      <c r="DY134" s="411" t="str">
        <f t="shared" ca="1" si="507"/>
        <v>-</v>
      </c>
      <c r="DZ134" s="411" t="str">
        <f t="shared" ca="1" si="507"/>
        <v>-</v>
      </c>
      <c r="EA134" s="411" t="str">
        <f t="shared" ca="1" si="507"/>
        <v>-</v>
      </c>
      <c r="EB134" s="411" t="str">
        <f t="shared" ca="1" si="507"/>
        <v>-</v>
      </c>
      <c r="EC134" s="535" cm="1">
        <f t="array" aca="1" ref="EC134" ca="1">INDEX(EC$13:EC133,$B134+1,1)</f>
        <v>0</v>
      </c>
      <c r="ED134" s="535" cm="1">
        <f t="array" aca="1" ref="ED134" ca="1">INDEX(ED$13:ED133,$B134+1,1)</f>
        <v>999999</v>
      </c>
      <c r="EE134" s="535" cm="1">
        <f t="array" aca="1" ref="EE134" ca="1">INDEX(EE$13:EE133,$B134+1,1)</f>
        <v>999999</v>
      </c>
      <c r="EF134" s="535" cm="1">
        <f t="array" aca="1" ref="EF134" ca="1">INDEX(EF$13:EF133,$B134+1,1)</f>
        <v>999999</v>
      </c>
      <c r="EG134" s="535" cm="1">
        <f t="array" aca="1" ref="EG134" ca="1">INDEX(EG$13:EG133,$B134+1,1)</f>
        <v>999999</v>
      </c>
      <c r="EH134" s="535" cm="1">
        <f t="array" aca="1" ref="EH134" ca="1">INDEX(EH$13:EH133,$B134+1,1)</f>
        <v>999999</v>
      </c>
      <c r="EI134" s="535" cm="1">
        <f t="array" aca="1" ref="EI134" ca="1">INDEX(EI$13:EI133,$B134+1,1)</f>
        <v>999999</v>
      </c>
      <c r="EJ134" s="535" cm="1">
        <f t="array" aca="1" ref="EJ134" ca="1">INDEX(EJ$13:EJ133,$B134+1,1)</f>
        <v>999999</v>
      </c>
      <c r="EK134" s="535" cm="1">
        <f t="array" aca="1" ref="EK134" ca="1">INDEX(EK$13:EK133,$B134+1,1)</f>
        <v>999999</v>
      </c>
      <c r="EL134" s="535" cm="1">
        <f t="array" aca="1" ref="EL134" ca="1">INDEX(EL$13:EL133,$B134+1,1)</f>
        <v>999999</v>
      </c>
      <c r="EM134" s="535" cm="1">
        <f t="array" aca="1" ref="EM134" ca="1">INDEX(EM$13:EM133,$B134+1,1)</f>
        <v>999999</v>
      </c>
      <c r="EN134" s="535" cm="1">
        <f t="array" aca="1" ref="EN134" ca="1">INDEX(EN$13:EN133,$B134+1,1)</f>
        <v>999999</v>
      </c>
      <c r="EO134" s="535" cm="1">
        <f t="array" aca="1" ref="EO134" ca="1">INDEX(EO$13:EO133,$B134+1,1)</f>
        <v>999999</v>
      </c>
      <c r="EP134" s="782">
        <f t="shared" ca="1" si="508"/>
        <v>0</v>
      </c>
      <c r="EQ134" s="782">
        <f t="shared" ca="1" si="508"/>
        <v>0</v>
      </c>
      <c r="ER134" s="782">
        <f t="shared" ca="1" si="508"/>
        <v>999999</v>
      </c>
      <c r="ES134" s="800" t="str">
        <f t="shared" ca="1" si="609"/>
        <v>-</v>
      </c>
      <c r="ET134" s="800" t="str">
        <f t="shared" ca="1" si="509"/>
        <v>-</v>
      </c>
      <c r="EU134" s="801" t="str">
        <f t="shared" ca="1" si="510"/>
        <v>-</v>
      </c>
      <c r="EV134" s="802" t="str">
        <f t="shared" ca="1" si="610"/>
        <v>-</v>
      </c>
      <c r="EW134" s="781">
        <f t="shared" ca="1" si="511"/>
        <v>999999</v>
      </c>
      <c r="EX134" s="779">
        <f t="shared" ca="1" si="611"/>
        <v>999999</v>
      </c>
      <c r="EY134" s="780">
        <f t="shared" ca="1" si="612"/>
        <v>999999</v>
      </c>
      <c r="EZ134" s="545" cm="1">
        <f t="array" aca="1" ref="EZ134" ca="1">INDEX(i.ELMated,$AB134+1,1)</f>
        <v>0</v>
      </c>
      <c r="FA134" s="630" cm="1">
        <f t="array" aca="1" ref="FA134" ca="1">INDEX(i.ELMatedEst,$AA134+1,$T134)</f>
        <v>0</v>
      </c>
      <c r="FB134" s="535" t="str" cm="1">
        <f t="array" aca="1" ref="FB134" ca="1">INDEX(FB$13:FB133,$B134+1,1)</f>
        <v>-</v>
      </c>
      <c r="FC134" s="535" t="str" cm="1">
        <f t="array" aca="1" ref="FC134" ca="1">INDEX(FC$13:FC133,$B134+1,1)</f>
        <v>-</v>
      </c>
      <c r="FD134" s="664">
        <f t="shared" ca="1" si="512"/>
        <v>0</v>
      </c>
      <c r="FE134" s="666">
        <f t="shared" ca="1" si="513"/>
        <v>5.0000000000000001E-3</v>
      </c>
      <c r="FF134" s="191">
        <f t="shared" ca="1" si="613"/>
        <v>0.95</v>
      </c>
      <c r="FG134" s="667">
        <f t="shared" ca="1" si="514"/>
        <v>0.12</v>
      </c>
      <c r="FH134" s="667">
        <f ca="1">INDEX(CHOOSE($N134,DataAutumn!i.EL_PropnSold,DataWinter!i.EL_PropnSold,DataSpring!i.EL_PropnSold),$AI134,$T134)*INDEX(i.ELMatedEst,$AB134+1,$T134)*i.dAdultRR_ELPropSold
+INDEX(i.dryman,($AJ134-1)*4+$AI134,FH$7)</f>
        <v>0</v>
      </c>
      <c r="FI134" s="667">
        <f ca="1">INDEX(CHOOSE($N134,DataAutumn!i.EL_PropnSold,DataWinter!i.EL_PropnSold,DataSpring!i.EL_PropnSold),$AI134,$T134)*INDEX(i.ELMatedEst,$AB134+1,$T134)*i.dAdultRR_ELPropSold
+INDEX(i.dryman,($AJ134-1)*4+$AI134,FI$7)</f>
        <v>3.125E-2</v>
      </c>
      <c r="FJ134" s="667">
        <f ca="1">INDEX(CHOOSE($N134,DataAutumn!i.EL_PropnSold,DataWinter!i.EL_PropnSold,DataSpring!i.EL_PropnSold),$AI134,$T134)*INDEX(i.ELMatedEst,$AB134+1,$T134)*i.dAdultRR_ELPropSold
+INDEX(i.dryman,($AJ134-1)*4+$AI134,FJ$7)</f>
        <v>3.125E-2</v>
      </c>
      <c r="FK134" s="667">
        <f ca="1">INDEX(CHOOSE($N134,DataAutumn!i.EL_PropnSold,DataWinter!i.EL_PropnSold,DataSpring!i.EL_PropnSold),$AI134,$T134)*INDEX(i.ELMatedEst,$AB134+1,$T134)*i.dAdultRR_ELPropSold
+INDEX(i.dryman,($AJ134-1)*4+$AI134,FK$7)</f>
        <v>3.125E-2</v>
      </c>
      <c r="FL134" s="668">
        <f ca="1">INDEX(CHOOSE($N134,DataAutumn!i.EL_PropnSold,DataWinter!i.EL_PropnSold,DataSpring!i.EL_PropnSold),$AI134,$T134)*INDEX(i.ELMatedEst,$AB134+1,$T134)*i.dAdultLSurv_ELPropSold</f>
        <v>0</v>
      </c>
      <c r="FM134" s="666" t="b">
        <f t="shared" ca="1" si="515"/>
        <v>0</v>
      </c>
      <c r="FN134" s="666" t="b">
        <f t="shared" ca="1" si="515"/>
        <v>0</v>
      </c>
      <c r="FO134" s="716" t="b">
        <f t="shared" ca="1" si="516"/>
        <v>1</v>
      </c>
      <c r="FP134" s="666" t="b">
        <f t="shared" ca="1" si="515"/>
        <v>0</v>
      </c>
      <c r="FQ134" s="668">
        <f t="shared" ca="1" si="517"/>
        <v>1</v>
      </c>
      <c r="FR134" s="669">
        <f t="shared" ca="1" si="518"/>
        <v>0</v>
      </c>
      <c r="FS134" s="670" t="b">
        <f t="shared" ca="1" si="519"/>
        <v>0</v>
      </c>
      <c r="FT134" s="665" t="b">
        <f t="shared" ca="1" si="520"/>
        <v>0</v>
      </c>
      <c r="FU134" s="411" t="b">
        <f t="shared" ca="1" si="520"/>
        <v>0</v>
      </c>
      <c r="FV134" s="411" t="b">
        <f t="shared" ca="1" si="520"/>
        <v>1</v>
      </c>
      <c r="FW134" s="87">
        <f t="shared" ca="1" si="521"/>
        <v>2</v>
      </c>
      <c r="FX134" s="87">
        <f t="shared" ca="1" si="521"/>
        <v>2</v>
      </c>
      <c r="FY134" s="411">
        <f t="shared" ca="1" si="522"/>
        <v>1</v>
      </c>
      <c r="FZ134" s="411">
        <f t="shared" ca="1" si="523"/>
        <v>1</v>
      </c>
      <c r="GA134" s="411">
        <f t="shared" ca="1" si="523"/>
        <v>1</v>
      </c>
      <c r="GB134" s="411">
        <f t="shared" ca="1" si="524"/>
        <v>1</v>
      </c>
      <c r="GC134" s="411">
        <f t="shared" ref="GC134:GG147" ca="1" si="629">INDEX(IF($T134&lt;4,i.ProdnCal_Mer,i.ProdnCal_Mat),$N134,($L134-1)*10+GC$6)</f>
        <v>0.35</v>
      </c>
      <c r="GD134" s="411" t="b">
        <f t="shared" ca="1" si="629"/>
        <v>1</v>
      </c>
      <c r="GE134" s="411" t="b">
        <f t="shared" ca="1" si="629"/>
        <v>0</v>
      </c>
      <c r="GF134" s="411" t="b">
        <f t="shared" ca="1" si="629"/>
        <v>0</v>
      </c>
      <c r="GG134" s="411" t="b">
        <f t="shared" ca="1" si="629"/>
        <v>0</v>
      </c>
      <c r="GH134" s="87">
        <f t="shared" ca="1" si="526"/>
        <v>1</v>
      </c>
      <c r="GI134" s="87">
        <f t="shared" ca="1" si="526"/>
        <v>1</v>
      </c>
      <c r="GJ134" s="87">
        <f t="shared" ca="1" si="526"/>
        <v>1</v>
      </c>
      <c r="GK134" s="87">
        <f t="shared" ca="1" si="526"/>
        <v>1</v>
      </c>
      <c r="GL134" s="87">
        <f t="shared" ca="1" si="526"/>
        <v>1</v>
      </c>
      <c r="GM134" s="87">
        <f t="shared" ca="1" si="526"/>
        <v>1</v>
      </c>
      <c r="GN134" s="87">
        <f t="shared" ca="1" si="526"/>
        <v>1</v>
      </c>
      <c r="GO134" s="87">
        <f t="shared" ca="1" si="526"/>
        <v>1</v>
      </c>
      <c r="GP134" s="535" cm="1">
        <f t="array" aca="1" ref="GP134" ca="1">INDEX(GP$13:GP133,$B134+1,1)</f>
        <v>0</v>
      </c>
      <c r="GQ134" s="535" cm="1">
        <f t="array" aca="1" ref="GQ134" ca="1">INDEX(GQ$13:GQ133,$B134+1,1)</f>
        <v>0</v>
      </c>
      <c r="GR134" s="535" cm="1">
        <f t="array" aca="1" ref="GR134" ca="1">INDEX(GR$13:GR133,$B134+1,1)</f>
        <v>0</v>
      </c>
      <c r="GS134" s="535" cm="1">
        <f t="array" aca="1" ref="GS134" ca="1">INDEX(GS$13:GS133,$B134+1,1)</f>
        <v>0</v>
      </c>
      <c r="GT134" s="411" cm="1">
        <f t="array" aca="1" ref="GT134" ca="1">INDEX(i.dse_type,1,$L134)</f>
        <v>0</v>
      </c>
      <c r="GU134" s="535" t="str" cm="1">
        <f t="array" aca="1" ref="GU134" ca="1">INDEX(GU$13:GU133,$B134+1,1)</f>
        <v>-</v>
      </c>
      <c r="GV134" s="535" t="str" cm="1">
        <f t="array" aca="1" ref="GV134" ca="1">INDEX(GV$13:GV133,$B134+1,1)</f>
        <v>-</v>
      </c>
      <c r="GW134" s="535" t="str" cm="1">
        <f t="array" aca="1" ref="GW134" ca="1">INDEX(GW$13:GW133,$B134+1,1)</f>
        <v>-</v>
      </c>
      <c r="GX134" s="18"/>
      <c r="GY134" s="535" t="str" cm="1">
        <f t="array" aca="1" ref="GY134" ca="1">INDEX(GY$13:GY133,$B134+1,1)</f>
        <v>-</v>
      </c>
      <c r="GZ134" s="535" t="str" cm="1">
        <f t="array" aca="1" ref="GZ134" ca="1">INDEX(GZ$13:GZ133,$B134+1,1)</f>
        <v>-</v>
      </c>
      <c r="HA134" s="535" t="str" cm="1">
        <f t="array" aca="1" ref="HA134" ca="1">INDEX(HA$13:HA133,$B134+1,1)</f>
        <v>-</v>
      </c>
      <c r="HB134" s="411" t="str">
        <f t="shared" si="527"/>
        <v>-</v>
      </c>
      <c r="HC134" s="535" t="str" cm="1">
        <f t="array" aca="1" ref="HC134" ca="1">INDEX(HC$13:HC133,$B134+1,1)</f>
        <v>-</v>
      </c>
      <c r="HD134" s="535" cm="1">
        <f t="array" aca="1" ref="HD134" ca="1">INDEX(HD$13:HD133,$B134+1,1)</f>
        <v>1</v>
      </c>
      <c r="HE134" s="535" cm="1">
        <f t="array" aca="1" ref="HE134" ca="1">INDEX(HE$13:HE133,$B134+1,1)</f>
        <v>1</v>
      </c>
      <c r="HF134" s="535" t="str" cm="1">
        <f t="array" aca="1" ref="HF134" ca="1">INDEX(HF$13:HF133,$B134+1,1)</f>
        <v>-</v>
      </c>
      <c r="HG134" s="535" t="str" cm="1">
        <f t="array" aca="1" ref="HG134" ca="1">INDEX(HG$13:HG133,$B134+1,1)</f>
        <v>-</v>
      </c>
      <c r="HH134" s="535" t="str" cm="1">
        <f t="array" aca="1" ref="HH134" ca="1">INDEX(HH$13:HH133,$B134+1,1)</f>
        <v>-</v>
      </c>
      <c r="HI134" s="535" t="str" cm="1">
        <f t="array" aca="1" ref="HI134" ca="1">INDEX(HI$13:HI133,$B134+1,1)</f>
        <v>-</v>
      </c>
      <c r="HJ134" s="535" t="str" cm="1">
        <f t="array" aca="1" ref="HJ134" ca="1">INDEX(HJ$13:HJ133,$B134+1,1)</f>
        <v>-</v>
      </c>
      <c r="HK134" s="535" t="str" cm="1">
        <f t="array" aca="1" ref="HK134" ca="1">INDEX(HK$13:HK133,$B134+1,1)</f>
        <v>-</v>
      </c>
      <c r="HL134" s="535" t="str" cm="1">
        <f t="array" aca="1" ref="HL134" ca="1">INDEX(HL$13:HL133,$B134+1,1)</f>
        <v>-</v>
      </c>
      <c r="HM134" s="535" t="str" cm="1">
        <f t="array" aca="1" ref="HM134" ca="1">INDEX(HM$13:HM133,$B134+1,1)</f>
        <v>-</v>
      </c>
      <c r="HN134" s="535" t="str" cm="1">
        <f t="array" aca="1" ref="HN134" ca="1">INDEX(HN$13:HN133,$B134+1,1)</f>
        <v>-</v>
      </c>
      <c r="HO134" s="535" t="str" cm="1">
        <f t="array" aca="1" ref="HO134" ca="1">INDEX(HO$13:HO133,$B134+1,1)</f>
        <v>-</v>
      </c>
      <c r="HP134" s="535" t="str" cm="1">
        <f t="array" aca="1" ref="HP134" ca="1">INDEX(HP$13:HP133,$B134+1,1)</f>
        <v>-</v>
      </c>
      <c r="HQ134" s="535" t="str" cm="1">
        <f t="array" aca="1" ref="HQ134" ca="1">INDEX(HQ$13:HQ133,$B134+1,1)</f>
        <v>-</v>
      </c>
      <c r="HR134" s="535" t="str" cm="1">
        <f t="array" aca="1" ref="HR134" ca="1">INDEX(HR$13:HR133,$B134+1,1)</f>
        <v>-</v>
      </c>
      <c r="HS134" s="535" t="str" cm="1">
        <f t="array" aca="1" ref="HS134" ca="1">INDEX(HS$13:HS133,$B134+1,1)</f>
        <v>-</v>
      </c>
      <c r="HT134" s="535" t="str" cm="1">
        <f t="array" aca="1" ref="HT134" ca="1">INDEX(HT$13:HT133,$B134+1,1)</f>
        <v>-</v>
      </c>
      <c r="HU134" s="535" t="str" cm="1">
        <f t="array" aca="1" ref="HU134" ca="1">INDEX(HU$13:HU133,$B134+1,1)</f>
        <v>-</v>
      </c>
      <c r="HV134" s="535" t="str" cm="1">
        <f t="array" aca="1" ref="HV134" ca="1">INDEX(HV$13:HV133,$B134+1,1)</f>
        <v>-</v>
      </c>
      <c r="HW134" s="535" t="str" cm="1">
        <f t="array" aca="1" ref="HW134" ca="1">INDEX(HW$13:HW133,$B134+1,1)</f>
        <v>-</v>
      </c>
      <c r="HX134" s="535" t="str" cm="1">
        <f t="array" aca="1" ref="HX134" ca="1">INDEX(HX$13:HX133,$B134+1,1)</f>
        <v>-</v>
      </c>
      <c r="HY134" s="535" t="str" cm="1">
        <f t="array" aca="1" ref="HY134" ca="1">INDEX(HY$13:HY133,$B134+1,1)</f>
        <v>-</v>
      </c>
      <c r="HZ134" s="535" t="str" cm="1">
        <f t="array" aca="1" ref="HZ134" ca="1">INDEX(HZ$13:HZ133,$B134+1,1)</f>
        <v>-</v>
      </c>
      <c r="IA134" s="411">
        <f t="shared" si="528"/>
        <v>0</v>
      </c>
      <c r="IB134" s="535" t="str" cm="1">
        <f t="array" aca="1" ref="IB134" ca="1">INDEX(IB$13:IB133,$B134+1,1)</f>
        <v>-</v>
      </c>
      <c r="IC134" s="535" cm="1">
        <f t="array" aca="1" ref="IC134" ca="1">INDEX(IC$13:IC133,$B134+1,1)</f>
        <v>1</v>
      </c>
      <c r="ID134" s="535" cm="1">
        <f t="array" aca="1" ref="ID134" ca="1">INDEX(ID$13:ID133,$B134+1,1)</f>
        <v>0</v>
      </c>
      <c r="IE134" s="411">
        <f t="shared" si="529"/>
        <v>0</v>
      </c>
      <c r="IF134" s="535" cm="1">
        <f t="array" aca="1" ref="IF134" ca="1">INDEX(IF$13:IF133,$B134+1,1)</f>
        <v>0</v>
      </c>
      <c r="IG134" s="411">
        <f t="shared" ref="IG134:IL147" si="630">IF(OR(OR($AN134="",$AN134="-"),$AN134&lt;&gt;IG$6),IG$13,INDEX(i.MLP_PvP,$AP134+IF($T134&lt;&gt;4,0,9),IG$7))</f>
        <v>0</v>
      </c>
      <c r="IH134" s="411">
        <f t="shared" si="630"/>
        <v>0</v>
      </c>
      <c r="II134" s="411">
        <f t="shared" si="630"/>
        <v>0</v>
      </c>
      <c r="IJ134" s="411">
        <f t="shared" si="630"/>
        <v>0</v>
      </c>
      <c r="IK134" s="411">
        <f t="shared" si="630"/>
        <v>1</v>
      </c>
      <c r="IL134" s="411">
        <f t="shared" si="630"/>
        <v>0</v>
      </c>
      <c r="IM134" s="535" cm="1">
        <f t="array" aca="1" ref="IM134" ca="1">INDEX(IM$13:IM133,$B134+1,1)</f>
        <v>0</v>
      </c>
      <c r="IN134" s="535" cm="1">
        <f t="array" aca="1" ref="IN134" ca="1">INDEX(IN$13:IN133,$B134+1,1)</f>
        <v>0</v>
      </c>
      <c r="IO134" s="535" cm="1">
        <f t="array" aca="1" ref="IO134" ca="1">INDEX(IO$13:IO133,$B134+1,1)</f>
        <v>0</v>
      </c>
      <c r="IP134" s="535" cm="1">
        <f t="array" aca="1" ref="IP134" ca="1">INDEX(IP$13:IP133,$B134+1,1)</f>
        <v>0</v>
      </c>
      <c r="IQ134" s="18"/>
      <c r="IR134" s="535" t="str" cm="1">
        <f t="array" aca="1" ref="IR134" ca="1">INDEX(IR$13:IR133,$B134+1,1)</f>
        <v>-</v>
      </c>
      <c r="IS134" s="535" t="str" cm="1">
        <f t="array" aca="1" ref="IS134" ca="1">INDEX(IS$13:IS133,$B134+1,1)</f>
        <v>-</v>
      </c>
      <c r="IT134" s="535" t="str" cm="1">
        <f t="array" aca="1" ref="IT134" ca="1">INDEX(IT$13:IT133,$B134+1,1)</f>
        <v>-</v>
      </c>
      <c r="IU134" s="535" t="str" cm="1">
        <f t="array" aca="1" ref="IU134" ca="1">INDEX(IU$13:IU133,$B134+1,1)</f>
        <v>-</v>
      </c>
      <c r="IV134" s="535" t="str" cm="1">
        <f t="array" aca="1" ref="IV134" ca="1">INDEX(IV$13:IV133,$B134+1,1)</f>
        <v>-</v>
      </c>
      <c r="IW134" s="535" t="str" cm="1">
        <f t="array" aca="1" ref="IW134" ca="1">INDEX(IW$13:IW133,$B134+1,1)</f>
        <v>-</v>
      </c>
      <c r="IX134" s="535" t="str" cm="1">
        <f t="array" aca="1" ref="IX134" ca="1">INDEX(IX$13:IX133,$B134+1,1)</f>
        <v>-</v>
      </c>
      <c r="IY134" s="535" t="str" cm="1">
        <f t="array" aca="1" ref="IY134" ca="1">INDEX(IY$13:IY133,$B134+1,1)</f>
        <v>-</v>
      </c>
      <c r="IZ134" s="535" t="str" cm="1">
        <f t="array" aca="1" ref="IZ134" ca="1">INDEX(IZ$13:IZ133,$B134+1,1)</f>
        <v>-</v>
      </c>
      <c r="JA134" s="535" t="str" cm="1">
        <f t="array" aca="1" ref="JA134" ca="1">INDEX(JA$13:JA133,$B134+1,1)</f>
        <v>-</v>
      </c>
      <c r="JB134" s="535" t="str" cm="1">
        <f t="array" aca="1" ref="JB134" ca="1">INDEX(JB$13:JB133,$B134+1,1)</f>
        <v>-</v>
      </c>
      <c r="JC134" s="535" t="str" cm="1">
        <f t="array" aca="1" ref="JC134" ca="1">INDEX(JC$13:JC133,$B134+1,1)</f>
        <v>-</v>
      </c>
      <c r="JD134" s="535" t="str" cm="1">
        <f t="array" aca="1" ref="JD134" ca="1">INDEX(JD$13:JD133,$B134+1,1)</f>
        <v>-</v>
      </c>
      <c r="JE134" s="535" t="str" cm="1">
        <f t="array" aca="1" ref="JE134" ca="1">INDEX(JE$13:JE133,$B134+1,1)</f>
        <v>-</v>
      </c>
      <c r="JF134" s="535" t="str" cm="1">
        <f t="array" aca="1" ref="JF134" ca="1">INDEX(JF$13:JF133,$B134+1,1)</f>
        <v>-</v>
      </c>
      <c r="JG134" s="535" t="str" cm="1">
        <f t="array" aca="1" ref="JG134" ca="1">INDEX(JG$13:JG133,$B134+1,1)</f>
        <v>-</v>
      </c>
      <c r="JH134" s="535" cm="1">
        <f t="array" aca="1" ref="JH134" ca="1">INDEX(JH$13:JH133,$B134+1,1)</f>
        <v>0</v>
      </c>
      <c r="JI134" s="535" cm="1">
        <f t="array" aca="1" ref="JI134" ca="1">INDEX(JI$13:JI133,$B134+1,1)</f>
        <v>0</v>
      </c>
      <c r="JJ134" s="545" cm="1">
        <f t="array" aca="1" ref="JJ134" ca="1">IF(AND($N134=JJ$10,$AS134&lt;&gt;0),INDEX(i.LTWFeedLevels,$AS134,12),0)</f>
        <v>0</v>
      </c>
      <c r="JK134" s="630" cm="1">
        <f t="array" aca="1" ref="JK134" ca="1">IF(AND($N134=JK$10,$AT134&lt;&gt;0),INDEX(i.LTWFeedLevels,$AT134,12),0)</f>
        <v>0</v>
      </c>
      <c r="JL134" s="457">
        <f t="shared" ca="1" si="614"/>
        <v>0</v>
      </c>
      <c r="JM134" s="457">
        <f t="shared" ca="1" si="531"/>
        <v>0</v>
      </c>
      <c r="JN134" s="457">
        <f t="shared" ca="1" si="532"/>
        <v>0</v>
      </c>
      <c r="JO134" s="545" cm="1">
        <f t="array" aca="1" ref="JO134" ca="1">IF(AND($N134=JO$10,$AS134&lt;&gt;0),INDEX(i.LTWFeedLevels,$AS134,12),0)</f>
        <v>0</v>
      </c>
      <c r="JP134" s="630" cm="1">
        <f t="array" aca="1" ref="JP134" ca="1">IF(AND($N134=JP$10,$AT134&lt;&gt;0),INDEX(i.LTWFeedLevels,$AT134,12),0)</f>
        <v>0</v>
      </c>
      <c r="JQ134" s="457">
        <f t="shared" ca="1" si="533"/>
        <v>0</v>
      </c>
      <c r="JR134" s="457">
        <f t="shared" ca="1" si="534"/>
        <v>0</v>
      </c>
      <c r="JS134" s="457">
        <f t="shared" ca="1" si="535"/>
        <v>0</v>
      </c>
      <c r="JT134" s="545" cm="1">
        <f t="array" aca="1" ref="JT134" ca="1">IF(AND($N134=JT$10,$AS134&lt;&gt;0),INDEX(i.LTWFeedLevels,$AS134,12),0)</f>
        <v>0</v>
      </c>
      <c r="JU134" s="630" cm="1">
        <f t="array" aca="1" ref="JU134" ca="1">IF(AND($N134=JU$10,$AT134&lt;&gt;0),INDEX(i.LTWFeedLevels,$AT134,12),0)</f>
        <v>0</v>
      </c>
      <c r="JV134" s="457">
        <f t="shared" ca="1" si="536"/>
        <v>0</v>
      </c>
      <c r="JW134" s="457">
        <f t="shared" ca="1" si="537"/>
        <v>0</v>
      </c>
      <c r="JX134" s="457">
        <f t="shared" ca="1" si="538"/>
        <v>0</v>
      </c>
      <c r="JY134" s="189">
        <f t="shared" ref="JY134:KH147" ca="1" si="631">IF(AND($N134=JY$10,$AD134=JY$12),INDEX(i.FS_Strategy,INDEX($AE134:$AH134,1,JY$7)+1,JY$6),0)</f>
        <v>0</v>
      </c>
      <c r="JZ134" s="189">
        <f t="shared" ca="1" si="631"/>
        <v>0</v>
      </c>
      <c r="KA134" s="189">
        <f t="shared" ca="1" si="631"/>
        <v>0</v>
      </c>
      <c r="KB134" s="189">
        <f t="shared" ca="1" si="631"/>
        <v>0</v>
      </c>
      <c r="KC134" s="189">
        <f t="shared" ca="1" si="631"/>
        <v>0</v>
      </c>
      <c r="KD134" s="189">
        <f t="shared" ca="1" si="631"/>
        <v>0</v>
      </c>
      <c r="KE134" s="189">
        <f t="shared" ca="1" si="631"/>
        <v>0</v>
      </c>
      <c r="KF134" s="189">
        <f t="shared" ca="1" si="631"/>
        <v>0</v>
      </c>
      <c r="KG134" s="189">
        <f t="shared" ca="1" si="631"/>
        <v>0</v>
      </c>
      <c r="KH134" s="189">
        <f t="shared" ca="1" si="631"/>
        <v>0</v>
      </c>
      <c r="KI134" s="189">
        <f t="shared" ref="KI134:KR147" ca="1" si="632">IF(AND($N134=KI$10,$AD134=KI$12),INDEX(i.FS_Strategy,INDEX($AE134:$AH134,1,KI$7)+1,KI$6),0)</f>
        <v>0</v>
      </c>
      <c r="KJ134" s="189">
        <f t="shared" ca="1" si="632"/>
        <v>0</v>
      </c>
      <c r="KK134" s="189">
        <f t="shared" ca="1" si="632"/>
        <v>0</v>
      </c>
      <c r="KL134" s="189">
        <f t="shared" ca="1" si="632"/>
        <v>0</v>
      </c>
      <c r="KM134" s="189">
        <f t="shared" ca="1" si="632"/>
        <v>0</v>
      </c>
      <c r="KN134" s="189">
        <f t="shared" ca="1" si="632"/>
        <v>0</v>
      </c>
      <c r="KO134" s="189">
        <f t="shared" ca="1" si="632"/>
        <v>0</v>
      </c>
      <c r="KP134" s="189">
        <f t="shared" ca="1" si="632"/>
        <v>0</v>
      </c>
      <c r="KQ134" s="189">
        <f t="shared" ca="1" si="632"/>
        <v>0</v>
      </c>
      <c r="KR134" s="189">
        <f t="shared" ca="1" si="632"/>
        <v>0</v>
      </c>
      <c r="KS134" s="189">
        <f t="shared" ref="KS134:LB147" ca="1" si="633">IF(AND($N134=KS$10,$AD134=KS$12),INDEX(i.FS_Strategy,INDEX($AE134:$AH134,1,KS$7)+1,KS$6),0)</f>
        <v>0</v>
      </c>
      <c r="KT134" s="189">
        <f t="shared" ca="1" si="633"/>
        <v>0</v>
      </c>
      <c r="KU134" s="189">
        <f t="shared" ca="1" si="633"/>
        <v>0</v>
      </c>
      <c r="KV134" s="189">
        <f t="shared" ca="1" si="633"/>
        <v>0</v>
      </c>
      <c r="KW134" s="189">
        <f t="shared" ca="1" si="633"/>
        <v>0</v>
      </c>
      <c r="KX134" s="189">
        <f t="shared" ca="1" si="633"/>
        <v>0</v>
      </c>
      <c r="KY134" s="189">
        <f t="shared" ca="1" si="633"/>
        <v>0</v>
      </c>
      <c r="KZ134" s="189">
        <f t="shared" ca="1" si="633"/>
        <v>0</v>
      </c>
      <c r="LA134" s="189">
        <f t="shared" ca="1" si="633"/>
        <v>0</v>
      </c>
      <c r="LB134" s="189">
        <f t="shared" ca="1" si="633"/>
        <v>0</v>
      </c>
      <c r="LC134" s="189">
        <f t="shared" ref="LC134:LL147" ca="1" si="634">IF(AND($N134=LC$10,$AD134=LC$12),INDEX(i.FS_Strategy,INDEX($AE134:$AH134,1,LC$7)+1,LC$6),0)</f>
        <v>0</v>
      </c>
      <c r="LD134" s="189">
        <f t="shared" ca="1" si="634"/>
        <v>0</v>
      </c>
      <c r="LE134" s="189">
        <f t="shared" ca="1" si="634"/>
        <v>0</v>
      </c>
      <c r="LF134" s="189">
        <f t="shared" ca="1" si="634"/>
        <v>0</v>
      </c>
      <c r="LG134" s="189">
        <f t="shared" ca="1" si="634"/>
        <v>0</v>
      </c>
      <c r="LH134" s="189">
        <f t="shared" ca="1" si="634"/>
        <v>0</v>
      </c>
      <c r="LI134" s="189">
        <f t="shared" ca="1" si="634"/>
        <v>0</v>
      </c>
      <c r="LJ134" s="189">
        <f t="shared" ca="1" si="634"/>
        <v>0</v>
      </c>
      <c r="LK134" s="189">
        <f t="shared" ca="1" si="634"/>
        <v>0</v>
      </c>
      <c r="LL134" s="189">
        <f t="shared" ca="1" si="634"/>
        <v>0</v>
      </c>
      <c r="LM134" s="189">
        <f t="shared" ref="LM134:LV147" ca="1" si="635">IF(AND($N134=LM$10,$AD134=LM$12),INDEX(i.FS_Strategy,INDEX($AE134:$AH134,1,LM$7)+1,LM$6),0)</f>
        <v>0</v>
      </c>
      <c r="LN134" s="189">
        <f t="shared" ca="1" si="635"/>
        <v>0</v>
      </c>
      <c r="LO134" s="189">
        <f t="shared" ca="1" si="635"/>
        <v>0</v>
      </c>
      <c r="LP134" s="189">
        <f t="shared" ca="1" si="635"/>
        <v>0</v>
      </c>
      <c r="LQ134" s="189">
        <f t="shared" ca="1" si="635"/>
        <v>0</v>
      </c>
      <c r="LR134" s="189">
        <f t="shared" ca="1" si="635"/>
        <v>0</v>
      </c>
      <c r="LS134" s="189">
        <f t="shared" ca="1" si="635"/>
        <v>0</v>
      </c>
      <c r="LT134" s="189">
        <f t="shared" ca="1" si="635"/>
        <v>0</v>
      </c>
      <c r="LU134" s="189">
        <f t="shared" ca="1" si="635"/>
        <v>0</v>
      </c>
      <c r="LV134" s="189">
        <f t="shared" ca="1" si="635"/>
        <v>0</v>
      </c>
      <c r="LW134" s="189">
        <f t="shared" ref="LW134:MF147" ca="1" si="636">IF(AND($N134=LW$10,$AD134=LW$12),INDEX(i.FS_Strategy,INDEX($AE134:$AH134,1,LW$7)+1,LW$6),0)</f>
        <v>0</v>
      </c>
      <c r="LX134" s="189">
        <f t="shared" ca="1" si="636"/>
        <v>0</v>
      </c>
      <c r="LY134" s="189">
        <f t="shared" ca="1" si="636"/>
        <v>0</v>
      </c>
      <c r="LZ134" s="189">
        <f t="shared" ca="1" si="636"/>
        <v>0</v>
      </c>
      <c r="MA134" s="189">
        <f t="shared" ca="1" si="636"/>
        <v>0</v>
      </c>
      <c r="MB134" s="189">
        <f t="shared" ca="1" si="636"/>
        <v>0</v>
      </c>
      <c r="MC134" s="189">
        <f t="shared" ca="1" si="636"/>
        <v>0</v>
      </c>
      <c r="MD134" s="189">
        <f t="shared" ca="1" si="636"/>
        <v>0</v>
      </c>
      <c r="ME134" s="189">
        <f t="shared" ca="1" si="636"/>
        <v>0</v>
      </c>
      <c r="MF134" s="189">
        <f t="shared" ca="1" si="636"/>
        <v>0</v>
      </c>
      <c r="MG134" s="189">
        <f t="shared" ref="MG134:MR147" ca="1" si="637">IF(AND($N134=MG$10,$AD134=MG$12),INDEX(i.FS_Strategy,INDEX($AE134:$AH134,1,MG$7)+1,MG$6),0)</f>
        <v>0</v>
      </c>
      <c r="MH134" s="189">
        <f t="shared" ca="1" si="637"/>
        <v>0</v>
      </c>
      <c r="MI134" s="189">
        <f t="shared" ca="1" si="637"/>
        <v>0</v>
      </c>
      <c r="MJ134" s="189">
        <f t="shared" ca="1" si="637"/>
        <v>0</v>
      </c>
      <c r="MK134" s="189">
        <f t="shared" ca="1" si="637"/>
        <v>0</v>
      </c>
      <c r="ML134" s="189">
        <f t="shared" ca="1" si="637"/>
        <v>0</v>
      </c>
      <c r="MM134" s="189">
        <f t="shared" ca="1" si="637"/>
        <v>0</v>
      </c>
      <c r="MN134" s="189">
        <f t="shared" ca="1" si="637"/>
        <v>0</v>
      </c>
      <c r="MO134" s="189">
        <f t="shared" ca="1" si="637"/>
        <v>0</v>
      </c>
      <c r="MP134" s="189">
        <f t="shared" ca="1" si="637"/>
        <v>0</v>
      </c>
      <c r="MQ134" s="189">
        <f t="shared" ca="1" si="637"/>
        <v>0</v>
      </c>
      <c r="MR134" s="189">
        <f t="shared" ca="1" si="637"/>
        <v>0</v>
      </c>
      <c r="MS134" s="557">
        <f t="shared" ref="MS134:NB147" ca="1" si="638">IF(AND($N134=MS$10,INDEX($AR134:$AT134,1,MS$7)&lt;&gt;0,OR(MS$7&lt;&gt;1,$AD134=MS$12)),INDEX(i.LTWFeedLevels,INDEX($AR134:$AT134,1,MS$7),MOD(MS$6-1,7)+1),0)</f>
        <v>0</v>
      </c>
      <c r="MT134" s="557">
        <f t="shared" ca="1" si="638"/>
        <v>0</v>
      </c>
      <c r="MU134" s="557">
        <f t="shared" ca="1" si="638"/>
        <v>0</v>
      </c>
      <c r="MV134" s="557">
        <f t="shared" ca="1" si="638"/>
        <v>0</v>
      </c>
      <c r="MW134" s="557">
        <f t="shared" ca="1" si="638"/>
        <v>0</v>
      </c>
      <c r="MX134" s="557">
        <f t="shared" ca="1" si="638"/>
        <v>0</v>
      </c>
      <c r="MY134" s="557">
        <f t="shared" ca="1" si="638"/>
        <v>0</v>
      </c>
      <c r="MZ134" s="557">
        <f t="shared" ca="1" si="638"/>
        <v>0</v>
      </c>
      <c r="NA134" s="557">
        <f t="shared" ca="1" si="638"/>
        <v>0</v>
      </c>
      <c r="NB134" s="557">
        <f t="shared" ca="1" si="638"/>
        <v>0</v>
      </c>
      <c r="NC134" s="557">
        <f t="shared" ref="NC134:NL147" ca="1" si="639">IF(AND($N134=NC$10,INDEX($AR134:$AT134,1,NC$7)&lt;&gt;0,OR(NC$7&lt;&gt;1,$AD134=NC$12)),INDEX(i.LTWFeedLevels,INDEX($AR134:$AT134,1,NC$7),MOD(NC$6-1,7)+1),0)</f>
        <v>0</v>
      </c>
      <c r="ND134" s="557">
        <f t="shared" ca="1" si="639"/>
        <v>0</v>
      </c>
      <c r="NE134" s="557">
        <f t="shared" ca="1" si="639"/>
        <v>0</v>
      </c>
      <c r="NF134" s="557">
        <f t="shared" ca="1" si="639"/>
        <v>0</v>
      </c>
      <c r="NG134" s="557">
        <f t="shared" ca="1" si="639"/>
        <v>0</v>
      </c>
      <c r="NH134" s="557">
        <f t="shared" ca="1" si="639"/>
        <v>0</v>
      </c>
      <c r="NI134" s="557">
        <f t="shared" ca="1" si="639"/>
        <v>0</v>
      </c>
      <c r="NJ134" s="557">
        <f t="shared" ca="1" si="639"/>
        <v>0</v>
      </c>
      <c r="NK134" s="557">
        <f t="shared" ca="1" si="639"/>
        <v>0</v>
      </c>
      <c r="NL134" s="557">
        <f t="shared" ca="1" si="639"/>
        <v>0</v>
      </c>
      <c r="NM134" s="557">
        <f t="shared" ref="NM134:NV147" ca="1" si="640">IF(AND($N134=NM$10,INDEX($AR134:$AT134,1,NM$7)&lt;&gt;0,OR(NM$7&lt;&gt;1,$AD134=NM$12)),INDEX(i.LTWFeedLevels,INDEX($AR134:$AT134,1,NM$7),MOD(NM$6-1,7)+1),0)</f>
        <v>0</v>
      </c>
      <c r="NN134" s="557">
        <f t="shared" ca="1" si="640"/>
        <v>0</v>
      </c>
      <c r="NO134" s="557">
        <f t="shared" ca="1" si="640"/>
        <v>0</v>
      </c>
      <c r="NP134" s="557">
        <f t="shared" ca="1" si="640"/>
        <v>0</v>
      </c>
      <c r="NQ134" s="557">
        <f t="shared" ca="1" si="640"/>
        <v>0</v>
      </c>
      <c r="NR134" s="557">
        <f t="shared" ca="1" si="640"/>
        <v>0</v>
      </c>
      <c r="NS134" s="557">
        <f t="shared" ca="1" si="640"/>
        <v>0</v>
      </c>
      <c r="NT134" s="557">
        <f t="shared" ca="1" si="640"/>
        <v>0</v>
      </c>
      <c r="NU134" s="557">
        <f t="shared" ca="1" si="640"/>
        <v>0</v>
      </c>
      <c r="NV134" s="557">
        <f t="shared" ca="1" si="640"/>
        <v>0</v>
      </c>
      <c r="NW134" s="557">
        <f t="shared" ref="NW134:OF147" ca="1" si="641">IF(AND($N134=NW$10,INDEX($AR134:$AT134,1,NW$7)&lt;&gt;0,OR(NW$7&lt;&gt;1,$AD134=NW$12)),INDEX(i.LTWFeedLevels,INDEX($AR134:$AT134,1,NW$7),MOD(NW$6-1,7)+1),0)</f>
        <v>0</v>
      </c>
      <c r="NX134" s="557">
        <f t="shared" ca="1" si="641"/>
        <v>0</v>
      </c>
      <c r="NY134" s="557">
        <f t="shared" ca="1" si="641"/>
        <v>0</v>
      </c>
      <c r="NZ134" s="557">
        <f t="shared" ca="1" si="641"/>
        <v>0</v>
      </c>
      <c r="OA134" s="557">
        <f t="shared" ca="1" si="641"/>
        <v>0</v>
      </c>
      <c r="OB134" s="557">
        <f t="shared" ca="1" si="641"/>
        <v>0</v>
      </c>
      <c r="OC134" s="557">
        <f t="shared" ca="1" si="641"/>
        <v>0</v>
      </c>
      <c r="OD134" s="557">
        <f t="shared" ca="1" si="641"/>
        <v>0</v>
      </c>
      <c r="OE134" s="557">
        <f t="shared" ca="1" si="641"/>
        <v>0</v>
      </c>
      <c r="OF134" s="557">
        <f t="shared" ca="1" si="641"/>
        <v>0</v>
      </c>
      <c r="OG134" s="557">
        <f t="shared" ref="OG134:OP147" ca="1" si="642">IF(AND($N134=OG$10,INDEX($AR134:$AT134,1,OG$7)&lt;&gt;0,OR(OG$7&lt;&gt;1,$AD134=OG$12)),INDEX(i.LTWFeedLevels,INDEX($AR134:$AT134,1,OG$7),MOD(OG$6-1,7)+1),0)</f>
        <v>0</v>
      </c>
      <c r="OH134" s="557">
        <f t="shared" ca="1" si="642"/>
        <v>0</v>
      </c>
      <c r="OI134" s="557">
        <f t="shared" ca="1" si="642"/>
        <v>0</v>
      </c>
      <c r="OJ134" s="557">
        <f t="shared" ca="1" si="642"/>
        <v>0</v>
      </c>
      <c r="OK134" s="557">
        <f t="shared" ca="1" si="642"/>
        <v>0</v>
      </c>
      <c r="OL134" s="557">
        <f t="shared" ca="1" si="642"/>
        <v>0</v>
      </c>
      <c r="OM134" s="557">
        <f t="shared" ca="1" si="642"/>
        <v>0</v>
      </c>
      <c r="ON134" s="557">
        <f t="shared" ca="1" si="642"/>
        <v>0</v>
      </c>
      <c r="OO134" s="557">
        <f t="shared" ca="1" si="642"/>
        <v>0</v>
      </c>
      <c r="OP134" s="557">
        <f t="shared" ca="1" si="642"/>
        <v>0</v>
      </c>
      <c r="OQ134" s="557">
        <f t="shared" ref="OQ134:OZ147" ca="1" si="643">IF(AND($N134=OQ$10,INDEX($AR134:$AT134,1,OQ$7)&lt;&gt;0,OR(OQ$7&lt;&gt;1,$AD134=OQ$12)),INDEX(i.LTWFeedLevels,INDEX($AR134:$AT134,1,OQ$7),MOD(OQ$6-1,7)+1),0)</f>
        <v>0</v>
      </c>
      <c r="OR134" s="557">
        <f t="shared" ca="1" si="643"/>
        <v>0</v>
      </c>
      <c r="OS134" s="557">
        <f t="shared" ca="1" si="643"/>
        <v>0</v>
      </c>
      <c r="OT134" s="557">
        <f t="shared" ca="1" si="643"/>
        <v>0</v>
      </c>
      <c r="OU134" s="557">
        <f t="shared" ca="1" si="643"/>
        <v>0</v>
      </c>
      <c r="OV134" s="557">
        <f t="shared" ca="1" si="643"/>
        <v>0</v>
      </c>
      <c r="OW134" s="557">
        <f t="shared" ca="1" si="643"/>
        <v>0</v>
      </c>
      <c r="OX134" s="557">
        <f t="shared" ca="1" si="643"/>
        <v>0</v>
      </c>
      <c r="OY134" s="557">
        <f t="shared" ca="1" si="643"/>
        <v>0</v>
      </c>
      <c r="OZ134" s="557">
        <f t="shared" ca="1" si="643"/>
        <v>0</v>
      </c>
      <c r="PA134" s="557">
        <f t="shared" ref="PA134:PJ147" ca="1" si="644">IF(AND($N134=PA$10,INDEX($AR134:$AT134,1,PA$7)&lt;&gt;0,OR(PA$7&lt;&gt;1,$AD134=PA$12)),INDEX(i.LTWFeedLevels,INDEX($AR134:$AT134,1,PA$7),MOD(PA$6-1,7)+1),0)</f>
        <v>0</v>
      </c>
      <c r="PB134" s="557">
        <f t="shared" ca="1" si="644"/>
        <v>0</v>
      </c>
      <c r="PC134" s="557">
        <f t="shared" ca="1" si="644"/>
        <v>0</v>
      </c>
      <c r="PD134" s="557">
        <f t="shared" ca="1" si="644"/>
        <v>0</v>
      </c>
      <c r="PE134" s="557">
        <f t="shared" ca="1" si="644"/>
        <v>0</v>
      </c>
      <c r="PF134" s="557">
        <f t="shared" ca="1" si="644"/>
        <v>0</v>
      </c>
      <c r="PG134" s="557">
        <f t="shared" ca="1" si="644"/>
        <v>0</v>
      </c>
      <c r="PH134" s="557">
        <f t="shared" ca="1" si="644"/>
        <v>0</v>
      </c>
      <c r="PI134" s="557">
        <f t="shared" ca="1" si="644"/>
        <v>0</v>
      </c>
      <c r="PJ134" s="557">
        <f t="shared" ca="1" si="644"/>
        <v>0</v>
      </c>
      <c r="PK134" s="557">
        <f t="shared" ref="PK134:PT147" ca="1" si="645">IF(AND($N134=PK$10,INDEX($AR134:$AT134,1,PK$7)&lt;&gt;0,OR(PK$7&lt;&gt;1,$AD134=PK$12)),INDEX(i.LTWFeedLevels,INDEX($AR134:$AT134,1,PK$7),MOD(PK$6-1,7)+1),0)</f>
        <v>0</v>
      </c>
      <c r="PL134" s="557">
        <f t="shared" ca="1" si="645"/>
        <v>0</v>
      </c>
      <c r="PM134" s="557">
        <f t="shared" ca="1" si="645"/>
        <v>0</v>
      </c>
      <c r="PN134" s="557">
        <f t="shared" ca="1" si="645"/>
        <v>0</v>
      </c>
      <c r="PO134" s="557">
        <f t="shared" ca="1" si="645"/>
        <v>0</v>
      </c>
      <c r="PP134" s="557">
        <f t="shared" ca="1" si="645"/>
        <v>0</v>
      </c>
      <c r="PQ134" s="557">
        <f t="shared" ca="1" si="645"/>
        <v>0</v>
      </c>
      <c r="PR134" s="557">
        <f t="shared" ca="1" si="645"/>
        <v>0</v>
      </c>
      <c r="PS134" s="557">
        <f t="shared" ca="1" si="645"/>
        <v>0</v>
      </c>
      <c r="PT134" s="557">
        <f t="shared" ca="1" si="645"/>
        <v>0</v>
      </c>
      <c r="PU134" s="557">
        <f t="shared" ref="PU134:QD147" ca="1" si="646">IF(AND($N134=PU$10,INDEX($AR134:$AT134,1,PU$7)&lt;&gt;0,OR(PU$7&lt;&gt;1,$AD134=PU$12)),INDEX(i.LTWFeedLevels,INDEX($AR134:$AT134,1,PU$7),MOD(PU$6-1,7)+1),0)</f>
        <v>0</v>
      </c>
      <c r="PV134" s="557">
        <f t="shared" ca="1" si="646"/>
        <v>0</v>
      </c>
      <c r="PW134" s="557">
        <f t="shared" ca="1" si="646"/>
        <v>0</v>
      </c>
      <c r="PX134" s="557">
        <f t="shared" ca="1" si="646"/>
        <v>0</v>
      </c>
      <c r="PY134" s="557">
        <f t="shared" ca="1" si="646"/>
        <v>0</v>
      </c>
      <c r="PZ134" s="557">
        <f t="shared" ca="1" si="646"/>
        <v>0</v>
      </c>
      <c r="QA134" s="557">
        <f t="shared" ca="1" si="646"/>
        <v>0</v>
      </c>
      <c r="QB134" s="557">
        <f t="shared" ca="1" si="646"/>
        <v>0</v>
      </c>
      <c r="QC134" s="557">
        <f t="shared" ca="1" si="646"/>
        <v>0</v>
      </c>
      <c r="QD134" s="557">
        <f t="shared" ca="1" si="646"/>
        <v>0</v>
      </c>
      <c r="QE134" s="557">
        <f t="shared" ref="QE134:QN147" ca="1" si="647">IF(AND($N134=QE$10,INDEX($AR134:$AT134,1,QE$7)&lt;&gt;0,OR(QE$7&lt;&gt;1,$AD134=QE$12)),INDEX(i.LTWFeedLevels,INDEX($AR134:$AT134,1,QE$7),MOD(QE$6-1,7)+1),0)</f>
        <v>0</v>
      </c>
      <c r="QF134" s="557">
        <f t="shared" ca="1" si="647"/>
        <v>0</v>
      </c>
      <c r="QG134" s="557">
        <f t="shared" ca="1" si="647"/>
        <v>0</v>
      </c>
      <c r="QH134" s="557">
        <f t="shared" ca="1" si="647"/>
        <v>0</v>
      </c>
      <c r="QI134" s="557">
        <f t="shared" ca="1" si="647"/>
        <v>0</v>
      </c>
      <c r="QJ134" s="557">
        <f t="shared" ca="1" si="647"/>
        <v>0</v>
      </c>
      <c r="QK134" s="557">
        <f t="shared" ca="1" si="647"/>
        <v>0</v>
      </c>
      <c r="QL134" s="557">
        <f t="shared" ca="1" si="647"/>
        <v>0</v>
      </c>
      <c r="QM134" s="557">
        <f t="shared" ca="1" si="647"/>
        <v>0</v>
      </c>
      <c r="QN134" s="557">
        <f t="shared" ca="1" si="647"/>
        <v>0</v>
      </c>
      <c r="QO134" s="557">
        <f t="shared" ref="QO134:QX147" ca="1" si="648">IF(AND($N134=QO$10,INDEX($AR134:$AT134,1,QO$7)&lt;&gt;0,OR(QO$7&lt;&gt;1,$AD134=QO$12)),INDEX(i.LTWFeedLevels,INDEX($AR134:$AT134,1,QO$7),MOD(QO$6-1,7)+1),0)</f>
        <v>0</v>
      </c>
      <c r="QP134" s="557">
        <f t="shared" ca="1" si="648"/>
        <v>0</v>
      </c>
      <c r="QQ134" s="557">
        <f t="shared" ca="1" si="648"/>
        <v>0</v>
      </c>
      <c r="QR134" s="557">
        <f t="shared" ca="1" si="648"/>
        <v>0</v>
      </c>
      <c r="QS134" s="557">
        <f t="shared" ca="1" si="648"/>
        <v>0</v>
      </c>
      <c r="QT134" s="557">
        <f t="shared" ca="1" si="648"/>
        <v>0</v>
      </c>
      <c r="QU134" s="557">
        <f t="shared" ca="1" si="648"/>
        <v>0</v>
      </c>
      <c r="QV134" s="557">
        <f t="shared" ca="1" si="648"/>
        <v>0</v>
      </c>
      <c r="QW134" s="557">
        <f t="shared" ca="1" si="648"/>
        <v>0</v>
      </c>
      <c r="QX134" s="557">
        <f t="shared" ca="1" si="648"/>
        <v>0</v>
      </c>
      <c r="QY134" s="557">
        <f t="shared" ref="QY134:RH147" ca="1" si="649">IF(AND($N134=QY$10,INDEX($AR134:$AT134,1,QY$7)&lt;&gt;0,OR(QY$7&lt;&gt;1,$AD134=QY$12)),INDEX(i.LTWFeedLevels,INDEX($AR134:$AT134,1,QY$7),MOD(QY$6-1,7)+1),0)</f>
        <v>0</v>
      </c>
      <c r="QZ134" s="557">
        <f t="shared" ca="1" si="649"/>
        <v>0</v>
      </c>
      <c r="RA134" s="557">
        <f t="shared" ca="1" si="649"/>
        <v>0</v>
      </c>
      <c r="RB134" s="557">
        <f t="shared" ca="1" si="649"/>
        <v>0</v>
      </c>
      <c r="RC134" s="557">
        <f t="shared" ca="1" si="649"/>
        <v>0</v>
      </c>
      <c r="RD134" s="557">
        <f t="shared" ca="1" si="649"/>
        <v>0</v>
      </c>
      <c r="RE134" s="557">
        <f t="shared" ca="1" si="649"/>
        <v>0</v>
      </c>
      <c r="RF134" s="557">
        <f t="shared" ca="1" si="649"/>
        <v>0</v>
      </c>
      <c r="RG134" s="557">
        <f t="shared" ca="1" si="649"/>
        <v>0</v>
      </c>
      <c r="RH134" s="557">
        <f t="shared" ca="1" si="649"/>
        <v>0</v>
      </c>
      <c r="RI134" s="557">
        <f t="shared" ref="RI134:RR147" ca="1" si="650">IF(AND($N134=RI$10,INDEX($AR134:$AT134,1,RI$7)&lt;&gt;0,OR(RI$7&lt;&gt;1,$AD134=RI$12)),INDEX(i.LTWFeedLevels,INDEX($AR134:$AT134,1,RI$7),MOD(RI$6-1,7)+1),0)</f>
        <v>0</v>
      </c>
      <c r="RJ134" s="557">
        <f t="shared" ca="1" si="650"/>
        <v>0</v>
      </c>
      <c r="RK134" s="557">
        <f t="shared" ca="1" si="650"/>
        <v>0</v>
      </c>
      <c r="RL134" s="557">
        <f t="shared" ca="1" si="650"/>
        <v>0</v>
      </c>
      <c r="RM134" s="557">
        <f t="shared" ca="1" si="650"/>
        <v>0</v>
      </c>
      <c r="RN134" s="557">
        <f t="shared" ca="1" si="650"/>
        <v>0</v>
      </c>
      <c r="RO134" s="557">
        <f t="shared" ca="1" si="650"/>
        <v>0</v>
      </c>
      <c r="RP134" s="557">
        <f t="shared" ca="1" si="650"/>
        <v>0</v>
      </c>
      <c r="RQ134" s="557">
        <f t="shared" ca="1" si="650"/>
        <v>0</v>
      </c>
      <c r="RR134" s="557">
        <f t="shared" ca="1" si="650"/>
        <v>0</v>
      </c>
      <c r="RS134" s="557">
        <f t="shared" ref="RS134:SB147" ca="1" si="651">IF(AND($N134=RS$10,INDEX($AR134:$AT134,1,RS$7)&lt;&gt;0,OR(RS$7&lt;&gt;1,$AD134=RS$12)),INDEX(i.LTWFeedLevels,INDEX($AR134:$AT134,1,RS$7),MOD(RS$6-1,7)+1),0)</f>
        <v>0</v>
      </c>
      <c r="RT134" s="557">
        <f t="shared" ca="1" si="651"/>
        <v>0</v>
      </c>
      <c r="RU134" s="557">
        <f t="shared" ca="1" si="651"/>
        <v>0</v>
      </c>
      <c r="RV134" s="557">
        <f t="shared" ca="1" si="651"/>
        <v>0</v>
      </c>
      <c r="RW134" s="557">
        <f t="shared" ca="1" si="651"/>
        <v>0</v>
      </c>
      <c r="RX134" s="557">
        <f t="shared" ca="1" si="651"/>
        <v>0</v>
      </c>
      <c r="RY134" s="557">
        <f t="shared" ca="1" si="651"/>
        <v>0</v>
      </c>
      <c r="RZ134" s="557">
        <f t="shared" ca="1" si="651"/>
        <v>0</v>
      </c>
      <c r="SA134" s="557">
        <f t="shared" ca="1" si="651"/>
        <v>0</v>
      </c>
      <c r="SB134" s="557">
        <f t="shared" ca="1" si="651"/>
        <v>0</v>
      </c>
      <c r="SC134" s="557">
        <f t="shared" ref="SC134:SL147" ca="1" si="652">IF(AND($N134=SC$10,INDEX($AR134:$AT134,1,SC$7)&lt;&gt;0,OR(SC$7&lt;&gt;1,$AD134=SC$12)),INDEX(i.LTWFeedLevels,INDEX($AR134:$AT134,1,SC$7),MOD(SC$6-1,7)+1),0)</f>
        <v>0</v>
      </c>
      <c r="SD134" s="557">
        <f t="shared" ca="1" si="652"/>
        <v>0</v>
      </c>
      <c r="SE134" s="557">
        <f t="shared" ca="1" si="652"/>
        <v>0</v>
      </c>
      <c r="SF134" s="557">
        <f t="shared" ca="1" si="652"/>
        <v>0</v>
      </c>
      <c r="SG134" s="557">
        <f t="shared" ca="1" si="652"/>
        <v>0</v>
      </c>
      <c r="SH134" s="557">
        <f t="shared" ca="1" si="652"/>
        <v>0</v>
      </c>
      <c r="SI134" s="557">
        <f t="shared" ca="1" si="652"/>
        <v>0</v>
      </c>
      <c r="SJ134" s="557">
        <f t="shared" ca="1" si="652"/>
        <v>0</v>
      </c>
      <c r="SK134" s="557">
        <f t="shared" ca="1" si="652"/>
        <v>0</v>
      </c>
      <c r="SL134" s="557">
        <f t="shared" ca="1" si="652"/>
        <v>0</v>
      </c>
      <c r="SM134" s="557">
        <f t="shared" ref="SM134:SV147" ca="1" si="653">IF(AND($N134=SM$10,INDEX($AR134:$AT134,1,SM$7)&lt;&gt;0,OR(SM$7&lt;&gt;1,$AD134=SM$12)),INDEX(i.LTWFeedLevels,INDEX($AR134:$AT134,1,SM$7),MOD(SM$6-1,7)+1),0)</f>
        <v>0</v>
      </c>
      <c r="SN134" s="557">
        <f t="shared" ca="1" si="653"/>
        <v>0</v>
      </c>
      <c r="SO134" s="557">
        <f t="shared" ca="1" si="653"/>
        <v>0</v>
      </c>
      <c r="SP134" s="557">
        <f t="shared" ca="1" si="653"/>
        <v>0</v>
      </c>
      <c r="SQ134" s="557">
        <f t="shared" ca="1" si="653"/>
        <v>0</v>
      </c>
      <c r="SR134" s="557">
        <f t="shared" ca="1" si="653"/>
        <v>0</v>
      </c>
      <c r="SS134" s="557">
        <f t="shared" ca="1" si="653"/>
        <v>0</v>
      </c>
      <c r="ST134" s="557">
        <f t="shared" ca="1" si="653"/>
        <v>0</v>
      </c>
      <c r="SU134" s="557">
        <f t="shared" ca="1" si="653"/>
        <v>0</v>
      </c>
      <c r="SV134" s="557">
        <f t="shared" ca="1" si="653"/>
        <v>0</v>
      </c>
      <c r="SW134" s="557">
        <f t="shared" ref="SW134:TF147" ca="1" si="654">IF(AND($N134=SW$10,INDEX($AR134:$AT134,1,SW$7)&lt;&gt;0,OR(SW$7&lt;&gt;1,$AD134=SW$12)),INDEX(i.LTWFeedLevels,INDEX($AR134:$AT134,1,SW$7),MOD(SW$6-1,7)+1),0)</f>
        <v>0</v>
      </c>
      <c r="SX134" s="557">
        <f t="shared" ca="1" si="654"/>
        <v>0</v>
      </c>
      <c r="SY134" s="557">
        <f t="shared" ca="1" si="654"/>
        <v>0</v>
      </c>
      <c r="SZ134" s="557">
        <f t="shared" ca="1" si="654"/>
        <v>0</v>
      </c>
      <c r="TA134" s="557">
        <f t="shared" ca="1" si="654"/>
        <v>0</v>
      </c>
      <c r="TB134" s="557">
        <f t="shared" ca="1" si="654"/>
        <v>0</v>
      </c>
      <c r="TC134" s="557">
        <f t="shared" ca="1" si="654"/>
        <v>0</v>
      </c>
      <c r="TD134" s="557">
        <f t="shared" ca="1" si="654"/>
        <v>0</v>
      </c>
      <c r="TE134" s="557">
        <f t="shared" ca="1" si="654"/>
        <v>0</v>
      </c>
      <c r="TF134" s="557">
        <f t="shared" ca="1" si="654"/>
        <v>0</v>
      </c>
      <c r="TG134" s="557">
        <f t="shared" ref="TG134:TP147" ca="1" si="655">IF(AND($N134=TG$10,INDEX($AR134:$AT134,1,TG$7)&lt;&gt;0,OR(TG$7&lt;&gt;1,$AD134=TG$12)),INDEX(i.LTWFeedLevels,INDEX($AR134:$AT134,1,TG$7),MOD(TG$6-1,7)+1),0)</f>
        <v>0</v>
      </c>
      <c r="TH134" s="557">
        <f t="shared" ca="1" si="655"/>
        <v>0</v>
      </c>
      <c r="TI134" s="557">
        <f t="shared" ca="1" si="655"/>
        <v>0</v>
      </c>
      <c r="TJ134" s="557">
        <f t="shared" ca="1" si="655"/>
        <v>0</v>
      </c>
      <c r="TK134" s="557">
        <f t="shared" ca="1" si="655"/>
        <v>0</v>
      </c>
      <c r="TL134" s="557">
        <f t="shared" ca="1" si="655"/>
        <v>0</v>
      </c>
      <c r="TM134" s="557">
        <f t="shared" ca="1" si="655"/>
        <v>0</v>
      </c>
      <c r="TN134" s="557">
        <f t="shared" ca="1" si="655"/>
        <v>0</v>
      </c>
      <c r="TO134" s="557">
        <f t="shared" ca="1" si="655"/>
        <v>0</v>
      </c>
      <c r="TP134" s="557">
        <f t="shared" ca="1" si="655"/>
        <v>0</v>
      </c>
      <c r="TQ134" s="557">
        <f t="shared" ref="TQ134:TZ147" ca="1" si="656">IF(AND($N134=TQ$10,INDEX($AR134:$AT134,1,TQ$7)&lt;&gt;0,OR(TQ$7&lt;&gt;1,$AD134=TQ$12)),INDEX(i.LTWFeedLevels,INDEX($AR134:$AT134,1,TQ$7),MOD(TQ$6-1,7)+1),0)</f>
        <v>0</v>
      </c>
      <c r="TR134" s="557">
        <f t="shared" ca="1" si="656"/>
        <v>0</v>
      </c>
      <c r="TS134" s="557">
        <f t="shared" ca="1" si="656"/>
        <v>0</v>
      </c>
      <c r="TT134" s="557">
        <f t="shared" ca="1" si="656"/>
        <v>0</v>
      </c>
      <c r="TU134" s="557">
        <f t="shared" ca="1" si="656"/>
        <v>0</v>
      </c>
      <c r="TV134" s="557">
        <f t="shared" ca="1" si="656"/>
        <v>0</v>
      </c>
      <c r="TW134" s="557">
        <f t="shared" ca="1" si="656"/>
        <v>0</v>
      </c>
      <c r="TX134" s="557">
        <f t="shared" ca="1" si="656"/>
        <v>0</v>
      </c>
      <c r="TY134" s="557">
        <f t="shared" ca="1" si="656"/>
        <v>0</v>
      </c>
      <c r="TZ134" s="557">
        <f t="shared" ca="1" si="656"/>
        <v>0</v>
      </c>
      <c r="UA134" s="557">
        <f t="shared" ref="UA134:UJ147" ca="1" si="657">IF(AND($N134=UA$10,INDEX($AR134:$AT134,1,UA$7)&lt;&gt;0,OR(UA$7&lt;&gt;1,$AD134=UA$12)),INDEX(i.LTWFeedLevels,INDEX($AR134:$AT134,1,UA$7),MOD(UA$6-1,7)+1),0)</f>
        <v>0</v>
      </c>
      <c r="UB134" s="557">
        <f t="shared" ca="1" si="657"/>
        <v>0</v>
      </c>
      <c r="UC134" s="557">
        <f t="shared" ca="1" si="657"/>
        <v>0</v>
      </c>
      <c r="UD134" s="557">
        <f t="shared" ca="1" si="657"/>
        <v>0</v>
      </c>
      <c r="UE134" s="557">
        <f t="shared" ca="1" si="657"/>
        <v>0</v>
      </c>
      <c r="UF134" s="557">
        <f t="shared" ca="1" si="657"/>
        <v>0</v>
      </c>
      <c r="UG134" s="557">
        <f t="shared" ca="1" si="657"/>
        <v>0</v>
      </c>
      <c r="UH134" s="557">
        <f t="shared" ca="1" si="657"/>
        <v>0</v>
      </c>
      <c r="UI134" s="557">
        <f t="shared" ca="1" si="657"/>
        <v>0</v>
      </c>
      <c r="UJ134" s="557">
        <f t="shared" ca="1" si="657"/>
        <v>0</v>
      </c>
      <c r="UK134" s="557">
        <f t="shared" ref="UK134:UT147" ca="1" si="658">IF(AND($N134=UK$10,INDEX($AR134:$AT134,1,UK$7)&lt;&gt;0,OR(UK$7&lt;&gt;1,$AD134=UK$12)),INDEX(i.LTWFeedLevels,INDEX($AR134:$AT134,1,UK$7),MOD(UK$6-1,7)+1),0)</f>
        <v>0</v>
      </c>
      <c r="UL134" s="557">
        <f t="shared" ca="1" si="658"/>
        <v>0</v>
      </c>
      <c r="UM134" s="557">
        <f t="shared" ca="1" si="658"/>
        <v>0</v>
      </c>
      <c r="UN134" s="557">
        <f t="shared" ca="1" si="658"/>
        <v>0</v>
      </c>
      <c r="UO134" s="557">
        <f t="shared" ca="1" si="658"/>
        <v>0</v>
      </c>
      <c r="UP134" s="557">
        <f t="shared" ca="1" si="658"/>
        <v>0</v>
      </c>
      <c r="UQ134" s="557">
        <f t="shared" ca="1" si="658"/>
        <v>0</v>
      </c>
      <c r="UR134" s="557">
        <f t="shared" ca="1" si="658"/>
        <v>0</v>
      </c>
      <c r="US134" s="557">
        <f t="shared" ca="1" si="658"/>
        <v>0</v>
      </c>
      <c r="UT134" s="557">
        <f t="shared" ca="1" si="658"/>
        <v>0</v>
      </c>
      <c r="UU134" s="557">
        <f t="shared" ref="UU134:VD147" ca="1" si="659">IF(AND($N134=UU$10,INDEX($AR134:$AT134,1,UU$7)&lt;&gt;0,OR(UU$7&lt;&gt;1,$AD134=UU$12)),INDEX(i.LTWFeedLevels,INDEX($AR134:$AT134,1,UU$7),MOD(UU$6-1,7)+1),0)</f>
        <v>0</v>
      </c>
      <c r="UV134" s="557">
        <f t="shared" ca="1" si="659"/>
        <v>0</v>
      </c>
      <c r="UW134" s="557">
        <f t="shared" ca="1" si="659"/>
        <v>0</v>
      </c>
      <c r="UX134" s="557">
        <f t="shared" ca="1" si="659"/>
        <v>0</v>
      </c>
      <c r="UY134" s="557">
        <f t="shared" ca="1" si="659"/>
        <v>0</v>
      </c>
      <c r="UZ134" s="557">
        <f t="shared" ca="1" si="659"/>
        <v>0</v>
      </c>
      <c r="VA134" s="557">
        <f t="shared" ca="1" si="659"/>
        <v>0</v>
      </c>
      <c r="VB134" s="557">
        <f t="shared" ca="1" si="659"/>
        <v>0</v>
      </c>
      <c r="VC134" s="557">
        <f t="shared" ca="1" si="659"/>
        <v>0</v>
      </c>
      <c r="VD134" s="557">
        <f t="shared" ca="1" si="659"/>
        <v>0</v>
      </c>
      <c r="VE134" s="557">
        <f t="shared" ref="VE134:VO147" ca="1" si="660">IF(AND($N134=VE$10,INDEX($AR134:$AT134,1,VE$7)&lt;&gt;0,OR(VE$7&lt;&gt;1,$AD134=VE$12)),INDEX(i.LTWFeedLevels,INDEX($AR134:$AT134,1,VE$7),MOD(VE$6-1,7)+1),0)</f>
        <v>0</v>
      </c>
      <c r="VF134" s="557">
        <f t="shared" ca="1" si="660"/>
        <v>0</v>
      </c>
      <c r="VG134" s="557">
        <f t="shared" ca="1" si="660"/>
        <v>0</v>
      </c>
      <c r="VH134" s="557">
        <f t="shared" ca="1" si="660"/>
        <v>0</v>
      </c>
      <c r="VI134" s="557">
        <f t="shared" ca="1" si="660"/>
        <v>0</v>
      </c>
      <c r="VJ134" s="557">
        <f t="shared" ca="1" si="660"/>
        <v>0</v>
      </c>
      <c r="VK134" s="557">
        <f t="shared" ca="1" si="660"/>
        <v>0</v>
      </c>
      <c r="VL134" s="557">
        <f t="shared" ca="1" si="660"/>
        <v>0</v>
      </c>
      <c r="VM134" s="557">
        <f t="shared" ca="1" si="660"/>
        <v>0</v>
      </c>
      <c r="VN134" s="557">
        <f t="shared" ca="1" si="660"/>
        <v>0</v>
      </c>
      <c r="VO134" s="557">
        <f t="shared" ca="1" si="660"/>
        <v>0</v>
      </c>
      <c r="VP134" s="189">
        <f t="shared" ref="VP134:VT147" ca="1" si="661">IF(AND($L134=VP$8,$N134=VP$10,$AU134=VP$7,OR($AK134=VP$11,VP$11=1),$AD134=VP$12),INDEX(i.FS_Strategy,$AV134+1,$AU134),0)</f>
        <v>0</v>
      </c>
      <c r="VQ134" s="189">
        <f t="shared" ca="1" si="661"/>
        <v>0</v>
      </c>
      <c r="VR134" s="189">
        <f t="shared" ca="1" si="661"/>
        <v>0</v>
      </c>
      <c r="VS134" s="189">
        <f t="shared" ca="1" si="661"/>
        <v>0</v>
      </c>
      <c r="VT134" s="189">
        <f t="shared" ca="1" si="661"/>
        <v>0</v>
      </c>
      <c r="VU134" s="230">
        <f t="shared" ca="1" si="570"/>
        <v>0</v>
      </c>
      <c r="VV134" s="189">
        <f t="shared" ref="VV134:VZ147" ca="1" si="662">IF(AND($L134=VV$8,$N134=VV$10,$AU134=VV$7,OR($AK134=VV$11,VV$11=1),$AD134=VV$12),INDEX(i.FS_Strategy,$AV134+1,$AU134),0)</f>
        <v>0</v>
      </c>
      <c r="VW134" s="189">
        <f t="shared" ca="1" si="662"/>
        <v>0</v>
      </c>
      <c r="VX134" s="189">
        <f t="shared" ca="1" si="662"/>
        <v>0</v>
      </c>
      <c r="VY134" s="189">
        <f t="shared" ca="1" si="662"/>
        <v>0</v>
      </c>
      <c r="VZ134" s="189">
        <f t="shared" ca="1" si="662"/>
        <v>0</v>
      </c>
      <c r="WA134" s="230">
        <f t="shared" ca="1" si="572"/>
        <v>0</v>
      </c>
      <c r="WB134" s="231">
        <f t="shared" ca="1" si="573"/>
        <v>0</v>
      </c>
      <c r="WC134" s="231">
        <f t="shared" ca="1" si="573"/>
        <v>0</v>
      </c>
      <c r="WD134" s="231">
        <f t="shared" ca="1" si="573"/>
        <v>0</v>
      </c>
      <c r="WE134" s="231">
        <f t="shared" ca="1" si="573"/>
        <v>0</v>
      </c>
      <c r="WF134" s="544">
        <f t="shared" ca="1" si="574"/>
        <v>0</v>
      </c>
      <c r="WG134" s="231">
        <f t="shared" ca="1" si="575"/>
        <v>0</v>
      </c>
      <c r="WH134" s="231">
        <f t="shared" ca="1" si="575"/>
        <v>0</v>
      </c>
      <c r="WI134" s="231">
        <f t="shared" ca="1" si="575"/>
        <v>0</v>
      </c>
      <c r="WJ134" s="231">
        <f t="shared" ca="1" si="575"/>
        <v>0</v>
      </c>
      <c r="WK134" s="544">
        <f t="shared" ref="WK134:WQ147" ca="1" si="663">IF(AND($L134=WK$8,$N134=WK$10,$AU134=WK$7,OR($AK134=WK$11,WK$11=1)),INDEX(i.FS_Strategy,$AX134+1,$AU134),0)</f>
        <v>0</v>
      </c>
      <c r="WL134" s="544">
        <f t="shared" ca="1" si="663"/>
        <v>0</v>
      </c>
      <c r="WM134" s="544">
        <f t="shared" ca="1" si="663"/>
        <v>0</v>
      </c>
      <c r="WN134" s="544">
        <f t="shared" ca="1" si="663"/>
        <v>0</v>
      </c>
      <c r="WO134" s="544">
        <f t="shared" ca="1" si="663"/>
        <v>0</v>
      </c>
      <c r="WP134" s="544">
        <f t="shared" ca="1" si="663"/>
        <v>0</v>
      </c>
      <c r="WQ134" s="544">
        <f t="shared" ca="1" si="663"/>
        <v>0</v>
      </c>
      <c r="WR134" s="535" cm="1">
        <f t="array" aca="1" ref="WR134" ca="1">INDEX(WR$13:WR133,$B134+1,1)</f>
        <v>0</v>
      </c>
      <c r="WS134" s="411">
        <f t="shared" ca="1" si="577"/>
        <v>67</v>
      </c>
      <c r="WT134" s="18"/>
      <c r="WU134" s="535" cm="1">
        <f t="array" aca="1" ref="WU134" ca="1">INDEX(WU$13:WU133,$B134+1,1)</f>
        <v>0</v>
      </c>
      <c r="WV134" s="411">
        <f t="shared" si="578"/>
        <v>0</v>
      </c>
      <c r="WW134" s="535" cm="1">
        <f t="array" aca="1" ref="WW134" ca="1">INDEX(WW$13:WW133,$B134+1,1)</f>
        <v>0</v>
      </c>
      <c r="WX134" s="535" t="str" cm="1">
        <f t="array" aca="1" ref="WX134" ca="1">INDEX(WX$13:WX133,$B134+1,1)</f>
        <v>-</v>
      </c>
      <c r="WY134" s="535" t="str" cm="1">
        <f t="array" aca="1" ref="WY134" ca="1">INDEX(WY$13:WY133,$B134+1,1)</f>
        <v>-</v>
      </c>
      <c r="WZ134" s="535" t="str" cm="1">
        <f t="array" aca="1" ref="WZ134" ca="1">INDEX(WZ$13:WZ133,$B134+1,1)</f>
        <v>-</v>
      </c>
      <c r="XA134" s="535" t="str" cm="1">
        <f t="array" aca="1" ref="XA134" ca="1">INDEX(XA$13:XA133,$B134+1,1)</f>
        <v>-</v>
      </c>
      <c r="XB134" s="535" t="str" cm="1">
        <f t="array" aca="1" ref="XB134" ca="1">INDEX(XB$13:XB133,$B134+1,1)</f>
        <v>-</v>
      </c>
      <c r="XC134" s="535" t="str" cm="1">
        <f t="array" aca="1" ref="XC134" ca="1">INDEX(XC$13:XC133,$B134+1,1)</f>
        <v>-</v>
      </c>
      <c r="XD134" s="535" t="str" cm="1">
        <f t="array" aca="1" ref="XD134" ca="1">INDEX(XD$13:XD133,$B134+1,1)</f>
        <v>-</v>
      </c>
      <c r="XE134" s="535" t="str" cm="1">
        <f t="array" aca="1" ref="XE134" ca="1">INDEX(XE$13:XE133,$B134+1,1)</f>
        <v>-</v>
      </c>
      <c r="XF134" s="535" t="str" cm="1">
        <f t="array" aca="1" ref="XF134" ca="1">INDEX(XF$13:XF133,$B134+1,1)</f>
        <v>-</v>
      </c>
      <c r="XG134" s="535" t="str" cm="1">
        <f t="array" aca="1" ref="XG134" ca="1">INDEX(XG$13:XG133,$B134+1,1)</f>
        <v>-</v>
      </c>
      <c r="XH134" s="535" t="str" cm="1">
        <f t="array" aca="1" ref="XH134" ca="1">INDEX(XH$13:XH133,$B134+1,1)</f>
        <v>-</v>
      </c>
      <c r="XI134" s="535" t="str" cm="1">
        <f t="array" aca="1" ref="XI134" ca="1">INDEX(XI$13:XI133,$B134+1,1)</f>
        <v>-</v>
      </c>
      <c r="XJ134" s="535" t="str" cm="1">
        <f t="array" aca="1" ref="XJ134" ca="1">INDEX(XJ$13:XJ133,$B134+1,1)</f>
        <v>-</v>
      </c>
      <c r="XK134" s="535" t="str" cm="1">
        <f t="array" aca="1" ref="XK134" ca="1">INDEX(XK$13:XK133,$B134+1,1)</f>
        <v>-</v>
      </c>
      <c r="XL134" s="535" t="str" cm="1">
        <f t="array" aca="1" ref="XL134" ca="1">INDEX(XL$13:XL133,$B134+1,1)</f>
        <v>-</v>
      </c>
      <c r="XM134" s="535" t="str" cm="1">
        <f t="array" aca="1" ref="XM134" ca="1">INDEX(XM$13:XM133,$B134+1,1)</f>
        <v>-</v>
      </c>
      <c r="XN134" s="18"/>
      <c r="XO134" s="411" t="b">
        <f t="shared" ca="1" si="579"/>
        <v>0</v>
      </c>
      <c r="XP134" s="535" t="str" cm="1">
        <f t="array" aca="1" ref="XP134" ca="1">INDEX(XP$13:XP133,$B134+1,1)</f>
        <v>-</v>
      </c>
      <c r="XQ134" s="535" t="str" cm="1">
        <f t="array" aca="1" ref="XQ134" ca="1">INDEX(XQ$13:XQ133,$B134+1,1)</f>
        <v>-</v>
      </c>
      <c r="XR134" s="535" t="str" cm="1">
        <f t="array" aca="1" ref="XR134" ca="1">INDEX(XR$13:XR133,$B134+1,1)</f>
        <v>-</v>
      </c>
      <c r="XS134" s="535" t="str" cm="1">
        <f t="array" aca="1" ref="XS134" ca="1">INDEX(XS$13:XS133,$B134+1,1)</f>
        <v>-</v>
      </c>
      <c r="XT134" s="535" t="str" cm="1">
        <f t="array" aca="1" ref="XT134" ca="1">INDEX(XT$13:XT133,$B134+1,1)</f>
        <v>-</v>
      </c>
      <c r="XU134" s="535" t="str" cm="1">
        <f t="array" aca="1" ref="XU134" ca="1">INDEX(XU$13:XU133,$B134+1,1)</f>
        <v>-</v>
      </c>
      <c r="XV134" s="411" t="str">
        <f t="shared" ca="1" si="580"/>
        <v>-</v>
      </c>
      <c r="XW134" s="535" t="str" cm="1">
        <f t="array" aca="1" ref="XW134" ca="1">INDEX(XW$13:XW133,$B134+1,1)</f>
        <v>-</v>
      </c>
      <c r="XX134" s="535" t="str" cm="1">
        <f t="array" aca="1" ref="XX134" ca="1">INDEX(XX$13:XX133,$B134+1,1)</f>
        <v>-</v>
      </c>
      <c r="XY134" s="535" t="str" cm="1">
        <f t="array" aca="1" ref="XY134" ca="1">INDEX(XY$13:XY133,$B134+1,1)</f>
        <v>-</v>
      </c>
      <c r="XZ134" s="535" t="str" cm="1">
        <f t="array" aca="1" ref="XZ134" ca="1">INDEX(XZ$13:XZ133,$B134+1,1)</f>
        <v>-</v>
      </c>
      <c r="YA134" s="535" t="str" cm="1">
        <f t="array" aca="1" ref="YA134" ca="1">INDEX(YA$13:YA133,$B134+1,1)</f>
        <v>-</v>
      </c>
      <c r="YB134" s="545" cm="1">
        <f t="array" aca="1" ref="YB134" ca="1">INDEX(i.AgeJ,$AD134,1)</f>
        <v>0</v>
      </c>
      <c r="YC134" s="535" t="str" cm="1">
        <f t="array" aca="1" ref="YC134" ca="1">INDEX(YC$13:YC133,$B134+1,1)</f>
        <v>-</v>
      </c>
      <c r="YD134" s="411" t="str">
        <f t="shared" si="581"/>
        <v>-</v>
      </c>
      <c r="YE134" s="411" t="str">
        <f t="shared" si="581"/>
        <v>-</v>
      </c>
      <c r="YF134" s="535" t="str" cm="1">
        <f t="array" aca="1" ref="YF134" ca="1">INDEX(YF$13:YF133,$B134+1,1)</f>
        <v>-</v>
      </c>
      <c r="YG134" s="535" t="str" cm="1">
        <f t="array" aca="1" ref="YG134" ca="1">INDEX(YG$13:YG133,$B134+1,1)</f>
        <v>-</v>
      </c>
      <c r="YH134" s="535" t="str" cm="1">
        <f t="array" aca="1" ref="YH134" ca="1">INDEX(YH$13:YH133,$B134+1,1)</f>
        <v>-</v>
      </c>
      <c r="YI134" s="535" t="str" cm="1">
        <f t="array" aca="1" ref="YI134" ca="1">INDEX(YI$13:YI133,$B134+1,1)</f>
        <v>-</v>
      </c>
      <c r="YJ134" s="535" t="str" cm="1">
        <f t="array" aca="1" ref="YJ134" ca="1">INDEX(YJ$13:YJ133,$B134+1,1)</f>
        <v>-</v>
      </c>
      <c r="YK134" s="535" t="b" cm="1">
        <f t="array" aca="1" ref="YK134" ca="1">INDEX(YK$13:YK133,$B134+1,1)</f>
        <v>1</v>
      </c>
      <c r="YL134" s="535" t="str" cm="1">
        <f t="array" aca="1" ref="YL134" ca="1">INDEX(YL$13:YL133,$B134+1,1)</f>
        <v>-</v>
      </c>
      <c r="YM134" s="535" cm="1">
        <f t="array" aca="1" ref="YM134" ca="1">INDEX(YM$13:YM133,$B134+1,1)</f>
        <v>0</v>
      </c>
      <c r="YN134" s="535" cm="1">
        <f t="array" aca="1" ref="YN134" ca="1">INDEX(YN$13:YN133,$B134+1,1)</f>
        <v>0</v>
      </c>
      <c r="YO134" s="535" cm="1">
        <f t="array" aca="1" ref="YO134" ca="1">INDEX(YO$13:YO133,$B134+1,1)</f>
        <v>0</v>
      </c>
      <c r="YP134" s="18"/>
      <c r="YQ134" s="411">
        <f t="shared" si="582"/>
        <v>50</v>
      </c>
      <c r="YR134" s="411">
        <f t="shared" si="582"/>
        <v>50</v>
      </c>
      <c r="YS134" s="411">
        <f t="shared" si="582"/>
        <v>50</v>
      </c>
      <c r="YT134" s="411">
        <f t="shared" si="582"/>
        <v>50</v>
      </c>
      <c r="YU134" s="535" cm="1">
        <f t="array" aca="1" ref="YU134" ca="1">INDEX(YU$13:YU133,$B134+1,1)</f>
        <v>1</v>
      </c>
      <c r="YV134" s="535" cm="1">
        <f t="array" aca="1" ref="YV134" ca="1">INDEX(YV$13:YV133,$B134+1,1)</f>
        <v>1</v>
      </c>
      <c r="YW134" s="535" cm="1">
        <f t="array" aca="1" ref="YW134" ca="1">INDEX(YW$13:YW133,$B134+1,1)</f>
        <v>1</v>
      </c>
      <c r="YX134" s="535" cm="1">
        <f t="array" aca="1" ref="YX134" ca="1">INDEX(YX$13:YX133,$B134+1,1)</f>
        <v>1</v>
      </c>
      <c r="YY134" s="535" t="str" cm="1">
        <f t="array" aca="1" ref="YY134" ca="1">INDEX(YY$13:YY133,$B134+1,1)</f>
        <v>-</v>
      </c>
      <c r="YZ134" s="535" t="str" cm="1">
        <f t="array" aca="1" ref="YZ134" ca="1">INDEX(YZ$13:YZ133,$B134+1,1)</f>
        <v>-</v>
      </c>
      <c r="ZA134" s="535" t="str" cm="1">
        <f t="array" aca="1" ref="ZA134" ca="1">INDEX(ZA$13:ZA133,$B134+1,1)</f>
        <v>-</v>
      </c>
      <c r="ZB134" s="535" t="str" cm="1">
        <f t="array" aca="1" ref="ZB134" ca="1">INDEX(ZB$13:ZB133,$B134+1,1)</f>
        <v>-</v>
      </c>
      <c r="ZC134" s="535" t="str" cm="1">
        <f t="array" aca="1" ref="ZC134" ca="1">INDEX(ZC$13:ZC133,$B134+1,1)</f>
        <v>-</v>
      </c>
      <c r="ZD134" s="18"/>
      <c r="ZE134" s="411">
        <f t="shared" ca="1" si="583"/>
        <v>1</v>
      </c>
      <c r="ZF134" s="18"/>
      <c r="ZG134" s="669" t="str">
        <f t="shared" ca="1" si="584"/>
        <v>-</v>
      </c>
      <c r="ZH134" s="535" t="b" cm="1">
        <f t="array" aca="1" ref="ZH134" ca="1">INDEX(ZH$13:ZH133,$B134+1,1)</f>
        <v>1</v>
      </c>
      <c r="ZI134" s="535" t="str" cm="1">
        <f t="array" aca="1" ref="ZI134" ca="1">INDEX(ZI$13:ZI133,$B134+1,1)</f>
        <v>-</v>
      </c>
      <c r="ZJ134" s="411" t="b">
        <f t="shared" ca="1" si="615"/>
        <v>1</v>
      </c>
      <c r="ZK134" s="535" t="b" cm="1">
        <f t="array" aca="1" ref="ZK134" ca="1">INDEX(ZK$13:ZK133,$B134+1,1)</f>
        <v>0</v>
      </c>
      <c r="ZL134" s="535" cm="1">
        <f t="array" aca="1" ref="ZL134" ca="1">INDEX(ZL$13:ZL133,$B134+1,1)</f>
        <v>0</v>
      </c>
      <c r="ZM134" s="547" cm="1">
        <f t="array" aca="1" ref="ZM134" ca="1">IF(ZH134&lt;&gt;TRUE,"-",VALUE(IFERROR(VALUE($K134),0) &amp; _xlfn.SWITCH($CD134,"-",4,$CD134) &amp; $L134 &amp; $T134 &amp; "00" &amp; $N134 &amp; $AK134 &amp; $R134 &amp; _xlfn.SWITCH($AM134,3,1,$AM134) &amp; _xlfn.SWITCH($M134,4,0,$M134) &amp; $AD134 &amp; IF(MOD($H134-2,ZM$6)&gt;=ZM$7,"",TEXT(INT(MOD($H134-2,ZM$6)/2)+1,"00"))))</f>
        <v>14220032120605</v>
      </c>
      <c r="ZN134" s="662" t="str" cm="1">
        <f t="array" aca="1" ref="ZN134" ca="1">IF(ZI134&lt;&gt;TRUE,"-",VALUE(IFERROR(VALUE($K134),0) &amp; _xlfn.SWITCH($CD134,"-",4,$CD134) &amp; $L134 &amp; $T134 &amp; "00" &amp; $N134 &amp; $AK134 &amp; $R134 &amp; _xlfn.SWITCH($AM134,3,1,$AM134) &amp; _xlfn.SWITCH($M134,4,0,$M134) &amp; $AD134 &amp; IF(MOD($H134-1,ZN$6)&gt;=ZN$7,"",TEXT(INT(MOD($H134-1,ZN$6)/2)+1,"00"))))</f>
        <v>-</v>
      </c>
      <c r="ZO134" s="543">
        <f t="shared" ca="1" si="585"/>
        <v>652</v>
      </c>
      <c r="ZP134" s="543">
        <f t="shared" ca="1" si="585"/>
        <v>686</v>
      </c>
      <c r="ZQ134" s="543">
        <f t="shared" ca="1" si="585"/>
        <v>721</v>
      </c>
      <c r="ZR134" s="459">
        <f t="shared" ca="1" si="586"/>
        <v>469</v>
      </c>
      <c r="ZS134" s="459">
        <f t="shared" ca="1" si="586"/>
        <v>504</v>
      </c>
      <c r="ZT134" s="459">
        <f t="shared" ca="1" si="586"/>
        <v>539</v>
      </c>
      <c r="ZU134" s="459">
        <f t="shared" ca="1" si="587"/>
        <v>385</v>
      </c>
      <c r="ZV134" s="459">
        <f t="shared" ca="1" si="587"/>
        <v>420</v>
      </c>
      <c r="ZW134" s="459">
        <f t="shared" ca="1" si="587"/>
        <v>455</v>
      </c>
      <c r="ZX134" s="535" t="str" cm="1">
        <f t="array" aca="1" ref="ZX134" ca="1">INDEX(ZX$13:ZX133,$B134+1,1)</f>
        <v>-</v>
      </c>
      <c r="ZY134" s="535" t="str" cm="1">
        <f t="array" aca="1" ref="ZY134" ca="1">INDEX(ZY$13:ZY133,$B134+1,1)</f>
        <v>-</v>
      </c>
      <c r="ZZ134" s="535" t="str" cm="1">
        <f t="array" aca="1" ref="ZZ134" ca="1">INDEX(ZZ$13:ZZ133,$B134+1,1)</f>
        <v>-</v>
      </c>
      <c r="AAA134" s="535" t="str" cm="1">
        <f t="array" aca="1" ref="AAA134" ca="1">INDEX(AAA$13:AAA133,$B134+1,1)</f>
        <v>-</v>
      </c>
      <c r="AAB134" s="535" t="str" cm="1">
        <f t="array" aca="1" ref="AAB134" ca="1">INDEX(AAB$13:AAB133,$B134+1,1)</f>
        <v>-</v>
      </c>
      <c r="AAC134" s="535" t="str" cm="1">
        <f t="array" aca="1" ref="AAC134" ca="1">INDEX(AAC$13:AAC133,$B134+1,1)</f>
        <v>-</v>
      </c>
      <c r="AAD134" s="535" t="str" cm="1">
        <f t="array" aca="1" ref="AAD134" ca="1">INDEX(AAD$13:AAD133,$B134+1,1)</f>
        <v>-</v>
      </c>
      <c r="AAE134" s="535" t="str" cm="1">
        <f t="array" aca="1" ref="AAE134" ca="1">INDEX(AAE$13:AAE133,$B134+1,1)</f>
        <v>-</v>
      </c>
      <c r="AAF134" s="535" t="str" cm="1">
        <f t="array" aca="1" ref="AAF134" ca="1">INDEX(AAF$13:AAF133,$B134+1,1)</f>
        <v>-</v>
      </c>
      <c r="AAG134" s="535" t="str" cm="1">
        <f t="array" aca="1" ref="AAG134" ca="1">INDEX(AAG$13:AAG133,$B134+1,1)</f>
        <v>-</v>
      </c>
      <c r="AAH134" s="535" t="str" cm="1">
        <f t="array" aca="1" ref="AAH134" ca="1">INDEX(AAH$13:AAH133,$B134+1,1)</f>
        <v>-</v>
      </c>
      <c r="AAI134" s="535" t="str" cm="1">
        <f t="array" aca="1" ref="AAI134" ca="1">INDEX(AAI$13:AAI133,$B134+1,1)</f>
        <v>-</v>
      </c>
      <c r="AAJ134" s="22">
        <v>1</v>
      </c>
      <c r="AAK134" s="22">
        <v>1</v>
      </c>
      <c r="AAL134" s="535" cm="1">
        <f t="array" aca="1" ref="AAL134" ca="1">INDEX(AAL$13:AAL133,$B134+1,1)</f>
        <v>0</v>
      </c>
      <c r="AAM134" s="535" t="str" cm="1">
        <f t="array" aca="1" ref="AAM134" ca="1">INDEX(AAM$13:AAM133,$B134+1,1)</f>
        <v>-</v>
      </c>
      <c r="AAN134" s="535" t="str" cm="1">
        <f t="array" aca="1" ref="AAN134" ca="1">INDEX(AAN$13:AAN133,$B134+1,1)</f>
        <v>-</v>
      </c>
      <c r="AAO134" s="535" t="str" cm="1">
        <f t="array" aca="1" ref="AAO134" ca="1">INDEX(AAO$13:AAO133,$B134+1,1)</f>
        <v>-</v>
      </c>
      <c r="AAP134" s="535" t="str" cm="1">
        <f t="array" aca="1" ref="AAP134" ca="1">INDEX(AAP$13:AAP133,$B134+1,1)</f>
        <v>-</v>
      </c>
      <c r="AAQ134" s="535" t="str" cm="1">
        <f t="array" aca="1" ref="AAQ134" ca="1">INDEX(AAQ$13:AAQ133,$B134+1,1)</f>
        <v>-</v>
      </c>
      <c r="AAR134" s="535" cm="1">
        <f t="array" aca="1" ref="AAR134" ca="1">INDEX(AAR$13:AAR133,$B134+1,1)</f>
        <v>0</v>
      </c>
      <c r="AAS134" s="535" t="str" cm="1">
        <f t="array" aca="1" ref="AAS134" ca="1">INDEX(AAS$13:AAS133,$B134+1,1)</f>
        <v>-</v>
      </c>
      <c r="AAT134" s="535" t="str" cm="1">
        <f t="array" aca="1" ref="AAT134" ca="1">INDEX(AAT$13:AAT133,$B134+1,1)</f>
        <v>-</v>
      </c>
      <c r="AAU134" s="535" t="str" cm="1">
        <f t="array" aca="1" ref="AAU134" ca="1">INDEX(AAU$13:AAU133,$B134+1,1)</f>
        <v>-</v>
      </c>
      <c r="AAV134" s="535" cm="1">
        <f t="array" aca="1" ref="AAV134" ca="1">INDEX(AAV$13:AAV133,$B134+1,1)</f>
        <v>1</v>
      </c>
      <c r="AAW134" s="535" cm="1">
        <f t="array" aca="1" ref="AAW134" ca="1">INDEX(AAW$13:AAW133,$B134+1,1)</f>
        <v>1</v>
      </c>
      <c r="AAX134" s="666" t="str">
        <f ca="1">IF(OR($AAJ134=1,MOD($H134,21)&gt;AAX$6),"-",FALSE)</f>
        <v>-</v>
      </c>
      <c r="AAY134" s="666" t="str">
        <f ca="1">IF(OR($AAJ134=1,MOD($H134,21)&gt;AAY$6),"-",FALSE)</f>
        <v>-</v>
      </c>
      <c r="AAZ134" s="666" t="str">
        <f ca="1">IF(OR($AAJ134=1,MOD($H134,21)&gt;AAZ$6),"-",FALSE)</f>
        <v>-</v>
      </c>
      <c r="ABA134" s="666" t="str">
        <f ca="1">IF(OR($AAJ134=1,MOD($H134,21)&gt;ABA$6),"-",FALSE)</f>
        <v>-</v>
      </c>
      <c r="ABB134" s="667" t="str">
        <f t="shared" ca="1" si="588"/>
        <v>-</v>
      </c>
      <c r="ABC134" s="668" t="str">
        <f t="shared" ca="1" si="589"/>
        <v>-</v>
      </c>
      <c r="ABD134" s="669" t="str">
        <f t="shared" ca="1" si="590"/>
        <v>-</v>
      </c>
      <c r="ABE134" s="716" t="str">
        <f t="shared" ca="1" si="591"/>
        <v>-</v>
      </c>
      <c r="ABF134" s="191" t="b">
        <f t="shared" si="619"/>
        <v>0</v>
      </c>
      <c r="ABG134" s="715" t="str">
        <f t="shared" ca="1" si="592"/>
        <v>-</v>
      </c>
      <c r="ABH134" s="717" t="str">
        <f ca="1">IF(OR($AAJ134=1,MOD($H134,21)&gt;ABH$6),"-",0)</f>
        <v>-</v>
      </c>
      <c r="ABI134" s="717" t="str">
        <f ca="1">IF(OR($AAJ134=1,MOD($H134,21)&gt;ABI$6),"-",0)</f>
        <v>-</v>
      </c>
      <c r="ABJ134" s="670" t="str">
        <f t="shared" ca="1" si="593"/>
        <v>-</v>
      </c>
      <c r="ABK134" s="18"/>
      <c r="ABL134" s="545" t="str">
        <f t="shared" ref="ABL134:ABU147" ca="1" si="664">IF(AND($N134=ABL$10, $AD134=ABL$12),TRUE,"-")</f>
        <v>-</v>
      </c>
      <c r="ABM134" s="545" t="str">
        <f t="shared" ca="1" si="664"/>
        <v>-</v>
      </c>
      <c r="ABN134" s="545" t="str">
        <f t="shared" ca="1" si="664"/>
        <v>-</v>
      </c>
      <c r="ABO134" s="545" t="str">
        <f t="shared" ca="1" si="664"/>
        <v>-</v>
      </c>
      <c r="ABP134" s="545" t="str">
        <f t="shared" ca="1" si="664"/>
        <v>-</v>
      </c>
      <c r="ABQ134" s="545" t="str">
        <f t="shared" ca="1" si="664"/>
        <v>-</v>
      </c>
      <c r="ABR134" s="545" t="str">
        <f t="shared" ca="1" si="664"/>
        <v>-</v>
      </c>
      <c r="ABS134" s="545" t="str">
        <f t="shared" ca="1" si="664"/>
        <v>-</v>
      </c>
      <c r="ABT134" s="545" t="str">
        <f t="shared" ca="1" si="664"/>
        <v>-</v>
      </c>
      <c r="ABU134" s="545" t="str">
        <f t="shared" ca="1" si="664"/>
        <v>-</v>
      </c>
      <c r="ABV134" s="545" t="str">
        <f t="shared" ref="ABV134:ACE147" ca="1" si="665">IF(AND($N134=ABV$10, $AD134=ABV$12),TRUE,"-")</f>
        <v>-</v>
      </c>
      <c r="ABW134" s="545" t="str">
        <f t="shared" ca="1" si="665"/>
        <v>-</v>
      </c>
      <c r="ABX134" s="545" t="str">
        <f t="shared" ca="1" si="665"/>
        <v>-</v>
      </c>
      <c r="ABY134" s="545" t="str">
        <f t="shared" ca="1" si="665"/>
        <v>-</v>
      </c>
      <c r="ABZ134" s="545" t="str">
        <f t="shared" ca="1" si="665"/>
        <v>-</v>
      </c>
      <c r="ACA134" s="545" t="str">
        <f t="shared" ca="1" si="665"/>
        <v>-</v>
      </c>
      <c r="ACB134" s="545" t="str">
        <f t="shared" ca="1" si="665"/>
        <v>-</v>
      </c>
      <c r="ACC134" s="545" t="b">
        <f t="shared" ca="1" si="665"/>
        <v>1</v>
      </c>
      <c r="ACD134" s="545" t="str">
        <f t="shared" ca="1" si="665"/>
        <v>-</v>
      </c>
      <c r="ACE134" s="545" t="str">
        <f t="shared" ca="1" si="665"/>
        <v>-</v>
      </c>
      <c r="ACF134" s="545" t="str">
        <f t="shared" ref="ACF134:ACO147" ca="1" si="666">IF(AND($N134=ACF$10, $AD134=ACF$12),TRUE,"-")</f>
        <v>-</v>
      </c>
      <c r="ACG134" s="545" t="str">
        <f t="shared" ca="1" si="666"/>
        <v>-</v>
      </c>
      <c r="ACH134" s="545" t="str">
        <f t="shared" ca="1" si="666"/>
        <v>-</v>
      </c>
      <c r="ACI134" s="545" t="str">
        <f t="shared" ca="1" si="666"/>
        <v>-</v>
      </c>
      <c r="ACJ134" s="545" t="str">
        <f t="shared" ca="1" si="666"/>
        <v>-</v>
      </c>
      <c r="ACK134" s="545" t="str">
        <f t="shared" ca="1" si="666"/>
        <v>-</v>
      </c>
      <c r="ACL134" s="545" t="str">
        <f t="shared" ca="1" si="666"/>
        <v>-</v>
      </c>
      <c r="ACM134" s="545" t="str">
        <f t="shared" ca="1" si="666"/>
        <v>-</v>
      </c>
      <c r="ACN134" s="545" t="str">
        <f t="shared" ca="1" si="666"/>
        <v>-</v>
      </c>
      <c r="ACO134" s="545" t="str">
        <f t="shared" ca="1" si="666"/>
        <v>-</v>
      </c>
      <c r="ACP134" s="545" t="str">
        <f t="shared" ref="ACP134:ACY147" ca="1" si="667">IF(AND($N134=ACP$10, $AD134=ACP$12),TRUE,"-")</f>
        <v>-</v>
      </c>
      <c r="ACQ134" s="545" t="str">
        <f t="shared" ca="1" si="667"/>
        <v>-</v>
      </c>
      <c r="ACR134" s="545" t="str">
        <f t="shared" ca="1" si="667"/>
        <v>-</v>
      </c>
      <c r="ACS134" s="545" t="str">
        <f t="shared" ca="1" si="667"/>
        <v>-</v>
      </c>
      <c r="ACT134" s="545" t="str">
        <f t="shared" ca="1" si="667"/>
        <v>-</v>
      </c>
      <c r="ACU134" s="545" t="b">
        <f t="shared" ca="1" si="667"/>
        <v>1</v>
      </c>
      <c r="ACV134" s="545" t="str">
        <f t="shared" ca="1" si="667"/>
        <v>-</v>
      </c>
      <c r="ACW134" s="545" t="str">
        <f t="shared" ca="1" si="667"/>
        <v>-</v>
      </c>
      <c r="ACX134" s="545" t="str">
        <f t="shared" ca="1" si="667"/>
        <v>-</v>
      </c>
      <c r="ACY134" s="545" t="str">
        <f t="shared" ca="1" si="667"/>
        <v>-</v>
      </c>
      <c r="ACZ134" s="545" t="str">
        <f t="shared" ref="ACZ134:ADI147" ca="1" si="668">IF(AND($N134=ACZ$10, $AD134=ACZ$12),TRUE,"-")</f>
        <v>-</v>
      </c>
      <c r="ADA134" s="545" t="str">
        <f t="shared" ca="1" si="668"/>
        <v>-</v>
      </c>
      <c r="ADB134" s="545" t="str">
        <f t="shared" ca="1" si="668"/>
        <v>-</v>
      </c>
      <c r="ADC134" s="545" t="str">
        <f t="shared" ca="1" si="668"/>
        <v>-</v>
      </c>
      <c r="ADD134" s="545" t="str">
        <f t="shared" ca="1" si="668"/>
        <v>-</v>
      </c>
      <c r="ADE134" s="545" t="str">
        <f t="shared" ca="1" si="668"/>
        <v>-</v>
      </c>
      <c r="ADF134" s="545" t="str">
        <f t="shared" ca="1" si="668"/>
        <v>-</v>
      </c>
      <c r="ADG134" s="545" t="str">
        <f t="shared" ca="1" si="668"/>
        <v>-</v>
      </c>
      <c r="ADH134" s="545" t="str">
        <f t="shared" ca="1" si="668"/>
        <v>-</v>
      </c>
      <c r="ADI134" s="545" t="str">
        <f t="shared" ca="1" si="668"/>
        <v>-</v>
      </c>
      <c r="ADJ134" s="545" t="str">
        <f t="shared" ref="ADJ134:ADS147" ca="1" si="669">IF(AND($N134=ADJ$10, $AD134=ADJ$12),TRUE,"-")</f>
        <v>-</v>
      </c>
      <c r="ADK134" s="545" t="str">
        <f t="shared" ca="1" si="669"/>
        <v>-</v>
      </c>
      <c r="ADL134" s="545" t="str">
        <f t="shared" ca="1" si="669"/>
        <v>-</v>
      </c>
      <c r="ADM134" s="545" t="b">
        <f t="shared" ca="1" si="669"/>
        <v>1</v>
      </c>
      <c r="ADN134" s="545" t="str">
        <f t="shared" ca="1" si="669"/>
        <v>-</v>
      </c>
      <c r="ADO134" s="545" t="str">
        <f t="shared" ca="1" si="669"/>
        <v>-</v>
      </c>
      <c r="ADP134" s="545" t="str">
        <f t="shared" ca="1" si="669"/>
        <v>-</v>
      </c>
      <c r="ADQ134" s="545" t="str">
        <f t="shared" ca="1" si="669"/>
        <v>-</v>
      </c>
      <c r="ADR134" s="545" t="str">
        <f t="shared" ca="1" si="669"/>
        <v>-</v>
      </c>
      <c r="ADS134" s="545" t="str">
        <f t="shared" ca="1" si="669"/>
        <v>-</v>
      </c>
      <c r="ADT134" s="545" t="str">
        <f t="shared" ref="ADT134:AEC147" ca="1" si="670">IF(AND($N134=ADT$10, $AD134=ADT$12),TRUE,"-")</f>
        <v>-</v>
      </c>
      <c r="ADU134" s="545" t="str">
        <f t="shared" ca="1" si="670"/>
        <v>-</v>
      </c>
      <c r="ADV134" s="545" t="str">
        <f t="shared" ca="1" si="670"/>
        <v>-</v>
      </c>
      <c r="ADW134" s="545" t="str">
        <f t="shared" ca="1" si="670"/>
        <v>-</v>
      </c>
      <c r="ADX134" s="545" t="str">
        <f t="shared" ca="1" si="670"/>
        <v>-</v>
      </c>
      <c r="ADY134" s="545" t="str">
        <f t="shared" ca="1" si="670"/>
        <v>-</v>
      </c>
      <c r="ADZ134" s="545" t="str">
        <f t="shared" ca="1" si="670"/>
        <v>-</v>
      </c>
      <c r="AEA134" s="545" t="str">
        <f t="shared" ca="1" si="670"/>
        <v>-</v>
      </c>
      <c r="AEB134" s="545" t="str">
        <f t="shared" ca="1" si="670"/>
        <v>-</v>
      </c>
      <c r="AEC134" s="545" t="str">
        <f t="shared" ca="1" si="670"/>
        <v>-</v>
      </c>
      <c r="AED134" s="545" t="str">
        <f t="shared" ref="AED134:AEM147" ca="1" si="671">IF(AND($N134=AED$10, $AD134=AED$12),TRUE,"-")</f>
        <v>-</v>
      </c>
      <c r="AEE134" s="545" t="b">
        <f t="shared" ca="1" si="671"/>
        <v>1</v>
      </c>
      <c r="AEF134" s="545" t="str">
        <f t="shared" ca="1" si="671"/>
        <v>-</v>
      </c>
      <c r="AEG134" s="545" t="str">
        <f t="shared" ca="1" si="671"/>
        <v>-</v>
      </c>
      <c r="AEH134" s="545" t="str">
        <f t="shared" ca="1" si="671"/>
        <v>-</v>
      </c>
      <c r="AEI134" s="545" t="str">
        <f t="shared" ca="1" si="671"/>
        <v>-</v>
      </c>
      <c r="AEJ134" s="545" t="str">
        <f t="shared" ca="1" si="671"/>
        <v>-</v>
      </c>
      <c r="AEK134" s="545" t="str">
        <f t="shared" ca="1" si="671"/>
        <v>-</v>
      </c>
      <c r="AEL134" s="545" t="str">
        <f t="shared" ca="1" si="671"/>
        <v>-</v>
      </c>
      <c r="AEM134" s="545" t="str">
        <f t="shared" ca="1" si="671"/>
        <v>-</v>
      </c>
      <c r="AEN134" s="545" t="str">
        <f t="shared" ref="AEN134:AEW147" ca="1" si="672">IF(AND($N134=AEN$10, $AD134=AEN$12),TRUE,"-")</f>
        <v>-</v>
      </c>
      <c r="AEO134" s="545" t="str">
        <f t="shared" ca="1" si="672"/>
        <v>-</v>
      </c>
      <c r="AEP134" s="545" t="str">
        <f t="shared" ca="1" si="672"/>
        <v>-</v>
      </c>
      <c r="AEQ134" s="545" t="str">
        <f t="shared" ca="1" si="672"/>
        <v>-</v>
      </c>
      <c r="AER134" s="545" t="str">
        <f t="shared" ca="1" si="672"/>
        <v>-</v>
      </c>
      <c r="AES134" s="545" t="str">
        <f t="shared" ca="1" si="672"/>
        <v>-</v>
      </c>
      <c r="AET134" s="545" t="str">
        <f t="shared" ca="1" si="672"/>
        <v>-</v>
      </c>
      <c r="AEU134" s="545" t="str">
        <f t="shared" ca="1" si="672"/>
        <v>-</v>
      </c>
      <c r="AEV134" s="545" t="str">
        <f t="shared" ca="1" si="672"/>
        <v>-</v>
      </c>
      <c r="AEW134" s="545" t="b">
        <f t="shared" ca="1" si="672"/>
        <v>1</v>
      </c>
      <c r="AEX134" s="535" cm="1">
        <f t="array" aca="1" ref="AEX134" ca="1">INDEX(AEX$13:AEX133,$B134+1,1)</f>
        <v>0</v>
      </c>
      <c r="AEY134" s="483">
        <v>0</v>
      </c>
    </row>
    <row r="135" spans="1:831" outlineLevel="2">
      <c r="A135" s="18">
        <f t="shared" si="221"/>
        <v>122</v>
      </c>
      <c r="B135" s="657">
        <f t="shared" ca="1" si="620"/>
        <v>120</v>
      </c>
      <c r="C135" s="458">
        <f t="shared" ca="1" si="488"/>
        <v>2200</v>
      </c>
      <c r="D135" s="119" t="str">
        <f t="shared" ca="1" si="489"/>
        <v>GSW</v>
      </c>
      <c r="E135" t="b">
        <v>1</v>
      </c>
      <c r="F135" t="b">
        <v>0</v>
      </c>
      <c r="G135" t="b">
        <f t="shared" si="490"/>
        <v>1</v>
      </c>
      <c r="H135" s="191">
        <f t="shared" ca="1" si="618"/>
        <v>11</v>
      </c>
      <c r="I135" s="535" cm="1">
        <f t="array" aca="1" ref="I135" ca="1">INDEX(I$13:I134,$B135+1,1)</f>
        <v>1</v>
      </c>
      <c r="J135" s="535" cm="1">
        <f t="array" aca="1" ref="J135" ca="1">INDEX(J$13:J134,$B135+1,1)</f>
        <v>0</v>
      </c>
      <c r="K135" s="535" cm="1">
        <f t="array" aca="1" ref="K135" ca="1">INDEX(K$13:K134,$B135+1,1)</f>
        <v>1</v>
      </c>
      <c r="L135" s="535" cm="1">
        <f t="array" aca="1" ref="L135" ca="1">INDEX(L$13:L134,$B135+1,1)</f>
        <v>2</v>
      </c>
      <c r="M135" s="535" cm="1">
        <f t="array" aca="1" ref="M135" ca="1">INDEX(M$13:M134,$B135+1,1)</f>
        <v>0</v>
      </c>
      <c r="N135" s="535" cm="1">
        <f t="array" aca="1" ref="N135" ca="1">INDEX(N$13:N134,$B135+1,1)</f>
        <v>3</v>
      </c>
      <c r="O135" s="535" cm="1">
        <f t="array" aca="1" ref="O135" ca="1">INDEX(O$13:O134,$B135+1,1)</f>
        <v>2</v>
      </c>
      <c r="P135" s="535" cm="1">
        <f t="array" aca="1" ref="P135" ca="1">INDEX(P$13:P134,$B135+1,1)</f>
        <v>0</v>
      </c>
      <c r="Q135" s="535" cm="1">
        <f t="array" aca="1" ref="Q135" ca="1">INDEX(Q$13:Q134,$B135+1,1)</f>
        <v>1</v>
      </c>
      <c r="R135" s="535" cm="1">
        <f t="array" aca="1" ref="R135" ca="1">INDEX(R$13:R134,$B135+1,1)</f>
        <v>1</v>
      </c>
      <c r="S135" s="535" cm="1">
        <f t="array" aca="1" ref="S135" ca="1">INDEX(S$13:S134,$B135+1,1)</f>
        <v>1</v>
      </c>
      <c r="T135" s="411">
        <f t="shared" ca="1" si="603"/>
        <v>2</v>
      </c>
      <c r="U135" s="411">
        <f t="shared" ca="1" si="603"/>
        <v>2</v>
      </c>
      <c r="V135" s="411">
        <f t="shared" ca="1" si="604"/>
        <v>2</v>
      </c>
      <c r="W135" s="777" t="b">
        <f t="shared" ca="1" si="605"/>
        <v>1</v>
      </c>
      <c r="X135" s="777" t="b">
        <f t="shared" ca="1" si="605"/>
        <v>1</v>
      </c>
      <c r="Y135" s="777" t="b">
        <f t="shared" ca="1" si="605"/>
        <v>1</v>
      </c>
      <c r="Z135" s="796" t="b" cm="1">
        <f t="array" aca="1" ref="Z135" ca="1">INDEX(Z$13:Z134,$B135+1,1)</f>
        <v>0</v>
      </c>
      <c r="AA135" s="411">
        <f t="shared" ca="1" si="606"/>
        <v>6</v>
      </c>
      <c r="AB135" s="411">
        <f t="shared" ca="1" si="607"/>
        <v>6</v>
      </c>
      <c r="AC135" s="535" cm="1">
        <f t="array" aca="1" ref="AC135" ca="1">INDEX(AC$13:AC134,$B135+1,1)</f>
        <v>6</v>
      </c>
      <c r="AD135" s="535" cm="1">
        <f t="array" aca="1" ref="AD135" ca="1">INDEX(AD$13:AD134,$B135+1,1)</f>
        <v>6</v>
      </c>
      <c r="AE135" s="535" cm="1">
        <f t="array" aca="1" ref="AE135" ca="1">INDEX(AE$13:AE134,$B135+1,1)</f>
        <v>0</v>
      </c>
      <c r="AF135" s="535" cm="1">
        <f t="array" aca="1" ref="AF135" ca="1">INDEX(AF$13:AF134,$B135+1,1)</f>
        <v>0</v>
      </c>
      <c r="AG135" s="535" cm="1">
        <f t="array" aca="1" ref="AG135" ca="1">INDEX(AG$13:AG134,$B135+1,1)</f>
        <v>0</v>
      </c>
      <c r="AH135" s="535" cm="1">
        <f t="array" aca="1" ref="AH135" ca="1">INDEX(AH$13:AH134,$B135+1,1)</f>
        <v>0</v>
      </c>
      <c r="AI135" s="87">
        <f t="shared" ca="1" si="608"/>
        <v>2</v>
      </c>
      <c r="AJ135" s="87">
        <f ca="1">INDEX(CHOOSE($N135,DataAutumn!i.AdultDrys,DataWinter!i.AdultDrys,DataSpring!i.AdultDrys),1,$T135)</f>
        <v>1</v>
      </c>
      <c r="AK135" s="535" cm="1">
        <f t="array" aca="1" ref="AK135" ca="1">INDEX(AK$13:AK134,$B135+1,1)</f>
        <v>2</v>
      </c>
      <c r="AL135" s="535" cm="1">
        <f t="array" aca="1" ref="AL135" ca="1">INDEX(AL$13:AL134,$B135+1,1)</f>
        <v>0</v>
      </c>
      <c r="AM135" s="535" cm="1">
        <f t="array" aca="1" ref="AM135" ca="1">INDEX(AM$13:AM134,$B135+1,1)</f>
        <v>2</v>
      </c>
      <c r="AN135" s="111"/>
      <c r="AO135" s="111"/>
      <c r="AP135" s="111"/>
      <c r="AQ135" s="111"/>
      <c r="AR135" s="111"/>
      <c r="AS135" s="111"/>
      <c r="AT135" s="111"/>
      <c r="AU135" s="111"/>
      <c r="AV135" s="111"/>
      <c r="AW135" s="111"/>
      <c r="AX135" s="111"/>
      <c r="AY135" s="111"/>
      <c r="AZ135" s="111"/>
      <c r="BA135" s="312" t="str">
        <f t="shared" ca="1" si="494"/>
        <v>FS_Opt_Tem 00011 SE GSW Past     MFM     TOLSpr Scan2 GFS RR+01% GP100% WP100% MP100% (PT_F43N33L11) PregT NutS1.0 Forced</v>
      </c>
      <c r="BB135" s="8" t="str">
        <f ca="1">IF(COUNTIF($BA$13:$BA135,$BA135)=1,"-","Dup")</f>
        <v>-</v>
      </c>
      <c r="BC135" s="18"/>
      <c r="BD135" s="535" t="b" cm="1">
        <f t="array" aca="1" ref="BD135" ca="1">INDEX(BD$13:BD134,$B135+1,1)</f>
        <v>0</v>
      </c>
      <c r="BE135" s="535" t="b" cm="1">
        <f t="array" aca="1" ref="BE135" ca="1">INDEX(BE$13:BE134,$B135+1,1)</f>
        <v>0</v>
      </c>
      <c r="BF135" s="535" t="b" cm="1">
        <f t="array" aca="1" ref="BF135" ca="1">INDEX(BF$13:BF134,$B135+1,1)</f>
        <v>0</v>
      </c>
      <c r="BG135" s="535" t="b" cm="1">
        <f t="array" aca="1" ref="BG135" ca="1">INDEX(BG$13:BG134,$B135+1,1)</f>
        <v>0</v>
      </c>
      <c r="BH135" s="535" t="b" cm="1">
        <f t="array" aca="1" ref="BH135" ca="1">INDEX(BH$13:BH134,$B135+1,1)</f>
        <v>0</v>
      </c>
      <c r="BI135" s="535" t="b" cm="1">
        <f t="array" aca="1" ref="BI135" ca="1">INDEX(BI$13:BI134,$B135+1,1)</f>
        <v>0</v>
      </c>
      <c r="BJ135" s="535" t="b" cm="1">
        <f t="array" aca="1" ref="BJ135" ca="1">INDEX(BJ$13:BJ134,$B135+1,1)</f>
        <v>0</v>
      </c>
      <c r="BK135" s="535" t="b" cm="1">
        <f t="array" aca="1" ref="BK135" ca="1">INDEX(BK$13:BK134,$B135+1,1)</f>
        <v>0</v>
      </c>
      <c r="BL135" s="535" t="b" cm="1">
        <f t="array" aca="1" ref="BL135" ca="1">INDEX(BL$13:BL134,$B135+1,1)</f>
        <v>0</v>
      </c>
      <c r="BM135" s="18"/>
      <c r="BN135" s="411" t="b">
        <f t="shared" ca="1" si="495"/>
        <v>1</v>
      </c>
      <c r="BO135" s="411" t="str">
        <f t="shared" ca="1" si="495"/>
        <v>-</v>
      </c>
      <c r="BP135" s="411" t="b">
        <f t="shared" ca="1" si="495"/>
        <v>0</v>
      </c>
      <c r="BQ135" s="411" t="str">
        <f t="shared" ca="1" si="495"/>
        <v>-</v>
      </c>
      <c r="BR135" s="411" t="str">
        <f t="shared" ca="1" si="495"/>
        <v>-</v>
      </c>
      <c r="BS135" s="411" t="str">
        <f t="shared" ca="1" si="495"/>
        <v>-</v>
      </c>
      <c r="BT135" s="411" t="str">
        <f t="shared" ca="1" si="495"/>
        <v>-</v>
      </c>
      <c r="BU135" s="411" t="str">
        <f t="shared" ca="1" si="495"/>
        <v>-</v>
      </c>
      <c r="BV135" s="411" t="str">
        <f t="shared" ca="1" si="495"/>
        <v>-</v>
      </c>
      <c r="BW135" s="411" t="str">
        <f t="shared" ca="1" si="495"/>
        <v>-</v>
      </c>
      <c r="BX135" s="411" t="str">
        <f t="shared" ca="1" si="495"/>
        <v>-</v>
      </c>
      <c r="BY135" s="411" t="str">
        <f t="shared" ca="1" si="495"/>
        <v>-</v>
      </c>
      <c r="BZ135" s="411" t="b">
        <f t="shared" ca="1" si="495"/>
        <v>0</v>
      </c>
      <c r="CA135" s="87">
        <f t="shared" ca="1" si="495"/>
        <v>0</v>
      </c>
      <c r="CB135" s="535" t="str" cm="1">
        <f t="array" aca="1" ref="CB135" ca="1">INDEX(CB$13:CB134,$B135+1,1)</f>
        <v>-</v>
      </c>
      <c r="CC135" s="535" t="str" cm="1">
        <f t="array" aca="1" ref="CC135" ca="1">INDEX(CC$13:CC134,$B135+1,1)</f>
        <v>-</v>
      </c>
      <c r="CD135" s="535" t="str" cm="1">
        <f t="array" aca="1" ref="CD135" ca="1">INDEX(CD$13:CD134,$B135+1,1)</f>
        <v>-</v>
      </c>
      <c r="CE135" s="535" t="b" cm="1">
        <f t="array" aca="1" ref="CE135" ca="1">INDEX(CE$13:CE134,$B135+1,1)</f>
        <v>1</v>
      </c>
      <c r="CF135" s="18"/>
      <c r="CG135" s="535" t="str" cm="1">
        <f t="array" aca="1" ref="CG135" ca="1">INDEX(CG$13:CG134,$B135+1,1)</f>
        <v>-</v>
      </c>
      <c r="CH135" s="411" t="str">
        <f t="shared" ca="1" si="496"/>
        <v>-</v>
      </c>
      <c r="CI135" s="411">
        <f t="shared" ca="1" si="497"/>
        <v>1</v>
      </c>
      <c r="CJ135" s="411">
        <f t="shared" ca="1" si="497"/>
        <v>1</v>
      </c>
      <c r="CK135" s="535" t="str" cm="1">
        <f t="array" aca="1" ref="CK135" ca="1">INDEX(CK$13:CK134,$B135+1,1)</f>
        <v>-</v>
      </c>
      <c r="CL135" s="535" t="str" cm="1">
        <f t="array" aca="1" ref="CL135" ca="1">INDEX(CL$13:CL134,$B135+1,1)</f>
        <v>-</v>
      </c>
      <c r="CM135" s="535" t="str" cm="1">
        <f t="array" aca="1" ref="CM135" ca="1">INDEX(CM$13:CM134,$B135+1,1)</f>
        <v>-</v>
      </c>
      <c r="CN135" s="411" t="str">
        <f t="shared" ca="1" si="498"/>
        <v>-</v>
      </c>
      <c r="CO135" s="411">
        <f t="shared" ca="1" si="499"/>
        <v>1</v>
      </c>
      <c r="CP135" s="411">
        <f t="shared" ca="1" si="499"/>
        <v>1</v>
      </c>
      <c r="CQ135" s="535" t="str" cm="1">
        <f t="array" aca="1" ref="CQ135" ca="1">INDEX(CQ$13:CQ134,$B135+1,1)</f>
        <v>-</v>
      </c>
      <c r="CR135" s="411" t="str">
        <f t="shared" ca="1" si="500"/>
        <v>-</v>
      </c>
      <c r="CS135" s="411">
        <f t="shared" ca="1" si="501"/>
        <v>1</v>
      </c>
      <c r="CT135" s="535" t="str" cm="1">
        <f t="array" aca="1" ref="CT135" ca="1">INDEX(CT$13:CT134,$B135+1,1)</f>
        <v>-</v>
      </c>
      <c r="CU135" s="535" t="str" cm="1">
        <f t="array" aca="1" ref="CU135" ca="1">INDEX(CU$13:CU134,$B135+1,1)</f>
        <v>-</v>
      </c>
      <c r="CV135" s="411">
        <f t="shared" ca="1" si="502"/>
        <v>1</v>
      </c>
      <c r="CW135" s="535" t="str" cm="1">
        <f t="array" aca="1" ref="CW135" ca="1">INDEX(CW$13:CW134,$B135+1,1)</f>
        <v>-</v>
      </c>
      <c r="CX135" s="411" t="str">
        <f t="shared" ca="1" si="503"/>
        <v>-</v>
      </c>
      <c r="CY135" s="411">
        <f t="shared" ca="1" si="504"/>
        <v>1</v>
      </c>
      <c r="CZ135" s="411">
        <f t="shared" ca="1" si="504"/>
        <v>1</v>
      </c>
      <c r="DA135" s="535" cm="1">
        <f t="array" aca="1" ref="DA135" ca="1">INDEX(DA$13:DA134,$B135+1,1)</f>
        <v>720</v>
      </c>
      <c r="DB135" s="535" cm="1">
        <f t="array" aca="1" ref="DB135" ca="1">INDEX(DB$13:DB134,$B135+1,1)</f>
        <v>720</v>
      </c>
      <c r="DC135" s="18"/>
      <c r="DD135" s="535" t="str" cm="1">
        <f t="array" aca="1" ref="DD135" ca="1">INDEX(DD$13:DD134,$B135+1,1)</f>
        <v>-</v>
      </c>
      <c r="DE135" s="535" t="str" cm="1">
        <f t="array" aca="1" ref="DE135" ca="1">INDEX(DE$13:DE134,$B135+1,1)</f>
        <v>-</v>
      </c>
      <c r="DF135" s="535" t="str" cm="1">
        <f t="array" aca="1" ref="DF135" ca="1">INDEX(DF$13:DF134,$B135+1,1)</f>
        <v>-</v>
      </c>
      <c r="DG135" s="535" t="str" cm="1">
        <f t="array" aca="1" ref="DG135" ca="1">INDEX(DG$13:DG134,$B135+1,1)</f>
        <v>-</v>
      </c>
      <c r="DH135" s="804" cm="1">
        <f t="array" aca="1" ref="DH135" ca="1">VALUE(IFERROR(VALUE($K135),0) &amp; _xlfn.SWITCH($CD135,"-",4,$CD135) &amp; $L135 &amp; $T135 &amp; "00" &amp; $N135 &amp; $AK135 &amp; $R135 &amp; _xlfn.SWITCH($AM135,3,1,$AM135) &amp; _xlfn.SWITCH($M135,4,0,$M135) &amp; _xlfn.SWITCH($AD135,6,1,$AD135))</f>
        <v>142200321201</v>
      </c>
      <c r="DI135" s="535" cm="1">
        <f t="array" aca="1" ref="DI135" ca="1">INDEX(DI$13:DI134,$B135+1,1)</f>
        <v>1</v>
      </c>
      <c r="DJ135" s="535" cm="1">
        <f t="array" aca="1" ref="DJ135" ca="1">INDEX(DJ$13:DJ134,$B135+1,1)</f>
        <v>1</v>
      </c>
      <c r="DK135" s="411">
        <f t="shared" ca="1" si="505"/>
        <v>1</v>
      </c>
      <c r="DL135" s="411">
        <f t="shared" ca="1" si="505"/>
        <v>60</v>
      </c>
      <c r="DM135" s="411" t="str">
        <f t="shared" ca="1" si="505"/>
        <v>-</v>
      </c>
      <c r="DN135" s="411" t="str">
        <f t="shared" ca="1" si="505"/>
        <v>-</v>
      </c>
      <c r="DO135" s="411" t="str">
        <f t="shared" ca="1" si="505"/>
        <v>-</v>
      </c>
      <c r="DP135" s="411" t="str">
        <f t="shared" ca="1" si="505"/>
        <v>-</v>
      </c>
      <c r="DQ135" s="411" t="b">
        <f t="shared" ca="1" si="506"/>
        <v>0</v>
      </c>
      <c r="DR135" s="411" t="str">
        <f t="shared" ca="1" si="507"/>
        <v>-</v>
      </c>
      <c r="DS135" s="411" t="str">
        <f t="shared" ca="1" si="507"/>
        <v>-</v>
      </c>
      <c r="DT135" s="411" t="str">
        <f t="shared" ca="1" si="507"/>
        <v>-</v>
      </c>
      <c r="DU135" s="411" t="str">
        <f t="shared" ca="1" si="507"/>
        <v>-</v>
      </c>
      <c r="DV135" s="411">
        <f t="shared" ca="1" si="507"/>
        <v>500</v>
      </c>
      <c r="DW135" s="411">
        <f t="shared" ca="1" si="507"/>
        <v>500</v>
      </c>
      <c r="DX135" s="411" t="str">
        <f t="shared" ca="1" si="507"/>
        <v>-</v>
      </c>
      <c r="DY135" s="411" t="str">
        <f t="shared" ca="1" si="507"/>
        <v>-</v>
      </c>
      <c r="DZ135" s="411" t="str">
        <f t="shared" ca="1" si="507"/>
        <v>-</v>
      </c>
      <c r="EA135" s="411" t="str">
        <f t="shared" ca="1" si="507"/>
        <v>-</v>
      </c>
      <c r="EB135" s="411" t="str">
        <f t="shared" ca="1" si="507"/>
        <v>-</v>
      </c>
      <c r="EC135" s="535" cm="1">
        <f t="array" aca="1" ref="EC135" ca="1">INDEX(EC$13:EC134,$B135+1,1)</f>
        <v>0</v>
      </c>
      <c r="ED135" s="535" cm="1">
        <f t="array" aca="1" ref="ED135" ca="1">INDEX(ED$13:ED134,$B135+1,1)</f>
        <v>999999</v>
      </c>
      <c r="EE135" s="535" cm="1">
        <f t="array" aca="1" ref="EE135" ca="1">INDEX(EE$13:EE134,$B135+1,1)</f>
        <v>999999</v>
      </c>
      <c r="EF135" s="535" cm="1">
        <f t="array" aca="1" ref="EF135" ca="1">INDEX(EF$13:EF134,$B135+1,1)</f>
        <v>999999</v>
      </c>
      <c r="EG135" s="535" cm="1">
        <f t="array" aca="1" ref="EG135" ca="1">INDEX(EG$13:EG134,$B135+1,1)</f>
        <v>999999</v>
      </c>
      <c r="EH135" s="535" cm="1">
        <f t="array" aca="1" ref="EH135" ca="1">INDEX(EH$13:EH134,$B135+1,1)</f>
        <v>999999</v>
      </c>
      <c r="EI135" s="535" cm="1">
        <f t="array" aca="1" ref="EI135" ca="1">INDEX(EI$13:EI134,$B135+1,1)</f>
        <v>999999</v>
      </c>
      <c r="EJ135" s="535" cm="1">
        <f t="array" aca="1" ref="EJ135" ca="1">INDEX(EJ$13:EJ134,$B135+1,1)</f>
        <v>999999</v>
      </c>
      <c r="EK135" s="535" cm="1">
        <f t="array" aca="1" ref="EK135" ca="1">INDEX(EK$13:EK134,$B135+1,1)</f>
        <v>999999</v>
      </c>
      <c r="EL135" s="535" cm="1">
        <f t="array" aca="1" ref="EL135" ca="1">INDEX(EL$13:EL134,$B135+1,1)</f>
        <v>999999</v>
      </c>
      <c r="EM135" s="535" cm="1">
        <f t="array" aca="1" ref="EM135" ca="1">INDEX(EM$13:EM134,$B135+1,1)</f>
        <v>999999</v>
      </c>
      <c r="EN135" s="535" cm="1">
        <f t="array" aca="1" ref="EN135" ca="1">INDEX(EN$13:EN134,$B135+1,1)</f>
        <v>999999</v>
      </c>
      <c r="EO135" s="535" cm="1">
        <f t="array" aca="1" ref="EO135" ca="1">INDEX(EO$13:EO134,$B135+1,1)</f>
        <v>999999</v>
      </c>
      <c r="EP135" s="782">
        <f t="shared" ca="1" si="508"/>
        <v>0</v>
      </c>
      <c r="EQ135" s="782">
        <f t="shared" ca="1" si="508"/>
        <v>0</v>
      </c>
      <c r="ER135" s="782">
        <f t="shared" ca="1" si="508"/>
        <v>999999</v>
      </c>
      <c r="ES135" s="800" t="str">
        <f t="shared" ca="1" si="609"/>
        <v>-</v>
      </c>
      <c r="ET135" s="800" t="str">
        <f t="shared" ca="1" si="509"/>
        <v>-</v>
      </c>
      <c r="EU135" s="801" t="str">
        <f t="shared" ca="1" si="510"/>
        <v>-</v>
      </c>
      <c r="EV135" s="802" t="str">
        <f t="shared" ca="1" si="610"/>
        <v>-</v>
      </c>
      <c r="EW135" s="781">
        <f t="shared" ca="1" si="511"/>
        <v>999999</v>
      </c>
      <c r="EX135" s="779">
        <f t="shared" ca="1" si="611"/>
        <v>999999</v>
      </c>
      <c r="EY135" s="780">
        <f t="shared" ca="1" si="612"/>
        <v>999999</v>
      </c>
      <c r="EZ135" s="545" cm="1">
        <f t="array" aca="1" ref="EZ135" ca="1">INDEX(i.ELMated,$AB135+1,1)</f>
        <v>0</v>
      </c>
      <c r="FA135" s="630" cm="1">
        <f t="array" aca="1" ref="FA135" ca="1">INDEX(i.ELMatedEst,$AA135+1,$T135)</f>
        <v>0</v>
      </c>
      <c r="FB135" s="535" t="str" cm="1">
        <f t="array" aca="1" ref="FB135" ca="1">INDEX(FB$13:FB134,$B135+1,1)</f>
        <v>-</v>
      </c>
      <c r="FC135" s="535" t="str" cm="1">
        <f t="array" aca="1" ref="FC135" ca="1">INDEX(FC$13:FC134,$B135+1,1)</f>
        <v>-</v>
      </c>
      <c r="FD135" s="664">
        <f t="shared" ca="1" si="512"/>
        <v>0</v>
      </c>
      <c r="FE135" s="666">
        <f t="shared" ca="1" si="513"/>
        <v>5.0000000000000001E-3</v>
      </c>
      <c r="FF135" s="191">
        <f t="shared" ca="1" si="613"/>
        <v>0.95</v>
      </c>
      <c r="FG135" s="667">
        <f t="shared" ca="1" si="514"/>
        <v>0.12</v>
      </c>
      <c r="FH135" s="667">
        <f ca="1">INDEX(CHOOSE($N135,DataAutumn!i.EL_PropnSold,DataWinter!i.EL_PropnSold,DataSpring!i.EL_PropnSold),$AI135,$T135)*INDEX(i.ELMatedEst,$AB135+1,$T135)*i.dAdultRR_ELPropSold
+INDEX(i.dryman,($AJ135-1)*4+$AI135,FH$7)</f>
        <v>0</v>
      </c>
      <c r="FI135" s="667">
        <f ca="1">INDEX(CHOOSE($N135,DataAutumn!i.EL_PropnSold,DataWinter!i.EL_PropnSold,DataSpring!i.EL_PropnSold),$AI135,$T135)*INDEX(i.ELMatedEst,$AB135+1,$T135)*i.dAdultRR_ELPropSold
+INDEX(i.dryman,($AJ135-1)*4+$AI135,FI$7)</f>
        <v>3.125E-2</v>
      </c>
      <c r="FJ135" s="667">
        <f ca="1">INDEX(CHOOSE($N135,DataAutumn!i.EL_PropnSold,DataWinter!i.EL_PropnSold,DataSpring!i.EL_PropnSold),$AI135,$T135)*INDEX(i.ELMatedEst,$AB135+1,$T135)*i.dAdultRR_ELPropSold
+INDEX(i.dryman,($AJ135-1)*4+$AI135,FJ$7)</f>
        <v>3.125E-2</v>
      </c>
      <c r="FK135" s="667">
        <f ca="1">INDEX(CHOOSE($N135,DataAutumn!i.EL_PropnSold,DataWinter!i.EL_PropnSold,DataSpring!i.EL_PropnSold),$AI135,$T135)*INDEX(i.ELMatedEst,$AB135+1,$T135)*i.dAdultRR_ELPropSold
+INDEX(i.dryman,($AJ135-1)*4+$AI135,FK$7)</f>
        <v>3.125E-2</v>
      </c>
      <c r="FL135" s="668">
        <f ca="1">INDEX(CHOOSE($N135,DataAutumn!i.EL_PropnSold,DataWinter!i.EL_PropnSold,DataSpring!i.EL_PropnSold),$AI135,$T135)*INDEX(i.ELMatedEst,$AB135+1,$T135)*i.dAdultLSurv_ELPropSold</f>
        <v>0</v>
      </c>
      <c r="FM135" s="666" t="b">
        <f t="shared" ca="1" si="515"/>
        <v>0</v>
      </c>
      <c r="FN135" s="666" t="b">
        <f t="shared" ca="1" si="515"/>
        <v>0</v>
      </c>
      <c r="FO135" s="716" t="b">
        <f t="shared" ca="1" si="516"/>
        <v>1</v>
      </c>
      <c r="FP135" s="666" t="b">
        <f t="shared" ca="1" si="515"/>
        <v>0</v>
      </c>
      <c r="FQ135" s="668">
        <f t="shared" ca="1" si="517"/>
        <v>1</v>
      </c>
      <c r="FR135" s="669">
        <f t="shared" ca="1" si="518"/>
        <v>0</v>
      </c>
      <c r="FS135" s="670" t="b">
        <f t="shared" ca="1" si="519"/>
        <v>0</v>
      </c>
      <c r="FT135" s="665" t="b">
        <f t="shared" ca="1" si="520"/>
        <v>0</v>
      </c>
      <c r="FU135" s="411" t="b">
        <f t="shared" ca="1" si="520"/>
        <v>0</v>
      </c>
      <c r="FV135" s="411" t="b">
        <f t="shared" ca="1" si="520"/>
        <v>1</v>
      </c>
      <c r="FW135" s="87">
        <f t="shared" ca="1" si="521"/>
        <v>2</v>
      </c>
      <c r="FX135" s="87">
        <f t="shared" ca="1" si="521"/>
        <v>2</v>
      </c>
      <c r="FY135" s="411">
        <f t="shared" ca="1" si="522"/>
        <v>1</v>
      </c>
      <c r="FZ135" s="411">
        <f t="shared" ca="1" si="523"/>
        <v>1</v>
      </c>
      <c r="GA135" s="411">
        <f t="shared" ca="1" si="523"/>
        <v>1</v>
      </c>
      <c r="GB135" s="411">
        <f t="shared" ca="1" si="524"/>
        <v>1</v>
      </c>
      <c r="GC135" s="411">
        <f t="shared" ca="1" si="629"/>
        <v>0.35</v>
      </c>
      <c r="GD135" s="411" t="b">
        <f t="shared" ca="1" si="629"/>
        <v>1</v>
      </c>
      <c r="GE135" s="411" t="b">
        <f t="shared" ca="1" si="629"/>
        <v>0</v>
      </c>
      <c r="GF135" s="411" t="b">
        <f t="shared" ca="1" si="629"/>
        <v>0</v>
      </c>
      <c r="GG135" s="411" t="b">
        <f t="shared" ca="1" si="629"/>
        <v>0</v>
      </c>
      <c r="GH135" s="87">
        <f t="shared" ca="1" si="526"/>
        <v>1</v>
      </c>
      <c r="GI135" s="87">
        <f t="shared" ca="1" si="526"/>
        <v>1</v>
      </c>
      <c r="GJ135" s="87">
        <f t="shared" ca="1" si="526"/>
        <v>1</v>
      </c>
      <c r="GK135" s="87">
        <f t="shared" ca="1" si="526"/>
        <v>1</v>
      </c>
      <c r="GL135" s="87">
        <f t="shared" ca="1" si="526"/>
        <v>1</v>
      </c>
      <c r="GM135" s="87">
        <f t="shared" ca="1" si="526"/>
        <v>1</v>
      </c>
      <c r="GN135" s="87">
        <f t="shared" ca="1" si="526"/>
        <v>1</v>
      </c>
      <c r="GO135" s="87">
        <f t="shared" ca="1" si="526"/>
        <v>1</v>
      </c>
      <c r="GP135" s="535" cm="1">
        <f t="array" aca="1" ref="GP135" ca="1">INDEX(GP$13:GP134,$B135+1,1)</f>
        <v>0</v>
      </c>
      <c r="GQ135" s="535" cm="1">
        <f t="array" aca="1" ref="GQ135" ca="1">INDEX(GQ$13:GQ134,$B135+1,1)</f>
        <v>0</v>
      </c>
      <c r="GR135" s="535" cm="1">
        <f t="array" aca="1" ref="GR135" ca="1">INDEX(GR$13:GR134,$B135+1,1)</f>
        <v>0</v>
      </c>
      <c r="GS135" s="535" cm="1">
        <f t="array" aca="1" ref="GS135" ca="1">INDEX(GS$13:GS134,$B135+1,1)</f>
        <v>0</v>
      </c>
      <c r="GT135" s="411" cm="1">
        <f t="array" aca="1" ref="GT135" ca="1">INDEX(i.dse_type,1,$L135)</f>
        <v>0</v>
      </c>
      <c r="GU135" s="535" t="str" cm="1">
        <f t="array" aca="1" ref="GU135" ca="1">INDEX(GU$13:GU134,$B135+1,1)</f>
        <v>-</v>
      </c>
      <c r="GV135" s="535" t="str" cm="1">
        <f t="array" aca="1" ref="GV135" ca="1">INDEX(GV$13:GV134,$B135+1,1)</f>
        <v>-</v>
      </c>
      <c r="GW135" s="535" t="str" cm="1">
        <f t="array" aca="1" ref="GW135" ca="1">INDEX(GW$13:GW134,$B135+1,1)</f>
        <v>-</v>
      </c>
      <c r="GX135" s="18"/>
      <c r="GY135" s="535" t="str" cm="1">
        <f t="array" aca="1" ref="GY135" ca="1">INDEX(GY$13:GY134,$B135+1,1)</f>
        <v>-</v>
      </c>
      <c r="GZ135" s="535" t="str" cm="1">
        <f t="array" aca="1" ref="GZ135" ca="1">INDEX(GZ$13:GZ134,$B135+1,1)</f>
        <v>-</v>
      </c>
      <c r="HA135" s="535" t="str" cm="1">
        <f t="array" aca="1" ref="HA135" ca="1">INDEX(HA$13:HA134,$B135+1,1)</f>
        <v>-</v>
      </c>
      <c r="HB135" s="411" t="str">
        <f t="shared" si="527"/>
        <v>-</v>
      </c>
      <c r="HC135" s="535" t="str" cm="1">
        <f t="array" aca="1" ref="HC135" ca="1">INDEX(HC$13:HC134,$B135+1,1)</f>
        <v>-</v>
      </c>
      <c r="HD135" s="535" cm="1">
        <f t="array" aca="1" ref="HD135" ca="1">INDEX(HD$13:HD134,$B135+1,1)</f>
        <v>1</v>
      </c>
      <c r="HE135" s="535" cm="1">
        <f t="array" aca="1" ref="HE135" ca="1">INDEX(HE$13:HE134,$B135+1,1)</f>
        <v>1</v>
      </c>
      <c r="HF135" s="535" t="str" cm="1">
        <f t="array" aca="1" ref="HF135" ca="1">INDEX(HF$13:HF134,$B135+1,1)</f>
        <v>-</v>
      </c>
      <c r="HG135" s="535" t="str" cm="1">
        <f t="array" aca="1" ref="HG135" ca="1">INDEX(HG$13:HG134,$B135+1,1)</f>
        <v>-</v>
      </c>
      <c r="HH135" s="535" t="str" cm="1">
        <f t="array" aca="1" ref="HH135" ca="1">INDEX(HH$13:HH134,$B135+1,1)</f>
        <v>-</v>
      </c>
      <c r="HI135" s="535" t="str" cm="1">
        <f t="array" aca="1" ref="HI135" ca="1">INDEX(HI$13:HI134,$B135+1,1)</f>
        <v>-</v>
      </c>
      <c r="HJ135" s="535" t="str" cm="1">
        <f t="array" aca="1" ref="HJ135" ca="1">INDEX(HJ$13:HJ134,$B135+1,1)</f>
        <v>-</v>
      </c>
      <c r="HK135" s="535" t="str" cm="1">
        <f t="array" aca="1" ref="HK135" ca="1">INDEX(HK$13:HK134,$B135+1,1)</f>
        <v>-</v>
      </c>
      <c r="HL135" s="535" t="str" cm="1">
        <f t="array" aca="1" ref="HL135" ca="1">INDEX(HL$13:HL134,$B135+1,1)</f>
        <v>-</v>
      </c>
      <c r="HM135" s="535" t="str" cm="1">
        <f t="array" aca="1" ref="HM135" ca="1">INDEX(HM$13:HM134,$B135+1,1)</f>
        <v>-</v>
      </c>
      <c r="HN135" s="535" t="str" cm="1">
        <f t="array" aca="1" ref="HN135" ca="1">INDEX(HN$13:HN134,$B135+1,1)</f>
        <v>-</v>
      </c>
      <c r="HO135" s="535" t="str" cm="1">
        <f t="array" aca="1" ref="HO135" ca="1">INDEX(HO$13:HO134,$B135+1,1)</f>
        <v>-</v>
      </c>
      <c r="HP135" s="535" t="str" cm="1">
        <f t="array" aca="1" ref="HP135" ca="1">INDEX(HP$13:HP134,$B135+1,1)</f>
        <v>-</v>
      </c>
      <c r="HQ135" s="535" t="str" cm="1">
        <f t="array" aca="1" ref="HQ135" ca="1">INDEX(HQ$13:HQ134,$B135+1,1)</f>
        <v>-</v>
      </c>
      <c r="HR135" s="535" t="str" cm="1">
        <f t="array" aca="1" ref="HR135" ca="1">INDEX(HR$13:HR134,$B135+1,1)</f>
        <v>-</v>
      </c>
      <c r="HS135" s="535" t="str" cm="1">
        <f t="array" aca="1" ref="HS135" ca="1">INDEX(HS$13:HS134,$B135+1,1)</f>
        <v>-</v>
      </c>
      <c r="HT135" s="535" t="str" cm="1">
        <f t="array" aca="1" ref="HT135" ca="1">INDEX(HT$13:HT134,$B135+1,1)</f>
        <v>-</v>
      </c>
      <c r="HU135" s="535" t="str" cm="1">
        <f t="array" aca="1" ref="HU135" ca="1">INDEX(HU$13:HU134,$B135+1,1)</f>
        <v>-</v>
      </c>
      <c r="HV135" s="535" t="str" cm="1">
        <f t="array" aca="1" ref="HV135" ca="1">INDEX(HV$13:HV134,$B135+1,1)</f>
        <v>-</v>
      </c>
      <c r="HW135" s="535" t="str" cm="1">
        <f t="array" aca="1" ref="HW135" ca="1">INDEX(HW$13:HW134,$B135+1,1)</f>
        <v>-</v>
      </c>
      <c r="HX135" s="535" t="str" cm="1">
        <f t="array" aca="1" ref="HX135" ca="1">INDEX(HX$13:HX134,$B135+1,1)</f>
        <v>-</v>
      </c>
      <c r="HY135" s="535" t="str" cm="1">
        <f t="array" aca="1" ref="HY135" ca="1">INDEX(HY$13:HY134,$B135+1,1)</f>
        <v>-</v>
      </c>
      <c r="HZ135" s="535" t="str" cm="1">
        <f t="array" aca="1" ref="HZ135" ca="1">INDEX(HZ$13:HZ134,$B135+1,1)</f>
        <v>-</v>
      </c>
      <c r="IA135" s="411">
        <f t="shared" si="528"/>
        <v>0</v>
      </c>
      <c r="IB135" s="535" t="str" cm="1">
        <f t="array" aca="1" ref="IB135" ca="1">INDEX(IB$13:IB134,$B135+1,1)</f>
        <v>-</v>
      </c>
      <c r="IC135" s="535" cm="1">
        <f t="array" aca="1" ref="IC135" ca="1">INDEX(IC$13:IC134,$B135+1,1)</f>
        <v>1</v>
      </c>
      <c r="ID135" s="535" cm="1">
        <f t="array" aca="1" ref="ID135" ca="1">INDEX(ID$13:ID134,$B135+1,1)</f>
        <v>0</v>
      </c>
      <c r="IE135" s="411">
        <f t="shared" si="529"/>
        <v>0</v>
      </c>
      <c r="IF135" s="535" cm="1">
        <f t="array" aca="1" ref="IF135" ca="1">INDEX(IF$13:IF134,$B135+1,1)</f>
        <v>0</v>
      </c>
      <c r="IG135" s="411">
        <f t="shared" si="630"/>
        <v>0</v>
      </c>
      <c r="IH135" s="411">
        <f t="shared" si="630"/>
        <v>0</v>
      </c>
      <c r="II135" s="411">
        <f t="shared" si="630"/>
        <v>0</v>
      </c>
      <c r="IJ135" s="411">
        <f t="shared" si="630"/>
        <v>0</v>
      </c>
      <c r="IK135" s="411">
        <f t="shared" si="630"/>
        <v>1</v>
      </c>
      <c r="IL135" s="411">
        <f t="shared" si="630"/>
        <v>0</v>
      </c>
      <c r="IM135" s="535" cm="1">
        <f t="array" aca="1" ref="IM135" ca="1">INDEX(IM$13:IM134,$B135+1,1)</f>
        <v>0</v>
      </c>
      <c r="IN135" s="535" cm="1">
        <f t="array" aca="1" ref="IN135" ca="1">INDEX(IN$13:IN134,$B135+1,1)</f>
        <v>0</v>
      </c>
      <c r="IO135" s="535" cm="1">
        <f t="array" aca="1" ref="IO135" ca="1">INDEX(IO$13:IO134,$B135+1,1)</f>
        <v>0</v>
      </c>
      <c r="IP135" s="535" cm="1">
        <f t="array" aca="1" ref="IP135" ca="1">INDEX(IP$13:IP134,$B135+1,1)</f>
        <v>0</v>
      </c>
      <c r="IQ135" s="18"/>
      <c r="IR135" s="535" t="str" cm="1">
        <f t="array" aca="1" ref="IR135" ca="1">INDEX(IR$13:IR134,$B135+1,1)</f>
        <v>-</v>
      </c>
      <c r="IS135" s="535" t="str" cm="1">
        <f t="array" aca="1" ref="IS135" ca="1">INDEX(IS$13:IS134,$B135+1,1)</f>
        <v>-</v>
      </c>
      <c r="IT135" s="535" t="str" cm="1">
        <f t="array" aca="1" ref="IT135" ca="1">INDEX(IT$13:IT134,$B135+1,1)</f>
        <v>-</v>
      </c>
      <c r="IU135" s="535" t="str" cm="1">
        <f t="array" aca="1" ref="IU135" ca="1">INDEX(IU$13:IU134,$B135+1,1)</f>
        <v>-</v>
      </c>
      <c r="IV135" s="535" t="str" cm="1">
        <f t="array" aca="1" ref="IV135" ca="1">INDEX(IV$13:IV134,$B135+1,1)</f>
        <v>-</v>
      </c>
      <c r="IW135" s="535" t="str" cm="1">
        <f t="array" aca="1" ref="IW135" ca="1">INDEX(IW$13:IW134,$B135+1,1)</f>
        <v>-</v>
      </c>
      <c r="IX135" s="535" t="str" cm="1">
        <f t="array" aca="1" ref="IX135" ca="1">INDEX(IX$13:IX134,$B135+1,1)</f>
        <v>-</v>
      </c>
      <c r="IY135" s="535" t="str" cm="1">
        <f t="array" aca="1" ref="IY135" ca="1">INDEX(IY$13:IY134,$B135+1,1)</f>
        <v>-</v>
      </c>
      <c r="IZ135" s="535" t="str" cm="1">
        <f t="array" aca="1" ref="IZ135" ca="1">INDEX(IZ$13:IZ134,$B135+1,1)</f>
        <v>-</v>
      </c>
      <c r="JA135" s="535" t="str" cm="1">
        <f t="array" aca="1" ref="JA135" ca="1">INDEX(JA$13:JA134,$B135+1,1)</f>
        <v>-</v>
      </c>
      <c r="JB135" s="535" t="str" cm="1">
        <f t="array" aca="1" ref="JB135" ca="1">INDEX(JB$13:JB134,$B135+1,1)</f>
        <v>-</v>
      </c>
      <c r="JC135" s="535" t="str" cm="1">
        <f t="array" aca="1" ref="JC135" ca="1">INDEX(JC$13:JC134,$B135+1,1)</f>
        <v>-</v>
      </c>
      <c r="JD135" s="535" t="str" cm="1">
        <f t="array" aca="1" ref="JD135" ca="1">INDEX(JD$13:JD134,$B135+1,1)</f>
        <v>-</v>
      </c>
      <c r="JE135" s="535" t="str" cm="1">
        <f t="array" aca="1" ref="JE135" ca="1">INDEX(JE$13:JE134,$B135+1,1)</f>
        <v>-</v>
      </c>
      <c r="JF135" s="535" t="str" cm="1">
        <f t="array" aca="1" ref="JF135" ca="1">INDEX(JF$13:JF134,$B135+1,1)</f>
        <v>-</v>
      </c>
      <c r="JG135" s="535" t="str" cm="1">
        <f t="array" aca="1" ref="JG135" ca="1">INDEX(JG$13:JG134,$B135+1,1)</f>
        <v>-</v>
      </c>
      <c r="JH135" s="535" cm="1">
        <f t="array" aca="1" ref="JH135" ca="1">INDEX(JH$13:JH134,$B135+1,1)</f>
        <v>0</v>
      </c>
      <c r="JI135" s="535" cm="1">
        <f t="array" aca="1" ref="JI135" ca="1">INDEX(JI$13:JI134,$B135+1,1)</f>
        <v>0</v>
      </c>
      <c r="JJ135" s="545" cm="1">
        <f t="array" aca="1" ref="JJ135" ca="1">IF(AND($N135=JJ$10,$AS135&lt;&gt;0),INDEX(i.LTWFeedLevels,$AS135,12),0)</f>
        <v>0</v>
      </c>
      <c r="JK135" s="630" cm="1">
        <f t="array" aca="1" ref="JK135" ca="1">IF(AND($N135=JK$10,$AT135&lt;&gt;0),INDEX(i.LTWFeedLevels,$AT135,12),0)</f>
        <v>0</v>
      </c>
      <c r="JL135" s="457">
        <f t="shared" ca="1" si="614"/>
        <v>0</v>
      </c>
      <c r="JM135" s="457">
        <f t="shared" ca="1" si="531"/>
        <v>0</v>
      </c>
      <c r="JN135" s="457">
        <f t="shared" ca="1" si="532"/>
        <v>0</v>
      </c>
      <c r="JO135" s="545" cm="1">
        <f t="array" aca="1" ref="JO135" ca="1">IF(AND($N135=JO$10,$AS135&lt;&gt;0),INDEX(i.LTWFeedLevels,$AS135,12),0)</f>
        <v>0</v>
      </c>
      <c r="JP135" s="630" cm="1">
        <f t="array" aca="1" ref="JP135" ca="1">IF(AND($N135=JP$10,$AT135&lt;&gt;0),INDEX(i.LTWFeedLevels,$AT135,12),0)</f>
        <v>0</v>
      </c>
      <c r="JQ135" s="457">
        <f t="shared" ca="1" si="533"/>
        <v>0</v>
      </c>
      <c r="JR135" s="457">
        <f t="shared" ca="1" si="534"/>
        <v>0</v>
      </c>
      <c r="JS135" s="457">
        <f t="shared" ca="1" si="535"/>
        <v>0</v>
      </c>
      <c r="JT135" s="545" cm="1">
        <f t="array" aca="1" ref="JT135" ca="1">IF(AND($N135=JT$10,$AS135&lt;&gt;0),INDEX(i.LTWFeedLevels,$AS135,12),0)</f>
        <v>0</v>
      </c>
      <c r="JU135" s="630" cm="1">
        <f t="array" aca="1" ref="JU135" ca="1">IF(AND($N135=JU$10,$AT135&lt;&gt;0),INDEX(i.LTWFeedLevels,$AT135,12),0)</f>
        <v>0</v>
      </c>
      <c r="JV135" s="457">
        <f t="shared" ca="1" si="536"/>
        <v>0</v>
      </c>
      <c r="JW135" s="457">
        <f t="shared" ca="1" si="537"/>
        <v>0</v>
      </c>
      <c r="JX135" s="457">
        <f t="shared" ca="1" si="538"/>
        <v>0</v>
      </c>
      <c r="JY135" s="189">
        <f t="shared" ca="1" si="631"/>
        <v>0</v>
      </c>
      <c r="JZ135" s="189">
        <f t="shared" ca="1" si="631"/>
        <v>0</v>
      </c>
      <c r="KA135" s="189">
        <f t="shared" ca="1" si="631"/>
        <v>0</v>
      </c>
      <c r="KB135" s="189">
        <f t="shared" ca="1" si="631"/>
        <v>0</v>
      </c>
      <c r="KC135" s="189">
        <f t="shared" ca="1" si="631"/>
        <v>0</v>
      </c>
      <c r="KD135" s="189">
        <f t="shared" ca="1" si="631"/>
        <v>0</v>
      </c>
      <c r="KE135" s="189">
        <f t="shared" ca="1" si="631"/>
        <v>0</v>
      </c>
      <c r="KF135" s="189">
        <f t="shared" ca="1" si="631"/>
        <v>0</v>
      </c>
      <c r="KG135" s="189">
        <f t="shared" ca="1" si="631"/>
        <v>0</v>
      </c>
      <c r="KH135" s="189">
        <f t="shared" ca="1" si="631"/>
        <v>0</v>
      </c>
      <c r="KI135" s="189">
        <f t="shared" ca="1" si="632"/>
        <v>0</v>
      </c>
      <c r="KJ135" s="189">
        <f t="shared" ca="1" si="632"/>
        <v>0</v>
      </c>
      <c r="KK135" s="189">
        <f t="shared" ca="1" si="632"/>
        <v>0</v>
      </c>
      <c r="KL135" s="189">
        <f t="shared" ca="1" si="632"/>
        <v>0</v>
      </c>
      <c r="KM135" s="189">
        <f t="shared" ca="1" si="632"/>
        <v>0</v>
      </c>
      <c r="KN135" s="189">
        <f t="shared" ca="1" si="632"/>
        <v>0</v>
      </c>
      <c r="KO135" s="189">
        <f t="shared" ca="1" si="632"/>
        <v>0</v>
      </c>
      <c r="KP135" s="189">
        <f t="shared" ca="1" si="632"/>
        <v>0</v>
      </c>
      <c r="KQ135" s="189">
        <f t="shared" ca="1" si="632"/>
        <v>0</v>
      </c>
      <c r="KR135" s="189">
        <f t="shared" ca="1" si="632"/>
        <v>0</v>
      </c>
      <c r="KS135" s="189">
        <f t="shared" ca="1" si="633"/>
        <v>0</v>
      </c>
      <c r="KT135" s="189">
        <f t="shared" ca="1" si="633"/>
        <v>0</v>
      </c>
      <c r="KU135" s="189">
        <f t="shared" ca="1" si="633"/>
        <v>0</v>
      </c>
      <c r="KV135" s="189">
        <f t="shared" ca="1" si="633"/>
        <v>0</v>
      </c>
      <c r="KW135" s="189">
        <f t="shared" ca="1" si="633"/>
        <v>0</v>
      </c>
      <c r="KX135" s="189">
        <f t="shared" ca="1" si="633"/>
        <v>0</v>
      </c>
      <c r="KY135" s="189">
        <f t="shared" ca="1" si="633"/>
        <v>0</v>
      </c>
      <c r="KZ135" s="189">
        <f t="shared" ca="1" si="633"/>
        <v>0</v>
      </c>
      <c r="LA135" s="189">
        <f t="shared" ca="1" si="633"/>
        <v>0</v>
      </c>
      <c r="LB135" s="189">
        <f t="shared" ca="1" si="633"/>
        <v>0</v>
      </c>
      <c r="LC135" s="189">
        <f t="shared" ca="1" si="634"/>
        <v>0</v>
      </c>
      <c r="LD135" s="189">
        <f t="shared" ca="1" si="634"/>
        <v>0</v>
      </c>
      <c r="LE135" s="189">
        <f t="shared" ca="1" si="634"/>
        <v>0</v>
      </c>
      <c r="LF135" s="189">
        <f t="shared" ca="1" si="634"/>
        <v>0</v>
      </c>
      <c r="LG135" s="189">
        <f t="shared" ca="1" si="634"/>
        <v>0</v>
      </c>
      <c r="LH135" s="189">
        <f t="shared" ca="1" si="634"/>
        <v>0</v>
      </c>
      <c r="LI135" s="189">
        <f t="shared" ca="1" si="634"/>
        <v>0</v>
      </c>
      <c r="LJ135" s="189">
        <f t="shared" ca="1" si="634"/>
        <v>0</v>
      </c>
      <c r="LK135" s="189">
        <f t="shared" ca="1" si="634"/>
        <v>0</v>
      </c>
      <c r="LL135" s="189">
        <f t="shared" ca="1" si="634"/>
        <v>0</v>
      </c>
      <c r="LM135" s="189">
        <f t="shared" ca="1" si="635"/>
        <v>0</v>
      </c>
      <c r="LN135" s="189">
        <f t="shared" ca="1" si="635"/>
        <v>0</v>
      </c>
      <c r="LO135" s="189">
        <f t="shared" ca="1" si="635"/>
        <v>0</v>
      </c>
      <c r="LP135" s="189">
        <f t="shared" ca="1" si="635"/>
        <v>0</v>
      </c>
      <c r="LQ135" s="189">
        <f t="shared" ca="1" si="635"/>
        <v>0</v>
      </c>
      <c r="LR135" s="189">
        <f t="shared" ca="1" si="635"/>
        <v>0</v>
      </c>
      <c r="LS135" s="189">
        <f t="shared" ca="1" si="635"/>
        <v>0</v>
      </c>
      <c r="LT135" s="189">
        <f t="shared" ca="1" si="635"/>
        <v>0</v>
      </c>
      <c r="LU135" s="189">
        <f t="shared" ca="1" si="635"/>
        <v>0</v>
      </c>
      <c r="LV135" s="189">
        <f t="shared" ca="1" si="635"/>
        <v>0</v>
      </c>
      <c r="LW135" s="189">
        <f t="shared" ca="1" si="636"/>
        <v>0</v>
      </c>
      <c r="LX135" s="189">
        <f t="shared" ca="1" si="636"/>
        <v>0</v>
      </c>
      <c r="LY135" s="189">
        <f t="shared" ca="1" si="636"/>
        <v>0</v>
      </c>
      <c r="LZ135" s="189">
        <f t="shared" ca="1" si="636"/>
        <v>0</v>
      </c>
      <c r="MA135" s="189">
        <f t="shared" ca="1" si="636"/>
        <v>0</v>
      </c>
      <c r="MB135" s="189">
        <f t="shared" ca="1" si="636"/>
        <v>0</v>
      </c>
      <c r="MC135" s="189">
        <f t="shared" ca="1" si="636"/>
        <v>0</v>
      </c>
      <c r="MD135" s="189">
        <f t="shared" ca="1" si="636"/>
        <v>0</v>
      </c>
      <c r="ME135" s="189">
        <f t="shared" ca="1" si="636"/>
        <v>0</v>
      </c>
      <c r="MF135" s="189">
        <f t="shared" ca="1" si="636"/>
        <v>0</v>
      </c>
      <c r="MG135" s="189">
        <f t="shared" ca="1" si="637"/>
        <v>0</v>
      </c>
      <c r="MH135" s="189">
        <f t="shared" ca="1" si="637"/>
        <v>0</v>
      </c>
      <c r="MI135" s="189">
        <f t="shared" ca="1" si="637"/>
        <v>0</v>
      </c>
      <c r="MJ135" s="189">
        <f t="shared" ca="1" si="637"/>
        <v>0</v>
      </c>
      <c r="MK135" s="189">
        <f t="shared" ca="1" si="637"/>
        <v>0</v>
      </c>
      <c r="ML135" s="189">
        <f t="shared" ca="1" si="637"/>
        <v>0</v>
      </c>
      <c r="MM135" s="189">
        <f t="shared" ca="1" si="637"/>
        <v>0</v>
      </c>
      <c r="MN135" s="189">
        <f t="shared" ca="1" si="637"/>
        <v>0</v>
      </c>
      <c r="MO135" s="189">
        <f t="shared" ca="1" si="637"/>
        <v>0</v>
      </c>
      <c r="MP135" s="189">
        <f t="shared" ca="1" si="637"/>
        <v>0</v>
      </c>
      <c r="MQ135" s="189">
        <f t="shared" ca="1" si="637"/>
        <v>0</v>
      </c>
      <c r="MR135" s="189">
        <f t="shared" ca="1" si="637"/>
        <v>0</v>
      </c>
      <c r="MS135" s="557">
        <f t="shared" ca="1" si="638"/>
        <v>0</v>
      </c>
      <c r="MT135" s="557">
        <f t="shared" ca="1" si="638"/>
        <v>0</v>
      </c>
      <c r="MU135" s="557">
        <f t="shared" ca="1" si="638"/>
        <v>0</v>
      </c>
      <c r="MV135" s="557">
        <f t="shared" ca="1" si="638"/>
        <v>0</v>
      </c>
      <c r="MW135" s="557">
        <f t="shared" ca="1" si="638"/>
        <v>0</v>
      </c>
      <c r="MX135" s="557">
        <f t="shared" ca="1" si="638"/>
        <v>0</v>
      </c>
      <c r="MY135" s="557">
        <f t="shared" ca="1" si="638"/>
        <v>0</v>
      </c>
      <c r="MZ135" s="557">
        <f t="shared" ca="1" si="638"/>
        <v>0</v>
      </c>
      <c r="NA135" s="557">
        <f t="shared" ca="1" si="638"/>
        <v>0</v>
      </c>
      <c r="NB135" s="557">
        <f t="shared" ca="1" si="638"/>
        <v>0</v>
      </c>
      <c r="NC135" s="557">
        <f t="shared" ca="1" si="639"/>
        <v>0</v>
      </c>
      <c r="ND135" s="557">
        <f t="shared" ca="1" si="639"/>
        <v>0</v>
      </c>
      <c r="NE135" s="557">
        <f t="shared" ca="1" si="639"/>
        <v>0</v>
      </c>
      <c r="NF135" s="557">
        <f t="shared" ca="1" si="639"/>
        <v>0</v>
      </c>
      <c r="NG135" s="557">
        <f t="shared" ca="1" si="639"/>
        <v>0</v>
      </c>
      <c r="NH135" s="557">
        <f t="shared" ca="1" si="639"/>
        <v>0</v>
      </c>
      <c r="NI135" s="557">
        <f t="shared" ca="1" si="639"/>
        <v>0</v>
      </c>
      <c r="NJ135" s="557">
        <f t="shared" ca="1" si="639"/>
        <v>0</v>
      </c>
      <c r="NK135" s="557">
        <f t="shared" ca="1" si="639"/>
        <v>0</v>
      </c>
      <c r="NL135" s="557">
        <f t="shared" ca="1" si="639"/>
        <v>0</v>
      </c>
      <c r="NM135" s="557">
        <f t="shared" ca="1" si="640"/>
        <v>0</v>
      </c>
      <c r="NN135" s="557">
        <f t="shared" ca="1" si="640"/>
        <v>0</v>
      </c>
      <c r="NO135" s="557">
        <f t="shared" ca="1" si="640"/>
        <v>0</v>
      </c>
      <c r="NP135" s="557">
        <f t="shared" ca="1" si="640"/>
        <v>0</v>
      </c>
      <c r="NQ135" s="557">
        <f t="shared" ca="1" si="640"/>
        <v>0</v>
      </c>
      <c r="NR135" s="557">
        <f t="shared" ca="1" si="640"/>
        <v>0</v>
      </c>
      <c r="NS135" s="557">
        <f t="shared" ca="1" si="640"/>
        <v>0</v>
      </c>
      <c r="NT135" s="557">
        <f t="shared" ca="1" si="640"/>
        <v>0</v>
      </c>
      <c r="NU135" s="557">
        <f t="shared" ca="1" si="640"/>
        <v>0</v>
      </c>
      <c r="NV135" s="557">
        <f t="shared" ca="1" si="640"/>
        <v>0</v>
      </c>
      <c r="NW135" s="557">
        <f t="shared" ca="1" si="641"/>
        <v>0</v>
      </c>
      <c r="NX135" s="557">
        <f t="shared" ca="1" si="641"/>
        <v>0</v>
      </c>
      <c r="NY135" s="557">
        <f t="shared" ca="1" si="641"/>
        <v>0</v>
      </c>
      <c r="NZ135" s="557">
        <f t="shared" ca="1" si="641"/>
        <v>0</v>
      </c>
      <c r="OA135" s="557">
        <f t="shared" ca="1" si="641"/>
        <v>0</v>
      </c>
      <c r="OB135" s="557">
        <f t="shared" ca="1" si="641"/>
        <v>0</v>
      </c>
      <c r="OC135" s="557">
        <f t="shared" ca="1" si="641"/>
        <v>0</v>
      </c>
      <c r="OD135" s="557">
        <f t="shared" ca="1" si="641"/>
        <v>0</v>
      </c>
      <c r="OE135" s="557">
        <f t="shared" ca="1" si="641"/>
        <v>0</v>
      </c>
      <c r="OF135" s="557">
        <f t="shared" ca="1" si="641"/>
        <v>0</v>
      </c>
      <c r="OG135" s="557">
        <f t="shared" ca="1" si="642"/>
        <v>0</v>
      </c>
      <c r="OH135" s="557">
        <f t="shared" ca="1" si="642"/>
        <v>0</v>
      </c>
      <c r="OI135" s="557">
        <f t="shared" ca="1" si="642"/>
        <v>0</v>
      </c>
      <c r="OJ135" s="557">
        <f t="shared" ca="1" si="642"/>
        <v>0</v>
      </c>
      <c r="OK135" s="557">
        <f t="shared" ca="1" si="642"/>
        <v>0</v>
      </c>
      <c r="OL135" s="557">
        <f t="shared" ca="1" si="642"/>
        <v>0</v>
      </c>
      <c r="OM135" s="557">
        <f t="shared" ca="1" si="642"/>
        <v>0</v>
      </c>
      <c r="ON135" s="557">
        <f t="shared" ca="1" si="642"/>
        <v>0</v>
      </c>
      <c r="OO135" s="557">
        <f t="shared" ca="1" si="642"/>
        <v>0</v>
      </c>
      <c r="OP135" s="557">
        <f t="shared" ca="1" si="642"/>
        <v>0</v>
      </c>
      <c r="OQ135" s="557">
        <f t="shared" ca="1" si="643"/>
        <v>0</v>
      </c>
      <c r="OR135" s="557">
        <f t="shared" ca="1" si="643"/>
        <v>0</v>
      </c>
      <c r="OS135" s="557">
        <f t="shared" ca="1" si="643"/>
        <v>0</v>
      </c>
      <c r="OT135" s="557">
        <f t="shared" ca="1" si="643"/>
        <v>0</v>
      </c>
      <c r="OU135" s="557">
        <f t="shared" ca="1" si="643"/>
        <v>0</v>
      </c>
      <c r="OV135" s="557">
        <f t="shared" ca="1" si="643"/>
        <v>0</v>
      </c>
      <c r="OW135" s="557">
        <f t="shared" ca="1" si="643"/>
        <v>0</v>
      </c>
      <c r="OX135" s="557">
        <f t="shared" ca="1" si="643"/>
        <v>0</v>
      </c>
      <c r="OY135" s="557">
        <f t="shared" ca="1" si="643"/>
        <v>0</v>
      </c>
      <c r="OZ135" s="557">
        <f t="shared" ca="1" si="643"/>
        <v>0</v>
      </c>
      <c r="PA135" s="557">
        <f t="shared" ca="1" si="644"/>
        <v>0</v>
      </c>
      <c r="PB135" s="557">
        <f t="shared" ca="1" si="644"/>
        <v>0</v>
      </c>
      <c r="PC135" s="557">
        <f t="shared" ca="1" si="644"/>
        <v>0</v>
      </c>
      <c r="PD135" s="557">
        <f t="shared" ca="1" si="644"/>
        <v>0</v>
      </c>
      <c r="PE135" s="557">
        <f t="shared" ca="1" si="644"/>
        <v>0</v>
      </c>
      <c r="PF135" s="557">
        <f t="shared" ca="1" si="644"/>
        <v>0</v>
      </c>
      <c r="PG135" s="557">
        <f t="shared" ca="1" si="644"/>
        <v>0</v>
      </c>
      <c r="PH135" s="557">
        <f t="shared" ca="1" si="644"/>
        <v>0</v>
      </c>
      <c r="PI135" s="557">
        <f t="shared" ca="1" si="644"/>
        <v>0</v>
      </c>
      <c r="PJ135" s="557">
        <f t="shared" ca="1" si="644"/>
        <v>0</v>
      </c>
      <c r="PK135" s="557">
        <f t="shared" ca="1" si="645"/>
        <v>0</v>
      </c>
      <c r="PL135" s="557">
        <f t="shared" ca="1" si="645"/>
        <v>0</v>
      </c>
      <c r="PM135" s="557">
        <f t="shared" ca="1" si="645"/>
        <v>0</v>
      </c>
      <c r="PN135" s="557">
        <f t="shared" ca="1" si="645"/>
        <v>0</v>
      </c>
      <c r="PO135" s="557">
        <f t="shared" ca="1" si="645"/>
        <v>0</v>
      </c>
      <c r="PP135" s="557">
        <f t="shared" ca="1" si="645"/>
        <v>0</v>
      </c>
      <c r="PQ135" s="557">
        <f t="shared" ca="1" si="645"/>
        <v>0</v>
      </c>
      <c r="PR135" s="557">
        <f t="shared" ca="1" si="645"/>
        <v>0</v>
      </c>
      <c r="PS135" s="557">
        <f t="shared" ca="1" si="645"/>
        <v>0</v>
      </c>
      <c r="PT135" s="557">
        <f t="shared" ca="1" si="645"/>
        <v>0</v>
      </c>
      <c r="PU135" s="557">
        <f t="shared" ca="1" si="646"/>
        <v>0</v>
      </c>
      <c r="PV135" s="557">
        <f t="shared" ca="1" si="646"/>
        <v>0</v>
      </c>
      <c r="PW135" s="557">
        <f t="shared" ca="1" si="646"/>
        <v>0</v>
      </c>
      <c r="PX135" s="557">
        <f t="shared" ca="1" si="646"/>
        <v>0</v>
      </c>
      <c r="PY135" s="557">
        <f t="shared" ca="1" si="646"/>
        <v>0</v>
      </c>
      <c r="PZ135" s="557">
        <f t="shared" ca="1" si="646"/>
        <v>0</v>
      </c>
      <c r="QA135" s="557">
        <f t="shared" ca="1" si="646"/>
        <v>0</v>
      </c>
      <c r="QB135" s="557">
        <f t="shared" ca="1" si="646"/>
        <v>0</v>
      </c>
      <c r="QC135" s="557">
        <f t="shared" ca="1" si="646"/>
        <v>0</v>
      </c>
      <c r="QD135" s="557">
        <f t="shared" ca="1" si="646"/>
        <v>0</v>
      </c>
      <c r="QE135" s="557">
        <f t="shared" ca="1" si="647"/>
        <v>0</v>
      </c>
      <c r="QF135" s="557">
        <f t="shared" ca="1" si="647"/>
        <v>0</v>
      </c>
      <c r="QG135" s="557">
        <f t="shared" ca="1" si="647"/>
        <v>0</v>
      </c>
      <c r="QH135" s="557">
        <f t="shared" ca="1" si="647"/>
        <v>0</v>
      </c>
      <c r="QI135" s="557">
        <f t="shared" ca="1" si="647"/>
        <v>0</v>
      </c>
      <c r="QJ135" s="557">
        <f t="shared" ca="1" si="647"/>
        <v>0</v>
      </c>
      <c r="QK135" s="557">
        <f t="shared" ca="1" si="647"/>
        <v>0</v>
      </c>
      <c r="QL135" s="557">
        <f t="shared" ca="1" si="647"/>
        <v>0</v>
      </c>
      <c r="QM135" s="557">
        <f t="shared" ca="1" si="647"/>
        <v>0</v>
      </c>
      <c r="QN135" s="557">
        <f t="shared" ca="1" si="647"/>
        <v>0</v>
      </c>
      <c r="QO135" s="557">
        <f t="shared" ca="1" si="648"/>
        <v>0</v>
      </c>
      <c r="QP135" s="557">
        <f t="shared" ca="1" si="648"/>
        <v>0</v>
      </c>
      <c r="QQ135" s="557">
        <f t="shared" ca="1" si="648"/>
        <v>0</v>
      </c>
      <c r="QR135" s="557">
        <f t="shared" ca="1" si="648"/>
        <v>0</v>
      </c>
      <c r="QS135" s="557">
        <f t="shared" ca="1" si="648"/>
        <v>0</v>
      </c>
      <c r="QT135" s="557">
        <f t="shared" ca="1" si="648"/>
        <v>0</v>
      </c>
      <c r="QU135" s="557">
        <f t="shared" ca="1" si="648"/>
        <v>0</v>
      </c>
      <c r="QV135" s="557">
        <f t="shared" ca="1" si="648"/>
        <v>0</v>
      </c>
      <c r="QW135" s="557">
        <f t="shared" ca="1" si="648"/>
        <v>0</v>
      </c>
      <c r="QX135" s="557">
        <f t="shared" ca="1" si="648"/>
        <v>0</v>
      </c>
      <c r="QY135" s="557">
        <f t="shared" ca="1" si="649"/>
        <v>0</v>
      </c>
      <c r="QZ135" s="557">
        <f t="shared" ca="1" si="649"/>
        <v>0</v>
      </c>
      <c r="RA135" s="557">
        <f t="shared" ca="1" si="649"/>
        <v>0</v>
      </c>
      <c r="RB135" s="557">
        <f t="shared" ca="1" si="649"/>
        <v>0</v>
      </c>
      <c r="RC135" s="557">
        <f t="shared" ca="1" si="649"/>
        <v>0</v>
      </c>
      <c r="RD135" s="557">
        <f t="shared" ca="1" si="649"/>
        <v>0</v>
      </c>
      <c r="RE135" s="557">
        <f t="shared" ca="1" si="649"/>
        <v>0</v>
      </c>
      <c r="RF135" s="557">
        <f t="shared" ca="1" si="649"/>
        <v>0</v>
      </c>
      <c r="RG135" s="557">
        <f t="shared" ca="1" si="649"/>
        <v>0</v>
      </c>
      <c r="RH135" s="557">
        <f t="shared" ca="1" si="649"/>
        <v>0</v>
      </c>
      <c r="RI135" s="557">
        <f t="shared" ca="1" si="650"/>
        <v>0</v>
      </c>
      <c r="RJ135" s="557">
        <f t="shared" ca="1" si="650"/>
        <v>0</v>
      </c>
      <c r="RK135" s="557">
        <f t="shared" ca="1" si="650"/>
        <v>0</v>
      </c>
      <c r="RL135" s="557">
        <f t="shared" ca="1" si="650"/>
        <v>0</v>
      </c>
      <c r="RM135" s="557">
        <f t="shared" ca="1" si="650"/>
        <v>0</v>
      </c>
      <c r="RN135" s="557">
        <f t="shared" ca="1" si="650"/>
        <v>0</v>
      </c>
      <c r="RO135" s="557">
        <f t="shared" ca="1" si="650"/>
        <v>0</v>
      </c>
      <c r="RP135" s="557">
        <f t="shared" ca="1" si="650"/>
        <v>0</v>
      </c>
      <c r="RQ135" s="557">
        <f t="shared" ca="1" si="650"/>
        <v>0</v>
      </c>
      <c r="RR135" s="557">
        <f t="shared" ca="1" si="650"/>
        <v>0</v>
      </c>
      <c r="RS135" s="557">
        <f t="shared" ca="1" si="651"/>
        <v>0</v>
      </c>
      <c r="RT135" s="557">
        <f t="shared" ca="1" si="651"/>
        <v>0</v>
      </c>
      <c r="RU135" s="557">
        <f t="shared" ca="1" si="651"/>
        <v>0</v>
      </c>
      <c r="RV135" s="557">
        <f t="shared" ca="1" si="651"/>
        <v>0</v>
      </c>
      <c r="RW135" s="557">
        <f t="shared" ca="1" si="651"/>
        <v>0</v>
      </c>
      <c r="RX135" s="557">
        <f t="shared" ca="1" si="651"/>
        <v>0</v>
      </c>
      <c r="RY135" s="557">
        <f t="shared" ca="1" si="651"/>
        <v>0</v>
      </c>
      <c r="RZ135" s="557">
        <f t="shared" ca="1" si="651"/>
        <v>0</v>
      </c>
      <c r="SA135" s="557">
        <f t="shared" ca="1" si="651"/>
        <v>0</v>
      </c>
      <c r="SB135" s="557">
        <f t="shared" ca="1" si="651"/>
        <v>0</v>
      </c>
      <c r="SC135" s="557">
        <f t="shared" ca="1" si="652"/>
        <v>0</v>
      </c>
      <c r="SD135" s="557">
        <f t="shared" ca="1" si="652"/>
        <v>0</v>
      </c>
      <c r="SE135" s="557">
        <f t="shared" ca="1" si="652"/>
        <v>0</v>
      </c>
      <c r="SF135" s="557">
        <f t="shared" ca="1" si="652"/>
        <v>0</v>
      </c>
      <c r="SG135" s="557">
        <f t="shared" ca="1" si="652"/>
        <v>0</v>
      </c>
      <c r="SH135" s="557">
        <f t="shared" ca="1" si="652"/>
        <v>0</v>
      </c>
      <c r="SI135" s="557">
        <f t="shared" ca="1" si="652"/>
        <v>0</v>
      </c>
      <c r="SJ135" s="557">
        <f t="shared" ca="1" si="652"/>
        <v>0</v>
      </c>
      <c r="SK135" s="557">
        <f t="shared" ca="1" si="652"/>
        <v>0</v>
      </c>
      <c r="SL135" s="557">
        <f t="shared" ca="1" si="652"/>
        <v>0</v>
      </c>
      <c r="SM135" s="557">
        <f t="shared" ca="1" si="653"/>
        <v>0</v>
      </c>
      <c r="SN135" s="557">
        <f t="shared" ca="1" si="653"/>
        <v>0</v>
      </c>
      <c r="SO135" s="557">
        <f t="shared" ca="1" si="653"/>
        <v>0</v>
      </c>
      <c r="SP135" s="557">
        <f t="shared" ca="1" si="653"/>
        <v>0</v>
      </c>
      <c r="SQ135" s="557">
        <f t="shared" ca="1" si="653"/>
        <v>0</v>
      </c>
      <c r="SR135" s="557">
        <f t="shared" ca="1" si="653"/>
        <v>0</v>
      </c>
      <c r="SS135" s="557">
        <f t="shared" ca="1" si="653"/>
        <v>0</v>
      </c>
      <c r="ST135" s="557">
        <f t="shared" ca="1" si="653"/>
        <v>0</v>
      </c>
      <c r="SU135" s="557">
        <f t="shared" ca="1" si="653"/>
        <v>0</v>
      </c>
      <c r="SV135" s="557">
        <f t="shared" ca="1" si="653"/>
        <v>0</v>
      </c>
      <c r="SW135" s="557">
        <f t="shared" ca="1" si="654"/>
        <v>0</v>
      </c>
      <c r="SX135" s="557">
        <f t="shared" ca="1" si="654"/>
        <v>0</v>
      </c>
      <c r="SY135" s="557">
        <f t="shared" ca="1" si="654"/>
        <v>0</v>
      </c>
      <c r="SZ135" s="557">
        <f t="shared" ca="1" si="654"/>
        <v>0</v>
      </c>
      <c r="TA135" s="557">
        <f t="shared" ca="1" si="654"/>
        <v>0</v>
      </c>
      <c r="TB135" s="557">
        <f t="shared" ca="1" si="654"/>
        <v>0</v>
      </c>
      <c r="TC135" s="557">
        <f t="shared" ca="1" si="654"/>
        <v>0</v>
      </c>
      <c r="TD135" s="557">
        <f t="shared" ca="1" si="654"/>
        <v>0</v>
      </c>
      <c r="TE135" s="557">
        <f t="shared" ca="1" si="654"/>
        <v>0</v>
      </c>
      <c r="TF135" s="557">
        <f t="shared" ca="1" si="654"/>
        <v>0</v>
      </c>
      <c r="TG135" s="557">
        <f t="shared" ca="1" si="655"/>
        <v>0</v>
      </c>
      <c r="TH135" s="557">
        <f t="shared" ca="1" si="655"/>
        <v>0</v>
      </c>
      <c r="TI135" s="557">
        <f t="shared" ca="1" si="655"/>
        <v>0</v>
      </c>
      <c r="TJ135" s="557">
        <f t="shared" ca="1" si="655"/>
        <v>0</v>
      </c>
      <c r="TK135" s="557">
        <f t="shared" ca="1" si="655"/>
        <v>0</v>
      </c>
      <c r="TL135" s="557">
        <f t="shared" ca="1" si="655"/>
        <v>0</v>
      </c>
      <c r="TM135" s="557">
        <f t="shared" ca="1" si="655"/>
        <v>0</v>
      </c>
      <c r="TN135" s="557">
        <f t="shared" ca="1" si="655"/>
        <v>0</v>
      </c>
      <c r="TO135" s="557">
        <f t="shared" ca="1" si="655"/>
        <v>0</v>
      </c>
      <c r="TP135" s="557">
        <f t="shared" ca="1" si="655"/>
        <v>0</v>
      </c>
      <c r="TQ135" s="557">
        <f t="shared" ca="1" si="656"/>
        <v>0</v>
      </c>
      <c r="TR135" s="557">
        <f t="shared" ca="1" si="656"/>
        <v>0</v>
      </c>
      <c r="TS135" s="557">
        <f t="shared" ca="1" si="656"/>
        <v>0</v>
      </c>
      <c r="TT135" s="557">
        <f t="shared" ca="1" si="656"/>
        <v>0</v>
      </c>
      <c r="TU135" s="557">
        <f t="shared" ca="1" si="656"/>
        <v>0</v>
      </c>
      <c r="TV135" s="557">
        <f t="shared" ca="1" si="656"/>
        <v>0</v>
      </c>
      <c r="TW135" s="557">
        <f t="shared" ca="1" si="656"/>
        <v>0</v>
      </c>
      <c r="TX135" s="557">
        <f t="shared" ca="1" si="656"/>
        <v>0</v>
      </c>
      <c r="TY135" s="557">
        <f t="shared" ca="1" si="656"/>
        <v>0</v>
      </c>
      <c r="TZ135" s="557">
        <f t="shared" ca="1" si="656"/>
        <v>0</v>
      </c>
      <c r="UA135" s="557">
        <f t="shared" ca="1" si="657"/>
        <v>0</v>
      </c>
      <c r="UB135" s="557">
        <f t="shared" ca="1" si="657"/>
        <v>0</v>
      </c>
      <c r="UC135" s="557">
        <f t="shared" ca="1" si="657"/>
        <v>0</v>
      </c>
      <c r="UD135" s="557">
        <f t="shared" ca="1" si="657"/>
        <v>0</v>
      </c>
      <c r="UE135" s="557">
        <f t="shared" ca="1" si="657"/>
        <v>0</v>
      </c>
      <c r="UF135" s="557">
        <f t="shared" ca="1" si="657"/>
        <v>0</v>
      </c>
      <c r="UG135" s="557">
        <f t="shared" ca="1" si="657"/>
        <v>0</v>
      </c>
      <c r="UH135" s="557">
        <f t="shared" ca="1" si="657"/>
        <v>0</v>
      </c>
      <c r="UI135" s="557">
        <f t="shared" ca="1" si="657"/>
        <v>0</v>
      </c>
      <c r="UJ135" s="557">
        <f t="shared" ca="1" si="657"/>
        <v>0</v>
      </c>
      <c r="UK135" s="557">
        <f t="shared" ca="1" si="658"/>
        <v>0</v>
      </c>
      <c r="UL135" s="557">
        <f t="shared" ca="1" si="658"/>
        <v>0</v>
      </c>
      <c r="UM135" s="557">
        <f t="shared" ca="1" si="658"/>
        <v>0</v>
      </c>
      <c r="UN135" s="557">
        <f t="shared" ca="1" si="658"/>
        <v>0</v>
      </c>
      <c r="UO135" s="557">
        <f t="shared" ca="1" si="658"/>
        <v>0</v>
      </c>
      <c r="UP135" s="557">
        <f t="shared" ca="1" si="658"/>
        <v>0</v>
      </c>
      <c r="UQ135" s="557">
        <f t="shared" ca="1" si="658"/>
        <v>0</v>
      </c>
      <c r="UR135" s="557">
        <f t="shared" ca="1" si="658"/>
        <v>0</v>
      </c>
      <c r="US135" s="557">
        <f t="shared" ca="1" si="658"/>
        <v>0</v>
      </c>
      <c r="UT135" s="557">
        <f t="shared" ca="1" si="658"/>
        <v>0</v>
      </c>
      <c r="UU135" s="557">
        <f t="shared" ca="1" si="659"/>
        <v>0</v>
      </c>
      <c r="UV135" s="557">
        <f t="shared" ca="1" si="659"/>
        <v>0</v>
      </c>
      <c r="UW135" s="557">
        <f t="shared" ca="1" si="659"/>
        <v>0</v>
      </c>
      <c r="UX135" s="557">
        <f t="shared" ca="1" si="659"/>
        <v>0</v>
      </c>
      <c r="UY135" s="557">
        <f t="shared" ca="1" si="659"/>
        <v>0</v>
      </c>
      <c r="UZ135" s="557">
        <f t="shared" ca="1" si="659"/>
        <v>0</v>
      </c>
      <c r="VA135" s="557">
        <f t="shared" ca="1" si="659"/>
        <v>0</v>
      </c>
      <c r="VB135" s="557">
        <f t="shared" ca="1" si="659"/>
        <v>0</v>
      </c>
      <c r="VC135" s="557">
        <f t="shared" ca="1" si="659"/>
        <v>0</v>
      </c>
      <c r="VD135" s="557">
        <f t="shared" ca="1" si="659"/>
        <v>0</v>
      </c>
      <c r="VE135" s="557">
        <f t="shared" ca="1" si="660"/>
        <v>0</v>
      </c>
      <c r="VF135" s="557">
        <f t="shared" ca="1" si="660"/>
        <v>0</v>
      </c>
      <c r="VG135" s="557">
        <f t="shared" ca="1" si="660"/>
        <v>0</v>
      </c>
      <c r="VH135" s="557">
        <f t="shared" ca="1" si="660"/>
        <v>0</v>
      </c>
      <c r="VI135" s="557">
        <f t="shared" ca="1" si="660"/>
        <v>0</v>
      </c>
      <c r="VJ135" s="557">
        <f t="shared" ca="1" si="660"/>
        <v>0</v>
      </c>
      <c r="VK135" s="557">
        <f t="shared" ca="1" si="660"/>
        <v>0</v>
      </c>
      <c r="VL135" s="557">
        <f t="shared" ca="1" si="660"/>
        <v>0</v>
      </c>
      <c r="VM135" s="557">
        <f t="shared" ca="1" si="660"/>
        <v>0</v>
      </c>
      <c r="VN135" s="557">
        <f t="shared" ca="1" si="660"/>
        <v>0</v>
      </c>
      <c r="VO135" s="557">
        <f t="shared" ca="1" si="660"/>
        <v>0</v>
      </c>
      <c r="VP135" s="189">
        <f t="shared" ca="1" si="661"/>
        <v>0</v>
      </c>
      <c r="VQ135" s="189">
        <f t="shared" ca="1" si="661"/>
        <v>0</v>
      </c>
      <c r="VR135" s="189">
        <f t="shared" ca="1" si="661"/>
        <v>0</v>
      </c>
      <c r="VS135" s="189">
        <f t="shared" ca="1" si="661"/>
        <v>0</v>
      </c>
      <c r="VT135" s="189">
        <f t="shared" ca="1" si="661"/>
        <v>0</v>
      </c>
      <c r="VU135" s="230">
        <f t="shared" ca="1" si="570"/>
        <v>0</v>
      </c>
      <c r="VV135" s="189">
        <f t="shared" ca="1" si="662"/>
        <v>0</v>
      </c>
      <c r="VW135" s="189">
        <f t="shared" ca="1" si="662"/>
        <v>0</v>
      </c>
      <c r="VX135" s="189">
        <f t="shared" ca="1" si="662"/>
        <v>0</v>
      </c>
      <c r="VY135" s="189">
        <f t="shared" ca="1" si="662"/>
        <v>0</v>
      </c>
      <c r="VZ135" s="189">
        <f t="shared" ca="1" si="662"/>
        <v>0</v>
      </c>
      <c r="WA135" s="230">
        <f t="shared" ca="1" si="572"/>
        <v>0</v>
      </c>
      <c r="WB135" s="231">
        <f t="shared" ca="1" si="573"/>
        <v>0</v>
      </c>
      <c r="WC135" s="231">
        <f t="shared" ca="1" si="573"/>
        <v>0</v>
      </c>
      <c r="WD135" s="231">
        <f t="shared" ca="1" si="573"/>
        <v>0</v>
      </c>
      <c r="WE135" s="231">
        <f t="shared" ca="1" si="573"/>
        <v>0</v>
      </c>
      <c r="WF135" s="544">
        <f t="shared" ca="1" si="574"/>
        <v>0</v>
      </c>
      <c r="WG135" s="231">
        <f t="shared" ca="1" si="575"/>
        <v>0</v>
      </c>
      <c r="WH135" s="231">
        <f t="shared" ca="1" si="575"/>
        <v>0</v>
      </c>
      <c r="WI135" s="231">
        <f t="shared" ca="1" si="575"/>
        <v>0</v>
      </c>
      <c r="WJ135" s="231">
        <f t="shared" ca="1" si="575"/>
        <v>0</v>
      </c>
      <c r="WK135" s="544">
        <f t="shared" ca="1" si="663"/>
        <v>0</v>
      </c>
      <c r="WL135" s="544">
        <f t="shared" ca="1" si="663"/>
        <v>0</v>
      </c>
      <c r="WM135" s="544">
        <f t="shared" ca="1" si="663"/>
        <v>0</v>
      </c>
      <c r="WN135" s="544">
        <f t="shared" ca="1" si="663"/>
        <v>0</v>
      </c>
      <c r="WO135" s="544">
        <f t="shared" ca="1" si="663"/>
        <v>0</v>
      </c>
      <c r="WP135" s="544">
        <f t="shared" ca="1" si="663"/>
        <v>0</v>
      </c>
      <c r="WQ135" s="544">
        <f t="shared" ca="1" si="663"/>
        <v>0</v>
      </c>
      <c r="WR135" s="535" cm="1">
        <f t="array" aca="1" ref="WR135" ca="1">INDEX(WR$13:WR134,$B135+1,1)</f>
        <v>0</v>
      </c>
      <c r="WS135" s="411">
        <f t="shared" ca="1" si="577"/>
        <v>67</v>
      </c>
      <c r="WT135" s="18"/>
      <c r="WU135" s="535" cm="1">
        <f t="array" aca="1" ref="WU135" ca="1">INDEX(WU$13:WU134,$B135+1,1)</f>
        <v>0</v>
      </c>
      <c r="WV135" s="411">
        <f t="shared" si="578"/>
        <v>0</v>
      </c>
      <c r="WW135" s="535" cm="1">
        <f t="array" aca="1" ref="WW135" ca="1">INDEX(WW$13:WW134,$B135+1,1)</f>
        <v>0</v>
      </c>
      <c r="WX135" s="535" t="str" cm="1">
        <f t="array" aca="1" ref="WX135" ca="1">INDEX(WX$13:WX134,$B135+1,1)</f>
        <v>-</v>
      </c>
      <c r="WY135" s="535" t="str" cm="1">
        <f t="array" aca="1" ref="WY135" ca="1">INDEX(WY$13:WY134,$B135+1,1)</f>
        <v>-</v>
      </c>
      <c r="WZ135" s="535" t="str" cm="1">
        <f t="array" aca="1" ref="WZ135" ca="1">INDEX(WZ$13:WZ134,$B135+1,1)</f>
        <v>-</v>
      </c>
      <c r="XA135" s="535" t="str" cm="1">
        <f t="array" aca="1" ref="XA135" ca="1">INDEX(XA$13:XA134,$B135+1,1)</f>
        <v>-</v>
      </c>
      <c r="XB135" s="535" t="str" cm="1">
        <f t="array" aca="1" ref="XB135" ca="1">INDEX(XB$13:XB134,$B135+1,1)</f>
        <v>-</v>
      </c>
      <c r="XC135" s="535" t="str" cm="1">
        <f t="array" aca="1" ref="XC135" ca="1">INDEX(XC$13:XC134,$B135+1,1)</f>
        <v>-</v>
      </c>
      <c r="XD135" s="535" t="str" cm="1">
        <f t="array" aca="1" ref="XD135" ca="1">INDEX(XD$13:XD134,$B135+1,1)</f>
        <v>-</v>
      </c>
      <c r="XE135" s="535" t="str" cm="1">
        <f t="array" aca="1" ref="XE135" ca="1">INDEX(XE$13:XE134,$B135+1,1)</f>
        <v>-</v>
      </c>
      <c r="XF135" s="535" t="str" cm="1">
        <f t="array" aca="1" ref="XF135" ca="1">INDEX(XF$13:XF134,$B135+1,1)</f>
        <v>-</v>
      </c>
      <c r="XG135" s="535" t="str" cm="1">
        <f t="array" aca="1" ref="XG135" ca="1">INDEX(XG$13:XG134,$B135+1,1)</f>
        <v>-</v>
      </c>
      <c r="XH135" s="535" t="str" cm="1">
        <f t="array" aca="1" ref="XH135" ca="1">INDEX(XH$13:XH134,$B135+1,1)</f>
        <v>-</v>
      </c>
      <c r="XI135" s="535" t="str" cm="1">
        <f t="array" aca="1" ref="XI135" ca="1">INDEX(XI$13:XI134,$B135+1,1)</f>
        <v>-</v>
      </c>
      <c r="XJ135" s="535" t="str" cm="1">
        <f t="array" aca="1" ref="XJ135" ca="1">INDEX(XJ$13:XJ134,$B135+1,1)</f>
        <v>-</v>
      </c>
      <c r="XK135" s="535" t="str" cm="1">
        <f t="array" aca="1" ref="XK135" ca="1">INDEX(XK$13:XK134,$B135+1,1)</f>
        <v>-</v>
      </c>
      <c r="XL135" s="535" t="str" cm="1">
        <f t="array" aca="1" ref="XL135" ca="1">INDEX(XL$13:XL134,$B135+1,1)</f>
        <v>-</v>
      </c>
      <c r="XM135" s="535" t="str" cm="1">
        <f t="array" aca="1" ref="XM135" ca="1">INDEX(XM$13:XM134,$B135+1,1)</f>
        <v>-</v>
      </c>
      <c r="XN135" s="18"/>
      <c r="XO135" s="411" t="b">
        <f t="shared" ca="1" si="579"/>
        <v>0</v>
      </c>
      <c r="XP135" s="535" t="str" cm="1">
        <f t="array" aca="1" ref="XP135" ca="1">INDEX(XP$13:XP134,$B135+1,1)</f>
        <v>-</v>
      </c>
      <c r="XQ135" s="535" t="str" cm="1">
        <f t="array" aca="1" ref="XQ135" ca="1">INDEX(XQ$13:XQ134,$B135+1,1)</f>
        <v>-</v>
      </c>
      <c r="XR135" s="535" t="str" cm="1">
        <f t="array" aca="1" ref="XR135" ca="1">INDEX(XR$13:XR134,$B135+1,1)</f>
        <v>-</v>
      </c>
      <c r="XS135" s="535" t="str" cm="1">
        <f t="array" aca="1" ref="XS135" ca="1">INDEX(XS$13:XS134,$B135+1,1)</f>
        <v>-</v>
      </c>
      <c r="XT135" s="535" t="str" cm="1">
        <f t="array" aca="1" ref="XT135" ca="1">INDEX(XT$13:XT134,$B135+1,1)</f>
        <v>-</v>
      </c>
      <c r="XU135" s="535" t="str" cm="1">
        <f t="array" aca="1" ref="XU135" ca="1">INDEX(XU$13:XU134,$B135+1,1)</f>
        <v>-</v>
      </c>
      <c r="XV135" s="411" t="str">
        <f t="shared" ca="1" si="580"/>
        <v>-</v>
      </c>
      <c r="XW135" s="535" t="str" cm="1">
        <f t="array" aca="1" ref="XW135" ca="1">INDEX(XW$13:XW134,$B135+1,1)</f>
        <v>-</v>
      </c>
      <c r="XX135" s="535" t="str" cm="1">
        <f t="array" aca="1" ref="XX135" ca="1">INDEX(XX$13:XX134,$B135+1,1)</f>
        <v>-</v>
      </c>
      <c r="XY135" s="535" t="str" cm="1">
        <f t="array" aca="1" ref="XY135" ca="1">INDEX(XY$13:XY134,$B135+1,1)</f>
        <v>-</v>
      </c>
      <c r="XZ135" s="535" t="str" cm="1">
        <f t="array" aca="1" ref="XZ135" ca="1">INDEX(XZ$13:XZ134,$B135+1,1)</f>
        <v>-</v>
      </c>
      <c r="YA135" s="535" t="str" cm="1">
        <f t="array" aca="1" ref="YA135" ca="1">INDEX(YA$13:YA134,$B135+1,1)</f>
        <v>-</v>
      </c>
      <c r="YB135" s="545" cm="1">
        <f t="array" aca="1" ref="YB135" ca="1">INDEX(i.AgeJ,$AD135,1)</f>
        <v>0</v>
      </c>
      <c r="YC135" s="535" t="str" cm="1">
        <f t="array" aca="1" ref="YC135" ca="1">INDEX(YC$13:YC134,$B135+1,1)</f>
        <v>-</v>
      </c>
      <c r="YD135" s="411" t="str">
        <f t="shared" si="581"/>
        <v>-</v>
      </c>
      <c r="YE135" s="411" t="str">
        <f t="shared" si="581"/>
        <v>-</v>
      </c>
      <c r="YF135" s="535" t="str" cm="1">
        <f t="array" aca="1" ref="YF135" ca="1">INDEX(YF$13:YF134,$B135+1,1)</f>
        <v>-</v>
      </c>
      <c r="YG135" s="535" t="str" cm="1">
        <f t="array" aca="1" ref="YG135" ca="1">INDEX(YG$13:YG134,$B135+1,1)</f>
        <v>-</v>
      </c>
      <c r="YH135" s="535" t="str" cm="1">
        <f t="array" aca="1" ref="YH135" ca="1">INDEX(YH$13:YH134,$B135+1,1)</f>
        <v>-</v>
      </c>
      <c r="YI135" s="535" t="str" cm="1">
        <f t="array" aca="1" ref="YI135" ca="1">INDEX(YI$13:YI134,$B135+1,1)</f>
        <v>-</v>
      </c>
      <c r="YJ135" s="535" t="str" cm="1">
        <f t="array" aca="1" ref="YJ135" ca="1">INDEX(YJ$13:YJ134,$B135+1,1)</f>
        <v>-</v>
      </c>
      <c r="YK135" s="535" t="b" cm="1">
        <f t="array" aca="1" ref="YK135" ca="1">INDEX(YK$13:YK134,$B135+1,1)</f>
        <v>1</v>
      </c>
      <c r="YL135" s="535" t="str" cm="1">
        <f t="array" aca="1" ref="YL135" ca="1">INDEX(YL$13:YL134,$B135+1,1)</f>
        <v>-</v>
      </c>
      <c r="YM135" s="535" cm="1">
        <f t="array" aca="1" ref="YM135" ca="1">INDEX(YM$13:YM134,$B135+1,1)</f>
        <v>0</v>
      </c>
      <c r="YN135" s="535" cm="1">
        <f t="array" aca="1" ref="YN135" ca="1">INDEX(YN$13:YN134,$B135+1,1)</f>
        <v>0</v>
      </c>
      <c r="YO135" s="535" cm="1">
        <f t="array" aca="1" ref="YO135" ca="1">INDEX(YO$13:YO134,$B135+1,1)</f>
        <v>0</v>
      </c>
      <c r="YP135" s="18"/>
      <c r="YQ135" s="411">
        <f t="shared" si="582"/>
        <v>50</v>
      </c>
      <c r="YR135" s="411">
        <f t="shared" si="582"/>
        <v>50</v>
      </c>
      <c r="YS135" s="411">
        <f t="shared" si="582"/>
        <v>50</v>
      </c>
      <c r="YT135" s="411">
        <f t="shared" si="582"/>
        <v>50</v>
      </c>
      <c r="YU135" s="535" cm="1">
        <f t="array" aca="1" ref="YU135" ca="1">INDEX(YU$13:YU134,$B135+1,1)</f>
        <v>1</v>
      </c>
      <c r="YV135" s="535" cm="1">
        <f t="array" aca="1" ref="YV135" ca="1">INDEX(YV$13:YV134,$B135+1,1)</f>
        <v>1</v>
      </c>
      <c r="YW135" s="535" cm="1">
        <f t="array" aca="1" ref="YW135" ca="1">INDEX(YW$13:YW134,$B135+1,1)</f>
        <v>1</v>
      </c>
      <c r="YX135" s="535" cm="1">
        <f t="array" aca="1" ref="YX135" ca="1">INDEX(YX$13:YX134,$B135+1,1)</f>
        <v>1</v>
      </c>
      <c r="YY135" s="535" t="str" cm="1">
        <f t="array" aca="1" ref="YY135" ca="1">INDEX(YY$13:YY134,$B135+1,1)</f>
        <v>-</v>
      </c>
      <c r="YZ135" s="535" t="str" cm="1">
        <f t="array" aca="1" ref="YZ135" ca="1">INDEX(YZ$13:YZ134,$B135+1,1)</f>
        <v>-</v>
      </c>
      <c r="ZA135" s="535" t="str" cm="1">
        <f t="array" aca="1" ref="ZA135" ca="1">INDEX(ZA$13:ZA134,$B135+1,1)</f>
        <v>-</v>
      </c>
      <c r="ZB135" s="535" t="str" cm="1">
        <f t="array" aca="1" ref="ZB135" ca="1">INDEX(ZB$13:ZB134,$B135+1,1)</f>
        <v>-</v>
      </c>
      <c r="ZC135" s="535" t="str" cm="1">
        <f t="array" aca="1" ref="ZC135" ca="1">INDEX(ZC$13:ZC134,$B135+1,1)</f>
        <v>-</v>
      </c>
      <c r="ZD135" s="18"/>
      <c r="ZE135" s="411">
        <f t="shared" ca="1" si="583"/>
        <v>1</v>
      </c>
      <c r="ZF135" s="18"/>
      <c r="ZG135" s="669" t="b">
        <f t="shared" ca="1" si="584"/>
        <v>1</v>
      </c>
      <c r="ZH135" s="535" t="b" cm="1">
        <f t="array" aca="1" ref="ZH135" ca="1">INDEX(ZH$13:ZH134,$B135+1,1)</f>
        <v>1</v>
      </c>
      <c r="ZI135" s="535" t="b" cm="1">
        <f t="array" aca="1" ref="ZI135" ca="1">INDEX(ZI$13:ZI134,$B135+1,1)</f>
        <v>1</v>
      </c>
      <c r="ZJ135" s="411" t="b">
        <f t="shared" ca="1" si="615"/>
        <v>1</v>
      </c>
      <c r="ZK135" s="535" t="b" cm="1">
        <f t="array" aca="1" ref="ZK135" ca="1">INDEX(ZK$13:ZK134,$B135+1,1)</f>
        <v>0</v>
      </c>
      <c r="ZL135" s="535" cm="1">
        <f t="array" aca="1" ref="ZL135" ca="1">INDEX(ZL$13:ZL134,$B135+1,1)</f>
        <v>0</v>
      </c>
      <c r="ZM135" s="547" cm="1">
        <f t="array" aca="1" ref="ZM135" ca="1">IF(ZH135&lt;&gt;TRUE,"-",VALUE(IFERROR(VALUE($K135),0) &amp; _xlfn.SWITCH($CD135,"-",4,$CD135) &amp; $L135 &amp; $T135 &amp; "00" &amp; $N135 &amp; $AK135 &amp; $R135 &amp; _xlfn.SWITCH($AM135,3,1,$AM135) &amp; _xlfn.SWITCH($M135,4,0,$M135) &amp; $AD135 &amp; IF(MOD($H135-2,ZM$6)&gt;=ZM$7,"",TEXT(INT(MOD($H135-2,ZM$6)/2)+1,"00"))))</f>
        <v>14220032120605</v>
      </c>
      <c r="ZN135" s="662" cm="1">
        <f t="array" aca="1" ref="ZN135" ca="1">IF(ZI135&lt;&gt;TRUE,"-",VALUE(IFERROR(VALUE($K135),0) &amp; _xlfn.SWITCH($CD135,"-",4,$CD135) &amp; $L135 &amp; $T135 &amp; "00" &amp; $N135 &amp; $AK135 &amp; $R135 &amp; _xlfn.SWITCH($AM135,3,1,$AM135) &amp; _xlfn.SWITCH($M135,4,0,$M135) &amp; $AD135 &amp; IF(MOD($H135-1,ZN$6)&gt;=ZN$7,"",TEXT(INT(MOD($H135-1,ZN$6)/2)+1,"00"))))</f>
        <v>14220032120606</v>
      </c>
      <c r="ZO135" s="543">
        <f t="shared" ca="1" si="585"/>
        <v>652</v>
      </c>
      <c r="ZP135" s="543">
        <f t="shared" ca="1" si="585"/>
        <v>686</v>
      </c>
      <c r="ZQ135" s="543">
        <f t="shared" ca="1" si="585"/>
        <v>721</v>
      </c>
      <c r="ZR135" s="459">
        <f t="shared" ca="1" si="586"/>
        <v>469</v>
      </c>
      <c r="ZS135" s="459">
        <f t="shared" ca="1" si="586"/>
        <v>504</v>
      </c>
      <c r="ZT135" s="459">
        <f t="shared" ca="1" si="586"/>
        <v>539</v>
      </c>
      <c r="ZU135" s="459">
        <f t="shared" ca="1" si="587"/>
        <v>385</v>
      </c>
      <c r="ZV135" s="459">
        <f t="shared" ca="1" si="587"/>
        <v>420</v>
      </c>
      <c r="ZW135" s="459">
        <f t="shared" ca="1" si="587"/>
        <v>455</v>
      </c>
      <c r="ZX135" s="535" t="str" cm="1">
        <f t="array" aca="1" ref="ZX135" ca="1">INDEX(ZX$13:ZX134,$B135+1,1)</f>
        <v>-</v>
      </c>
      <c r="ZY135" s="22" t="b">
        <v>0</v>
      </c>
      <c r="ZZ135" s="22" t="b">
        <v>0</v>
      </c>
      <c r="AAA135" s="22" t="b">
        <v>0</v>
      </c>
      <c r="AAB135" s="22" t="b">
        <v>1</v>
      </c>
      <c r="AAC135" s="22" t="b">
        <v>0</v>
      </c>
      <c r="AAD135" s="535" t="str" cm="1">
        <f t="array" aca="1" ref="AAD135" ca="1">INDEX(AAD$13:AAD134,$B135+1,1)</f>
        <v>-</v>
      </c>
      <c r="AAE135" s="535" t="str" cm="1">
        <f t="array" aca="1" ref="AAE135" ca="1">INDEX(AAE$13:AAE134,$B135+1,1)</f>
        <v>-</v>
      </c>
      <c r="AAF135" s="535" t="str" cm="1">
        <f t="array" aca="1" ref="AAF135" ca="1">INDEX(AAF$13:AAF134,$B135+1,1)</f>
        <v>-</v>
      </c>
      <c r="AAG135" s="535" t="str" cm="1">
        <f t="array" aca="1" ref="AAG135" ca="1">INDEX(AAG$13:AAG134,$B135+1,1)</f>
        <v>-</v>
      </c>
      <c r="AAH135" s="535" t="str" cm="1">
        <f t="array" aca="1" ref="AAH135" ca="1">INDEX(AAH$13:AAH134,$B135+1,1)</f>
        <v>-</v>
      </c>
      <c r="AAI135" s="535" t="str" cm="1">
        <f t="array" aca="1" ref="AAI135" ca="1">INDEX(AAI$13:AAI134,$B135+1,1)</f>
        <v>-</v>
      </c>
      <c r="AAJ135" s="22">
        <v>3</v>
      </c>
      <c r="AAK135" s="22">
        <v>3</v>
      </c>
      <c r="AAL135" s="22" cm="1">
        <f t="array" aca="1" ref="AAL135" ca="1">INDEX(AAL$13:AAL134,$B135+1,1)</f>
        <v>0</v>
      </c>
      <c r="AAM135" s="22">
        <v>1</v>
      </c>
      <c r="AAN135" s="22">
        <v>-1</v>
      </c>
      <c r="AAO135" s="535" t="str" cm="1">
        <f t="array" aca="1" ref="AAO135" ca="1">INDEX(AAO$13:AAO134,$B135+1,1)</f>
        <v>-</v>
      </c>
      <c r="AAP135" s="535" t="str" cm="1">
        <f t="array" aca="1" ref="AAP135" ca="1">INDEX(AAP$13:AAP134,$B135+1,1)</f>
        <v>-</v>
      </c>
      <c r="AAQ135" s="535" t="str" cm="1">
        <f t="array" aca="1" ref="AAQ135" ca="1">INDEX(AAQ$13:AAQ134,$B135+1,1)</f>
        <v>-</v>
      </c>
      <c r="AAR135" s="520">
        <f ca="1">AAL135</f>
        <v>0</v>
      </c>
      <c r="AAS135" s="520">
        <f t="shared" ref="AAS135" si="673">AAM135</f>
        <v>1</v>
      </c>
      <c r="AAT135" s="520">
        <f t="shared" ref="AAT135" si="674">AAN135</f>
        <v>-1</v>
      </c>
      <c r="AAU135" s="535" t="str" cm="1">
        <f t="array" aca="1" ref="AAU135" ca="1">INDEX(AAU$13:AAU134,$B135+1,1)</f>
        <v>-</v>
      </c>
      <c r="AAV135" s="535" cm="1">
        <f t="array" aca="1" ref="AAV135" ca="1">INDEX(AAV$13:AAV134,$B135+1,1)</f>
        <v>1</v>
      </c>
      <c r="AAW135" s="535" cm="1">
        <f t="array" aca="1" ref="AAW135" ca="1">INDEX(AAW$13:AAW134,$B135+1,1)</f>
        <v>1</v>
      </c>
      <c r="AAX135" s="666" t="b">
        <f ca="1">IF(OR($AAJ135=1,MOD($H135,21)&gt;AAX$6),"-",FALSE)</f>
        <v>0</v>
      </c>
      <c r="AAY135" s="666" t="b">
        <f ca="1">IF(OR($AAJ135=1,MOD($H135,21)&gt;AAY$6),"-",FALSE)</f>
        <v>0</v>
      </c>
      <c r="AAZ135" s="666" t="b">
        <f ca="1">IF(OR($AAJ135=1,MOD($H135,21)&gt;AAZ$6),"-",FALSE)</f>
        <v>0</v>
      </c>
      <c r="ABA135" s="666" t="b">
        <f ca="1">IF(OR($AAJ135=1,MOD($H135,21)&gt;ABA$6),"-",FALSE)</f>
        <v>0</v>
      </c>
      <c r="ABB135" s="667">
        <f t="shared" ca="1" si="588"/>
        <v>0.9</v>
      </c>
      <c r="ABC135" s="668">
        <f t="shared" ca="1" si="589"/>
        <v>0.66</v>
      </c>
      <c r="ABD135" s="669" t="b">
        <f t="shared" ca="1" si="590"/>
        <v>1</v>
      </c>
      <c r="ABE135" s="716">
        <f t="shared" ca="1" si="591"/>
        <v>999</v>
      </c>
      <c r="ABF135" s="191" t="b">
        <f t="shared" si="619"/>
        <v>0</v>
      </c>
      <c r="ABG135" s="715">
        <f t="shared" ca="1" si="592"/>
        <v>0.5</v>
      </c>
      <c r="ABH135" s="717">
        <f ca="1">IF(OR($AAJ135=1,MOD($H135,21)&gt;ABH$6),"-",0)</f>
        <v>0</v>
      </c>
      <c r="ABI135" s="717">
        <f ca="1">IF(OR($AAJ135=1,MOD($H135,21)&gt;ABI$6),"-",0)</f>
        <v>0</v>
      </c>
      <c r="ABJ135" s="670">
        <f t="shared" ca="1" si="593"/>
        <v>999999</v>
      </c>
      <c r="ABK135" s="18"/>
      <c r="ABL135" s="545" t="str">
        <f t="shared" ca="1" si="664"/>
        <v>-</v>
      </c>
      <c r="ABM135" s="545" t="str">
        <f t="shared" ca="1" si="664"/>
        <v>-</v>
      </c>
      <c r="ABN135" s="545" t="str">
        <f t="shared" ca="1" si="664"/>
        <v>-</v>
      </c>
      <c r="ABO135" s="545" t="str">
        <f t="shared" ca="1" si="664"/>
        <v>-</v>
      </c>
      <c r="ABP135" s="545" t="str">
        <f t="shared" ca="1" si="664"/>
        <v>-</v>
      </c>
      <c r="ABQ135" s="545" t="str">
        <f t="shared" ca="1" si="664"/>
        <v>-</v>
      </c>
      <c r="ABR135" s="545" t="str">
        <f t="shared" ca="1" si="664"/>
        <v>-</v>
      </c>
      <c r="ABS135" s="545" t="str">
        <f t="shared" ca="1" si="664"/>
        <v>-</v>
      </c>
      <c r="ABT135" s="545" t="str">
        <f t="shared" ca="1" si="664"/>
        <v>-</v>
      </c>
      <c r="ABU135" s="545" t="str">
        <f t="shared" ca="1" si="664"/>
        <v>-</v>
      </c>
      <c r="ABV135" s="545" t="str">
        <f t="shared" ca="1" si="665"/>
        <v>-</v>
      </c>
      <c r="ABW135" s="545" t="str">
        <f t="shared" ca="1" si="665"/>
        <v>-</v>
      </c>
      <c r="ABX135" s="545" t="str">
        <f t="shared" ca="1" si="665"/>
        <v>-</v>
      </c>
      <c r="ABY135" s="545" t="str">
        <f t="shared" ca="1" si="665"/>
        <v>-</v>
      </c>
      <c r="ABZ135" s="545" t="str">
        <f t="shared" ca="1" si="665"/>
        <v>-</v>
      </c>
      <c r="ACA135" s="545" t="str">
        <f t="shared" ca="1" si="665"/>
        <v>-</v>
      </c>
      <c r="ACB135" s="545" t="str">
        <f t="shared" ca="1" si="665"/>
        <v>-</v>
      </c>
      <c r="ACC135" s="545" t="b">
        <f t="shared" ca="1" si="665"/>
        <v>1</v>
      </c>
      <c r="ACD135" s="545" t="str">
        <f t="shared" ca="1" si="665"/>
        <v>-</v>
      </c>
      <c r="ACE135" s="545" t="str">
        <f t="shared" ca="1" si="665"/>
        <v>-</v>
      </c>
      <c r="ACF135" s="545" t="str">
        <f t="shared" ca="1" si="666"/>
        <v>-</v>
      </c>
      <c r="ACG135" s="545" t="str">
        <f t="shared" ca="1" si="666"/>
        <v>-</v>
      </c>
      <c r="ACH135" s="545" t="str">
        <f t="shared" ca="1" si="666"/>
        <v>-</v>
      </c>
      <c r="ACI135" s="545" t="str">
        <f t="shared" ca="1" si="666"/>
        <v>-</v>
      </c>
      <c r="ACJ135" s="545" t="str">
        <f t="shared" ca="1" si="666"/>
        <v>-</v>
      </c>
      <c r="ACK135" s="545" t="str">
        <f t="shared" ca="1" si="666"/>
        <v>-</v>
      </c>
      <c r="ACL135" s="545" t="str">
        <f t="shared" ca="1" si="666"/>
        <v>-</v>
      </c>
      <c r="ACM135" s="545" t="str">
        <f t="shared" ca="1" si="666"/>
        <v>-</v>
      </c>
      <c r="ACN135" s="545" t="str">
        <f t="shared" ca="1" si="666"/>
        <v>-</v>
      </c>
      <c r="ACO135" s="545" t="str">
        <f t="shared" ca="1" si="666"/>
        <v>-</v>
      </c>
      <c r="ACP135" s="545" t="str">
        <f t="shared" ca="1" si="667"/>
        <v>-</v>
      </c>
      <c r="ACQ135" s="545" t="str">
        <f t="shared" ca="1" si="667"/>
        <v>-</v>
      </c>
      <c r="ACR135" s="545" t="str">
        <f t="shared" ca="1" si="667"/>
        <v>-</v>
      </c>
      <c r="ACS135" s="545" t="str">
        <f t="shared" ca="1" si="667"/>
        <v>-</v>
      </c>
      <c r="ACT135" s="545" t="str">
        <f t="shared" ca="1" si="667"/>
        <v>-</v>
      </c>
      <c r="ACU135" s="545" t="b">
        <f t="shared" ca="1" si="667"/>
        <v>1</v>
      </c>
      <c r="ACV135" s="545" t="str">
        <f t="shared" ca="1" si="667"/>
        <v>-</v>
      </c>
      <c r="ACW135" s="545" t="str">
        <f t="shared" ca="1" si="667"/>
        <v>-</v>
      </c>
      <c r="ACX135" s="545" t="str">
        <f t="shared" ca="1" si="667"/>
        <v>-</v>
      </c>
      <c r="ACY135" s="545" t="str">
        <f t="shared" ca="1" si="667"/>
        <v>-</v>
      </c>
      <c r="ACZ135" s="545" t="str">
        <f t="shared" ca="1" si="668"/>
        <v>-</v>
      </c>
      <c r="ADA135" s="545" t="str">
        <f t="shared" ca="1" si="668"/>
        <v>-</v>
      </c>
      <c r="ADB135" s="545" t="str">
        <f t="shared" ca="1" si="668"/>
        <v>-</v>
      </c>
      <c r="ADC135" s="545" t="str">
        <f t="shared" ca="1" si="668"/>
        <v>-</v>
      </c>
      <c r="ADD135" s="545" t="str">
        <f t="shared" ca="1" si="668"/>
        <v>-</v>
      </c>
      <c r="ADE135" s="545" t="str">
        <f t="shared" ca="1" si="668"/>
        <v>-</v>
      </c>
      <c r="ADF135" s="545" t="str">
        <f t="shared" ca="1" si="668"/>
        <v>-</v>
      </c>
      <c r="ADG135" s="545" t="str">
        <f t="shared" ca="1" si="668"/>
        <v>-</v>
      </c>
      <c r="ADH135" s="545" t="str">
        <f t="shared" ca="1" si="668"/>
        <v>-</v>
      </c>
      <c r="ADI135" s="545" t="str">
        <f t="shared" ca="1" si="668"/>
        <v>-</v>
      </c>
      <c r="ADJ135" s="545" t="str">
        <f t="shared" ca="1" si="669"/>
        <v>-</v>
      </c>
      <c r="ADK135" s="545" t="str">
        <f t="shared" ca="1" si="669"/>
        <v>-</v>
      </c>
      <c r="ADL135" s="545" t="str">
        <f t="shared" ca="1" si="669"/>
        <v>-</v>
      </c>
      <c r="ADM135" s="545" t="b">
        <f t="shared" ca="1" si="669"/>
        <v>1</v>
      </c>
      <c r="ADN135" s="545" t="str">
        <f t="shared" ca="1" si="669"/>
        <v>-</v>
      </c>
      <c r="ADO135" s="545" t="str">
        <f t="shared" ca="1" si="669"/>
        <v>-</v>
      </c>
      <c r="ADP135" s="545" t="str">
        <f t="shared" ca="1" si="669"/>
        <v>-</v>
      </c>
      <c r="ADQ135" s="545" t="str">
        <f t="shared" ca="1" si="669"/>
        <v>-</v>
      </c>
      <c r="ADR135" s="545" t="str">
        <f t="shared" ca="1" si="669"/>
        <v>-</v>
      </c>
      <c r="ADS135" s="545" t="str">
        <f t="shared" ca="1" si="669"/>
        <v>-</v>
      </c>
      <c r="ADT135" s="545" t="str">
        <f t="shared" ca="1" si="670"/>
        <v>-</v>
      </c>
      <c r="ADU135" s="545" t="str">
        <f t="shared" ca="1" si="670"/>
        <v>-</v>
      </c>
      <c r="ADV135" s="545" t="str">
        <f t="shared" ca="1" si="670"/>
        <v>-</v>
      </c>
      <c r="ADW135" s="545" t="str">
        <f t="shared" ca="1" si="670"/>
        <v>-</v>
      </c>
      <c r="ADX135" s="545" t="str">
        <f t="shared" ca="1" si="670"/>
        <v>-</v>
      </c>
      <c r="ADY135" s="545" t="str">
        <f t="shared" ca="1" si="670"/>
        <v>-</v>
      </c>
      <c r="ADZ135" s="545" t="str">
        <f t="shared" ca="1" si="670"/>
        <v>-</v>
      </c>
      <c r="AEA135" s="545" t="str">
        <f t="shared" ca="1" si="670"/>
        <v>-</v>
      </c>
      <c r="AEB135" s="545" t="str">
        <f t="shared" ca="1" si="670"/>
        <v>-</v>
      </c>
      <c r="AEC135" s="545" t="str">
        <f t="shared" ca="1" si="670"/>
        <v>-</v>
      </c>
      <c r="AED135" s="545" t="str">
        <f t="shared" ca="1" si="671"/>
        <v>-</v>
      </c>
      <c r="AEE135" s="545" t="b">
        <f t="shared" ca="1" si="671"/>
        <v>1</v>
      </c>
      <c r="AEF135" s="545" t="str">
        <f t="shared" ca="1" si="671"/>
        <v>-</v>
      </c>
      <c r="AEG135" s="545" t="str">
        <f t="shared" ca="1" si="671"/>
        <v>-</v>
      </c>
      <c r="AEH135" s="545" t="str">
        <f t="shared" ca="1" si="671"/>
        <v>-</v>
      </c>
      <c r="AEI135" s="545" t="str">
        <f t="shared" ca="1" si="671"/>
        <v>-</v>
      </c>
      <c r="AEJ135" s="545" t="str">
        <f t="shared" ca="1" si="671"/>
        <v>-</v>
      </c>
      <c r="AEK135" s="545" t="str">
        <f t="shared" ca="1" si="671"/>
        <v>-</v>
      </c>
      <c r="AEL135" s="545" t="str">
        <f t="shared" ca="1" si="671"/>
        <v>-</v>
      </c>
      <c r="AEM135" s="545" t="str">
        <f t="shared" ca="1" si="671"/>
        <v>-</v>
      </c>
      <c r="AEN135" s="545" t="str">
        <f t="shared" ca="1" si="672"/>
        <v>-</v>
      </c>
      <c r="AEO135" s="545" t="str">
        <f t="shared" ca="1" si="672"/>
        <v>-</v>
      </c>
      <c r="AEP135" s="545" t="str">
        <f t="shared" ca="1" si="672"/>
        <v>-</v>
      </c>
      <c r="AEQ135" s="545" t="str">
        <f t="shared" ca="1" si="672"/>
        <v>-</v>
      </c>
      <c r="AER135" s="545" t="str">
        <f t="shared" ca="1" si="672"/>
        <v>-</v>
      </c>
      <c r="AES135" s="545" t="str">
        <f t="shared" ca="1" si="672"/>
        <v>-</v>
      </c>
      <c r="AET135" s="545" t="str">
        <f t="shared" ca="1" si="672"/>
        <v>-</v>
      </c>
      <c r="AEU135" s="545" t="str">
        <f t="shared" ca="1" si="672"/>
        <v>-</v>
      </c>
      <c r="AEV135" s="545" t="str">
        <f t="shared" ca="1" si="672"/>
        <v>-</v>
      </c>
      <c r="AEW135" s="545" t="b">
        <f t="shared" ca="1" si="672"/>
        <v>1</v>
      </c>
      <c r="AEX135" s="535" cm="1">
        <f t="array" aca="1" ref="AEX135" ca="1">INDEX(AEX$13:AEX134,$B135+1,1)</f>
        <v>0</v>
      </c>
      <c r="AEY135" s="483">
        <v>0</v>
      </c>
    </row>
    <row r="136" spans="1:831" outlineLevel="2">
      <c r="A136" s="18">
        <f t="shared" si="221"/>
        <v>123</v>
      </c>
      <c r="B136" s="657">
        <f t="shared" ca="1" si="620"/>
        <v>121</v>
      </c>
      <c r="C136" s="458">
        <f t="shared" ca="1" si="488"/>
        <v>2200</v>
      </c>
      <c r="D136" s="119" t="str">
        <f t="shared" ca="1" si="489"/>
        <v>GSW</v>
      </c>
      <c r="E136" t="b">
        <v>1</v>
      </c>
      <c r="F136" t="b">
        <v>0</v>
      </c>
      <c r="G136" t="b">
        <f t="shared" si="490"/>
        <v>1</v>
      </c>
      <c r="H136" s="191">
        <f t="shared" ca="1" si="618"/>
        <v>12</v>
      </c>
      <c r="I136" s="535" cm="1">
        <f t="array" aca="1" ref="I136" ca="1">INDEX(I$13:I135,$B136+1,1)</f>
        <v>1</v>
      </c>
      <c r="J136" s="535" cm="1">
        <f t="array" aca="1" ref="J136" ca="1">INDEX(J$13:J135,$B136+1,1)</f>
        <v>0</v>
      </c>
      <c r="K136" s="535" cm="1">
        <f t="array" aca="1" ref="K136" ca="1">INDEX(K$13:K135,$B136+1,1)</f>
        <v>1</v>
      </c>
      <c r="L136" s="535" cm="1">
        <f t="array" aca="1" ref="L136" ca="1">INDEX(L$13:L135,$B136+1,1)</f>
        <v>2</v>
      </c>
      <c r="M136" s="535" cm="1">
        <f t="array" aca="1" ref="M136" ca="1">INDEX(M$13:M135,$B136+1,1)</f>
        <v>0</v>
      </c>
      <c r="N136" s="535" cm="1">
        <f t="array" aca="1" ref="N136" ca="1">INDEX(N$13:N135,$B136+1,1)</f>
        <v>3</v>
      </c>
      <c r="O136" s="535" cm="1">
        <f t="array" aca="1" ref="O136" ca="1">INDEX(O$13:O135,$B136+1,1)</f>
        <v>2</v>
      </c>
      <c r="P136" s="535" cm="1">
        <f t="array" aca="1" ref="P136" ca="1">INDEX(P$13:P135,$B136+1,1)</f>
        <v>0</v>
      </c>
      <c r="Q136" s="535" cm="1">
        <f t="array" aca="1" ref="Q136" ca="1">INDEX(Q$13:Q135,$B136+1,1)</f>
        <v>1</v>
      </c>
      <c r="R136" s="535" cm="1">
        <f t="array" aca="1" ref="R136" ca="1">INDEX(R$13:R135,$B136+1,1)</f>
        <v>1</v>
      </c>
      <c r="S136" s="535" cm="1">
        <f t="array" aca="1" ref="S136" ca="1">INDEX(S$13:S135,$B136+1,1)</f>
        <v>1</v>
      </c>
      <c r="T136" s="411">
        <f t="shared" ca="1" si="603"/>
        <v>2</v>
      </c>
      <c r="U136" s="411">
        <f t="shared" ca="1" si="603"/>
        <v>2</v>
      </c>
      <c r="V136" s="411">
        <f t="shared" ca="1" si="604"/>
        <v>2</v>
      </c>
      <c r="W136" s="777" t="b">
        <f t="shared" ca="1" si="605"/>
        <v>1</v>
      </c>
      <c r="X136" s="777" t="b">
        <f t="shared" ca="1" si="605"/>
        <v>1</v>
      </c>
      <c r="Y136" s="777" t="b">
        <f t="shared" ca="1" si="605"/>
        <v>1</v>
      </c>
      <c r="Z136" s="796" t="b" cm="1">
        <f t="array" aca="1" ref="Z136" ca="1">INDEX(Z$13:Z135,$B136+1,1)</f>
        <v>0</v>
      </c>
      <c r="AA136" s="411">
        <f t="shared" ca="1" si="606"/>
        <v>6</v>
      </c>
      <c r="AB136" s="411">
        <f t="shared" ca="1" si="607"/>
        <v>6</v>
      </c>
      <c r="AC136" s="535" cm="1">
        <f t="array" aca="1" ref="AC136" ca="1">INDEX(AC$13:AC135,$B136+1,1)</f>
        <v>6</v>
      </c>
      <c r="AD136" s="535" cm="1">
        <f t="array" aca="1" ref="AD136" ca="1">INDEX(AD$13:AD135,$B136+1,1)</f>
        <v>6</v>
      </c>
      <c r="AE136" s="535" cm="1">
        <f t="array" aca="1" ref="AE136" ca="1">INDEX(AE$13:AE135,$B136+1,1)</f>
        <v>0</v>
      </c>
      <c r="AF136" s="535" cm="1">
        <f t="array" aca="1" ref="AF136" ca="1">INDEX(AF$13:AF135,$B136+1,1)</f>
        <v>0</v>
      </c>
      <c r="AG136" s="535" cm="1">
        <f t="array" aca="1" ref="AG136" ca="1">INDEX(AG$13:AG135,$B136+1,1)</f>
        <v>0</v>
      </c>
      <c r="AH136" s="535" cm="1">
        <f t="array" aca="1" ref="AH136" ca="1">INDEX(AH$13:AH135,$B136+1,1)</f>
        <v>0</v>
      </c>
      <c r="AI136" s="87">
        <f t="shared" ca="1" si="608"/>
        <v>2</v>
      </c>
      <c r="AJ136" s="87">
        <f ca="1">INDEX(CHOOSE($N136,DataAutumn!i.AdultDrys,DataWinter!i.AdultDrys,DataSpring!i.AdultDrys),1,$T136)</f>
        <v>1</v>
      </c>
      <c r="AK136" s="535" cm="1">
        <f t="array" aca="1" ref="AK136" ca="1">INDEX(AK$13:AK135,$B136+1,1)</f>
        <v>2</v>
      </c>
      <c r="AL136" s="535" cm="1">
        <f t="array" aca="1" ref="AL136" ca="1">INDEX(AL$13:AL135,$B136+1,1)</f>
        <v>0</v>
      </c>
      <c r="AM136" s="535" cm="1">
        <f t="array" aca="1" ref="AM136" ca="1">INDEX(AM$13:AM135,$B136+1,1)</f>
        <v>2</v>
      </c>
      <c r="AN136" s="111"/>
      <c r="AO136" s="111"/>
      <c r="AP136" s="111"/>
      <c r="AQ136" s="111"/>
      <c r="AR136" s="111"/>
      <c r="AS136" s="111"/>
      <c r="AT136" s="111"/>
      <c r="AU136" s="111"/>
      <c r="AV136" s="111"/>
      <c r="AW136" s="111"/>
      <c r="AX136" s="111"/>
      <c r="AY136" s="111"/>
      <c r="AZ136" s="111"/>
      <c r="BA136" s="312" t="str">
        <f t="shared" ca="1" si="494"/>
        <v xml:space="preserve">FS_Opt_Tem 00012 SE GSW Past     MFM     TOLSpr Scan2 GFS RR+01% GP100% WP100% MP100% (PT_F33N11L11)      </v>
      </c>
      <c r="BB136" s="8" t="str">
        <f ca="1">IF(COUNTIF($BA$13:$BA136,$BA136)=1,"-","Dup")</f>
        <v>-</v>
      </c>
      <c r="BC136" s="18"/>
      <c r="BD136" s="535" t="b" cm="1">
        <f t="array" aca="1" ref="BD136" ca="1">INDEX(BD$13:BD135,$B136+1,1)</f>
        <v>0</v>
      </c>
      <c r="BE136" s="535" t="b" cm="1">
        <f t="array" aca="1" ref="BE136" ca="1">INDEX(BE$13:BE135,$B136+1,1)</f>
        <v>0</v>
      </c>
      <c r="BF136" s="535" t="b" cm="1">
        <f t="array" aca="1" ref="BF136" ca="1">INDEX(BF$13:BF135,$B136+1,1)</f>
        <v>0</v>
      </c>
      <c r="BG136" s="535" t="b" cm="1">
        <f t="array" aca="1" ref="BG136" ca="1">INDEX(BG$13:BG135,$B136+1,1)</f>
        <v>0</v>
      </c>
      <c r="BH136" s="535" t="b" cm="1">
        <f t="array" aca="1" ref="BH136" ca="1">INDEX(BH$13:BH135,$B136+1,1)</f>
        <v>0</v>
      </c>
      <c r="BI136" s="535" t="b" cm="1">
        <f t="array" aca="1" ref="BI136" ca="1">INDEX(BI$13:BI135,$B136+1,1)</f>
        <v>0</v>
      </c>
      <c r="BJ136" s="535" t="b" cm="1">
        <f t="array" aca="1" ref="BJ136" ca="1">INDEX(BJ$13:BJ135,$B136+1,1)</f>
        <v>0</v>
      </c>
      <c r="BK136" s="535" t="b" cm="1">
        <f t="array" aca="1" ref="BK136" ca="1">INDEX(BK$13:BK135,$B136+1,1)</f>
        <v>0</v>
      </c>
      <c r="BL136" s="535" t="b" cm="1">
        <f t="array" aca="1" ref="BL136" ca="1">INDEX(BL$13:BL135,$B136+1,1)</f>
        <v>0</v>
      </c>
      <c r="BM136" s="18"/>
      <c r="BN136" s="411" t="b">
        <f t="shared" ca="1" si="495"/>
        <v>1</v>
      </c>
      <c r="BO136" s="411" t="str">
        <f t="shared" ca="1" si="495"/>
        <v>-</v>
      </c>
      <c r="BP136" s="411" t="b">
        <f t="shared" ca="1" si="495"/>
        <v>0</v>
      </c>
      <c r="BQ136" s="411" t="str">
        <f t="shared" ca="1" si="495"/>
        <v>-</v>
      </c>
      <c r="BR136" s="411" t="str">
        <f t="shared" ca="1" si="495"/>
        <v>-</v>
      </c>
      <c r="BS136" s="411" t="str">
        <f t="shared" ca="1" si="495"/>
        <v>-</v>
      </c>
      <c r="BT136" s="411" t="str">
        <f t="shared" ca="1" si="495"/>
        <v>-</v>
      </c>
      <c r="BU136" s="411" t="str">
        <f t="shared" ca="1" si="495"/>
        <v>-</v>
      </c>
      <c r="BV136" s="411" t="str">
        <f t="shared" ca="1" si="495"/>
        <v>-</v>
      </c>
      <c r="BW136" s="411" t="str">
        <f t="shared" ca="1" si="495"/>
        <v>-</v>
      </c>
      <c r="BX136" s="411" t="str">
        <f t="shared" ca="1" si="495"/>
        <v>-</v>
      </c>
      <c r="BY136" s="411" t="str">
        <f t="shared" ca="1" si="495"/>
        <v>-</v>
      </c>
      <c r="BZ136" s="411" t="b">
        <f t="shared" ca="1" si="495"/>
        <v>0</v>
      </c>
      <c r="CA136" s="87">
        <f t="shared" ca="1" si="495"/>
        <v>0</v>
      </c>
      <c r="CB136" s="535" t="str" cm="1">
        <f t="array" aca="1" ref="CB136" ca="1">INDEX(CB$13:CB135,$B136+1,1)</f>
        <v>-</v>
      </c>
      <c r="CC136" s="535" t="str" cm="1">
        <f t="array" aca="1" ref="CC136" ca="1">INDEX(CC$13:CC135,$B136+1,1)</f>
        <v>-</v>
      </c>
      <c r="CD136" s="535" t="str" cm="1">
        <f t="array" aca="1" ref="CD136" ca="1">INDEX(CD$13:CD135,$B136+1,1)</f>
        <v>-</v>
      </c>
      <c r="CE136" s="535" t="b" cm="1">
        <f t="array" aca="1" ref="CE136" ca="1">INDEX(CE$13:CE135,$B136+1,1)</f>
        <v>1</v>
      </c>
      <c r="CF136" s="18"/>
      <c r="CG136" s="535" t="str" cm="1">
        <f t="array" aca="1" ref="CG136" ca="1">INDEX(CG$13:CG135,$B136+1,1)</f>
        <v>-</v>
      </c>
      <c r="CH136" s="411" t="str">
        <f t="shared" ca="1" si="496"/>
        <v>-</v>
      </c>
      <c r="CI136" s="411">
        <f t="shared" ca="1" si="497"/>
        <v>1</v>
      </c>
      <c r="CJ136" s="411">
        <f t="shared" ca="1" si="497"/>
        <v>1</v>
      </c>
      <c r="CK136" s="535" t="str" cm="1">
        <f t="array" aca="1" ref="CK136" ca="1">INDEX(CK$13:CK135,$B136+1,1)</f>
        <v>-</v>
      </c>
      <c r="CL136" s="535" t="str" cm="1">
        <f t="array" aca="1" ref="CL136" ca="1">INDEX(CL$13:CL135,$B136+1,1)</f>
        <v>-</v>
      </c>
      <c r="CM136" s="535" t="str" cm="1">
        <f t="array" aca="1" ref="CM136" ca="1">INDEX(CM$13:CM135,$B136+1,1)</f>
        <v>-</v>
      </c>
      <c r="CN136" s="411" t="str">
        <f t="shared" ca="1" si="498"/>
        <v>-</v>
      </c>
      <c r="CO136" s="411">
        <f t="shared" ca="1" si="499"/>
        <v>1</v>
      </c>
      <c r="CP136" s="411">
        <f t="shared" ca="1" si="499"/>
        <v>1</v>
      </c>
      <c r="CQ136" s="535" t="str" cm="1">
        <f t="array" aca="1" ref="CQ136" ca="1">INDEX(CQ$13:CQ135,$B136+1,1)</f>
        <v>-</v>
      </c>
      <c r="CR136" s="411" t="str">
        <f t="shared" ca="1" si="500"/>
        <v>-</v>
      </c>
      <c r="CS136" s="411">
        <f t="shared" ca="1" si="501"/>
        <v>1</v>
      </c>
      <c r="CT136" s="535" t="str" cm="1">
        <f t="array" aca="1" ref="CT136" ca="1">INDEX(CT$13:CT135,$B136+1,1)</f>
        <v>-</v>
      </c>
      <c r="CU136" s="535" t="str" cm="1">
        <f t="array" aca="1" ref="CU136" ca="1">INDEX(CU$13:CU135,$B136+1,1)</f>
        <v>-</v>
      </c>
      <c r="CV136" s="411">
        <f t="shared" ca="1" si="502"/>
        <v>1</v>
      </c>
      <c r="CW136" s="535" t="str" cm="1">
        <f t="array" aca="1" ref="CW136" ca="1">INDEX(CW$13:CW135,$B136+1,1)</f>
        <v>-</v>
      </c>
      <c r="CX136" s="411" t="str">
        <f t="shared" ca="1" si="503"/>
        <v>-</v>
      </c>
      <c r="CY136" s="411">
        <f t="shared" ca="1" si="504"/>
        <v>1</v>
      </c>
      <c r="CZ136" s="411">
        <f t="shared" ca="1" si="504"/>
        <v>1</v>
      </c>
      <c r="DA136" s="535" cm="1">
        <f t="array" aca="1" ref="DA136" ca="1">INDEX(DA$13:DA135,$B136+1,1)</f>
        <v>720</v>
      </c>
      <c r="DB136" s="535" cm="1">
        <f t="array" aca="1" ref="DB136" ca="1">INDEX(DB$13:DB135,$B136+1,1)</f>
        <v>720</v>
      </c>
      <c r="DC136" s="18"/>
      <c r="DD136" s="535" t="str" cm="1">
        <f t="array" aca="1" ref="DD136" ca="1">INDEX(DD$13:DD135,$B136+1,1)</f>
        <v>-</v>
      </c>
      <c r="DE136" s="535" t="str" cm="1">
        <f t="array" aca="1" ref="DE136" ca="1">INDEX(DE$13:DE135,$B136+1,1)</f>
        <v>-</v>
      </c>
      <c r="DF136" s="535" t="str" cm="1">
        <f t="array" aca="1" ref="DF136" ca="1">INDEX(DF$13:DF135,$B136+1,1)</f>
        <v>-</v>
      </c>
      <c r="DG136" s="535" t="str" cm="1">
        <f t="array" aca="1" ref="DG136" ca="1">INDEX(DG$13:DG135,$B136+1,1)</f>
        <v>-</v>
      </c>
      <c r="DH136" s="804" cm="1">
        <f t="array" aca="1" ref="DH136" ca="1">VALUE(IFERROR(VALUE($K136),0) &amp; _xlfn.SWITCH($CD136,"-",4,$CD136) &amp; $L136 &amp; $T136 &amp; "00" &amp; $N136 &amp; $AK136 &amp; $R136 &amp; _xlfn.SWITCH($AM136,3,1,$AM136) &amp; _xlfn.SWITCH($M136,4,0,$M136) &amp; _xlfn.SWITCH($AD136,6,1,$AD136))</f>
        <v>142200321201</v>
      </c>
      <c r="DI136" s="535" cm="1">
        <f t="array" aca="1" ref="DI136" ca="1">INDEX(DI$13:DI135,$B136+1,1)</f>
        <v>1</v>
      </c>
      <c r="DJ136" s="535" cm="1">
        <f t="array" aca="1" ref="DJ136" ca="1">INDEX(DJ$13:DJ135,$B136+1,1)</f>
        <v>1</v>
      </c>
      <c r="DK136" s="411">
        <f t="shared" ca="1" si="505"/>
        <v>1</v>
      </c>
      <c r="DL136" s="411">
        <f t="shared" ca="1" si="505"/>
        <v>60</v>
      </c>
      <c r="DM136" s="411" t="str">
        <f t="shared" ca="1" si="505"/>
        <v>-</v>
      </c>
      <c r="DN136" s="411" t="str">
        <f t="shared" ca="1" si="505"/>
        <v>-</v>
      </c>
      <c r="DO136" s="411" t="str">
        <f t="shared" ca="1" si="505"/>
        <v>-</v>
      </c>
      <c r="DP136" s="411" t="str">
        <f t="shared" ca="1" si="505"/>
        <v>-</v>
      </c>
      <c r="DQ136" s="411" t="b">
        <f t="shared" ca="1" si="506"/>
        <v>0</v>
      </c>
      <c r="DR136" s="411" t="str">
        <f t="shared" ca="1" si="507"/>
        <v>-</v>
      </c>
      <c r="DS136" s="411" t="str">
        <f t="shared" ca="1" si="507"/>
        <v>-</v>
      </c>
      <c r="DT136" s="411" t="str">
        <f t="shared" ca="1" si="507"/>
        <v>-</v>
      </c>
      <c r="DU136" s="411" t="str">
        <f t="shared" ca="1" si="507"/>
        <v>-</v>
      </c>
      <c r="DV136" s="411">
        <f t="shared" ca="1" si="507"/>
        <v>500</v>
      </c>
      <c r="DW136" s="411">
        <f t="shared" ca="1" si="507"/>
        <v>500</v>
      </c>
      <c r="DX136" s="411" t="str">
        <f t="shared" ca="1" si="507"/>
        <v>-</v>
      </c>
      <c r="DY136" s="411" t="str">
        <f t="shared" ca="1" si="507"/>
        <v>-</v>
      </c>
      <c r="DZ136" s="411" t="str">
        <f t="shared" ca="1" si="507"/>
        <v>-</v>
      </c>
      <c r="EA136" s="411" t="str">
        <f t="shared" ca="1" si="507"/>
        <v>-</v>
      </c>
      <c r="EB136" s="411" t="str">
        <f t="shared" ca="1" si="507"/>
        <v>-</v>
      </c>
      <c r="EC136" s="535" cm="1">
        <f t="array" aca="1" ref="EC136" ca="1">INDEX(EC$13:EC135,$B136+1,1)</f>
        <v>0</v>
      </c>
      <c r="ED136" s="535" cm="1">
        <f t="array" aca="1" ref="ED136" ca="1">INDEX(ED$13:ED135,$B136+1,1)</f>
        <v>999999</v>
      </c>
      <c r="EE136" s="535" cm="1">
        <f t="array" aca="1" ref="EE136" ca="1">INDEX(EE$13:EE135,$B136+1,1)</f>
        <v>999999</v>
      </c>
      <c r="EF136" s="535" cm="1">
        <f t="array" aca="1" ref="EF136" ca="1">INDEX(EF$13:EF135,$B136+1,1)</f>
        <v>999999</v>
      </c>
      <c r="EG136" s="535" cm="1">
        <f t="array" aca="1" ref="EG136" ca="1">INDEX(EG$13:EG135,$B136+1,1)</f>
        <v>999999</v>
      </c>
      <c r="EH136" s="535" cm="1">
        <f t="array" aca="1" ref="EH136" ca="1">INDEX(EH$13:EH135,$B136+1,1)</f>
        <v>999999</v>
      </c>
      <c r="EI136" s="535" cm="1">
        <f t="array" aca="1" ref="EI136" ca="1">INDEX(EI$13:EI135,$B136+1,1)</f>
        <v>999999</v>
      </c>
      <c r="EJ136" s="535" cm="1">
        <f t="array" aca="1" ref="EJ136" ca="1">INDEX(EJ$13:EJ135,$B136+1,1)</f>
        <v>999999</v>
      </c>
      <c r="EK136" s="535" cm="1">
        <f t="array" aca="1" ref="EK136" ca="1">INDEX(EK$13:EK135,$B136+1,1)</f>
        <v>999999</v>
      </c>
      <c r="EL136" s="535" cm="1">
        <f t="array" aca="1" ref="EL136" ca="1">INDEX(EL$13:EL135,$B136+1,1)</f>
        <v>999999</v>
      </c>
      <c r="EM136" s="535" cm="1">
        <f t="array" aca="1" ref="EM136" ca="1">INDEX(EM$13:EM135,$B136+1,1)</f>
        <v>999999</v>
      </c>
      <c r="EN136" s="535" cm="1">
        <f t="array" aca="1" ref="EN136" ca="1">INDEX(EN$13:EN135,$B136+1,1)</f>
        <v>999999</v>
      </c>
      <c r="EO136" s="535" cm="1">
        <f t="array" aca="1" ref="EO136" ca="1">INDEX(EO$13:EO135,$B136+1,1)</f>
        <v>999999</v>
      </c>
      <c r="EP136" s="782">
        <f t="shared" ca="1" si="508"/>
        <v>0</v>
      </c>
      <c r="EQ136" s="782">
        <f t="shared" ca="1" si="508"/>
        <v>0</v>
      </c>
      <c r="ER136" s="782">
        <f t="shared" ca="1" si="508"/>
        <v>999999</v>
      </c>
      <c r="ES136" s="800" t="str">
        <f t="shared" ca="1" si="609"/>
        <v>-</v>
      </c>
      <c r="ET136" s="800" t="str">
        <f t="shared" ca="1" si="509"/>
        <v>-</v>
      </c>
      <c r="EU136" s="801" t="str">
        <f t="shared" ca="1" si="510"/>
        <v>-</v>
      </c>
      <c r="EV136" s="802" t="str">
        <f t="shared" ca="1" si="610"/>
        <v>-</v>
      </c>
      <c r="EW136" s="781">
        <f t="shared" ca="1" si="511"/>
        <v>999999</v>
      </c>
      <c r="EX136" s="779">
        <f t="shared" ca="1" si="611"/>
        <v>999999</v>
      </c>
      <c r="EY136" s="780">
        <f t="shared" ca="1" si="612"/>
        <v>999999</v>
      </c>
      <c r="EZ136" s="545" cm="1">
        <f t="array" aca="1" ref="EZ136" ca="1">INDEX(i.ELMated,$AB136+1,1)</f>
        <v>0</v>
      </c>
      <c r="FA136" s="630" cm="1">
        <f t="array" aca="1" ref="FA136" ca="1">INDEX(i.ELMatedEst,$AA136+1,$T136)</f>
        <v>0</v>
      </c>
      <c r="FB136" s="535" t="str" cm="1">
        <f t="array" aca="1" ref="FB136" ca="1">INDEX(FB$13:FB135,$B136+1,1)</f>
        <v>-</v>
      </c>
      <c r="FC136" s="535" t="str" cm="1">
        <f t="array" aca="1" ref="FC136" ca="1">INDEX(FC$13:FC135,$B136+1,1)</f>
        <v>-</v>
      </c>
      <c r="FD136" s="664">
        <f t="shared" ca="1" si="512"/>
        <v>0</v>
      </c>
      <c r="FE136" s="666">
        <f t="shared" ca="1" si="513"/>
        <v>5.0000000000000001E-3</v>
      </c>
      <c r="FF136" s="191">
        <f t="shared" ca="1" si="613"/>
        <v>0.95</v>
      </c>
      <c r="FG136" s="667">
        <f t="shared" ca="1" si="514"/>
        <v>0.12</v>
      </c>
      <c r="FH136" s="667">
        <f ca="1">INDEX(CHOOSE($N136,DataAutumn!i.EL_PropnSold,DataWinter!i.EL_PropnSold,DataSpring!i.EL_PropnSold),$AI136,$T136)*INDEX(i.ELMatedEst,$AB136+1,$T136)*i.dAdultRR_ELPropSold
+INDEX(i.dryman,($AJ136-1)*4+$AI136,FH$7)</f>
        <v>0</v>
      </c>
      <c r="FI136" s="667">
        <f ca="1">INDEX(CHOOSE($N136,DataAutumn!i.EL_PropnSold,DataWinter!i.EL_PropnSold,DataSpring!i.EL_PropnSold),$AI136,$T136)*INDEX(i.ELMatedEst,$AB136+1,$T136)*i.dAdultRR_ELPropSold
+INDEX(i.dryman,($AJ136-1)*4+$AI136,FI$7)</f>
        <v>3.125E-2</v>
      </c>
      <c r="FJ136" s="667">
        <f ca="1">INDEX(CHOOSE($N136,DataAutumn!i.EL_PropnSold,DataWinter!i.EL_PropnSold,DataSpring!i.EL_PropnSold),$AI136,$T136)*INDEX(i.ELMatedEst,$AB136+1,$T136)*i.dAdultRR_ELPropSold
+INDEX(i.dryman,($AJ136-1)*4+$AI136,FJ$7)</f>
        <v>3.125E-2</v>
      </c>
      <c r="FK136" s="667">
        <f ca="1">INDEX(CHOOSE($N136,DataAutumn!i.EL_PropnSold,DataWinter!i.EL_PropnSold,DataSpring!i.EL_PropnSold),$AI136,$T136)*INDEX(i.ELMatedEst,$AB136+1,$T136)*i.dAdultRR_ELPropSold
+INDEX(i.dryman,($AJ136-1)*4+$AI136,FK$7)</f>
        <v>3.125E-2</v>
      </c>
      <c r="FL136" s="668">
        <f ca="1">INDEX(CHOOSE($N136,DataAutumn!i.EL_PropnSold,DataWinter!i.EL_PropnSold,DataSpring!i.EL_PropnSold),$AI136,$T136)*INDEX(i.ELMatedEst,$AB136+1,$T136)*i.dAdultLSurv_ELPropSold</f>
        <v>0</v>
      </c>
      <c r="FM136" s="666" t="b">
        <f t="shared" ca="1" si="515"/>
        <v>0</v>
      </c>
      <c r="FN136" s="666" t="b">
        <f t="shared" ca="1" si="515"/>
        <v>0</v>
      </c>
      <c r="FO136" s="716" t="b">
        <f t="shared" ca="1" si="516"/>
        <v>1</v>
      </c>
      <c r="FP136" s="666" t="b">
        <f t="shared" ca="1" si="515"/>
        <v>0</v>
      </c>
      <c r="FQ136" s="668">
        <f t="shared" ca="1" si="517"/>
        <v>1</v>
      </c>
      <c r="FR136" s="669">
        <f t="shared" ca="1" si="518"/>
        <v>0</v>
      </c>
      <c r="FS136" s="670" t="b">
        <f t="shared" ca="1" si="519"/>
        <v>0</v>
      </c>
      <c r="FT136" s="665" t="b">
        <f t="shared" ca="1" si="520"/>
        <v>0</v>
      </c>
      <c r="FU136" s="411" t="b">
        <f t="shared" ca="1" si="520"/>
        <v>0</v>
      </c>
      <c r="FV136" s="411" t="b">
        <f t="shared" ca="1" si="520"/>
        <v>1</v>
      </c>
      <c r="FW136" s="87">
        <f t="shared" ca="1" si="521"/>
        <v>2</v>
      </c>
      <c r="FX136" s="87">
        <f t="shared" ca="1" si="521"/>
        <v>2</v>
      </c>
      <c r="FY136" s="411">
        <f t="shared" ca="1" si="522"/>
        <v>1</v>
      </c>
      <c r="FZ136" s="411">
        <f t="shared" ca="1" si="523"/>
        <v>1</v>
      </c>
      <c r="GA136" s="411">
        <f t="shared" ca="1" si="523"/>
        <v>1</v>
      </c>
      <c r="GB136" s="411">
        <f t="shared" ca="1" si="524"/>
        <v>1</v>
      </c>
      <c r="GC136" s="411">
        <f t="shared" ca="1" si="629"/>
        <v>0.35</v>
      </c>
      <c r="GD136" s="411" t="b">
        <f t="shared" ca="1" si="629"/>
        <v>1</v>
      </c>
      <c r="GE136" s="411" t="b">
        <f t="shared" ca="1" si="629"/>
        <v>0</v>
      </c>
      <c r="GF136" s="411" t="b">
        <f t="shared" ca="1" si="629"/>
        <v>0</v>
      </c>
      <c r="GG136" s="411" t="b">
        <f t="shared" ca="1" si="629"/>
        <v>0</v>
      </c>
      <c r="GH136" s="87">
        <f t="shared" ca="1" si="526"/>
        <v>1</v>
      </c>
      <c r="GI136" s="87">
        <f t="shared" ca="1" si="526"/>
        <v>1</v>
      </c>
      <c r="GJ136" s="87">
        <f t="shared" ca="1" si="526"/>
        <v>1</v>
      </c>
      <c r="GK136" s="87">
        <f t="shared" ca="1" si="526"/>
        <v>1</v>
      </c>
      <c r="GL136" s="87">
        <f t="shared" ca="1" si="526"/>
        <v>1</v>
      </c>
      <c r="GM136" s="87">
        <f t="shared" ca="1" si="526"/>
        <v>1</v>
      </c>
      <c r="GN136" s="87">
        <f t="shared" ca="1" si="526"/>
        <v>1</v>
      </c>
      <c r="GO136" s="87">
        <f t="shared" ca="1" si="526"/>
        <v>1</v>
      </c>
      <c r="GP136" s="535" cm="1">
        <f t="array" aca="1" ref="GP136" ca="1">INDEX(GP$13:GP135,$B136+1,1)</f>
        <v>0</v>
      </c>
      <c r="GQ136" s="535" cm="1">
        <f t="array" aca="1" ref="GQ136" ca="1">INDEX(GQ$13:GQ135,$B136+1,1)</f>
        <v>0</v>
      </c>
      <c r="GR136" s="535" cm="1">
        <f t="array" aca="1" ref="GR136" ca="1">INDEX(GR$13:GR135,$B136+1,1)</f>
        <v>0</v>
      </c>
      <c r="GS136" s="535" cm="1">
        <f t="array" aca="1" ref="GS136" ca="1">INDEX(GS$13:GS135,$B136+1,1)</f>
        <v>0</v>
      </c>
      <c r="GT136" s="411" cm="1">
        <f t="array" aca="1" ref="GT136" ca="1">INDEX(i.dse_type,1,$L136)</f>
        <v>0</v>
      </c>
      <c r="GU136" s="535" t="str" cm="1">
        <f t="array" aca="1" ref="GU136" ca="1">INDEX(GU$13:GU135,$B136+1,1)</f>
        <v>-</v>
      </c>
      <c r="GV136" s="535" t="str" cm="1">
        <f t="array" aca="1" ref="GV136" ca="1">INDEX(GV$13:GV135,$B136+1,1)</f>
        <v>-</v>
      </c>
      <c r="GW136" s="535" t="str" cm="1">
        <f t="array" aca="1" ref="GW136" ca="1">INDEX(GW$13:GW135,$B136+1,1)</f>
        <v>-</v>
      </c>
      <c r="GX136" s="18"/>
      <c r="GY136" s="535" t="str" cm="1">
        <f t="array" aca="1" ref="GY136" ca="1">INDEX(GY$13:GY135,$B136+1,1)</f>
        <v>-</v>
      </c>
      <c r="GZ136" s="535" t="str" cm="1">
        <f t="array" aca="1" ref="GZ136" ca="1">INDEX(GZ$13:GZ135,$B136+1,1)</f>
        <v>-</v>
      </c>
      <c r="HA136" s="535" t="str" cm="1">
        <f t="array" aca="1" ref="HA136" ca="1">INDEX(HA$13:HA135,$B136+1,1)</f>
        <v>-</v>
      </c>
      <c r="HB136" s="411" t="str">
        <f t="shared" si="527"/>
        <v>-</v>
      </c>
      <c r="HC136" s="535" t="str" cm="1">
        <f t="array" aca="1" ref="HC136" ca="1">INDEX(HC$13:HC135,$B136+1,1)</f>
        <v>-</v>
      </c>
      <c r="HD136" s="535" cm="1">
        <f t="array" aca="1" ref="HD136" ca="1">INDEX(HD$13:HD135,$B136+1,1)</f>
        <v>1</v>
      </c>
      <c r="HE136" s="535" cm="1">
        <f t="array" aca="1" ref="HE136" ca="1">INDEX(HE$13:HE135,$B136+1,1)</f>
        <v>1</v>
      </c>
      <c r="HF136" s="535" t="str" cm="1">
        <f t="array" aca="1" ref="HF136" ca="1">INDEX(HF$13:HF135,$B136+1,1)</f>
        <v>-</v>
      </c>
      <c r="HG136" s="535" t="str" cm="1">
        <f t="array" aca="1" ref="HG136" ca="1">INDEX(HG$13:HG135,$B136+1,1)</f>
        <v>-</v>
      </c>
      <c r="HH136" s="535" t="str" cm="1">
        <f t="array" aca="1" ref="HH136" ca="1">INDEX(HH$13:HH135,$B136+1,1)</f>
        <v>-</v>
      </c>
      <c r="HI136" s="535" t="str" cm="1">
        <f t="array" aca="1" ref="HI136" ca="1">INDEX(HI$13:HI135,$B136+1,1)</f>
        <v>-</v>
      </c>
      <c r="HJ136" s="535" t="str" cm="1">
        <f t="array" aca="1" ref="HJ136" ca="1">INDEX(HJ$13:HJ135,$B136+1,1)</f>
        <v>-</v>
      </c>
      <c r="HK136" s="535" t="str" cm="1">
        <f t="array" aca="1" ref="HK136" ca="1">INDEX(HK$13:HK135,$B136+1,1)</f>
        <v>-</v>
      </c>
      <c r="HL136" s="535" t="str" cm="1">
        <f t="array" aca="1" ref="HL136" ca="1">INDEX(HL$13:HL135,$B136+1,1)</f>
        <v>-</v>
      </c>
      <c r="HM136" s="535" t="str" cm="1">
        <f t="array" aca="1" ref="HM136" ca="1">INDEX(HM$13:HM135,$B136+1,1)</f>
        <v>-</v>
      </c>
      <c r="HN136" s="535" t="str" cm="1">
        <f t="array" aca="1" ref="HN136" ca="1">INDEX(HN$13:HN135,$B136+1,1)</f>
        <v>-</v>
      </c>
      <c r="HO136" s="535" t="str" cm="1">
        <f t="array" aca="1" ref="HO136" ca="1">INDEX(HO$13:HO135,$B136+1,1)</f>
        <v>-</v>
      </c>
      <c r="HP136" s="535" t="str" cm="1">
        <f t="array" aca="1" ref="HP136" ca="1">INDEX(HP$13:HP135,$B136+1,1)</f>
        <v>-</v>
      </c>
      <c r="HQ136" s="535" t="str" cm="1">
        <f t="array" aca="1" ref="HQ136" ca="1">INDEX(HQ$13:HQ135,$B136+1,1)</f>
        <v>-</v>
      </c>
      <c r="HR136" s="535" t="str" cm="1">
        <f t="array" aca="1" ref="HR136" ca="1">INDEX(HR$13:HR135,$B136+1,1)</f>
        <v>-</v>
      </c>
      <c r="HS136" s="535" t="str" cm="1">
        <f t="array" aca="1" ref="HS136" ca="1">INDEX(HS$13:HS135,$B136+1,1)</f>
        <v>-</v>
      </c>
      <c r="HT136" s="535" t="str" cm="1">
        <f t="array" aca="1" ref="HT136" ca="1">INDEX(HT$13:HT135,$B136+1,1)</f>
        <v>-</v>
      </c>
      <c r="HU136" s="535" t="str" cm="1">
        <f t="array" aca="1" ref="HU136" ca="1">INDEX(HU$13:HU135,$B136+1,1)</f>
        <v>-</v>
      </c>
      <c r="HV136" s="535" t="str" cm="1">
        <f t="array" aca="1" ref="HV136" ca="1">INDEX(HV$13:HV135,$B136+1,1)</f>
        <v>-</v>
      </c>
      <c r="HW136" s="535" t="str" cm="1">
        <f t="array" aca="1" ref="HW136" ca="1">INDEX(HW$13:HW135,$B136+1,1)</f>
        <v>-</v>
      </c>
      <c r="HX136" s="535" t="str" cm="1">
        <f t="array" aca="1" ref="HX136" ca="1">INDEX(HX$13:HX135,$B136+1,1)</f>
        <v>-</v>
      </c>
      <c r="HY136" s="535" t="str" cm="1">
        <f t="array" aca="1" ref="HY136" ca="1">INDEX(HY$13:HY135,$B136+1,1)</f>
        <v>-</v>
      </c>
      <c r="HZ136" s="535" t="str" cm="1">
        <f t="array" aca="1" ref="HZ136" ca="1">INDEX(HZ$13:HZ135,$B136+1,1)</f>
        <v>-</v>
      </c>
      <c r="IA136" s="411">
        <f t="shared" si="528"/>
        <v>0</v>
      </c>
      <c r="IB136" s="535" t="str" cm="1">
        <f t="array" aca="1" ref="IB136" ca="1">INDEX(IB$13:IB135,$B136+1,1)</f>
        <v>-</v>
      </c>
      <c r="IC136" s="535" cm="1">
        <f t="array" aca="1" ref="IC136" ca="1">INDEX(IC$13:IC135,$B136+1,1)</f>
        <v>1</v>
      </c>
      <c r="ID136" s="535" cm="1">
        <f t="array" aca="1" ref="ID136" ca="1">INDEX(ID$13:ID135,$B136+1,1)</f>
        <v>0</v>
      </c>
      <c r="IE136" s="411">
        <f t="shared" si="529"/>
        <v>0</v>
      </c>
      <c r="IF136" s="535" cm="1">
        <f t="array" aca="1" ref="IF136" ca="1">INDEX(IF$13:IF135,$B136+1,1)</f>
        <v>0</v>
      </c>
      <c r="IG136" s="411">
        <f t="shared" si="630"/>
        <v>0</v>
      </c>
      <c r="IH136" s="411">
        <f t="shared" si="630"/>
        <v>0</v>
      </c>
      <c r="II136" s="411">
        <f t="shared" si="630"/>
        <v>0</v>
      </c>
      <c r="IJ136" s="411">
        <f t="shared" si="630"/>
        <v>0</v>
      </c>
      <c r="IK136" s="411">
        <f t="shared" si="630"/>
        <v>1</v>
      </c>
      <c r="IL136" s="411">
        <f t="shared" si="630"/>
        <v>0</v>
      </c>
      <c r="IM136" s="535" cm="1">
        <f t="array" aca="1" ref="IM136" ca="1">INDEX(IM$13:IM135,$B136+1,1)</f>
        <v>0</v>
      </c>
      <c r="IN136" s="535" cm="1">
        <f t="array" aca="1" ref="IN136" ca="1">INDEX(IN$13:IN135,$B136+1,1)</f>
        <v>0</v>
      </c>
      <c r="IO136" s="535" cm="1">
        <f t="array" aca="1" ref="IO136" ca="1">INDEX(IO$13:IO135,$B136+1,1)</f>
        <v>0</v>
      </c>
      <c r="IP136" s="535" cm="1">
        <f t="array" aca="1" ref="IP136" ca="1">INDEX(IP$13:IP135,$B136+1,1)</f>
        <v>0</v>
      </c>
      <c r="IQ136" s="18"/>
      <c r="IR136" s="535" t="str" cm="1">
        <f t="array" aca="1" ref="IR136" ca="1">INDEX(IR$13:IR135,$B136+1,1)</f>
        <v>-</v>
      </c>
      <c r="IS136" s="535" t="str" cm="1">
        <f t="array" aca="1" ref="IS136" ca="1">INDEX(IS$13:IS135,$B136+1,1)</f>
        <v>-</v>
      </c>
      <c r="IT136" s="535" t="str" cm="1">
        <f t="array" aca="1" ref="IT136" ca="1">INDEX(IT$13:IT135,$B136+1,1)</f>
        <v>-</v>
      </c>
      <c r="IU136" s="535" t="str" cm="1">
        <f t="array" aca="1" ref="IU136" ca="1">INDEX(IU$13:IU135,$B136+1,1)</f>
        <v>-</v>
      </c>
      <c r="IV136" s="535" t="str" cm="1">
        <f t="array" aca="1" ref="IV136" ca="1">INDEX(IV$13:IV135,$B136+1,1)</f>
        <v>-</v>
      </c>
      <c r="IW136" s="535" t="str" cm="1">
        <f t="array" aca="1" ref="IW136" ca="1">INDEX(IW$13:IW135,$B136+1,1)</f>
        <v>-</v>
      </c>
      <c r="IX136" s="535" t="str" cm="1">
        <f t="array" aca="1" ref="IX136" ca="1">INDEX(IX$13:IX135,$B136+1,1)</f>
        <v>-</v>
      </c>
      <c r="IY136" s="535" t="str" cm="1">
        <f t="array" aca="1" ref="IY136" ca="1">INDEX(IY$13:IY135,$B136+1,1)</f>
        <v>-</v>
      </c>
      <c r="IZ136" s="535" t="str" cm="1">
        <f t="array" aca="1" ref="IZ136" ca="1">INDEX(IZ$13:IZ135,$B136+1,1)</f>
        <v>-</v>
      </c>
      <c r="JA136" s="535" t="str" cm="1">
        <f t="array" aca="1" ref="JA136" ca="1">INDEX(JA$13:JA135,$B136+1,1)</f>
        <v>-</v>
      </c>
      <c r="JB136" s="535" t="str" cm="1">
        <f t="array" aca="1" ref="JB136" ca="1">INDEX(JB$13:JB135,$B136+1,1)</f>
        <v>-</v>
      </c>
      <c r="JC136" s="535" t="str" cm="1">
        <f t="array" aca="1" ref="JC136" ca="1">INDEX(JC$13:JC135,$B136+1,1)</f>
        <v>-</v>
      </c>
      <c r="JD136" s="535" t="str" cm="1">
        <f t="array" aca="1" ref="JD136" ca="1">INDEX(JD$13:JD135,$B136+1,1)</f>
        <v>-</v>
      </c>
      <c r="JE136" s="535" t="str" cm="1">
        <f t="array" aca="1" ref="JE136" ca="1">INDEX(JE$13:JE135,$B136+1,1)</f>
        <v>-</v>
      </c>
      <c r="JF136" s="535" t="str" cm="1">
        <f t="array" aca="1" ref="JF136" ca="1">INDEX(JF$13:JF135,$B136+1,1)</f>
        <v>-</v>
      </c>
      <c r="JG136" s="535" t="str" cm="1">
        <f t="array" aca="1" ref="JG136" ca="1">INDEX(JG$13:JG135,$B136+1,1)</f>
        <v>-</v>
      </c>
      <c r="JH136" s="535" cm="1">
        <f t="array" aca="1" ref="JH136" ca="1">INDEX(JH$13:JH135,$B136+1,1)</f>
        <v>0</v>
      </c>
      <c r="JI136" s="535" cm="1">
        <f t="array" aca="1" ref="JI136" ca="1">INDEX(JI$13:JI135,$B136+1,1)</f>
        <v>0</v>
      </c>
      <c r="JJ136" s="545" cm="1">
        <f t="array" aca="1" ref="JJ136" ca="1">IF(AND($N136=JJ$10,$AS136&lt;&gt;0),INDEX(i.LTWFeedLevels,$AS136,12),0)</f>
        <v>0</v>
      </c>
      <c r="JK136" s="630" cm="1">
        <f t="array" aca="1" ref="JK136" ca="1">IF(AND($N136=JK$10,$AT136&lt;&gt;0),INDEX(i.LTWFeedLevels,$AT136,12),0)</f>
        <v>0</v>
      </c>
      <c r="JL136" s="457">
        <f t="shared" ca="1" si="614"/>
        <v>0</v>
      </c>
      <c r="JM136" s="457">
        <f t="shared" ca="1" si="531"/>
        <v>0</v>
      </c>
      <c r="JN136" s="457">
        <f t="shared" ca="1" si="532"/>
        <v>0</v>
      </c>
      <c r="JO136" s="545" cm="1">
        <f t="array" aca="1" ref="JO136" ca="1">IF(AND($N136=JO$10,$AS136&lt;&gt;0),INDEX(i.LTWFeedLevels,$AS136,12),0)</f>
        <v>0</v>
      </c>
      <c r="JP136" s="630" cm="1">
        <f t="array" aca="1" ref="JP136" ca="1">IF(AND($N136=JP$10,$AT136&lt;&gt;0),INDEX(i.LTWFeedLevels,$AT136,12),0)</f>
        <v>0</v>
      </c>
      <c r="JQ136" s="457">
        <f t="shared" ca="1" si="533"/>
        <v>0</v>
      </c>
      <c r="JR136" s="457">
        <f t="shared" ca="1" si="534"/>
        <v>0</v>
      </c>
      <c r="JS136" s="457">
        <f t="shared" ca="1" si="535"/>
        <v>0</v>
      </c>
      <c r="JT136" s="545" cm="1">
        <f t="array" aca="1" ref="JT136" ca="1">IF(AND($N136=JT$10,$AS136&lt;&gt;0),INDEX(i.LTWFeedLevels,$AS136,12),0)</f>
        <v>0</v>
      </c>
      <c r="JU136" s="630" cm="1">
        <f t="array" aca="1" ref="JU136" ca="1">IF(AND($N136=JU$10,$AT136&lt;&gt;0),INDEX(i.LTWFeedLevels,$AT136,12),0)</f>
        <v>0</v>
      </c>
      <c r="JV136" s="457">
        <f t="shared" ca="1" si="536"/>
        <v>0</v>
      </c>
      <c r="JW136" s="457">
        <f t="shared" ca="1" si="537"/>
        <v>0</v>
      </c>
      <c r="JX136" s="457">
        <f t="shared" ca="1" si="538"/>
        <v>0</v>
      </c>
      <c r="JY136" s="189">
        <f t="shared" ca="1" si="631"/>
        <v>0</v>
      </c>
      <c r="JZ136" s="189">
        <f t="shared" ca="1" si="631"/>
        <v>0</v>
      </c>
      <c r="KA136" s="189">
        <f t="shared" ca="1" si="631"/>
        <v>0</v>
      </c>
      <c r="KB136" s="189">
        <f t="shared" ca="1" si="631"/>
        <v>0</v>
      </c>
      <c r="KC136" s="189">
        <f t="shared" ca="1" si="631"/>
        <v>0</v>
      </c>
      <c r="KD136" s="189">
        <f t="shared" ca="1" si="631"/>
        <v>0</v>
      </c>
      <c r="KE136" s="189">
        <f t="shared" ca="1" si="631"/>
        <v>0</v>
      </c>
      <c r="KF136" s="189">
        <f t="shared" ca="1" si="631"/>
        <v>0</v>
      </c>
      <c r="KG136" s="189">
        <f t="shared" ca="1" si="631"/>
        <v>0</v>
      </c>
      <c r="KH136" s="189">
        <f t="shared" ca="1" si="631"/>
        <v>0</v>
      </c>
      <c r="KI136" s="189">
        <f t="shared" ca="1" si="632"/>
        <v>0</v>
      </c>
      <c r="KJ136" s="189">
        <f t="shared" ca="1" si="632"/>
        <v>0</v>
      </c>
      <c r="KK136" s="189">
        <f t="shared" ca="1" si="632"/>
        <v>0</v>
      </c>
      <c r="KL136" s="189">
        <f t="shared" ca="1" si="632"/>
        <v>0</v>
      </c>
      <c r="KM136" s="189">
        <f t="shared" ca="1" si="632"/>
        <v>0</v>
      </c>
      <c r="KN136" s="189">
        <f t="shared" ca="1" si="632"/>
        <v>0</v>
      </c>
      <c r="KO136" s="189">
        <f t="shared" ca="1" si="632"/>
        <v>0</v>
      </c>
      <c r="KP136" s="189">
        <f t="shared" ca="1" si="632"/>
        <v>0</v>
      </c>
      <c r="KQ136" s="189">
        <f t="shared" ca="1" si="632"/>
        <v>0</v>
      </c>
      <c r="KR136" s="189">
        <f t="shared" ca="1" si="632"/>
        <v>0</v>
      </c>
      <c r="KS136" s="189">
        <f t="shared" ca="1" si="633"/>
        <v>0</v>
      </c>
      <c r="KT136" s="189">
        <f t="shared" ca="1" si="633"/>
        <v>0</v>
      </c>
      <c r="KU136" s="189">
        <f t="shared" ca="1" si="633"/>
        <v>0</v>
      </c>
      <c r="KV136" s="189">
        <f t="shared" ca="1" si="633"/>
        <v>0</v>
      </c>
      <c r="KW136" s="189">
        <f t="shared" ca="1" si="633"/>
        <v>0</v>
      </c>
      <c r="KX136" s="189">
        <f t="shared" ca="1" si="633"/>
        <v>0</v>
      </c>
      <c r="KY136" s="189">
        <f t="shared" ca="1" si="633"/>
        <v>0</v>
      </c>
      <c r="KZ136" s="189">
        <f t="shared" ca="1" si="633"/>
        <v>0</v>
      </c>
      <c r="LA136" s="189">
        <f t="shared" ca="1" si="633"/>
        <v>0</v>
      </c>
      <c r="LB136" s="189">
        <f t="shared" ca="1" si="633"/>
        <v>0</v>
      </c>
      <c r="LC136" s="189">
        <f t="shared" ca="1" si="634"/>
        <v>0</v>
      </c>
      <c r="LD136" s="189">
        <f t="shared" ca="1" si="634"/>
        <v>0</v>
      </c>
      <c r="LE136" s="189">
        <f t="shared" ca="1" si="634"/>
        <v>0</v>
      </c>
      <c r="LF136" s="189">
        <f t="shared" ca="1" si="634"/>
        <v>0</v>
      </c>
      <c r="LG136" s="189">
        <f t="shared" ca="1" si="634"/>
        <v>0</v>
      </c>
      <c r="LH136" s="189">
        <f t="shared" ca="1" si="634"/>
        <v>0</v>
      </c>
      <c r="LI136" s="189">
        <f t="shared" ca="1" si="634"/>
        <v>0</v>
      </c>
      <c r="LJ136" s="189">
        <f t="shared" ca="1" si="634"/>
        <v>0</v>
      </c>
      <c r="LK136" s="189">
        <f t="shared" ca="1" si="634"/>
        <v>0</v>
      </c>
      <c r="LL136" s="189">
        <f t="shared" ca="1" si="634"/>
        <v>0</v>
      </c>
      <c r="LM136" s="189">
        <f t="shared" ca="1" si="635"/>
        <v>0</v>
      </c>
      <c r="LN136" s="189">
        <f t="shared" ca="1" si="635"/>
        <v>0</v>
      </c>
      <c r="LO136" s="189">
        <f t="shared" ca="1" si="635"/>
        <v>0</v>
      </c>
      <c r="LP136" s="189">
        <f t="shared" ca="1" si="635"/>
        <v>0</v>
      </c>
      <c r="LQ136" s="189">
        <f t="shared" ca="1" si="635"/>
        <v>0</v>
      </c>
      <c r="LR136" s="189">
        <f t="shared" ca="1" si="635"/>
        <v>0</v>
      </c>
      <c r="LS136" s="189">
        <f t="shared" ca="1" si="635"/>
        <v>0</v>
      </c>
      <c r="LT136" s="189">
        <f t="shared" ca="1" si="635"/>
        <v>0</v>
      </c>
      <c r="LU136" s="189">
        <f t="shared" ca="1" si="635"/>
        <v>0</v>
      </c>
      <c r="LV136" s="189">
        <f t="shared" ca="1" si="635"/>
        <v>0</v>
      </c>
      <c r="LW136" s="189">
        <f t="shared" ca="1" si="636"/>
        <v>0</v>
      </c>
      <c r="LX136" s="189">
        <f t="shared" ca="1" si="636"/>
        <v>0</v>
      </c>
      <c r="LY136" s="189">
        <f t="shared" ca="1" si="636"/>
        <v>0</v>
      </c>
      <c r="LZ136" s="189">
        <f t="shared" ca="1" si="636"/>
        <v>0</v>
      </c>
      <c r="MA136" s="189">
        <f t="shared" ca="1" si="636"/>
        <v>0</v>
      </c>
      <c r="MB136" s="189">
        <f t="shared" ca="1" si="636"/>
        <v>0</v>
      </c>
      <c r="MC136" s="189">
        <f t="shared" ca="1" si="636"/>
        <v>0</v>
      </c>
      <c r="MD136" s="189">
        <f t="shared" ca="1" si="636"/>
        <v>0</v>
      </c>
      <c r="ME136" s="189">
        <f t="shared" ca="1" si="636"/>
        <v>0</v>
      </c>
      <c r="MF136" s="189">
        <f t="shared" ca="1" si="636"/>
        <v>0</v>
      </c>
      <c r="MG136" s="189">
        <f t="shared" ca="1" si="637"/>
        <v>0</v>
      </c>
      <c r="MH136" s="189">
        <f t="shared" ca="1" si="637"/>
        <v>0</v>
      </c>
      <c r="MI136" s="189">
        <f t="shared" ca="1" si="637"/>
        <v>0</v>
      </c>
      <c r="MJ136" s="189">
        <f t="shared" ca="1" si="637"/>
        <v>0</v>
      </c>
      <c r="MK136" s="189">
        <f t="shared" ca="1" si="637"/>
        <v>0</v>
      </c>
      <c r="ML136" s="189">
        <f t="shared" ca="1" si="637"/>
        <v>0</v>
      </c>
      <c r="MM136" s="189">
        <f t="shared" ca="1" si="637"/>
        <v>0</v>
      </c>
      <c r="MN136" s="189">
        <f t="shared" ca="1" si="637"/>
        <v>0</v>
      </c>
      <c r="MO136" s="189">
        <f t="shared" ca="1" si="637"/>
        <v>0</v>
      </c>
      <c r="MP136" s="189">
        <f t="shared" ca="1" si="637"/>
        <v>0</v>
      </c>
      <c r="MQ136" s="189">
        <f t="shared" ca="1" si="637"/>
        <v>0</v>
      </c>
      <c r="MR136" s="189">
        <f t="shared" ca="1" si="637"/>
        <v>0</v>
      </c>
      <c r="MS136" s="557">
        <f t="shared" ca="1" si="638"/>
        <v>0</v>
      </c>
      <c r="MT136" s="557">
        <f t="shared" ca="1" si="638"/>
        <v>0</v>
      </c>
      <c r="MU136" s="557">
        <f t="shared" ca="1" si="638"/>
        <v>0</v>
      </c>
      <c r="MV136" s="557">
        <f t="shared" ca="1" si="638"/>
        <v>0</v>
      </c>
      <c r="MW136" s="557">
        <f t="shared" ca="1" si="638"/>
        <v>0</v>
      </c>
      <c r="MX136" s="557">
        <f t="shared" ca="1" si="638"/>
        <v>0</v>
      </c>
      <c r="MY136" s="557">
        <f t="shared" ca="1" si="638"/>
        <v>0</v>
      </c>
      <c r="MZ136" s="557">
        <f t="shared" ca="1" si="638"/>
        <v>0</v>
      </c>
      <c r="NA136" s="557">
        <f t="shared" ca="1" si="638"/>
        <v>0</v>
      </c>
      <c r="NB136" s="557">
        <f t="shared" ca="1" si="638"/>
        <v>0</v>
      </c>
      <c r="NC136" s="557">
        <f t="shared" ca="1" si="639"/>
        <v>0</v>
      </c>
      <c r="ND136" s="557">
        <f t="shared" ca="1" si="639"/>
        <v>0</v>
      </c>
      <c r="NE136" s="557">
        <f t="shared" ca="1" si="639"/>
        <v>0</v>
      </c>
      <c r="NF136" s="557">
        <f t="shared" ca="1" si="639"/>
        <v>0</v>
      </c>
      <c r="NG136" s="557">
        <f t="shared" ca="1" si="639"/>
        <v>0</v>
      </c>
      <c r="NH136" s="557">
        <f t="shared" ca="1" si="639"/>
        <v>0</v>
      </c>
      <c r="NI136" s="557">
        <f t="shared" ca="1" si="639"/>
        <v>0</v>
      </c>
      <c r="NJ136" s="557">
        <f t="shared" ca="1" si="639"/>
        <v>0</v>
      </c>
      <c r="NK136" s="557">
        <f t="shared" ca="1" si="639"/>
        <v>0</v>
      </c>
      <c r="NL136" s="557">
        <f t="shared" ca="1" si="639"/>
        <v>0</v>
      </c>
      <c r="NM136" s="557">
        <f t="shared" ca="1" si="640"/>
        <v>0</v>
      </c>
      <c r="NN136" s="557">
        <f t="shared" ca="1" si="640"/>
        <v>0</v>
      </c>
      <c r="NO136" s="557">
        <f t="shared" ca="1" si="640"/>
        <v>0</v>
      </c>
      <c r="NP136" s="557">
        <f t="shared" ca="1" si="640"/>
        <v>0</v>
      </c>
      <c r="NQ136" s="557">
        <f t="shared" ca="1" si="640"/>
        <v>0</v>
      </c>
      <c r="NR136" s="557">
        <f t="shared" ca="1" si="640"/>
        <v>0</v>
      </c>
      <c r="NS136" s="557">
        <f t="shared" ca="1" si="640"/>
        <v>0</v>
      </c>
      <c r="NT136" s="557">
        <f t="shared" ca="1" si="640"/>
        <v>0</v>
      </c>
      <c r="NU136" s="557">
        <f t="shared" ca="1" si="640"/>
        <v>0</v>
      </c>
      <c r="NV136" s="557">
        <f t="shared" ca="1" si="640"/>
        <v>0</v>
      </c>
      <c r="NW136" s="557">
        <f t="shared" ca="1" si="641"/>
        <v>0</v>
      </c>
      <c r="NX136" s="557">
        <f t="shared" ca="1" si="641"/>
        <v>0</v>
      </c>
      <c r="NY136" s="557">
        <f t="shared" ca="1" si="641"/>
        <v>0</v>
      </c>
      <c r="NZ136" s="557">
        <f t="shared" ca="1" si="641"/>
        <v>0</v>
      </c>
      <c r="OA136" s="557">
        <f t="shared" ca="1" si="641"/>
        <v>0</v>
      </c>
      <c r="OB136" s="557">
        <f t="shared" ca="1" si="641"/>
        <v>0</v>
      </c>
      <c r="OC136" s="557">
        <f t="shared" ca="1" si="641"/>
        <v>0</v>
      </c>
      <c r="OD136" s="557">
        <f t="shared" ca="1" si="641"/>
        <v>0</v>
      </c>
      <c r="OE136" s="557">
        <f t="shared" ca="1" si="641"/>
        <v>0</v>
      </c>
      <c r="OF136" s="557">
        <f t="shared" ca="1" si="641"/>
        <v>0</v>
      </c>
      <c r="OG136" s="557">
        <f t="shared" ca="1" si="642"/>
        <v>0</v>
      </c>
      <c r="OH136" s="557">
        <f t="shared" ca="1" si="642"/>
        <v>0</v>
      </c>
      <c r="OI136" s="557">
        <f t="shared" ca="1" si="642"/>
        <v>0</v>
      </c>
      <c r="OJ136" s="557">
        <f t="shared" ca="1" si="642"/>
        <v>0</v>
      </c>
      <c r="OK136" s="557">
        <f t="shared" ca="1" si="642"/>
        <v>0</v>
      </c>
      <c r="OL136" s="557">
        <f t="shared" ca="1" si="642"/>
        <v>0</v>
      </c>
      <c r="OM136" s="557">
        <f t="shared" ca="1" si="642"/>
        <v>0</v>
      </c>
      <c r="ON136" s="557">
        <f t="shared" ca="1" si="642"/>
        <v>0</v>
      </c>
      <c r="OO136" s="557">
        <f t="shared" ca="1" si="642"/>
        <v>0</v>
      </c>
      <c r="OP136" s="557">
        <f t="shared" ca="1" si="642"/>
        <v>0</v>
      </c>
      <c r="OQ136" s="557">
        <f t="shared" ca="1" si="643"/>
        <v>0</v>
      </c>
      <c r="OR136" s="557">
        <f t="shared" ca="1" si="643"/>
        <v>0</v>
      </c>
      <c r="OS136" s="557">
        <f t="shared" ca="1" si="643"/>
        <v>0</v>
      </c>
      <c r="OT136" s="557">
        <f t="shared" ca="1" si="643"/>
        <v>0</v>
      </c>
      <c r="OU136" s="557">
        <f t="shared" ca="1" si="643"/>
        <v>0</v>
      </c>
      <c r="OV136" s="557">
        <f t="shared" ca="1" si="643"/>
        <v>0</v>
      </c>
      <c r="OW136" s="557">
        <f t="shared" ca="1" si="643"/>
        <v>0</v>
      </c>
      <c r="OX136" s="557">
        <f t="shared" ca="1" si="643"/>
        <v>0</v>
      </c>
      <c r="OY136" s="557">
        <f t="shared" ca="1" si="643"/>
        <v>0</v>
      </c>
      <c r="OZ136" s="557">
        <f t="shared" ca="1" si="643"/>
        <v>0</v>
      </c>
      <c r="PA136" s="557">
        <f t="shared" ca="1" si="644"/>
        <v>0</v>
      </c>
      <c r="PB136" s="557">
        <f t="shared" ca="1" si="644"/>
        <v>0</v>
      </c>
      <c r="PC136" s="557">
        <f t="shared" ca="1" si="644"/>
        <v>0</v>
      </c>
      <c r="PD136" s="557">
        <f t="shared" ca="1" si="644"/>
        <v>0</v>
      </c>
      <c r="PE136" s="557">
        <f t="shared" ca="1" si="644"/>
        <v>0</v>
      </c>
      <c r="PF136" s="557">
        <f t="shared" ca="1" si="644"/>
        <v>0</v>
      </c>
      <c r="PG136" s="557">
        <f t="shared" ca="1" si="644"/>
        <v>0</v>
      </c>
      <c r="PH136" s="557">
        <f t="shared" ca="1" si="644"/>
        <v>0</v>
      </c>
      <c r="PI136" s="557">
        <f t="shared" ca="1" si="644"/>
        <v>0</v>
      </c>
      <c r="PJ136" s="557">
        <f t="shared" ca="1" si="644"/>
        <v>0</v>
      </c>
      <c r="PK136" s="557">
        <f t="shared" ca="1" si="645"/>
        <v>0</v>
      </c>
      <c r="PL136" s="557">
        <f t="shared" ca="1" si="645"/>
        <v>0</v>
      </c>
      <c r="PM136" s="557">
        <f t="shared" ca="1" si="645"/>
        <v>0</v>
      </c>
      <c r="PN136" s="557">
        <f t="shared" ca="1" si="645"/>
        <v>0</v>
      </c>
      <c r="PO136" s="557">
        <f t="shared" ca="1" si="645"/>
        <v>0</v>
      </c>
      <c r="PP136" s="557">
        <f t="shared" ca="1" si="645"/>
        <v>0</v>
      </c>
      <c r="PQ136" s="557">
        <f t="shared" ca="1" si="645"/>
        <v>0</v>
      </c>
      <c r="PR136" s="557">
        <f t="shared" ca="1" si="645"/>
        <v>0</v>
      </c>
      <c r="PS136" s="557">
        <f t="shared" ca="1" si="645"/>
        <v>0</v>
      </c>
      <c r="PT136" s="557">
        <f t="shared" ca="1" si="645"/>
        <v>0</v>
      </c>
      <c r="PU136" s="557">
        <f t="shared" ca="1" si="646"/>
        <v>0</v>
      </c>
      <c r="PV136" s="557">
        <f t="shared" ca="1" si="646"/>
        <v>0</v>
      </c>
      <c r="PW136" s="557">
        <f t="shared" ca="1" si="646"/>
        <v>0</v>
      </c>
      <c r="PX136" s="557">
        <f t="shared" ca="1" si="646"/>
        <v>0</v>
      </c>
      <c r="PY136" s="557">
        <f t="shared" ca="1" si="646"/>
        <v>0</v>
      </c>
      <c r="PZ136" s="557">
        <f t="shared" ca="1" si="646"/>
        <v>0</v>
      </c>
      <c r="QA136" s="557">
        <f t="shared" ca="1" si="646"/>
        <v>0</v>
      </c>
      <c r="QB136" s="557">
        <f t="shared" ca="1" si="646"/>
        <v>0</v>
      </c>
      <c r="QC136" s="557">
        <f t="shared" ca="1" si="646"/>
        <v>0</v>
      </c>
      <c r="QD136" s="557">
        <f t="shared" ca="1" si="646"/>
        <v>0</v>
      </c>
      <c r="QE136" s="557">
        <f t="shared" ca="1" si="647"/>
        <v>0</v>
      </c>
      <c r="QF136" s="557">
        <f t="shared" ca="1" si="647"/>
        <v>0</v>
      </c>
      <c r="QG136" s="557">
        <f t="shared" ca="1" si="647"/>
        <v>0</v>
      </c>
      <c r="QH136" s="557">
        <f t="shared" ca="1" si="647"/>
        <v>0</v>
      </c>
      <c r="QI136" s="557">
        <f t="shared" ca="1" si="647"/>
        <v>0</v>
      </c>
      <c r="QJ136" s="557">
        <f t="shared" ca="1" si="647"/>
        <v>0</v>
      </c>
      <c r="QK136" s="557">
        <f t="shared" ca="1" si="647"/>
        <v>0</v>
      </c>
      <c r="QL136" s="557">
        <f t="shared" ca="1" si="647"/>
        <v>0</v>
      </c>
      <c r="QM136" s="557">
        <f t="shared" ca="1" si="647"/>
        <v>0</v>
      </c>
      <c r="QN136" s="557">
        <f t="shared" ca="1" si="647"/>
        <v>0</v>
      </c>
      <c r="QO136" s="557">
        <f t="shared" ca="1" si="648"/>
        <v>0</v>
      </c>
      <c r="QP136" s="557">
        <f t="shared" ca="1" si="648"/>
        <v>0</v>
      </c>
      <c r="QQ136" s="557">
        <f t="shared" ca="1" si="648"/>
        <v>0</v>
      </c>
      <c r="QR136" s="557">
        <f t="shared" ca="1" si="648"/>
        <v>0</v>
      </c>
      <c r="QS136" s="557">
        <f t="shared" ca="1" si="648"/>
        <v>0</v>
      </c>
      <c r="QT136" s="557">
        <f t="shared" ca="1" si="648"/>
        <v>0</v>
      </c>
      <c r="QU136" s="557">
        <f t="shared" ca="1" si="648"/>
        <v>0</v>
      </c>
      <c r="QV136" s="557">
        <f t="shared" ca="1" si="648"/>
        <v>0</v>
      </c>
      <c r="QW136" s="557">
        <f t="shared" ca="1" si="648"/>
        <v>0</v>
      </c>
      <c r="QX136" s="557">
        <f t="shared" ca="1" si="648"/>
        <v>0</v>
      </c>
      <c r="QY136" s="557">
        <f t="shared" ca="1" si="649"/>
        <v>0</v>
      </c>
      <c r="QZ136" s="557">
        <f t="shared" ca="1" si="649"/>
        <v>0</v>
      </c>
      <c r="RA136" s="557">
        <f t="shared" ca="1" si="649"/>
        <v>0</v>
      </c>
      <c r="RB136" s="557">
        <f t="shared" ca="1" si="649"/>
        <v>0</v>
      </c>
      <c r="RC136" s="557">
        <f t="shared" ca="1" si="649"/>
        <v>0</v>
      </c>
      <c r="RD136" s="557">
        <f t="shared" ca="1" si="649"/>
        <v>0</v>
      </c>
      <c r="RE136" s="557">
        <f t="shared" ca="1" si="649"/>
        <v>0</v>
      </c>
      <c r="RF136" s="557">
        <f t="shared" ca="1" si="649"/>
        <v>0</v>
      </c>
      <c r="RG136" s="557">
        <f t="shared" ca="1" si="649"/>
        <v>0</v>
      </c>
      <c r="RH136" s="557">
        <f t="shared" ca="1" si="649"/>
        <v>0</v>
      </c>
      <c r="RI136" s="557">
        <f t="shared" ca="1" si="650"/>
        <v>0</v>
      </c>
      <c r="RJ136" s="557">
        <f t="shared" ca="1" si="650"/>
        <v>0</v>
      </c>
      <c r="RK136" s="557">
        <f t="shared" ca="1" si="650"/>
        <v>0</v>
      </c>
      <c r="RL136" s="557">
        <f t="shared" ca="1" si="650"/>
        <v>0</v>
      </c>
      <c r="RM136" s="557">
        <f t="shared" ca="1" si="650"/>
        <v>0</v>
      </c>
      <c r="RN136" s="557">
        <f t="shared" ca="1" si="650"/>
        <v>0</v>
      </c>
      <c r="RO136" s="557">
        <f t="shared" ca="1" si="650"/>
        <v>0</v>
      </c>
      <c r="RP136" s="557">
        <f t="shared" ca="1" si="650"/>
        <v>0</v>
      </c>
      <c r="RQ136" s="557">
        <f t="shared" ca="1" si="650"/>
        <v>0</v>
      </c>
      <c r="RR136" s="557">
        <f t="shared" ca="1" si="650"/>
        <v>0</v>
      </c>
      <c r="RS136" s="557">
        <f t="shared" ca="1" si="651"/>
        <v>0</v>
      </c>
      <c r="RT136" s="557">
        <f t="shared" ca="1" si="651"/>
        <v>0</v>
      </c>
      <c r="RU136" s="557">
        <f t="shared" ca="1" si="651"/>
        <v>0</v>
      </c>
      <c r="RV136" s="557">
        <f t="shared" ca="1" si="651"/>
        <v>0</v>
      </c>
      <c r="RW136" s="557">
        <f t="shared" ca="1" si="651"/>
        <v>0</v>
      </c>
      <c r="RX136" s="557">
        <f t="shared" ca="1" si="651"/>
        <v>0</v>
      </c>
      <c r="RY136" s="557">
        <f t="shared" ca="1" si="651"/>
        <v>0</v>
      </c>
      <c r="RZ136" s="557">
        <f t="shared" ca="1" si="651"/>
        <v>0</v>
      </c>
      <c r="SA136" s="557">
        <f t="shared" ca="1" si="651"/>
        <v>0</v>
      </c>
      <c r="SB136" s="557">
        <f t="shared" ca="1" si="651"/>
        <v>0</v>
      </c>
      <c r="SC136" s="557">
        <f t="shared" ca="1" si="652"/>
        <v>0</v>
      </c>
      <c r="SD136" s="557">
        <f t="shared" ca="1" si="652"/>
        <v>0</v>
      </c>
      <c r="SE136" s="557">
        <f t="shared" ca="1" si="652"/>
        <v>0</v>
      </c>
      <c r="SF136" s="557">
        <f t="shared" ca="1" si="652"/>
        <v>0</v>
      </c>
      <c r="SG136" s="557">
        <f t="shared" ca="1" si="652"/>
        <v>0</v>
      </c>
      <c r="SH136" s="557">
        <f t="shared" ca="1" si="652"/>
        <v>0</v>
      </c>
      <c r="SI136" s="557">
        <f t="shared" ca="1" si="652"/>
        <v>0</v>
      </c>
      <c r="SJ136" s="557">
        <f t="shared" ca="1" si="652"/>
        <v>0</v>
      </c>
      <c r="SK136" s="557">
        <f t="shared" ca="1" si="652"/>
        <v>0</v>
      </c>
      <c r="SL136" s="557">
        <f t="shared" ca="1" si="652"/>
        <v>0</v>
      </c>
      <c r="SM136" s="557">
        <f t="shared" ca="1" si="653"/>
        <v>0</v>
      </c>
      <c r="SN136" s="557">
        <f t="shared" ca="1" si="653"/>
        <v>0</v>
      </c>
      <c r="SO136" s="557">
        <f t="shared" ca="1" si="653"/>
        <v>0</v>
      </c>
      <c r="SP136" s="557">
        <f t="shared" ca="1" si="653"/>
        <v>0</v>
      </c>
      <c r="SQ136" s="557">
        <f t="shared" ca="1" si="653"/>
        <v>0</v>
      </c>
      <c r="SR136" s="557">
        <f t="shared" ca="1" si="653"/>
        <v>0</v>
      </c>
      <c r="SS136" s="557">
        <f t="shared" ca="1" si="653"/>
        <v>0</v>
      </c>
      <c r="ST136" s="557">
        <f t="shared" ca="1" si="653"/>
        <v>0</v>
      </c>
      <c r="SU136" s="557">
        <f t="shared" ca="1" si="653"/>
        <v>0</v>
      </c>
      <c r="SV136" s="557">
        <f t="shared" ca="1" si="653"/>
        <v>0</v>
      </c>
      <c r="SW136" s="557">
        <f t="shared" ca="1" si="654"/>
        <v>0</v>
      </c>
      <c r="SX136" s="557">
        <f t="shared" ca="1" si="654"/>
        <v>0</v>
      </c>
      <c r="SY136" s="557">
        <f t="shared" ca="1" si="654"/>
        <v>0</v>
      </c>
      <c r="SZ136" s="557">
        <f t="shared" ca="1" si="654"/>
        <v>0</v>
      </c>
      <c r="TA136" s="557">
        <f t="shared" ca="1" si="654"/>
        <v>0</v>
      </c>
      <c r="TB136" s="557">
        <f t="shared" ca="1" si="654"/>
        <v>0</v>
      </c>
      <c r="TC136" s="557">
        <f t="shared" ca="1" si="654"/>
        <v>0</v>
      </c>
      <c r="TD136" s="557">
        <f t="shared" ca="1" si="654"/>
        <v>0</v>
      </c>
      <c r="TE136" s="557">
        <f t="shared" ca="1" si="654"/>
        <v>0</v>
      </c>
      <c r="TF136" s="557">
        <f t="shared" ca="1" si="654"/>
        <v>0</v>
      </c>
      <c r="TG136" s="557">
        <f t="shared" ca="1" si="655"/>
        <v>0</v>
      </c>
      <c r="TH136" s="557">
        <f t="shared" ca="1" si="655"/>
        <v>0</v>
      </c>
      <c r="TI136" s="557">
        <f t="shared" ca="1" si="655"/>
        <v>0</v>
      </c>
      <c r="TJ136" s="557">
        <f t="shared" ca="1" si="655"/>
        <v>0</v>
      </c>
      <c r="TK136" s="557">
        <f t="shared" ca="1" si="655"/>
        <v>0</v>
      </c>
      <c r="TL136" s="557">
        <f t="shared" ca="1" si="655"/>
        <v>0</v>
      </c>
      <c r="TM136" s="557">
        <f t="shared" ca="1" si="655"/>
        <v>0</v>
      </c>
      <c r="TN136" s="557">
        <f t="shared" ca="1" si="655"/>
        <v>0</v>
      </c>
      <c r="TO136" s="557">
        <f t="shared" ca="1" si="655"/>
        <v>0</v>
      </c>
      <c r="TP136" s="557">
        <f t="shared" ca="1" si="655"/>
        <v>0</v>
      </c>
      <c r="TQ136" s="557">
        <f t="shared" ca="1" si="656"/>
        <v>0</v>
      </c>
      <c r="TR136" s="557">
        <f t="shared" ca="1" si="656"/>
        <v>0</v>
      </c>
      <c r="TS136" s="557">
        <f t="shared" ca="1" si="656"/>
        <v>0</v>
      </c>
      <c r="TT136" s="557">
        <f t="shared" ca="1" si="656"/>
        <v>0</v>
      </c>
      <c r="TU136" s="557">
        <f t="shared" ca="1" si="656"/>
        <v>0</v>
      </c>
      <c r="TV136" s="557">
        <f t="shared" ca="1" si="656"/>
        <v>0</v>
      </c>
      <c r="TW136" s="557">
        <f t="shared" ca="1" si="656"/>
        <v>0</v>
      </c>
      <c r="TX136" s="557">
        <f t="shared" ca="1" si="656"/>
        <v>0</v>
      </c>
      <c r="TY136" s="557">
        <f t="shared" ca="1" si="656"/>
        <v>0</v>
      </c>
      <c r="TZ136" s="557">
        <f t="shared" ca="1" si="656"/>
        <v>0</v>
      </c>
      <c r="UA136" s="557">
        <f t="shared" ca="1" si="657"/>
        <v>0</v>
      </c>
      <c r="UB136" s="557">
        <f t="shared" ca="1" si="657"/>
        <v>0</v>
      </c>
      <c r="UC136" s="557">
        <f t="shared" ca="1" si="657"/>
        <v>0</v>
      </c>
      <c r="UD136" s="557">
        <f t="shared" ca="1" si="657"/>
        <v>0</v>
      </c>
      <c r="UE136" s="557">
        <f t="shared" ca="1" si="657"/>
        <v>0</v>
      </c>
      <c r="UF136" s="557">
        <f t="shared" ca="1" si="657"/>
        <v>0</v>
      </c>
      <c r="UG136" s="557">
        <f t="shared" ca="1" si="657"/>
        <v>0</v>
      </c>
      <c r="UH136" s="557">
        <f t="shared" ca="1" si="657"/>
        <v>0</v>
      </c>
      <c r="UI136" s="557">
        <f t="shared" ca="1" si="657"/>
        <v>0</v>
      </c>
      <c r="UJ136" s="557">
        <f t="shared" ca="1" si="657"/>
        <v>0</v>
      </c>
      <c r="UK136" s="557">
        <f t="shared" ca="1" si="658"/>
        <v>0</v>
      </c>
      <c r="UL136" s="557">
        <f t="shared" ca="1" si="658"/>
        <v>0</v>
      </c>
      <c r="UM136" s="557">
        <f t="shared" ca="1" si="658"/>
        <v>0</v>
      </c>
      <c r="UN136" s="557">
        <f t="shared" ca="1" si="658"/>
        <v>0</v>
      </c>
      <c r="UO136" s="557">
        <f t="shared" ca="1" si="658"/>
        <v>0</v>
      </c>
      <c r="UP136" s="557">
        <f t="shared" ca="1" si="658"/>
        <v>0</v>
      </c>
      <c r="UQ136" s="557">
        <f t="shared" ca="1" si="658"/>
        <v>0</v>
      </c>
      <c r="UR136" s="557">
        <f t="shared" ca="1" si="658"/>
        <v>0</v>
      </c>
      <c r="US136" s="557">
        <f t="shared" ca="1" si="658"/>
        <v>0</v>
      </c>
      <c r="UT136" s="557">
        <f t="shared" ca="1" si="658"/>
        <v>0</v>
      </c>
      <c r="UU136" s="557">
        <f t="shared" ca="1" si="659"/>
        <v>0</v>
      </c>
      <c r="UV136" s="557">
        <f t="shared" ca="1" si="659"/>
        <v>0</v>
      </c>
      <c r="UW136" s="557">
        <f t="shared" ca="1" si="659"/>
        <v>0</v>
      </c>
      <c r="UX136" s="557">
        <f t="shared" ca="1" si="659"/>
        <v>0</v>
      </c>
      <c r="UY136" s="557">
        <f t="shared" ca="1" si="659"/>
        <v>0</v>
      </c>
      <c r="UZ136" s="557">
        <f t="shared" ca="1" si="659"/>
        <v>0</v>
      </c>
      <c r="VA136" s="557">
        <f t="shared" ca="1" si="659"/>
        <v>0</v>
      </c>
      <c r="VB136" s="557">
        <f t="shared" ca="1" si="659"/>
        <v>0</v>
      </c>
      <c r="VC136" s="557">
        <f t="shared" ca="1" si="659"/>
        <v>0</v>
      </c>
      <c r="VD136" s="557">
        <f t="shared" ca="1" si="659"/>
        <v>0</v>
      </c>
      <c r="VE136" s="557">
        <f t="shared" ca="1" si="660"/>
        <v>0</v>
      </c>
      <c r="VF136" s="557">
        <f t="shared" ca="1" si="660"/>
        <v>0</v>
      </c>
      <c r="VG136" s="557">
        <f t="shared" ca="1" si="660"/>
        <v>0</v>
      </c>
      <c r="VH136" s="557">
        <f t="shared" ca="1" si="660"/>
        <v>0</v>
      </c>
      <c r="VI136" s="557">
        <f t="shared" ca="1" si="660"/>
        <v>0</v>
      </c>
      <c r="VJ136" s="557">
        <f t="shared" ca="1" si="660"/>
        <v>0</v>
      </c>
      <c r="VK136" s="557">
        <f t="shared" ca="1" si="660"/>
        <v>0</v>
      </c>
      <c r="VL136" s="557">
        <f t="shared" ca="1" si="660"/>
        <v>0</v>
      </c>
      <c r="VM136" s="557">
        <f t="shared" ca="1" si="660"/>
        <v>0</v>
      </c>
      <c r="VN136" s="557">
        <f t="shared" ca="1" si="660"/>
        <v>0</v>
      </c>
      <c r="VO136" s="557">
        <f t="shared" ca="1" si="660"/>
        <v>0</v>
      </c>
      <c r="VP136" s="189">
        <f t="shared" ca="1" si="661"/>
        <v>0</v>
      </c>
      <c r="VQ136" s="189">
        <f t="shared" ca="1" si="661"/>
        <v>0</v>
      </c>
      <c r="VR136" s="189">
        <f t="shared" ca="1" si="661"/>
        <v>0</v>
      </c>
      <c r="VS136" s="189">
        <f t="shared" ca="1" si="661"/>
        <v>0</v>
      </c>
      <c r="VT136" s="189">
        <f t="shared" ca="1" si="661"/>
        <v>0</v>
      </c>
      <c r="VU136" s="230">
        <f t="shared" ca="1" si="570"/>
        <v>0</v>
      </c>
      <c r="VV136" s="189">
        <f t="shared" ca="1" si="662"/>
        <v>0</v>
      </c>
      <c r="VW136" s="189">
        <f t="shared" ca="1" si="662"/>
        <v>0</v>
      </c>
      <c r="VX136" s="189">
        <f t="shared" ca="1" si="662"/>
        <v>0</v>
      </c>
      <c r="VY136" s="189">
        <f t="shared" ca="1" si="662"/>
        <v>0</v>
      </c>
      <c r="VZ136" s="189">
        <f t="shared" ca="1" si="662"/>
        <v>0</v>
      </c>
      <c r="WA136" s="230">
        <f t="shared" ca="1" si="572"/>
        <v>0</v>
      </c>
      <c r="WB136" s="231">
        <f t="shared" ca="1" si="573"/>
        <v>0</v>
      </c>
      <c r="WC136" s="231">
        <f t="shared" ca="1" si="573"/>
        <v>0</v>
      </c>
      <c r="WD136" s="231">
        <f t="shared" ca="1" si="573"/>
        <v>0</v>
      </c>
      <c r="WE136" s="231">
        <f t="shared" ca="1" si="573"/>
        <v>0</v>
      </c>
      <c r="WF136" s="544">
        <f t="shared" ca="1" si="574"/>
        <v>0</v>
      </c>
      <c r="WG136" s="231">
        <f t="shared" ca="1" si="575"/>
        <v>0</v>
      </c>
      <c r="WH136" s="231">
        <f t="shared" ca="1" si="575"/>
        <v>0</v>
      </c>
      <c r="WI136" s="231">
        <f t="shared" ca="1" si="575"/>
        <v>0</v>
      </c>
      <c r="WJ136" s="231">
        <f t="shared" ca="1" si="575"/>
        <v>0</v>
      </c>
      <c r="WK136" s="544">
        <f t="shared" ca="1" si="663"/>
        <v>0</v>
      </c>
      <c r="WL136" s="544">
        <f t="shared" ca="1" si="663"/>
        <v>0</v>
      </c>
      <c r="WM136" s="544">
        <f t="shared" ca="1" si="663"/>
        <v>0</v>
      </c>
      <c r="WN136" s="544">
        <f t="shared" ca="1" si="663"/>
        <v>0</v>
      </c>
      <c r="WO136" s="544">
        <f t="shared" ca="1" si="663"/>
        <v>0</v>
      </c>
      <c r="WP136" s="544">
        <f t="shared" ca="1" si="663"/>
        <v>0</v>
      </c>
      <c r="WQ136" s="544">
        <f t="shared" ca="1" si="663"/>
        <v>0</v>
      </c>
      <c r="WR136" s="535" cm="1">
        <f t="array" aca="1" ref="WR136" ca="1">INDEX(WR$13:WR135,$B136+1,1)</f>
        <v>0</v>
      </c>
      <c r="WS136" s="411">
        <f t="shared" ca="1" si="577"/>
        <v>67</v>
      </c>
      <c r="WT136" s="18"/>
      <c r="WU136" s="535" cm="1">
        <f t="array" aca="1" ref="WU136" ca="1">INDEX(WU$13:WU135,$B136+1,1)</f>
        <v>0</v>
      </c>
      <c r="WV136" s="411">
        <f t="shared" si="578"/>
        <v>0</v>
      </c>
      <c r="WW136" s="535" cm="1">
        <f t="array" aca="1" ref="WW136" ca="1">INDEX(WW$13:WW135,$B136+1,1)</f>
        <v>0</v>
      </c>
      <c r="WX136" s="535" t="str" cm="1">
        <f t="array" aca="1" ref="WX136" ca="1">INDEX(WX$13:WX135,$B136+1,1)</f>
        <v>-</v>
      </c>
      <c r="WY136" s="535" t="str" cm="1">
        <f t="array" aca="1" ref="WY136" ca="1">INDEX(WY$13:WY135,$B136+1,1)</f>
        <v>-</v>
      </c>
      <c r="WZ136" s="535" t="str" cm="1">
        <f t="array" aca="1" ref="WZ136" ca="1">INDEX(WZ$13:WZ135,$B136+1,1)</f>
        <v>-</v>
      </c>
      <c r="XA136" s="535" t="str" cm="1">
        <f t="array" aca="1" ref="XA136" ca="1">INDEX(XA$13:XA135,$B136+1,1)</f>
        <v>-</v>
      </c>
      <c r="XB136" s="535" t="str" cm="1">
        <f t="array" aca="1" ref="XB136" ca="1">INDEX(XB$13:XB135,$B136+1,1)</f>
        <v>-</v>
      </c>
      <c r="XC136" s="535" t="str" cm="1">
        <f t="array" aca="1" ref="XC136" ca="1">INDEX(XC$13:XC135,$B136+1,1)</f>
        <v>-</v>
      </c>
      <c r="XD136" s="535" t="str" cm="1">
        <f t="array" aca="1" ref="XD136" ca="1">INDEX(XD$13:XD135,$B136+1,1)</f>
        <v>-</v>
      </c>
      <c r="XE136" s="535" t="str" cm="1">
        <f t="array" aca="1" ref="XE136" ca="1">INDEX(XE$13:XE135,$B136+1,1)</f>
        <v>-</v>
      </c>
      <c r="XF136" s="535" t="str" cm="1">
        <f t="array" aca="1" ref="XF136" ca="1">INDEX(XF$13:XF135,$B136+1,1)</f>
        <v>-</v>
      </c>
      <c r="XG136" s="535" t="str" cm="1">
        <f t="array" aca="1" ref="XG136" ca="1">INDEX(XG$13:XG135,$B136+1,1)</f>
        <v>-</v>
      </c>
      <c r="XH136" s="535" t="str" cm="1">
        <f t="array" aca="1" ref="XH136" ca="1">INDEX(XH$13:XH135,$B136+1,1)</f>
        <v>-</v>
      </c>
      <c r="XI136" s="535" t="str" cm="1">
        <f t="array" aca="1" ref="XI136" ca="1">INDEX(XI$13:XI135,$B136+1,1)</f>
        <v>-</v>
      </c>
      <c r="XJ136" s="535" t="str" cm="1">
        <f t="array" aca="1" ref="XJ136" ca="1">INDEX(XJ$13:XJ135,$B136+1,1)</f>
        <v>-</v>
      </c>
      <c r="XK136" s="535" t="str" cm="1">
        <f t="array" aca="1" ref="XK136" ca="1">INDEX(XK$13:XK135,$B136+1,1)</f>
        <v>-</v>
      </c>
      <c r="XL136" s="535" t="str" cm="1">
        <f t="array" aca="1" ref="XL136" ca="1">INDEX(XL$13:XL135,$B136+1,1)</f>
        <v>-</v>
      </c>
      <c r="XM136" s="535" t="str" cm="1">
        <f t="array" aca="1" ref="XM136" ca="1">INDEX(XM$13:XM135,$B136+1,1)</f>
        <v>-</v>
      </c>
      <c r="XN136" s="18"/>
      <c r="XO136" s="411" t="b">
        <f t="shared" ca="1" si="579"/>
        <v>0</v>
      </c>
      <c r="XP136" s="535" t="str" cm="1">
        <f t="array" aca="1" ref="XP136" ca="1">INDEX(XP$13:XP135,$B136+1,1)</f>
        <v>-</v>
      </c>
      <c r="XQ136" s="535" t="str" cm="1">
        <f t="array" aca="1" ref="XQ136" ca="1">INDEX(XQ$13:XQ135,$B136+1,1)</f>
        <v>-</v>
      </c>
      <c r="XR136" s="535" t="str" cm="1">
        <f t="array" aca="1" ref="XR136" ca="1">INDEX(XR$13:XR135,$B136+1,1)</f>
        <v>-</v>
      </c>
      <c r="XS136" s="535" t="str" cm="1">
        <f t="array" aca="1" ref="XS136" ca="1">INDEX(XS$13:XS135,$B136+1,1)</f>
        <v>-</v>
      </c>
      <c r="XT136" s="535" t="str" cm="1">
        <f t="array" aca="1" ref="XT136" ca="1">INDEX(XT$13:XT135,$B136+1,1)</f>
        <v>-</v>
      </c>
      <c r="XU136" s="535" t="str" cm="1">
        <f t="array" aca="1" ref="XU136" ca="1">INDEX(XU$13:XU135,$B136+1,1)</f>
        <v>-</v>
      </c>
      <c r="XV136" s="411" t="str">
        <f t="shared" ca="1" si="580"/>
        <v>-</v>
      </c>
      <c r="XW136" s="535" t="str" cm="1">
        <f t="array" aca="1" ref="XW136" ca="1">INDEX(XW$13:XW135,$B136+1,1)</f>
        <v>-</v>
      </c>
      <c r="XX136" s="535" t="str" cm="1">
        <f t="array" aca="1" ref="XX136" ca="1">INDEX(XX$13:XX135,$B136+1,1)</f>
        <v>-</v>
      </c>
      <c r="XY136" s="535" t="str" cm="1">
        <f t="array" aca="1" ref="XY136" ca="1">INDEX(XY$13:XY135,$B136+1,1)</f>
        <v>-</v>
      </c>
      <c r="XZ136" s="535" t="str" cm="1">
        <f t="array" aca="1" ref="XZ136" ca="1">INDEX(XZ$13:XZ135,$B136+1,1)</f>
        <v>-</v>
      </c>
      <c r="YA136" s="535" t="str" cm="1">
        <f t="array" aca="1" ref="YA136" ca="1">INDEX(YA$13:YA135,$B136+1,1)</f>
        <v>-</v>
      </c>
      <c r="YB136" s="545" cm="1">
        <f t="array" aca="1" ref="YB136" ca="1">INDEX(i.AgeJ,$AD136,1)</f>
        <v>0</v>
      </c>
      <c r="YC136" s="535" t="str" cm="1">
        <f t="array" aca="1" ref="YC136" ca="1">INDEX(YC$13:YC135,$B136+1,1)</f>
        <v>-</v>
      </c>
      <c r="YD136" s="411" t="str">
        <f t="shared" si="581"/>
        <v>-</v>
      </c>
      <c r="YE136" s="411" t="str">
        <f t="shared" si="581"/>
        <v>-</v>
      </c>
      <c r="YF136" s="535" t="str" cm="1">
        <f t="array" aca="1" ref="YF136" ca="1">INDEX(YF$13:YF135,$B136+1,1)</f>
        <v>-</v>
      </c>
      <c r="YG136" s="535" t="str" cm="1">
        <f t="array" aca="1" ref="YG136" ca="1">INDEX(YG$13:YG135,$B136+1,1)</f>
        <v>-</v>
      </c>
      <c r="YH136" s="535" t="str" cm="1">
        <f t="array" aca="1" ref="YH136" ca="1">INDEX(YH$13:YH135,$B136+1,1)</f>
        <v>-</v>
      </c>
      <c r="YI136" s="535" t="str" cm="1">
        <f t="array" aca="1" ref="YI136" ca="1">INDEX(YI$13:YI135,$B136+1,1)</f>
        <v>-</v>
      </c>
      <c r="YJ136" s="535" t="str" cm="1">
        <f t="array" aca="1" ref="YJ136" ca="1">INDEX(YJ$13:YJ135,$B136+1,1)</f>
        <v>-</v>
      </c>
      <c r="YK136" s="535" t="b" cm="1">
        <f t="array" aca="1" ref="YK136" ca="1">INDEX(YK$13:YK135,$B136+1,1)</f>
        <v>1</v>
      </c>
      <c r="YL136" s="535" t="str" cm="1">
        <f t="array" aca="1" ref="YL136" ca="1">INDEX(YL$13:YL135,$B136+1,1)</f>
        <v>-</v>
      </c>
      <c r="YM136" s="535" cm="1">
        <f t="array" aca="1" ref="YM136" ca="1">INDEX(YM$13:YM135,$B136+1,1)</f>
        <v>0</v>
      </c>
      <c r="YN136" s="535" cm="1">
        <f t="array" aca="1" ref="YN136" ca="1">INDEX(YN$13:YN135,$B136+1,1)</f>
        <v>0</v>
      </c>
      <c r="YO136" s="535" cm="1">
        <f t="array" aca="1" ref="YO136" ca="1">INDEX(YO$13:YO135,$B136+1,1)</f>
        <v>0</v>
      </c>
      <c r="YP136" s="18"/>
      <c r="YQ136" s="411">
        <f t="shared" si="582"/>
        <v>50</v>
      </c>
      <c r="YR136" s="411">
        <f t="shared" si="582"/>
        <v>50</v>
      </c>
      <c r="YS136" s="411">
        <f t="shared" si="582"/>
        <v>50</v>
      </c>
      <c r="YT136" s="411">
        <f t="shared" si="582"/>
        <v>50</v>
      </c>
      <c r="YU136" s="535" cm="1">
        <f t="array" aca="1" ref="YU136" ca="1">INDEX(YU$13:YU135,$B136+1,1)</f>
        <v>1</v>
      </c>
      <c r="YV136" s="535" cm="1">
        <f t="array" aca="1" ref="YV136" ca="1">INDEX(YV$13:YV135,$B136+1,1)</f>
        <v>1</v>
      </c>
      <c r="YW136" s="535" cm="1">
        <f t="array" aca="1" ref="YW136" ca="1">INDEX(YW$13:YW135,$B136+1,1)</f>
        <v>1</v>
      </c>
      <c r="YX136" s="535" cm="1">
        <f t="array" aca="1" ref="YX136" ca="1">INDEX(YX$13:YX135,$B136+1,1)</f>
        <v>1</v>
      </c>
      <c r="YY136" s="535" t="str" cm="1">
        <f t="array" aca="1" ref="YY136" ca="1">INDEX(YY$13:YY135,$B136+1,1)</f>
        <v>-</v>
      </c>
      <c r="YZ136" s="535" t="str" cm="1">
        <f t="array" aca="1" ref="YZ136" ca="1">INDEX(YZ$13:YZ135,$B136+1,1)</f>
        <v>-</v>
      </c>
      <c r="ZA136" s="535" t="str" cm="1">
        <f t="array" aca="1" ref="ZA136" ca="1">INDEX(ZA$13:ZA135,$B136+1,1)</f>
        <v>-</v>
      </c>
      <c r="ZB136" s="535" t="str" cm="1">
        <f t="array" aca="1" ref="ZB136" ca="1">INDEX(ZB$13:ZB135,$B136+1,1)</f>
        <v>-</v>
      </c>
      <c r="ZC136" s="535" t="str" cm="1">
        <f t="array" aca="1" ref="ZC136" ca="1">INDEX(ZC$13:ZC135,$B136+1,1)</f>
        <v>-</v>
      </c>
      <c r="ZD136" s="18"/>
      <c r="ZE136" s="411">
        <f t="shared" ca="1" si="583"/>
        <v>1</v>
      </c>
      <c r="ZF136" s="18"/>
      <c r="ZG136" s="669" t="str">
        <f t="shared" ca="1" si="584"/>
        <v>-</v>
      </c>
      <c r="ZH136" s="535" t="b" cm="1">
        <f t="array" aca="1" ref="ZH136" ca="1">INDEX(ZH$13:ZH135,$B136+1,1)</f>
        <v>1</v>
      </c>
      <c r="ZI136" s="535" t="str" cm="1">
        <f t="array" aca="1" ref="ZI136" ca="1">INDEX(ZI$13:ZI135,$B136+1,1)</f>
        <v>-</v>
      </c>
      <c r="ZJ136" s="411" t="b">
        <f t="shared" ca="1" si="615"/>
        <v>1</v>
      </c>
      <c r="ZK136" s="535" t="b" cm="1">
        <f t="array" aca="1" ref="ZK136" ca="1">INDEX(ZK$13:ZK135,$B136+1,1)</f>
        <v>0</v>
      </c>
      <c r="ZL136" s="535" cm="1">
        <f t="array" aca="1" ref="ZL136" ca="1">INDEX(ZL$13:ZL135,$B136+1,1)</f>
        <v>0</v>
      </c>
      <c r="ZM136" s="547" cm="1">
        <f t="array" aca="1" ref="ZM136" ca="1">IF(ZH136&lt;&gt;TRUE,"-",VALUE(IFERROR(VALUE($K136),0) &amp; _xlfn.SWITCH($CD136,"-",4,$CD136) &amp; $L136 &amp; $T136 &amp; "00" &amp; $N136 &amp; $AK136 &amp; $R136 &amp; _xlfn.SWITCH($AM136,3,1,$AM136) &amp; _xlfn.SWITCH($M136,4,0,$M136) &amp; $AD136 &amp; IF(MOD($H136-2,ZM$6)&gt;=ZM$7,"",TEXT(INT(MOD($H136-2,ZM$6)/2)+1,"00"))))</f>
        <v>14220032120606</v>
      </c>
      <c r="ZN136" s="662" t="str" cm="1">
        <f t="array" aca="1" ref="ZN136" ca="1">IF(ZI136&lt;&gt;TRUE,"-",VALUE(IFERROR(VALUE($K136),0) &amp; _xlfn.SWITCH($CD136,"-",4,$CD136) &amp; $L136 &amp; $T136 &amp; "00" &amp; $N136 &amp; $AK136 &amp; $R136 &amp; _xlfn.SWITCH($AM136,3,1,$AM136) &amp; _xlfn.SWITCH($M136,4,0,$M136) &amp; $AD136 &amp; IF(MOD($H136-1,ZN$6)&gt;=ZN$7,"",TEXT(INT(MOD($H136-1,ZN$6)/2)+1,"00"))))</f>
        <v>-</v>
      </c>
      <c r="ZO136" s="543">
        <f t="shared" ca="1" si="585"/>
        <v>652</v>
      </c>
      <c r="ZP136" s="543">
        <f t="shared" ca="1" si="585"/>
        <v>686</v>
      </c>
      <c r="ZQ136" s="543">
        <f t="shared" ca="1" si="585"/>
        <v>721</v>
      </c>
      <c r="ZR136" s="459">
        <f t="shared" ca="1" si="586"/>
        <v>469</v>
      </c>
      <c r="ZS136" s="459">
        <f t="shared" ca="1" si="586"/>
        <v>504</v>
      </c>
      <c r="ZT136" s="459">
        <f t="shared" ca="1" si="586"/>
        <v>539</v>
      </c>
      <c r="ZU136" s="459">
        <f t="shared" ca="1" si="587"/>
        <v>385</v>
      </c>
      <c r="ZV136" s="459">
        <f t="shared" ca="1" si="587"/>
        <v>420</v>
      </c>
      <c r="ZW136" s="459">
        <f t="shared" ca="1" si="587"/>
        <v>455</v>
      </c>
      <c r="ZX136" s="535" t="str" cm="1">
        <f t="array" aca="1" ref="ZX136" ca="1">INDEX(ZX$13:ZX135,$B136+1,1)</f>
        <v>-</v>
      </c>
      <c r="ZY136" s="535" t="str" cm="1">
        <f t="array" aca="1" ref="ZY136" ca="1">INDEX(ZY$13:ZY135,$B136+1,1)</f>
        <v>-</v>
      </c>
      <c r="ZZ136" s="535" t="str" cm="1">
        <f t="array" aca="1" ref="ZZ136" ca="1">INDEX(ZZ$13:ZZ135,$B136+1,1)</f>
        <v>-</v>
      </c>
      <c r="AAA136" s="535" t="str" cm="1">
        <f t="array" aca="1" ref="AAA136" ca="1">INDEX(AAA$13:AAA135,$B136+1,1)</f>
        <v>-</v>
      </c>
      <c r="AAB136" s="535" t="str" cm="1">
        <f t="array" aca="1" ref="AAB136" ca="1">INDEX(AAB$13:AAB135,$B136+1,1)</f>
        <v>-</v>
      </c>
      <c r="AAC136" s="535" t="str" cm="1">
        <f t="array" aca="1" ref="AAC136" ca="1">INDEX(AAC$13:AAC135,$B136+1,1)</f>
        <v>-</v>
      </c>
      <c r="AAD136" s="535" t="str" cm="1">
        <f t="array" aca="1" ref="AAD136" ca="1">INDEX(AAD$13:AAD135,$B136+1,1)</f>
        <v>-</v>
      </c>
      <c r="AAE136" s="535" t="str" cm="1">
        <f t="array" aca="1" ref="AAE136" ca="1">INDEX(AAE$13:AAE135,$B136+1,1)</f>
        <v>-</v>
      </c>
      <c r="AAF136" s="535" t="str" cm="1">
        <f t="array" aca="1" ref="AAF136" ca="1">INDEX(AAF$13:AAF135,$B136+1,1)</f>
        <v>-</v>
      </c>
      <c r="AAG136" s="535" t="str" cm="1">
        <f t="array" aca="1" ref="AAG136" ca="1">INDEX(AAG$13:AAG135,$B136+1,1)</f>
        <v>-</v>
      </c>
      <c r="AAH136" s="535" t="str" cm="1">
        <f t="array" aca="1" ref="AAH136" ca="1">INDEX(AAH$13:AAH135,$B136+1,1)</f>
        <v>-</v>
      </c>
      <c r="AAI136" s="535" t="str" cm="1">
        <f t="array" aca="1" ref="AAI136" ca="1">INDEX(AAI$13:AAI135,$B136+1,1)</f>
        <v>-</v>
      </c>
      <c r="AAJ136" s="22">
        <v>1</v>
      </c>
      <c r="AAK136" s="22">
        <v>1</v>
      </c>
      <c r="AAL136" s="535" cm="1">
        <f t="array" aca="1" ref="AAL136" ca="1">INDEX(AAL$13:AAL135,$B136+1,1)</f>
        <v>0</v>
      </c>
      <c r="AAM136" s="535" t="str" cm="1">
        <f t="array" aca="1" ref="AAM136" ca="1">INDEX(AAM$13:AAM135,$B136+1,1)</f>
        <v>-</v>
      </c>
      <c r="AAN136" s="535" t="str" cm="1">
        <f t="array" aca="1" ref="AAN136" ca="1">INDEX(AAN$13:AAN135,$B136+1,1)</f>
        <v>-</v>
      </c>
      <c r="AAO136" s="535" t="str" cm="1">
        <f t="array" aca="1" ref="AAO136" ca="1">INDEX(AAO$13:AAO135,$B136+1,1)</f>
        <v>-</v>
      </c>
      <c r="AAP136" s="535" t="str" cm="1">
        <f t="array" aca="1" ref="AAP136" ca="1">INDEX(AAP$13:AAP135,$B136+1,1)</f>
        <v>-</v>
      </c>
      <c r="AAQ136" s="535" t="str" cm="1">
        <f t="array" aca="1" ref="AAQ136" ca="1">INDEX(AAQ$13:AAQ135,$B136+1,1)</f>
        <v>-</v>
      </c>
      <c r="AAR136" s="535" cm="1">
        <f t="array" aca="1" ref="AAR136" ca="1">INDEX(AAR$13:AAR135,$B136+1,1)</f>
        <v>0</v>
      </c>
      <c r="AAS136" s="535" t="str" cm="1">
        <f t="array" aca="1" ref="AAS136" ca="1">INDEX(AAS$13:AAS135,$B136+1,1)</f>
        <v>-</v>
      </c>
      <c r="AAT136" s="535" t="str" cm="1">
        <f t="array" aca="1" ref="AAT136" ca="1">INDEX(AAT$13:AAT135,$B136+1,1)</f>
        <v>-</v>
      </c>
      <c r="AAU136" s="535" t="str" cm="1">
        <f t="array" aca="1" ref="AAU136" ca="1">INDEX(AAU$13:AAU135,$B136+1,1)</f>
        <v>-</v>
      </c>
      <c r="AAV136" s="535" cm="1">
        <f t="array" aca="1" ref="AAV136" ca="1">INDEX(AAV$13:AAV135,$B136+1,1)</f>
        <v>1</v>
      </c>
      <c r="AAW136" s="535" cm="1">
        <f t="array" aca="1" ref="AAW136" ca="1">INDEX(AAW$13:AAW135,$B136+1,1)</f>
        <v>1</v>
      </c>
      <c r="AAX136" s="666" t="str">
        <f ca="1">IF(OR($AAJ136=1,MOD($H136,21)&gt;AAX$6),"-",FALSE)</f>
        <v>-</v>
      </c>
      <c r="AAY136" s="666" t="str">
        <f ca="1">IF(OR($AAJ136=1,MOD($H136,21)&gt;AAY$6),"-",FALSE)</f>
        <v>-</v>
      </c>
      <c r="AAZ136" s="666" t="str">
        <f ca="1">IF(OR($AAJ136=1,MOD($H136,21)&gt;AAZ$6),"-",FALSE)</f>
        <v>-</v>
      </c>
      <c r="ABA136" s="666" t="str">
        <f ca="1">IF(OR($AAJ136=1,MOD($H136,21)&gt;ABA$6),"-",FALSE)</f>
        <v>-</v>
      </c>
      <c r="ABB136" s="667" t="str">
        <f t="shared" ca="1" si="588"/>
        <v>-</v>
      </c>
      <c r="ABC136" s="668" t="str">
        <f t="shared" ca="1" si="589"/>
        <v>-</v>
      </c>
      <c r="ABD136" s="669" t="str">
        <f t="shared" ca="1" si="590"/>
        <v>-</v>
      </c>
      <c r="ABE136" s="716" t="str">
        <f t="shared" ca="1" si="591"/>
        <v>-</v>
      </c>
      <c r="ABF136" s="191" t="b">
        <f t="shared" si="619"/>
        <v>0</v>
      </c>
      <c r="ABG136" s="715" t="str">
        <f t="shared" ca="1" si="592"/>
        <v>-</v>
      </c>
      <c r="ABH136" s="717" t="str">
        <f ca="1">IF(OR($AAJ136=1,MOD($H136,21)&gt;ABH$6),"-",0)</f>
        <v>-</v>
      </c>
      <c r="ABI136" s="717" t="str">
        <f ca="1">IF(OR($AAJ136=1,MOD($H136,21)&gt;ABI$6),"-",0)</f>
        <v>-</v>
      </c>
      <c r="ABJ136" s="670" t="str">
        <f t="shared" ca="1" si="593"/>
        <v>-</v>
      </c>
      <c r="ABK136" s="18"/>
      <c r="ABL136" s="545" t="str">
        <f t="shared" ca="1" si="664"/>
        <v>-</v>
      </c>
      <c r="ABM136" s="545" t="str">
        <f t="shared" ca="1" si="664"/>
        <v>-</v>
      </c>
      <c r="ABN136" s="545" t="str">
        <f t="shared" ca="1" si="664"/>
        <v>-</v>
      </c>
      <c r="ABO136" s="545" t="str">
        <f t="shared" ca="1" si="664"/>
        <v>-</v>
      </c>
      <c r="ABP136" s="545" t="str">
        <f t="shared" ca="1" si="664"/>
        <v>-</v>
      </c>
      <c r="ABQ136" s="545" t="str">
        <f t="shared" ca="1" si="664"/>
        <v>-</v>
      </c>
      <c r="ABR136" s="545" t="str">
        <f t="shared" ca="1" si="664"/>
        <v>-</v>
      </c>
      <c r="ABS136" s="545" t="str">
        <f t="shared" ca="1" si="664"/>
        <v>-</v>
      </c>
      <c r="ABT136" s="545" t="str">
        <f t="shared" ca="1" si="664"/>
        <v>-</v>
      </c>
      <c r="ABU136" s="545" t="str">
        <f t="shared" ca="1" si="664"/>
        <v>-</v>
      </c>
      <c r="ABV136" s="545" t="str">
        <f t="shared" ca="1" si="665"/>
        <v>-</v>
      </c>
      <c r="ABW136" s="545" t="str">
        <f t="shared" ca="1" si="665"/>
        <v>-</v>
      </c>
      <c r="ABX136" s="545" t="str">
        <f t="shared" ca="1" si="665"/>
        <v>-</v>
      </c>
      <c r="ABY136" s="545" t="str">
        <f t="shared" ca="1" si="665"/>
        <v>-</v>
      </c>
      <c r="ABZ136" s="545" t="str">
        <f t="shared" ca="1" si="665"/>
        <v>-</v>
      </c>
      <c r="ACA136" s="545" t="str">
        <f t="shared" ca="1" si="665"/>
        <v>-</v>
      </c>
      <c r="ACB136" s="545" t="str">
        <f t="shared" ca="1" si="665"/>
        <v>-</v>
      </c>
      <c r="ACC136" s="545" t="b">
        <f t="shared" ca="1" si="665"/>
        <v>1</v>
      </c>
      <c r="ACD136" s="545" t="str">
        <f t="shared" ca="1" si="665"/>
        <v>-</v>
      </c>
      <c r="ACE136" s="545" t="str">
        <f t="shared" ca="1" si="665"/>
        <v>-</v>
      </c>
      <c r="ACF136" s="545" t="str">
        <f t="shared" ca="1" si="666"/>
        <v>-</v>
      </c>
      <c r="ACG136" s="545" t="str">
        <f t="shared" ca="1" si="666"/>
        <v>-</v>
      </c>
      <c r="ACH136" s="545" t="str">
        <f t="shared" ca="1" si="666"/>
        <v>-</v>
      </c>
      <c r="ACI136" s="545" t="str">
        <f t="shared" ca="1" si="666"/>
        <v>-</v>
      </c>
      <c r="ACJ136" s="545" t="str">
        <f t="shared" ca="1" si="666"/>
        <v>-</v>
      </c>
      <c r="ACK136" s="545" t="str">
        <f t="shared" ca="1" si="666"/>
        <v>-</v>
      </c>
      <c r="ACL136" s="545" t="str">
        <f t="shared" ca="1" si="666"/>
        <v>-</v>
      </c>
      <c r="ACM136" s="545" t="str">
        <f t="shared" ca="1" si="666"/>
        <v>-</v>
      </c>
      <c r="ACN136" s="545" t="str">
        <f t="shared" ca="1" si="666"/>
        <v>-</v>
      </c>
      <c r="ACO136" s="545" t="str">
        <f t="shared" ca="1" si="666"/>
        <v>-</v>
      </c>
      <c r="ACP136" s="545" t="str">
        <f t="shared" ca="1" si="667"/>
        <v>-</v>
      </c>
      <c r="ACQ136" s="545" t="str">
        <f t="shared" ca="1" si="667"/>
        <v>-</v>
      </c>
      <c r="ACR136" s="545" t="str">
        <f t="shared" ca="1" si="667"/>
        <v>-</v>
      </c>
      <c r="ACS136" s="545" t="str">
        <f t="shared" ca="1" si="667"/>
        <v>-</v>
      </c>
      <c r="ACT136" s="545" t="str">
        <f t="shared" ca="1" si="667"/>
        <v>-</v>
      </c>
      <c r="ACU136" s="545" t="b">
        <f t="shared" ca="1" si="667"/>
        <v>1</v>
      </c>
      <c r="ACV136" s="545" t="str">
        <f t="shared" ca="1" si="667"/>
        <v>-</v>
      </c>
      <c r="ACW136" s="545" t="str">
        <f t="shared" ca="1" si="667"/>
        <v>-</v>
      </c>
      <c r="ACX136" s="545" t="str">
        <f t="shared" ca="1" si="667"/>
        <v>-</v>
      </c>
      <c r="ACY136" s="545" t="str">
        <f t="shared" ca="1" si="667"/>
        <v>-</v>
      </c>
      <c r="ACZ136" s="545" t="str">
        <f t="shared" ca="1" si="668"/>
        <v>-</v>
      </c>
      <c r="ADA136" s="545" t="str">
        <f t="shared" ca="1" si="668"/>
        <v>-</v>
      </c>
      <c r="ADB136" s="545" t="str">
        <f t="shared" ca="1" si="668"/>
        <v>-</v>
      </c>
      <c r="ADC136" s="545" t="str">
        <f t="shared" ca="1" si="668"/>
        <v>-</v>
      </c>
      <c r="ADD136" s="545" t="str">
        <f t="shared" ca="1" si="668"/>
        <v>-</v>
      </c>
      <c r="ADE136" s="545" t="str">
        <f t="shared" ca="1" si="668"/>
        <v>-</v>
      </c>
      <c r="ADF136" s="545" t="str">
        <f t="shared" ca="1" si="668"/>
        <v>-</v>
      </c>
      <c r="ADG136" s="545" t="str">
        <f t="shared" ca="1" si="668"/>
        <v>-</v>
      </c>
      <c r="ADH136" s="545" t="str">
        <f t="shared" ca="1" si="668"/>
        <v>-</v>
      </c>
      <c r="ADI136" s="545" t="str">
        <f t="shared" ca="1" si="668"/>
        <v>-</v>
      </c>
      <c r="ADJ136" s="545" t="str">
        <f t="shared" ca="1" si="669"/>
        <v>-</v>
      </c>
      <c r="ADK136" s="545" t="str">
        <f t="shared" ca="1" si="669"/>
        <v>-</v>
      </c>
      <c r="ADL136" s="545" t="str">
        <f t="shared" ca="1" si="669"/>
        <v>-</v>
      </c>
      <c r="ADM136" s="545" t="b">
        <f t="shared" ca="1" si="669"/>
        <v>1</v>
      </c>
      <c r="ADN136" s="545" t="str">
        <f t="shared" ca="1" si="669"/>
        <v>-</v>
      </c>
      <c r="ADO136" s="545" t="str">
        <f t="shared" ca="1" si="669"/>
        <v>-</v>
      </c>
      <c r="ADP136" s="545" t="str">
        <f t="shared" ca="1" si="669"/>
        <v>-</v>
      </c>
      <c r="ADQ136" s="545" t="str">
        <f t="shared" ca="1" si="669"/>
        <v>-</v>
      </c>
      <c r="ADR136" s="545" t="str">
        <f t="shared" ca="1" si="669"/>
        <v>-</v>
      </c>
      <c r="ADS136" s="545" t="str">
        <f t="shared" ca="1" si="669"/>
        <v>-</v>
      </c>
      <c r="ADT136" s="545" t="str">
        <f t="shared" ca="1" si="670"/>
        <v>-</v>
      </c>
      <c r="ADU136" s="545" t="str">
        <f t="shared" ca="1" si="670"/>
        <v>-</v>
      </c>
      <c r="ADV136" s="545" t="str">
        <f t="shared" ca="1" si="670"/>
        <v>-</v>
      </c>
      <c r="ADW136" s="545" t="str">
        <f t="shared" ca="1" si="670"/>
        <v>-</v>
      </c>
      <c r="ADX136" s="545" t="str">
        <f t="shared" ca="1" si="670"/>
        <v>-</v>
      </c>
      <c r="ADY136" s="545" t="str">
        <f t="shared" ca="1" si="670"/>
        <v>-</v>
      </c>
      <c r="ADZ136" s="545" t="str">
        <f t="shared" ca="1" si="670"/>
        <v>-</v>
      </c>
      <c r="AEA136" s="545" t="str">
        <f t="shared" ca="1" si="670"/>
        <v>-</v>
      </c>
      <c r="AEB136" s="545" t="str">
        <f t="shared" ca="1" si="670"/>
        <v>-</v>
      </c>
      <c r="AEC136" s="545" t="str">
        <f t="shared" ca="1" si="670"/>
        <v>-</v>
      </c>
      <c r="AED136" s="545" t="str">
        <f t="shared" ca="1" si="671"/>
        <v>-</v>
      </c>
      <c r="AEE136" s="545" t="b">
        <f t="shared" ca="1" si="671"/>
        <v>1</v>
      </c>
      <c r="AEF136" s="545" t="str">
        <f t="shared" ca="1" si="671"/>
        <v>-</v>
      </c>
      <c r="AEG136" s="545" t="str">
        <f t="shared" ca="1" si="671"/>
        <v>-</v>
      </c>
      <c r="AEH136" s="545" t="str">
        <f t="shared" ca="1" si="671"/>
        <v>-</v>
      </c>
      <c r="AEI136" s="545" t="str">
        <f t="shared" ca="1" si="671"/>
        <v>-</v>
      </c>
      <c r="AEJ136" s="545" t="str">
        <f t="shared" ca="1" si="671"/>
        <v>-</v>
      </c>
      <c r="AEK136" s="545" t="str">
        <f t="shared" ca="1" si="671"/>
        <v>-</v>
      </c>
      <c r="AEL136" s="545" t="str">
        <f t="shared" ca="1" si="671"/>
        <v>-</v>
      </c>
      <c r="AEM136" s="545" t="str">
        <f t="shared" ca="1" si="671"/>
        <v>-</v>
      </c>
      <c r="AEN136" s="545" t="str">
        <f t="shared" ca="1" si="672"/>
        <v>-</v>
      </c>
      <c r="AEO136" s="545" t="str">
        <f t="shared" ca="1" si="672"/>
        <v>-</v>
      </c>
      <c r="AEP136" s="545" t="str">
        <f t="shared" ca="1" si="672"/>
        <v>-</v>
      </c>
      <c r="AEQ136" s="545" t="str">
        <f t="shared" ca="1" si="672"/>
        <v>-</v>
      </c>
      <c r="AER136" s="545" t="str">
        <f t="shared" ca="1" si="672"/>
        <v>-</v>
      </c>
      <c r="AES136" s="545" t="str">
        <f t="shared" ca="1" si="672"/>
        <v>-</v>
      </c>
      <c r="AET136" s="545" t="str">
        <f t="shared" ca="1" si="672"/>
        <v>-</v>
      </c>
      <c r="AEU136" s="545" t="str">
        <f t="shared" ca="1" si="672"/>
        <v>-</v>
      </c>
      <c r="AEV136" s="545" t="str">
        <f t="shared" ca="1" si="672"/>
        <v>-</v>
      </c>
      <c r="AEW136" s="545" t="b">
        <f t="shared" ca="1" si="672"/>
        <v>1</v>
      </c>
      <c r="AEX136" s="535" cm="1">
        <f t="array" aca="1" ref="AEX136" ca="1">INDEX(AEX$13:AEX135,$B136+1,1)</f>
        <v>0</v>
      </c>
      <c r="AEY136" s="483">
        <v>0</v>
      </c>
    </row>
    <row r="137" spans="1:831" outlineLevel="2">
      <c r="A137" s="18">
        <f t="shared" si="221"/>
        <v>124</v>
      </c>
      <c r="B137" s="657">
        <f t="shared" ca="1" si="620"/>
        <v>122</v>
      </c>
      <c r="C137" s="458">
        <f t="shared" ca="1" si="488"/>
        <v>2200</v>
      </c>
      <c r="D137" s="119" t="str">
        <f t="shared" ca="1" si="489"/>
        <v>GSW</v>
      </c>
      <c r="E137" t="b">
        <v>1</v>
      </c>
      <c r="F137" t="b">
        <v>0</v>
      </c>
      <c r="G137" t="b">
        <f t="shared" si="490"/>
        <v>1</v>
      </c>
      <c r="H137" s="191">
        <f t="shared" ca="1" si="618"/>
        <v>13</v>
      </c>
      <c r="I137" s="535" cm="1">
        <f t="array" aca="1" ref="I137" ca="1">INDEX(I$13:I136,$B137+1,1)</f>
        <v>1</v>
      </c>
      <c r="J137" s="535" cm="1">
        <f t="array" aca="1" ref="J137" ca="1">INDEX(J$13:J136,$B137+1,1)</f>
        <v>0</v>
      </c>
      <c r="K137" s="535" cm="1">
        <f t="array" aca="1" ref="K137" ca="1">INDEX(K$13:K136,$B137+1,1)</f>
        <v>1</v>
      </c>
      <c r="L137" s="535" cm="1">
        <f t="array" aca="1" ref="L137" ca="1">INDEX(L$13:L136,$B137+1,1)</f>
        <v>2</v>
      </c>
      <c r="M137" s="535" cm="1">
        <f t="array" aca="1" ref="M137" ca="1">INDEX(M$13:M136,$B137+1,1)</f>
        <v>0</v>
      </c>
      <c r="N137" s="535" cm="1">
        <f t="array" aca="1" ref="N137" ca="1">INDEX(N$13:N136,$B137+1,1)</f>
        <v>3</v>
      </c>
      <c r="O137" s="535" cm="1">
        <f t="array" aca="1" ref="O137" ca="1">INDEX(O$13:O136,$B137+1,1)</f>
        <v>2</v>
      </c>
      <c r="P137" s="535" cm="1">
        <f t="array" aca="1" ref="P137" ca="1">INDEX(P$13:P136,$B137+1,1)</f>
        <v>0</v>
      </c>
      <c r="Q137" s="535" cm="1">
        <f t="array" aca="1" ref="Q137" ca="1">INDEX(Q$13:Q136,$B137+1,1)</f>
        <v>1</v>
      </c>
      <c r="R137" s="535" cm="1">
        <f t="array" aca="1" ref="R137" ca="1">INDEX(R$13:R136,$B137+1,1)</f>
        <v>1</v>
      </c>
      <c r="S137" s="535" cm="1">
        <f t="array" aca="1" ref="S137" ca="1">INDEX(S$13:S136,$B137+1,1)</f>
        <v>1</v>
      </c>
      <c r="T137" s="411">
        <f t="shared" ca="1" si="603"/>
        <v>2</v>
      </c>
      <c r="U137" s="411">
        <f t="shared" ca="1" si="603"/>
        <v>2</v>
      </c>
      <c r="V137" s="411">
        <f t="shared" ca="1" si="604"/>
        <v>2</v>
      </c>
      <c r="W137" s="777" t="b">
        <f t="shared" ca="1" si="605"/>
        <v>1</v>
      </c>
      <c r="X137" s="777" t="b">
        <f t="shared" ca="1" si="605"/>
        <v>1</v>
      </c>
      <c r="Y137" s="777" t="b">
        <f t="shared" ca="1" si="605"/>
        <v>1</v>
      </c>
      <c r="Z137" s="796" t="b" cm="1">
        <f t="array" aca="1" ref="Z137" ca="1">INDEX(Z$13:Z136,$B137+1,1)</f>
        <v>0</v>
      </c>
      <c r="AA137" s="411">
        <f t="shared" ca="1" si="606"/>
        <v>6</v>
      </c>
      <c r="AB137" s="411">
        <f t="shared" ca="1" si="607"/>
        <v>6</v>
      </c>
      <c r="AC137" s="535" cm="1">
        <f t="array" aca="1" ref="AC137" ca="1">INDEX(AC$13:AC136,$B137+1,1)</f>
        <v>6</v>
      </c>
      <c r="AD137" s="535" cm="1">
        <f t="array" aca="1" ref="AD137" ca="1">INDEX(AD$13:AD136,$B137+1,1)</f>
        <v>6</v>
      </c>
      <c r="AE137" s="535" cm="1">
        <f t="array" aca="1" ref="AE137" ca="1">INDEX(AE$13:AE136,$B137+1,1)</f>
        <v>0</v>
      </c>
      <c r="AF137" s="535" cm="1">
        <f t="array" aca="1" ref="AF137" ca="1">INDEX(AF$13:AF136,$B137+1,1)</f>
        <v>0</v>
      </c>
      <c r="AG137" s="535" cm="1">
        <f t="array" aca="1" ref="AG137" ca="1">INDEX(AG$13:AG136,$B137+1,1)</f>
        <v>0</v>
      </c>
      <c r="AH137" s="535" cm="1">
        <f t="array" aca="1" ref="AH137" ca="1">INDEX(AH$13:AH136,$B137+1,1)</f>
        <v>0</v>
      </c>
      <c r="AI137" s="87">
        <f t="shared" ca="1" si="608"/>
        <v>2</v>
      </c>
      <c r="AJ137" s="87">
        <f ca="1">INDEX(CHOOSE($N137,DataAutumn!i.AdultDrys,DataWinter!i.AdultDrys,DataSpring!i.AdultDrys),1,$T137)</f>
        <v>1</v>
      </c>
      <c r="AK137" s="535" cm="1">
        <f t="array" aca="1" ref="AK137" ca="1">INDEX(AK$13:AK136,$B137+1,1)</f>
        <v>2</v>
      </c>
      <c r="AL137" s="535" cm="1">
        <f t="array" aca="1" ref="AL137" ca="1">INDEX(AL$13:AL136,$B137+1,1)</f>
        <v>0</v>
      </c>
      <c r="AM137" s="535" cm="1">
        <f t="array" aca="1" ref="AM137" ca="1">INDEX(AM$13:AM136,$B137+1,1)</f>
        <v>2</v>
      </c>
      <c r="AN137" s="111"/>
      <c r="AO137" s="111"/>
      <c r="AP137" s="111"/>
      <c r="AQ137" s="111"/>
      <c r="AR137" s="111"/>
      <c r="AS137" s="111"/>
      <c r="AT137" s="111"/>
      <c r="AU137" s="111"/>
      <c r="AV137" s="111"/>
      <c r="AW137" s="111"/>
      <c r="AX137" s="111"/>
      <c r="AY137" s="111"/>
      <c r="AZ137" s="111"/>
      <c r="BA137" s="312" t="str">
        <f t="shared" ca="1" si="494"/>
        <v>FS_Opt_Tem 00013 SE GSW Past     MFM     TOLSpr Scan2 GFS RR+01% GP100% WP100% MP100% (PT_F43N33L11) MidS  NutS1.0</v>
      </c>
      <c r="BB137" s="8" t="str">
        <f ca="1">IF(COUNTIF($BA$13:$BA137,$BA137)=1,"-","Dup")</f>
        <v>-</v>
      </c>
      <c r="BC137" s="18"/>
      <c r="BD137" s="535" t="b" cm="1">
        <f t="array" aca="1" ref="BD137" ca="1">INDEX(BD$13:BD136,$B137+1,1)</f>
        <v>0</v>
      </c>
      <c r="BE137" s="535" t="b" cm="1">
        <f t="array" aca="1" ref="BE137" ca="1">INDEX(BE$13:BE136,$B137+1,1)</f>
        <v>0</v>
      </c>
      <c r="BF137" s="535" t="b" cm="1">
        <f t="array" aca="1" ref="BF137" ca="1">INDEX(BF$13:BF136,$B137+1,1)</f>
        <v>0</v>
      </c>
      <c r="BG137" s="535" t="b" cm="1">
        <f t="array" aca="1" ref="BG137" ca="1">INDEX(BG$13:BG136,$B137+1,1)</f>
        <v>0</v>
      </c>
      <c r="BH137" s="535" t="b" cm="1">
        <f t="array" aca="1" ref="BH137" ca="1">INDEX(BH$13:BH136,$B137+1,1)</f>
        <v>0</v>
      </c>
      <c r="BI137" s="535" t="b" cm="1">
        <f t="array" aca="1" ref="BI137" ca="1">INDEX(BI$13:BI136,$B137+1,1)</f>
        <v>0</v>
      </c>
      <c r="BJ137" s="535" t="b" cm="1">
        <f t="array" aca="1" ref="BJ137" ca="1">INDEX(BJ$13:BJ136,$B137+1,1)</f>
        <v>0</v>
      </c>
      <c r="BK137" s="535" t="b" cm="1">
        <f t="array" aca="1" ref="BK137" ca="1">INDEX(BK$13:BK136,$B137+1,1)</f>
        <v>0</v>
      </c>
      <c r="BL137" s="535" t="b" cm="1">
        <f t="array" aca="1" ref="BL137" ca="1">INDEX(BL$13:BL136,$B137+1,1)</f>
        <v>0</v>
      </c>
      <c r="BM137" s="18"/>
      <c r="BN137" s="411" t="b">
        <f t="shared" ca="1" si="495"/>
        <v>1</v>
      </c>
      <c r="BO137" s="411" t="str">
        <f t="shared" ca="1" si="495"/>
        <v>-</v>
      </c>
      <c r="BP137" s="411" t="b">
        <f t="shared" ca="1" si="495"/>
        <v>0</v>
      </c>
      <c r="BQ137" s="411" t="str">
        <f t="shared" ca="1" si="495"/>
        <v>-</v>
      </c>
      <c r="BR137" s="411" t="str">
        <f t="shared" ca="1" si="495"/>
        <v>-</v>
      </c>
      <c r="BS137" s="411" t="str">
        <f t="shared" ca="1" si="495"/>
        <v>-</v>
      </c>
      <c r="BT137" s="411" t="str">
        <f t="shared" ca="1" si="495"/>
        <v>-</v>
      </c>
      <c r="BU137" s="411" t="str">
        <f t="shared" ca="1" si="495"/>
        <v>-</v>
      </c>
      <c r="BV137" s="411" t="str">
        <f t="shared" ca="1" si="495"/>
        <v>-</v>
      </c>
      <c r="BW137" s="411" t="str">
        <f t="shared" ca="1" si="495"/>
        <v>-</v>
      </c>
      <c r="BX137" s="411" t="str">
        <f t="shared" ca="1" si="495"/>
        <v>-</v>
      </c>
      <c r="BY137" s="411" t="str">
        <f t="shared" ca="1" si="495"/>
        <v>-</v>
      </c>
      <c r="BZ137" s="411" t="b">
        <f t="shared" ca="1" si="495"/>
        <v>0</v>
      </c>
      <c r="CA137" s="87">
        <f t="shared" ca="1" si="495"/>
        <v>0</v>
      </c>
      <c r="CB137" s="535" t="str" cm="1">
        <f t="array" aca="1" ref="CB137" ca="1">INDEX(CB$13:CB136,$B137+1,1)</f>
        <v>-</v>
      </c>
      <c r="CC137" s="535" t="str" cm="1">
        <f t="array" aca="1" ref="CC137" ca="1">INDEX(CC$13:CC136,$B137+1,1)</f>
        <v>-</v>
      </c>
      <c r="CD137" s="535" t="str" cm="1">
        <f t="array" aca="1" ref="CD137" ca="1">INDEX(CD$13:CD136,$B137+1,1)</f>
        <v>-</v>
      </c>
      <c r="CE137" s="535" t="b" cm="1">
        <f t="array" aca="1" ref="CE137" ca="1">INDEX(CE$13:CE136,$B137+1,1)</f>
        <v>1</v>
      </c>
      <c r="CF137" s="18"/>
      <c r="CG137" s="535" t="str" cm="1">
        <f t="array" aca="1" ref="CG137" ca="1">INDEX(CG$13:CG136,$B137+1,1)</f>
        <v>-</v>
      </c>
      <c r="CH137" s="411" t="str">
        <f t="shared" ca="1" si="496"/>
        <v>-</v>
      </c>
      <c r="CI137" s="411">
        <f t="shared" ca="1" si="497"/>
        <v>1</v>
      </c>
      <c r="CJ137" s="411">
        <f t="shared" ca="1" si="497"/>
        <v>1</v>
      </c>
      <c r="CK137" s="535" t="str" cm="1">
        <f t="array" aca="1" ref="CK137" ca="1">INDEX(CK$13:CK136,$B137+1,1)</f>
        <v>-</v>
      </c>
      <c r="CL137" s="535" t="str" cm="1">
        <f t="array" aca="1" ref="CL137" ca="1">INDEX(CL$13:CL136,$B137+1,1)</f>
        <v>-</v>
      </c>
      <c r="CM137" s="535" t="str" cm="1">
        <f t="array" aca="1" ref="CM137" ca="1">INDEX(CM$13:CM136,$B137+1,1)</f>
        <v>-</v>
      </c>
      <c r="CN137" s="411" t="str">
        <f t="shared" ca="1" si="498"/>
        <v>-</v>
      </c>
      <c r="CO137" s="411">
        <f t="shared" ca="1" si="499"/>
        <v>1</v>
      </c>
      <c r="CP137" s="411">
        <f t="shared" ca="1" si="499"/>
        <v>1</v>
      </c>
      <c r="CQ137" s="535" t="str" cm="1">
        <f t="array" aca="1" ref="CQ137" ca="1">INDEX(CQ$13:CQ136,$B137+1,1)</f>
        <v>-</v>
      </c>
      <c r="CR137" s="411" t="str">
        <f t="shared" ca="1" si="500"/>
        <v>-</v>
      </c>
      <c r="CS137" s="411">
        <f t="shared" ca="1" si="501"/>
        <v>1</v>
      </c>
      <c r="CT137" s="535" t="str" cm="1">
        <f t="array" aca="1" ref="CT137" ca="1">INDEX(CT$13:CT136,$B137+1,1)</f>
        <v>-</v>
      </c>
      <c r="CU137" s="535" t="str" cm="1">
        <f t="array" aca="1" ref="CU137" ca="1">INDEX(CU$13:CU136,$B137+1,1)</f>
        <v>-</v>
      </c>
      <c r="CV137" s="411">
        <f t="shared" ca="1" si="502"/>
        <v>1</v>
      </c>
      <c r="CW137" s="535" t="str" cm="1">
        <f t="array" aca="1" ref="CW137" ca="1">INDEX(CW$13:CW136,$B137+1,1)</f>
        <v>-</v>
      </c>
      <c r="CX137" s="411" t="str">
        <f t="shared" ca="1" si="503"/>
        <v>-</v>
      </c>
      <c r="CY137" s="411">
        <f t="shared" ca="1" si="504"/>
        <v>1</v>
      </c>
      <c r="CZ137" s="411">
        <f t="shared" ca="1" si="504"/>
        <v>1</v>
      </c>
      <c r="DA137" s="535" cm="1">
        <f t="array" aca="1" ref="DA137" ca="1">INDEX(DA$13:DA136,$B137+1,1)</f>
        <v>720</v>
      </c>
      <c r="DB137" s="535" cm="1">
        <f t="array" aca="1" ref="DB137" ca="1">INDEX(DB$13:DB136,$B137+1,1)</f>
        <v>720</v>
      </c>
      <c r="DC137" s="18"/>
      <c r="DD137" s="535" t="str" cm="1">
        <f t="array" aca="1" ref="DD137" ca="1">INDEX(DD$13:DD136,$B137+1,1)</f>
        <v>-</v>
      </c>
      <c r="DE137" s="535" t="str" cm="1">
        <f t="array" aca="1" ref="DE137" ca="1">INDEX(DE$13:DE136,$B137+1,1)</f>
        <v>-</v>
      </c>
      <c r="DF137" s="535" t="str" cm="1">
        <f t="array" aca="1" ref="DF137" ca="1">INDEX(DF$13:DF136,$B137+1,1)</f>
        <v>-</v>
      </c>
      <c r="DG137" s="535" t="str" cm="1">
        <f t="array" aca="1" ref="DG137" ca="1">INDEX(DG$13:DG136,$B137+1,1)</f>
        <v>-</v>
      </c>
      <c r="DH137" s="804" cm="1">
        <f t="array" aca="1" ref="DH137" ca="1">VALUE(IFERROR(VALUE($K137),0) &amp; _xlfn.SWITCH($CD137,"-",4,$CD137) &amp; $L137 &amp; $T137 &amp; "00" &amp; $N137 &amp; $AK137 &amp; $R137 &amp; _xlfn.SWITCH($AM137,3,1,$AM137) &amp; _xlfn.SWITCH($M137,4,0,$M137) &amp; _xlfn.SWITCH($AD137,6,1,$AD137))</f>
        <v>142200321201</v>
      </c>
      <c r="DI137" s="535" cm="1">
        <f t="array" aca="1" ref="DI137" ca="1">INDEX(DI$13:DI136,$B137+1,1)</f>
        <v>1</v>
      </c>
      <c r="DJ137" s="535" cm="1">
        <f t="array" aca="1" ref="DJ137" ca="1">INDEX(DJ$13:DJ136,$B137+1,1)</f>
        <v>1</v>
      </c>
      <c r="DK137" s="411">
        <f t="shared" ca="1" si="505"/>
        <v>1</v>
      </c>
      <c r="DL137" s="411">
        <f t="shared" ca="1" si="505"/>
        <v>60</v>
      </c>
      <c r="DM137" s="411" t="str">
        <f t="shared" ca="1" si="505"/>
        <v>-</v>
      </c>
      <c r="DN137" s="411" t="str">
        <f t="shared" ca="1" si="505"/>
        <v>-</v>
      </c>
      <c r="DO137" s="411" t="str">
        <f t="shared" ca="1" si="505"/>
        <v>-</v>
      </c>
      <c r="DP137" s="411" t="str">
        <f t="shared" ca="1" si="505"/>
        <v>-</v>
      </c>
      <c r="DQ137" s="411" t="b">
        <f t="shared" ca="1" si="506"/>
        <v>0</v>
      </c>
      <c r="DR137" s="411" t="str">
        <f t="shared" ca="1" si="507"/>
        <v>-</v>
      </c>
      <c r="DS137" s="411" t="str">
        <f t="shared" ca="1" si="507"/>
        <v>-</v>
      </c>
      <c r="DT137" s="411" t="str">
        <f t="shared" ca="1" si="507"/>
        <v>-</v>
      </c>
      <c r="DU137" s="411" t="str">
        <f t="shared" ca="1" si="507"/>
        <v>-</v>
      </c>
      <c r="DV137" s="411">
        <f t="shared" ca="1" si="507"/>
        <v>500</v>
      </c>
      <c r="DW137" s="411">
        <f t="shared" ca="1" si="507"/>
        <v>500</v>
      </c>
      <c r="DX137" s="411" t="str">
        <f t="shared" ca="1" si="507"/>
        <v>-</v>
      </c>
      <c r="DY137" s="411" t="str">
        <f t="shared" ca="1" si="507"/>
        <v>-</v>
      </c>
      <c r="DZ137" s="411" t="str">
        <f t="shared" ca="1" si="507"/>
        <v>-</v>
      </c>
      <c r="EA137" s="411" t="str">
        <f t="shared" ca="1" si="507"/>
        <v>-</v>
      </c>
      <c r="EB137" s="411" t="str">
        <f t="shared" ca="1" si="507"/>
        <v>-</v>
      </c>
      <c r="EC137" s="535" cm="1">
        <f t="array" aca="1" ref="EC137" ca="1">INDEX(EC$13:EC136,$B137+1,1)</f>
        <v>0</v>
      </c>
      <c r="ED137" s="535" cm="1">
        <f t="array" aca="1" ref="ED137" ca="1">INDEX(ED$13:ED136,$B137+1,1)</f>
        <v>999999</v>
      </c>
      <c r="EE137" s="535" cm="1">
        <f t="array" aca="1" ref="EE137" ca="1">INDEX(EE$13:EE136,$B137+1,1)</f>
        <v>999999</v>
      </c>
      <c r="EF137" s="535" cm="1">
        <f t="array" aca="1" ref="EF137" ca="1">INDEX(EF$13:EF136,$B137+1,1)</f>
        <v>999999</v>
      </c>
      <c r="EG137" s="535" cm="1">
        <f t="array" aca="1" ref="EG137" ca="1">INDEX(EG$13:EG136,$B137+1,1)</f>
        <v>999999</v>
      </c>
      <c r="EH137" s="535" cm="1">
        <f t="array" aca="1" ref="EH137" ca="1">INDEX(EH$13:EH136,$B137+1,1)</f>
        <v>999999</v>
      </c>
      <c r="EI137" s="535" cm="1">
        <f t="array" aca="1" ref="EI137" ca="1">INDEX(EI$13:EI136,$B137+1,1)</f>
        <v>999999</v>
      </c>
      <c r="EJ137" s="535" cm="1">
        <f t="array" aca="1" ref="EJ137" ca="1">INDEX(EJ$13:EJ136,$B137+1,1)</f>
        <v>999999</v>
      </c>
      <c r="EK137" s="535" cm="1">
        <f t="array" aca="1" ref="EK137" ca="1">INDEX(EK$13:EK136,$B137+1,1)</f>
        <v>999999</v>
      </c>
      <c r="EL137" s="535" cm="1">
        <f t="array" aca="1" ref="EL137" ca="1">INDEX(EL$13:EL136,$B137+1,1)</f>
        <v>999999</v>
      </c>
      <c r="EM137" s="535" cm="1">
        <f t="array" aca="1" ref="EM137" ca="1">INDEX(EM$13:EM136,$B137+1,1)</f>
        <v>999999</v>
      </c>
      <c r="EN137" s="535" cm="1">
        <f t="array" aca="1" ref="EN137" ca="1">INDEX(EN$13:EN136,$B137+1,1)</f>
        <v>999999</v>
      </c>
      <c r="EO137" s="535" cm="1">
        <f t="array" aca="1" ref="EO137" ca="1">INDEX(EO$13:EO136,$B137+1,1)</f>
        <v>999999</v>
      </c>
      <c r="EP137" s="782">
        <f t="shared" ca="1" si="508"/>
        <v>0</v>
      </c>
      <c r="EQ137" s="782">
        <f t="shared" ca="1" si="508"/>
        <v>0</v>
      </c>
      <c r="ER137" s="782">
        <f t="shared" ca="1" si="508"/>
        <v>999999</v>
      </c>
      <c r="ES137" s="800" t="str">
        <f t="shared" ca="1" si="609"/>
        <v>-</v>
      </c>
      <c r="ET137" s="800" t="str">
        <f t="shared" ca="1" si="509"/>
        <v>-</v>
      </c>
      <c r="EU137" s="801" t="str">
        <f t="shared" ca="1" si="510"/>
        <v>-</v>
      </c>
      <c r="EV137" s="802" t="str">
        <f t="shared" ca="1" si="610"/>
        <v>-</v>
      </c>
      <c r="EW137" s="781">
        <f t="shared" ca="1" si="511"/>
        <v>999999</v>
      </c>
      <c r="EX137" s="779">
        <f t="shared" ca="1" si="611"/>
        <v>999999</v>
      </c>
      <c r="EY137" s="780">
        <f t="shared" ca="1" si="612"/>
        <v>999999</v>
      </c>
      <c r="EZ137" s="545" cm="1">
        <f t="array" aca="1" ref="EZ137" ca="1">INDEX(i.ELMated,$AB137+1,1)</f>
        <v>0</v>
      </c>
      <c r="FA137" s="630" cm="1">
        <f t="array" aca="1" ref="FA137" ca="1">INDEX(i.ELMatedEst,$AA137+1,$T137)</f>
        <v>0</v>
      </c>
      <c r="FB137" s="535" t="str" cm="1">
        <f t="array" aca="1" ref="FB137" ca="1">INDEX(FB$13:FB136,$B137+1,1)</f>
        <v>-</v>
      </c>
      <c r="FC137" s="535" t="str" cm="1">
        <f t="array" aca="1" ref="FC137" ca="1">INDEX(FC$13:FC136,$B137+1,1)</f>
        <v>-</v>
      </c>
      <c r="FD137" s="664">
        <f t="shared" ca="1" si="512"/>
        <v>0</v>
      </c>
      <c r="FE137" s="666">
        <f t="shared" ca="1" si="513"/>
        <v>5.0000000000000001E-3</v>
      </c>
      <c r="FF137" s="191">
        <f t="shared" ca="1" si="613"/>
        <v>0.95</v>
      </c>
      <c r="FG137" s="667">
        <f t="shared" ca="1" si="514"/>
        <v>0.12</v>
      </c>
      <c r="FH137" s="667">
        <f ca="1">INDEX(CHOOSE($N137,DataAutumn!i.EL_PropnSold,DataWinter!i.EL_PropnSold,DataSpring!i.EL_PropnSold),$AI137,$T137)*INDEX(i.ELMatedEst,$AB137+1,$T137)*i.dAdultRR_ELPropSold
+INDEX(i.dryman,($AJ137-1)*4+$AI137,FH$7)</f>
        <v>0</v>
      </c>
      <c r="FI137" s="667">
        <f ca="1">INDEX(CHOOSE($N137,DataAutumn!i.EL_PropnSold,DataWinter!i.EL_PropnSold,DataSpring!i.EL_PropnSold),$AI137,$T137)*INDEX(i.ELMatedEst,$AB137+1,$T137)*i.dAdultRR_ELPropSold
+INDEX(i.dryman,($AJ137-1)*4+$AI137,FI$7)</f>
        <v>3.125E-2</v>
      </c>
      <c r="FJ137" s="667">
        <f ca="1">INDEX(CHOOSE($N137,DataAutumn!i.EL_PropnSold,DataWinter!i.EL_PropnSold,DataSpring!i.EL_PropnSold),$AI137,$T137)*INDEX(i.ELMatedEst,$AB137+1,$T137)*i.dAdultRR_ELPropSold
+INDEX(i.dryman,($AJ137-1)*4+$AI137,FJ$7)</f>
        <v>3.125E-2</v>
      </c>
      <c r="FK137" s="667">
        <f ca="1">INDEX(CHOOSE($N137,DataAutumn!i.EL_PropnSold,DataWinter!i.EL_PropnSold,DataSpring!i.EL_PropnSold),$AI137,$T137)*INDEX(i.ELMatedEst,$AB137+1,$T137)*i.dAdultRR_ELPropSold
+INDEX(i.dryman,($AJ137-1)*4+$AI137,FK$7)</f>
        <v>3.125E-2</v>
      </c>
      <c r="FL137" s="668">
        <f ca="1">INDEX(CHOOSE($N137,DataAutumn!i.EL_PropnSold,DataWinter!i.EL_PropnSold,DataSpring!i.EL_PropnSold),$AI137,$T137)*INDEX(i.ELMatedEst,$AB137+1,$T137)*i.dAdultLSurv_ELPropSold</f>
        <v>0</v>
      </c>
      <c r="FM137" s="666" t="b">
        <f t="shared" ca="1" si="515"/>
        <v>0</v>
      </c>
      <c r="FN137" s="666" t="b">
        <f t="shared" ca="1" si="515"/>
        <v>0</v>
      </c>
      <c r="FO137" s="716" t="b">
        <f t="shared" ca="1" si="516"/>
        <v>1</v>
      </c>
      <c r="FP137" s="666" t="b">
        <f t="shared" ca="1" si="515"/>
        <v>0</v>
      </c>
      <c r="FQ137" s="668">
        <f t="shared" ca="1" si="517"/>
        <v>1</v>
      </c>
      <c r="FR137" s="669">
        <f t="shared" ca="1" si="518"/>
        <v>0</v>
      </c>
      <c r="FS137" s="670" t="b">
        <f t="shared" ca="1" si="519"/>
        <v>0</v>
      </c>
      <c r="FT137" s="665" t="b">
        <f t="shared" ca="1" si="520"/>
        <v>0</v>
      </c>
      <c r="FU137" s="411" t="b">
        <f t="shared" ca="1" si="520"/>
        <v>0</v>
      </c>
      <c r="FV137" s="411" t="b">
        <f t="shared" ca="1" si="520"/>
        <v>1</v>
      </c>
      <c r="FW137" s="87">
        <f t="shared" ca="1" si="521"/>
        <v>2</v>
      </c>
      <c r="FX137" s="87">
        <f t="shared" ca="1" si="521"/>
        <v>2</v>
      </c>
      <c r="FY137" s="411">
        <f t="shared" ca="1" si="522"/>
        <v>1</v>
      </c>
      <c r="FZ137" s="411">
        <f t="shared" ca="1" si="523"/>
        <v>1</v>
      </c>
      <c r="GA137" s="411">
        <f t="shared" ca="1" si="523"/>
        <v>1</v>
      </c>
      <c r="GB137" s="411">
        <f t="shared" ca="1" si="524"/>
        <v>1</v>
      </c>
      <c r="GC137" s="411">
        <f t="shared" ca="1" si="629"/>
        <v>0.35</v>
      </c>
      <c r="GD137" s="411" t="b">
        <f t="shared" ca="1" si="629"/>
        <v>1</v>
      </c>
      <c r="GE137" s="411" t="b">
        <f t="shared" ca="1" si="629"/>
        <v>0</v>
      </c>
      <c r="GF137" s="411" t="b">
        <f t="shared" ca="1" si="629"/>
        <v>0</v>
      </c>
      <c r="GG137" s="411" t="b">
        <f t="shared" ca="1" si="629"/>
        <v>0</v>
      </c>
      <c r="GH137" s="87">
        <f t="shared" ca="1" si="526"/>
        <v>1</v>
      </c>
      <c r="GI137" s="87">
        <f t="shared" ca="1" si="526"/>
        <v>1</v>
      </c>
      <c r="GJ137" s="87">
        <f t="shared" ca="1" si="526"/>
        <v>1</v>
      </c>
      <c r="GK137" s="87">
        <f t="shared" ca="1" si="526"/>
        <v>1</v>
      </c>
      <c r="GL137" s="87">
        <f t="shared" ca="1" si="526"/>
        <v>1</v>
      </c>
      <c r="GM137" s="87">
        <f t="shared" ca="1" si="526"/>
        <v>1</v>
      </c>
      <c r="GN137" s="87">
        <f t="shared" ca="1" si="526"/>
        <v>1</v>
      </c>
      <c r="GO137" s="87">
        <f t="shared" ca="1" si="526"/>
        <v>1</v>
      </c>
      <c r="GP137" s="535" cm="1">
        <f t="array" aca="1" ref="GP137" ca="1">INDEX(GP$13:GP136,$B137+1,1)</f>
        <v>0</v>
      </c>
      <c r="GQ137" s="535" cm="1">
        <f t="array" aca="1" ref="GQ137" ca="1">INDEX(GQ$13:GQ136,$B137+1,1)</f>
        <v>0</v>
      </c>
      <c r="GR137" s="535" cm="1">
        <f t="array" aca="1" ref="GR137" ca="1">INDEX(GR$13:GR136,$B137+1,1)</f>
        <v>0</v>
      </c>
      <c r="GS137" s="535" cm="1">
        <f t="array" aca="1" ref="GS137" ca="1">INDEX(GS$13:GS136,$B137+1,1)</f>
        <v>0</v>
      </c>
      <c r="GT137" s="411" cm="1">
        <f t="array" aca="1" ref="GT137" ca="1">INDEX(i.dse_type,1,$L137)</f>
        <v>0</v>
      </c>
      <c r="GU137" s="535" t="str" cm="1">
        <f t="array" aca="1" ref="GU137" ca="1">INDEX(GU$13:GU136,$B137+1,1)</f>
        <v>-</v>
      </c>
      <c r="GV137" s="535" t="str" cm="1">
        <f t="array" aca="1" ref="GV137" ca="1">INDEX(GV$13:GV136,$B137+1,1)</f>
        <v>-</v>
      </c>
      <c r="GW137" s="535" t="str" cm="1">
        <f t="array" aca="1" ref="GW137" ca="1">INDEX(GW$13:GW136,$B137+1,1)</f>
        <v>-</v>
      </c>
      <c r="GX137" s="18"/>
      <c r="GY137" s="535" t="str" cm="1">
        <f t="array" aca="1" ref="GY137" ca="1">INDEX(GY$13:GY136,$B137+1,1)</f>
        <v>-</v>
      </c>
      <c r="GZ137" s="535" t="str" cm="1">
        <f t="array" aca="1" ref="GZ137" ca="1">INDEX(GZ$13:GZ136,$B137+1,1)</f>
        <v>-</v>
      </c>
      <c r="HA137" s="535" t="str" cm="1">
        <f t="array" aca="1" ref="HA137" ca="1">INDEX(HA$13:HA136,$B137+1,1)</f>
        <v>-</v>
      </c>
      <c r="HB137" s="411" t="str">
        <f t="shared" si="527"/>
        <v>-</v>
      </c>
      <c r="HC137" s="535" t="str" cm="1">
        <f t="array" aca="1" ref="HC137" ca="1">INDEX(HC$13:HC136,$B137+1,1)</f>
        <v>-</v>
      </c>
      <c r="HD137" s="535" cm="1">
        <f t="array" aca="1" ref="HD137" ca="1">INDEX(HD$13:HD136,$B137+1,1)</f>
        <v>1</v>
      </c>
      <c r="HE137" s="535" cm="1">
        <f t="array" aca="1" ref="HE137" ca="1">INDEX(HE$13:HE136,$B137+1,1)</f>
        <v>1</v>
      </c>
      <c r="HF137" s="535" t="str" cm="1">
        <f t="array" aca="1" ref="HF137" ca="1">INDEX(HF$13:HF136,$B137+1,1)</f>
        <v>-</v>
      </c>
      <c r="HG137" s="535" t="str" cm="1">
        <f t="array" aca="1" ref="HG137" ca="1">INDEX(HG$13:HG136,$B137+1,1)</f>
        <v>-</v>
      </c>
      <c r="HH137" s="535" t="str" cm="1">
        <f t="array" aca="1" ref="HH137" ca="1">INDEX(HH$13:HH136,$B137+1,1)</f>
        <v>-</v>
      </c>
      <c r="HI137" s="535" t="str" cm="1">
        <f t="array" aca="1" ref="HI137" ca="1">INDEX(HI$13:HI136,$B137+1,1)</f>
        <v>-</v>
      </c>
      <c r="HJ137" s="535" t="str" cm="1">
        <f t="array" aca="1" ref="HJ137" ca="1">INDEX(HJ$13:HJ136,$B137+1,1)</f>
        <v>-</v>
      </c>
      <c r="HK137" s="535" t="str" cm="1">
        <f t="array" aca="1" ref="HK137" ca="1">INDEX(HK$13:HK136,$B137+1,1)</f>
        <v>-</v>
      </c>
      <c r="HL137" s="535" t="str" cm="1">
        <f t="array" aca="1" ref="HL137" ca="1">INDEX(HL$13:HL136,$B137+1,1)</f>
        <v>-</v>
      </c>
      <c r="HM137" s="535" t="str" cm="1">
        <f t="array" aca="1" ref="HM137" ca="1">INDEX(HM$13:HM136,$B137+1,1)</f>
        <v>-</v>
      </c>
      <c r="HN137" s="535" t="str" cm="1">
        <f t="array" aca="1" ref="HN137" ca="1">INDEX(HN$13:HN136,$B137+1,1)</f>
        <v>-</v>
      </c>
      <c r="HO137" s="535" t="str" cm="1">
        <f t="array" aca="1" ref="HO137" ca="1">INDEX(HO$13:HO136,$B137+1,1)</f>
        <v>-</v>
      </c>
      <c r="HP137" s="535" t="str" cm="1">
        <f t="array" aca="1" ref="HP137" ca="1">INDEX(HP$13:HP136,$B137+1,1)</f>
        <v>-</v>
      </c>
      <c r="HQ137" s="535" t="str" cm="1">
        <f t="array" aca="1" ref="HQ137" ca="1">INDEX(HQ$13:HQ136,$B137+1,1)</f>
        <v>-</v>
      </c>
      <c r="HR137" s="535" t="str" cm="1">
        <f t="array" aca="1" ref="HR137" ca="1">INDEX(HR$13:HR136,$B137+1,1)</f>
        <v>-</v>
      </c>
      <c r="HS137" s="535" t="str" cm="1">
        <f t="array" aca="1" ref="HS137" ca="1">INDEX(HS$13:HS136,$B137+1,1)</f>
        <v>-</v>
      </c>
      <c r="HT137" s="535" t="str" cm="1">
        <f t="array" aca="1" ref="HT137" ca="1">INDEX(HT$13:HT136,$B137+1,1)</f>
        <v>-</v>
      </c>
      <c r="HU137" s="535" t="str" cm="1">
        <f t="array" aca="1" ref="HU137" ca="1">INDEX(HU$13:HU136,$B137+1,1)</f>
        <v>-</v>
      </c>
      <c r="HV137" s="535" t="str" cm="1">
        <f t="array" aca="1" ref="HV137" ca="1">INDEX(HV$13:HV136,$B137+1,1)</f>
        <v>-</v>
      </c>
      <c r="HW137" s="535" t="str" cm="1">
        <f t="array" aca="1" ref="HW137" ca="1">INDEX(HW$13:HW136,$B137+1,1)</f>
        <v>-</v>
      </c>
      <c r="HX137" s="535" t="str" cm="1">
        <f t="array" aca="1" ref="HX137" ca="1">INDEX(HX$13:HX136,$B137+1,1)</f>
        <v>-</v>
      </c>
      <c r="HY137" s="535" t="str" cm="1">
        <f t="array" aca="1" ref="HY137" ca="1">INDEX(HY$13:HY136,$B137+1,1)</f>
        <v>-</v>
      </c>
      <c r="HZ137" s="535" t="str" cm="1">
        <f t="array" aca="1" ref="HZ137" ca="1">INDEX(HZ$13:HZ136,$B137+1,1)</f>
        <v>-</v>
      </c>
      <c r="IA137" s="411">
        <f t="shared" si="528"/>
        <v>0</v>
      </c>
      <c r="IB137" s="535" t="str" cm="1">
        <f t="array" aca="1" ref="IB137" ca="1">INDEX(IB$13:IB136,$B137+1,1)</f>
        <v>-</v>
      </c>
      <c r="IC137" s="535" cm="1">
        <f t="array" aca="1" ref="IC137" ca="1">INDEX(IC$13:IC136,$B137+1,1)</f>
        <v>1</v>
      </c>
      <c r="ID137" s="535" cm="1">
        <f t="array" aca="1" ref="ID137" ca="1">INDEX(ID$13:ID136,$B137+1,1)</f>
        <v>0</v>
      </c>
      <c r="IE137" s="411">
        <f t="shared" si="529"/>
        <v>0</v>
      </c>
      <c r="IF137" s="535" cm="1">
        <f t="array" aca="1" ref="IF137" ca="1">INDEX(IF$13:IF136,$B137+1,1)</f>
        <v>0</v>
      </c>
      <c r="IG137" s="411">
        <f t="shared" si="630"/>
        <v>0</v>
      </c>
      <c r="IH137" s="411">
        <f t="shared" si="630"/>
        <v>0</v>
      </c>
      <c r="II137" s="411">
        <f t="shared" si="630"/>
        <v>0</v>
      </c>
      <c r="IJ137" s="411">
        <f t="shared" si="630"/>
        <v>0</v>
      </c>
      <c r="IK137" s="411">
        <f t="shared" si="630"/>
        <v>1</v>
      </c>
      <c r="IL137" s="411">
        <f t="shared" si="630"/>
        <v>0</v>
      </c>
      <c r="IM137" s="535" cm="1">
        <f t="array" aca="1" ref="IM137" ca="1">INDEX(IM$13:IM136,$B137+1,1)</f>
        <v>0</v>
      </c>
      <c r="IN137" s="535" cm="1">
        <f t="array" aca="1" ref="IN137" ca="1">INDEX(IN$13:IN136,$B137+1,1)</f>
        <v>0</v>
      </c>
      <c r="IO137" s="535" cm="1">
        <f t="array" aca="1" ref="IO137" ca="1">INDEX(IO$13:IO136,$B137+1,1)</f>
        <v>0</v>
      </c>
      <c r="IP137" s="535" cm="1">
        <f t="array" aca="1" ref="IP137" ca="1">INDEX(IP$13:IP136,$B137+1,1)</f>
        <v>0</v>
      </c>
      <c r="IQ137" s="18"/>
      <c r="IR137" s="535" t="str" cm="1">
        <f t="array" aca="1" ref="IR137" ca="1">INDEX(IR$13:IR136,$B137+1,1)</f>
        <v>-</v>
      </c>
      <c r="IS137" s="535" t="str" cm="1">
        <f t="array" aca="1" ref="IS137" ca="1">INDEX(IS$13:IS136,$B137+1,1)</f>
        <v>-</v>
      </c>
      <c r="IT137" s="535" t="str" cm="1">
        <f t="array" aca="1" ref="IT137" ca="1">INDEX(IT$13:IT136,$B137+1,1)</f>
        <v>-</v>
      </c>
      <c r="IU137" s="535" t="str" cm="1">
        <f t="array" aca="1" ref="IU137" ca="1">INDEX(IU$13:IU136,$B137+1,1)</f>
        <v>-</v>
      </c>
      <c r="IV137" s="535" t="str" cm="1">
        <f t="array" aca="1" ref="IV137" ca="1">INDEX(IV$13:IV136,$B137+1,1)</f>
        <v>-</v>
      </c>
      <c r="IW137" s="535" t="str" cm="1">
        <f t="array" aca="1" ref="IW137" ca="1">INDEX(IW$13:IW136,$B137+1,1)</f>
        <v>-</v>
      </c>
      <c r="IX137" s="535" t="str" cm="1">
        <f t="array" aca="1" ref="IX137" ca="1">INDEX(IX$13:IX136,$B137+1,1)</f>
        <v>-</v>
      </c>
      <c r="IY137" s="535" t="str" cm="1">
        <f t="array" aca="1" ref="IY137" ca="1">INDEX(IY$13:IY136,$B137+1,1)</f>
        <v>-</v>
      </c>
      <c r="IZ137" s="535" t="str" cm="1">
        <f t="array" aca="1" ref="IZ137" ca="1">INDEX(IZ$13:IZ136,$B137+1,1)</f>
        <v>-</v>
      </c>
      <c r="JA137" s="535" t="str" cm="1">
        <f t="array" aca="1" ref="JA137" ca="1">INDEX(JA$13:JA136,$B137+1,1)</f>
        <v>-</v>
      </c>
      <c r="JB137" s="535" t="str" cm="1">
        <f t="array" aca="1" ref="JB137" ca="1">INDEX(JB$13:JB136,$B137+1,1)</f>
        <v>-</v>
      </c>
      <c r="JC137" s="535" t="str" cm="1">
        <f t="array" aca="1" ref="JC137" ca="1">INDEX(JC$13:JC136,$B137+1,1)</f>
        <v>-</v>
      </c>
      <c r="JD137" s="535" t="str" cm="1">
        <f t="array" aca="1" ref="JD137" ca="1">INDEX(JD$13:JD136,$B137+1,1)</f>
        <v>-</v>
      </c>
      <c r="JE137" s="535" t="str" cm="1">
        <f t="array" aca="1" ref="JE137" ca="1">INDEX(JE$13:JE136,$B137+1,1)</f>
        <v>-</v>
      </c>
      <c r="JF137" s="535" t="str" cm="1">
        <f t="array" aca="1" ref="JF137" ca="1">INDEX(JF$13:JF136,$B137+1,1)</f>
        <v>-</v>
      </c>
      <c r="JG137" s="535" t="str" cm="1">
        <f t="array" aca="1" ref="JG137" ca="1">INDEX(JG$13:JG136,$B137+1,1)</f>
        <v>-</v>
      </c>
      <c r="JH137" s="535" cm="1">
        <f t="array" aca="1" ref="JH137" ca="1">INDEX(JH$13:JH136,$B137+1,1)</f>
        <v>0</v>
      </c>
      <c r="JI137" s="535" cm="1">
        <f t="array" aca="1" ref="JI137" ca="1">INDEX(JI$13:JI136,$B137+1,1)</f>
        <v>0</v>
      </c>
      <c r="JJ137" s="545" cm="1">
        <f t="array" aca="1" ref="JJ137" ca="1">IF(AND($N137=JJ$10,$AS137&lt;&gt;0),INDEX(i.LTWFeedLevels,$AS137,12),0)</f>
        <v>0</v>
      </c>
      <c r="JK137" s="630" cm="1">
        <f t="array" aca="1" ref="JK137" ca="1">IF(AND($N137=JK$10,$AT137&lt;&gt;0),INDEX(i.LTWFeedLevels,$AT137,12),0)</f>
        <v>0</v>
      </c>
      <c r="JL137" s="457">
        <f t="shared" ca="1" si="614"/>
        <v>0</v>
      </c>
      <c r="JM137" s="457">
        <f t="shared" ca="1" si="531"/>
        <v>0</v>
      </c>
      <c r="JN137" s="457">
        <f t="shared" ca="1" si="532"/>
        <v>0</v>
      </c>
      <c r="JO137" s="545" cm="1">
        <f t="array" aca="1" ref="JO137" ca="1">IF(AND($N137=JO$10,$AS137&lt;&gt;0),INDEX(i.LTWFeedLevels,$AS137,12),0)</f>
        <v>0</v>
      </c>
      <c r="JP137" s="630" cm="1">
        <f t="array" aca="1" ref="JP137" ca="1">IF(AND($N137=JP$10,$AT137&lt;&gt;0),INDEX(i.LTWFeedLevels,$AT137,12),0)</f>
        <v>0</v>
      </c>
      <c r="JQ137" s="457">
        <f t="shared" ca="1" si="533"/>
        <v>0</v>
      </c>
      <c r="JR137" s="457">
        <f t="shared" ca="1" si="534"/>
        <v>0</v>
      </c>
      <c r="JS137" s="457">
        <f t="shared" ca="1" si="535"/>
        <v>0</v>
      </c>
      <c r="JT137" s="545" cm="1">
        <f t="array" aca="1" ref="JT137" ca="1">IF(AND($N137=JT$10,$AS137&lt;&gt;0),INDEX(i.LTWFeedLevels,$AS137,12),0)</f>
        <v>0</v>
      </c>
      <c r="JU137" s="630" cm="1">
        <f t="array" aca="1" ref="JU137" ca="1">IF(AND($N137=JU$10,$AT137&lt;&gt;0),INDEX(i.LTWFeedLevels,$AT137,12),0)</f>
        <v>0</v>
      </c>
      <c r="JV137" s="457">
        <f t="shared" ca="1" si="536"/>
        <v>0</v>
      </c>
      <c r="JW137" s="457">
        <f t="shared" ca="1" si="537"/>
        <v>0</v>
      </c>
      <c r="JX137" s="457">
        <f t="shared" ca="1" si="538"/>
        <v>0</v>
      </c>
      <c r="JY137" s="189">
        <f t="shared" ca="1" si="631"/>
        <v>0</v>
      </c>
      <c r="JZ137" s="189">
        <f t="shared" ca="1" si="631"/>
        <v>0</v>
      </c>
      <c r="KA137" s="189">
        <f t="shared" ca="1" si="631"/>
        <v>0</v>
      </c>
      <c r="KB137" s="189">
        <f t="shared" ca="1" si="631"/>
        <v>0</v>
      </c>
      <c r="KC137" s="189">
        <f t="shared" ca="1" si="631"/>
        <v>0</v>
      </c>
      <c r="KD137" s="189">
        <f t="shared" ca="1" si="631"/>
        <v>0</v>
      </c>
      <c r="KE137" s="189">
        <f t="shared" ca="1" si="631"/>
        <v>0</v>
      </c>
      <c r="KF137" s="189">
        <f t="shared" ca="1" si="631"/>
        <v>0</v>
      </c>
      <c r="KG137" s="189">
        <f t="shared" ca="1" si="631"/>
        <v>0</v>
      </c>
      <c r="KH137" s="189">
        <f t="shared" ca="1" si="631"/>
        <v>0</v>
      </c>
      <c r="KI137" s="189">
        <f t="shared" ca="1" si="632"/>
        <v>0</v>
      </c>
      <c r="KJ137" s="189">
        <f t="shared" ca="1" si="632"/>
        <v>0</v>
      </c>
      <c r="KK137" s="189">
        <f t="shared" ca="1" si="632"/>
        <v>0</v>
      </c>
      <c r="KL137" s="189">
        <f t="shared" ca="1" si="632"/>
        <v>0</v>
      </c>
      <c r="KM137" s="189">
        <f t="shared" ca="1" si="632"/>
        <v>0</v>
      </c>
      <c r="KN137" s="189">
        <f t="shared" ca="1" si="632"/>
        <v>0</v>
      </c>
      <c r="KO137" s="189">
        <f t="shared" ca="1" si="632"/>
        <v>0</v>
      </c>
      <c r="KP137" s="189">
        <f t="shared" ca="1" si="632"/>
        <v>0</v>
      </c>
      <c r="KQ137" s="189">
        <f t="shared" ca="1" si="632"/>
        <v>0</v>
      </c>
      <c r="KR137" s="189">
        <f t="shared" ca="1" si="632"/>
        <v>0</v>
      </c>
      <c r="KS137" s="189">
        <f t="shared" ca="1" si="633"/>
        <v>0</v>
      </c>
      <c r="KT137" s="189">
        <f t="shared" ca="1" si="633"/>
        <v>0</v>
      </c>
      <c r="KU137" s="189">
        <f t="shared" ca="1" si="633"/>
        <v>0</v>
      </c>
      <c r="KV137" s="189">
        <f t="shared" ca="1" si="633"/>
        <v>0</v>
      </c>
      <c r="KW137" s="189">
        <f t="shared" ca="1" si="633"/>
        <v>0</v>
      </c>
      <c r="KX137" s="189">
        <f t="shared" ca="1" si="633"/>
        <v>0</v>
      </c>
      <c r="KY137" s="189">
        <f t="shared" ca="1" si="633"/>
        <v>0</v>
      </c>
      <c r="KZ137" s="189">
        <f t="shared" ca="1" si="633"/>
        <v>0</v>
      </c>
      <c r="LA137" s="189">
        <f t="shared" ca="1" si="633"/>
        <v>0</v>
      </c>
      <c r="LB137" s="189">
        <f t="shared" ca="1" si="633"/>
        <v>0</v>
      </c>
      <c r="LC137" s="189">
        <f t="shared" ca="1" si="634"/>
        <v>0</v>
      </c>
      <c r="LD137" s="189">
        <f t="shared" ca="1" si="634"/>
        <v>0</v>
      </c>
      <c r="LE137" s="189">
        <f t="shared" ca="1" si="634"/>
        <v>0</v>
      </c>
      <c r="LF137" s="189">
        <f t="shared" ca="1" si="634"/>
        <v>0</v>
      </c>
      <c r="LG137" s="189">
        <f t="shared" ca="1" si="634"/>
        <v>0</v>
      </c>
      <c r="LH137" s="189">
        <f t="shared" ca="1" si="634"/>
        <v>0</v>
      </c>
      <c r="LI137" s="189">
        <f t="shared" ca="1" si="634"/>
        <v>0</v>
      </c>
      <c r="LJ137" s="189">
        <f t="shared" ca="1" si="634"/>
        <v>0</v>
      </c>
      <c r="LK137" s="189">
        <f t="shared" ca="1" si="634"/>
        <v>0</v>
      </c>
      <c r="LL137" s="189">
        <f t="shared" ca="1" si="634"/>
        <v>0</v>
      </c>
      <c r="LM137" s="189">
        <f t="shared" ca="1" si="635"/>
        <v>0</v>
      </c>
      <c r="LN137" s="189">
        <f t="shared" ca="1" si="635"/>
        <v>0</v>
      </c>
      <c r="LO137" s="189">
        <f t="shared" ca="1" si="635"/>
        <v>0</v>
      </c>
      <c r="LP137" s="189">
        <f t="shared" ca="1" si="635"/>
        <v>0</v>
      </c>
      <c r="LQ137" s="189">
        <f t="shared" ca="1" si="635"/>
        <v>0</v>
      </c>
      <c r="LR137" s="189">
        <f t="shared" ca="1" si="635"/>
        <v>0</v>
      </c>
      <c r="LS137" s="189">
        <f t="shared" ca="1" si="635"/>
        <v>0</v>
      </c>
      <c r="LT137" s="189">
        <f t="shared" ca="1" si="635"/>
        <v>0</v>
      </c>
      <c r="LU137" s="189">
        <f t="shared" ca="1" si="635"/>
        <v>0</v>
      </c>
      <c r="LV137" s="189">
        <f t="shared" ca="1" si="635"/>
        <v>0</v>
      </c>
      <c r="LW137" s="189">
        <f t="shared" ca="1" si="636"/>
        <v>0</v>
      </c>
      <c r="LX137" s="189">
        <f t="shared" ca="1" si="636"/>
        <v>0</v>
      </c>
      <c r="LY137" s="189">
        <f t="shared" ca="1" si="636"/>
        <v>0</v>
      </c>
      <c r="LZ137" s="189">
        <f t="shared" ca="1" si="636"/>
        <v>0</v>
      </c>
      <c r="MA137" s="189">
        <f t="shared" ca="1" si="636"/>
        <v>0</v>
      </c>
      <c r="MB137" s="189">
        <f t="shared" ca="1" si="636"/>
        <v>0</v>
      </c>
      <c r="MC137" s="189">
        <f t="shared" ca="1" si="636"/>
        <v>0</v>
      </c>
      <c r="MD137" s="189">
        <f t="shared" ca="1" si="636"/>
        <v>0</v>
      </c>
      <c r="ME137" s="189">
        <f t="shared" ca="1" si="636"/>
        <v>0</v>
      </c>
      <c r="MF137" s="189">
        <f t="shared" ca="1" si="636"/>
        <v>0</v>
      </c>
      <c r="MG137" s="189">
        <f t="shared" ca="1" si="637"/>
        <v>0</v>
      </c>
      <c r="MH137" s="189">
        <f t="shared" ca="1" si="637"/>
        <v>0</v>
      </c>
      <c r="MI137" s="189">
        <f t="shared" ca="1" si="637"/>
        <v>0</v>
      </c>
      <c r="MJ137" s="189">
        <f t="shared" ca="1" si="637"/>
        <v>0</v>
      </c>
      <c r="MK137" s="189">
        <f t="shared" ca="1" si="637"/>
        <v>0</v>
      </c>
      <c r="ML137" s="189">
        <f t="shared" ca="1" si="637"/>
        <v>0</v>
      </c>
      <c r="MM137" s="189">
        <f t="shared" ca="1" si="637"/>
        <v>0</v>
      </c>
      <c r="MN137" s="189">
        <f t="shared" ca="1" si="637"/>
        <v>0</v>
      </c>
      <c r="MO137" s="189">
        <f t="shared" ca="1" si="637"/>
        <v>0</v>
      </c>
      <c r="MP137" s="189">
        <f t="shared" ca="1" si="637"/>
        <v>0</v>
      </c>
      <c r="MQ137" s="189">
        <f t="shared" ca="1" si="637"/>
        <v>0</v>
      </c>
      <c r="MR137" s="189">
        <f t="shared" ca="1" si="637"/>
        <v>0</v>
      </c>
      <c r="MS137" s="557">
        <f t="shared" ca="1" si="638"/>
        <v>0</v>
      </c>
      <c r="MT137" s="557">
        <f t="shared" ca="1" si="638"/>
        <v>0</v>
      </c>
      <c r="MU137" s="557">
        <f t="shared" ca="1" si="638"/>
        <v>0</v>
      </c>
      <c r="MV137" s="557">
        <f t="shared" ca="1" si="638"/>
        <v>0</v>
      </c>
      <c r="MW137" s="557">
        <f t="shared" ca="1" si="638"/>
        <v>0</v>
      </c>
      <c r="MX137" s="557">
        <f t="shared" ca="1" si="638"/>
        <v>0</v>
      </c>
      <c r="MY137" s="557">
        <f t="shared" ca="1" si="638"/>
        <v>0</v>
      </c>
      <c r="MZ137" s="557">
        <f t="shared" ca="1" si="638"/>
        <v>0</v>
      </c>
      <c r="NA137" s="557">
        <f t="shared" ca="1" si="638"/>
        <v>0</v>
      </c>
      <c r="NB137" s="557">
        <f t="shared" ca="1" si="638"/>
        <v>0</v>
      </c>
      <c r="NC137" s="557">
        <f t="shared" ca="1" si="639"/>
        <v>0</v>
      </c>
      <c r="ND137" s="557">
        <f t="shared" ca="1" si="639"/>
        <v>0</v>
      </c>
      <c r="NE137" s="557">
        <f t="shared" ca="1" si="639"/>
        <v>0</v>
      </c>
      <c r="NF137" s="557">
        <f t="shared" ca="1" si="639"/>
        <v>0</v>
      </c>
      <c r="NG137" s="557">
        <f t="shared" ca="1" si="639"/>
        <v>0</v>
      </c>
      <c r="NH137" s="557">
        <f t="shared" ca="1" si="639"/>
        <v>0</v>
      </c>
      <c r="NI137" s="557">
        <f t="shared" ca="1" si="639"/>
        <v>0</v>
      </c>
      <c r="NJ137" s="557">
        <f t="shared" ca="1" si="639"/>
        <v>0</v>
      </c>
      <c r="NK137" s="557">
        <f t="shared" ca="1" si="639"/>
        <v>0</v>
      </c>
      <c r="NL137" s="557">
        <f t="shared" ca="1" si="639"/>
        <v>0</v>
      </c>
      <c r="NM137" s="557">
        <f t="shared" ca="1" si="640"/>
        <v>0</v>
      </c>
      <c r="NN137" s="557">
        <f t="shared" ca="1" si="640"/>
        <v>0</v>
      </c>
      <c r="NO137" s="557">
        <f t="shared" ca="1" si="640"/>
        <v>0</v>
      </c>
      <c r="NP137" s="557">
        <f t="shared" ca="1" si="640"/>
        <v>0</v>
      </c>
      <c r="NQ137" s="557">
        <f t="shared" ca="1" si="640"/>
        <v>0</v>
      </c>
      <c r="NR137" s="557">
        <f t="shared" ca="1" si="640"/>
        <v>0</v>
      </c>
      <c r="NS137" s="557">
        <f t="shared" ca="1" si="640"/>
        <v>0</v>
      </c>
      <c r="NT137" s="557">
        <f t="shared" ca="1" si="640"/>
        <v>0</v>
      </c>
      <c r="NU137" s="557">
        <f t="shared" ca="1" si="640"/>
        <v>0</v>
      </c>
      <c r="NV137" s="557">
        <f t="shared" ca="1" si="640"/>
        <v>0</v>
      </c>
      <c r="NW137" s="557">
        <f t="shared" ca="1" si="641"/>
        <v>0</v>
      </c>
      <c r="NX137" s="557">
        <f t="shared" ca="1" si="641"/>
        <v>0</v>
      </c>
      <c r="NY137" s="557">
        <f t="shared" ca="1" si="641"/>
        <v>0</v>
      </c>
      <c r="NZ137" s="557">
        <f t="shared" ca="1" si="641"/>
        <v>0</v>
      </c>
      <c r="OA137" s="557">
        <f t="shared" ca="1" si="641"/>
        <v>0</v>
      </c>
      <c r="OB137" s="557">
        <f t="shared" ca="1" si="641"/>
        <v>0</v>
      </c>
      <c r="OC137" s="557">
        <f t="shared" ca="1" si="641"/>
        <v>0</v>
      </c>
      <c r="OD137" s="557">
        <f t="shared" ca="1" si="641"/>
        <v>0</v>
      </c>
      <c r="OE137" s="557">
        <f t="shared" ca="1" si="641"/>
        <v>0</v>
      </c>
      <c r="OF137" s="557">
        <f t="shared" ca="1" si="641"/>
        <v>0</v>
      </c>
      <c r="OG137" s="557">
        <f t="shared" ca="1" si="642"/>
        <v>0</v>
      </c>
      <c r="OH137" s="557">
        <f t="shared" ca="1" si="642"/>
        <v>0</v>
      </c>
      <c r="OI137" s="557">
        <f t="shared" ca="1" si="642"/>
        <v>0</v>
      </c>
      <c r="OJ137" s="557">
        <f t="shared" ca="1" si="642"/>
        <v>0</v>
      </c>
      <c r="OK137" s="557">
        <f t="shared" ca="1" si="642"/>
        <v>0</v>
      </c>
      <c r="OL137" s="557">
        <f t="shared" ca="1" si="642"/>
        <v>0</v>
      </c>
      <c r="OM137" s="557">
        <f t="shared" ca="1" si="642"/>
        <v>0</v>
      </c>
      <c r="ON137" s="557">
        <f t="shared" ca="1" si="642"/>
        <v>0</v>
      </c>
      <c r="OO137" s="557">
        <f t="shared" ca="1" si="642"/>
        <v>0</v>
      </c>
      <c r="OP137" s="557">
        <f t="shared" ca="1" si="642"/>
        <v>0</v>
      </c>
      <c r="OQ137" s="557">
        <f t="shared" ca="1" si="643"/>
        <v>0</v>
      </c>
      <c r="OR137" s="557">
        <f t="shared" ca="1" si="643"/>
        <v>0</v>
      </c>
      <c r="OS137" s="557">
        <f t="shared" ca="1" si="643"/>
        <v>0</v>
      </c>
      <c r="OT137" s="557">
        <f t="shared" ca="1" si="643"/>
        <v>0</v>
      </c>
      <c r="OU137" s="557">
        <f t="shared" ca="1" si="643"/>
        <v>0</v>
      </c>
      <c r="OV137" s="557">
        <f t="shared" ca="1" si="643"/>
        <v>0</v>
      </c>
      <c r="OW137" s="557">
        <f t="shared" ca="1" si="643"/>
        <v>0</v>
      </c>
      <c r="OX137" s="557">
        <f t="shared" ca="1" si="643"/>
        <v>0</v>
      </c>
      <c r="OY137" s="557">
        <f t="shared" ca="1" si="643"/>
        <v>0</v>
      </c>
      <c r="OZ137" s="557">
        <f t="shared" ca="1" si="643"/>
        <v>0</v>
      </c>
      <c r="PA137" s="557">
        <f t="shared" ca="1" si="644"/>
        <v>0</v>
      </c>
      <c r="PB137" s="557">
        <f t="shared" ca="1" si="644"/>
        <v>0</v>
      </c>
      <c r="PC137" s="557">
        <f t="shared" ca="1" si="644"/>
        <v>0</v>
      </c>
      <c r="PD137" s="557">
        <f t="shared" ca="1" si="644"/>
        <v>0</v>
      </c>
      <c r="PE137" s="557">
        <f t="shared" ca="1" si="644"/>
        <v>0</v>
      </c>
      <c r="PF137" s="557">
        <f t="shared" ca="1" si="644"/>
        <v>0</v>
      </c>
      <c r="PG137" s="557">
        <f t="shared" ca="1" si="644"/>
        <v>0</v>
      </c>
      <c r="PH137" s="557">
        <f t="shared" ca="1" si="644"/>
        <v>0</v>
      </c>
      <c r="PI137" s="557">
        <f t="shared" ca="1" si="644"/>
        <v>0</v>
      </c>
      <c r="PJ137" s="557">
        <f t="shared" ca="1" si="644"/>
        <v>0</v>
      </c>
      <c r="PK137" s="557">
        <f t="shared" ca="1" si="645"/>
        <v>0</v>
      </c>
      <c r="PL137" s="557">
        <f t="shared" ca="1" si="645"/>
        <v>0</v>
      </c>
      <c r="PM137" s="557">
        <f t="shared" ca="1" si="645"/>
        <v>0</v>
      </c>
      <c r="PN137" s="557">
        <f t="shared" ca="1" si="645"/>
        <v>0</v>
      </c>
      <c r="PO137" s="557">
        <f t="shared" ca="1" si="645"/>
        <v>0</v>
      </c>
      <c r="PP137" s="557">
        <f t="shared" ca="1" si="645"/>
        <v>0</v>
      </c>
      <c r="PQ137" s="557">
        <f t="shared" ca="1" si="645"/>
        <v>0</v>
      </c>
      <c r="PR137" s="557">
        <f t="shared" ca="1" si="645"/>
        <v>0</v>
      </c>
      <c r="PS137" s="557">
        <f t="shared" ca="1" si="645"/>
        <v>0</v>
      </c>
      <c r="PT137" s="557">
        <f t="shared" ca="1" si="645"/>
        <v>0</v>
      </c>
      <c r="PU137" s="557">
        <f t="shared" ca="1" si="646"/>
        <v>0</v>
      </c>
      <c r="PV137" s="557">
        <f t="shared" ca="1" si="646"/>
        <v>0</v>
      </c>
      <c r="PW137" s="557">
        <f t="shared" ca="1" si="646"/>
        <v>0</v>
      </c>
      <c r="PX137" s="557">
        <f t="shared" ca="1" si="646"/>
        <v>0</v>
      </c>
      <c r="PY137" s="557">
        <f t="shared" ca="1" si="646"/>
        <v>0</v>
      </c>
      <c r="PZ137" s="557">
        <f t="shared" ca="1" si="646"/>
        <v>0</v>
      </c>
      <c r="QA137" s="557">
        <f t="shared" ca="1" si="646"/>
        <v>0</v>
      </c>
      <c r="QB137" s="557">
        <f t="shared" ca="1" si="646"/>
        <v>0</v>
      </c>
      <c r="QC137" s="557">
        <f t="shared" ca="1" si="646"/>
        <v>0</v>
      </c>
      <c r="QD137" s="557">
        <f t="shared" ca="1" si="646"/>
        <v>0</v>
      </c>
      <c r="QE137" s="557">
        <f t="shared" ca="1" si="647"/>
        <v>0</v>
      </c>
      <c r="QF137" s="557">
        <f t="shared" ca="1" si="647"/>
        <v>0</v>
      </c>
      <c r="QG137" s="557">
        <f t="shared" ca="1" si="647"/>
        <v>0</v>
      </c>
      <c r="QH137" s="557">
        <f t="shared" ca="1" si="647"/>
        <v>0</v>
      </c>
      <c r="QI137" s="557">
        <f t="shared" ca="1" si="647"/>
        <v>0</v>
      </c>
      <c r="QJ137" s="557">
        <f t="shared" ca="1" si="647"/>
        <v>0</v>
      </c>
      <c r="QK137" s="557">
        <f t="shared" ca="1" si="647"/>
        <v>0</v>
      </c>
      <c r="QL137" s="557">
        <f t="shared" ca="1" si="647"/>
        <v>0</v>
      </c>
      <c r="QM137" s="557">
        <f t="shared" ca="1" si="647"/>
        <v>0</v>
      </c>
      <c r="QN137" s="557">
        <f t="shared" ca="1" si="647"/>
        <v>0</v>
      </c>
      <c r="QO137" s="557">
        <f t="shared" ca="1" si="648"/>
        <v>0</v>
      </c>
      <c r="QP137" s="557">
        <f t="shared" ca="1" si="648"/>
        <v>0</v>
      </c>
      <c r="QQ137" s="557">
        <f t="shared" ca="1" si="648"/>
        <v>0</v>
      </c>
      <c r="QR137" s="557">
        <f t="shared" ca="1" si="648"/>
        <v>0</v>
      </c>
      <c r="QS137" s="557">
        <f t="shared" ca="1" si="648"/>
        <v>0</v>
      </c>
      <c r="QT137" s="557">
        <f t="shared" ca="1" si="648"/>
        <v>0</v>
      </c>
      <c r="QU137" s="557">
        <f t="shared" ca="1" si="648"/>
        <v>0</v>
      </c>
      <c r="QV137" s="557">
        <f t="shared" ca="1" si="648"/>
        <v>0</v>
      </c>
      <c r="QW137" s="557">
        <f t="shared" ca="1" si="648"/>
        <v>0</v>
      </c>
      <c r="QX137" s="557">
        <f t="shared" ca="1" si="648"/>
        <v>0</v>
      </c>
      <c r="QY137" s="557">
        <f t="shared" ca="1" si="649"/>
        <v>0</v>
      </c>
      <c r="QZ137" s="557">
        <f t="shared" ca="1" si="649"/>
        <v>0</v>
      </c>
      <c r="RA137" s="557">
        <f t="shared" ca="1" si="649"/>
        <v>0</v>
      </c>
      <c r="RB137" s="557">
        <f t="shared" ca="1" si="649"/>
        <v>0</v>
      </c>
      <c r="RC137" s="557">
        <f t="shared" ca="1" si="649"/>
        <v>0</v>
      </c>
      <c r="RD137" s="557">
        <f t="shared" ca="1" si="649"/>
        <v>0</v>
      </c>
      <c r="RE137" s="557">
        <f t="shared" ca="1" si="649"/>
        <v>0</v>
      </c>
      <c r="RF137" s="557">
        <f t="shared" ca="1" si="649"/>
        <v>0</v>
      </c>
      <c r="RG137" s="557">
        <f t="shared" ca="1" si="649"/>
        <v>0</v>
      </c>
      <c r="RH137" s="557">
        <f t="shared" ca="1" si="649"/>
        <v>0</v>
      </c>
      <c r="RI137" s="557">
        <f t="shared" ca="1" si="650"/>
        <v>0</v>
      </c>
      <c r="RJ137" s="557">
        <f t="shared" ca="1" si="650"/>
        <v>0</v>
      </c>
      <c r="RK137" s="557">
        <f t="shared" ca="1" si="650"/>
        <v>0</v>
      </c>
      <c r="RL137" s="557">
        <f t="shared" ca="1" si="650"/>
        <v>0</v>
      </c>
      <c r="RM137" s="557">
        <f t="shared" ca="1" si="650"/>
        <v>0</v>
      </c>
      <c r="RN137" s="557">
        <f t="shared" ca="1" si="650"/>
        <v>0</v>
      </c>
      <c r="RO137" s="557">
        <f t="shared" ca="1" si="650"/>
        <v>0</v>
      </c>
      <c r="RP137" s="557">
        <f t="shared" ca="1" si="650"/>
        <v>0</v>
      </c>
      <c r="RQ137" s="557">
        <f t="shared" ca="1" si="650"/>
        <v>0</v>
      </c>
      <c r="RR137" s="557">
        <f t="shared" ca="1" si="650"/>
        <v>0</v>
      </c>
      <c r="RS137" s="557">
        <f t="shared" ca="1" si="651"/>
        <v>0</v>
      </c>
      <c r="RT137" s="557">
        <f t="shared" ca="1" si="651"/>
        <v>0</v>
      </c>
      <c r="RU137" s="557">
        <f t="shared" ca="1" si="651"/>
        <v>0</v>
      </c>
      <c r="RV137" s="557">
        <f t="shared" ca="1" si="651"/>
        <v>0</v>
      </c>
      <c r="RW137" s="557">
        <f t="shared" ca="1" si="651"/>
        <v>0</v>
      </c>
      <c r="RX137" s="557">
        <f t="shared" ca="1" si="651"/>
        <v>0</v>
      </c>
      <c r="RY137" s="557">
        <f t="shared" ca="1" si="651"/>
        <v>0</v>
      </c>
      <c r="RZ137" s="557">
        <f t="shared" ca="1" si="651"/>
        <v>0</v>
      </c>
      <c r="SA137" s="557">
        <f t="shared" ca="1" si="651"/>
        <v>0</v>
      </c>
      <c r="SB137" s="557">
        <f t="shared" ca="1" si="651"/>
        <v>0</v>
      </c>
      <c r="SC137" s="557">
        <f t="shared" ca="1" si="652"/>
        <v>0</v>
      </c>
      <c r="SD137" s="557">
        <f t="shared" ca="1" si="652"/>
        <v>0</v>
      </c>
      <c r="SE137" s="557">
        <f t="shared" ca="1" si="652"/>
        <v>0</v>
      </c>
      <c r="SF137" s="557">
        <f t="shared" ca="1" si="652"/>
        <v>0</v>
      </c>
      <c r="SG137" s="557">
        <f t="shared" ca="1" si="652"/>
        <v>0</v>
      </c>
      <c r="SH137" s="557">
        <f t="shared" ca="1" si="652"/>
        <v>0</v>
      </c>
      <c r="SI137" s="557">
        <f t="shared" ca="1" si="652"/>
        <v>0</v>
      </c>
      <c r="SJ137" s="557">
        <f t="shared" ca="1" si="652"/>
        <v>0</v>
      </c>
      <c r="SK137" s="557">
        <f t="shared" ca="1" si="652"/>
        <v>0</v>
      </c>
      <c r="SL137" s="557">
        <f t="shared" ca="1" si="652"/>
        <v>0</v>
      </c>
      <c r="SM137" s="557">
        <f t="shared" ca="1" si="653"/>
        <v>0</v>
      </c>
      <c r="SN137" s="557">
        <f t="shared" ca="1" si="653"/>
        <v>0</v>
      </c>
      <c r="SO137" s="557">
        <f t="shared" ca="1" si="653"/>
        <v>0</v>
      </c>
      <c r="SP137" s="557">
        <f t="shared" ca="1" si="653"/>
        <v>0</v>
      </c>
      <c r="SQ137" s="557">
        <f t="shared" ca="1" si="653"/>
        <v>0</v>
      </c>
      <c r="SR137" s="557">
        <f t="shared" ca="1" si="653"/>
        <v>0</v>
      </c>
      <c r="SS137" s="557">
        <f t="shared" ca="1" si="653"/>
        <v>0</v>
      </c>
      <c r="ST137" s="557">
        <f t="shared" ca="1" si="653"/>
        <v>0</v>
      </c>
      <c r="SU137" s="557">
        <f t="shared" ca="1" si="653"/>
        <v>0</v>
      </c>
      <c r="SV137" s="557">
        <f t="shared" ca="1" si="653"/>
        <v>0</v>
      </c>
      <c r="SW137" s="557">
        <f t="shared" ca="1" si="654"/>
        <v>0</v>
      </c>
      <c r="SX137" s="557">
        <f t="shared" ca="1" si="654"/>
        <v>0</v>
      </c>
      <c r="SY137" s="557">
        <f t="shared" ca="1" si="654"/>
        <v>0</v>
      </c>
      <c r="SZ137" s="557">
        <f t="shared" ca="1" si="654"/>
        <v>0</v>
      </c>
      <c r="TA137" s="557">
        <f t="shared" ca="1" si="654"/>
        <v>0</v>
      </c>
      <c r="TB137" s="557">
        <f t="shared" ca="1" si="654"/>
        <v>0</v>
      </c>
      <c r="TC137" s="557">
        <f t="shared" ca="1" si="654"/>
        <v>0</v>
      </c>
      <c r="TD137" s="557">
        <f t="shared" ca="1" si="654"/>
        <v>0</v>
      </c>
      <c r="TE137" s="557">
        <f t="shared" ca="1" si="654"/>
        <v>0</v>
      </c>
      <c r="TF137" s="557">
        <f t="shared" ca="1" si="654"/>
        <v>0</v>
      </c>
      <c r="TG137" s="557">
        <f t="shared" ca="1" si="655"/>
        <v>0</v>
      </c>
      <c r="TH137" s="557">
        <f t="shared" ca="1" si="655"/>
        <v>0</v>
      </c>
      <c r="TI137" s="557">
        <f t="shared" ca="1" si="655"/>
        <v>0</v>
      </c>
      <c r="TJ137" s="557">
        <f t="shared" ca="1" si="655"/>
        <v>0</v>
      </c>
      <c r="TK137" s="557">
        <f t="shared" ca="1" si="655"/>
        <v>0</v>
      </c>
      <c r="TL137" s="557">
        <f t="shared" ca="1" si="655"/>
        <v>0</v>
      </c>
      <c r="TM137" s="557">
        <f t="shared" ca="1" si="655"/>
        <v>0</v>
      </c>
      <c r="TN137" s="557">
        <f t="shared" ca="1" si="655"/>
        <v>0</v>
      </c>
      <c r="TO137" s="557">
        <f t="shared" ca="1" si="655"/>
        <v>0</v>
      </c>
      <c r="TP137" s="557">
        <f t="shared" ca="1" si="655"/>
        <v>0</v>
      </c>
      <c r="TQ137" s="557">
        <f t="shared" ca="1" si="656"/>
        <v>0</v>
      </c>
      <c r="TR137" s="557">
        <f t="shared" ca="1" si="656"/>
        <v>0</v>
      </c>
      <c r="TS137" s="557">
        <f t="shared" ca="1" si="656"/>
        <v>0</v>
      </c>
      <c r="TT137" s="557">
        <f t="shared" ca="1" si="656"/>
        <v>0</v>
      </c>
      <c r="TU137" s="557">
        <f t="shared" ca="1" si="656"/>
        <v>0</v>
      </c>
      <c r="TV137" s="557">
        <f t="shared" ca="1" si="656"/>
        <v>0</v>
      </c>
      <c r="TW137" s="557">
        <f t="shared" ca="1" si="656"/>
        <v>0</v>
      </c>
      <c r="TX137" s="557">
        <f t="shared" ca="1" si="656"/>
        <v>0</v>
      </c>
      <c r="TY137" s="557">
        <f t="shared" ca="1" si="656"/>
        <v>0</v>
      </c>
      <c r="TZ137" s="557">
        <f t="shared" ca="1" si="656"/>
        <v>0</v>
      </c>
      <c r="UA137" s="557">
        <f t="shared" ca="1" si="657"/>
        <v>0</v>
      </c>
      <c r="UB137" s="557">
        <f t="shared" ca="1" si="657"/>
        <v>0</v>
      </c>
      <c r="UC137" s="557">
        <f t="shared" ca="1" si="657"/>
        <v>0</v>
      </c>
      <c r="UD137" s="557">
        <f t="shared" ca="1" si="657"/>
        <v>0</v>
      </c>
      <c r="UE137" s="557">
        <f t="shared" ca="1" si="657"/>
        <v>0</v>
      </c>
      <c r="UF137" s="557">
        <f t="shared" ca="1" si="657"/>
        <v>0</v>
      </c>
      <c r="UG137" s="557">
        <f t="shared" ca="1" si="657"/>
        <v>0</v>
      </c>
      <c r="UH137" s="557">
        <f t="shared" ca="1" si="657"/>
        <v>0</v>
      </c>
      <c r="UI137" s="557">
        <f t="shared" ca="1" si="657"/>
        <v>0</v>
      </c>
      <c r="UJ137" s="557">
        <f t="shared" ca="1" si="657"/>
        <v>0</v>
      </c>
      <c r="UK137" s="557">
        <f t="shared" ca="1" si="658"/>
        <v>0</v>
      </c>
      <c r="UL137" s="557">
        <f t="shared" ca="1" si="658"/>
        <v>0</v>
      </c>
      <c r="UM137" s="557">
        <f t="shared" ca="1" si="658"/>
        <v>0</v>
      </c>
      <c r="UN137" s="557">
        <f t="shared" ca="1" si="658"/>
        <v>0</v>
      </c>
      <c r="UO137" s="557">
        <f t="shared" ca="1" si="658"/>
        <v>0</v>
      </c>
      <c r="UP137" s="557">
        <f t="shared" ca="1" si="658"/>
        <v>0</v>
      </c>
      <c r="UQ137" s="557">
        <f t="shared" ca="1" si="658"/>
        <v>0</v>
      </c>
      <c r="UR137" s="557">
        <f t="shared" ca="1" si="658"/>
        <v>0</v>
      </c>
      <c r="US137" s="557">
        <f t="shared" ca="1" si="658"/>
        <v>0</v>
      </c>
      <c r="UT137" s="557">
        <f t="shared" ca="1" si="658"/>
        <v>0</v>
      </c>
      <c r="UU137" s="557">
        <f t="shared" ca="1" si="659"/>
        <v>0</v>
      </c>
      <c r="UV137" s="557">
        <f t="shared" ca="1" si="659"/>
        <v>0</v>
      </c>
      <c r="UW137" s="557">
        <f t="shared" ca="1" si="659"/>
        <v>0</v>
      </c>
      <c r="UX137" s="557">
        <f t="shared" ca="1" si="659"/>
        <v>0</v>
      </c>
      <c r="UY137" s="557">
        <f t="shared" ca="1" si="659"/>
        <v>0</v>
      </c>
      <c r="UZ137" s="557">
        <f t="shared" ca="1" si="659"/>
        <v>0</v>
      </c>
      <c r="VA137" s="557">
        <f t="shared" ca="1" si="659"/>
        <v>0</v>
      </c>
      <c r="VB137" s="557">
        <f t="shared" ca="1" si="659"/>
        <v>0</v>
      </c>
      <c r="VC137" s="557">
        <f t="shared" ca="1" si="659"/>
        <v>0</v>
      </c>
      <c r="VD137" s="557">
        <f t="shared" ca="1" si="659"/>
        <v>0</v>
      </c>
      <c r="VE137" s="557">
        <f t="shared" ca="1" si="660"/>
        <v>0</v>
      </c>
      <c r="VF137" s="557">
        <f t="shared" ca="1" si="660"/>
        <v>0</v>
      </c>
      <c r="VG137" s="557">
        <f t="shared" ca="1" si="660"/>
        <v>0</v>
      </c>
      <c r="VH137" s="557">
        <f t="shared" ca="1" si="660"/>
        <v>0</v>
      </c>
      <c r="VI137" s="557">
        <f t="shared" ca="1" si="660"/>
        <v>0</v>
      </c>
      <c r="VJ137" s="557">
        <f t="shared" ca="1" si="660"/>
        <v>0</v>
      </c>
      <c r="VK137" s="557">
        <f t="shared" ca="1" si="660"/>
        <v>0</v>
      </c>
      <c r="VL137" s="557">
        <f t="shared" ca="1" si="660"/>
        <v>0</v>
      </c>
      <c r="VM137" s="557">
        <f t="shared" ca="1" si="660"/>
        <v>0</v>
      </c>
      <c r="VN137" s="557">
        <f t="shared" ca="1" si="660"/>
        <v>0</v>
      </c>
      <c r="VO137" s="557">
        <f t="shared" ca="1" si="660"/>
        <v>0</v>
      </c>
      <c r="VP137" s="189">
        <f t="shared" ca="1" si="661"/>
        <v>0</v>
      </c>
      <c r="VQ137" s="189">
        <f t="shared" ca="1" si="661"/>
        <v>0</v>
      </c>
      <c r="VR137" s="189">
        <f t="shared" ca="1" si="661"/>
        <v>0</v>
      </c>
      <c r="VS137" s="189">
        <f t="shared" ca="1" si="661"/>
        <v>0</v>
      </c>
      <c r="VT137" s="189">
        <f t="shared" ca="1" si="661"/>
        <v>0</v>
      </c>
      <c r="VU137" s="230">
        <f t="shared" ca="1" si="570"/>
        <v>0</v>
      </c>
      <c r="VV137" s="189">
        <f t="shared" ca="1" si="662"/>
        <v>0</v>
      </c>
      <c r="VW137" s="189">
        <f t="shared" ca="1" si="662"/>
        <v>0</v>
      </c>
      <c r="VX137" s="189">
        <f t="shared" ca="1" si="662"/>
        <v>0</v>
      </c>
      <c r="VY137" s="189">
        <f t="shared" ca="1" si="662"/>
        <v>0</v>
      </c>
      <c r="VZ137" s="189">
        <f t="shared" ca="1" si="662"/>
        <v>0</v>
      </c>
      <c r="WA137" s="230">
        <f t="shared" ca="1" si="572"/>
        <v>0</v>
      </c>
      <c r="WB137" s="231">
        <f t="shared" ca="1" si="573"/>
        <v>0</v>
      </c>
      <c r="WC137" s="231">
        <f t="shared" ca="1" si="573"/>
        <v>0</v>
      </c>
      <c r="WD137" s="231">
        <f t="shared" ca="1" si="573"/>
        <v>0</v>
      </c>
      <c r="WE137" s="231">
        <f t="shared" ca="1" si="573"/>
        <v>0</v>
      </c>
      <c r="WF137" s="544">
        <f t="shared" ca="1" si="574"/>
        <v>0</v>
      </c>
      <c r="WG137" s="231">
        <f t="shared" ca="1" si="575"/>
        <v>0</v>
      </c>
      <c r="WH137" s="231">
        <f t="shared" ca="1" si="575"/>
        <v>0</v>
      </c>
      <c r="WI137" s="231">
        <f t="shared" ca="1" si="575"/>
        <v>0</v>
      </c>
      <c r="WJ137" s="231">
        <f t="shared" ca="1" si="575"/>
        <v>0</v>
      </c>
      <c r="WK137" s="544">
        <f t="shared" ca="1" si="663"/>
        <v>0</v>
      </c>
      <c r="WL137" s="544">
        <f t="shared" ca="1" si="663"/>
        <v>0</v>
      </c>
      <c r="WM137" s="544">
        <f t="shared" ca="1" si="663"/>
        <v>0</v>
      </c>
      <c r="WN137" s="544">
        <f t="shared" ca="1" si="663"/>
        <v>0</v>
      </c>
      <c r="WO137" s="544">
        <f t="shared" ca="1" si="663"/>
        <v>0</v>
      </c>
      <c r="WP137" s="544">
        <f t="shared" ca="1" si="663"/>
        <v>0</v>
      </c>
      <c r="WQ137" s="544">
        <f t="shared" ca="1" si="663"/>
        <v>0</v>
      </c>
      <c r="WR137" s="535" cm="1">
        <f t="array" aca="1" ref="WR137" ca="1">INDEX(WR$13:WR136,$B137+1,1)</f>
        <v>0</v>
      </c>
      <c r="WS137" s="411">
        <f t="shared" ca="1" si="577"/>
        <v>67</v>
      </c>
      <c r="WT137" s="18"/>
      <c r="WU137" s="535" cm="1">
        <f t="array" aca="1" ref="WU137" ca="1">INDEX(WU$13:WU136,$B137+1,1)</f>
        <v>0</v>
      </c>
      <c r="WV137" s="411">
        <f t="shared" si="578"/>
        <v>0</v>
      </c>
      <c r="WW137" s="535" cm="1">
        <f t="array" aca="1" ref="WW137" ca="1">INDEX(WW$13:WW136,$B137+1,1)</f>
        <v>0</v>
      </c>
      <c r="WX137" s="535" t="str" cm="1">
        <f t="array" aca="1" ref="WX137" ca="1">INDEX(WX$13:WX136,$B137+1,1)</f>
        <v>-</v>
      </c>
      <c r="WY137" s="535" t="str" cm="1">
        <f t="array" aca="1" ref="WY137" ca="1">INDEX(WY$13:WY136,$B137+1,1)</f>
        <v>-</v>
      </c>
      <c r="WZ137" s="535" t="str" cm="1">
        <f t="array" aca="1" ref="WZ137" ca="1">INDEX(WZ$13:WZ136,$B137+1,1)</f>
        <v>-</v>
      </c>
      <c r="XA137" s="535" t="str" cm="1">
        <f t="array" aca="1" ref="XA137" ca="1">INDEX(XA$13:XA136,$B137+1,1)</f>
        <v>-</v>
      </c>
      <c r="XB137" s="535" t="str" cm="1">
        <f t="array" aca="1" ref="XB137" ca="1">INDEX(XB$13:XB136,$B137+1,1)</f>
        <v>-</v>
      </c>
      <c r="XC137" s="535" t="str" cm="1">
        <f t="array" aca="1" ref="XC137" ca="1">INDEX(XC$13:XC136,$B137+1,1)</f>
        <v>-</v>
      </c>
      <c r="XD137" s="535" t="str" cm="1">
        <f t="array" aca="1" ref="XD137" ca="1">INDEX(XD$13:XD136,$B137+1,1)</f>
        <v>-</v>
      </c>
      <c r="XE137" s="535" t="str" cm="1">
        <f t="array" aca="1" ref="XE137" ca="1">INDEX(XE$13:XE136,$B137+1,1)</f>
        <v>-</v>
      </c>
      <c r="XF137" s="535" t="str" cm="1">
        <f t="array" aca="1" ref="XF137" ca="1">INDEX(XF$13:XF136,$B137+1,1)</f>
        <v>-</v>
      </c>
      <c r="XG137" s="535" t="str" cm="1">
        <f t="array" aca="1" ref="XG137" ca="1">INDEX(XG$13:XG136,$B137+1,1)</f>
        <v>-</v>
      </c>
      <c r="XH137" s="535" t="str" cm="1">
        <f t="array" aca="1" ref="XH137" ca="1">INDEX(XH$13:XH136,$B137+1,1)</f>
        <v>-</v>
      </c>
      <c r="XI137" s="535" t="str" cm="1">
        <f t="array" aca="1" ref="XI137" ca="1">INDEX(XI$13:XI136,$B137+1,1)</f>
        <v>-</v>
      </c>
      <c r="XJ137" s="535" t="str" cm="1">
        <f t="array" aca="1" ref="XJ137" ca="1">INDEX(XJ$13:XJ136,$B137+1,1)</f>
        <v>-</v>
      </c>
      <c r="XK137" s="535" t="str" cm="1">
        <f t="array" aca="1" ref="XK137" ca="1">INDEX(XK$13:XK136,$B137+1,1)</f>
        <v>-</v>
      </c>
      <c r="XL137" s="535" t="str" cm="1">
        <f t="array" aca="1" ref="XL137" ca="1">INDEX(XL$13:XL136,$B137+1,1)</f>
        <v>-</v>
      </c>
      <c r="XM137" s="535" t="str" cm="1">
        <f t="array" aca="1" ref="XM137" ca="1">INDEX(XM$13:XM136,$B137+1,1)</f>
        <v>-</v>
      </c>
      <c r="XN137" s="18"/>
      <c r="XO137" s="411" t="b">
        <f t="shared" ca="1" si="579"/>
        <v>0</v>
      </c>
      <c r="XP137" s="535" t="str" cm="1">
        <f t="array" aca="1" ref="XP137" ca="1">INDEX(XP$13:XP136,$B137+1,1)</f>
        <v>-</v>
      </c>
      <c r="XQ137" s="535" t="str" cm="1">
        <f t="array" aca="1" ref="XQ137" ca="1">INDEX(XQ$13:XQ136,$B137+1,1)</f>
        <v>-</v>
      </c>
      <c r="XR137" s="535" t="str" cm="1">
        <f t="array" aca="1" ref="XR137" ca="1">INDEX(XR$13:XR136,$B137+1,1)</f>
        <v>-</v>
      </c>
      <c r="XS137" s="535" t="str" cm="1">
        <f t="array" aca="1" ref="XS137" ca="1">INDEX(XS$13:XS136,$B137+1,1)</f>
        <v>-</v>
      </c>
      <c r="XT137" s="535" t="str" cm="1">
        <f t="array" aca="1" ref="XT137" ca="1">INDEX(XT$13:XT136,$B137+1,1)</f>
        <v>-</v>
      </c>
      <c r="XU137" s="535" t="str" cm="1">
        <f t="array" aca="1" ref="XU137" ca="1">INDEX(XU$13:XU136,$B137+1,1)</f>
        <v>-</v>
      </c>
      <c r="XV137" s="411" t="str">
        <f t="shared" ca="1" si="580"/>
        <v>-</v>
      </c>
      <c r="XW137" s="535" t="str" cm="1">
        <f t="array" aca="1" ref="XW137" ca="1">INDEX(XW$13:XW136,$B137+1,1)</f>
        <v>-</v>
      </c>
      <c r="XX137" s="535" t="str" cm="1">
        <f t="array" aca="1" ref="XX137" ca="1">INDEX(XX$13:XX136,$B137+1,1)</f>
        <v>-</v>
      </c>
      <c r="XY137" s="535" t="str" cm="1">
        <f t="array" aca="1" ref="XY137" ca="1">INDEX(XY$13:XY136,$B137+1,1)</f>
        <v>-</v>
      </c>
      <c r="XZ137" s="535" t="str" cm="1">
        <f t="array" aca="1" ref="XZ137" ca="1">INDEX(XZ$13:XZ136,$B137+1,1)</f>
        <v>-</v>
      </c>
      <c r="YA137" s="535" t="str" cm="1">
        <f t="array" aca="1" ref="YA137" ca="1">INDEX(YA$13:YA136,$B137+1,1)</f>
        <v>-</v>
      </c>
      <c r="YB137" s="545" cm="1">
        <f t="array" aca="1" ref="YB137" ca="1">INDEX(i.AgeJ,$AD137,1)</f>
        <v>0</v>
      </c>
      <c r="YC137" s="535" t="str" cm="1">
        <f t="array" aca="1" ref="YC137" ca="1">INDEX(YC$13:YC136,$B137+1,1)</f>
        <v>-</v>
      </c>
      <c r="YD137" s="411" t="str">
        <f t="shared" si="581"/>
        <v>-</v>
      </c>
      <c r="YE137" s="411" t="str">
        <f t="shared" si="581"/>
        <v>-</v>
      </c>
      <c r="YF137" s="535" t="str" cm="1">
        <f t="array" aca="1" ref="YF137" ca="1">INDEX(YF$13:YF136,$B137+1,1)</f>
        <v>-</v>
      </c>
      <c r="YG137" s="535" t="str" cm="1">
        <f t="array" aca="1" ref="YG137" ca="1">INDEX(YG$13:YG136,$B137+1,1)</f>
        <v>-</v>
      </c>
      <c r="YH137" s="535" t="str" cm="1">
        <f t="array" aca="1" ref="YH137" ca="1">INDEX(YH$13:YH136,$B137+1,1)</f>
        <v>-</v>
      </c>
      <c r="YI137" s="535" t="str" cm="1">
        <f t="array" aca="1" ref="YI137" ca="1">INDEX(YI$13:YI136,$B137+1,1)</f>
        <v>-</v>
      </c>
      <c r="YJ137" s="535" t="str" cm="1">
        <f t="array" aca="1" ref="YJ137" ca="1">INDEX(YJ$13:YJ136,$B137+1,1)</f>
        <v>-</v>
      </c>
      <c r="YK137" s="535" t="b" cm="1">
        <f t="array" aca="1" ref="YK137" ca="1">INDEX(YK$13:YK136,$B137+1,1)</f>
        <v>1</v>
      </c>
      <c r="YL137" s="535" t="str" cm="1">
        <f t="array" aca="1" ref="YL137" ca="1">INDEX(YL$13:YL136,$B137+1,1)</f>
        <v>-</v>
      </c>
      <c r="YM137" s="535" cm="1">
        <f t="array" aca="1" ref="YM137" ca="1">INDEX(YM$13:YM136,$B137+1,1)</f>
        <v>0</v>
      </c>
      <c r="YN137" s="535" cm="1">
        <f t="array" aca="1" ref="YN137" ca="1">INDEX(YN$13:YN136,$B137+1,1)</f>
        <v>0</v>
      </c>
      <c r="YO137" s="535" cm="1">
        <f t="array" aca="1" ref="YO137" ca="1">INDEX(YO$13:YO136,$B137+1,1)</f>
        <v>0</v>
      </c>
      <c r="YP137" s="18"/>
      <c r="YQ137" s="411">
        <f t="shared" si="582"/>
        <v>50</v>
      </c>
      <c r="YR137" s="411">
        <f t="shared" si="582"/>
        <v>50</v>
      </c>
      <c r="YS137" s="411">
        <f t="shared" si="582"/>
        <v>50</v>
      </c>
      <c r="YT137" s="411">
        <f t="shared" si="582"/>
        <v>50</v>
      </c>
      <c r="YU137" s="535" cm="1">
        <f t="array" aca="1" ref="YU137" ca="1">INDEX(YU$13:YU136,$B137+1,1)</f>
        <v>1</v>
      </c>
      <c r="YV137" s="535" cm="1">
        <f t="array" aca="1" ref="YV137" ca="1">INDEX(YV$13:YV136,$B137+1,1)</f>
        <v>1</v>
      </c>
      <c r="YW137" s="535" cm="1">
        <f t="array" aca="1" ref="YW137" ca="1">INDEX(YW$13:YW136,$B137+1,1)</f>
        <v>1</v>
      </c>
      <c r="YX137" s="535" cm="1">
        <f t="array" aca="1" ref="YX137" ca="1">INDEX(YX$13:YX136,$B137+1,1)</f>
        <v>1</v>
      </c>
      <c r="YY137" s="535" t="str" cm="1">
        <f t="array" aca="1" ref="YY137" ca="1">INDEX(YY$13:YY136,$B137+1,1)</f>
        <v>-</v>
      </c>
      <c r="YZ137" s="535" t="str" cm="1">
        <f t="array" aca="1" ref="YZ137" ca="1">INDEX(YZ$13:YZ136,$B137+1,1)</f>
        <v>-</v>
      </c>
      <c r="ZA137" s="535" t="str" cm="1">
        <f t="array" aca="1" ref="ZA137" ca="1">INDEX(ZA$13:ZA136,$B137+1,1)</f>
        <v>-</v>
      </c>
      <c r="ZB137" s="535" t="str" cm="1">
        <f t="array" aca="1" ref="ZB137" ca="1">INDEX(ZB$13:ZB136,$B137+1,1)</f>
        <v>-</v>
      </c>
      <c r="ZC137" s="535" t="str" cm="1">
        <f t="array" aca="1" ref="ZC137" ca="1">INDEX(ZC$13:ZC136,$B137+1,1)</f>
        <v>-</v>
      </c>
      <c r="ZD137" s="18"/>
      <c r="ZE137" s="411">
        <f t="shared" ca="1" si="583"/>
        <v>1</v>
      </c>
      <c r="ZF137" s="18"/>
      <c r="ZG137" s="669" t="str">
        <f t="shared" ca="1" si="584"/>
        <v>-</v>
      </c>
      <c r="ZH137" s="535" t="b" cm="1">
        <f t="array" aca="1" ref="ZH137" ca="1">INDEX(ZH$13:ZH136,$B137+1,1)</f>
        <v>1</v>
      </c>
      <c r="ZI137" s="535" t="b" cm="1">
        <f t="array" aca="1" ref="ZI137" ca="1">INDEX(ZI$13:ZI136,$B137+1,1)</f>
        <v>1</v>
      </c>
      <c r="ZJ137" s="411" t="b">
        <f t="shared" ca="1" si="615"/>
        <v>1</v>
      </c>
      <c r="ZK137" s="535" t="b" cm="1">
        <f t="array" aca="1" ref="ZK137" ca="1">INDEX(ZK$13:ZK136,$B137+1,1)</f>
        <v>0</v>
      </c>
      <c r="ZL137" s="535" cm="1">
        <f t="array" aca="1" ref="ZL137" ca="1">INDEX(ZL$13:ZL136,$B137+1,1)</f>
        <v>0</v>
      </c>
      <c r="ZM137" s="547" cm="1">
        <f t="array" aca="1" ref="ZM137" ca="1">IF(ZH137&lt;&gt;TRUE,"-",VALUE(IFERROR(VALUE($K137),0) &amp; _xlfn.SWITCH($CD137,"-",4,$CD137) &amp; $L137 &amp; $T137 &amp; "00" &amp; $N137 &amp; $AK137 &amp; $R137 &amp; _xlfn.SWITCH($AM137,3,1,$AM137) &amp; _xlfn.SWITCH($M137,4,0,$M137) &amp; $AD137 &amp; IF(MOD($H137-2,ZM$6)&gt;=ZM$7,"",TEXT(INT(MOD($H137-2,ZM$6)/2)+1,"00"))))</f>
        <v>14220032120606</v>
      </c>
      <c r="ZN137" s="662" cm="1">
        <f t="array" aca="1" ref="ZN137" ca="1">IF(ZI137&lt;&gt;TRUE,"-",VALUE(IFERROR(VALUE($K137),0) &amp; _xlfn.SWITCH($CD137,"-",4,$CD137) &amp; $L137 &amp; $T137 &amp; "00" &amp; $N137 &amp; $AK137 &amp; $R137 &amp; _xlfn.SWITCH($AM137,3,1,$AM137) &amp; _xlfn.SWITCH($M137,4,0,$M137) &amp; $AD137 &amp; IF(MOD($H137-1,ZN$6)&gt;=ZN$7,"",TEXT(INT(MOD($H137-1,ZN$6)/2)+1,"00"))))</f>
        <v>14220032120607</v>
      </c>
      <c r="ZO137" s="543">
        <f t="shared" ca="1" si="585"/>
        <v>652</v>
      </c>
      <c r="ZP137" s="543">
        <f t="shared" ca="1" si="585"/>
        <v>686</v>
      </c>
      <c r="ZQ137" s="543">
        <f t="shared" ca="1" si="585"/>
        <v>721</v>
      </c>
      <c r="ZR137" s="459">
        <f t="shared" ca="1" si="586"/>
        <v>469</v>
      </c>
      <c r="ZS137" s="459">
        <f t="shared" ca="1" si="586"/>
        <v>504</v>
      </c>
      <c r="ZT137" s="459">
        <f t="shared" ca="1" si="586"/>
        <v>539</v>
      </c>
      <c r="ZU137" s="459">
        <f t="shared" ca="1" si="587"/>
        <v>385</v>
      </c>
      <c r="ZV137" s="459">
        <f t="shared" ca="1" si="587"/>
        <v>420</v>
      </c>
      <c r="ZW137" s="459">
        <f t="shared" ca="1" si="587"/>
        <v>455</v>
      </c>
      <c r="ZX137" s="535" t="str" cm="1">
        <f t="array" aca="1" ref="ZX137" ca="1">INDEX(ZX$13:ZX136,$B137+1,1)</f>
        <v>-</v>
      </c>
      <c r="ZY137" s="22" t="b">
        <v>0</v>
      </c>
      <c r="ZZ137" s="22" t="b">
        <v>1</v>
      </c>
      <c r="AAA137" s="22" t="b">
        <v>0</v>
      </c>
      <c r="AAB137" s="22" t="b">
        <v>0</v>
      </c>
      <c r="AAC137" s="22" t="b">
        <v>0</v>
      </c>
      <c r="AAD137" s="535" t="str" cm="1">
        <f t="array" aca="1" ref="AAD137" ca="1">INDEX(AAD$13:AAD136,$B137+1,1)</f>
        <v>-</v>
      </c>
      <c r="AAE137" s="535" t="str" cm="1">
        <f t="array" aca="1" ref="AAE137" ca="1">INDEX(AAE$13:AAE136,$B137+1,1)</f>
        <v>-</v>
      </c>
      <c r="AAF137" s="535" t="str" cm="1">
        <f t="array" aca="1" ref="AAF137" ca="1">INDEX(AAF$13:AAF136,$B137+1,1)</f>
        <v>-</v>
      </c>
      <c r="AAG137" s="535" t="str" cm="1">
        <f t="array" aca="1" ref="AAG137" ca="1">INDEX(AAG$13:AAG136,$B137+1,1)</f>
        <v>-</v>
      </c>
      <c r="AAH137" s="535" t="str" cm="1">
        <f t="array" aca="1" ref="AAH137" ca="1">INDEX(AAH$13:AAH136,$B137+1,1)</f>
        <v>-</v>
      </c>
      <c r="AAI137" s="535" t="str" cm="1">
        <f t="array" aca="1" ref="AAI137" ca="1">INDEX(AAI$13:AAI136,$B137+1,1)</f>
        <v>-</v>
      </c>
      <c r="AAJ137" s="22">
        <v>3</v>
      </c>
      <c r="AAK137" s="22">
        <v>3</v>
      </c>
      <c r="AAL137" s="22" cm="1">
        <f t="array" aca="1" ref="AAL137" ca="1">INDEX(AAL$13:AAL136,$B137+1,1)</f>
        <v>0</v>
      </c>
      <c r="AAM137" s="22">
        <v>1</v>
      </c>
      <c r="AAN137" s="22">
        <v>-1</v>
      </c>
      <c r="AAO137" s="535" t="str" cm="1">
        <f t="array" aca="1" ref="AAO137" ca="1">INDEX(AAO$13:AAO136,$B137+1,1)</f>
        <v>-</v>
      </c>
      <c r="AAP137" s="535" t="str" cm="1">
        <f t="array" aca="1" ref="AAP137" ca="1">INDEX(AAP$13:AAP136,$B137+1,1)</f>
        <v>-</v>
      </c>
      <c r="AAQ137" s="535" t="str" cm="1">
        <f t="array" aca="1" ref="AAQ137" ca="1">INDEX(AAQ$13:AAQ136,$B137+1,1)</f>
        <v>-</v>
      </c>
      <c r="AAR137" s="520">
        <f ca="1">AAL137</f>
        <v>0</v>
      </c>
      <c r="AAS137" s="520">
        <f t="shared" ref="AAS137" si="675">AAM137</f>
        <v>1</v>
      </c>
      <c r="AAT137" s="520">
        <f t="shared" ref="AAT137" si="676">AAN137</f>
        <v>-1</v>
      </c>
      <c r="AAU137" s="535" t="str" cm="1">
        <f t="array" aca="1" ref="AAU137" ca="1">INDEX(AAU$13:AAU136,$B137+1,1)</f>
        <v>-</v>
      </c>
      <c r="AAV137" s="535" cm="1">
        <f t="array" aca="1" ref="AAV137" ca="1">INDEX(AAV$13:AAV136,$B137+1,1)</f>
        <v>1</v>
      </c>
      <c r="AAW137" s="535" cm="1">
        <f t="array" aca="1" ref="AAW137" ca="1">INDEX(AAW$13:AAW136,$B137+1,1)</f>
        <v>1</v>
      </c>
      <c r="AAX137" s="666" t="str">
        <f ca="1">IF(OR($AAJ137=1,MOD($H137,21)&gt;AAX$6),"-",FALSE)</f>
        <v>-</v>
      </c>
      <c r="AAY137" s="666" t="str">
        <f ca="1">IF(OR($AAJ137=1,MOD($H137,21)&gt;AAY$6),"-",FALSE)</f>
        <v>-</v>
      </c>
      <c r="AAZ137" s="666" t="str">
        <f ca="1">IF(OR($AAJ137=1,MOD($H137,21)&gt;AAZ$6),"-",FALSE)</f>
        <v>-</v>
      </c>
      <c r="ABA137" s="666" t="str">
        <f ca="1">IF(OR($AAJ137=1,MOD($H137,21)&gt;ABA$6),"-",FALSE)</f>
        <v>-</v>
      </c>
      <c r="ABB137" s="667" t="str">
        <f t="shared" ca="1" si="588"/>
        <v>-</v>
      </c>
      <c r="ABC137" s="668" t="str">
        <f t="shared" ca="1" si="589"/>
        <v>-</v>
      </c>
      <c r="ABD137" s="669" t="str">
        <f t="shared" ca="1" si="590"/>
        <v>-</v>
      </c>
      <c r="ABE137" s="716" t="str">
        <f t="shared" ca="1" si="591"/>
        <v>-</v>
      </c>
      <c r="ABF137" s="191" t="b">
        <f t="shared" si="619"/>
        <v>0</v>
      </c>
      <c r="ABG137" s="715" t="str">
        <f t="shared" ca="1" si="592"/>
        <v>-</v>
      </c>
      <c r="ABH137" s="717" t="str">
        <f ca="1">IF(OR($AAJ137=1,MOD($H137,21)&gt;ABH$6),"-",0)</f>
        <v>-</v>
      </c>
      <c r="ABI137" s="717" t="str">
        <f ca="1">IF(OR($AAJ137=1,MOD($H137,21)&gt;ABI$6),"-",0)</f>
        <v>-</v>
      </c>
      <c r="ABJ137" s="670" t="str">
        <f t="shared" ca="1" si="593"/>
        <v>-</v>
      </c>
      <c r="ABK137" s="18"/>
      <c r="ABL137" s="545" t="str">
        <f t="shared" ca="1" si="664"/>
        <v>-</v>
      </c>
      <c r="ABM137" s="545" t="str">
        <f t="shared" ca="1" si="664"/>
        <v>-</v>
      </c>
      <c r="ABN137" s="545" t="str">
        <f t="shared" ca="1" si="664"/>
        <v>-</v>
      </c>
      <c r="ABO137" s="545" t="str">
        <f t="shared" ca="1" si="664"/>
        <v>-</v>
      </c>
      <c r="ABP137" s="545" t="str">
        <f t="shared" ca="1" si="664"/>
        <v>-</v>
      </c>
      <c r="ABQ137" s="545" t="str">
        <f t="shared" ca="1" si="664"/>
        <v>-</v>
      </c>
      <c r="ABR137" s="545" t="str">
        <f t="shared" ca="1" si="664"/>
        <v>-</v>
      </c>
      <c r="ABS137" s="545" t="str">
        <f t="shared" ca="1" si="664"/>
        <v>-</v>
      </c>
      <c r="ABT137" s="545" t="str">
        <f t="shared" ca="1" si="664"/>
        <v>-</v>
      </c>
      <c r="ABU137" s="545" t="str">
        <f t="shared" ca="1" si="664"/>
        <v>-</v>
      </c>
      <c r="ABV137" s="545" t="str">
        <f t="shared" ca="1" si="665"/>
        <v>-</v>
      </c>
      <c r="ABW137" s="545" t="str">
        <f t="shared" ca="1" si="665"/>
        <v>-</v>
      </c>
      <c r="ABX137" s="545" t="str">
        <f t="shared" ca="1" si="665"/>
        <v>-</v>
      </c>
      <c r="ABY137" s="545" t="str">
        <f t="shared" ca="1" si="665"/>
        <v>-</v>
      </c>
      <c r="ABZ137" s="545" t="str">
        <f t="shared" ca="1" si="665"/>
        <v>-</v>
      </c>
      <c r="ACA137" s="545" t="str">
        <f t="shared" ca="1" si="665"/>
        <v>-</v>
      </c>
      <c r="ACB137" s="545" t="str">
        <f t="shared" ca="1" si="665"/>
        <v>-</v>
      </c>
      <c r="ACC137" s="545" t="b">
        <f t="shared" ca="1" si="665"/>
        <v>1</v>
      </c>
      <c r="ACD137" s="545" t="str">
        <f t="shared" ca="1" si="665"/>
        <v>-</v>
      </c>
      <c r="ACE137" s="545" t="str">
        <f t="shared" ca="1" si="665"/>
        <v>-</v>
      </c>
      <c r="ACF137" s="545" t="str">
        <f t="shared" ca="1" si="666"/>
        <v>-</v>
      </c>
      <c r="ACG137" s="545" t="str">
        <f t="shared" ca="1" si="666"/>
        <v>-</v>
      </c>
      <c r="ACH137" s="545" t="str">
        <f t="shared" ca="1" si="666"/>
        <v>-</v>
      </c>
      <c r="ACI137" s="545" t="str">
        <f t="shared" ca="1" si="666"/>
        <v>-</v>
      </c>
      <c r="ACJ137" s="545" t="str">
        <f t="shared" ca="1" si="666"/>
        <v>-</v>
      </c>
      <c r="ACK137" s="545" t="str">
        <f t="shared" ca="1" si="666"/>
        <v>-</v>
      </c>
      <c r="ACL137" s="545" t="str">
        <f t="shared" ca="1" si="666"/>
        <v>-</v>
      </c>
      <c r="ACM137" s="545" t="str">
        <f t="shared" ca="1" si="666"/>
        <v>-</v>
      </c>
      <c r="ACN137" s="545" t="str">
        <f t="shared" ca="1" si="666"/>
        <v>-</v>
      </c>
      <c r="ACO137" s="545" t="str">
        <f t="shared" ca="1" si="666"/>
        <v>-</v>
      </c>
      <c r="ACP137" s="545" t="str">
        <f t="shared" ca="1" si="667"/>
        <v>-</v>
      </c>
      <c r="ACQ137" s="545" t="str">
        <f t="shared" ca="1" si="667"/>
        <v>-</v>
      </c>
      <c r="ACR137" s="545" t="str">
        <f t="shared" ca="1" si="667"/>
        <v>-</v>
      </c>
      <c r="ACS137" s="545" t="str">
        <f t="shared" ca="1" si="667"/>
        <v>-</v>
      </c>
      <c r="ACT137" s="545" t="str">
        <f t="shared" ca="1" si="667"/>
        <v>-</v>
      </c>
      <c r="ACU137" s="545" t="b">
        <f t="shared" ca="1" si="667"/>
        <v>1</v>
      </c>
      <c r="ACV137" s="545" t="str">
        <f t="shared" ca="1" si="667"/>
        <v>-</v>
      </c>
      <c r="ACW137" s="545" t="str">
        <f t="shared" ca="1" si="667"/>
        <v>-</v>
      </c>
      <c r="ACX137" s="545" t="str">
        <f t="shared" ca="1" si="667"/>
        <v>-</v>
      </c>
      <c r="ACY137" s="545" t="str">
        <f t="shared" ca="1" si="667"/>
        <v>-</v>
      </c>
      <c r="ACZ137" s="545" t="str">
        <f t="shared" ca="1" si="668"/>
        <v>-</v>
      </c>
      <c r="ADA137" s="545" t="str">
        <f t="shared" ca="1" si="668"/>
        <v>-</v>
      </c>
      <c r="ADB137" s="545" t="str">
        <f t="shared" ca="1" si="668"/>
        <v>-</v>
      </c>
      <c r="ADC137" s="545" t="str">
        <f t="shared" ca="1" si="668"/>
        <v>-</v>
      </c>
      <c r="ADD137" s="545" t="str">
        <f t="shared" ca="1" si="668"/>
        <v>-</v>
      </c>
      <c r="ADE137" s="545" t="str">
        <f t="shared" ca="1" si="668"/>
        <v>-</v>
      </c>
      <c r="ADF137" s="545" t="str">
        <f t="shared" ca="1" si="668"/>
        <v>-</v>
      </c>
      <c r="ADG137" s="545" t="str">
        <f t="shared" ca="1" si="668"/>
        <v>-</v>
      </c>
      <c r="ADH137" s="545" t="str">
        <f t="shared" ca="1" si="668"/>
        <v>-</v>
      </c>
      <c r="ADI137" s="545" t="str">
        <f t="shared" ca="1" si="668"/>
        <v>-</v>
      </c>
      <c r="ADJ137" s="545" t="str">
        <f t="shared" ca="1" si="669"/>
        <v>-</v>
      </c>
      <c r="ADK137" s="545" t="str">
        <f t="shared" ca="1" si="669"/>
        <v>-</v>
      </c>
      <c r="ADL137" s="545" t="str">
        <f t="shared" ca="1" si="669"/>
        <v>-</v>
      </c>
      <c r="ADM137" s="545" t="b">
        <f t="shared" ca="1" si="669"/>
        <v>1</v>
      </c>
      <c r="ADN137" s="545" t="str">
        <f t="shared" ca="1" si="669"/>
        <v>-</v>
      </c>
      <c r="ADO137" s="545" t="str">
        <f t="shared" ca="1" si="669"/>
        <v>-</v>
      </c>
      <c r="ADP137" s="545" t="str">
        <f t="shared" ca="1" si="669"/>
        <v>-</v>
      </c>
      <c r="ADQ137" s="545" t="str">
        <f t="shared" ca="1" si="669"/>
        <v>-</v>
      </c>
      <c r="ADR137" s="545" t="str">
        <f t="shared" ca="1" si="669"/>
        <v>-</v>
      </c>
      <c r="ADS137" s="545" t="str">
        <f t="shared" ca="1" si="669"/>
        <v>-</v>
      </c>
      <c r="ADT137" s="545" t="str">
        <f t="shared" ca="1" si="670"/>
        <v>-</v>
      </c>
      <c r="ADU137" s="545" t="str">
        <f t="shared" ca="1" si="670"/>
        <v>-</v>
      </c>
      <c r="ADV137" s="545" t="str">
        <f t="shared" ca="1" si="670"/>
        <v>-</v>
      </c>
      <c r="ADW137" s="545" t="str">
        <f t="shared" ca="1" si="670"/>
        <v>-</v>
      </c>
      <c r="ADX137" s="545" t="str">
        <f t="shared" ca="1" si="670"/>
        <v>-</v>
      </c>
      <c r="ADY137" s="545" t="str">
        <f t="shared" ca="1" si="670"/>
        <v>-</v>
      </c>
      <c r="ADZ137" s="545" t="str">
        <f t="shared" ca="1" si="670"/>
        <v>-</v>
      </c>
      <c r="AEA137" s="545" t="str">
        <f t="shared" ca="1" si="670"/>
        <v>-</v>
      </c>
      <c r="AEB137" s="545" t="str">
        <f t="shared" ca="1" si="670"/>
        <v>-</v>
      </c>
      <c r="AEC137" s="545" t="str">
        <f t="shared" ca="1" si="670"/>
        <v>-</v>
      </c>
      <c r="AED137" s="545" t="str">
        <f t="shared" ca="1" si="671"/>
        <v>-</v>
      </c>
      <c r="AEE137" s="545" t="b">
        <f t="shared" ca="1" si="671"/>
        <v>1</v>
      </c>
      <c r="AEF137" s="545" t="str">
        <f t="shared" ca="1" si="671"/>
        <v>-</v>
      </c>
      <c r="AEG137" s="545" t="str">
        <f t="shared" ca="1" si="671"/>
        <v>-</v>
      </c>
      <c r="AEH137" s="545" t="str">
        <f t="shared" ca="1" si="671"/>
        <v>-</v>
      </c>
      <c r="AEI137" s="545" t="str">
        <f t="shared" ca="1" si="671"/>
        <v>-</v>
      </c>
      <c r="AEJ137" s="545" t="str">
        <f t="shared" ca="1" si="671"/>
        <v>-</v>
      </c>
      <c r="AEK137" s="545" t="str">
        <f t="shared" ca="1" si="671"/>
        <v>-</v>
      </c>
      <c r="AEL137" s="545" t="str">
        <f t="shared" ca="1" si="671"/>
        <v>-</v>
      </c>
      <c r="AEM137" s="545" t="str">
        <f t="shared" ca="1" si="671"/>
        <v>-</v>
      </c>
      <c r="AEN137" s="545" t="str">
        <f t="shared" ca="1" si="672"/>
        <v>-</v>
      </c>
      <c r="AEO137" s="545" t="str">
        <f t="shared" ca="1" si="672"/>
        <v>-</v>
      </c>
      <c r="AEP137" s="545" t="str">
        <f t="shared" ca="1" si="672"/>
        <v>-</v>
      </c>
      <c r="AEQ137" s="545" t="str">
        <f t="shared" ca="1" si="672"/>
        <v>-</v>
      </c>
      <c r="AER137" s="545" t="str">
        <f t="shared" ca="1" si="672"/>
        <v>-</v>
      </c>
      <c r="AES137" s="545" t="str">
        <f t="shared" ca="1" si="672"/>
        <v>-</v>
      </c>
      <c r="AET137" s="545" t="str">
        <f t="shared" ca="1" si="672"/>
        <v>-</v>
      </c>
      <c r="AEU137" s="545" t="str">
        <f t="shared" ca="1" si="672"/>
        <v>-</v>
      </c>
      <c r="AEV137" s="545" t="str">
        <f t="shared" ca="1" si="672"/>
        <v>-</v>
      </c>
      <c r="AEW137" s="545" t="b">
        <f t="shared" ca="1" si="672"/>
        <v>1</v>
      </c>
      <c r="AEX137" s="535" cm="1">
        <f t="array" aca="1" ref="AEX137" ca="1">INDEX(AEX$13:AEX136,$B137+1,1)</f>
        <v>0</v>
      </c>
      <c r="AEY137" s="483">
        <v>0</v>
      </c>
    </row>
    <row r="138" spans="1:831" outlineLevel="2">
      <c r="A138" s="18">
        <f t="shared" si="221"/>
        <v>125</v>
      </c>
      <c r="B138" s="657">
        <f t="shared" ca="1" si="620"/>
        <v>123</v>
      </c>
      <c r="C138" s="458">
        <f t="shared" ca="1" si="488"/>
        <v>2200</v>
      </c>
      <c r="D138" s="119" t="str">
        <f t="shared" ca="1" si="489"/>
        <v>GSW</v>
      </c>
      <c r="E138" t="b">
        <v>1</v>
      </c>
      <c r="F138" t="b">
        <v>0</v>
      </c>
      <c r="G138" t="b">
        <f t="shared" si="490"/>
        <v>1</v>
      </c>
      <c r="H138" s="191">
        <f t="shared" ca="1" si="618"/>
        <v>14</v>
      </c>
      <c r="I138" s="535" cm="1">
        <f t="array" aca="1" ref="I138" ca="1">INDEX(I$13:I137,$B138+1,1)</f>
        <v>1</v>
      </c>
      <c r="J138" s="535" cm="1">
        <f t="array" aca="1" ref="J138" ca="1">INDEX(J$13:J137,$B138+1,1)</f>
        <v>0</v>
      </c>
      <c r="K138" s="535" cm="1">
        <f t="array" aca="1" ref="K138" ca="1">INDEX(K$13:K137,$B138+1,1)</f>
        <v>1</v>
      </c>
      <c r="L138" s="535" cm="1">
        <f t="array" aca="1" ref="L138" ca="1">INDEX(L$13:L137,$B138+1,1)</f>
        <v>2</v>
      </c>
      <c r="M138" s="535" cm="1">
        <f t="array" aca="1" ref="M138" ca="1">INDEX(M$13:M137,$B138+1,1)</f>
        <v>0</v>
      </c>
      <c r="N138" s="535" cm="1">
        <f t="array" aca="1" ref="N138" ca="1">INDEX(N$13:N137,$B138+1,1)</f>
        <v>3</v>
      </c>
      <c r="O138" s="535" cm="1">
        <f t="array" aca="1" ref="O138" ca="1">INDEX(O$13:O137,$B138+1,1)</f>
        <v>2</v>
      </c>
      <c r="P138" s="535" cm="1">
        <f t="array" aca="1" ref="P138" ca="1">INDEX(P$13:P137,$B138+1,1)</f>
        <v>0</v>
      </c>
      <c r="Q138" s="535" cm="1">
        <f t="array" aca="1" ref="Q138" ca="1">INDEX(Q$13:Q137,$B138+1,1)</f>
        <v>1</v>
      </c>
      <c r="R138" s="535" cm="1">
        <f t="array" aca="1" ref="R138" ca="1">INDEX(R$13:R137,$B138+1,1)</f>
        <v>1</v>
      </c>
      <c r="S138" s="535" cm="1">
        <f t="array" aca="1" ref="S138" ca="1">INDEX(S$13:S137,$B138+1,1)</f>
        <v>1</v>
      </c>
      <c r="T138" s="411">
        <f t="shared" ca="1" si="603"/>
        <v>2</v>
      </c>
      <c r="U138" s="411">
        <f t="shared" ca="1" si="603"/>
        <v>2</v>
      </c>
      <c r="V138" s="411">
        <f t="shared" ca="1" si="604"/>
        <v>2</v>
      </c>
      <c r="W138" s="777" t="b">
        <f t="shared" ca="1" si="605"/>
        <v>1</v>
      </c>
      <c r="X138" s="777" t="b">
        <f t="shared" ca="1" si="605"/>
        <v>1</v>
      </c>
      <c r="Y138" s="777" t="b">
        <f t="shared" ca="1" si="605"/>
        <v>1</v>
      </c>
      <c r="Z138" s="796" t="b" cm="1">
        <f t="array" aca="1" ref="Z138" ca="1">INDEX(Z$13:Z137,$B138+1,1)</f>
        <v>0</v>
      </c>
      <c r="AA138" s="411">
        <f t="shared" ca="1" si="606"/>
        <v>6</v>
      </c>
      <c r="AB138" s="411">
        <f t="shared" ca="1" si="607"/>
        <v>6</v>
      </c>
      <c r="AC138" s="535" cm="1">
        <f t="array" aca="1" ref="AC138" ca="1">INDEX(AC$13:AC137,$B138+1,1)</f>
        <v>6</v>
      </c>
      <c r="AD138" s="535" cm="1">
        <f t="array" aca="1" ref="AD138" ca="1">INDEX(AD$13:AD137,$B138+1,1)</f>
        <v>6</v>
      </c>
      <c r="AE138" s="535" cm="1">
        <f t="array" aca="1" ref="AE138" ca="1">INDEX(AE$13:AE137,$B138+1,1)</f>
        <v>0</v>
      </c>
      <c r="AF138" s="535" cm="1">
        <f t="array" aca="1" ref="AF138" ca="1">INDEX(AF$13:AF137,$B138+1,1)</f>
        <v>0</v>
      </c>
      <c r="AG138" s="535" cm="1">
        <f t="array" aca="1" ref="AG138" ca="1">INDEX(AG$13:AG137,$B138+1,1)</f>
        <v>0</v>
      </c>
      <c r="AH138" s="535" cm="1">
        <f t="array" aca="1" ref="AH138" ca="1">INDEX(AH$13:AH137,$B138+1,1)</f>
        <v>0</v>
      </c>
      <c r="AI138" s="87">
        <f t="shared" ca="1" si="608"/>
        <v>2</v>
      </c>
      <c r="AJ138" s="87">
        <f ca="1">INDEX(CHOOSE($N138,DataAutumn!i.AdultDrys,DataWinter!i.AdultDrys,DataSpring!i.AdultDrys),1,$T138)</f>
        <v>1</v>
      </c>
      <c r="AK138" s="535" cm="1">
        <f t="array" aca="1" ref="AK138" ca="1">INDEX(AK$13:AK137,$B138+1,1)</f>
        <v>2</v>
      </c>
      <c r="AL138" s="535" cm="1">
        <f t="array" aca="1" ref="AL138" ca="1">INDEX(AL$13:AL137,$B138+1,1)</f>
        <v>0</v>
      </c>
      <c r="AM138" s="535" cm="1">
        <f t="array" aca="1" ref="AM138" ca="1">INDEX(AM$13:AM137,$B138+1,1)</f>
        <v>2</v>
      </c>
      <c r="AN138" s="111"/>
      <c r="AO138" s="111"/>
      <c r="AP138" s="111"/>
      <c r="AQ138" s="111"/>
      <c r="AR138" s="111"/>
      <c r="AS138" s="111"/>
      <c r="AT138" s="111"/>
      <c r="AU138" s="111"/>
      <c r="AV138" s="111"/>
      <c r="AW138" s="111"/>
      <c r="AX138" s="111"/>
      <c r="AY138" s="111"/>
      <c r="AZ138" s="111"/>
      <c r="BA138" s="312" t="str">
        <f t="shared" ca="1" si="494"/>
        <v xml:space="preserve">FS_Opt_Tem 00014 SE GSW Past     MFM     TOLSpr Scan2 GFS RR+01% GP100% WP100% MP100% (PT_F33N11L11)      </v>
      </c>
      <c r="BB138" s="8" t="str">
        <f ca="1">IF(COUNTIF($BA$13:$BA138,$BA138)=1,"-","Dup")</f>
        <v>-</v>
      </c>
      <c r="BC138" s="18"/>
      <c r="BD138" s="535" t="b" cm="1">
        <f t="array" aca="1" ref="BD138" ca="1">INDEX(BD$13:BD137,$B138+1,1)</f>
        <v>0</v>
      </c>
      <c r="BE138" s="535" t="b" cm="1">
        <f t="array" aca="1" ref="BE138" ca="1">INDEX(BE$13:BE137,$B138+1,1)</f>
        <v>0</v>
      </c>
      <c r="BF138" s="535" t="b" cm="1">
        <f t="array" aca="1" ref="BF138" ca="1">INDEX(BF$13:BF137,$B138+1,1)</f>
        <v>0</v>
      </c>
      <c r="BG138" s="535" t="b" cm="1">
        <f t="array" aca="1" ref="BG138" ca="1">INDEX(BG$13:BG137,$B138+1,1)</f>
        <v>0</v>
      </c>
      <c r="BH138" s="535" t="b" cm="1">
        <f t="array" aca="1" ref="BH138" ca="1">INDEX(BH$13:BH137,$B138+1,1)</f>
        <v>0</v>
      </c>
      <c r="BI138" s="535" t="b" cm="1">
        <f t="array" aca="1" ref="BI138" ca="1">INDEX(BI$13:BI137,$B138+1,1)</f>
        <v>0</v>
      </c>
      <c r="BJ138" s="535" t="b" cm="1">
        <f t="array" aca="1" ref="BJ138" ca="1">INDEX(BJ$13:BJ137,$B138+1,1)</f>
        <v>0</v>
      </c>
      <c r="BK138" s="535" t="b" cm="1">
        <f t="array" aca="1" ref="BK138" ca="1">INDEX(BK$13:BK137,$B138+1,1)</f>
        <v>0</v>
      </c>
      <c r="BL138" s="535" t="b" cm="1">
        <f t="array" aca="1" ref="BL138" ca="1">INDEX(BL$13:BL137,$B138+1,1)</f>
        <v>0</v>
      </c>
      <c r="BM138" s="18"/>
      <c r="BN138" s="411" t="b">
        <f t="shared" ca="1" si="495"/>
        <v>1</v>
      </c>
      <c r="BO138" s="411" t="str">
        <f t="shared" ca="1" si="495"/>
        <v>-</v>
      </c>
      <c r="BP138" s="411" t="b">
        <f t="shared" ca="1" si="495"/>
        <v>0</v>
      </c>
      <c r="BQ138" s="411" t="str">
        <f t="shared" ca="1" si="495"/>
        <v>-</v>
      </c>
      <c r="BR138" s="411" t="str">
        <f t="shared" ca="1" si="495"/>
        <v>-</v>
      </c>
      <c r="BS138" s="411" t="str">
        <f t="shared" ca="1" si="495"/>
        <v>-</v>
      </c>
      <c r="BT138" s="411" t="str">
        <f t="shared" ca="1" si="495"/>
        <v>-</v>
      </c>
      <c r="BU138" s="411" t="str">
        <f t="shared" ca="1" si="495"/>
        <v>-</v>
      </c>
      <c r="BV138" s="411" t="str">
        <f t="shared" ca="1" si="495"/>
        <v>-</v>
      </c>
      <c r="BW138" s="411" t="str">
        <f t="shared" ca="1" si="495"/>
        <v>-</v>
      </c>
      <c r="BX138" s="411" t="str">
        <f t="shared" ca="1" si="495"/>
        <v>-</v>
      </c>
      <c r="BY138" s="411" t="str">
        <f t="shared" ca="1" si="495"/>
        <v>-</v>
      </c>
      <c r="BZ138" s="411" t="b">
        <f t="shared" ca="1" si="495"/>
        <v>0</v>
      </c>
      <c r="CA138" s="87">
        <f t="shared" ca="1" si="495"/>
        <v>0</v>
      </c>
      <c r="CB138" s="535" t="str" cm="1">
        <f t="array" aca="1" ref="CB138" ca="1">INDEX(CB$13:CB137,$B138+1,1)</f>
        <v>-</v>
      </c>
      <c r="CC138" s="535" t="str" cm="1">
        <f t="array" aca="1" ref="CC138" ca="1">INDEX(CC$13:CC137,$B138+1,1)</f>
        <v>-</v>
      </c>
      <c r="CD138" s="535" t="str" cm="1">
        <f t="array" aca="1" ref="CD138" ca="1">INDEX(CD$13:CD137,$B138+1,1)</f>
        <v>-</v>
      </c>
      <c r="CE138" s="535" t="b" cm="1">
        <f t="array" aca="1" ref="CE138" ca="1">INDEX(CE$13:CE137,$B138+1,1)</f>
        <v>1</v>
      </c>
      <c r="CF138" s="18"/>
      <c r="CG138" s="535" t="str" cm="1">
        <f t="array" aca="1" ref="CG138" ca="1">INDEX(CG$13:CG137,$B138+1,1)</f>
        <v>-</v>
      </c>
      <c r="CH138" s="411" t="str">
        <f t="shared" ca="1" si="496"/>
        <v>-</v>
      </c>
      <c r="CI138" s="411">
        <f t="shared" ca="1" si="497"/>
        <v>1</v>
      </c>
      <c r="CJ138" s="411">
        <f t="shared" ca="1" si="497"/>
        <v>1</v>
      </c>
      <c r="CK138" s="535" t="str" cm="1">
        <f t="array" aca="1" ref="CK138" ca="1">INDEX(CK$13:CK137,$B138+1,1)</f>
        <v>-</v>
      </c>
      <c r="CL138" s="535" t="str" cm="1">
        <f t="array" aca="1" ref="CL138" ca="1">INDEX(CL$13:CL137,$B138+1,1)</f>
        <v>-</v>
      </c>
      <c r="CM138" s="535" t="str" cm="1">
        <f t="array" aca="1" ref="CM138" ca="1">INDEX(CM$13:CM137,$B138+1,1)</f>
        <v>-</v>
      </c>
      <c r="CN138" s="411" t="str">
        <f t="shared" ca="1" si="498"/>
        <v>-</v>
      </c>
      <c r="CO138" s="411">
        <f t="shared" ca="1" si="499"/>
        <v>1</v>
      </c>
      <c r="CP138" s="411">
        <f t="shared" ca="1" si="499"/>
        <v>1</v>
      </c>
      <c r="CQ138" s="535" t="str" cm="1">
        <f t="array" aca="1" ref="CQ138" ca="1">INDEX(CQ$13:CQ137,$B138+1,1)</f>
        <v>-</v>
      </c>
      <c r="CR138" s="411" t="str">
        <f t="shared" ca="1" si="500"/>
        <v>-</v>
      </c>
      <c r="CS138" s="411">
        <f t="shared" ca="1" si="501"/>
        <v>1</v>
      </c>
      <c r="CT138" s="535" t="str" cm="1">
        <f t="array" aca="1" ref="CT138" ca="1">INDEX(CT$13:CT137,$B138+1,1)</f>
        <v>-</v>
      </c>
      <c r="CU138" s="535" t="str" cm="1">
        <f t="array" aca="1" ref="CU138" ca="1">INDEX(CU$13:CU137,$B138+1,1)</f>
        <v>-</v>
      </c>
      <c r="CV138" s="411">
        <f t="shared" ca="1" si="502"/>
        <v>1</v>
      </c>
      <c r="CW138" s="535" t="str" cm="1">
        <f t="array" aca="1" ref="CW138" ca="1">INDEX(CW$13:CW137,$B138+1,1)</f>
        <v>-</v>
      </c>
      <c r="CX138" s="411" t="str">
        <f t="shared" ca="1" si="503"/>
        <v>-</v>
      </c>
      <c r="CY138" s="411">
        <f t="shared" ca="1" si="504"/>
        <v>1</v>
      </c>
      <c r="CZ138" s="411">
        <f t="shared" ca="1" si="504"/>
        <v>1</v>
      </c>
      <c r="DA138" s="535" cm="1">
        <f t="array" aca="1" ref="DA138" ca="1">INDEX(DA$13:DA137,$B138+1,1)</f>
        <v>720</v>
      </c>
      <c r="DB138" s="535" cm="1">
        <f t="array" aca="1" ref="DB138" ca="1">INDEX(DB$13:DB137,$B138+1,1)</f>
        <v>720</v>
      </c>
      <c r="DC138" s="18"/>
      <c r="DD138" s="535" t="str" cm="1">
        <f t="array" aca="1" ref="DD138" ca="1">INDEX(DD$13:DD137,$B138+1,1)</f>
        <v>-</v>
      </c>
      <c r="DE138" s="535" t="str" cm="1">
        <f t="array" aca="1" ref="DE138" ca="1">INDEX(DE$13:DE137,$B138+1,1)</f>
        <v>-</v>
      </c>
      <c r="DF138" s="535" t="str" cm="1">
        <f t="array" aca="1" ref="DF138" ca="1">INDEX(DF$13:DF137,$B138+1,1)</f>
        <v>-</v>
      </c>
      <c r="DG138" s="535" t="str" cm="1">
        <f t="array" aca="1" ref="DG138" ca="1">INDEX(DG$13:DG137,$B138+1,1)</f>
        <v>-</v>
      </c>
      <c r="DH138" s="804" cm="1">
        <f t="array" aca="1" ref="DH138" ca="1">VALUE(IFERROR(VALUE($K138),0) &amp; _xlfn.SWITCH($CD138,"-",4,$CD138) &amp; $L138 &amp; $T138 &amp; "00" &amp; $N138 &amp; $AK138 &amp; $R138 &amp; _xlfn.SWITCH($AM138,3,1,$AM138) &amp; _xlfn.SWITCH($M138,4,0,$M138) &amp; _xlfn.SWITCH($AD138,6,1,$AD138))</f>
        <v>142200321201</v>
      </c>
      <c r="DI138" s="535" cm="1">
        <f t="array" aca="1" ref="DI138" ca="1">INDEX(DI$13:DI137,$B138+1,1)</f>
        <v>1</v>
      </c>
      <c r="DJ138" s="535" cm="1">
        <f t="array" aca="1" ref="DJ138" ca="1">INDEX(DJ$13:DJ137,$B138+1,1)</f>
        <v>1</v>
      </c>
      <c r="DK138" s="411">
        <f t="shared" ca="1" si="505"/>
        <v>1</v>
      </c>
      <c r="DL138" s="411">
        <f t="shared" ca="1" si="505"/>
        <v>60</v>
      </c>
      <c r="DM138" s="411" t="str">
        <f t="shared" ca="1" si="505"/>
        <v>-</v>
      </c>
      <c r="DN138" s="411" t="str">
        <f t="shared" ca="1" si="505"/>
        <v>-</v>
      </c>
      <c r="DO138" s="411" t="str">
        <f t="shared" ca="1" si="505"/>
        <v>-</v>
      </c>
      <c r="DP138" s="411" t="str">
        <f t="shared" ca="1" si="505"/>
        <v>-</v>
      </c>
      <c r="DQ138" s="411" t="b">
        <f t="shared" ca="1" si="506"/>
        <v>0</v>
      </c>
      <c r="DR138" s="411" t="str">
        <f t="shared" ca="1" si="507"/>
        <v>-</v>
      </c>
      <c r="DS138" s="411" t="str">
        <f t="shared" ca="1" si="507"/>
        <v>-</v>
      </c>
      <c r="DT138" s="411" t="str">
        <f t="shared" ca="1" si="507"/>
        <v>-</v>
      </c>
      <c r="DU138" s="411" t="str">
        <f t="shared" ca="1" si="507"/>
        <v>-</v>
      </c>
      <c r="DV138" s="411">
        <f t="shared" ca="1" si="507"/>
        <v>500</v>
      </c>
      <c r="DW138" s="411">
        <f t="shared" ca="1" si="507"/>
        <v>500</v>
      </c>
      <c r="DX138" s="411" t="str">
        <f t="shared" ca="1" si="507"/>
        <v>-</v>
      </c>
      <c r="DY138" s="411" t="str">
        <f t="shared" ca="1" si="507"/>
        <v>-</v>
      </c>
      <c r="DZ138" s="411" t="str">
        <f t="shared" ca="1" si="507"/>
        <v>-</v>
      </c>
      <c r="EA138" s="411" t="str">
        <f t="shared" ca="1" si="507"/>
        <v>-</v>
      </c>
      <c r="EB138" s="411" t="str">
        <f t="shared" ca="1" si="507"/>
        <v>-</v>
      </c>
      <c r="EC138" s="535" cm="1">
        <f t="array" aca="1" ref="EC138" ca="1">INDEX(EC$13:EC137,$B138+1,1)</f>
        <v>0</v>
      </c>
      <c r="ED138" s="535" cm="1">
        <f t="array" aca="1" ref="ED138" ca="1">INDEX(ED$13:ED137,$B138+1,1)</f>
        <v>999999</v>
      </c>
      <c r="EE138" s="535" cm="1">
        <f t="array" aca="1" ref="EE138" ca="1">INDEX(EE$13:EE137,$B138+1,1)</f>
        <v>999999</v>
      </c>
      <c r="EF138" s="535" cm="1">
        <f t="array" aca="1" ref="EF138" ca="1">INDEX(EF$13:EF137,$B138+1,1)</f>
        <v>999999</v>
      </c>
      <c r="EG138" s="535" cm="1">
        <f t="array" aca="1" ref="EG138" ca="1">INDEX(EG$13:EG137,$B138+1,1)</f>
        <v>999999</v>
      </c>
      <c r="EH138" s="535" cm="1">
        <f t="array" aca="1" ref="EH138" ca="1">INDEX(EH$13:EH137,$B138+1,1)</f>
        <v>999999</v>
      </c>
      <c r="EI138" s="535" cm="1">
        <f t="array" aca="1" ref="EI138" ca="1">INDEX(EI$13:EI137,$B138+1,1)</f>
        <v>999999</v>
      </c>
      <c r="EJ138" s="535" cm="1">
        <f t="array" aca="1" ref="EJ138" ca="1">INDEX(EJ$13:EJ137,$B138+1,1)</f>
        <v>999999</v>
      </c>
      <c r="EK138" s="535" cm="1">
        <f t="array" aca="1" ref="EK138" ca="1">INDEX(EK$13:EK137,$B138+1,1)</f>
        <v>999999</v>
      </c>
      <c r="EL138" s="535" cm="1">
        <f t="array" aca="1" ref="EL138" ca="1">INDEX(EL$13:EL137,$B138+1,1)</f>
        <v>999999</v>
      </c>
      <c r="EM138" s="535" cm="1">
        <f t="array" aca="1" ref="EM138" ca="1">INDEX(EM$13:EM137,$B138+1,1)</f>
        <v>999999</v>
      </c>
      <c r="EN138" s="535" cm="1">
        <f t="array" aca="1" ref="EN138" ca="1">INDEX(EN$13:EN137,$B138+1,1)</f>
        <v>999999</v>
      </c>
      <c r="EO138" s="535" cm="1">
        <f t="array" aca="1" ref="EO138" ca="1">INDEX(EO$13:EO137,$B138+1,1)</f>
        <v>999999</v>
      </c>
      <c r="EP138" s="782">
        <f t="shared" ca="1" si="508"/>
        <v>0</v>
      </c>
      <c r="EQ138" s="782">
        <f t="shared" ca="1" si="508"/>
        <v>0</v>
      </c>
      <c r="ER138" s="782">
        <f t="shared" ca="1" si="508"/>
        <v>999999</v>
      </c>
      <c r="ES138" s="800" t="str">
        <f t="shared" ca="1" si="609"/>
        <v>-</v>
      </c>
      <c r="ET138" s="800" t="str">
        <f t="shared" ca="1" si="509"/>
        <v>-</v>
      </c>
      <c r="EU138" s="801" t="str">
        <f t="shared" ca="1" si="510"/>
        <v>-</v>
      </c>
      <c r="EV138" s="802" t="str">
        <f t="shared" ca="1" si="610"/>
        <v>-</v>
      </c>
      <c r="EW138" s="781">
        <f t="shared" ca="1" si="511"/>
        <v>999999</v>
      </c>
      <c r="EX138" s="779">
        <f t="shared" ca="1" si="611"/>
        <v>999999</v>
      </c>
      <c r="EY138" s="780">
        <f t="shared" ca="1" si="612"/>
        <v>999999</v>
      </c>
      <c r="EZ138" s="545" cm="1">
        <f t="array" aca="1" ref="EZ138" ca="1">INDEX(i.ELMated,$AB138+1,1)</f>
        <v>0</v>
      </c>
      <c r="FA138" s="630" cm="1">
        <f t="array" aca="1" ref="FA138" ca="1">INDEX(i.ELMatedEst,$AA138+1,$T138)</f>
        <v>0</v>
      </c>
      <c r="FB138" s="535" t="str" cm="1">
        <f t="array" aca="1" ref="FB138" ca="1">INDEX(FB$13:FB137,$B138+1,1)</f>
        <v>-</v>
      </c>
      <c r="FC138" s="535" t="str" cm="1">
        <f t="array" aca="1" ref="FC138" ca="1">INDEX(FC$13:FC137,$B138+1,1)</f>
        <v>-</v>
      </c>
      <c r="FD138" s="664">
        <f t="shared" ca="1" si="512"/>
        <v>0</v>
      </c>
      <c r="FE138" s="666">
        <f t="shared" ca="1" si="513"/>
        <v>5.0000000000000001E-3</v>
      </c>
      <c r="FF138" s="191">
        <f t="shared" ca="1" si="613"/>
        <v>0.95</v>
      </c>
      <c r="FG138" s="667">
        <f t="shared" ca="1" si="514"/>
        <v>0.12</v>
      </c>
      <c r="FH138" s="667">
        <f ca="1">INDEX(CHOOSE($N138,DataAutumn!i.EL_PropnSold,DataWinter!i.EL_PropnSold,DataSpring!i.EL_PropnSold),$AI138,$T138)*INDEX(i.ELMatedEst,$AB138+1,$T138)*i.dAdultRR_ELPropSold
+INDEX(i.dryman,($AJ138-1)*4+$AI138,FH$7)</f>
        <v>0</v>
      </c>
      <c r="FI138" s="667">
        <f ca="1">INDEX(CHOOSE($N138,DataAutumn!i.EL_PropnSold,DataWinter!i.EL_PropnSold,DataSpring!i.EL_PropnSold),$AI138,$T138)*INDEX(i.ELMatedEst,$AB138+1,$T138)*i.dAdultRR_ELPropSold
+INDEX(i.dryman,($AJ138-1)*4+$AI138,FI$7)</f>
        <v>3.125E-2</v>
      </c>
      <c r="FJ138" s="667">
        <f ca="1">INDEX(CHOOSE($N138,DataAutumn!i.EL_PropnSold,DataWinter!i.EL_PropnSold,DataSpring!i.EL_PropnSold),$AI138,$T138)*INDEX(i.ELMatedEst,$AB138+1,$T138)*i.dAdultRR_ELPropSold
+INDEX(i.dryman,($AJ138-1)*4+$AI138,FJ$7)</f>
        <v>3.125E-2</v>
      </c>
      <c r="FK138" s="667">
        <f ca="1">INDEX(CHOOSE($N138,DataAutumn!i.EL_PropnSold,DataWinter!i.EL_PropnSold,DataSpring!i.EL_PropnSold),$AI138,$T138)*INDEX(i.ELMatedEst,$AB138+1,$T138)*i.dAdultRR_ELPropSold
+INDEX(i.dryman,($AJ138-1)*4+$AI138,FK$7)</f>
        <v>3.125E-2</v>
      </c>
      <c r="FL138" s="668">
        <f ca="1">INDEX(CHOOSE($N138,DataAutumn!i.EL_PropnSold,DataWinter!i.EL_PropnSold,DataSpring!i.EL_PropnSold),$AI138,$T138)*INDEX(i.ELMatedEst,$AB138+1,$T138)*i.dAdultLSurv_ELPropSold</f>
        <v>0</v>
      </c>
      <c r="FM138" s="666" t="b">
        <f t="shared" ca="1" si="515"/>
        <v>0</v>
      </c>
      <c r="FN138" s="666" t="b">
        <f t="shared" ca="1" si="515"/>
        <v>0</v>
      </c>
      <c r="FO138" s="716" t="b">
        <f t="shared" ca="1" si="516"/>
        <v>1</v>
      </c>
      <c r="FP138" s="666" t="b">
        <f t="shared" ca="1" si="515"/>
        <v>0</v>
      </c>
      <c r="FQ138" s="668">
        <f t="shared" ca="1" si="517"/>
        <v>1</v>
      </c>
      <c r="FR138" s="669">
        <f t="shared" ca="1" si="518"/>
        <v>0</v>
      </c>
      <c r="FS138" s="670" t="b">
        <f t="shared" ca="1" si="519"/>
        <v>0</v>
      </c>
      <c r="FT138" s="665" t="b">
        <f t="shared" ca="1" si="520"/>
        <v>0</v>
      </c>
      <c r="FU138" s="411" t="b">
        <f t="shared" ca="1" si="520"/>
        <v>0</v>
      </c>
      <c r="FV138" s="411" t="b">
        <f t="shared" ca="1" si="520"/>
        <v>1</v>
      </c>
      <c r="FW138" s="87">
        <f t="shared" ca="1" si="521"/>
        <v>2</v>
      </c>
      <c r="FX138" s="87">
        <f t="shared" ca="1" si="521"/>
        <v>2</v>
      </c>
      <c r="FY138" s="411">
        <f t="shared" ca="1" si="522"/>
        <v>1</v>
      </c>
      <c r="FZ138" s="411">
        <f t="shared" ca="1" si="523"/>
        <v>1</v>
      </c>
      <c r="GA138" s="411">
        <f t="shared" ca="1" si="523"/>
        <v>1</v>
      </c>
      <c r="GB138" s="411">
        <f t="shared" ca="1" si="524"/>
        <v>1</v>
      </c>
      <c r="GC138" s="411">
        <f t="shared" ca="1" si="629"/>
        <v>0.35</v>
      </c>
      <c r="GD138" s="411" t="b">
        <f t="shared" ca="1" si="629"/>
        <v>1</v>
      </c>
      <c r="GE138" s="411" t="b">
        <f t="shared" ca="1" si="629"/>
        <v>0</v>
      </c>
      <c r="GF138" s="411" t="b">
        <f t="shared" ca="1" si="629"/>
        <v>0</v>
      </c>
      <c r="GG138" s="411" t="b">
        <f t="shared" ca="1" si="629"/>
        <v>0</v>
      </c>
      <c r="GH138" s="87">
        <f t="shared" ca="1" si="526"/>
        <v>1</v>
      </c>
      <c r="GI138" s="87">
        <f t="shared" ca="1" si="526"/>
        <v>1</v>
      </c>
      <c r="GJ138" s="87">
        <f t="shared" ca="1" si="526"/>
        <v>1</v>
      </c>
      <c r="GK138" s="87">
        <f t="shared" ca="1" si="526"/>
        <v>1</v>
      </c>
      <c r="GL138" s="87">
        <f t="shared" ca="1" si="526"/>
        <v>1</v>
      </c>
      <c r="GM138" s="87">
        <f t="shared" ca="1" si="526"/>
        <v>1</v>
      </c>
      <c r="GN138" s="87">
        <f t="shared" ca="1" si="526"/>
        <v>1</v>
      </c>
      <c r="GO138" s="87">
        <f t="shared" ca="1" si="526"/>
        <v>1</v>
      </c>
      <c r="GP138" s="535" cm="1">
        <f t="array" aca="1" ref="GP138" ca="1">INDEX(GP$13:GP137,$B138+1,1)</f>
        <v>0</v>
      </c>
      <c r="GQ138" s="535" cm="1">
        <f t="array" aca="1" ref="GQ138" ca="1">INDEX(GQ$13:GQ137,$B138+1,1)</f>
        <v>0</v>
      </c>
      <c r="GR138" s="535" cm="1">
        <f t="array" aca="1" ref="GR138" ca="1">INDEX(GR$13:GR137,$B138+1,1)</f>
        <v>0</v>
      </c>
      <c r="GS138" s="535" cm="1">
        <f t="array" aca="1" ref="GS138" ca="1">INDEX(GS$13:GS137,$B138+1,1)</f>
        <v>0</v>
      </c>
      <c r="GT138" s="411" cm="1">
        <f t="array" aca="1" ref="GT138" ca="1">INDEX(i.dse_type,1,$L138)</f>
        <v>0</v>
      </c>
      <c r="GU138" s="535" t="str" cm="1">
        <f t="array" aca="1" ref="GU138" ca="1">INDEX(GU$13:GU137,$B138+1,1)</f>
        <v>-</v>
      </c>
      <c r="GV138" s="535" t="str" cm="1">
        <f t="array" aca="1" ref="GV138" ca="1">INDEX(GV$13:GV137,$B138+1,1)</f>
        <v>-</v>
      </c>
      <c r="GW138" s="535" t="str" cm="1">
        <f t="array" aca="1" ref="GW138" ca="1">INDEX(GW$13:GW137,$B138+1,1)</f>
        <v>-</v>
      </c>
      <c r="GX138" s="18"/>
      <c r="GY138" s="535" t="str" cm="1">
        <f t="array" aca="1" ref="GY138" ca="1">INDEX(GY$13:GY137,$B138+1,1)</f>
        <v>-</v>
      </c>
      <c r="GZ138" s="535" t="str" cm="1">
        <f t="array" aca="1" ref="GZ138" ca="1">INDEX(GZ$13:GZ137,$B138+1,1)</f>
        <v>-</v>
      </c>
      <c r="HA138" s="535" t="str" cm="1">
        <f t="array" aca="1" ref="HA138" ca="1">INDEX(HA$13:HA137,$B138+1,1)</f>
        <v>-</v>
      </c>
      <c r="HB138" s="411" t="str">
        <f t="shared" si="527"/>
        <v>-</v>
      </c>
      <c r="HC138" s="535" t="str" cm="1">
        <f t="array" aca="1" ref="HC138" ca="1">INDEX(HC$13:HC137,$B138+1,1)</f>
        <v>-</v>
      </c>
      <c r="HD138" s="535" cm="1">
        <f t="array" aca="1" ref="HD138" ca="1">INDEX(HD$13:HD137,$B138+1,1)</f>
        <v>1</v>
      </c>
      <c r="HE138" s="535" cm="1">
        <f t="array" aca="1" ref="HE138" ca="1">INDEX(HE$13:HE137,$B138+1,1)</f>
        <v>1</v>
      </c>
      <c r="HF138" s="535" t="str" cm="1">
        <f t="array" aca="1" ref="HF138" ca="1">INDEX(HF$13:HF137,$B138+1,1)</f>
        <v>-</v>
      </c>
      <c r="HG138" s="535" t="str" cm="1">
        <f t="array" aca="1" ref="HG138" ca="1">INDEX(HG$13:HG137,$B138+1,1)</f>
        <v>-</v>
      </c>
      <c r="HH138" s="535" t="str" cm="1">
        <f t="array" aca="1" ref="HH138" ca="1">INDEX(HH$13:HH137,$B138+1,1)</f>
        <v>-</v>
      </c>
      <c r="HI138" s="535" t="str" cm="1">
        <f t="array" aca="1" ref="HI138" ca="1">INDEX(HI$13:HI137,$B138+1,1)</f>
        <v>-</v>
      </c>
      <c r="HJ138" s="535" t="str" cm="1">
        <f t="array" aca="1" ref="HJ138" ca="1">INDEX(HJ$13:HJ137,$B138+1,1)</f>
        <v>-</v>
      </c>
      <c r="HK138" s="535" t="str" cm="1">
        <f t="array" aca="1" ref="HK138" ca="1">INDEX(HK$13:HK137,$B138+1,1)</f>
        <v>-</v>
      </c>
      <c r="HL138" s="535" t="str" cm="1">
        <f t="array" aca="1" ref="HL138" ca="1">INDEX(HL$13:HL137,$B138+1,1)</f>
        <v>-</v>
      </c>
      <c r="HM138" s="535" t="str" cm="1">
        <f t="array" aca="1" ref="HM138" ca="1">INDEX(HM$13:HM137,$B138+1,1)</f>
        <v>-</v>
      </c>
      <c r="HN138" s="535" t="str" cm="1">
        <f t="array" aca="1" ref="HN138" ca="1">INDEX(HN$13:HN137,$B138+1,1)</f>
        <v>-</v>
      </c>
      <c r="HO138" s="535" t="str" cm="1">
        <f t="array" aca="1" ref="HO138" ca="1">INDEX(HO$13:HO137,$B138+1,1)</f>
        <v>-</v>
      </c>
      <c r="HP138" s="535" t="str" cm="1">
        <f t="array" aca="1" ref="HP138" ca="1">INDEX(HP$13:HP137,$B138+1,1)</f>
        <v>-</v>
      </c>
      <c r="HQ138" s="535" t="str" cm="1">
        <f t="array" aca="1" ref="HQ138" ca="1">INDEX(HQ$13:HQ137,$B138+1,1)</f>
        <v>-</v>
      </c>
      <c r="HR138" s="535" t="str" cm="1">
        <f t="array" aca="1" ref="HR138" ca="1">INDEX(HR$13:HR137,$B138+1,1)</f>
        <v>-</v>
      </c>
      <c r="HS138" s="535" t="str" cm="1">
        <f t="array" aca="1" ref="HS138" ca="1">INDEX(HS$13:HS137,$B138+1,1)</f>
        <v>-</v>
      </c>
      <c r="HT138" s="535" t="str" cm="1">
        <f t="array" aca="1" ref="HT138" ca="1">INDEX(HT$13:HT137,$B138+1,1)</f>
        <v>-</v>
      </c>
      <c r="HU138" s="535" t="str" cm="1">
        <f t="array" aca="1" ref="HU138" ca="1">INDEX(HU$13:HU137,$B138+1,1)</f>
        <v>-</v>
      </c>
      <c r="HV138" s="535" t="str" cm="1">
        <f t="array" aca="1" ref="HV138" ca="1">INDEX(HV$13:HV137,$B138+1,1)</f>
        <v>-</v>
      </c>
      <c r="HW138" s="535" t="str" cm="1">
        <f t="array" aca="1" ref="HW138" ca="1">INDEX(HW$13:HW137,$B138+1,1)</f>
        <v>-</v>
      </c>
      <c r="HX138" s="535" t="str" cm="1">
        <f t="array" aca="1" ref="HX138" ca="1">INDEX(HX$13:HX137,$B138+1,1)</f>
        <v>-</v>
      </c>
      <c r="HY138" s="535" t="str" cm="1">
        <f t="array" aca="1" ref="HY138" ca="1">INDEX(HY$13:HY137,$B138+1,1)</f>
        <v>-</v>
      </c>
      <c r="HZ138" s="535" t="str" cm="1">
        <f t="array" aca="1" ref="HZ138" ca="1">INDEX(HZ$13:HZ137,$B138+1,1)</f>
        <v>-</v>
      </c>
      <c r="IA138" s="411">
        <f t="shared" si="528"/>
        <v>0</v>
      </c>
      <c r="IB138" s="535" t="str" cm="1">
        <f t="array" aca="1" ref="IB138" ca="1">INDEX(IB$13:IB137,$B138+1,1)</f>
        <v>-</v>
      </c>
      <c r="IC138" s="535" cm="1">
        <f t="array" aca="1" ref="IC138" ca="1">INDEX(IC$13:IC137,$B138+1,1)</f>
        <v>1</v>
      </c>
      <c r="ID138" s="535" cm="1">
        <f t="array" aca="1" ref="ID138" ca="1">INDEX(ID$13:ID137,$B138+1,1)</f>
        <v>0</v>
      </c>
      <c r="IE138" s="411">
        <f t="shared" si="529"/>
        <v>0</v>
      </c>
      <c r="IF138" s="535" cm="1">
        <f t="array" aca="1" ref="IF138" ca="1">INDEX(IF$13:IF137,$B138+1,1)</f>
        <v>0</v>
      </c>
      <c r="IG138" s="411">
        <f t="shared" si="630"/>
        <v>0</v>
      </c>
      <c r="IH138" s="411">
        <f t="shared" si="630"/>
        <v>0</v>
      </c>
      <c r="II138" s="411">
        <f t="shared" si="630"/>
        <v>0</v>
      </c>
      <c r="IJ138" s="411">
        <f t="shared" si="630"/>
        <v>0</v>
      </c>
      <c r="IK138" s="411">
        <f t="shared" si="630"/>
        <v>1</v>
      </c>
      <c r="IL138" s="411">
        <f t="shared" si="630"/>
        <v>0</v>
      </c>
      <c r="IM138" s="535" cm="1">
        <f t="array" aca="1" ref="IM138" ca="1">INDEX(IM$13:IM137,$B138+1,1)</f>
        <v>0</v>
      </c>
      <c r="IN138" s="535" cm="1">
        <f t="array" aca="1" ref="IN138" ca="1">INDEX(IN$13:IN137,$B138+1,1)</f>
        <v>0</v>
      </c>
      <c r="IO138" s="535" cm="1">
        <f t="array" aca="1" ref="IO138" ca="1">INDEX(IO$13:IO137,$B138+1,1)</f>
        <v>0</v>
      </c>
      <c r="IP138" s="535" cm="1">
        <f t="array" aca="1" ref="IP138" ca="1">INDEX(IP$13:IP137,$B138+1,1)</f>
        <v>0</v>
      </c>
      <c r="IQ138" s="18"/>
      <c r="IR138" s="535" t="str" cm="1">
        <f t="array" aca="1" ref="IR138" ca="1">INDEX(IR$13:IR137,$B138+1,1)</f>
        <v>-</v>
      </c>
      <c r="IS138" s="535" t="str" cm="1">
        <f t="array" aca="1" ref="IS138" ca="1">INDEX(IS$13:IS137,$B138+1,1)</f>
        <v>-</v>
      </c>
      <c r="IT138" s="535" t="str" cm="1">
        <f t="array" aca="1" ref="IT138" ca="1">INDEX(IT$13:IT137,$B138+1,1)</f>
        <v>-</v>
      </c>
      <c r="IU138" s="535" t="str" cm="1">
        <f t="array" aca="1" ref="IU138" ca="1">INDEX(IU$13:IU137,$B138+1,1)</f>
        <v>-</v>
      </c>
      <c r="IV138" s="535" t="str" cm="1">
        <f t="array" aca="1" ref="IV138" ca="1">INDEX(IV$13:IV137,$B138+1,1)</f>
        <v>-</v>
      </c>
      <c r="IW138" s="535" t="str" cm="1">
        <f t="array" aca="1" ref="IW138" ca="1">INDEX(IW$13:IW137,$B138+1,1)</f>
        <v>-</v>
      </c>
      <c r="IX138" s="535" t="str" cm="1">
        <f t="array" aca="1" ref="IX138" ca="1">INDEX(IX$13:IX137,$B138+1,1)</f>
        <v>-</v>
      </c>
      <c r="IY138" s="535" t="str" cm="1">
        <f t="array" aca="1" ref="IY138" ca="1">INDEX(IY$13:IY137,$B138+1,1)</f>
        <v>-</v>
      </c>
      <c r="IZ138" s="535" t="str" cm="1">
        <f t="array" aca="1" ref="IZ138" ca="1">INDEX(IZ$13:IZ137,$B138+1,1)</f>
        <v>-</v>
      </c>
      <c r="JA138" s="535" t="str" cm="1">
        <f t="array" aca="1" ref="JA138" ca="1">INDEX(JA$13:JA137,$B138+1,1)</f>
        <v>-</v>
      </c>
      <c r="JB138" s="535" t="str" cm="1">
        <f t="array" aca="1" ref="JB138" ca="1">INDEX(JB$13:JB137,$B138+1,1)</f>
        <v>-</v>
      </c>
      <c r="JC138" s="535" t="str" cm="1">
        <f t="array" aca="1" ref="JC138" ca="1">INDEX(JC$13:JC137,$B138+1,1)</f>
        <v>-</v>
      </c>
      <c r="JD138" s="535" t="str" cm="1">
        <f t="array" aca="1" ref="JD138" ca="1">INDEX(JD$13:JD137,$B138+1,1)</f>
        <v>-</v>
      </c>
      <c r="JE138" s="535" t="str" cm="1">
        <f t="array" aca="1" ref="JE138" ca="1">INDEX(JE$13:JE137,$B138+1,1)</f>
        <v>-</v>
      </c>
      <c r="JF138" s="535" t="str" cm="1">
        <f t="array" aca="1" ref="JF138" ca="1">INDEX(JF$13:JF137,$B138+1,1)</f>
        <v>-</v>
      </c>
      <c r="JG138" s="535" t="str" cm="1">
        <f t="array" aca="1" ref="JG138" ca="1">INDEX(JG$13:JG137,$B138+1,1)</f>
        <v>-</v>
      </c>
      <c r="JH138" s="535" cm="1">
        <f t="array" aca="1" ref="JH138" ca="1">INDEX(JH$13:JH137,$B138+1,1)</f>
        <v>0</v>
      </c>
      <c r="JI138" s="535" cm="1">
        <f t="array" aca="1" ref="JI138" ca="1">INDEX(JI$13:JI137,$B138+1,1)</f>
        <v>0</v>
      </c>
      <c r="JJ138" s="545" cm="1">
        <f t="array" aca="1" ref="JJ138" ca="1">IF(AND($N138=JJ$10,$AS138&lt;&gt;0),INDEX(i.LTWFeedLevels,$AS138,12),0)</f>
        <v>0</v>
      </c>
      <c r="JK138" s="630" cm="1">
        <f t="array" aca="1" ref="JK138" ca="1">IF(AND($N138=JK$10,$AT138&lt;&gt;0),INDEX(i.LTWFeedLevels,$AT138,12),0)</f>
        <v>0</v>
      </c>
      <c r="JL138" s="457">
        <f t="shared" ca="1" si="614"/>
        <v>0</v>
      </c>
      <c r="JM138" s="457">
        <f t="shared" ca="1" si="531"/>
        <v>0</v>
      </c>
      <c r="JN138" s="457">
        <f t="shared" ca="1" si="532"/>
        <v>0</v>
      </c>
      <c r="JO138" s="545" cm="1">
        <f t="array" aca="1" ref="JO138" ca="1">IF(AND($N138=JO$10,$AS138&lt;&gt;0),INDEX(i.LTWFeedLevels,$AS138,12),0)</f>
        <v>0</v>
      </c>
      <c r="JP138" s="630" cm="1">
        <f t="array" aca="1" ref="JP138" ca="1">IF(AND($N138=JP$10,$AT138&lt;&gt;0),INDEX(i.LTWFeedLevels,$AT138,12),0)</f>
        <v>0</v>
      </c>
      <c r="JQ138" s="457">
        <f t="shared" ca="1" si="533"/>
        <v>0</v>
      </c>
      <c r="JR138" s="457">
        <f t="shared" ca="1" si="534"/>
        <v>0</v>
      </c>
      <c r="JS138" s="457">
        <f t="shared" ca="1" si="535"/>
        <v>0</v>
      </c>
      <c r="JT138" s="545" cm="1">
        <f t="array" aca="1" ref="JT138" ca="1">IF(AND($N138=JT$10,$AS138&lt;&gt;0),INDEX(i.LTWFeedLevels,$AS138,12),0)</f>
        <v>0</v>
      </c>
      <c r="JU138" s="630" cm="1">
        <f t="array" aca="1" ref="JU138" ca="1">IF(AND($N138=JU$10,$AT138&lt;&gt;0),INDEX(i.LTWFeedLevels,$AT138,12),0)</f>
        <v>0</v>
      </c>
      <c r="JV138" s="457">
        <f t="shared" ca="1" si="536"/>
        <v>0</v>
      </c>
      <c r="JW138" s="457">
        <f t="shared" ca="1" si="537"/>
        <v>0</v>
      </c>
      <c r="JX138" s="457">
        <f t="shared" ca="1" si="538"/>
        <v>0</v>
      </c>
      <c r="JY138" s="189">
        <f t="shared" ca="1" si="631"/>
        <v>0</v>
      </c>
      <c r="JZ138" s="189">
        <f t="shared" ca="1" si="631"/>
        <v>0</v>
      </c>
      <c r="KA138" s="189">
        <f t="shared" ca="1" si="631"/>
        <v>0</v>
      </c>
      <c r="KB138" s="189">
        <f t="shared" ca="1" si="631"/>
        <v>0</v>
      </c>
      <c r="KC138" s="189">
        <f t="shared" ca="1" si="631"/>
        <v>0</v>
      </c>
      <c r="KD138" s="189">
        <f t="shared" ca="1" si="631"/>
        <v>0</v>
      </c>
      <c r="KE138" s="189">
        <f t="shared" ca="1" si="631"/>
        <v>0</v>
      </c>
      <c r="KF138" s="189">
        <f t="shared" ca="1" si="631"/>
        <v>0</v>
      </c>
      <c r="KG138" s="189">
        <f t="shared" ca="1" si="631"/>
        <v>0</v>
      </c>
      <c r="KH138" s="189">
        <f t="shared" ca="1" si="631"/>
        <v>0</v>
      </c>
      <c r="KI138" s="189">
        <f t="shared" ca="1" si="632"/>
        <v>0</v>
      </c>
      <c r="KJ138" s="189">
        <f t="shared" ca="1" si="632"/>
        <v>0</v>
      </c>
      <c r="KK138" s="189">
        <f t="shared" ca="1" si="632"/>
        <v>0</v>
      </c>
      <c r="KL138" s="189">
        <f t="shared" ca="1" si="632"/>
        <v>0</v>
      </c>
      <c r="KM138" s="189">
        <f t="shared" ca="1" si="632"/>
        <v>0</v>
      </c>
      <c r="KN138" s="189">
        <f t="shared" ca="1" si="632"/>
        <v>0</v>
      </c>
      <c r="KO138" s="189">
        <f t="shared" ca="1" si="632"/>
        <v>0</v>
      </c>
      <c r="KP138" s="189">
        <f t="shared" ca="1" si="632"/>
        <v>0</v>
      </c>
      <c r="KQ138" s="189">
        <f t="shared" ca="1" si="632"/>
        <v>0</v>
      </c>
      <c r="KR138" s="189">
        <f t="shared" ca="1" si="632"/>
        <v>0</v>
      </c>
      <c r="KS138" s="189">
        <f t="shared" ca="1" si="633"/>
        <v>0</v>
      </c>
      <c r="KT138" s="189">
        <f t="shared" ca="1" si="633"/>
        <v>0</v>
      </c>
      <c r="KU138" s="189">
        <f t="shared" ca="1" si="633"/>
        <v>0</v>
      </c>
      <c r="KV138" s="189">
        <f t="shared" ca="1" si="633"/>
        <v>0</v>
      </c>
      <c r="KW138" s="189">
        <f t="shared" ca="1" si="633"/>
        <v>0</v>
      </c>
      <c r="KX138" s="189">
        <f t="shared" ca="1" si="633"/>
        <v>0</v>
      </c>
      <c r="KY138" s="189">
        <f t="shared" ca="1" si="633"/>
        <v>0</v>
      </c>
      <c r="KZ138" s="189">
        <f t="shared" ca="1" si="633"/>
        <v>0</v>
      </c>
      <c r="LA138" s="189">
        <f t="shared" ca="1" si="633"/>
        <v>0</v>
      </c>
      <c r="LB138" s="189">
        <f t="shared" ca="1" si="633"/>
        <v>0</v>
      </c>
      <c r="LC138" s="189">
        <f t="shared" ca="1" si="634"/>
        <v>0</v>
      </c>
      <c r="LD138" s="189">
        <f t="shared" ca="1" si="634"/>
        <v>0</v>
      </c>
      <c r="LE138" s="189">
        <f t="shared" ca="1" si="634"/>
        <v>0</v>
      </c>
      <c r="LF138" s="189">
        <f t="shared" ca="1" si="634"/>
        <v>0</v>
      </c>
      <c r="LG138" s="189">
        <f t="shared" ca="1" si="634"/>
        <v>0</v>
      </c>
      <c r="LH138" s="189">
        <f t="shared" ca="1" si="634"/>
        <v>0</v>
      </c>
      <c r="LI138" s="189">
        <f t="shared" ca="1" si="634"/>
        <v>0</v>
      </c>
      <c r="LJ138" s="189">
        <f t="shared" ca="1" si="634"/>
        <v>0</v>
      </c>
      <c r="LK138" s="189">
        <f t="shared" ca="1" si="634"/>
        <v>0</v>
      </c>
      <c r="LL138" s="189">
        <f t="shared" ca="1" si="634"/>
        <v>0</v>
      </c>
      <c r="LM138" s="189">
        <f t="shared" ca="1" si="635"/>
        <v>0</v>
      </c>
      <c r="LN138" s="189">
        <f t="shared" ca="1" si="635"/>
        <v>0</v>
      </c>
      <c r="LO138" s="189">
        <f t="shared" ca="1" si="635"/>
        <v>0</v>
      </c>
      <c r="LP138" s="189">
        <f t="shared" ca="1" si="635"/>
        <v>0</v>
      </c>
      <c r="LQ138" s="189">
        <f t="shared" ca="1" si="635"/>
        <v>0</v>
      </c>
      <c r="LR138" s="189">
        <f t="shared" ca="1" si="635"/>
        <v>0</v>
      </c>
      <c r="LS138" s="189">
        <f t="shared" ca="1" si="635"/>
        <v>0</v>
      </c>
      <c r="LT138" s="189">
        <f t="shared" ca="1" si="635"/>
        <v>0</v>
      </c>
      <c r="LU138" s="189">
        <f t="shared" ca="1" si="635"/>
        <v>0</v>
      </c>
      <c r="LV138" s="189">
        <f t="shared" ca="1" si="635"/>
        <v>0</v>
      </c>
      <c r="LW138" s="189">
        <f t="shared" ca="1" si="636"/>
        <v>0</v>
      </c>
      <c r="LX138" s="189">
        <f t="shared" ca="1" si="636"/>
        <v>0</v>
      </c>
      <c r="LY138" s="189">
        <f t="shared" ca="1" si="636"/>
        <v>0</v>
      </c>
      <c r="LZ138" s="189">
        <f t="shared" ca="1" si="636"/>
        <v>0</v>
      </c>
      <c r="MA138" s="189">
        <f t="shared" ca="1" si="636"/>
        <v>0</v>
      </c>
      <c r="MB138" s="189">
        <f t="shared" ca="1" si="636"/>
        <v>0</v>
      </c>
      <c r="MC138" s="189">
        <f t="shared" ca="1" si="636"/>
        <v>0</v>
      </c>
      <c r="MD138" s="189">
        <f t="shared" ca="1" si="636"/>
        <v>0</v>
      </c>
      <c r="ME138" s="189">
        <f t="shared" ca="1" si="636"/>
        <v>0</v>
      </c>
      <c r="MF138" s="189">
        <f t="shared" ca="1" si="636"/>
        <v>0</v>
      </c>
      <c r="MG138" s="189">
        <f t="shared" ca="1" si="637"/>
        <v>0</v>
      </c>
      <c r="MH138" s="189">
        <f t="shared" ca="1" si="637"/>
        <v>0</v>
      </c>
      <c r="MI138" s="189">
        <f t="shared" ca="1" si="637"/>
        <v>0</v>
      </c>
      <c r="MJ138" s="189">
        <f t="shared" ca="1" si="637"/>
        <v>0</v>
      </c>
      <c r="MK138" s="189">
        <f t="shared" ca="1" si="637"/>
        <v>0</v>
      </c>
      <c r="ML138" s="189">
        <f t="shared" ca="1" si="637"/>
        <v>0</v>
      </c>
      <c r="MM138" s="189">
        <f t="shared" ca="1" si="637"/>
        <v>0</v>
      </c>
      <c r="MN138" s="189">
        <f t="shared" ca="1" si="637"/>
        <v>0</v>
      </c>
      <c r="MO138" s="189">
        <f t="shared" ca="1" si="637"/>
        <v>0</v>
      </c>
      <c r="MP138" s="189">
        <f t="shared" ca="1" si="637"/>
        <v>0</v>
      </c>
      <c r="MQ138" s="189">
        <f t="shared" ca="1" si="637"/>
        <v>0</v>
      </c>
      <c r="MR138" s="189">
        <f t="shared" ca="1" si="637"/>
        <v>0</v>
      </c>
      <c r="MS138" s="557">
        <f t="shared" ca="1" si="638"/>
        <v>0</v>
      </c>
      <c r="MT138" s="557">
        <f t="shared" ca="1" si="638"/>
        <v>0</v>
      </c>
      <c r="MU138" s="557">
        <f t="shared" ca="1" si="638"/>
        <v>0</v>
      </c>
      <c r="MV138" s="557">
        <f t="shared" ca="1" si="638"/>
        <v>0</v>
      </c>
      <c r="MW138" s="557">
        <f t="shared" ca="1" si="638"/>
        <v>0</v>
      </c>
      <c r="MX138" s="557">
        <f t="shared" ca="1" si="638"/>
        <v>0</v>
      </c>
      <c r="MY138" s="557">
        <f t="shared" ca="1" si="638"/>
        <v>0</v>
      </c>
      <c r="MZ138" s="557">
        <f t="shared" ca="1" si="638"/>
        <v>0</v>
      </c>
      <c r="NA138" s="557">
        <f t="shared" ca="1" si="638"/>
        <v>0</v>
      </c>
      <c r="NB138" s="557">
        <f t="shared" ca="1" si="638"/>
        <v>0</v>
      </c>
      <c r="NC138" s="557">
        <f t="shared" ca="1" si="639"/>
        <v>0</v>
      </c>
      <c r="ND138" s="557">
        <f t="shared" ca="1" si="639"/>
        <v>0</v>
      </c>
      <c r="NE138" s="557">
        <f t="shared" ca="1" si="639"/>
        <v>0</v>
      </c>
      <c r="NF138" s="557">
        <f t="shared" ca="1" si="639"/>
        <v>0</v>
      </c>
      <c r="NG138" s="557">
        <f t="shared" ca="1" si="639"/>
        <v>0</v>
      </c>
      <c r="NH138" s="557">
        <f t="shared" ca="1" si="639"/>
        <v>0</v>
      </c>
      <c r="NI138" s="557">
        <f t="shared" ca="1" si="639"/>
        <v>0</v>
      </c>
      <c r="NJ138" s="557">
        <f t="shared" ca="1" si="639"/>
        <v>0</v>
      </c>
      <c r="NK138" s="557">
        <f t="shared" ca="1" si="639"/>
        <v>0</v>
      </c>
      <c r="NL138" s="557">
        <f t="shared" ca="1" si="639"/>
        <v>0</v>
      </c>
      <c r="NM138" s="557">
        <f t="shared" ca="1" si="640"/>
        <v>0</v>
      </c>
      <c r="NN138" s="557">
        <f t="shared" ca="1" si="640"/>
        <v>0</v>
      </c>
      <c r="NO138" s="557">
        <f t="shared" ca="1" si="640"/>
        <v>0</v>
      </c>
      <c r="NP138" s="557">
        <f t="shared" ca="1" si="640"/>
        <v>0</v>
      </c>
      <c r="NQ138" s="557">
        <f t="shared" ca="1" si="640"/>
        <v>0</v>
      </c>
      <c r="NR138" s="557">
        <f t="shared" ca="1" si="640"/>
        <v>0</v>
      </c>
      <c r="NS138" s="557">
        <f t="shared" ca="1" si="640"/>
        <v>0</v>
      </c>
      <c r="NT138" s="557">
        <f t="shared" ca="1" si="640"/>
        <v>0</v>
      </c>
      <c r="NU138" s="557">
        <f t="shared" ca="1" si="640"/>
        <v>0</v>
      </c>
      <c r="NV138" s="557">
        <f t="shared" ca="1" si="640"/>
        <v>0</v>
      </c>
      <c r="NW138" s="557">
        <f t="shared" ca="1" si="641"/>
        <v>0</v>
      </c>
      <c r="NX138" s="557">
        <f t="shared" ca="1" si="641"/>
        <v>0</v>
      </c>
      <c r="NY138" s="557">
        <f t="shared" ca="1" si="641"/>
        <v>0</v>
      </c>
      <c r="NZ138" s="557">
        <f t="shared" ca="1" si="641"/>
        <v>0</v>
      </c>
      <c r="OA138" s="557">
        <f t="shared" ca="1" si="641"/>
        <v>0</v>
      </c>
      <c r="OB138" s="557">
        <f t="shared" ca="1" si="641"/>
        <v>0</v>
      </c>
      <c r="OC138" s="557">
        <f t="shared" ca="1" si="641"/>
        <v>0</v>
      </c>
      <c r="OD138" s="557">
        <f t="shared" ca="1" si="641"/>
        <v>0</v>
      </c>
      <c r="OE138" s="557">
        <f t="shared" ca="1" si="641"/>
        <v>0</v>
      </c>
      <c r="OF138" s="557">
        <f t="shared" ca="1" si="641"/>
        <v>0</v>
      </c>
      <c r="OG138" s="557">
        <f t="shared" ca="1" si="642"/>
        <v>0</v>
      </c>
      <c r="OH138" s="557">
        <f t="shared" ca="1" si="642"/>
        <v>0</v>
      </c>
      <c r="OI138" s="557">
        <f t="shared" ca="1" si="642"/>
        <v>0</v>
      </c>
      <c r="OJ138" s="557">
        <f t="shared" ca="1" si="642"/>
        <v>0</v>
      </c>
      <c r="OK138" s="557">
        <f t="shared" ca="1" si="642"/>
        <v>0</v>
      </c>
      <c r="OL138" s="557">
        <f t="shared" ca="1" si="642"/>
        <v>0</v>
      </c>
      <c r="OM138" s="557">
        <f t="shared" ca="1" si="642"/>
        <v>0</v>
      </c>
      <c r="ON138" s="557">
        <f t="shared" ca="1" si="642"/>
        <v>0</v>
      </c>
      <c r="OO138" s="557">
        <f t="shared" ca="1" si="642"/>
        <v>0</v>
      </c>
      <c r="OP138" s="557">
        <f t="shared" ca="1" si="642"/>
        <v>0</v>
      </c>
      <c r="OQ138" s="557">
        <f t="shared" ca="1" si="643"/>
        <v>0</v>
      </c>
      <c r="OR138" s="557">
        <f t="shared" ca="1" si="643"/>
        <v>0</v>
      </c>
      <c r="OS138" s="557">
        <f t="shared" ca="1" si="643"/>
        <v>0</v>
      </c>
      <c r="OT138" s="557">
        <f t="shared" ca="1" si="643"/>
        <v>0</v>
      </c>
      <c r="OU138" s="557">
        <f t="shared" ca="1" si="643"/>
        <v>0</v>
      </c>
      <c r="OV138" s="557">
        <f t="shared" ca="1" si="643"/>
        <v>0</v>
      </c>
      <c r="OW138" s="557">
        <f t="shared" ca="1" si="643"/>
        <v>0</v>
      </c>
      <c r="OX138" s="557">
        <f t="shared" ca="1" si="643"/>
        <v>0</v>
      </c>
      <c r="OY138" s="557">
        <f t="shared" ca="1" si="643"/>
        <v>0</v>
      </c>
      <c r="OZ138" s="557">
        <f t="shared" ca="1" si="643"/>
        <v>0</v>
      </c>
      <c r="PA138" s="557">
        <f t="shared" ca="1" si="644"/>
        <v>0</v>
      </c>
      <c r="PB138" s="557">
        <f t="shared" ca="1" si="644"/>
        <v>0</v>
      </c>
      <c r="PC138" s="557">
        <f t="shared" ca="1" si="644"/>
        <v>0</v>
      </c>
      <c r="PD138" s="557">
        <f t="shared" ca="1" si="644"/>
        <v>0</v>
      </c>
      <c r="PE138" s="557">
        <f t="shared" ca="1" si="644"/>
        <v>0</v>
      </c>
      <c r="PF138" s="557">
        <f t="shared" ca="1" si="644"/>
        <v>0</v>
      </c>
      <c r="PG138" s="557">
        <f t="shared" ca="1" si="644"/>
        <v>0</v>
      </c>
      <c r="PH138" s="557">
        <f t="shared" ca="1" si="644"/>
        <v>0</v>
      </c>
      <c r="PI138" s="557">
        <f t="shared" ca="1" si="644"/>
        <v>0</v>
      </c>
      <c r="PJ138" s="557">
        <f t="shared" ca="1" si="644"/>
        <v>0</v>
      </c>
      <c r="PK138" s="557">
        <f t="shared" ca="1" si="645"/>
        <v>0</v>
      </c>
      <c r="PL138" s="557">
        <f t="shared" ca="1" si="645"/>
        <v>0</v>
      </c>
      <c r="PM138" s="557">
        <f t="shared" ca="1" si="645"/>
        <v>0</v>
      </c>
      <c r="PN138" s="557">
        <f t="shared" ca="1" si="645"/>
        <v>0</v>
      </c>
      <c r="PO138" s="557">
        <f t="shared" ca="1" si="645"/>
        <v>0</v>
      </c>
      <c r="PP138" s="557">
        <f t="shared" ca="1" si="645"/>
        <v>0</v>
      </c>
      <c r="PQ138" s="557">
        <f t="shared" ca="1" si="645"/>
        <v>0</v>
      </c>
      <c r="PR138" s="557">
        <f t="shared" ca="1" si="645"/>
        <v>0</v>
      </c>
      <c r="PS138" s="557">
        <f t="shared" ca="1" si="645"/>
        <v>0</v>
      </c>
      <c r="PT138" s="557">
        <f t="shared" ca="1" si="645"/>
        <v>0</v>
      </c>
      <c r="PU138" s="557">
        <f t="shared" ca="1" si="646"/>
        <v>0</v>
      </c>
      <c r="PV138" s="557">
        <f t="shared" ca="1" si="646"/>
        <v>0</v>
      </c>
      <c r="PW138" s="557">
        <f t="shared" ca="1" si="646"/>
        <v>0</v>
      </c>
      <c r="PX138" s="557">
        <f t="shared" ca="1" si="646"/>
        <v>0</v>
      </c>
      <c r="PY138" s="557">
        <f t="shared" ca="1" si="646"/>
        <v>0</v>
      </c>
      <c r="PZ138" s="557">
        <f t="shared" ca="1" si="646"/>
        <v>0</v>
      </c>
      <c r="QA138" s="557">
        <f t="shared" ca="1" si="646"/>
        <v>0</v>
      </c>
      <c r="QB138" s="557">
        <f t="shared" ca="1" si="646"/>
        <v>0</v>
      </c>
      <c r="QC138" s="557">
        <f t="shared" ca="1" si="646"/>
        <v>0</v>
      </c>
      <c r="QD138" s="557">
        <f t="shared" ca="1" si="646"/>
        <v>0</v>
      </c>
      <c r="QE138" s="557">
        <f t="shared" ca="1" si="647"/>
        <v>0</v>
      </c>
      <c r="QF138" s="557">
        <f t="shared" ca="1" si="647"/>
        <v>0</v>
      </c>
      <c r="QG138" s="557">
        <f t="shared" ca="1" si="647"/>
        <v>0</v>
      </c>
      <c r="QH138" s="557">
        <f t="shared" ca="1" si="647"/>
        <v>0</v>
      </c>
      <c r="QI138" s="557">
        <f t="shared" ca="1" si="647"/>
        <v>0</v>
      </c>
      <c r="QJ138" s="557">
        <f t="shared" ca="1" si="647"/>
        <v>0</v>
      </c>
      <c r="QK138" s="557">
        <f t="shared" ca="1" si="647"/>
        <v>0</v>
      </c>
      <c r="QL138" s="557">
        <f t="shared" ca="1" si="647"/>
        <v>0</v>
      </c>
      <c r="QM138" s="557">
        <f t="shared" ca="1" si="647"/>
        <v>0</v>
      </c>
      <c r="QN138" s="557">
        <f t="shared" ca="1" si="647"/>
        <v>0</v>
      </c>
      <c r="QO138" s="557">
        <f t="shared" ca="1" si="648"/>
        <v>0</v>
      </c>
      <c r="QP138" s="557">
        <f t="shared" ca="1" si="648"/>
        <v>0</v>
      </c>
      <c r="QQ138" s="557">
        <f t="shared" ca="1" si="648"/>
        <v>0</v>
      </c>
      <c r="QR138" s="557">
        <f t="shared" ca="1" si="648"/>
        <v>0</v>
      </c>
      <c r="QS138" s="557">
        <f t="shared" ca="1" si="648"/>
        <v>0</v>
      </c>
      <c r="QT138" s="557">
        <f t="shared" ca="1" si="648"/>
        <v>0</v>
      </c>
      <c r="QU138" s="557">
        <f t="shared" ca="1" si="648"/>
        <v>0</v>
      </c>
      <c r="QV138" s="557">
        <f t="shared" ca="1" si="648"/>
        <v>0</v>
      </c>
      <c r="QW138" s="557">
        <f t="shared" ca="1" si="648"/>
        <v>0</v>
      </c>
      <c r="QX138" s="557">
        <f t="shared" ca="1" si="648"/>
        <v>0</v>
      </c>
      <c r="QY138" s="557">
        <f t="shared" ca="1" si="649"/>
        <v>0</v>
      </c>
      <c r="QZ138" s="557">
        <f t="shared" ca="1" si="649"/>
        <v>0</v>
      </c>
      <c r="RA138" s="557">
        <f t="shared" ca="1" si="649"/>
        <v>0</v>
      </c>
      <c r="RB138" s="557">
        <f t="shared" ca="1" si="649"/>
        <v>0</v>
      </c>
      <c r="RC138" s="557">
        <f t="shared" ca="1" si="649"/>
        <v>0</v>
      </c>
      <c r="RD138" s="557">
        <f t="shared" ca="1" si="649"/>
        <v>0</v>
      </c>
      <c r="RE138" s="557">
        <f t="shared" ca="1" si="649"/>
        <v>0</v>
      </c>
      <c r="RF138" s="557">
        <f t="shared" ca="1" si="649"/>
        <v>0</v>
      </c>
      <c r="RG138" s="557">
        <f t="shared" ca="1" si="649"/>
        <v>0</v>
      </c>
      <c r="RH138" s="557">
        <f t="shared" ca="1" si="649"/>
        <v>0</v>
      </c>
      <c r="RI138" s="557">
        <f t="shared" ca="1" si="650"/>
        <v>0</v>
      </c>
      <c r="RJ138" s="557">
        <f t="shared" ca="1" si="650"/>
        <v>0</v>
      </c>
      <c r="RK138" s="557">
        <f t="shared" ca="1" si="650"/>
        <v>0</v>
      </c>
      <c r="RL138" s="557">
        <f t="shared" ca="1" si="650"/>
        <v>0</v>
      </c>
      <c r="RM138" s="557">
        <f t="shared" ca="1" si="650"/>
        <v>0</v>
      </c>
      <c r="RN138" s="557">
        <f t="shared" ca="1" si="650"/>
        <v>0</v>
      </c>
      <c r="RO138" s="557">
        <f t="shared" ca="1" si="650"/>
        <v>0</v>
      </c>
      <c r="RP138" s="557">
        <f t="shared" ca="1" si="650"/>
        <v>0</v>
      </c>
      <c r="RQ138" s="557">
        <f t="shared" ca="1" si="650"/>
        <v>0</v>
      </c>
      <c r="RR138" s="557">
        <f t="shared" ca="1" si="650"/>
        <v>0</v>
      </c>
      <c r="RS138" s="557">
        <f t="shared" ca="1" si="651"/>
        <v>0</v>
      </c>
      <c r="RT138" s="557">
        <f t="shared" ca="1" si="651"/>
        <v>0</v>
      </c>
      <c r="RU138" s="557">
        <f t="shared" ca="1" si="651"/>
        <v>0</v>
      </c>
      <c r="RV138" s="557">
        <f t="shared" ca="1" si="651"/>
        <v>0</v>
      </c>
      <c r="RW138" s="557">
        <f t="shared" ca="1" si="651"/>
        <v>0</v>
      </c>
      <c r="RX138" s="557">
        <f t="shared" ca="1" si="651"/>
        <v>0</v>
      </c>
      <c r="RY138" s="557">
        <f t="shared" ca="1" si="651"/>
        <v>0</v>
      </c>
      <c r="RZ138" s="557">
        <f t="shared" ca="1" si="651"/>
        <v>0</v>
      </c>
      <c r="SA138" s="557">
        <f t="shared" ca="1" si="651"/>
        <v>0</v>
      </c>
      <c r="SB138" s="557">
        <f t="shared" ca="1" si="651"/>
        <v>0</v>
      </c>
      <c r="SC138" s="557">
        <f t="shared" ca="1" si="652"/>
        <v>0</v>
      </c>
      <c r="SD138" s="557">
        <f t="shared" ca="1" si="652"/>
        <v>0</v>
      </c>
      <c r="SE138" s="557">
        <f t="shared" ca="1" si="652"/>
        <v>0</v>
      </c>
      <c r="SF138" s="557">
        <f t="shared" ca="1" si="652"/>
        <v>0</v>
      </c>
      <c r="SG138" s="557">
        <f t="shared" ca="1" si="652"/>
        <v>0</v>
      </c>
      <c r="SH138" s="557">
        <f t="shared" ca="1" si="652"/>
        <v>0</v>
      </c>
      <c r="SI138" s="557">
        <f t="shared" ca="1" si="652"/>
        <v>0</v>
      </c>
      <c r="SJ138" s="557">
        <f t="shared" ca="1" si="652"/>
        <v>0</v>
      </c>
      <c r="SK138" s="557">
        <f t="shared" ca="1" si="652"/>
        <v>0</v>
      </c>
      <c r="SL138" s="557">
        <f t="shared" ca="1" si="652"/>
        <v>0</v>
      </c>
      <c r="SM138" s="557">
        <f t="shared" ca="1" si="653"/>
        <v>0</v>
      </c>
      <c r="SN138" s="557">
        <f t="shared" ca="1" si="653"/>
        <v>0</v>
      </c>
      <c r="SO138" s="557">
        <f t="shared" ca="1" si="653"/>
        <v>0</v>
      </c>
      <c r="SP138" s="557">
        <f t="shared" ca="1" si="653"/>
        <v>0</v>
      </c>
      <c r="SQ138" s="557">
        <f t="shared" ca="1" si="653"/>
        <v>0</v>
      </c>
      <c r="SR138" s="557">
        <f t="shared" ca="1" si="653"/>
        <v>0</v>
      </c>
      <c r="SS138" s="557">
        <f t="shared" ca="1" si="653"/>
        <v>0</v>
      </c>
      <c r="ST138" s="557">
        <f t="shared" ca="1" si="653"/>
        <v>0</v>
      </c>
      <c r="SU138" s="557">
        <f t="shared" ca="1" si="653"/>
        <v>0</v>
      </c>
      <c r="SV138" s="557">
        <f t="shared" ca="1" si="653"/>
        <v>0</v>
      </c>
      <c r="SW138" s="557">
        <f t="shared" ca="1" si="654"/>
        <v>0</v>
      </c>
      <c r="SX138" s="557">
        <f t="shared" ca="1" si="654"/>
        <v>0</v>
      </c>
      <c r="SY138" s="557">
        <f t="shared" ca="1" si="654"/>
        <v>0</v>
      </c>
      <c r="SZ138" s="557">
        <f t="shared" ca="1" si="654"/>
        <v>0</v>
      </c>
      <c r="TA138" s="557">
        <f t="shared" ca="1" si="654"/>
        <v>0</v>
      </c>
      <c r="TB138" s="557">
        <f t="shared" ca="1" si="654"/>
        <v>0</v>
      </c>
      <c r="TC138" s="557">
        <f t="shared" ca="1" si="654"/>
        <v>0</v>
      </c>
      <c r="TD138" s="557">
        <f t="shared" ca="1" si="654"/>
        <v>0</v>
      </c>
      <c r="TE138" s="557">
        <f t="shared" ca="1" si="654"/>
        <v>0</v>
      </c>
      <c r="TF138" s="557">
        <f t="shared" ca="1" si="654"/>
        <v>0</v>
      </c>
      <c r="TG138" s="557">
        <f t="shared" ca="1" si="655"/>
        <v>0</v>
      </c>
      <c r="TH138" s="557">
        <f t="shared" ca="1" si="655"/>
        <v>0</v>
      </c>
      <c r="TI138" s="557">
        <f t="shared" ca="1" si="655"/>
        <v>0</v>
      </c>
      <c r="TJ138" s="557">
        <f t="shared" ca="1" si="655"/>
        <v>0</v>
      </c>
      <c r="TK138" s="557">
        <f t="shared" ca="1" si="655"/>
        <v>0</v>
      </c>
      <c r="TL138" s="557">
        <f t="shared" ca="1" si="655"/>
        <v>0</v>
      </c>
      <c r="TM138" s="557">
        <f t="shared" ca="1" si="655"/>
        <v>0</v>
      </c>
      <c r="TN138" s="557">
        <f t="shared" ca="1" si="655"/>
        <v>0</v>
      </c>
      <c r="TO138" s="557">
        <f t="shared" ca="1" si="655"/>
        <v>0</v>
      </c>
      <c r="TP138" s="557">
        <f t="shared" ca="1" si="655"/>
        <v>0</v>
      </c>
      <c r="TQ138" s="557">
        <f t="shared" ca="1" si="656"/>
        <v>0</v>
      </c>
      <c r="TR138" s="557">
        <f t="shared" ca="1" si="656"/>
        <v>0</v>
      </c>
      <c r="TS138" s="557">
        <f t="shared" ca="1" si="656"/>
        <v>0</v>
      </c>
      <c r="TT138" s="557">
        <f t="shared" ca="1" si="656"/>
        <v>0</v>
      </c>
      <c r="TU138" s="557">
        <f t="shared" ca="1" si="656"/>
        <v>0</v>
      </c>
      <c r="TV138" s="557">
        <f t="shared" ca="1" si="656"/>
        <v>0</v>
      </c>
      <c r="TW138" s="557">
        <f t="shared" ca="1" si="656"/>
        <v>0</v>
      </c>
      <c r="TX138" s="557">
        <f t="shared" ca="1" si="656"/>
        <v>0</v>
      </c>
      <c r="TY138" s="557">
        <f t="shared" ca="1" si="656"/>
        <v>0</v>
      </c>
      <c r="TZ138" s="557">
        <f t="shared" ca="1" si="656"/>
        <v>0</v>
      </c>
      <c r="UA138" s="557">
        <f t="shared" ca="1" si="657"/>
        <v>0</v>
      </c>
      <c r="UB138" s="557">
        <f t="shared" ca="1" si="657"/>
        <v>0</v>
      </c>
      <c r="UC138" s="557">
        <f t="shared" ca="1" si="657"/>
        <v>0</v>
      </c>
      <c r="UD138" s="557">
        <f t="shared" ca="1" si="657"/>
        <v>0</v>
      </c>
      <c r="UE138" s="557">
        <f t="shared" ca="1" si="657"/>
        <v>0</v>
      </c>
      <c r="UF138" s="557">
        <f t="shared" ca="1" si="657"/>
        <v>0</v>
      </c>
      <c r="UG138" s="557">
        <f t="shared" ca="1" si="657"/>
        <v>0</v>
      </c>
      <c r="UH138" s="557">
        <f t="shared" ca="1" si="657"/>
        <v>0</v>
      </c>
      <c r="UI138" s="557">
        <f t="shared" ca="1" si="657"/>
        <v>0</v>
      </c>
      <c r="UJ138" s="557">
        <f t="shared" ca="1" si="657"/>
        <v>0</v>
      </c>
      <c r="UK138" s="557">
        <f t="shared" ca="1" si="658"/>
        <v>0</v>
      </c>
      <c r="UL138" s="557">
        <f t="shared" ca="1" si="658"/>
        <v>0</v>
      </c>
      <c r="UM138" s="557">
        <f t="shared" ca="1" si="658"/>
        <v>0</v>
      </c>
      <c r="UN138" s="557">
        <f t="shared" ca="1" si="658"/>
        <v>0</v>
      </c>
      <c r="UO138" s="557">
        <f t="shared" ca="1" si="658"/>
        <v>0</v>
      </c>
      <c r="UP138" s="557">
        <f t="shared" ca="1" si="658"/>
        <v>0</v>
      </c>
      <c r="UQ138" s="557">
        <f t="shared" ca="1" si="658"/>
        <v>0</v>
      </c>
      <c r="UR138" s="557">
        <f t="shared" ca="1" si="658"/>
        <v>0</v>
      </c>
      <c r="US138" s="557">
        <f t="shared" ca="1" si="658"/>
        <v>0</v>
      </c>
      <c r="UT138" s="557">
        <f t="shared" ca="1" si="658"/>
        <v>0</v>
      </c>
      <c r="UU138" s="557">
        <f t="shared" ca="1" si="659"/>
        <v>0</v>
      </c>
      <c r="UV138" s="557">
        <f t="shared" ca="1" si="659"/>
        <v>0</v>
      </c>
      <c r="UW138" s="557">
        <f t="shared" ca="1" si="659"/>
        <v>0</v>
      </c>
      <c r="UX138" s="557">
        <f t="shared" ca="1" si="659"/>
        <v>0</v>
      </c>
      <c r="UY138" s="557">
        <f t="shared" ca="1" si="659"/>
        <v>0</v>
      </c>
      <c r="UZ138" s="557">
        <f t="shared" ca="1" si="659"/>
        <v>0</v>
      </c>
      <c r="VA138" s="557">
        <f t="shared" ca="1" si="659"/>
        <v>0</v>
      </c>
      <c r="VB138" s="557">
        <f t="shared" ca="1" si="659"/>
        <v>0</v>
      </c>
      <c r="VC138" s="557">
        <f t="shared" ca="1" si="659"/>
        <v>0</v>
      </c>
      <c r="VD138" s="557">
        <f t="shared" ca="1" si="659"/>
        <v>0</v>
      </c>
      <c r="VE138" s="557">
        <f t="shared" ca="1" si="660"/>
        <v>0</v>
      </c>
      <c r="VF138" s="557">
        <f t="shared" ca="1" si="660"/>
        <v>0</v>
      </c>
      <c r="VG138" s="557">
        <f t="shared" ca="1" si="660"/>
        <v>0</v>
      </c>
      <c r="VH138" s="557">
        <f t="shared" ca="1" si="660"/>
        <v>0</v>
      </c>
      <c r="VI138" s="557">
        <f t="shared" ca="1" si="660"/>
        <v>0</v>
      </c>
      <c r="VJ138" s="557">
        <f t="shared" ca="1" si="660"/>
        <v>0</v>
      </c>
      <c r="VK138" s="557">
        <f t="shared" ca="1" si="660"/>
        <v>0</v>
      </c>
      <c r="VL138" s="557">
        <f t="shared" ca="1" si="660"/>
        <v>0</v>
      </c>
      <c r="VM138" s="557">
        <f t="shared" ca="1" si="660"/>
        <v>0</v>
      </c>
      <c r="VN138" s="557">
        <f t="shared" ca="1" si="660"/>
        <v>0</v>
      </c>
      <c r="VO138" s="557">
        <f t="shared" ca="1" si="660"/>
        <v>0</v>
      </c>
      <c r="VP138" s="189">
        <f t="shared" ca="1" si="661"/>
        <v>0</v>
      </c>
      <c r="VQ138" s="189">
        <f t="shared" ca="1" si="661"/>
        <v>0</v>
      </c>
      <c r="VR138" s="189">
        <f t="shared" ca="1" si="661"/>
        <v>0</v>
      </c>
      <c r="VS138" s="189">
        <f t="shared" ca="1" si="661"/>
        <v>0</v>
      </c>
      <c r="VT138" s="189">
        <f t="shared" ca="1" si="661"/>
        <v>0</v>
      </c>
      <c r="VU138" s="230">
        <f t="shared" ca="1" si="570"/>
        <v>0</v>
      </c>
      <c r="VV138" s="189">
        <f t="shared" ca="1" si="662"/>
        <v>0</v>
      </c>
      <c r="VW138" s="189">
        <f t="shared" ca="1" si="662"/>
        <v>0</v>
      </c>
      <c r="VX138" s="189">
        <f t="shared" ca="1" si="662"/>
        <v>0</v>
      </c>
      <c r="VY138" s="189">
        <f t="shared" ca="1" si="662"/>
        <v>0</v>
      </c>
      <c r="VZ138" s="189">
        <f t="shared" ca="1" si="662"/>
        <v>0</v>
      </c>
      <c r="WA138" s="230">
        <f t="shared" ca="1" si="572"/>
        <v>0</v>
      </c>
      <c r="WB138" s="231">
        <f t="shared" ca="1" si="573"/>
        <v>0</v>
      </c>
      <c r="WC138" s="231">
        <f t="shared" ca="1" si="573"/>
        <v>0</v>
      </c>
      <c r="WD138" s="231">
        <f t="shared" ca="1" si="573"/>
        <v>0</v>
      </c>
      <c r="WE138" s="231">
        <f t="shared" ca="1" si="573"/>
        <v>0</v>
      </c>
      <c r="WF138" s="544">
        <f t="shared" ca="1" si="574"/>
        <v>0</v>
      </c>
      <c r="WG138" s="231">
        <f t="shared" ca="1" si="575"/>
        <v>0</v>
      </c>
      <c r="WH138" s="231">
        <f t="shared" ca="1" si="575"/>
        <v>0</v>
      </c>
      <c r="WI138" s="231">
        <f t="shared" ca="1" si="575"/>
        <v>0</v>
      </c>
      <c r="WJ138" s="231">
        <f t="shared" ca="1" si="575"/>
        <v>0</v>
      </c>
      <c r="WK138" s="544">
        <f t="shared" ca="1" si="663"/>
        <v>0</v>
      </c>
      <c r="WL138" s="544">
        <f t="shared" ca="1" si="663"/>
        <v>0</v>
      </c>
      <c r="WM138" s="544">
        <f t="shared" ca="1" si="663"/>
        <v>0</v>
      </c>
      <c r="WN138" s="544">
        <f t="shared" ca="1" si="663"/>
        <v>0</v>
      </c>
      <c r="WO138" s="544">
        <f t="shared" ca="1" si="663"/>
        <v>0</v>
      </c>
      <c r="WP138" s="544">
        <f t="shared" ca="1" si="663"/>
        <v>0</v>
      </c>
      <c r="WQ138" s="544">
        <f t="shared" ca="1" si="663"/>
        <v>0</v>
      </c>
      <c r="WR138" s="535" cm="1">
        <f t="array" aca="1" ref="WR138" ca="1">INDEX(WR$13:WR137,$B138+1,1)</f>
        <v>0</v>
      </c>
      <c r="WS138" s="411">
        <f t="shared" ca="1" si="577"/>
        <v>67</v>
      </c>
      <c r="WT138" s="18"/>
      <c r="WU138" s="535" cm="1">
        <f t="array" aca="1" ref="WU138" ca="1">INDEX(WU$13:WU137,$B138+1,1)</f>
        <v>0</v>
      </c>
      <c r="WV138" s="411">
        <f t="shared" si="578"/>
        <v>0</v>
      </c>
      <c r="WW138" s="535" cm="1">
        <f t="array" aca="1" ref="WW138" ca="1">INDEX(WW$13:WW137,$B138+1,1)</f>
        <v>0</v>
      </c>
      <c r="WX138" s="535" t="str" cm="1">
        <f t="array" aca="1" ref="WX138" ca="1">INDEX(WX$13:WX137,$B138+1,1)</f>
        <v>-</v>
      </c>
      <c r="WY138" s="535" t="str" cm="1">
        <f t="array" aca="1" ref="WY138" ca="1">INDEX(WY$13:WY137,$B138+1,1)</f>
        <v>-</v>
      </c>
      <c r="WZ138" s="535" t="str" cm="1">
        <f t="array" aca="1" ref="WZ138" ca="1">INDEX(WZ$13:WZ137,$B138+1,1)</f>
        <v>-</v>
      </c>
      <c r="XA138" s="535" t="str" cm="1">
        <f t="array" aca="1" ref="XA138" ca="1">INDEX(XA$13:XA137,$B138+1,1)</f>
        <v>-</v>
      </c>
      <c r="XB138" s="535" t="str" cm="1">
        <f t="array" aca="1" ref="XB138" ca="1">INDEX(XB$13:XB137,$B138+1,1)</f>
        <v>-</v>
      </c>
      <c r="XC138" s="535" t="str" cm="1">
        <f t="array" aca="1" ref="XC138" ca="1">INDEX(XC$13:XC137,$B138+1,1)</f>
        <v>-</v>
      </c>
      <c r="XD138" s="535" t="str" cm="1">
        <f t="array" aca="1" ref="XD138" ca="1">INDEX(XD$13:XD137,$B138+1,1)</f>
        <v>-</v>
      </c>
      <c r="XE138" s="535" t="str" cm="1">
        <f t="array" aca="1" ref="XE138" ca="1">INDEX(XE$13:XE137,$B138+1,1)</f>
        <v>-</v>
      </c>
      <c r="XF138" s="535" t="str" cm="1">
        <f t="array" aca="1" ref="XF138" ca="1">INDEX(XF$13:XF137,$B138+1,1)</f>
        <v>-</v>
      </c>
      <c r="XG138" s="535" t="str" cm="1">
        <f t="array" aca="1" ref="XG138" ca="1">INDEX(XG$13:XG137,$B138+1,1)</f>
        <v>-</v>
      </c>
      <c r="XH138" s="535" t="str" cm="1">
        <f t="array" aca="1" ref="XH138" ca="1">INDEX(XH$13:XH137,$B138+1,1)</f>
        <v>-</v>
      </c>
      <c r="XI138" s="535" t="str" cm="1">
        <f t="array" aca="1" ref="XI138" ca="1">INDEX(XI$13:XI137,$B138+1,1)</f>
        <v>-</v>
      </c>
      <c r="XJ138" s="535" t="str" cm="1">
        <f t="array" aca="1" ref="XJ138" ca="1">INDEX(XJ$13:XJ137,$B138+1,1)</f>
        <v>-</v>
      </c>
      <c r="XK138" s="535" t="str" cm="1">
        <f t="array" aca="1" ref="XK138" ca="1">INDEX(XK$13:XK137,$B138+1,1)</f>
        <v>-</v>
      </c>
      <c r="XL138" s="535" t="str" cm="1">
        <f t="array" aca="1" ref="XL138" ca="1">INDEX(XL$13:XL137,$B138+1,1)</f>
        <v>-</v>
      </c>
      <c r="XM138" s="535" t="str" cm="1">
        <f t="array" aca="1" ref="XM138" ca="1">INDEX(XM$13:XM137,$B138+1,1)</f>
        <v>-</v>
      </c>
      <c r="XN138" s="18"/>
      <c r="XO138" s="411" t="b">
        <f t="shared" ca="1" si="579"/>
        <v>0</v>
      </c>
      <c r="XP138" s="535" t="str" cm="1">
        <f t="array" aca="1" ref="XP138" ca="1">INDEX(XP$13:XP137,$B138+1,1)</f>
        <v>-</v>
      </c>
      <c r="XQ138" s="535" t="str" cm="1">
        <f t="array" aca="1" ref="XQ138" ca="1">INDEX(XQ$13:XQ137,$B138+1,1)</f>
        <v>-</v>
      </c>
      <c r="XR138" s="535" t="str" cm="1">
        <f t="array" aca="1" ref="XR138" ca="1">INDEX(XR$13:XR137,$B138+1,1)</f>
        <v>-</v>
      </c>
      <c r="XS138" s="535" t="str" cm="1">
        <f t="array" aca="1" ref="XS138" ca="1">INDEX(XS$13:XS137,$B138+1,1)</f>
        <v>-</v>
      </c>
      <c r="XT138" s="535" t="str" cm="1">
        <f t="array" aca="1" ref="XT138" ca="1">INDEX(XT$13:XT137,$B138+1,1)</f>
        <v>-</v>
      </c>
      <c r="XU138" s="535" t="str" cm="1">
        <f t="array" aca="1" ref="XU138" ca="1">INDEX(XU$13:XU137,$B138+1,1)</f>
        <v>-</v>
      </c>
      <c r="XV138" s="411" t="str">
        <f t="shared" ca="1" si="580"/>
        <v>-</v>
      </c>
      <c r="XW138" s="535" t="str" cm="1">
        <f t="array" aca="1" ref="XW138" ca="1">INDEX(XW$13:XW137,$B138+1,1)</f>
        <v>-</v>
      </c>
      <c r="XX138" s="535" t="str" cm="1">
        <f t="array" aca="1" ref="XX138" ca="1">INDEX(XX$13:XX137,$B138+1,1)</f>
        <v>-</v>
      </c>
      <c r="XY138" s="535" t="str" cm="1">
        <f t="array" aca="1" ref="XY138" ca="1">INDEX(XY$13:XY137,$B138+1,1)</f>
        <v>-</v>
      </c>
      <c r="XZ138" s="535" t="str" cm="1">
        <f t="array" aca="1" ref="XZ138" ca="1">INDEX(XZ$13:XZ137,$B138+1,1)</f>
        <v>-</v>
      </c>
      <c r="YA138" s="535" t="str" cm="1">
        <f t="array" aca="1" ref="YA138" ca="1">INDEX(YA$13:YA137,$B138+1,1)</f>
        <v>-</v>
      </c>
      <c r="YB138" s="545" cm="1">
        <f t="array" aca="1" ref="YB138" ca="1">INDEX(i.AgeJ,$AD138,1)</f>
        <v>0</v>
      </c>
      <c r="YC138" s="535" t="str" cm="1">
        <f t="array" aca="1" ref="YC138" ca="1">INDEX(YC$13:YC137,$B138+1,1)</f>
        <v>-</v>
      </c>
      <c r="YD138" s="411" t="str">
        <f t="shared" si="581"/>
        <v>-</v>
      </c>
      <c r="YE138" s="411" t="str">
        <f t="shared" si="581"/>
        <v>-</v>
      </c>
      <c r="YF138" s="535" t="str" cm="1">
        <f t="array" aca="1" ref="YF138" ca="1">INDEX(YF$13:YF137,$B138+1,1)</f>
        <v>-</v>
      </c>
      <c r="YG138" s="535" t="str" cm="1">
        <f t="array" aca="1" ref="YG138" ca="1">INDEX(YG$13:YG137,$B138+1,1)</f>
        <v>-</v>
      </c>
      <c r="YH138" s="535" t="str" cm="1">
        <f t="array" aca="1" ref="YH138" ca="1">INDEX(YH$13:YH137,$B138+1,1)</f>
        <v>-</v>
      </c>
      <c r="YI138" s="535" t="str" cm="1">
        <f t="array" aca="1" ref="YI138" ca="1">INDEX(YI$13:YI137,$B138+1,1)</f>
        <v>-</v>
      </c>
      <c r="YJ138" s="535" t="str" cm="1">
        <f t="array" aca="1" ref="YJ138" ca="1">INDEX(YJ$13:YJ137,$B138+1,1)</f>
        <v>-</v>
      </c>
      <c r="YK138" s="535" t="b" cm="1">
        <f t="array" aca="1" ref="YK138" ca="1">INDEX(YK$13:YK137,$B138+1,1)</f>
        <v>1</v>
      </c>
      <c r="YL138" s="535" t="str" cm="1">
        <f t="array" aca="1" ref="YL138" ca="1">INDEX(YL$13:YL137,$B138+1,1)</f>
        <v>-</v>
      </c>
      <c r="YM138" s="535" cm="1">
        <f t="array" aca="1" ref="YM138" ca="1">INDEX(YM$13:YM137,$B138+1,1)</f>
        <v>0</v>
      </c>
      <c r="YN138" s="535" cm="1">
        <f t="array" aca="1" ref="YN138" ca="1">INDEX(YN$13:YN137,$B138+1,1)</f>
        <v>0</v>
      </c>
      <c r="YO138" s="535" cm="1">
        <f t="array" aca="1" ref="YO138" ca="1">INDEX(YO$13:YO137,$B138+1,1)</f>
        <v>0</v>
      </c>
      <c r="YP138" s="18"/>
      <c r="YQ138" s="411">
        <f t="shared" si="582"/>
        <v>50</v>
      </c>
      <c r="YR138" s="411">
        <f t="shared" si="582"/>
        <v>50</v>
      </c>
      <c r="YS138" s="411">
        <f t="shared" si="582"/>
        <v>50</v>
      </c>
      <c r="YT138" s="411">
        <f t="shared" si="582"/>
        <v>50</v>
      </c>
      <c r="YU138" s="535" cm="1">
        <f t="array" aca="1" ref="YU138" ca="1">INDEX(YU$13:YU137,$B138+1,1)</f>
        <v>1</v>
      </c>
      <c r="YV138" s="535" cm="1">
        <f t="array" aca="1" ref="YV138" ca="1">INDEX(YV$13:YV137,$B138+1,1)</f>
        <v>1</v>
      </c>
      <c r="YW138" s="535" cm="1">
        <f t="array" aca="1" ref="YW138" ca="1">INDEX(YW$13:YW137,$B138+1,1)</f>
        <v>1</v>
      </c>
      <c r="YX138" s="535" cm="1">
        <f t="array" aca="1" ref="YX138" ca="1">INDEX(YX$13:YX137,$B138+1,1)</f>
        <v>1</v>
      </c>
      <c r="YY138" s="535" t="str" cm="1">
        <f t="array" aca="1" ref="YY138" ca="1">INDEX(YY$13:YY137,$B138+1,1)</f>
        <v>-</v>
      </c>
      <c r="YZ138" s="535" t="str" cm="1">
        <f t="array" aca="1" ref="YZ138" ca="1">INDEX(YZ$13:YZ137,$B138+1,1)</f>
        <v>-</v>
      </c>
      <c r="ZA138" s="535" t="str" cm="1">
        <f t="array" aca="1" ref="ZA138" ca="1">INDEX(ZA$13:ZA137,$B138+1,1)</f>
        <v>-</v>
      </c>
      <c r="ZB138" s="535" t="str" cm="1">
        <f t="array" aca="1" ref="ZB138" ca="1">INDEX(ZB$13:ZB137,$B138+1,1)</f>
        <v>-</v>
      </c>
      <c r="ZC138" s="535" t="str" cm="1">
        <f t="array" aca="1" ref="ZC138" ca="1">INDEX(ZC$13:ZC137,$B138+1,1)</f>
        <v>-</v>
      </c>
      <c r="ZD138" s="18"/>
      <c r="ZE138" s="411">
        <f t="shared" ca="1" si="583"/>
        <v>1</v>
      </c>
      <c r="ZF138" s="18"/>
      <c r="ZG138" s="669" t="str">
        <f t="shared" ca="1" si="584"/>
        <v>-</v>
      </c>
      <c r="ZH138" s="535" t="b" cm="1">
        <f t="array" aca="1" ref="ZH138" ca="1">INDEX(ZH$13:ZH137,$B138+1,1)</f>
        <v>1</v>
      </c>
      <c r="ZI138" s="535" t="str" cm="1">
        <f t="array" aca="1" ref="ZI138" ca="1">INDEX(ZI$13:ZI137,$B138+1,1)</f>
        <v>-</v>
      </c>
      <c r="ZJ138" s="411" t="b">
        <f t="shared" ca="1" si="615"/>
        <v>1</v>
      </c>
      <c r="ZK138" s="535" t="b" cm="1">
        <f t="array" aca="1" ref="ZK138" ca="1">INDEX(ZK$13:ZK137,$B138+1,1)</f>
        <v>0</v>
      </c>
      <c r="ZL138" s="535" cm="1">
        <f t="array" aca="1" ref="ZL138" ca="1">INDEX(ZL$13:ZL137,$B138+1,1)</f>
        <v>0</v>
      </c>
      <c r="ZM138" s="547" cm="1">
        <f t="array" aca="1" ref="ZM138" ca="1">IF(ZH138&lt;&gt;TRUE,"-",VALUE(IFERROR(VALUE($K138),0) &amp; _xlfn.SWITCH($CD138,"-",4,$CD138) &amp; $L138 &amp; $T138 &amp; "00" &amp; $N138 &amp; $AK138 &amp; $R138 &amp; _xlfn.SWITCH($AM138,3,1,$AM138) &amp; _xlfn.SWITCH($M138,4,0,$M138) &amp; $AD138 &amp; IF(MOD($H138-2,ZM$6)&gt;=ZM$7,"",TEXT(INT(MOD($H138-2,ZM$6)/2)+1,"00"))))</f>
        <v>14220032120607</v>
      </c>
      <c r="ZN138" s="662" t="str" cm="1">
        <f t="array" aca="1" ref="ZN138" ca="1">IF(ZI138&lt;&gt;TRUE,"-",VALUE(IFERROR(VALUE($K138),0) &amp; _xlfn.SWITCH($CD138,"-",4,$CD138) &amp; $L138 &amp; $T138 &amp; "00" &amp; $N138 &amp; $AK138 &amp; $R138 &amp; _xlfn.SWITCH($AM138,3,1,$AM138) &amp; _xlfn.SWITCH($M138,4,0,$M138) &amp; $AD138 &amp; IF(MOD($H138-1,ZN$6)&gt;=ZN$7,"",TEXT(INT(MOD($H138-1,ZN$6)/2)+1,"00"))))</f>
        <v>-</v>
      </c>
      <c r="ZO138" s="543">
        <f t="shared" ca="1" si="585"/>
        <v>652</v>
      </c>
      <c r="ZP138" s="543">
        <f t="shared" ca="1" si="585"/>
        <v>686</v>
      </c>
      <c r="ZQ138" s="543">
        <f t="shared" ca="1" si="585"/>
        <v>721</v>
      </c>
      <c r="ZR138" s="459">
        <f t="shared" ca="1" si="586"/>
        <v>469</v>
      </c>
      <c r="ZS138" s="459">
        <f t="shared" ca="1" si="586"/>
        <v>504</v>
      </c>
      <c r="ZT138" s="459">
        <f t="shared" ca="1" si="586"/>
        <v>539</v>
      </c>
      <c r="ZU138" s="459">
        <f t="shared" ca="1" si="587"/>
        <v>385</v>
      </c>
      <c r="ZV138" s="459">
        <f t="shared" ca="1" si="587"/>
        <v>420</v>
      </c>
      <c r="ZW138" s="459">
        <f t="shared" ca="1" si="587"/>
        <v>455</v>
      </c>
      <c r="ZX138" s="535" t="str" cm="1">
        <f t="array" aca="1" ref="ZX138" ca="1">INDEX(ZX$13:ZX137,$B138+1,1)</f>
        <v>-</v>
      </c>
      <c r="ZY138" s="535" t="str" cm="1">
        <f t="array" aca="1" ref="ZY138" ca="1">INDEX(ZY$13:ZY137,$B138+1,1)</f>
        <v>-</v>
      </c>
      <c r="ZZ138" s="535" t="str" cm="1">
        <f t="array" aca="1" ref="ZZ138" ca="1">INDEX(ZZ$13:ZZ137,$B138+1,1)</f>
        <v>-</v>
      </c>
      <c r="AAA138" s="535" t="str" cm="1">
        <f t="array" aca="1" ref="AAA138" ca="1">INDEX(AAA$13:AAA137,$B138+1,1)</f>
        <v>-</v>
      </c>
      <c r="AAB138" s="535" t="str" cm="1">
        <f t="array" aca="1" ref="AAB138" ca="1">INDEX(AAB$13:AAB137,$B138+1,1)</f>
        <v>-</v>
      </c>
      <c r="AAC138" s="535" t="str" cm="1">
        <f t="array" aca="1" ref="AAC138" ca="1">INDEX(AAC$13:AAC137,$B138+1,1)</f>
        <v>-</v>
      </c>
      <c r="AAD138" s="535" t="str" cm="1">
        <f t="array" aca="1" ref="AAD138" ca="1">INDEX(AAD$13:AAD137,$B138+1,1)</f>
        <v>-</v>
      </c>
      <c r="AAE138" s="535" t="str" cm="1">
        <f t="array" aca="1" ref="AAE138" ca="1">INDEX(AAE$13:AAE137,$B138+1,1)</f>
        <v>-</v>
      </c>
      <c r="AAF138" s="535" t="str" cm="1">
        <f t="array" aca="1" ref="AAF138" ca="1">INDEX(AAF$13:AAF137,$B138+1,1)</f>
        <v>-</v>
      </c>
      <c r="AAG138" s="535" t="str" cm="1">
        <f t="array" aca="1" ref="AAG138" ca="1">INDEX(AAG$13:AAG137,$B138+1,1)</f>
        <v>-</v>
      </c>
      <c r="AAH138" s="535" t="str" cm="1">
        <f t="array" aca="1" ref="AAH138" ca="1">INDEX(AAH$13:AAH137,$B138+1,1)</f>
        <v>-</v>
      </c>
      <c r="AAI138" s="535" t="str" cm="1">
        <f t="array" aca="1" ref="AAI138" ca="1">INDEX(AAI$13:AAI137,$B138+1,1)</f>
        <v>-</v>
      </c>
      <c r="AAJ138" s="22">
        <v>1</v>
      </c>
      <c r="AAK138" s="22">
        <v>1</v>
      </c>
      <c r="AAL138" s="535" cm="1">
        <f t="array" aca="1" ref="AAL138" ca="1">INDEX(AAL$13:AAL137,$B138+1,1)</f>
        <v>0</v>
      </c>
      <c r="AAM138" s="535" t="str" cm="1">
        <f t="array" aca="1" ref="AAM138" ca="1">INDEX(AAM$13:AAM137,$B138+1,1)</f>
        <v>-</v>
      </c>
      <c r="AAN138" s="535" t="str" cm="1">
        <f t="array" aca="1" ref="AAN138" ca="1">INDEX(AAN$13:AAN137,$B138+1,1)</f>
        <v>-</v>
      </c>
      <c r="AAO138" s="535" t="str" cm="1">
        <f t="array" aca="1" ref="AAO138" ca="1">INDEX(AAO$13:AAO137,$B138+1,1)</f>
        <v>-</v>
      </c>
      <c r="AAP138" s="535" t="str" cm="1">
        <f t="array" aca="1" ref="AAP138" ca="1">INDEX(AAP$13:AAP137,$B138+1,1)</f>
        <v>-</v>
      </c>
      <c r="AAQ138" s="535" t="str" cm="1">
        <f t="array" aca="1" ref="AAQ138" ca="1">INDEX(AAQ$13:AAQ137,$B138+1,1)</f>
        <v>-</v>
      </c>
      <c r="AAR138" s="535" cm="1">
        <f t="array" aca="1" ref="AAR138" ca="1">INDEX(AAR$13:AAR137,$B138+1,1)</f>
        <v>0</v>
      </c>
      <c r="AAS138" s="535" t="str" cm="1">
        <f t="array" aca="1" ref="AAS138" ca="1">INDEX(AAS$13:AAS137,$B138+1,1)</f>
        <v>-</v>
      </c>
      <c r="AAT138" s="535" t="str" cm="1">
        <f t="array" aca="1" ref="AAT138" ca="1">INDEX(AAT$13:AAT137,$B138+1,1)</f>
        <v>-</v>
      </c>
      <c r="AAU138" s="535" t="str" cm="1">
        <f t="array" aca="1" ref="AAU138" ca="1">INDEX(AAU$13:AAU137,$B138+1,1)</f>
        <v>-</v>
      </c>
      <c r="AAV138" s="535" cm="1">
        <f t="array" aca="1" ref="AAV138" ca="1">INDEX(AAV$13:AAV137,$B138+1,1)</f>
        <v>1</v>
      </c>
      <c r="AAW138" s="535" cm="1">
        <f t="array" aca="1" ref="AAW138" ca="1">INDEX(AAW$13:AAW137,$B138+1,1)</f>
        <v>1</v>
      </c>
      <c r="AAX138" s="666" t="str">
        <f ca="1">IF(OR($AAJ138=1,MOD($H138,21)&gt;AAX$6),"-",FALSE)</f>
        <v>-</v>
      </c>
      <c r="AAY138" s="666" t="str">
        <f ca="1">IF(OR($AAJ138=1,MOD($H138,21)&gt;AAY$6),"-",FALSE)</f>
        <v>-</v>
      </c>
      <c r="AAZ138" s="666" t="str">
        <f ca="1">IF(OR($AAJ138=1,MOD($H138,21)&gt;AAZ$6),"-",FALSE)</f>
        <v>-</v>
      </c>
      <c r="ABA138" s="666" t="str">
        <f ca="1">IF(OR($AAJ138=1,MOD($H138,21)&gt;ABA$6),"-",FALSE)</f>
        <v>-</v>
      </c>
      <c r="ABB138" s="667" t="str">
        <f t="shared" ca="1" si="588"/>
        <v>-</v>
      </c>
      <c r="ABC138" s="668" t="str">
        <f t="shared" ca="1" si="589"/>
        <v>-</v>
      </c>
      <c r="ABD138" s="669" t="str">
        <f t="shared" ca="1" si="590"/>
        <v>-</v>
      </c>
      <c r="ABE138" s="716" t="str">
        <f t="shared" ca="1" si="591"/>
        <v>-</v>
      </c>
      <c r="ABF138" s="191" t="b">
        <f t="shared" si="619"/>
        <v>0</v>
      </c>
      <c r="ABG138" s="715" t="str">
        <f t="shared" ca="1" si="592"/>
        <v>-</v>
      </c>
      <c r="ABH138" s="717" t="str">
        <f ca="1">IF(OR($AAJ138=1,MOD($H138,21)&gt;ABH$6),"-",0)</f>
        <v>-</v>
      </c>
      <c r="ABI138" s="717" t="str">
        <f ca="1">IF(OR($AAJ138=1,MOD($H138,21)&gt;ABI$6),"-",0)</f>
        <v>-</v>
      </c>
      <c r="ABJ138" s="670" t="str">
        <f t="shared" ca="1" si="593"/>
        <v>-</v>
      </c>
      <c r="ABK138" s="18"/>
      <c r="ABL138" s="545" t="str">
        <f t="shared" ca="1" si="664"/>
        <v>-</v>
      </c>
      <c r="ABM138" s="545" t="str">
        <f t="shared" ca="1" si="664"/>
        <v>-</v>
      </c>
      <c r="ABN138" s="545" t="str">
        <f t="shared" ca="1" si="664"/>
        <v>-</v>
      </c>
      <c r="ABO138" s="545" t="str">
        <f t="shared" ca="1" si="664"/>
        <v>-</v>
      </c>
      <c r="ABP138" s="545" t="str">
        <f t="shared" ca="1" si="664"/>
        <v>-</v>
      </c>
      <c r="ABQ138" s="545" t="str">
        <f t="shared" ca="1" si="664"/>
        <v>-</v>
      </c>
      <c r="ABR138" s="545" t="str">
        <f t="shared" ca="1" si="664"/>
        <v>-</v>
      </c>
      <c r="ABS138" s="545" t="str">
        <f t="shared" ca="1" si="664"/>
        <v>-</v>
      </c>
      <c r="ABT138" s="545" t="str">
        <f t="shared" ca="1" si="664"/>
        <v>-</v>
      </c>
      <c r="ABU138" s="545" t="str">
        <f t="shared" ca="1" si="664"/>
        <v>-</v>
      </c>
      <c r="ABV138" s="545" t="str">
        <f t="shared" ca="1" si="665"/>
        <v>-</v>
      </c>
      <c r="ABW138" s="545" t="str">
        <f t="shared" ca="1" si="665"/>
        <v>-</v>
      </c>
      <c r="ABX138" s="545" t="str">
        <f t="shared" ca="1" si="665"/>
        <v>-</v>
      </c>
      <c r="ABY138" s="545" t="str">
        <f t="shared" ca="1" si="665"/>
        <v>-</v>
      </c>
      <c r="ABZ138" s="545" t="str">
        <f t="shared" ca="1" si="665"/>
        <v>-</v>
      </c>
      <c r="ACA138" s="545" t="str">
        <f t="shared" ca="1" si="665"/>
        <v>-</v>
      </c>
      <c r="ACB138" s="545" t="str">
        <f t="shared" ca="1" si="665"/>
        <v>-</v>
      </c>
      <c r="ACC138" s="545" t="b">
        <f t="shared" ca="1" si="665"/>
        <v>1</v>
      </c>
      <c r="ACD138" s="545" t="str">
        <f t="shared" ca="1" si="665"/>
        <v>-</v>
      </c>
      <c r="ACE138" s="545" t="str">
        <f t="shared" ca="1" si="665"/>
        <v>-</v>
      </c>
      <c r="ACF138" s="545" t="str">
        <f t="shared" ca="1" si="666"/>
        <v>-</v>
      </c>
      <c r="ACG138" s="545" t="str">
        <f t="shared" ca="1" si="666"/>
        <v>-</v>
      </c>
      <c r="ACH138" s="545" t="str">
        <f t="shared" ca="1" si="666"/>
        <v>-</v>
      </c>
      <c r="ACI138" s="545" t="str">
        <f t="shared" ca="1" si="666"/>
        <v>-</v>
      </c>
      <c r="ACJ138" s="545" t="str">
        <f t="shared" ca="1" si="666"/>
        <v>-</v>
      </c>
      <c r="ACK138" s="545" t="str">
        <f t="shared" ca="1" si="666"/>
        <v>-</v>
      </c>
      <c r="ACL138" s="545" t="str">
        <f t="shared" ca="1" si="666"/>
        <v>-</v>
      </c>
      <c r="ACM138" s="545" t="str">
        <f t="shared" ca="1" si="666"/>
        <v>-</v>
      </c>
      <c r="ACN138" s="545" t="str">
        <f t="shared" ca="1" si="666"/>
        <v>-</v>
      </c>
      <c r="ACO138" s="545" t="str">
        <f t="shared" ca="1" si="666"/>
        <v>-</v>
      </c>
      <c r="ACP138" s="545" t="str">
        <f t="shared" ca="1" si="667"/>
        <v>-</v>
      </c>
      <c r="ACQ138" s="545" t="str">
        <f t="shared" ca="1" si="667"/>
        <v>-</v>
      </c>
      <c r="ACR138" s="545" t="str">
        <f t="shared" ca="1" si="667"/>
        <v>-</v>
      </c>
      <c r="ACS138" s="545" t="str">
        <f t="shared" ca="1" si="667"/>
        <v>-</v>
      </c>
      <c r="ACT138" s="545" t="str">
        <f t="shared" ca="1" si="667"/>
        <v>-</v>
      </c>
      <c r="ACU138" s="545" t="b">
        <f t="shared" ca="1" si="667"/>
        <v>1</v>
      </c>
      <c r="ACV138" s="545" t="str">
        <f t="shared" ca="1" si="667"/>
        <v>-</v>
      </c>
      <c r="ACW138" s="545" t="str">
        <f t="shared" ca="1" si="667"/>
        <v>-</v>
      </c>
      <c r="ACX138" s="545" t="str">
        <f t="shared" ca="1" si="667"/>
        <v>-</v>
      </c>
      <c r="ACY138" s="545" t="str">
        <f t="shared" ca="1" si="667"/>
        <v>-</v>
      </c>
      <c r="ACZ138" s="545" t="str">
        <f t="shared" ca="1" si="668"/>
        <v>-</v>
      </c>
      <c r="ADA138" s="545" t="str">
        <f t="shared" ca="1" si="668"/>
        <v>-</v>
      </c>
      <c r="ADB138" s="545" t="str">
        <f t="shared" ca="1" si="668"/>
        <v>-</v>
      </c>
      <c r="ADC138" s="545" t="str">
        <f t="shared" ca="1" si="668"/>
        <v>-</v>
      </c>
      <c r="ADD138" s="545" t="str">
        <f t="shared" ca="1" si="668"/>
        <v>-</v>
      </c>
      <c r="ADE138" s="545" t="str">
        <f t="shared" ca="1" si="668"/>
        <v>-</v>
      </c>
      <c r="ADF138" s="545" t="str">
        <f t="shared" ca="1" si="668"/>
        <v>-</v>
      </c>
      <c r="ADG138" s="545" t="str">
        <f t="shared" ca="1" si="668"/>
        <v>-</v>
      </c>
      <c r="ADH138" s="545" t="str">
        <f t="shared" ca="1" si="668"/>
        <v>-</v>
      </c>
      <c r="ADI138" s="545" t="str">
        <f t="shared" ca="1" si="668"/>
        <v>-</v>
      </c>
      <c r="ADJ138" s="545" t="str">
        <f t="shared" ca="1" si="669"/>
        <v>-</v>
      </c>
      <c r="ADK138" s="545" t="str">
        <f t="shared" ca="1" si="669"/>
        <v>-</v>
      </c>
      <c r="ADL138" s="545" t="str">
        <f t="shared" ca="1" si="669"/>
        <v>-</v>
      </c>
      <c r="ADM138" s="545" t="b">
        <f t="shared" ca="1" si="669"/>
        <v>1</v>
      </c>
      <c r="ADN138" s="545" t="str">
        <f t="shared" ca="1" si="669"/>
        <v>-</v>
      </c>
      <c r="ADO138" s="545" t="str">
        <f t="shared" ca="1" si="669"/>
        <v>-</v>
      </c>
      <c r="ADP138" s="545" t="str">
        <f t="shared" ca="1" si="669"/>
        <v>-</v>
      </c>
      <c r="ADQ138" s="545" t="str">
        <f t="shared" ca="1" si="669"/>
        <v>-</v>
      </c>
      <c r="ADR138" s="545" t="str">
        <f t="shared" ca="1" si="669"/>
        <v>-</v>
      </c>
      <c r="ADS138" s="545" t="str">
        <f t="shared" ca="1" si="669"/>
        <v>-</v>
      </c>
      <c r="ADT138" s="545" t="str">
        <f t="shared" ca="1" si="670"/>
        <v>-</v>
      </c>
      <c r="ADU138" s="545" t="str">
        <f t="shared" ca="1" si="670"/>
        <v>-</v>
      </c>
      <c r="ADV138" s="545" t="str">
        <f t="shared" ca="1" si="670"/>
        <v>-</v>
      </c>
      <c r="ADW138" s="545" t="str">
        <f t="shared" ca="1" si="670"/>
        <v>-</v>
      </c>
      <c r="ADX138" s="545" t="str">
        <f t="shared" ca="1" si="670"/>
        <v>-</v>
      </c>
      <c r="ADY138" s="545" t="str">
        <f t="shared" ca="1" si="670"/>
        <v>-</v>
      </c>
      <c r="ADZ138" s="545" t="str">
        <f t="shared" ca="1" si="670"/>
        <v>-</v>
      </c>
      <c r="AEA138" s="545" t="str">
        <f t="shared" ca="1" si="670"/>
        <v>-</v>
      </c>
      <c r="AEB138" s="545" t="str">
        <f t="shared" ca="1" si="670"/>
        <v>-</v>
      </c>
      <c r="AEC138" s="545" t="str">
        <f t="shared" ca="1" si="670"/>
        <v>-</v>
      </c>
      <c r="AED138" s="545" t="str">
        <f t="shared" ca="1" si="671"/>
        <v>-</v>
      </c>
      <c r="AEE138" s="545" t="b">
        <f t="shared" ca="1" si="671"/>
        <v>1</v>
      </c>
      <c r="AEF138" s="545" t="str">
        <f t="shared" ca="1" si="671"/>
        <v>-</v>
      </c>
      <c r="AEG138" s="545" t="str">
        <f t="shared" ca="1" si="671"/>
        <v>-</v>
      </c>
      <c r="AEH138" s="545" t="str">
        <f t="shared" ca="1" si="671"/>
        <v>-</v>
      </c>
      <c r="AEI138" s="545" t="str">
        <f t="shared" ca="1" si="671"/>
        <v>-</v>
      </c>
      <c r="AEJ138" s="545" t="str">
        <f t="shared" ca="1" si="671"/>
        <v>-</v>
      </c>
      <c r="AEK138" s="545" t="str">
        <f t="shared" ca="1" si="671"/>
        <v>-</v>
      </c>
      <c r="AEL138" s="545" t="str">
        <f t="shared" ca="1" si="671"/>
        <v>-</v>
      </c>
      <c r="AEM138" s="545" t="str">
        <f t="shared" ca="1" si="671"/>
        <v>-</v>
      </c>
      <c r="AEN138" s="545" t="str">
        <f t="shared" ca="1" si="672"/>
        <v>-</v>
      </c>
      <c r="AEO138" s="545" t="str">
        <f t="shared" ca="1" si="672"/>
        <v>-</v>
      </c>
      <c r="AEP138" s="545" t="str">
        <f t="shared" ca="1" si="672"/>
        <v>-</v>
      </c>
      <c r="AEQ138" s="545" t="str">
        <f t="shared" ca="1" si="672"/>
        <v>-</v>
      </c>
      <c r="AER138" s="545" t="str">
        <f t="shared" ca="1" si="672"/>
        <v>-</v>
      </c>
      <c r="AES138" s="545" t="str">
        <f t="shared" ca="1" si="672"/>
        <v>-</v>
      </c>
      <c r="AET138" s="545" t="str">
        <f t="shared" ca="1" si="672"/>
        <v>-</v>
      </c>
      <c r="AEU138" s="545" t="str">
        <f t="shared" ca="1" si="672"/>
        <v>-</v>
      </c>
      <c r="AEV138" s="545" t="str">
        <f t="shared" ca="1" si="672"/>
        <v>-</v>
      </c>
      <c r="AEW138" s="545" t="b">
        <f t="shared" ca="1" si="672"/>
        <v>1</v>
      </c>
      <c r="AEX138" s="535" cm="1">
        <f t="array" aca="1" ref="AEX138" ca="1">INDEX(AEX$13:AEX137,$B138+1,1)</f>
        <v>0</v>
      </c>
      <c r="AEY138" s="483">
        <v>0</v>
      </c>
    </row>
    <row r="139" spans="1:831" outlineLevel="2">
      <c r="A139" s="18">
        <f t="shared" si="221"/>
        <v>126</v>
      </c>
      <c r="B139" s="657">
        <f t="shared" ca="1" si="620"/>
        <v>124</v>
      </c>
      <c r="C139" s="458">
        <f t="shared" ca="1" si="488"/>
        <v>2200</v>
      </c>
      <c r="D139" s="119" t="str">
        <f t="shared" ca="1" si="489"/>
        <v>GSW</v>
      </c>
      <c r="E139" t="b">
        <v>1</v>
      </c>
      <c r="F139" t="b">
        <v>0</v>
      </c>
      <c r="G139" t="b">
        <f t="shared" si="490"/>
        <v>1</v>
      </c>
      <c r="H139" s="191">
        <f t="shared" ca="1" si="618"/>
        <v>15</v>
      </c>
      <c r="I139" s="535" cm="1">
        <f t="array" aca="1" ref="I139" ca="1">INDEX(I$13:I138,$B139+1,1)</f>
        <v>1</v>
      </c>
      <c r="J139" s="535" cm="1">
        <f t="array" aca="1" ref="J139" ca="1">INDEX(J$13:J138,$B139+1,1)</f>
        <v>0</v>
      </c>
      <c r="K139" s="535" cm="1">
        <f t="array" aca="1" ref="K139" ca="1">INDEX(K$13:K138,$B139+1,1)</f>
        <v>1</v>
      </c>
      <c r="L139" s="535" cm="1">
        <f t="array" aca="1" ref="L139" ca="1">INDEX(L$13:L138,$B139+1,1)</f>
        <v>2</v>
      </c>
      <c r="M139" s="535" cm="1">
        <f t="array" aca="1" ref="M139" ca="1">INDEX(M$13:M138,$B139+1,1)</f>
        <v>0</v>
      </c>
      <c r="N139" s="535" cm="1">
        <f t="array" aca="1" ref="N139" ca="1">INDEX(N$13:N138,$B139+1,1)</f>
        <v>3</v>
      </c>
      <c r="O139" s="535" cm="1">
        <f t="array" aca="1" ref="O139" ca="1">INDEX(O$13:O138,$B139+1,1)</f>
        <v>2</v>
      </c>
      <c r="P139" s="535" cm="1">
        <f t="array" aca="1" ref="P139" ca="1">INDEX(P$13:P138,$B139+1,1)</f>
        <v>0</v>
      </c>
      <c r="Q139" s="535" cm="1">
        <f t="array" aca="1" ref="Q139" ca="1">INDEX(Q$13:Q138,$B139+1,1)</f>
        <v>1</v>
      </c>
      <c r="R139" s="535" cm="1">
        <f t="array" aca="1" ref="R139" ca="1">INDEX(R$13:R138,$B139+1,1)</f>
        <v>1</v>
      </c>
      <c r="S139" s="535" cm="1">
        <f t="array" aca="1" ref="S139" ca="1">INDEX(S$13:S138,$B139+1,1)</f>
        <v>1</v>
      </c>
      <c r="T139" s="411">
        <f t="shared" ca="1" si="603"/>
        <v>2</v>
      </c>
      <c r="U139" s="411">
        <f t="shared" ca="1" si="603"/>
        <v>2</v>
      </c>
      <c r="V139" s="411">
        <f t="shared" ca="1" si="604"/>
        <v>2</v>
      </c>
      <c r="W139" s="777" t="b">
        <f t="shared" ca="1" si="605"/>
        <v>1</v>
      </c>
      <c r="X139" s="777" t="b">
        <f t="shared" ca="1" si="605"/>
        <v>1</v>
      </c>
      <c r="Y139" s="777" t="b">
        <f t="shared" ca="1" si="605"/>
        <v>1</v>
      </c>
      <c r="Z139" s="796" t="b" cm="1">
        <f t="array" aca="1" ref="Z139" ca="1">INDEX(Z$13:Z138,$B139+1,1)</f>
        <v>0</v>
      </c>
      <c r="AA139" s="411">
        <f t="shared" ca="1" si="606"/>
        <v>6</v>
      </c>
      <c r="AB139" s="411">
        <f t="shared" ca="1" si="607"/>
        <v>6</v>
      </c>
      <c r="AC139" s="535" cm="1">
        <f t="array" aca="1" ref="AC139" ca="1">INDEX(AC$13:AC138,$B139+1,1)</f>
        <v>6</v>
      </c>
      <c r="AD139" s="535" cm="1">
        <f t="array" aca="1" ref="AD139" ca="1">INDEX(AD$13:AD138,$B139+1,1)</f>
        <v>6</v>
      </c>
      <c r="AE139" s="535" cm="1">
        <f t="array" aca="1" ref="AE139" ca="1">INDEX(AE$13:AE138,$B139+1,1)</f>
        <v>0</v>
      </c>
      <c r="AF139" s="535" cm="1">
        <f t="array" aca="1" ref="AF139" ca="1">INDEX(AF$13:AF138,$B139+1,1)</f>
        <v>0</v>
      </c>
      <c r="AG139" s="535" cm="1">
        <f t="array" aca="1" ref="AG139" ca="1">INDEX(AG$13:AG138,$B139+1,1)</f>
        <v>0</v>
      </c>
      <c r="AH139" s="535" cm="1">
        <f t="array" aca="1" ref="AH139" ca="1">INDEX(AH$13:AH138,$B139+1,1)</f>
        <v>0</v>
      </c>
      <c r="AI139" s="87">
        <f t="shared" ca="1" si="608"/>
        <v>2</v>
      </c>
      <c r="AJ139" s="87">
        <f ca="1">INDEX(CHOOSE($N139,DataAutumn!i.AdultDrys,DataWinter!i.AdultDrys,DataSpring!i.AdultDrys),1,$T139)</f>
        <v>1</v>
      </c>
      <c r="AK139" s="535" cm="1">
        <f t="array" aca="1" ref="AK139" ca="1">INDEX(AK$13:AK138,$B139+1,1)</f>
        <v>2</v>
      </c>
      <c r="AL139" s="535" cm="1">
        <f t="array" aca="1" ref="AL139" ca="1">INDEX(AL$13:AL138,$B139+1,1)</f>
        <v>0</v>
      </c>
      <c r="AM139" s="535" cm="1">
        <f t="array" aca="1" ref="AM139" ca="1">INDEX(AM$13:AM138,$B139+1,1)</f>
        <v>2</v>
      </c>
      <c r="AN139" s="111"/>
      <c r="AO139" s="111"/>
      <c r="AP139" s="111"/>
      <c r="AQ139" s="111"/>
      <c r="AR139" s="111"/>
      <c r="AS139" s="111"/>
      <c r="AT139" s="111"/>
      <c r="AU139" s="111"/>
      <c r="AV139" s="111"/>
      <c r="AW139" s="111"/>
      <c r="AX139" s="111"/>
      <c r="AY139" s="111"/>
      <c r="AZ139" s="111"/>
      <c r="BA139" s="312" t="str">
        <f t="shared" ca="1" si="494"/>
        <v>FS_Opt_Tem 00015 SE GSW Past     MFM     TOLSpr Scan2 GFS RR+01% GP100% WP100% MP100% (PT_F43N33L11) LateS NutS1.0</v>
      </c>
      <c r="BB139" s="8" t="str">
        <f ca="1">IF(COUNTIF($BA$13:$BA139,$BA139)=1,"-","Dup")</f>
        <v>-</v>
      </c>
      <c r="BC139" s="18"/>
      <c r="BD139" s="535" t="b" cm="1">
        <f t="array" aca="1" ref="BD139" ca="1">INDEX(BD$13:BD138,$B139+1,1)</f>
        <v>0</v>
      </c>
      <c r="BE139" s="535" t="b" cm="1">
        <f t="array" aca="1" ref="BE139" ca="1">INDEX(BE$13:BE138,$B139+1,1)</f>
        <v>0</v>
      </c>
      <c r="BF139" s="535" t="b" cm="1">
        <f t="array" aca="1" ref="BF139" ca="1">INDEX(BF$13:BF138,$B139+1,1)</f>
        <v>0</v>
      </c>
      <c r="BG139" s="535" t="b" cm="1">
        <f t="array" aca="1" ref="BG139" ca="1">INDEX(BG$13:BG138,$B139+1,1)</f>
        <v>0</v>
      </c>
      <c r="BH139" s="535" t="b" cm="1">
        <f t="array" aca="1" ref="BH139" ca="1">INDEX(BH$13:BH138,$B139+1,1)</f>
        <v>0</v>
      </c>
      <c r="BI139" s="535" t="b" cm="1">
        <f t="array" aca="1" ref="BI139" ca="1">INDEX(BI$13:BI138,$B139+1,1)</f>
        <v>0</v>
      </c>
      <c r="BJ139" s="535" t="b" cm="1">
        <f t="array" aca="1" ref="BJ139" ca="1">INDEX(BJ$13:BJ138,$B139+1,1)</f>
        <v>0</v>
      </c>
      <c r="BK139" s="535" t="b" cm="1">
        <f t="array" aca="1" ref="BK139" ca="1">INDEX(BK$13:BK138,$B139+1,1)</f>
        <v>0</v>
      </c>
      <c r="BL139" s="535" t="b" cm="1">
        <f t="array" aca="1" ref="BL139" ca="1">INDEX(BL$13:BL138,$B139+1,1)</f>
        <v>0</v>
      </c>
      <c r="BM139" s="18"/>
      <c r="BN139" s="411" t="b">
        <f t="shared" ca="1" si="495"/>
        <v>1</v>
      </c>
      <c r="BO139" s="411" t="str">
        <f t="shared" ca="1" si="495"/>
        <v>-</v>
      </c>
      <c r="BP139" s="411" t="b">
        <f t="shared" ca="1" si="495"/>
        <v>0</v>
      </c>
      <c r="BQ139" s="411" t="str">
        <f t="shared" ca="1" si="495"/>
        <v>-</v>
      </c>
      <c r="BR139" s="411" t="str">
        <f t="shared" ca="1" si="495"/>
        <v>-</v>
      </c>
      <c r="BS139" s="411" t="str">
        <f t="shared" ca="1" si="495"/>
        <v>-</v>
      </c>
      <c r="BT139" s="411" t="str">
        <f t="shared" ca="1" si="495"/>
        <v>-</v>
      </c>
      <c r="BU139" s="411" t="str">
        <f t="shared" ca="1" si="495"/>
        <v>-</v>
      </c>
      <c r="BV139" s="411" t="str">
        <f t="shared" ca="1" si="495"/>
        <v>-</v>
      </c>
      <c r="BW139" s="411" t="str">
        <f t="shared" ca="1" si="495"/>
        <v>-</v>
      </c>
      <c r="BX139" s="411" t="str">
        <f t="shared" ca="1" si="495"/>
        <v>-</v>
      </c>
      <c r="BY139" s="411" t="str">
        <f t="shared" ca="1" si="495"/>
        <v>-</v>
      </c>
      <c r="BZ139" s="411" t="b">
        <f t="shared" ca="1" si="495"/>
        <v>0</v>
      </c>
      <c r="CA139" s="87">
        <f t="shared" ca="1" si="495"/>
        <v>0</v>
      </c>
      <c r="CB139" s="535" t="str" cm="1">
        <f t="array" aca="1" ref="CB139" ca="1">INDEX(CB$13:CB138,$B139+1,1)</f>
        <v>-</v>
      </c>
      <c r="CC139" s="535" t="str" cm="1">
        <f t="array" aca="1" ref="CC139" ca="1">INDEX(CC$13:CC138,$B139+1,1)</f>
        <v>-</v>
      </c>
      <c r="CD139" s="535" t="str" cm="1">
        <f t="array" aca="1" ref="CD139" ca="1">INDEX(CD$13:CD138,$B139+1,1)</f>
        <v>-</v>
      </c>
      <c r="CE139" s="535" t="b" cm="1">
        <f t="array" aca="1" ref="CE139" ca="1">INDEX(CE$13:CE138,$B139+1,1)</f>
        <v>1</v>
      </c>
      <c r="CF139" s="18"/>
      <c r="CG139" s="535" t="str" cm="1">
        <f t="array" aca="1" ref="CG139" ca="1">INDEX(CG$13:CG138,$B139+1,1)</f>
        <v>-</v>
      </c>
      <c r="CH139" s="411" t="str">
        <f t="shared" ca="1" si="496"/>
        <v>-</v>
      </c>
      <c r="CI139" s="411">
        <f t="shared" ca="1" si="497"/>
        <v>1</v>
      </c>
      <c r="CJ139" s="411">
        <f t="shared" ca="1" si="497"/>
        <v>1</v>
      </c>
      <c r="CK139" s="535" t="str" cm="1">
        <f t="array" aca="1" ref="CK139" ca="1">INDEX(CK$13:CK138,$B139+1,1)</f>
        <v>-</v>
      </c>
      <c r="CL139" s="535" t="str" cm="1">
        <f t="array" aca="1" ref="CL139" ca="1">INDEX(CL$13:CL138,$B139+1,1)</f>
        <v>-</v>
      </c>
      <c r="CM139" s="535" t="str" cm="1">
        <f t="array" aca="1" ref="CM139" ca="1">INDEX(CM$13:CM138,$B139+1,1)</f>
        <v>-</v>
      </c>
      <c r="CN139" s="411" t="str">
        <f t="shared" ca="1" si="498"/>
        <v>-</v>
      </c>
      <c r="CO139" s="411">
        <f t="shared" ca="1" si="499"/>
        <v>1</v>
      </c>
      <c r="CP139" s="411">
        <f t="shared" ca="1" si="499"/>
        <v>1</v>
      </c>
      <c r="CQ139" s="535" t="str" cm="1">
        <f t="array" aca="1" ref="CQ139" ca="1">INDEX(CQ$13:CQ138,$B139+1,1)</f>
        <v>-</v>
      </c>
      <c r="CR139" s="411" t="str">
        <f t="shared" ca="1" si="500"/>
        <v>-</v>
      </c>
      <c r="CS139" s="411">
        <f t="shared" ca="1" si="501"/>
        <v>1</v>
      </c>
      <c r="CT139" s="535" t="str" cm="1">
        <f t="array" aca="1" ref="CT139" ca="1">INDEX(CT$13:CT138,$B139+1,1)</f>
        <v>-</v>
      </c>
      <c r="CU139" s="535" t="str" cm="1">
        <f t="array" aca="1" ref="CU139" ca="1">INDEX(CU$13:CU138,$B139+1,1)</f>
        <v>-</v>
      </c>
      <c r="CV139" s="411">
        <f t="shared" ca="1" si="502"/>
        <v>1</v>
      </c>
      <c r="CW139" s="535" t="str" cm="1">
        <f t="array" aca="1" ref="CW139" ca="1">INDEX(CW$13:CW138,$B139+1,1)</f>
        <v>-</v>
      </c>
      <c r="CX139" s="411" t="str">
        <f t="shared" ca="1" si="503"/>
        <v>-</v>
      </c>
      <c r="CY139" s="411">
        <f t="shared" ca="1" si="504"/>
        <v>1</v>
      </c>
      <c r="CZ139" s="411">
        <f t="shared" ca="1" si="504"/>
        <v>1</v>
      </c>
      <c r="DA139" s="535" cm="1">
        <f t="array" aca="1" ref="DA139" ca="1">INDEX(DA$13:DA138,$B139+1,1)</f>
        <v>720</v>
      </c>
      <c r="DB139" s="535" cm="1">
        <f t="array" aca="1" ref="DB139" ca="1">INDEX(DB$13:DB138,$B139+1,1)</f>
        <v>720</v>
      </c>
      <c r="DC139" s="18"/>
      <c r="DD139" s="535" t="str" cm="1">
        <f t="array" aca="1" ref="DD139" ca="1">INDEX(DD$13:DD138,$B139+1,1)</f>
        <v>-</v>
      </c>
      <c r="DE139" s="535" t="str" cm="1">
        <f t="array" aca="1" ref="DE139" ca="1">INDEX(DE$13:DE138,$B139+1,1)</f>
        <v>-</v>
      </c>
      <c r="DF139" s="535" t="str" cm="1">
        <f t="array" aca="1" ref="DF139" ca="1">INDEX(DF$13:DF138,$B139+1,1)</f>
        <v>-</v>
      </c>
      <c r="DG139" s="535" t="str" cm="1">
        <f t="array" aca="1" ref="DG139" ca="1">INDEX(DG$13:DG138,$B139+1,1)</f>
        <v>-</v>
      </c>
      <c r="DH139" s="804" cm="1">
        <f t="array" aca="1" ref="DH139" ca="1">VALUE(IFERROR(VALUE($K139),0) &amp; _xlfn.SWITCH($CD139,"-",4,$CD139) &amp; $L139 &amp; $T139 &amp; "00" &amp; $N139 &amp; $AK139 &amp; $R139 &amp; _xlfn.SWITCH($AM139,3,1,$AM139) &amp; _xlfn.SWITCH($M139,4,0,$M139) &amp; _xlfn.SWITCH($AD139,6,1,$AD139))</f>
        <v>142200321201</v>
      </c>
      <c r="DI139" s="535" cm="1">
        <f t="array" aca="1" ref="DI139" ca="1">INDEX(DI$13:DI138,$B139+1,1)</f>
        <v>1</v>
      </c>
      <c r="DJ139" s="535" cm="1">
        <f t="array" aca="1" ref="DJ139" ca="1">INDEX(DJ$13:DJ138,$B139+1,1)</f>
        <v>1</v>
      </c>
      <c r="DK139" s="411">
        <f t="shared" ca="1" si="505"/>
        <v>1</v>
      </c>
      <c r="DL139" s="411">
        <f t="shared" ca="1" si="505"/>
        <v>60</v>
      </c>
      <c r="DM139" s="411" t="str">
        <f t="shared" ca="1" si="505"/>
        <v>-</v>
      </c>
      <c r="DN139" s="411" t="str">
        <f t="shared" ca="1" si="505"/>
        <v>-</v>
      </c>
      <c r="DO139" s="411" t="str">
        <f t="shared" ca="1" si="505"/>
        <v>-</v>
      </c>
      <c r="DP139" s="411" t="str">
        <f t="shared" ca="1" si="505"/>
        <v>-</v>
      </c>
      <c r="DQ139" s="411" t="b">
        <f t="shared" ca="1" si="506"/>
        <v>0</v>
      </c>
      <c r="DR139" s="411" t="str">
        <f t="shared" ca="1" si="507"/>
        <v>-</v>
      </c>
      <c r="DS139" s="411" t="str">
        <f t="shared" ca="1" si="507"/>
        <v>-</v>
      </c>
      <c r="DT139" s="411" t="str">
        <f t="shared" ca="1" si="507"/>
        <v>-</v>
      </c>
      <c r="DU139" s="411" t="str">
        <f t="shared" ca="1" si="507"/>
        <v>-</v>
      </c>
      <c r="DV139" s="411">
        <f t="shared" ca="1" si="507"/>
        <v>500</v>
      </c>
      <c r="DW139" s="411">
        <f t="shared" ca="1" si="507"/>
        <v>500</v>
      </c>
      <c r="DX139" s="411" t="str">
        <f t="shared" ca="1" si="507"/>
        <v>-</v>
      </c>
      <c r="DY139" s="411" t="str">
        <f t="shared" ca="1" si="507"/>
        <v>-</v>
      </c>
      <c r="DZ139" s="411" t="str">
        <f t="shared" ca="1" si="507"/>
        <v>-</v>
      </c>
      <c r="EA139" s="411" t="str">
        <f t="shared" ca="1" si="507"/>
        <v>-</v>
      </c>
      <c r="EB139" s="411" t="str">
        <f t="shared" ca="1" si="507"/>
        <v>-</v>
      </c>
      <c r="EC139" s="535" cm="1">
        <f t="array" aca="1" ref="EC139" ca="1">INDEX(EC$13:EC138,$B139+1,1)</f>
        <v>0</v>
      </c>
      <c r="ED139" s="535" cm="1">
        <f t="array" aca="1" ref="ED139" ca="1">INDEX(ED$13:ED138,$B139+1,1)</f>
        <v>999999</v>
      </c>
      <c r="EE139" s="535" cm="1">
        <f t="array" aca="1" ref="EE139" ca="1">INDEX(EE$13:EE138,$B139+1,1)</f>
        <v>999999</v>
      </c>
      <c r="EF139" s="535" cm="1">
        <f t="array" aca="1" ref="EF139" ca="1">INDEX(EF$13:EF138,$B139+1,1)</f>
        <v>999999</v>
      </c>
      <c r="EG139" s="535" cm="1">
        <f t="array" aca="1" ref="EG139" ca="1">INDEX(EG$13:EG138,$B139+1,1)</f>
        <v>999999</v>
      </c>
      <c r="EH139" s="535" cm="1">
        <f t="array" aca="1" ref="EH139" ca="1">INDEX(EH$13:EH138,$B139+1,1)</f>
        <v>999999</v>
      </c>
      <c r="EI139" s="535" cm="1">
        <f t="array" aca="1" ref="EI139" ca="1">INDEX(EI$13:EI138,$B139+1,1)</f>
        <v>999999</v>
      </c>
      <c r="EJ139" s="535" cm="1">
        <f t="array" aca="1" ref="EJ139" ca="1">INDEX(EJ$13:EJ138,$B139+1,1)</f>
        <v>999999</v>
      </c>
      <c r="EK139" s="535" cm="1">
        <f t="array" aca="1" ref="EK139" ca="1">INDEX(EK$13:EK138,$B139+1,1)</f>
        <v>999999</v>
      </c>
      <c r="EL139" s="535" cm="1">
        <f t="array" aca="1" ref="EL139" ca="1">INDEX(EL$13:EL138,$B139+1,1)</f>
        <v>999999</v>
      </c>
      <c r="EM139" s="535" cm="1">
        <f t="array" aca="1" ref="EM139" ca="1">INDEX(EM$13:EM138,$B139+1,1)</f>
        <v>999999</v>
      </c>
      <c r="EN139" s="535" cm="1">
        <f t="array" aca="1" ref="EN139" ca="1">INDEX(EN$13:EN138,$B139+1,1)</f>
        <v>999999</v>
      </c>
      <c r="EO139" s="535" cm="1">
        <f t="array" aca="1" ref="EO139" ca="1">INDEX(EO$13:EO138,$B139+1,1)</f>
        <v>999999</v>
      </c>
      <c r="EP139" s="782">
        <f t="shared" ca="1" si="508"/>
        <v>0</v>
      </c>
      <c r="EQ139" s="782">
        <f t="shared" ca="1" si="508"/>
        <v>0</v>
      </c>
      <c r="ER139" s="782">
        <f t="shared" ca="1" si="508"/>
        <v>999999</v>
      </c>
      <c r="ES139" s="800" t="str">
        <f t="shared" ca="1" si="609"/>
        <v>-</v>
      </c>
      <c r="ET139" s="800" t="str">
        <f t="shared" ca="1" si="509"/>
        <v>-</v>
      </c>
      <c r="EU139" s="801" t="str">
        <f t="shared" ca="1" si="510"/>
        <v>-</v>
      </c>
      <c r="EV139" s="802" t="str">
        <f t="shared" ca="1" si="610"/>
        <v>-</v>
      </c>
      <c r="EW139" s="781">
        <f t="shared" ca="1" si="511"/>
        <v>999999</v>
      </c>
      <c r="EX139" s="779">
        <f t="shared" ca="1" si="611"/>
        <v>999999</v>
      </c>
      <c r="EY139" s="780">
        <f t="shared" ca="1" si="612"/>
        <v>999999</v>
      </c>
      <c r="EZ139" s="545" cm="1">
        <f t="array" aca="1" ref="EZ139" ca="1">INDEX(i.ELMated,$AB139+1,1)</f>
        <v>0</v>
      </c>
      <c r="FA139" s="630" cm="1">
        <f t="array" aca="1" ref="FA139" ca="1">INDEX(i.ELMatedEst,$AA139+1,$T139)</f>
        <v>0</v>
      </c>
      <c r="FB139" s="535" t="str" cm="1">
        <f t="array" aca="1" ref="FB139" ca="1">INDEX(FB$13:FB138,$B139+1,1)</f>
        <v>-</v>
      </c>
      <c r="FC139" s="535" t="str" cm="1">
        <f t="array" aca="1" ref="FC139" ca="1">INDEX(FC$13:FC138,$B139+1,1)</f>
        <v>-</v>
      </c>
      <c r="FD139" s="664">
        <f t="shared" ca="1" si="512"/>
        <v>0</v>
      </c>
      <c r="FE139" s="666">
        <f t="shared" ca="1" si="513"/>
        <v>5.0000000000000001E-3</v>
      </c>
      <c r="FF139" s="191">
        <f t="shared" ca="1" si="613"/>
        <v>0.95</v>
      </c>
      <c r="FG139" s="667">
        <f t="shared" ca="1" si="514"/>
        <v>0.12</v>
      </c>
      <c r="FH139" s="667">
        <f ca="1">INDEX(CHOOSE($N139,DataAutumn!i.EL_PropnSold,DataWinter!i.EL_PropnSold,DataSpring!i.EL_PropnSold),$AI139,$T139)*INDEX(i.ELMatedEst,$AB139+1,$T139)*i.dAdultRR_ELPropSold
+INDEX(i.dryman,($AJ139-1)*4+$AI139,FH$7)</f>
        <v>0</v>
      </c>
      <c r="FI139" s="667">
        <f ca="1">INDEX(CHOOSE($N139,DataAutumn!i.EL_PropnSold,DataWinter!i.EL_PropnSold,DataSpring!i.EL_PropnSold),$AI139,$T139)*INDEX(i.ELMatedEst,$AB139+1,$T139)*i.dAdultRR_ELPropSold
+INDEX(i.dryman,($AJ139-1)*4+$AI139,FI$7)</f>
        <v>3.125E-2</v>
      </c>
      <c r="FJ139" s="667">
        <f ca="1">INDEX(CHOOSE($N139,DataAutumn!i.EL_PropnSold,DataWinter!i.EL_PropnSold,DataSpring!i.EL_PropnSold),$AI139,$T139)*INDEX(i.ELMatedEst,$AB139+1,$T139)*i.dAdultRR_ELPropSold
+INDEX(i.dryman,($AJ139-1)*4+$AI139,FJ$7)</f>
        <v>3.125E-2</v>
      </c>
      <c r="FK139" s="667">
        <f ca="1">INDEX(CHOOSE($N139,DataAutumn!i.EL_PropnSold,DataWinter!i.EL_PropnSold,DataSpring!i.EL_PropnSold),$AI139,$T139)*INDEX(i.ELMatedEst,$AB139+1,$T139)*i.dAdultRR_ELPropSold
+INDEX(i.dryman,($AJ139-1)*4+$AI139,FK$7)</f>
        <v>3.125E-2</v>
      </c>
      <c r="FL139" s="668">
        <f ca="1">INDEX(CHOOSE($N139,DataAutumn!i.EL_PropnSold,DataWinter!i.EL_PropnSold,DataSpring!i.EL_PropnSold),$AI139,$T139)*INDEX(i.ELMatedEst,$AB139+1,$T139)*i.dAdultLSurv_ELPropSold</f>
        <v>0</v>
      </c>
      <c r="FM139" s="666" t="b">
        <f t="shared" ca="1" si="515"/>
        <v>0</v>
      </c>
      <c r="FN139" s="666" t="b">
        <f t="shared" ca="1" si="515"/>
        <v>0</v>
      </c>
      <c r="FO139" s="716" t="b">
        <f t="shared" ca="1" si="516"/>
        <v>1</v>
      </c>
      <c r="FP139" s="666" t="b">
        <f t="shared" ca="1" si="515"/>
        <v>0</v>
      </c>
      <c r="FQ139" s="668">
        <f t="shared" ca="1" si="517"/>
        <v>1</v>
      </c>
      <c r="FR139" s="669">
        <f t="shared" ca="1" si="518"/>
        <v>0</v>
      </c>
      <c r="FS139" s="670" t="b">
        <f t="shared" ca="1" si="519"/>
        <v>0</v>
      </c>
      <c r="FT139" s="665" t="b">
        <f t="shared" ca="1" si="520"/>
        <v>0</v>
      </c>
      <c r="FU139" s="411" t="b">
        <f t="shared" ca="1" si="520"/>
        <v>0</v>
      </c>
      <c r="FV139" s="411" t="b">
        <f t="shared" ca="1" si="520"/>
        <v>1</v>
      </c>
      <c r="FW139" s="87">
        <f t="shared" ca="1" si="521"/>
        <v>2</v>
      </c>
      <c r="FX139" s="87">
        <f t="shared" ca="1" si="521"/>
        <v>2</v>
      </c>
      <c r="FY139" s="411">
        <f t="shared" ca="1" si="522"/>
        <v>1</v>
      </c>
      <c r="FZ139" s="411">
        <f t="shared" ca="1" si="523"/>
        <v>1</v>
      </c>
      <c r="GA139" s="411">
        <f t="shared" ca="1" si="523"/>
        <v>1</v>
      </c>
      <c r="GB139" s="411">
        <f t="shared" ca="1" si="524"/>
        <v>1</v>
      </c>
      <c r="GC139" s="411">
        <f t="shared" ca="1" si="629"/>
        <v>0.35</v>
      </c>
      <c r="GD139" s="411" t="b">
        <f t="shared" ca="1" si="629"/>
        <v>1</v>
      </c>
      <c r="GE139" s="411" t="b">
        <f t="shared" ca="1" si="629"/>
        <v>0</v>
      </c>
      <c r="GF139" s="411" t="b">
        <f t="shared" ca="1" si="629"/>
        <v>0</v>
      </c>
      <c r="GG139" s="411" t="b">
        <f t="shared" ca="1" si="629"/>
        <v>0</v>
      </c>
      <c r="GH139" s="87">
        <f t="shared" ca="1" si="526"/>
        <v>1</v>
      </c>
      <c r="GI139" s="87">
        <f t="shared" ca="1" si="526"/>
        <v>1</v>
      </c>
      <c r="GJ139" s="87">
        <f t="shared" ca="1" si="526"/>
        <v>1</v>
      </c>
      <c r="GK139" s="87">
        <f t="shared" ca="1" si="526"/>
        <v>1</v>
      </c>
      <c r="GL139" s="87">
        <f t="shared" ca="1" si="526"/>
        <v>1</v>
      </c>
      <c r="GM139" s="87">
        <f t="shared" ca="1" si="526"/>
        <v>1</v>
      </c>
      <c r="GN139" s="87">
        <f t="shared" ca="1" si="526"/>
        <v>1</v>
      </c>
      <c r="GO139" s="87">
        <f t="shared" ca="1" si="526"/>
        <v>1</v>
      </c>
      <c r="GP139" s="535" cm="1">
        <f t="array" aca="1" ref="GP139" ca="1">INDEX(GP$13:GP138,$B139+1,1)</f>
        <v>0</v>
      </c>
      <c r="GQ139" s="535" cm="1">
        <f t="array" aca="1" ref="GQ139" ca="1">INDEX(GQ$13:GQ138,$B139+1,1)</f>
        <v>0</v>
      </c>
      <c r="GR139" s="535" cm="1">
        <f t="array" aca="1" ref="GR139" ca="1">INDEX(GR$13:GR138,$B139+1,1)</f>
        <v>0</v>
      </c>
      <c r="GS139" s="535" cm="1">
        <f t="array" aca="1" ref="GS139" ca="1">INDEX(GS$13:GS138,$B139+1,1)</f>
        <v>0</v>
      </c>
      <c r="GT139" s="411" cm="1">
        <f t="array" aca="1" ref="GT139" ca="1">INDEX(i.dse_type,1,$L139)</f>
        <v>0</v>
      </c>
      <c r="GU139" s="535" t="str" cm="1">
        <f t="array" aca="1" ref="GU139" ca="1">INDEX(GU$13:GU138,$B139+1,1)</f>
        <v>-</v>
      </c>
      <c r="GV139" s="535" t="str" cm="1">
        <f t="array" aca="1" ref="GV139" ca="1">INDEX(GV$13:GV138,$B139+1,1)</f>
        <v>-</v>
      </c>
      <c r="GW139" s="535" t="str" cm="1">
        <f t="array" aca="1" ref="GW139" ca="1">INDEX(GW$13:GW138,$B139+1,1)</f>
        <v>-</v>
      </c>
      <c r="GX139" s="18"/>
      <c r="GY139" s="535" t="str" cm="1">
        <f t="array" aca="1" ref="GY139" ca="1">INDEX(GY$13:GY138,$B139+1,1)</f>
        <v>-</v>
      </c>
      <c r="GZ139" s="535" t="str" cm="1">
        <f t="array" aca="1" ref="GZ139" ca="1">INDEX(GZ$13:GZ138,$B139+1,1)</f>
        <v>-</v>
      </c>
      <c r="HA139" s="535" t="str" cm="1">
        <f t="array" aca="1" ref="HA139" ca="1">INDEX(HA$13:HA138,$B139+1,1)</f>
        <v>-</v>
      </c>
      <c r="HB139" s="411" t="str">
        <f t="shared" si="527"/>
        <v>-</v>
      </c>
      <c r="HC139" s="535" t="str" cm="1">
        <f t="array" aca="1" ref="HC139" ca="1">INDEX(HC$13:HC138,$B139+1,1)</f>
        <v>-</v>
      </c>
      <c r="HD139" s="535" cm="1">
        <f t="array" aca="1" ref="HD139" ca="1">INDEX(HD$13:HD138,$B139+1,1)</f>
        <v>1</v>
      </c>
      <c r="HE139" s="535" cm="1">
        <f t="array" aca="1" ref="HE139" ca="1">INDEX(HE$13:HE138,$B139+1,1)</f>
        <v>1</v>
      </c>
      <c r="HF139" s="535" t="str" cm="1">
        <f t="array" aca="1" ref="HF139" ca="1">INDEX(HF$13:HF138,$B139+1,1)</f>
        <v>-</v>
      </c>
      <c r="HG139" s="535" t="str" cm="1">
        <f t="array" aca="1" ref="HG139" ca="1">INDEX(HG$13:HG138,$B139+1,1)</f>
        <v>-</v>
      </c>
      <c r="HH139" s="535" t="str" cm="1">
        <f t="array" aca="1" ref="HH139" ca="1">INDEX(HH$13:HH138,$B139+1,1)</f>
        <v>-</v>
      </c>
      <c r="HI139" s="535" t="str" cm="1">
        <f t="array" aca="1" ref="HI139" ca="1">INDEX(HI$13:HI138,$B139+1,1)</f>
        <v>-</v>
      </c>
      <c r="HJ139" s="535" t="str" cm="1">
        <f t="array" aca="1" ref="HJ139" ca="1">INDEX(HJ$13:HJ138,$B139+1,1)</f>
        <v>-</v>
      </c>
      <c r="HK139" s="535" t="str" cm="1">
        <f t="array" aca="1" ref="HK139" ca="1">INDEX(HK$13:HK138,$B139+1,1)</f>
        <v>-</v>
      </c>
      <c r="HL139" s="535" t="str" cm="1">
        <f t="array" aca="1" ref="HL139" ca="1">INDEX(HL$13:HL138,$B139+1,1)</f>
        <v>-</v>
      </c>
      <c r="HM139" s="535" t="str" cm="1">
        <f t="array" aca="1" ref="HM139" ca="1">INDEX(HM$13:HM138,$B139+1,1)</f>
        <v>-</v>
      </c>
      <c r="HN139" s="535" t="str" cm="1">
        <f t="array" aca="1" ref="HN139" ca="1">INDEX(HN$13:HN138,$B139+1,1)</f>
        <v>-</v>
      </c>
      <c r="HO139" s="535" t="str" cm="1">
        <f t="array" aca="1" ref="HO139" ca="1">INDEX(HO$13:HO138,$B139+1,1)</f>
        <v>-</v>
      </c>
      <c r="HP139" s="535" t="str" cm="1">
        <f t="array" aca="1" ref="HP139" ca="1">INDEX(HP$13:HP138,$B139+1,1)</f>
        <v>-</v>
      </c>
      <c r="HQ139" s="535" t="str" cm="1">
        <f t="array" aca="1" ref="HQ139" ca="1">INDEX(HQ$13:HQ138,$B139+1,1)</f>
        <v>-</v>
      </c>
      <c r="HR139" s="535" t="str" cm="1">
        <f t="array" aca="1" ref="HR139" ca="1">INDEX(HR$13:HR138,$B139+1,1)</f>
        <v>-</v>
      </c>
      <c r="HS139" s="535" t="str" cm="1">
        <f t="array" aca="1" ref="HS139" ca="1">INDEX(HS$13:HS138,$B139+1,1)</f>
        <v>-</v>
      </c>
      <c r="HT139" s="535" t="str" cm="1">
        <f t="array" aca="1" ref="HT139" ca="1">INDEX(HT$13:HT138,$B139+1,1)</f>
        <v>-</v>
      </c>
      <c r="HU139" s="535" t="str" cm="1">
        <f t="array" aca="1" ref="HU139" ca="1">INDEX(HU$13:HU138,$B139+1,1)</f>
        <v>-</v>
      </c>
      <c r="HV139" s="535" t="str" cm="1">
        <f t="array" aca="1" ref="HV139" ca="1">INDEX(HV$13:HV138,$B139+1,1)</f>
        <v>-</v>
      </c>
      <c r="HW139" s="535" t="str" cm="1">
        <f t="array" aca="1" ref="HW139" ca="1">INDEX(HW$13:HW138,$B139+1,1)</f>
        <v>-</v>
      </c>
      <c r="HX139" s="535" t="str" cm="1">
        <f t="array" aca="1" ref="HX139" ca="1">INDEX(HX$13:HX138,$B139+1,1)</f>
        <v>-</v>
      </c>
      <c r="HY139" s="535" t="str" cm="1">
        <f t="array" aca="1" ref="HY139" ca="1">INDEX(HY$13:HY138,$B139+1,1)</f>
        <v>-</v>
      </c>
      <c r="HZ139" s="535" t="str" cm="1">
        <f t="array" aca="1" ref="HZ139" ca="1">INDEX(HZ$13:HZ138,$B139+1,1)</f>
        <v>-</v>
      </c>
      <c r="IA139" s="411">
        <f t="shared" si="528"/>
        <v>0</v>
      </c>
      <c r="IB139" s="535" t="str" cm="1">
        <f t="array" aca="1" ref="IB139" ca="1">INDEX(IB$13:IB138,$B139+1,1)</f>
        <v>-</v>
      </c>
      <c r="IC139" s="535" cm="1">
        <f t="array" aca="1" ref="IC139" ca="1">INDEX(IC$13:IC138,$B139+1,1)</f>
        <v>1</v>
      </c>
      <c r="ID139" s="535" cm="1">
        <f t="array" aca="1" ref="ID139" ca="1">INDEX(ID$13:ID138,$B139+1,1)</f>
        <v>0</v>
      </c>
      <c r="IE139" s="411">
        <f t="shared" si="529"/>
        <v>0</v>
      </c>
      <c r="IF139" s="535" cm="1">
        <f t="array" aca="1" ref="IF139" ca="1">INDEX(IF$13:IF138,$B139+1,1)</f>
        <v>0</v>
      </c>
      <c r="IG139" s="411">
        <f t="shared" si="630"/>
        <v>0</v>
      </c>
      <c r="IH139" s="411">
        <f t="shared" si="630"/>
        <v>0</v>
      </c>
      <c r="II139" s="411">
        <f t="shared" si="630"/>
        <v>0</v>
      </c>
      <c r="IJ139" s="411">
        <f t="shared" si="630"/>
        <v>0</v>
      </c>
      <c r="IK139" s="411">
        <f t="shared" si="630"/>
        <v>1</v>
      </c>
      <c r="IL139" s="411">
        <f t="shared" si="630"/>
        <v>0</v>
      </c>
      <c r="IM139" s="535" cm="1">
        <f t="array" aca="1" ref="IM139" ca="1">INDEX(IM$13:IM138,$B139+1,1)</f>
        <v>0</v>
      </c>
      <c r="IN139" s="535" cm="1">
        <f t="array" aca="1" ref="IN139" ca="1">INDEX(IN$13:IN138,$B139+1,1)</f>
        <v>0</v>
      </c>
      <c r="IO139" s="535" cm="1">
        <f t="array" aca="1" ref="IO139" ca="1">INDEX(IO$13:IO138,$B139+1,1)</f>
        <v>0</v>
      </c>
      <c r="IP139" s="535" cm="1">
        <f t="array" aca="1" ref="IP139" ca="1">INDEX(IP$13:IP138,$B139+1,1)</f>
        <v>0</v>
      </c>
      <c r="IQ139" s="18"/>
      <c r="IR139" s="535" t="str" cm="1">
        <f t="array" aca="1" ref="IR139" ca="1">INDEX(IR$13:IR138,$B139+1,1)</f>
        <v>-</v>
      </c>
      <c r="IS139" s="535" t="str" cm="1">
        <f t="array" aca="1" ref="IS139" ca="1">INDEX(IS$13:IS138,$B139+1,1)</f>
        <v>-</v>
      </c>
      <c r="IT139" s="535" t="str" cm="1">
        <f t="array" aca="1" ref="IT139" ca="1">INDEX(IT$13:IT138,$B139+1,1)</f>
        <v>-</v>
      </c>
      <c r="IU139" s="535" t="str" cm="1">
        <f t="array" aca="1" ref="IU139" ca="1">INDEX(IU$13:IU138,$B139+1,1)</f>
        <v>-</v>
      </c>
      <c r="IV139" s="535" t="str" cm="1">
        <f t="array" aca="1" ref="IV139" ca="1">INDEX(IV$13:IV138,$B139+1,1)</f>
        <v>-</v>
      </c>
      <c r="IW139" s="535" t="str" cm="1">
        <f t="array" aca="1" ref="IW139" ca="1">INDEX(IW$13:IW138,$B139+1,1)</f>
        <v>-</v>
      </c>
      <c r="IX139" s="535" t="str" cm="1">
        <f t="array" aca="1" ref="IX139" ca="1">INDEX(IX$13:IX138,$B139+1,1)</f>
        <v>-</v>
      </c>
      <c r="IY139" s="535" t="str" cm="1">
        <f t="array" aca="1" ref="IY139" ca="1">INDEX(IY$13:IY138,$B139+1,1)</f>
        <v>-</v>
      </c>
      <c r="IZ139" s="535" t="str" cm="1">
        <f t="array" aca="1" ref="IZ139" ca="1">INDEX(IZ$13:IZ138,$B139+1,1)</f>
        <v>-</v>
      </c>
      <c r="JA139" s="535" t="str" cm="1">
        <f t="array" aca="1" ref="JA139" ca="1">INDEX(JA$13:JA138,$B139+1,1)</f>
        <v>-</v>
      </c>
      <c r="JB139" s="535" t="str" cm="1">
        <f t="array" aca="1" ref="JB139" ca="1">INDEX(JB$13:JB138,$B139+1,1)</f>
        <v>-</v>
      </c>
      <c r="JC139" s="535" t="str" cm="1">
        <f t="array" aca="1" ref="JC139" ca="1">INDEX(JC$13:JC138,$B139+1,1)</f>
        <v>-</v>
      </c>
      <c r="JD139" s="535" t="str" cm="1">
        <f t="array" aca="1" ref="JD139" ca="1">INDEX(JD$13:JD138,$B139+1,1)</f>
        <v>-</v>
      </c>
      <c r="JE139" s="535" t="str" cm="1">
        <f t="array" aca="1" ref="JE139" ca="1">INDEX(JE$13:JE138,$B139+1,1)</f>
        <v>-</v>
      </c>
      <c r="JF139" s="535" t="str" cm="1">
        <f t="array" aca="1" ref="JF139" ca="1">INDEX(JF$13:JF138,$B139+1,1)</f>
        <v>-</v>
      </c>
      <c r="JG139" s="535" t="str" cm="1">
        <f t="array" aca="1" ref="JG139" ca="1">INDEX(JG$13:JG138,$B139+1,1)</f>
        <v>-</v>
      </c>
      <c r="JH139" s="535" cm="1">
        <f t="array" aca="1" ref="JH139" ca="1">INDEX(JH$13:JH138,$B139+1,1)</f>
        <v>0</v>
      </c>
      <c r="JI139" s="535" cm="1">
        <f t="array" aca="1" ref="JI139" ca="1">INDEX(JI$13:JI138,$B139+1,1)</f>
        <v>0</v>
      </c>
      <c r="JJ139" s="545" cm="1">
        <f t="array" aca="1" ref="JJ139" ca="1">IF(AND($N139=JJ$10,$AS139&lt;&gt;0),INDEX(i.LTWFeedLevels,$AS139,12),0)</f>
        <v>0</v>
      </c>
      <c r="JK139" s="630" cm="1">
        <f t="array" aca="1" ref="JK139" ca="1">IF(AND($N139=JK$10,$AT139&lt;&gt;0),INDEX(i.LTWFeedLevels,$AT139,12),0)</f>
        <v>0</v>
      </c>
      <c r="JL139" s="457">
        <f t="shared" ca="1" si="614"/>
        <v>0</v>
      </c>
      <c r="JM139" s="457">
        <f t="shared" ca="1" si="531"/>
        <v>0</v>
      </c>
      <c r="JN139" s="457">
        <f t="shared" ca="1" si="532"/>
        <v>0</v>
      </c>
      <c r="JO139" s="545" cm="1">
        <f t="array" aca="1" ref="JO139" ca="1">IF(AND($N139=JO$10,$AS139&lt;&gt;0),INDEX(i.LTWFeedLevels,$AS139,12),0)</f>
        <v>0</v>
      </c>
      <c r="JP139" s="630" cm="1">
        <f t="array" aca="1" ref="JP139" ca="1">IF(AND($N139=JP$10,$AT139&lt;&gt;0),INDEX(i.LTWFeedLevels,$AT139,12),0)</f>
        <v>0</v>
      </c>
      <c r="JQ139" s="457">
        <f t="shared" ca="1" si="533"/>
        <v>0</v>
      </c>
      <c r="JR139" s="457">
        <f t="shared" ca="1" si="534"/>
        <v>0</v>
      </c>
      <c r="JS139" s="457">
        <f t="shared" ca="1" si="535"/>
        <v>0</v>
      </c>
      <c r="JT139" s="545" cm="1">
        <f t="array" aca="1" ref="JT139" ca="1">IF(AND($N139=JT$10,$AS139&lt;&gt;0),INDEX(i.LTWFeedLevels,$AS139,12),0)</f>
        <v>0</v>
      </c>
      <c r="JU139" s="630" cm="1">
        <f t="array" aca="1" ref="JU139" ca="1">IF(AND($N139=JU$10,$AT139&lt;&gt;0),INDEX(i.LTWFeedLevels,$AT139,12),0)</f>
        <v>0</v>
      </c>
      <c r="JV139" s="457">
        <f t="shared" ca="1" si="536"/>
        <v>0</v>
      </c>
      <c r="JW139" s="457">
        <f t="shared" ca="1" si="537"/>
        <v>0</v>
      </c>
      <c r="JX139" s="457">
        <f t="shared" ca="1" si="538"/>
        <v>0</v>
      </c>
      <c r="JY139" s="189">
        <f t="shared" ca="1" si="631"/>
        <v>0</v>
      </c>
      <c r="JZ139" s="189">
        <f t="shared" ca="1" si="631"/>
        <v>0</v>
      </c>
      <c r="KA139" s="189">
        <f t="shared" ca="1" si="631"/>
        <v>0</v>
      </c>
      <c r="KB139" s="189">
        <f t="shared" ca="1" si="631"/>
        <v>0</v>
      </c>
      <c r="KC139" s="189">
        <f t="shared" ca="1" si="631"/>
        <v>0</v>
      </c>
      <c r="KD139" s="189">
        <f t="shared" ca="1" si="631"/>
        <v>0</v>
      </c>
      <c r="KE139" s="189">
        <f t="shared" ca="1" si="631"/>
        <v>0</v>
      </c>
      <c r="KF139" s="189">
        <f t="shared" ca="1" si="631"/>
        <v>0</v>
      </c>
      <c r="KG139" s="189">
        <f t="shared" ca="1" si="631"/>
        <v>0</v>
      </c>
      <c r="KH139" s="189">
        <f t="shared" ca="1" si="631"/>
        <v>0</v>
      </c>
      <c r="KI139" s="189">
        <f t="shared" ca="1" si="632"/>
        <v>0</v>
      </c>
      <c r="KJ139" s="189">
        <f t="shared" ca="1" si="632"/>
        <v>0</v>
      </c>
      <c r="KK139" s="189">
        <f t="shared" ca="1" si="632"/>
        <v>0</v>
      </c>
      <c r="KL139" s="189">
        <f t="shared" ca="1" si="632"/>
        <v>0</v>
      </c>
      <c r="KM139" s="189">
        <f t="shared" ca="1" si="632"/>
        <v>0</v>
      </c>
      <c r="KN139" s="189">
        <f t="shared" ca="1" si="632"/>
        <v>0</v>
      </c>
      <c r="KO139" s="189">
        <f t="shared" ca="1" si="632"/>
        <v>0</v>
      </c>
      <c r="KP139" s="189">
        <f t="shared" ca="1" si="632"/>
        <v>0</v>
      </c>
      <c r="KQ139" s="189">
        <f t="shared" ca="1" si="632"/>
        <v>0</v>
      </c>
      <c r="KR139" s="189">
        <f t="shared" ca="1" si="632"/>
        <v>0</v>
      </c>
      <c r="KS139" s="189">
        <f t="shared" ca="1" si="633"/>
        <v>0</v>
      </c>
      <c r="KT139" s="189">
        <f t="shared" ca="1" si="633"/>
        <v>0</v>
      </c>
      <c r="KU139" s="189">
        <f t="shared" ca="1" si="633"/>
        <v>0</v>
      </c>
      <c r="KV139" s="189">
        <f t="shared" ca="1" si="633"/>
        <v>0</v>
      </c>
      <c r="KW139" s="189">
        <f t="shared" ca="1" si="633"/>
        <v>0</v>
      </c>
      <c r="KX139" s="189">
        <f t="shared" ca="1" si="633"/>
        <v>0</v>
      </c>
      <c r="KY139" s="189">
        <f t="shared" ca="1" si="633"/>
        <v>0</v>
      </c>
      <c r="KZ139" s="189">
        <f t="shared" ca="1" si="633"/>
        <v>0</v>
      </c>
      <c r="LA139" s="189">
        <f t="shared" ca="1" si="633"/>
        <v>0</v>
      </c>
      <c r="LB139" s="189">
        <f t="shared" ca="1" si="633"/>
        <v>0</v>
      </c>
      <c r="LC139" s="189">
        <f t="shared" ca="1" si="634"/>
        <v>0</v>
      </c>
      <c r="LD139" s="189">
        <f t="shared" ca="1" si="634"/>
        <v>0</v>
      </c>
      <c r="LE139" s="189">
        <f t="shared" ca="1" si="634"/>
        <v>0</v>
      </c>
      <c r="LF139" s="189">
        <f t="shared" ca="1" si="634"/>
        <v>0</v>
      </c>
      <c r="LG139" s="189">
        <f t="shared" ca="1" si="634"/>
        <v>0</v>
      </c>
      <c r="LH139" s="189">
        <f t="shared" ca="1" si="634"/>
        <v>0</v>
      </c>
      <c r="LI139" s="189">
        <f t="shared" ca="1" si="634"/>
        <v>0</v>
      </c>
      <c r="LJ139" s="189">
        <f t="shared" ca="1" si="634"/>
        <v>0</v>
      </c>
      <c r="LK139" s="189">
        <f t="shared" ca="1" si="634"/>
        <v>0</v>
      </c>
      <c r="LL139" s="189">
        <f t="shared" ca="1" si="634"/>
        <v>0</v>
      </c>
      <c r="LM139" s="189">
        <f t="shared" ca="1" si="635"/>
        <v>0</v>
      </c>
      <c r="LN139" s="189">
        <f t="shared" ca="1" si="635"/>
        <v>0</v>
      </c>
      <c r="LO139" s="189">
        <f t="shared" ca="1" si="635"/>
        <v>0</v>
      </c>
      <c r="LP139" s="189">
        <f t="shared" ca="1" si="635"/>
        <v>0</v>
      </c>
      <c r="LQ139" s="189">
        <f t="shared" ca="1" si="635"/>
        <v>0</v>
      </c>
      <c r="LR139" s="189">
        <f t="shared" ca="1" si="635"/>
        <v>0</v>
      </c>
      <c r="LS139" s="189">
        <f t="shared" ca="1" si="635"/>
        <v>0</v>
      </c>
      <c r="LT139" s="189">
        <f t="shared" ca="1" si="635"/>
        <v>0</v>
      </c>
      <c r="LU139" s="189">
        <f t="shared" ca="1" si="635"/>
        <v>0</v>
      </c>
      <c r="LV139" s="189">
        <f t="shared" ca="1" si="635"/>
        <v>0</v>
      </c>
      <c r="LW139" s="189">
        <f t="shared" ca="1" si="636"/>
        <v>0</v>
      </c>
      <c r="LX139" s="189">
        <f t="shared" ca="1" si="636"/>
        <v>0</v>
      </c>
      <c r="LY139" s="189">
        <f t="shared" ca="1" si="636"/>
        <v>0</v>
      </c>
      <c r="LZ139" s="189">
        <f t="shared" ca="1" si="636"/>
        <v>0</v>
      </c>
      <c r="MA139" s="189">
        <f t="shared" ca="1" si="636"/>
        <v>0</v>
      </c>
      <c r="MB139" s="189">
        <f t="shared" ca="1" si="636"/>
        <v>0</v>
      </c>
      <c r="MC139" s="189">
        <f t="shared" ca="1" si="636"/>
        <v>0</v>
      </c>
      <c r="MD139" s="189">
        <f t="shared" ca="1" si="636"/>
        <v>0</v>
      </c>
      <c r="ME139" s="189">
        <f t="shared" ca="1" si="636"/>
        <v>0</v>
      </c>
      <c r="MF139" s="189">
        <f t="shared" ca="1" si="636"/>
        <v>0</v>
      </c>
      <c r="MG139" s="189">
        <f t="shared" ca="1" si="637"/>
        <v>0</v>
      </c>
      <c r="MH139" s="189">
        <f t="shared" ca="1" si="637"/>
        <v>0</v>
      </c>
      <c r="MI139" s="189">
        <f t="shared" ca="1" si="637"/>
        <v>0</v>
      </c>
      <c r="MJ139" s="189">
        <f t="shared" ca="1" si="637"/>
        <v>0</v>
      </c>
      <c r="MK139" s="189">
        <f t="shared" ca="1" si="637"/>
        <v>0</v>
      </c>
      <c r="ML139" s="189">
        <f t="shared" ca="1" si="637"/>
        <v>0</v>
      </c>
      <c r="MM139" s="189">
        <f t="shared" ca="1" si="637"/>
        <v>0</v>
      </c>
      <c r="MN139" s="189">
        <f t="shared" ca="1" si="637"/>
        <v>0</v>
      </c>
      <c r="MO139" s="189">
        <f t="shared" ca="1" si="637"/>
        <v>0</v>
      </c>
      <c r="MP139" s="189">
        <f t="shared" ca="1" si="637"/>
        <v>0</v>
      </c>
      <c r="MQ139" s="189">
        <f t="shared" ca="1" si="637"/>
        <v>0</v>
      </c>
      <c r="MR139" s="189">
        <f t="shared" ca="1" si="637"/>
        <v>0</v>
      </c>
      <c r="MS139" s="557">
        <f t="shared" ca="1" si="638"/>
        <v>0</v>
      </c>
      <c r="MT139" s="557">
        <f t="shared" ca="1" si="638"/>
        <v>0</v>
      </c>
      <c r="MU139" s="557">
        <f t="shared" ca="1" si="638"/>
        <v>0</v>
      </c>
      <c r="MV139" s="557">
        <f t="shared" ca="1" si="638"/>
        <v>0</v>
      </c>
      <c r="MW139" s="557">
        <f t="shared" ca="1" si="638"/>
        <v>0</v>
      </c>
      <c r="MX139" s="557">
        <f t="shared" ca="1" si="638"/>
        <v>0</v>
      </c>
      <c r="MY139" s="557">
        <f t="shared" ca="1" si="638"/>
        <v>0</v>
      </c>
      <c r="MZ139" s="557">
        <f t="shared" ca="1" si="638"/>
        <v>0</v>
      </c>
      <c r="NA139" s="557">
        <f t="shared" ca="1" si="638"/>
        <v>0</v>
      </c>
      <c r="NB139" s="557">
        <f t="shared" ca="1" si="638"/>
        <v>0</v>
      </c>
      <c r="NC139" s="557">
        <f t="shared" ca="1" si="639"/>
        <v>0</v>
      </c>
      <c r="ND139" s="557">
        <f t="shared" ca="1" si="639"/>
        <v>0</v>
      </c>
      <c r="NE139" s="557">
        <f t="shared" ca="1" si="639"/>
        <v>0</v>
      </c>
      <c r="NF139" s="557">
        <f t="shared" ca="1" si="639"/>
        <v>0</v>
      </c>
      <c r="NG139" s="557">
        <f t="shared" ca="1" si="639"/>
        <v>0</v>
      </c>
      <c r="NH139" s="557">
        <f t="shared" ca="1" si="639"/>
        <v>0</v>
      </c>
      <c r="NI139" s="557">
        <f t="shared" ca="1" si="639"/>
        <v>0</v>
      </c>
      <c r="NJ139" s="557">
        <f t="shared" ca="1" si="639"/>
        <v>0</v>
      </c>
      <c r="NK139" s="557">
        <f t="shared" ca="1" si="639"/>
        <v>0</v>
      </c>
      <c r="NL139" s="557">
        <f t="shared" ca="1" si="639"/>
        <v>0</v>
      </c>
      <c r="NM139" s="557">
        <f t="shared" ca="1" si="640"/>
        <v>0</v>
      </c>
      <c r="NN139" s="557">
        <f t="shared" ca="1" si="640"/>
        <v>0</v>
      </c>
      <c r="NO139" s="557">
        <f t="shared" ca="1" si="640"/>
        <v>0</v>
      </c>
      <c r="NP139" s="557">
        <f t="shared" ca="1" si="640"/>
        <v>0</v>
      </c>
      <c r="NQ139" s="557">
        <f t="shared" ca="1" si="640"/>
        <v>0</v>
      </c>
      <c r="NR139" s="557">
        <f t="shared" ca="1" si="640"/>
        <v>0</v>
      </c>
      <c r="NS139" s="557">
        <f t="shared" ca="1" si="640"/>
        <v>0</v>
      </c>
      <c r="NT139" s="557">
        <f t="shared" ca="1" si="640"/>
        <v>0</v>
      </c>
      <c r="NU139" s="557">
        <f t="shared" ca="1" si="640"/>
        <v>0</v>
      </c>
      <c r="NV139" s="557">
        <f t="shared" ca="1" si="640"/>
        <v>0</v>
      </c>
      <c r="NW139" s="557">
        <f t="shared" ca="1" si="641"/>
        <v>0</v>
      </c>
      <c r="NX139" s="557">
        <f t="shared" ca="1" si="641"/>
        <v>0</v>
      </c>
      <c r="NY139" s="557">
        <f t="shared" ca="1" si="641"/>
        <v>0</v>
      </c>
      <c r="NZ139" s="557">
        <f t="shared" ca="1" si="641"/>
        <v>0</v>
      </c>
      <c r="OA139" s="557">
        <f t="shared" ca="1" si="641"/>
        <v>0</v>
      </c>
      <c r="OB139" s="557">
        <f t="shared" ca="1" si="641"/>
        <v>0</v>
      </c>
      <c r="OC139" s="557">
        <f t="shared" ca="1" si="641"/>
        <v>0</v>
      </c>
      <c r="OD139" s="557">
        <f t="shared" ca="1" si="641"/>
        <v>0</v>
      </c>
      <c r="OE139" s="557">
        <f t="shared" ca="1" si="641"/>
        <v>0</v>
      </c>
      <c r="OF139" s="557">
        <f t="shared" ca="1" si="641"/>
        <v>0</v>
      </c>
      <c r="OG139" s="557">
        <f t="shared" ca="1" si="642"/>
        <v>0</v>
      </c>
      <c r="OH139" s="557">
        <f t="shared" ca="1" si="642"/>
        <v>0</v>
      </c>
      <c r="OI139" s="557">
        <f t="shared" ca="1" si="642"/>
        <v>0</v>
      </c>
      <c r="OJ139" s="557">
        <f t="shared" ca="1" si="642"/>
        <v>0</v>
      </c>
      <c r="OK139" s="557">
        <f t="shared" ca="1" si="642"/>
        <v>0</v>
      </c>
      <c r="OL139" s="557">
        <f t="shared" ca="1" si="642"/>
        <v>0</v>
      </c>
      <c r="OM139" s="557">
        <f t="shared" ca="1" si="642"/>
        <v>0</v>
      </c>
      <c r="ON139" s="557">
        <f t="shared" ca="1" si="642"/>
        <v>0</v>
      </c>
      <c r="OO139" s="557">
        <f t="shared" ca="1" si="642"/>
        <v>0</v>
      </c>
      <c r="OP139" s="557">
        <f t="shared" ca="1" si="642"/>
        <v>0</v>
      </c>
      <c r="OQ139" s="557">
        <f t="shared" ca="1" si="643"/>
        <v>0</v>
      </c>
      <c r="OR139" s="557">
        <f t="shared" ca="1" si="643"/>
        <v>0</v>
      </c>
      <c r="OS139" s="557">
        <f t="shared" ca="1" si="643"/>
        <v>0</v>
      </c>
      <c r="OT139" s="557">
        <f t="shared" ca="1" si="643"/>
        <v>0</v>
      </c>
      <c r="OU139" s="557">
        <f t="shared" ca="1" si="643"/>
        <v>0</v>
      </c>
      <c r="OV139" s="557">
        <f t="shared" ca="1" si="643"/>
        <v>0</v>
      </c>
      <c r="OW139" s="557">
        <f t="shared" ca="1" si="643"/>
        <v>0</v>
      </c>
      <c r="OX139" s="557">
        <f t="shared" ca="1" si="643"/>
        <v>0</v>
      </c>
      <c r="OY139" s="557">
        <f t="shared" ca="1" si="643"/>
        <v>0</v>
      </c>
      <c r="OZ139" s="557">
        <f t="shared" ca="1" si="643"/>
        <v>0</v>
      </c>
      <c r="PA139" s="557">
        <f t="shared" ca="1" si="644"/>
        <v>0</v>
      </c>
      <c r="PB139" s="557">
        <f t="shared" ca="1" si="644"/>
        <v>0</v>
      </c>
      <c r="PC139" s="557">
        <f t="shared" ca="1" si="644"/>
        <v>0</v>
      </c>
      <c r="PD139" s="557">
        <f t="shared" ca="1" si="644"/>
        <v>0</v>
      </c>
      <c r="PE139" s="557">
        <f t="shared" ca="1" si="644"/>
        <v>0</v>
      </c>
      <c r="PF139" s="557">
        <f t="shared" ca="1" si="644"/>
        <v>0</v>
      </c>
      <c r="PG139" s="557">
        <f t="shared" ca="1" si="644"/>
        <v>0</v>
      </c>
      <c r="PH139" s="557">
        <f t="shared" ca="1" si="644"/>
        <v>0</v>
      </c>
      <c r="PI139" s="557">
        <f t="shared" ca="1" si="644"/>
        <v>0</v>
      </c>
      <c r="PJ139" s="557">
        <f t="shared" ca="1" si="644"/>
        <v>0</v>
      </c>
      <c r="PK139" s="557">
        <f t="shared" ca="1" si="645"/>
        <v>0</v>
      </c>
      <c r="PL139" s="557">
        <f t="shared" ca="1" si="645"/>
        <v>0</v>
      </c>
      <c r="PM139" s="557">
        <f t="shared" ca="1" si="645"/>
        <v>0</v>
      </c>
      <c r="PN139" s="557">
        <f t="shared" ca="1" si="645"/>
        <v>0</v>
      </c>
      <c r="PO139" s="557">
        <f t="shared" ca="1" si="645"/>
        <v>0</v>
      </c>
      <c r="PP139" s="557">
        <f t="shared" ca="1" si="645"/>
        <v>0</v>
      </c>
      <c r="PQ139" s="557">
        <f t="shared" ca="1" si="645"/>
        <v>0</v>
      </c>
      <c r="PR139" s="557">
        <f t="shared" ca="1" si="645"/>
        <v>0</v>
      </c>
      <c r="PS139" s="557">
        <f t="shared" ca="1" si="645"/>
        <v>0</v>
      </c>
      <c r="PT139" s="557">
        <f t="shared" ca="1" si="645"/>
        <v>0</v>
      </c>
      <c r="PU139" s="557">
        <f t="shared" ca="1" si="646"/>
        <v>0</v>
      </c>
      <c r="PV139" s="557">
        <f t="shared" ca="1" si="646"/>
        <v>0</v>
      </c>
      <c r="PW139" s="557">
        <f t="shared" ca="1" si="646"/>
        <v>0</v>
      </c>
      <c r="PX139" s="557">
        <f t="shared" ca="1" si="646"/>
        <v>0</v>
      </c>
      <c r="PY139" s="557">
        <f t="shared" ca="1" si="646"/>
        <v>0</v>
      </c>
      <c r="PZ139" s="557">
        <f t="shared" ca="1" si="646"/>
        <v>0</v>
      </c>
      <c r="QA139" s="557">
        <f t="shared" ca="1" si="646"/>
        <v>0</v>
      </c>
      <c r="QB139" s="557">
        <f t="shared" ca="1" si="646"/>
        <v>0</v>
      </c>
      <c r="QC139" s="557">
        <f t="shared" ca="1" si="646"/>
        <v>0</v>
      </c>
      <c r="QD139" s="557">
        <f t="shared" ca="1" si="646"/>
        <v>0</v>
      </c>
      <c r="QE139" s="557">
        <f t="shared" ca="1" si="647"/>
        <v>0</v>
      </c>
      <c r="QF139" s="557">
        <f t="shared" ca="1" si="647"/>
        <v>0</v>
      </c>
      <c r="QG139" s="557">
        <f t="shared" ca="1" si="647"/>
        <v>0</v>
      </c>
      <c r="QH139" s="557">
        <f t="shared" ca="1" si="647"/>
        <v>0</v>
      </c>
      <c r="QI139" s="557">
        <f t="shared" ca="1" si="647"/>
        <v>0</v>
      </c>
      <c r="QJ139" s="557">
        <f t="shared" ca="1" si="647"/>
        <v>0</v>
      </c>
      <c r="QK139" s="557">
        <f t="shared" ca="1" si="647"/>
        <v>0</v>
      </c>
      <c r="QL139" s="557">
        <f t="shared" ca="1" si="647"/>
        <v>0</v>
      </c>
      <c r="QM139" s="557">
        <f t="shared" ca="1" si="647"/>
        <v>0</v>
      </c>
      <c r="QN139" s="557">
        <f t="shared" ca="1" si="647"/>
        <v>0</v>
      </c>
      <c r="QO139" s="557">
        <f t="shared" ca="1" si="648"/>
        <v>0</v>
      </c>
      <c r="QP139" s="557">
        <f t="shared" ca="1" si="648"/>
        <v>0</v>
      </c>
      <c r="QQ139" s="557">
        <f t="shared" ca="1" si="648"/>
        <v>0</v>
      </c>
      <c r="QR139" s="557">
        <f t="shared" ca="1" si="648"/>
        <v>0</v>
      </c>
      <c r="QS139" s="557">
        <f t="shared" ca="1" si="648"/>
        <v>0</v>
      </c>
      <c r="QT139" s="557">
        <f t="shared" ca="1" si="648"/>
        <v>0</v>
      </c>
      <c r="QU139" s="557">
        <f t="shared" ca="1" si="648"/>
        <v>0</v>
      </c>
      <c r="QV139" s="557">
        <f t="shared" ca="1" si="648"/>
        <v>0</v>
      </c>
      <c r="QW139" s="557">
        <f t="shared" ca="1" si="648"/>
        <v>0</v>
      </c>
      <c r="QX139" s="557">
        <f t="shared" ca="1" si="648"/>
        <v>0</v>
      </c>
      <c r="QY139" s="557">
        <f t="shared" ca="1" si="649"/>
        <v>0</v>
      </c>
      <c r="QZ139" s="557">
        <f t="shared" ca="1" si="649"/>
        <v>0</v>
      </c>
      <c r="RA139" s="557">
        <f t="shared" ca="1" si="649"/>
        <v>0</v>
      </c>
      <c r="RB139" s="557">
        <f t="shared" ca="1" si="649"/>
        <v>0</v>
      </c>
      <c r="RC139" s="557">
        <f t="shared" ca="1" si="649"/>
        <v>0</v>
      </c>
      <c r="RD139" s="557">
        <f t="shared" ca="1" si="649"/>
        <v>0</v>
      </c>
      <c r="RE139" s="557">
        <f t="shared" ca="1" si="649"/>
        <v>0</v>
      </c>
      <c r="RF139" s="557">
        <f t="shared" ca="1" si="649"/>
        <v>0</v>
      </c>
      <c r="RG139" s="557">
        <f t="shared" ca="1" si="649"/>
        <v>0</v>
      </c>
      <c r="RH139" s="557">
        <f t="shared" ca="1" si="649"/>
        <v>0</v>
      </c>
      <c r="RI139" s="557">
        <f t="shared" ca="1" si="650"/>
        <v>0</v>
      </c>
      <c r="RJ139" s="557">
        <f t="shared" ca="1" si="650"/>
        <v>0</v>
      </c>
      <c r="RK139" s="557">
        <f t="shared" ca="1" si="650"/>
        <v>0</v>
      </c>
      <c r="RL139" s="557">
        <f t="shared" ca="1" si="650"/>
        <v>0</v>
      </c>
      <c r="RM139" s="557">
        <f t="shared" ca="1" si="650"/>
        <v>0</v>
      </c>
      <c r="RN139" s="557">
        <f t="shared" ca="1" si="650"/>
        <v>0</v>
      </c>
      <c r="RO139" s="557">
        <f t="shared" ca="1" si="650"/>
        <v>0</v>
      </c>
      <c r="RP139" s="557">
        <f t="shared" ca="1" si="650"/>
        <v>0</v>
      </c>
      <c r="RQ139" s="557">
        <f t="shared" ca="1" si="650"/>
        <v>0</v>
      </c>
      <c r="RR139" s="557">
        <f t="shared" ca="1" si="650"/>
        <v>0</v>
      </c>
      <c r="RS139" s="557">
        <f t="shared" ca="1" si="651"/>
        <v>0</v>
      </c>
      <c r="RT139" s="557">
        <f t="shared" ca="1" si="651"/>
        <v>0</v>
      </c>
      <c r="RU139" s="557">
        <f t="shared" ca="1" si="651"/>
        <v>0</v>
      </c>
      <c r="RV139" s="557">
        <f t="shared" ca="1" si="651"/>
        <v>0</v>
      </c>
      <c r="RW139" s="557">
        <f t="shared" ca="1" si="651"/>
        <v>0</v>
      </c>
      <c r="RX139" s="557">
        <f t="shared" ca="1" si="651"/>
        <v>0</v>
      </c>
      <c r="RY139" s="557">
        <f t="shared" ca="1" si="651"/>
        <v>0</v>
      </c>
      <c r="RZ139" s="557">
        <f t="shared" ca="1" si="651"/>
        <v>0</v>
      </c>
      <c r="SA139" s="557">
        <f t="shared" ca="1" si="651"/>
        <v>0</v>
      </c>
      <c r="SB139" s="557">
        <f t="shared" ca="1" si="651"/>
        <v>0</v>
      </c>
      <c r="SC139" s="557">
        <f t="shared" ca="1" si="652"/>
        <v>0</v>
      </c>
      <c r="SD139" s="557">
        <f t="shared" ca="1" si="652"/>
        <v>0</v>
      </c>
      <c r="SE139" s="557">
        <f t="shared" ca="1" si="652"/>
        <v>0</v>
      </c>
      <c r="SF139" s="557">
        <f t="shared" ca="1" si="652"/>
        <v>0</v>
      </c>
      <c r="SG139" s="557">
        <f t="shared" ca="1" si="652"/>
        <v>0</v>
      </c>
      <c r="SH139" s="557">
        <f t="shared" ca="1" si="652"/>
        <v>0</v>
      </c>
      <c r="SI139" s="557">
        <f t="shared" ca="1" si="652"/>
        <v>0</v>
      </c>
      <c r="SJ139" s="557">
        <f t="shared" ca="1" si="652"/>
        <v>0</v>
      </c>
      <c r="SK139" s="557">
        <f t="shared" ca="1" si="652"/>
        <v>0</v>
      </c>
      <c r="SL139" s="557">
        <f t="shared" ca="1" si="652"/>
        <v>0</v>
      </c>
      <c r="SM139" s="557">
        <f t="shared" ca="1" si="653"/>
        <v>0</v>
      </c>
      <c r="SN139" s="557">
        <f t="shared" ca="1" si="653"/>
        <v>0</v>
      </c>
      <c r="SO139" s="557">
        <f t="shared" ca="1" si="653"/>
        <v>0</v>
      </c>
      <c r="SP139" s="557">
        <f t="shared" ca="1" si="653"/>
        <v>0</v>
      </c>
      <c r="SQ139" s="557">
        <f t="shared" ca="1" si="653"/>
        <v>0</v>
      </c>
      <c r="SR139" s="557">
        <f t="shared" ca="1" si="653"/>
        <v>0</v>
      </c>
      <c r="SS139" s="557">
        <f t="shared" ca="1" si="653"/>
        <v>0</v>
      </c>
      <c r="ST139" s="557">
        <f t="shared" ca="1" si="653"/>
        <v>0</v>
      </c>
      <c r="SU139" s="557">
        <f t="shared" ca="1" si="653"/>
        <v>0</v>
      </c>
      <c r="SV139" s="557">
        <f t="shared" ca="1" si="653"/>
        <v>0</v>
      </c>
      <c r="SW139" s="557">
        <f t="shared" ca="1" si="654"/>
        <v>0</v>
      </c>
      <c r="SX139" s="557">
        <f t="shared" ca="1" si="654"/>
        <v>0</v>
      </c>
      <c r="SY139" s="557">
        <f t="shared" ca="1" si="654"/>
        <v>0</v>
      </c>
      <c r="SZ139" s="557">
        <f t="shared" ca="1" si="654"/>
        <v>0</v>
      </c>
      <c r="TA139" s="557">
        <f t="shared" ca="1" si="654"/>
        <v>0</v>
      </c>
      <c r="TB139" s="557">
        <f t="shared" ca="1" si="654"/>
        <v>0</v>
      </c>
      <c r="TC139" s="557">
        <f t="shared" ca="1" si="654"/>
        <v>0</v>
      </c>
      <c r="TD139" s="557">
        <f t="shared" ca="1" si="654"/>
        <v>0</v>
      </c>
      <c r="TE139" s="557">
        <f t="shared" ca="1" si="654"/>
        <v>0</v>
      </c>
      <c r="TF139" s="557">
        <f t="shared" ca="1" si="654"/>
        <v>0</v>
      </c>
      <c r="TG139" s="557">
        <f t="shared" ca="1" si="655"/>
        <v>0</v>
      </c>
      <c r="TH139" s="557">
        <f t="shared" ca="1" si="655"/>
        <v>0</v>
      </c>
      <c r="TI139" s="557">
        <f t="shared" ca="1" si="655"/>
        <v>0</v>
      </c>
      <c r="TJ139" s="557">
        <f t="shared" ca="1" si="655"/>
        <v>0</v>
      </c>
      <c r="TK139" s="557">
        <f t="shared" ca="1" si="655"/>
        <v>0</v>
      </c>
      <c r="TL139" s="557">
        <f t="shared" ca="1" si="655"/>
        <v>0</v>
      </c>
      <c r="TM139" s="557">
        <f t="shared" ca="1" si="655"/>
        <v>0</v>
      </c>
      <c r="TN139" s="557">
        <f t="shared" ca="1" si="655"/>
        <v>0</v>
      </c>
      <c r="TO139" s="557">
        <f t="shared" ca="1" si="655"/>
        <v>0</v>
      </c>
      <c r="TP139" s="557">
        <f t="shared" ca="1" si="655"/>
        <v>0</v>
      </c>
      <c r="TQ139" s="557">
        <f t="shared" ca="1" si="656"/>
        <v>0</v>
      </c>
      <c r="TR139" s="557">
        <f t="shared" ca="1" si="656"/>
        <v>0</v>
      </c>
      <c r="TS139" s="557">
        <f t="shared" ca="1" si="656"/>
        <v>0</v>
      </c>
      <c r="TT139" s="557">
        <f t="shared" ca="1" si="656"/>
        <v>0</v>
      </c>
      <c r="TU139" s="557">
        <f t="shared" ca="1" si="656"/>
        <v>0</v>
      </c>
      <c r="TV139" s="557">
        <f t="shared" ca="1" si="656"/>
        <v>0</v>
      </c>
      <c r="TW139" s="557">
        <f t="shared" ca="1" si="656"/>
        <v>0</v>
      </c>
      <c r="TX139" s="557">
        <f t="shared" ca="1" si="656"/>
        <v>0</v>
      </c>
      <c r="TY139" s="557">
        <f t="shared" ca="1" si="656"/>
        <v>0</v>
      </c>
      <c r="TZ139" s="557">
        <f t="shared" ca="1" si="656"/>
        <v>0</v>
      </c>
      <c r="UA139" s="557">
        <f t="shared" ca="1" si="657"/>
        <v>0</v>
      </c>
      <c r="UB139" s="557">
        <f t="shared" ca="1" si="657"/>
        <v>0</v>
      </c>
      <c r="UC139" s="557">
        <f t="shared" ca="1" si="657"/>
        <v>0</v>
      </c>
      <c r="UD139" s="557">
        <f t="shared" ca="1" si="657"/>
        <v>0</v>
      </c>
      <c r="UE139" s="557">
        <f t="shared" ca="1" si="657"/>
        <v>0</v>
      </c>
      <c r="UF139" s="557">
        <f t="shared" ca="1" si="657"/>
        <v>0</v>
      </c>
      <c r="UG139" s="557">
        <f t="shared" ca="1" si="657"/>
        <v>0</v>
      </c>
      <c r="UH139" s="557">
        <f t="shared" ca="1" si="657"/>
        <v>0</v>
      </c>
      <c r="UI139" s="557">
        <f t="shared" ca="1" si="657"/>
        <v>0</v>
      </c>
      <c r="UJ139" s="557">
        <f t="shared" ca="1" si="657"/>
        <v>0</v>
      </c>
      <c r="UK139" s="557">
        <f t="shared" ca="1" si="658"/>
        <v>0</v>
      </c>
      <c r="UL139" s="557">
        <f t="shared" ca="1" si="658"/>
        <v>0</v>
      </c>
      <c r="UM139" s="557">
        <f t="shared" ca="1" si="658"/>
        <v>0</v>
      </c>
      <c r="UN139" s="557">
        <f t="shared" ca="1" si="658"/>
        <v>0</v>
      </c>
      <c r="UO139" s="557">
        <f t="shared" ca="1" si="658"/>
        <v>0</v>
      </c>
      <c r="UP139" s="557">
        <f t="shared" ca="1" si="658"/>
        <v>0</v>
      </c>
      <c r="UQ139" s="557">
        <f t="shared" ca="1" si="658"/>
        <v>0</v>
      </c>
      <c r="UR139" s="557">
        <f t="shared" ca="1" si="658"/>
        <v>0</v>
      </c>
      <c r="US139" s="557">
        <f t="shared" ca="1" si="658"/>
        <v>0</v>
      </c>
      <c r="UT139" s="557">
        <f t="shared" ca="1" si="658"/>
        <v>0</v>
      </c>
      <c r="UU139" s="557">
        <f t="shared" ca="1" si="659"/>
        <v>0</v>
      </c>
      <c r="UV139" s="557">
        <f t="shared" ca="1" si="659"/>
        <v>0</v>
      </c>
      <c r="UW139" s="557">
        <f t="shared" ca="1" si="659"/>
        <v>0</v>
      </c>
      <c r="UX139" s="557">
        <f t="shared" ca="1" si="659"/>
        <v>0</v>
      </c>
      <c r="UY139" s="557">
        <f t="shared" ca="1" si="659"/>
        <v>0</v>
      </c>
      <c r="UZ139" s="557">
        <f t="shared" ca="1" si="659"/>
        <v>0</v>
      </c>
      <c r="VA139" s="557">
        <f t="shared" ca="1" si="659"/>
        <v>0</v>
      </c>
      <c r="VB139" s="557">
        <f t="shared" ca="1" si="659"/>
        <v>0</v>
      </c>
      <c r="VC139" s="557">
        <f t="shared" ca="1" si="659"/>
        <v>0</v>
      </c>
      <c r="VD139" s="557">
        <f t="shared" ca="1" si="659"/>
        <v>0</v>
      </c>
      <c r="VE139" s="557">
        <f t="shared" ca="1" si="660"/>
        <v>0</v>
      </c>
      <c r="VF139" s="557">
        <f t="shared" ca="1" si="660"/>
        <v>0</v>
      </c>
      <c r="VG139" s="557">
        <f t="shared" ca="1" si="660"/>
        <v>0</v>
      </c>
      <c r="VH139" s="557">
        <f t="shared" ca="1" si="660"/>
        <v>0</v>
      </c>
      <c r="VI139" s="557">
        <f t="shared" ca="1" si="660"/>
        <v>0</v>
      </c>
      <c r="VJ139" s="557">
        <f t="shared" ca="1" si="660"/>
        <v>0</v>
      </c>
      <c r="VK139" s="557">
        <f t="shared" ca="1" si="660"/>
        <v>0</v>
      </c>
      <c r="VL139" s="557">
        <f t="shared" ca="1" si="660"/>
        <v>0</v>
      </c>
      <c r="VM139" s="557">
        <f t="shared" ca="1" si="660"/>
        <v>0</v>
      </c>
      <c r="VN139" s="557">
        <f t="shared" ca="1" si="660"/>
        <v>0</v>
      </c>
      <c r="VO139" s="557">
        <f t="shared" ca="1" si="660"/>
        <v>0</v>
      </c>
      <c r="VP139" s="189">
        <f t="shared" ca="1" si="661"/>
        <v>0</v>
      </c>
      <c r="VQ139" s="189">
        <f t="shared" ca="1" si="661"/>
        <v>0</v>
      </c>
      <c r="VR139" s="189">
        <f t="shared" ca="1" si="661"/>
        <v>0</v>
      </c>
      <c r="VS139" s="189">
        <f t="shared" ca="1" si="661"/>
        <v>0</v>
      </c>
      <c r="VT139" s="189">
        <f t="shared" ca="1" si="661"/>
        <v>0</v>
      </c>
      <c r="VU139" s="230">
        <f t="shared" ca="1" si="570"/>
        <v>0</v>
      </c>
      <c r="VV139" s="189">
        <f t="shared" ca="1" si="662"/>
        <v>0</v>
      </c>
      <c r="VW139" s="189">
        <f t="shared" ca="1" si="662"/>
        <v>0</v>
      </c>
      <c r="VX139" s="189">
        <f t="shared" ca="1" si="662"/>
        <v>0</v>
      </c>
      <c r="VY139" s="189">
        <f t="shared" ca="1" si="662"/>
        <v>0</v>
      </c>
      <c r="VZ139" s="189">
        <f t="shared" ca="1" si="662"/>
        <v>0</v>
      </c>
      <c r="WA139" s="230">
        <f t="shared" ca="1" si="572"/>
        <v>0</v>
      </c>
      <c r="WB139" s="231">
        <f t="shared" ca="1" si="573"/>
        <v>0</v>
      </c>
      <c r="WC139" s="231">
        <f t="shared" ca="1" si="573"/>
        <v>0</v>
      </c>
      <c r="WD139" s="231">
        <f t="shared" ca="1" si="573"/>
        <v>0</v>
      </c>
      <c r="WE139" s="231">
        <f t="shared" ca="1" si="573"/>
        <v>0</v>
      </c>
      <c r="WF139" s="544">
        <f t="shared" ca="1" si="574"/>
        <v>0</v>
      </c>
      <c r="WG139" s="231">
        <f t="shared" ca="1" si="575"/>
        <v>0</v>
      </c>
      <c r="WH139" s="231">
        <f t="shared" ca="1" si="575"/>
        <v>0</v>
      </c>
      <c r="WI139" s="231">
        <f t="shared" ca="1" si="575"/>
        <v>0</v>
      </c>
      <c r="WJ139" s="231">
        <f t="shared" ca="1" si="575"/>
        <v>0</v>
      </c>
      <c r="WK139" s="544">
        <f t="shared" ca="1" si="663"/>
        <v>0</v>
      </c>
      <c r="WL139" s="544">
        <f t="shared" ca="1" si="663"/>
        <v>0</v>
      </c>
      <c r="WM139" s="544">
        <f t="shared" ca="1" si="663"/>
        <v>0</v>
      </c>
      <c r="WN139" s="544">
        <f t="shared" ca="1" si="663"/>
        <v>0</v>
      </c>
      <c r="WO139" s="544">
        <f t="shared" ca="1" si="663"/>
        <v>0</v>
      </c>
      <c r="WP139" s="544">
        <f t="shared" ca="1" si="663"/>
        <v>0</v>
      </c>
      <c r="WQ139" s="544">
        <f t="shared" ca="1" si="663"/>
        <v>0</v>
      </c>
      <c r="WR139" s="535" cm="1">
        <f t="array" aca="1" ref="WR139" ca="1">INDEX(WR$13:WR138,$B139+1,1)</f>
        <v>0</v>
      </c>
      <c r="WS139" s="411">
        <f t="shared" ca="1" si="577"/>
        <v>67</v>
      </c>
      <c r="WT139" s="18"/>
      <c r="WU139" s="535" cm="1">
        <f t="array" aca="1" ref="WU139" ca="1">INDEX(WU$13:WU138,$B139+1,1)</f>
        <v>0</v>
      </c>
      <c r="WV139" s="411">
        <f t="shared" si="578"/>
        <v>0</v>
      </c>
      <c r="WW139" s="535" cm="1">
        <f t="array" aca="1" ref="WW139" ca="1">INDEX(WW$13:WW138,$B139+1,1)</f>
        <v>0</v>
      </c>
      <c r="WX139" s="535" t="str" cm="1">
        <f t="array" aca="1" ref="WX139" ca="1">INDEX(WX$13:WX138,$B139+1,1)</f>
        <v>-</v>
      </c>
      <c r="WY139" s="535" t="str" cm="1">
        <f t="array" aca="1" ref="WY139" ca="1">INDEX(WY$13:WY138,$B139+1,1)</f>
        <v>-</v>
      </c>
      <c r="WZ139" s="535" t="str" cm="1">
        <f t="array" aca="1" ref="WZ139" ca="1">INDEX(WZ$13:WZ138,$B139+1,1)</f>
        <v>-</v>
      </c>
      <c r="XA139" s="535" t="str" cm="1">
        <f t="array" aca="1" ref="XA139" ca="1">INDEX(XA$13:XA138,$B139+1,1)</f>
        <v>-</v>
      </c>
      <c r="XB139" s="535" t="str" cm="1">
        <f t="array" aca="1" ref="XB139" ca="1">INDEX(XB$13:XB138,$B139+1,1)</f>
        <v>-</v>
      </c>
      <c r="XC139" s="535" t="str" cm="1">
        <f t="array" aca="1" ref="XC139" ca="1">INDEX(XC$13:XC138,$B139+1,1)</f>
        <v>-</v>
      </c>
      <c r="XD139" s="535" t="str" cm="1">
        <f t="array" aca="1" ref="XD139" ca="1">INDEX(XD$13:XD138,$B139+1,1)</f>
        <v>-</v>
      </c>
      <c r="XE139" s="535" t="str" cm="1">
        <f t="array" aca="1" ref="XE139" ca="1">INDEX(XE$13:XE138,$B139+1,1)</f>
        <v>-</v>
      </c>
      <c r="XF139" s="535" t="str" cm="1">
        <f t="array" aca="1" ref="XF139" ca="1">INDEX(XF$13:XF138,$B139+1,1)</f>
        <v>-</v>
      </c>
      <c r="XG139" s="535" t="str" cm="1">
        <f t="array" aca="1" ref="XG139" ca="1">INDEX(XG$13:XG138,$B139+1,1)</f>
        <v>-</v>
      </c>
      <c r="XH139" s="535" t="str" cm="1">
        <f t="array" aca="1" ref="XH139" ca="1">INDEX(XH$13:XH138,$B139+1,1)</f>
        <v>-</v>
      </c>
      <c r="XI139" s="535" t="str" cm="1">
        <f t="array" aca="1" ref="XI139" ca="1">INDEX(XI$13:XI138,$B139+1,1)</f>
        <v>-</v>
      </c>
      <c r="XJ139" s="535" t="str" cm="1">
        <f t="array" aca="1" ref="XJ139" ca="1">INDEX(XJ$13:XJ138,$B139+1,1)</f>
        <v>-</v>
      </c>
      <c r="XK139" s="535" t="str" cm="1">
        <f t="array" aca="1" ref="XK139" ca="1">INDEX(XK$13:XK138,$B139+1,1)</f>
        <v>-</v>
      </c>
      <c r="XL139" s="535" t="str" cm="1">
        <f t="array" aca="1" ref="XL139" ca="1">INDEX(XL$13:XL138,$B139+1,1)</f>
        <v>-</v>
      </c>
      <c r="XM139" s="535" t="str" cm="1">
        <f t="array" aca="1" ref="XM139" ca="1">INDEX(XM$13:XM138,$B139+1,1)</f>
        <v>-</v>
      </c>
      <c r="XN139" s="18"/>
      <c r="XO139" s="411" t="b">
        <f t="shared" ca="1" si="579"/>
        <v>0</v>
      </c>
      <c r="XP139" s="535" t="str" cm="1">
        <f t="array" aca="1" ref="XP139" ca="1">INDEX(XP$13:XP138,$B139+1,1)</f>
        <v>-</v>
      </c>
      <c r="XQ139" s="535" t="str" cm="1">
        <f t="array" aca="1" ref="XQ139" ca="1">INDEX(XQ$13:XQ138,$B139+1,1)</f>
        <v>-</v>
      </c>
      <c r="XR139" s="535" t="str" cm="1">
        <f t="array" aca="1" ref="XR139" ca="1">INDEX(XR$13:XR138,$B139+1,1)</f>
        <v>-</v>
      </c>
      <c r="XS139" s="535" t="str" cm="1">
        <f t="array" aca="1" ref="XS139" ca="1">INDEX(XS$13:XS138,$B139+1,1)</f>
        <v>-</v>
      </c>
      <c r="XT139" s="535" t="str" cm="1">
        <f t="array" aca="1" ref="XT139" ca="1">INDEX(XT$13:XT138,$B139+1,1)</f>
        <v>-</v>
      </c>
      <c r="XU139" s="535" t="str" cm="1">
        <f t="array" aca="1" ref="XU139" ca="1">INDEX(XU$13:XU138,$B139+1,1)</f>
        <v>-</v>
      </c>
      <c r="XV139" s="411" t="str">
        <f t="shared" ca="1" si="580"/>
        <v>-</v>
      </c>
      <c r="XW139" s="535" t="str" cm="1">
        <f t="array" aca="1" ref="XW139" ca="1">INDEX(XW$13:XW138,$B139+1,1)</f>
        <v>-</v>
      </c>
      <c r="XX139" s="535" t="str" cm="1">
        <f t="array" aca="1" ref="XX139" ca="1">INDEX(XX$13:XX138,$B139+1,1)</f>
        <v>-</v>
      </c>
      <c r="XY139" s="535" t="str" cm="1">
        <f t="array" aca="1" ref="XY139" ca="1">INDEX(XY$13:XY138,$B139+1,1)</f>
        <v>-</v>
      </c>
      <c r="XZ139" s="535" t="str" cm="1">
        <f t="array" aca="1" ref="XZ139" ca="1">INDEX(XZ$13:XZ138,$B139+1,1)</f>
        <v>-</v>
      </c>
      <c r="YA139" s="535" t="str" cm="1">
        <f t="array" aca="1" ref="YA139" ca="1">INDEX(YA$13:YA138,$B139+1,1)</f>
        <v>-</v>
      </c>
      <c r="YB139" s="545" cm="1">
        <f t="array" aca="1" ref="YB139" ca="1">INDEX(i.AgeJ,$AD139,1)</f>
        <v>0</v>
      </c>
      <c r="YC139" s="535" t="str" cm="1">
        <f t="array" aca="1" ref="YC139" ca="1">INDEX(YC$13:YC138,$B139+1,1)</f>
        <v>-</v>
      </c>
      <c r="YD139" s="411" t="str">
        <f t="shared" si="581"/>
        <v>-</v>
      </c>
      <c r="YE139" s="411" t="str">
        <f t="shared" si="581"/>
        <v>-</v>
      </c>
      <c r="YF139" s="535" t="str" cm="1">
        <f t="array" aca="1" ref="YF139" ca="1">INDEX(YF$13:YF138,$B139+1,1)</f>
        <v>-</v>
      </c>
      <c r="YG139" s="535" t="str" cm="1">
        <f t="array" aca="1" ref="YG139" ca="1">INDEX(YG$13:YG138,$B139+1,1)</f>
        <v>-</v>
      </c>
      <c r="YH139" s="535" t="str" cm="1">
        <f t="array" aca="1" ref="YH139" ca="1">INDEX(YH$13:YH138,$B139+1,1)</f>
        <v>-</v>
      </c>
      <c r="YI139" s="535" t="str" cm="1">
        <f t="array" aca="1" ref="YI139" ca="1">INDEX(YI$13:YI138,$B139+1,1)</f>
        <v>-</v>
      </c>
      <c r="YJ139" s="535" t="str" cm="1">
        <f t="array" aca="1" ref="YJ139" ca="1">INDEX(YJ$13:YJ138,$B139+1,1)</f>
        <v>-</v>
      </c>
      <c r="YK139" s="535" t="b" cm="1">
        <f t="array" aca="1" ref="YK139" ca="1">INDEX(YK$13:YK138,$B139+1,1)</f>
        <v>1</v>
      </c>
      <c r="YL139" s="535" t="str" cm="1">
        <f t="array" aca="1" ref="YL139" ca="1">INDEX(YL$13:YL138,$B139+1,1)</f>
        <v>-</v>
      </c>
      <c r="YM139" s="535" cm="1">
        <f t="array" aca="1" ref="YM139" ca="1">INDEX(YM$13:YM138,$B139+1,1)</f>
        <v>0</v>
      </c>
      <c r="YN139" s="535" cm="1">
        <f t="array" aca="1" ref="YN139" ca="1">INDEX(YN$13:YN138,$B139+1,1)</f>
        <v>0</v>
      </c>
      <c r="YO139" s="535" cm="1">
        <f t="array" aca="1" ref="YO139" ca="1">INDEX(YO$13:YO138,$B139+1,1)</f>
        <v>0</v>
      </c>
      <c r="YP139" s="18"/>
      <c r="YQ139" s="411">
        <f t="shared" si="582"/>
        <v>50</v>
      </c>
      <c r="YR139" s="411">
        <f t="shared" si="582"/>
        <v>50</v>
      </c>
      <c r="YS139" s="411">
        <f t="shared" si="582"/>
        <v>50</v>
      </c>
      <c r="YT139" s="411">
        <f t="shared" si="582"/>
        <v>50</v>
      </c>
      <c r="YU139" s="535" cm="1">
        <f t="array" aca="1" ref="YU139" ca="1">INDEX(YU$13:YU138,$B139+1,1)</f>
        <v>1</v>
      </c>
      <c r="YV139" s="535" cm="1">
        <f t="array" aca="1" ref="YV139" ca="1">INDEX(YV$13:YV138,$B139+1,1)</f>
        <v>1</v>
      </c>
      <c r="YW139" s="535" cm="1">
        <f t="array" aca="1" ref="YW139" ca="1">INDEX(YW$13:YW138,$B139+1,1)</f>
        <v>1</v>
      </c>
      <c r="YX139" s="535" cm="1">
        <f t="array" aca="1" ref="YX139" ca="1">INDEX(YX$13:YX138,$B139+1,1)</f>
        <v>1</v>
      </c>
      <c r="YY139" s="535" t="str" cm="1">
        <f t="array" aca="1" ref="YY139" ca="1">INDEX(YY$13:YY138,$B139+1,1)</f>
        <v>-</v>
      </c>
      <c r="YZ139" s="535" t="str" cm="1">
        <f t="array" aca="1" ref="YZ139" ca="1">INDEX(YZ$13:YZ138,$B139+1,1)</f>
        <v>-</v>
      </c>
      <c r="ZA139" s="535" t="str" cm="1">
        <f t="array" aca="1" ref="ZA139" ca="1">INDEX(ZA$13:ZA138,$B139+1,1)</f>
        <v>-</v>
      </c>
      <c r="ZB139" s="535" t="str" cm="1">
        <f t="array" aca="1" ref="ZB139" ca="1">INDEX(ZB$13:ZB138,$B139+1,1)</f>
        <v>-</v>
      </c>
      <c r="ZC139" s="535" t="str" cm="1">
        <f t="array" aca="1" ref="ZC139" ca="1">INDEX(ZC$13:ZC138,$B139+1,1)</f>
        <v>-</v>
      </c>
      <c r="ZD139" s="18"/>
      <c r="ZE139" s="411">
        <f t="shared" ca="1" si="583"/>
        <v>1</v>
      </c>
      <c r="ZF139" s="18"/>
      <c r="ZG139" s="669" t="str">
        <f t="shared" ca="1" si="584"/>
        <v>-</v>
      </c>
      <c r="ZH139" s="535" t="b" cm="1">
        <f t="array" aca="1" ref="ZH139" ca="1">INDEX(ZH$13:ZH138,$B139+1,1)</f>
        <v>1</v>
      </c>
      <c r="ZI139" s="535" t="b" cm="1">
        <f t="array" aca="1" ref="ZI139" ca="1">INDEX(ZI$13:ZI138,$B139+1,1)</f>
        <v>1</v>
      </c>
      <c r="ZJ139" s="411" t="b">
        <f t="shared" ca="1" si="615"/>
        <v>1</v>
      </c>
      <c r="ZK139" s="535" t="b" cm="1">
        <f t="array" aca="1" ref="ZK139" ca="1">INDEX(ZK$13:ZK138,$B139+1,1)</f>
        <v>0</v>
      </c>
      <c r="ZL139" s="535" cm="1">
        <f t="array" aca="1" ref="ZL139" ca="1">INDEX(ZL$13:ZL138,$B139+1,1)</f>
        <v>0</v>
      </c>
      <c r="ZM139" s="547" cm="1">
        <f t="array" aca="1" ref="ZM139" ca="1">IF(ZH139&lt;&gt;TRUE,"-",VALUE(IFERROR(VALUE($K139),0) &amp; _xlfn.SWITCH($CD139,"-",4,$CD139) &amp; $L139 &amp; $T139 &amp; "00" &amp; $N139 &amp; $AK139 &amp; $R139 &amp; _xlfn.SWITCH($AM139,3,1,$AM139) &amp; _xlfn.SWITCH($M139,4,0,$M139) &amp; $AD139 &amp; IF(MOD($H139-2,ZM$6)&gt;=ZM$7,"",TEXT(INT(MOD($H139-2,ZM$6)/2)+1,"00"))))</f>
        <v>14220032120607</v>
      </c>
      <c r="ZN139" s="662" cm="1">
        <f t="array" aca="1" ref="ZN139" ca="1">IF(ZI139&lt;&gt;TRUE,"-",VALUE(IFERROR(VALUE($K139),0) &amp; _xlfn.SWITCH($CD139,"-",4,$CD139) &amp; $L139 &amp; $T139 &amp; "00" &amp; $N139 &amp; $AK139 &amp; $R139 &amp; _xlfn.SWITCH($AM139,3,1,$AM139) &amp; _xlfn.SWITCH($M139,4,0,$M139) &amp; $AD139 &amp; IF(MOD($H139-1,ZN$6)&gt;=ZN$7,"",TEXT(INT(MOD($H139-1,ZN$6)/2)+1,"00"))))</f>
        <v>14220032120608</v>
      </c>
      <c r="ZO139" s="543">
        <f t="shared" ca="1" si="585"/>
        <v>652</v>
      </c>
      <c r="ZP139" s="543">
        <f t="shared" ca="1" si="585"/>
        <v>686</v>
      </c>
      <c r="ZQ139" s="543">
        <f t="shared" ca="1" si="585"/>
        <v>721</v>
      </c>
      <c r="ZR139" s="459">
        <f t="shared" ca="1" si="586"/>
        <v>469</v>
      </c>
      <c r="ZS139" s="459">
        <f t="shared" ca="1" si="586"/>
        <v>504</v>
      </c>
      <c r="ZT139" s="459">
        <f t="shared" ca="1" si="586"/>
        <v>539</v>
      </c>
      <c r="ZU139" s="459">
        <f t="shared" ca="1" si="587"/>
        <v>385</v>
      </c>
      <c r="ZV139" s="459">
        <f t="shared" ca="1" si="587"/>
        <v>420</v>
      </c>
      <c r="ZW139" s="459">
        <f t="shared" ca="1" si="587"/>
        <v>455</v>
      </c>
      <c r="ZX139" s="535" t="str" cm="1">
        <f t="array" aca="1" ref="ZX139" ca="1">INDEX(ZX$13:ZX138,$B139+1,1)</f>
        <v>-</v>
      </c>
      <c r="ZY139" s="22" t="b">
        <v>0</v>
      </c>
      <c r="ZZ139" s="22" t="b">
        <v>0</v>
      </c>
      <c r="AAA139" s="22" t="b">
        <v>1</v>
      </c>
      <c r="AAB139" s="22" t="b">
        <v>0</v>
      </c>
      <c r="AAC139" s="22" t="b">
        <v>0</v>
      </c>
      <c r="AAD139" s="535" t="str" cm="1">
        <f t="array" aca="1" ref="AAD139" ca="1">INDEX(AAD$13:AAD138,$B139+1,1)</f>
        <v>-</v>
      </c>
      <c r="AAE139" s="535" t="str" cm="1">
        <f t="array" aca="1" ref="AAE139" ca="1">INDEX(AAE$13:AAE138,$B139+1,1)</f>
        <v>-</v>
      </c>
      <c r="AAF139" s="535" t="str" cm="1">
        <f t="array" aca="1" ref="AAF139" ca="1">INDEX(AAF$13:AAF138,$B139+1,1)</f>
        <v>-</v>
      </c>
      <c r="AAG139" s="535" t="str" cm="1">
        <f t="array" aca="1" ref="AAG139" ca="1">INDEX(AAG$13:AAG138,$B139+1,1)</f>
        <v>-</v>
      </c>
      <c r="AAH139" s="535" t="str" cm="1">
        <f t="array" aca="1" ref="AAH139" ca="1">INDEX(AAH$13:AAH138,$B139+1,1)</f>
        <v>-</v>
      </c>
      <c r="AAI139" s="535" t="str" cm="1">
        <f t="array" aca="1" ref="AAI139" ca="1">INDEX(AAI$13:AAI138,$B139+1,1)</f>
        <v>-</v>
      </c>
      <c r="AAJ139" s="22">
        <v>3</v>
      </c>
      <c r="AAK139" s="22">
        <v>3</v>
      </c>
      <c r="AAL139" s="22" cm="1">
        <f t="array" aca="1" ref="AAL139" ca="1">INDEX(AAL$13:AAL138,$B139+1,1)</f>
        <v>0</v>
      </c>
      <c r="AAM139" s="22">
        <v>1</v>
      </c>
      <c r="AAN139" s="22">
        <v>-1</v>
      </c>
      <c r="AAO139" s="535" t="str" cm="1">
        <f t="array" aca="1" ref="AAO139" ca="1">INDEX(AAO$13:AAO138,$B139+1,1)</f>
        <v>-</v>
      </c>
      <c r="AAP139" s="535" t="str" cm="1">
        <f t="array" aca="1" ref="AAP139" ca="1">INDEX(AAP$13:AAP138,$B139+1,1)</f>
        <v>-</v>
      </c>
      <c r="AAQ139" s="535" t="str" cm="1">
        <f t="array" aca="1" ref="AAQ139" ca="1">INDEX(AAQ$13:AAQ138,$B139+1,1)</f>
        <v>-</v>
      </c>
      <c r="AAR139" s="520">
        <f ca="1">AAL139</f>
        <v>0</v>
      </c>
      <c r="AAS139" s="520">
        <f t="shared" ref="AAS139" si="677">AAM139</f>
        <v>1</v>
      </c>
      <c r="AAT139" s="520">
        <f t="shared" ref="AAT139" si="678">AAN139</f>
        <v>-1</v>
      </c>
      <c r="AAU139" s="535" t="str" cm="1">
        <f t="array" aca="1" ref="AAU139" ca="1">INDEX(AAU$13:AAU138,$B139+1,1)</f>
        <v>-</v>
      </c>
      <c r="AAV139" s="535" cm="1">
        <f t="array" aca="1" ref="AAV139" ca="1">INDEX(AAV$13:AAV138,$B139+1,1)</f>
        <v>1</v>
      </c>
      <c r="AAW139" s="535" cm="1">
        <f t="array" aca="1" ref="AAW139" ca="1">INDEX(AAW$13:AAW138,$B139+1,1)</f>
        <v>1</v>
      </c>
      <c r="AAX139" s="666" t="str">
        <f ca="1">IF(OR($AAJ139=1,MOD($H139,21)&gt;AAX$6),"-",FALSE)</f>
        <v>-</v>
      </c>
      <c r="AAY139" s="666" t="str">
        <f ca="1">IF(OR($AAJ139=1,MOD($H139,21)&gt;AAY$6),"-",FALSE)</f>
        <v>-</v>
      </c>
      <c r="AAZ139" s="666" t="str">
        <f ca="1">IF(OR($AAJ139=1,MOD($H139,21)&gt;AAZ$6),"-",FALSE)</f>
        <v>-</v>
      </c>
      <c r="ABA139" s="666" t="str">
        <f ca="1">IF(OR($AAJ139=1,MOD($H139,21)&gt;ABA$6),"-",FALSE)</f>
        <v>-</v>
      </c>
      <c r="ABB139" s="667" t="str">
        <f t="shared" ca="1" si="588"/>
        <v>-</v>
      </c>
      <c r="ABC139" s="668" t="str">
        <f t="shared" ca="1" si="589"/>
        <v>-</v>
      </c>
      <c r="ABD139" s="669" t="str">
        <f t="shared" ca="1" si="590"/>
        <v>-</v>
      </c>
      <c r="ABE139" s="716" t="str">
        <f t="shared" ca="1" si="591"/>
        <v>-</v>
      </c>
      <c r="ABF139" s="191" t="b">
        <f t="shared" si="619"/>
        <v>0</v>
      </c>
      <c r="ABG139" s="715" t="str">
        <f t="shared" ca="1" si="592"/>
        <v>-</v>
      </c>
      <c r="ABH139" s="717" t="str">
        <f ca="1">IF(OR($AAJ139=1,MOD($H139,21)&gt;ABH$6),"-",0)</f>
        <v>-</v>
      </c>
      <c r="ABI139" s="717" t="str">
        <f ca="1">IF(OR($AAJ139=1,MOD($H139,21)&gt;ABI$6),"-",0)</f>
        <v>-</v>
      </c>
      <c r="ABJ139" s="670" t="str">
        <f t="shared" ca="1" si="593"/>
        <v>-</v>
      </c>
      <c r="ABK139" s="18"/>
      <c r="ABL139" s="545" t="str">
        <f t="shared" ca="1" si="664"/>
        <v>-</v>
      </c>
      <c r="ABM139" s="545" t="str">
        <f t="shared" ca="1" si="664"/>
        <v>-</v>
      </c>
      <c r="ABN139" s="545" t="str">
        <f t="shared" ca="1" si="664"/>
        <v>-</v>
      </c>
      <c r="ABO139" s="545" t="str">
        <f t="shared" ca="1" si="664"/>
        <v>-</v>
      </c>
      <c r="ABP139" s="545" t="str">
        <f t="shared" ca="1" si="664"/>
        <v>-</v>
      </c>
      <c r="ABQ139" s="545" t="str">
        <f t="shared" ca="1" si="664"/>
        <v>-</v>
      </c>
      <c r="ABR139" s="545" t="str">
        <f t="shared" ca="1" si="664"/>
        <v>-</v>
      </c>
      <c r="ABS139" s="545" t="str">
        <f t="shared" ca="1" si="664"/>
        <v>-</v>
      </c>
      <c r="ABT139" s="545" t="str">
        <f t="shared" ca="1" si="664"/>
        <v>-</v>
      </c>
      <c r="ABU139" s="545" t="str">
        <f t="shared" ca="1" si="664"/>
        <v>-</v>
      </c>
      <c r="ABV139" s="545" t="str">
        <f t="shared" ca="1" si="665"/>
        <v>-</v>
      </c>
      <c r="ABW139" s="545" t="str">
        <f t="shared" ca="1" si="665"/>
        <v>-</v>
      </c>
      <c r="ABX139" s="545" t="str">
        <f t="shared" ca="1" si="665"/>
        <v>-</v>
      </c>
      <c r="ABY139" s="545" t="str">
        <f t="shared" ca="1" si="665"/>
        <v>-</v>
      </c>
      <c r="ABZ139" s="545" t="str">
        <f t="shared" ca="1" si="665"/>
        <v>-</v>
      </c>
      <c r="ACA139" s="545" t="str">
        <f t="shared" ca="1" si="665"/>
        <v>-</v>
      </c>
      <c r="ACB139" s="545" t="str">
        <f t="shared" ca="1" si="665"/>
        <v>-</v>
      </c>
      <c r="ACC139" s="545" t="b">
        <f t="shared" ca="1" si="665"/>
        <v>1</v>
      </c>
      <c r="ACD139" s="545" t="str">
        <f t="shared" ca="1" si="665"/>
        <v>-</v>
      </c>
      <c r="ACE139" s="545" t="str">
        <f t="shared" ca="1" si="665"/>
        <v>-</v>
      </c>
      <c r="ACF139" s="545" t="str">
        <f t="shared" ca="1" si="666"/>
        <v>-</v>
      </c>
      <c r="ACG139" s="545" t="str">
        <f t="shared" ca="1" si="666"/>
        <v>-</v>
      </c>
      <c r="ACH139" s="545" t="str">
        <f t="shared" ca="1" si="666"/>
        <v>-</v>
      </c>
      <c r="ACI139" s="545" t="str">
        <f t="shared" ca="1" si="666"/>
        <v>-</v>
      </c>
      <c r="ACJ139" s="545" t="str">
        <f t="shared" ca="1" si="666"/>
        <v>-</v>
      </c>
      <c r="ACK139" s="545" t="str">
        <f t="shared" ca="1" si="666"/>
        <v>-</v>
      </c>
      <c r="ACL139" s="545" t="str">
        <f t="shared" ca="1" si="666"/>
        <v>-</v>
      </c>
      <c r="ACM139" s="545" t="str">
        <f t="shared" ca="1" si="666"/>
        <v>-</v>
      </c>
      <c r="ACN139" s="545" t="str">
        <f t="shared" ca="1" si="666"/>
        <v>-</v>
      </c>
      <c r="ACO139" s="545" t="str">
        <f t="shared" ca="1" si="666"/>
        <v>-</v>
      </c>
      <c r="ACP139" s="545" t="str">
        <f t="shared" ca="1" si="667"/>
        <v>-</v>
      </c>
      <c r="ACQ139" s="545" t="str">
        <f t="shared" ca="1" si="667"/>
        <v>-</v>
      </c>
      <c r="ACR139" s="545" t="str">
        <f t="shared" ca="1" si="667"/>
        <v>-</v>
      </c>
      <c r="ACS139" s="545" t="str">
        <f t="shared" ca="1" si="667"/>
        <v>-</v>
      </c>
      <c r="ACT139" s="545" t="str">
        <f t="shared" ca="1" si="667"/>
        <v>-</v>
      </c>
      <c r="ACU139" s="545" t="b">
        <f t="shared" ca="1" si="667"/>
        <v>1</v>
      </c>
      <c r="ACV139" s="545" t="str">
        <f t="shared" ca="1" si="667"/>
        <v>-</v>
      </c>
      <c r="ACW139" s="545" t="str">
        <f t="shared" ca="1" si="667"/>
        <v>-</v>
      </c>
      <c r="ACX139" s="545" t="str">
        <f t="shared" ca="1" si="667"/>
        <v>-</v>
      </c>
      <c r="ACY139" s="545" t="str">
        <f t="shared" ca="1" si="667"/>
        <v>-</v>
      </c>
      <c r="ACZ139" s="545" t="str">
        <f t="shared" ca="1" si="668"/>
        <v>-</v>
      </c>
      <c r="ADA139" s="545" t="str">
        <f t="shared" ca="1" si="668"/>
        <v>-</v>
      </c>
      <c r="ADB139" s="545" t="str">
        <f t="shared" ca="1" si="668"/>
        <v>-</v>
      </c>
      <c r="ADC139" s="545" t="str">
        <f t="shared" ca="1" si="668"/>
        <v>-</v>
      </c>
      <c r="ADD139" s="545" t="str">
        <f t="shared" ca="1" si="668"/>
        <v>-</v>
      </c>
      <c r="ADE139" s="545" t="str">
        <f t="shared" ca="1" si="668"/>
        <v>-</v>
      </c>
      <c r="ADF139" s="545" t="str">
        <f t="shared" ca="1" si="668"/>
        <v>-</v>
      </c>
      <c r="ADG139" s="545" t="str">
        <f t="shared" ca="1" si="668"/>
        <v>-</v>
      </c>
      <c r="ADH139" s="545" t="str">
        <f t="shared" ca="1" si="668"/>
        <v>-</v>
      </c>
      <c r="ADI139" s="545" t="str">
        <f t="shared" ca="1" si="668"/>
        <v>-</v>
      </c>
      <c r="ADJ139" s="545" t="str">
        <f t="shared" ca="1" si="669"/>
        <v>-</v>
      </c>
      <c r="ADK139" s="545" t="str">
        <f t="shared" ca="1" si="669"/>
        <v>-</v>
      </c>
      <c r="ADL139" s="545" t="str">
        <f t="shared" ca="1" si="669"/>
        <v>-</v>
      </c>
      <c r="ADM139" s="545" t="b">
        <f t="shared" ca="1" si="669"/>
        <v>1</v>
      </c>
      <c r="ADN139" s="545" t="str">
        <f t="shared" ca="1" si="669"/>
        <v>-</v>
      </c>
      <c r="ADO139" s="545" t="str">
        <f t="shared" ca="1" si="669"/>
        <v>-</v>
      </c>
      <c r="ADP139" s="545" t="str">
        <f t="shared" ca="1" si="669"/>
        <v>-</v>
      </c>
      <c r="ADQ139" s="545" t="str">
        <f t="shared" ca="1" si="669"/>
        <v>-</v>
      </c>
      <c r="ADR139" s="545" t="str">
        <f t="shared" ca="1" si="669"/>
        <v>-</v>
      </c>
      <c r="ADS139" s="545" t="str">
        <f t="shared" ca="1" si="669"/>
        <v>-</v>
      </c>
      <c r="ADT139" s="545" t="str">
        <f t="shared" ca="1" si="670"/>
        <v>-</v>
      </c>
      <c r="ADU139" s="545" t="str">
        <f t="shared" ca="1" si="670"/>
        <v>-</v>
      </c>
      <c r="ADV139" s="545" t="str">
        <f t="shared" ca="1" si="670"/>
        <v>-</v>
      </c>
      <c r="ADW139" s="545" t="str">
        <f t="shared" ca="1" si="670"/>
        <v>-</v>
      </c>
      <c r="ADX139" s="545" t="str">
        <f t="shared" ca="1" si="670"/>
        <v>-</v>
      </c>
      <c r="ADY139" s="545" t="str">
        <f t="shared" ca="1" si="670"/>
        <v>-</v>
      </c>
      <c r="ADZ139" s="545" t="str">
        <f t="shared" ca="1" si="670"/>
        <v>-</v>
      </c>
      <c r="AEA139" s="545" t="str">
        <f t="shared" ca="1" si="670"/>
        <v>-</v>
      </c>
      <c r="AEB139" s="545" t="str">
        <f t="shared" ca="1" si="670"/>
        <v>-</v>
      </c>
      <c r="AEC139" s="545" t="str">
        <f t="shared" ca="1" si="670"/>
        <v>-</v>
      </c>
      <c r="AED139" s="545" t="str">
        <f t="shared" ca="1" si="671"/>
        <v>-</v>
      </c>
      <c r="AEE139" s="545" t="b">
        <f t="shared" ca="1" si="671"/>
        <v>1</v>
      </c>
      <c r="AEF139" s="545" t="str">
        <f t="shared" ca="1" si="671"/>
        <v>-</v>
      </c>
      <c r="AEG139" s="545" t="str">
        <f t="shared" ca="1" si="671"/>
        <v>-</v>
      </c>
      <c r="AEH139" s="545" t="str">
        <f t="shared" ca="1" si="671"/>
        <v>-</v>
      </c>
      <c r="AEI139" s="545" t="str">
        <f t="shared" ca="1" si="671"/>
        <v>-</v>
      </c>
      <c r="AEJ139" s="545" t="str">
        <f t="shared" ca="1" si="671"/>
        <v>-</v>
      </c>
      <c r="AEK139" s="545" t="str">
        <f t="shared" ca="1" si="671"/>
        <v>-</v>
      </c>
      <c r="AEL139" s="545" t="str">
        <f t="shared" ca="1" si="671"/>
        <v>-</v>
      </c>
      <c r="AEM139" s="545" t="str">
        <f t="shared" ca="1" si="671"/>
        <v>-</v>
      </c>
      <c r="AEN139" s="545" t="str">
        <f t="shared" ca="1" si="672"/>
        <v>-</v>
      </c>
      <c r="AEO139" s="545" t="str">
        <f t="shared" ca="1" si="672"/>
        <v>-</v>
      </c>
      <c r="AEP139" s="545" t="str">
        <f t="shared" ca="1" si="672"/>
        <v>-</v>
      </c>
      <c r="AEQ139" s="545" t="str">
        <f t="shared" ca="1" si="672"/>
        <v>-</v>
      </c>
      <c r="AER139" s="545" t="str">
        <f t="shared" ca="1" si="672"/>
        <v>-</v>
      </c>
      <c r="AES139" s="545" t="str">
        <f t="shared" ca="1" si="672"/>
        <v>-</v>
      </c>
      <c r="AET139" s="545" t="str">
        <f t="shared" ca="1" si="672"/>
        <v>-</v>
      </c>
      <c r="AEU139" s="545" t="str">
        <f t="shared" ca="1" si="672"/>
        <v>-</v>
      </c>
      <c r="AEV139" s="545" t="str">
        <f t="shared" ca="1" si="672"/>
        <v>-</v>
      </c>
      <c r="AEW139" s="545" t="b">
        <f t="shared" ca="1" si="672"/>
        <v>1</v>
      </c>
      <c r="AEX139" s="535" cm="1">
        <f t="array" aca="1" ref="AEX139" ca="1">INDEX(AEX$13:AEX138,$B139+1,1)</f>
        <v>0</v>
      </c>
      <c r="AEY139" s="483">
        <v>0</v>
      </c>
    </row>
    <row r="140" spans="1:831" outlineLevel="2">
      <c r="A140" s="18">
        <f t="shared" si="221"/>
        <v>127</v>
      </c>
      <c r="B140" s="657">
        <f t="shared" ca="1" si="620"/>
        <v>125</v>
      </c>
      <c r="C140" s="458">
        <f t="shared" ca="1" si="488"/>
        <v>2200</v>
      </c>
      <c r="D140" s="119" t="str">
        <f t="shared" ca="1" si="489"/>
        <v>GSW</v>
      </c>
      <c r="E140" t="b">
        <v>1</v>
      </c>
      <c r="F140" t="b">
        <v>0</v>
      </c>
      <c r="G140" t="b">
        <f t="shared" si="490"/>
        <v>1</v>
      </c>
      <c r="H140" s="191">
        <f t="shared" ca="1" si="618"/>
        <v>16</v>
      </c>
      <c r="I140" s="535" cm="1">
        <f t="array" aca="1" ref="I140" ca="1">INDEX(I$13:I139,$B140+1,1)</f>
        <v>1</v>
      </c>
      <c r="J140" s="535" cm="1">
        <f t="array" aca="1" ref="J140" ca="1">INDEX(J$13:J139,$B140+1,1)</f>
        <v>0</v>
      </c>
      <c r="K140" s="535" cm="1">
        <f t="array" aca="1" ref="K140" ca="1">INDEX(K$13:K139,$B140+1,1)</f>
        <v>1</v>
      </c>
      <c r="L140" s="535" cm="1">
        <f t="array" aca="1" ref="L140" ca="1">INDEX(L$13:L139,$B140+1,1)</f>
        <v>2</v>
      </c>
      <c r="M140" s="535" cm="1">
        <f t="array" aca="1" ref="M140" ca="1">INDEX(M$13:M139,$B140+1,1)</f>
        <v>0</v>
      </c>
      <c r="N140" s="535" cm="1">
        <f t="array" aca="1" ref="N140" ca="1">INDEX(N$13:N139,$B140+1,1)</f>
        <v>3</v>
      </c>
      <c r="O140" s="535" cm="1">
        <f t="array" aca="1" ref="O140" ca="1">INDEX(O$13:O139,$B140+1,1)</f>
        <v>2</v>
      </c>
      <c r="P140" s="535" cm="1">
        <f t="array" aca="1" ref="P140" ca="1">INDEX(P$13:P139,$B140+1,1)</f>
        <v>0</v>
      </c>
      <c r="Q140" s="535" cm="1">
        <f t="array" aca="1" ref="Q140" ca="1">INDEX(Q$13:Q139,$B140+1,1)</f>
        <v>1</v>
      </c>
      <c r="R140" s="535" cm="1">
        <f t="array" aca="1" ref="R140" ca="1">INDEX(R$13:R139,$B140+1,1)</f>
        <v>1</v>
      </c>
      <c r="S140" s="535" cm="1">
        <f t="array" aca="1" ref="S140" ca="1">INDEX(S$13:S139,$B140+1,1)</f>
        <v>1</v>
      </c>
      <c r="T140" s="411">
        <f t="shared" ca="1" si="603"/>
        <v>2</v>
      </c>
      <c r="U140" s="411">
        <f t="shared" ca="1" si="603"/>
        <v>2</v>
      </c>
      <c r="V140" s="411">
        <f t="shared" ca="1" si="604"/>
        <v>2</v>
      </c>
      <c r="W140" s="777" t="b">
        <f t="shared" ca="1" si="605"/>
        <v>1</v>
      </c>
      <c r="X140" s="777" t="b">
        <f t="shared" ca="1" si="605"/>
        <v>1</v>
      </c>
      <c r="Y140" s="777" t="b">
        <f t="shared" ca="1" si="605"/>
        <v>1</v>
      </c>
      <c r="Z140" s="796" t="b" cm="1">
        <f t="array" aca="1" ref="Z140" ca="1">INDEX(Z$13:Z139,$B140+1,1)</f>
        <v>0</v>
      </c>
      <c r="AA140" s="411">
        <f t="shared" ca="1" si="606"/>
        <v>6</v>
      </c>
      <c r="AB140" s="411">
        <f t="shared" ca="1" si="607"/>
        <v>6</v>
      </c>
      <c r="AC140" s="535" cm="1">
        <f t="array" aca="1" ref="AC140" ca="1">INDEX(AC$13:AC139,$B140+1,1)</f>
        <v>6</v>
      </c>
      <c r="AD140" s="535" cm="1">
        <f t="array" aca="1" ref="AD140" ca="1">INDEX(AD$13:AD139,$B140+1,1)</f>
        <v>6</v>
      </c>
      <c r="AE140" s="535" cm="1">
        <f t="array" aca="1" ref="AE140" ca="1">INDEX(AE$13:AE139,$B140+1,1)</f>
        <v>0</v>
      </c>
      <c r="AF140" s="535" cm="1">
        <f t="array" aca="1" ref="AF140" ca="1">INDEX(AF$13:AF139,$B140+1,1)</f>
        <v>0</v>
      </c>
      <c r="AG140" s="535" cm="1">
        <f t="array" aca="1" ref="AG140" ca="1">INDEX(AG$13:AG139,$B140+1,1)</f>
        <v>0</v>
      </c>
      <c r="AH140" s="535" cm="1">
        <f t="array" aca="1" ref="AH140" ca="1">INDEX(AH$13:AH139,$B140+1,1)</f>
        <v>0</v>
      </c>
      <c r="AI140" s="87">
        <f t="shared" ca="1" si="608"/>
        <v>2</v>
      </c>
      <c r="AJ140" s="87">
        <f ca="1">INDEX(CHOOSE($N140,DataAutumn!i.AdultDrys,DataWinter!i.AdultDrys,DataSpring!i.AdultDrys),1,$T140)</f>
        <v>1</v>
      </c>
      <c r="AK140" s="535" cm="1">
        <f t="array" aca="1" ref="AK140" ca="1">INDEX(AK$13:AK139,$B140+1,1)</f>
        <v>2</v>
      </c>
      <c r="AL140" s="535" cm="1">
        <f t="array" aca="1" ref="AL140" ca="1">INDEX(AL$13:AL139,$B140+1,1)</f>
        <v>0</v>
      </c>
      <c r="AM140" s="535" cm="1">
        <f t="array" aca="1" ref="AM140" ca="1">INDEX(AM$13:AM139,$B140+1,1)</f>
        <v>2</v>
      </c>
      <c r="AN140" s="111"/>
      <c r="AO140" s="111"/>
      <c r="AP140" s="111"/>
      <c r="AQ140" s="111"/>
      <c r="AR140" s="111"/>
      <c r="AS140" s="111"/>
      <c r="AT140" s="111"/>
      <c r="AU140" s="111"/>
      <c r="AV140" s="111"/>
      <c r="AW140" s="111"/>
      <c r="AX140" s="111"/>
      <c r="AY140" s="111"/>
      <c r="AZ140" s="111"/>
      <c r="BA140" s="312" t="str">
        <f t="shared" ca="1" si="494"/>
        <v xml:space="preserve">FS_Opt_Tem 00016 SE GSW Past     MFM     TOLSpr Scan2 GFS RR+01% GP100% WP100% MP100% (PT_F33N11L11)      </v>
      </c>
      <c r="BB140" s="8" t="str">
        <f ca="1">IF(COUNTIF($BA$13:$BA140,$BA140)=1,"-","Dup")</f>
        <v>-</v>
      </c>
      <c r="BC140" s="18"/>
      <c r="BD140" s="535" t="b" cm="1">
        <f t="array" aca="1" ref="BD140" ca="1">INDEX(BD$13:BD139,$B140+1,1)</f>
        <v>0</v>
      </c>
      <c r="BE140" s="535" t="b" cm="1">
        <f t="array" aca="1" ref="BE140" ca="1">INDEX(BE$13:BE139,$B140+1,1)</f>
        <v>0</v>
      </c>
      <c r="BF140" s="535" t="b" cm="1">
        <f t="array" aca="1" ref="BF140" ca="1">INDEX(BF$13:BF139,$B140+1,1)</f>
        <v>0</v>
      </c>
      <c r="BG140" s="535" t="b" cm="1">
        <f t="array" aca="1" ref="BG140" ca="1">INDEX(BG$13:BG139,$B140+1,1)</f>
        <v>0</v>
      </c>
      <c r="BH140" s="535" t="b" cm="1">
        <f t="array" aca="1" ref="BH140" ca="1">INDEX(BH$13:BH139,$B140+1,1)</f>
        <v>0</v>
      </c>
      <c r="BI140" s="535" t="b" cm="1">
        <f t="array" aca="1" ref="BI140" ca="1">INDEX(BI$13:BI139,$B140+1,1)</f>
        <v>0</v>
      </c>
      <c r="BJ140" s="535" t="b" cm="1">
        <f t="array" aca="1" ref="BJ140" ca="1">INDEX(BJ$13:BJ139,$B140+1,1)</f>
        <v>0</v>
      </c>
      <c r="BK140" s="535" t="b" cm="1">
        <f t="array" aca="1" ref="BK140" ca="1">INDEX(BK$13:BK139,$B140+1,1)</f>
        <v>0</v>
      </c>
      <c r="BL140" s="535" t="b" cm="1">
        <f t="array" aca="1" ref="BL140" ca="1">INDEX(BL$13:BL139,$B140+1,1)</f>
        <v>0</v>
      </c>
      <c r="BM140" s="18"/>
      <c r="BN140" s="411" t="b">
        <f t="shared" ca="1" si="495"/>
        <v>1</v>
      </c>
      <c r="BO140" s="411" t="str">
        <f t="shared" ca="1" si="495"/>
        <v>-</v>
      </c>
      <c r="BP140" s="411" t="b">
        <f t="shared" ca="1" si="495"/>
        <v>0</v>
      </c>
      <c r="BQ140" s="411" t="str">
        <f t="shared" ca="1" si="495"/>
        <v>-</v>
      </c>
      <c r="BR140" s="411" t="str">
        <f t="shared" ca="1" si="495"/>
        <v>-</v>
      </c>
      <c r="BS140" s="411" t="str">
        <f t="shared" ca="1" si="495"/>
        <v>-</v>
      </c>
      <c r="BT140" s="411" t="str">
        <f t="shared" ca="1" si="495"/>
        <v>-</v>
      </c>
      <c r="BU140" s="411" t="str">
        <f t="shared" ca="1" si="495"/>
        <v>-</v>
      </c>
      <c r="BV140" s="411" t="str">
        <f t="shared" ca="1" si="495"/>
        <v>-</v>
      </c>
      <c r="BW140" s="411" t="str">
        <f t="shared" ca="1" si="495"/>
        <v>-</v>
      </c>
      <c r="BX140" s="411" t="str">
        <f t="shared" ca="1" si="495"/>
        <v>-</v>
      </c>
      <c r="BY140" s="411" t="str">
        <f t="shared" ca="1" si="495"/>
        <v>-</v>
      </c>
      <c r="BZ140" s="411" t="b">
        <f t="shared" ca="1" si="495"/>
        <v>0</v>
      </c>
      <c r="CA140" s="87">
        <f t="shared" ca="1" si="495"/>
        <v>0</v>
      </c>
      <c r="CB140" s="535" t="str" cm="1">
        <f t="array" aca="1" ref="CB140" ca="1">INDEX(CB$13:CB139,$B140+1,1)</f>
        <v>-</v>
      </c>
      <c r="CC140" s="535" t="str" cm="1">
        <f t="array" aca="1" ref="CC140" ca="1">INDEX(CC$13:CC139,$B140+1,1)</f>
        <v>-</v>
      </c>
      <c r="CD140" s="535" t="str" cm="1">
        <f t="array" aca="1" ref="CD140" ca="1">INDEX(CD$13:CD139,$B140+1,1)</f>
        <v>-</v>
      </c>
      <c r="CE140" s="535" t="b" cm="1">
        <f t="array" aca="1" ref="CE140" ca="1">INDEX(CE$13:CE139,$B140+1,1)</f>
        <v>1</v>
      </c>
      <c r="CF140" s="18"/>
      <c r="CG140" s="535" t="str" cm="1">
        <f t="array" aca="1" ref="CG140" ca="1">INDEX(CG$13:CG139,$B140+1,1)</f>
        <v>-</v>
      </c>
      <c r="CH140" s="411" t="str">
        <f t="shared" ca="1" si="496"/>
        <v>-</v>
      </c>
      <c r="CI140" s="411">
        <f t="shared" ca="1" si="497"/>
        <v>1</v>
      </c>
      <c r="CJ140" s="411">
        <f t="shared" ca="1" si="497"/>
        <v>1</v>
      </c>
      <c r="CK140" s="535" t="str" cm="1">
        <f t="array" aca="1" ref="CK140" ca="1">INDEX(CK$13:CK139,$B140+1,1)</f>
        <v>-</v>
      </c>
      <c r="CL140" s="535" t="str" cm="1">
        <f t="array" aca="1" ref="CL140" ca="1">INDEX(CL$13:CL139,$B140+1,1)</f>
        <v>-</v>
      </c>
      <c r="CM140" s="535" t="str" cm="1">
        <f t="array" aca="1" ref="CM140" ca="1">INDEX(CM$13:CM139,$B140+1,1)</f>
        <v>-</v>
      </c>
      <c r="CN140" s="411" t="str">
        <f t="shared" ca="1" si="498"/>
        <v>-</v>
      </c>
      <c r="CO140" s="411">
        <f t="shared" ca="1" si="499"/>
        <v>1</v>
      </c>
      <c r="CP140" s="411">
        <f t="shared" ca="1" si="499"/>
        <v>1</v>
      </c>
      <c r="CQ140" s="535" t="str" cm="1">
        <f t="array" aca="1" ref="CQ140" ca="1">INDEX(CQ$13:CQ139,$B140+1,1)</f>
        <v>-</v>
      </c>
      <c r="CR140" s="411" t="str">
        <f t="shared" ca="1" si="500"/>
        <v>-</v>
      </c>
      <c r="CS140" s="411">
        <f t="shared" ca="1" si="501"/>
        <v>1</v>
      </c>
      <c r="CT140" s="535" t="str" cm="1">
        <f t="array" aca="1" ref="CT140" ca="1">INDEX(CT$13:CT139,$B140+1,1)</f>
        <v>-</v>
      </c>
      <c r="CU140" s="535" t="str" cm="1">
        <f t="array" aca="1" ref="CU140" ca="1">INDEX(CU$13:CU139,$B140+1,1)</f>
        <v>-</v>
      </c>
      <c r="CV140" s="411">
        <f t="shared" ca="1" si="502"/>
        <v>1</v>
      </c>
      <c r="CW140" s="535" t="str" cm="1">
        <f t="array" aca="1" ref="CW140" ca="1">INDEX(CW$13:CW139,$B140+1,1)</f>
        <v>-</v>
      </c>
      <c r="CX140" s="411" t="str">
        <f t="shared" ca="1" si="503"/>
        <v>-</v>
      </c>
      <c r="CY140" s="411">
        <f t="shared" ca="1" si="504"/>
        <v>1</v>
      </c>
      <c r="CZ140" s="411">
        <f t="shared" ca="1" si="504"/>
        <v>1</v>
      </c>
      <c r="DA140" s="535" cm="1">
        <f t="array" aca="1" ref="DA140" ca="1">INDEX(DA$13:DA139,$B140+1,1)</f>
        <v>720</v>
      </c>
      <c r="DB140" s="535" cm="1">
        <f t="array" aca="1" ref="DB140" ca="1">INDEX(DB$13:DB139,$B140+1,1)</f>
        <v>720</v>
      </c>
      <c r="DC140" s="18"/>
      <c r="DD140" s="535" t="str" cm="1">
        <f t="array" aca="1" ref="DD140" ca="1">INDEX(DD$13:DD139,$B140+1,1)</f>
        <v>-</v>
      </c>
      <c r="DE140" s="535" t="str" cm="1">
        <f t="array" aca="1" ref="DE140" ca="1">INDEX(DE$13:DE139,$B140+1,1)</f>
        <v>-</v>
      </c>
      <c r="DF140" s="535" t="str" cm="1">
        <f t="array" aca="1" ref="DF140" ca="1">INDEX(DF$13:DF139,$B140+1,1)</f>
        <v>-</v>
      </c>
      <c r="DG140" s="535" t="str" cm="1">
        <f t="array" aca="1" ref="DG140" ca="1">INDEX(DG$13:DG139,$B140+1,1)</f>
        <v>-</v>
      </c>
      <c r="DH140" s="804" cm="1">
        <f t="array" aca="1" ref="DH140" ca="1">VALUE(IFERROR(VALUE($K140),0) &amp; _xlfn.SWITCH($CD140,"-",4,$CD140) &amp; $L140 &amp; $T140 &amp; "00" &amp; $N140 &amp; $AK140 &amp; $R140 &amp; _xlfn.SWITCH($AM140,3,1,$AM140) &amp; _xlfn.SWITCH($M140,4,0,$M140) &amp; _xlfn.SWITCH($AD140,6,1,$AD140))</f>
        <v>142200321201</v>
      </c>
      <c r="DI140" s="535" cm="1">
        <f t="array" aca="1" ref="DI140" ca="1">INDEX(DI$13:DI139,$B140+1,1)</f>
        <v>1</v>
      </c>
      <c r="DJ140" s="535" cm="1">
        <f t="array" aca="1" ref="DJ140" ca="1">INDEX(DJ$13:DJ139,$B140+1,1)</f>
        <v>1</v>
      </c>
      <c r="DK140" s="411">
        <f t="shared" ca="1" si="505"/>
        <v>1</v>
      </c>
      <c r="DL140" s="411">
        <f t="shared" ca="1" si="505"/>
        <v>60</v>
      </c>
      <c r="DM140" s="411" t="str">
        <f t="shared" ca="1" si="505"/>
        <v>-</v>
      </c>
      <c r="DN140" s="411" t="str">
        <f t="shared" ca="1" si="505"/>
        <v>-</v>
      </c>
      <c r="DO140" s="411" t="str">
        <f t="shared" ca="1" si="505"/>
        <v>-</v>
      </c>
      <c r="DP140" s="411" t="str">
        <f t="shared" ca="1" si="505"/>
        <v>-</v>
      </c>
      <c r="DQ140" s="411" t="b">
        <f t="shared" ca="1" si="506"/>
        <v>0</v>
      </c>
      <c r="DR140" s="411" t="str">
        <f t="shared" ca="1" si="507"/>
        <v>-</v>
      </c>
      <c r="DS140" s="411" t="str">
        <f t="shared" ca="1" si="507"/>
        <v>-</v>
      </c>
      <c r="DT140" s="411" t="str">
        <f t="shared" ca="1" si="507"/>
        <v>-</v>
      </c>
      <c r="DU140" s="411" t="str">
        <f t="shared" ca="1" si="507"/>
        <v>-</v>
      </c>
      <c r="DV140" s="411">
        <f t="shared" ca="1" si="507"/>
        <v>500</v>
      </c>
      <c r="DW140" s="411">
        <f t="shared" ca="1" si="507"/>
        <v>500</v>
      </c>
      <c r="DX140" s="411" t="str">
        <f t="shared" ca="1" si="507"/>
        <v>-</v>
      </c>
      <c r="DY140" s="411" t="str">
        <f t="shared" ca="1" si="507"/>
        <v>-</v>
      </c>
      <c r="DZ140" s="411" t="str">
        <f t="shared" ca="1" si="507"/>
        <v>-</v>
      </c>
      <c r="EA140" s="411" t="str">
        <f t="shared" ca="1" si="507"/>
        <v>-</v>
      </c>
      <c r="EB140" s="411" t="str">
        <f t="shared" ca="1" si="507"/>
        <v>-</v>
      </c>
      <c r="EC140" s="535" cm="1">
        <f t="array" aca="1" ref="EC140" ca="1">INDEX(EC$13:EC139,$B140+1,1)</f>
        <v>0</v>
      </c>
      <c r="ED140" s="535" cm="1">
        <f t="array" aca="1" ref="ED140" ca="1">INDEX(ED$13:ED139,$B140+1,1)</f>
        <v>999999</v>
      </c>
      <c r="EE140" s="535" cm="1">
        <f t="array" aca="1" ref="EE140" ca="1">INDEX(EE$13:EE139,$B140+1,1)</f>
        <v>999999</v>
      </c>
      <c r="EF140" s="535" cm="1">
        <f t="array" aca="1" ref="EF140" ca="1">INDEX(EF$13:EF139,$B140+1,1)</f>
        <v>999999</v>
      </c>
      <c r="EG140" s="535" cm="1">
        <f t="array" aca="1" ref="EG140" ca="1">INDEX(EG$13:EG139,$B140+1,1)</f>
        <v>999999</v>
      </c>
      <c r="EH140" s="535" cm="1">
        <f t="array" aca="1" ref="EH140" ca="1">INDEX(EH$13:EH139,$B140+1,1)</f>
        <v>999999</v>
      </c>
      <c r="EI140" s="535" cm="1">
        <f t="array" aca="1" ref="EI140" ca="1">INDEX(EI$13:EI139,$B140+1,1)</f>
        <v>999999</v>
      </c>
      <c r="EJ140" s="535" cm="1">
        <f t="array" aca="1" ref="EJ140" ca="1">INDEX(EJ$13:EJ139,$B140+1,1)</f>
        <v>999999</v>
      </c>
      <c r="EK140" s="535" cm="1">
        <f t="array" aca="1" ref="EK140" ca="1">INDEX(EK$13:EK139,$B140+1,1)</f>
        <v>999999</v>
      </c>
      <c r="EL140" s="535" cm="1">
        <f t="array" aca="1" ref="EL140" ca="1">INDEX(EL$13:EL139,$B140+1,1)</f>
        <v>999999</v>
      </c>
      <c r="EM140" s="535" cm="1">
        <f t="array" aca="1" ref="EM140" ca="1">INDEX(EM$13:EM139,$B140+1,1)</f>
        <v>999999</v>
      </c>
      <c r="EN140" s="535" cm="1">
        <f t="array" aca="1" ref="EN140" ca="1">INDEX(EN$13:EN139,$B140+1,1)</f>
        <v>999999</v>
      </c>
      <c r="EO140" s="535" cm="1">
        <f t="array" aca="1" ref="EO140" ca="1">INDEX(EO$13:EO139,$B140+1,1)</f>
        <v>999999</v>
      </c>
      <c r="EP140" s="782">
        <f t="shared" ca="1" si="508"/>
        <v>0</v>
      </c>
      <c r="EQ140" s="782">
        <f t="shared" ca="1" si="508"/>
        <v>0</v>
      </c>
      <c r="ER140" s="782">
        <f t="shared" ca="1" si="508"/>
        <v>999999</v>
      </c>
      <c r="ES140" s="800" t="str">
        <f t="shared" ca="1" si="609"/>
        <v>-</v>
      </c>
      <c r="ET140" s="800" t="str">
        <f t="shared" ca="1" si="509"/>
        <v>-</v>
      </c>
      <c r="EU140" s="801" t="str">
        <f t="shared" ca="1" si="510"/>
        <v>-</v>
      </c>
      <c r="EV140" s="802" t="str">
        <f t="shared" ca="1" si="610"/>
        <v>-</v>
      </c>
      <c r="EW140" s="781">
        <f t="shared" ca="1" si="511"/>
        <v>999999</v>
      </c>
      <c r="EX140" s="779">
        <f t="shared" ca="1" si="611"/>
        <v>999999</v>
      </c>
      <c r="EY140" s="780">
        <f t="shared" ca="1" si="612"/>
        <v>999999</v>
      </c>
      <c r="EZ140" s="545" cm="1">
        <f t="array" aca="1" ref="EZ140" ca="1">INDEX(i.ELMated,$AB140+1,1)</f>
        <v>0</v>
      </c>
      <c r="FA140" s="630" cm="1">
        <f t="array" aca="1" ref="FA140" ca="1">INDEX(i.ELMatedEst,$AA140+1,$T140)</f>
        <v>0</v>
      </c>
      <c r="FB140" s="535" t="str" cm="1">
        <f t="array" aca="1" ref="FB140" ca="1">INDEX(FB$13:FB139,$B140+1,1)</f>
        <v>-</v>
      </c>
      <c r="FC140" s="535" t="str" cm="1">
        <f t="array" aca="1" ref="FC140" ca="1">INDEX(FC$13:FC139,$B140+1,1)</f>
        <v>-</v>
      </c>
      <c r="FD140" s="664">
        <f t="shared" ca="1" si="512"/>
        <v>0</v>
      </c>
      <c r="FE140" s="666">
        <f t="shared" ca="1" si="513"/>
        <v>5.0000000000000001E-3</v>
      </c>
      <c r="FF140" s="191">
        <f t="shared" ca="1" si="613"/>
        <v>0.95</v>
      </c>
      <c r="FG140" s="667">
        <f t="shared" ca="1" si="514"/>
        <v>0.12</v>
      </c>
      <c r="FH140" s="667">
        <f ca="1">INDEX(CHOOSE($N140,DataAutumn!i.EL_PropnSold,DataWinter!i.EL_PropnSold,DataSpring!i.EL_PropnSold),$AI140,$T140)*INDEX(i.ELMatedEst,$AB140+1,$T140)*i.dAdultRR_ELPropSold
+INDEX(i.dryman,($AJ140-1)*4+$AI140,FH$7)</f>
        <v>0</v>
      </c>
      <c r="FI140" s="667">
        <f ca="1">INDEX(CHOOSE($N140,DataAutumn!i.EL_PropnSold,DataWinter!i.EL_PropnSold,DataSpring!i.EL_PropnSold),$AI140,$T140)*INDEX(i.ELMatedEst,$AB140+1,$T140)*i.dAdultRR_ELPropSold
+INDEX(i.dryman,($AJ140-1)*4+$AI140,FI$7)</f>
        <v>3.125E-2</v>
      </c>
      <c r="FJ140" s="667">
        <f ca="1">INDEX(CHOOSE($N140,DataAutumn!i.EL_PropnSold,DataWinter!i.EL_PropnSold,DataSpring!i.EL_PropnSold),$AI140,$T140)*INDEX(i.ELMatedEst,$AB140+1,$T140)*i.dAdultRR_ELPropSold
+INDEX(i.dryman,($AJ140-1)*4+$AI140,FJ$7)</f>
        <v>3.125E-2</v>
      </c>
      <c r="FK140" s="667">
        <f ca="1">INDEX(CHOOSE($N140,DataAutumn!i.EL_PropnSold,DataWinter!i.EL_PropnSold,DataSpring!i.EL_PropnSold),$AI140,$T140)*INDEX(i.ELMatedEst,$AB140+1,$T140)*i.dAdultRR_ELPropSold
+INDEX(i.dryman,($AJ140-1)*4+$AI140,FK$7)</f>
        <v>3.125E-2</v>
      </c>
      <c r="FL140" s="668">
        <f ca="1">INDEX(CHOOSE($N140,DataAutumn!i.EL_PropnSold,DataWinter!i.EL_PropnSold,DataSpring!i.EL_PropnSold),$AI140,$T140)*INDEX(i.ELMatedEst,$AB140+1,$T140)*i.dAdultLSurv_ELPropSold</f>
        <v>0</v>
      </c>
      <c r="FM140" s="666" t="b">
        <f t="shared" ca="1" si="515"/>
        <v>0</v>
      </c>
      <c r="FN140" s="666" t="b">
        <f t="shared" ca="1" si="515"/>
        <v>0</v>
      </c>
      <c r="FO140" s="716" t="b">
        <f t="shared" ca="1" si="516"/>
        <v>1</v>
      </c>
      <c r="FP140" s="666" t="b">
        <f t="shared" ca="1" si="515"/>
        <v>0</v>
      </c>
      <c r="FQ140" s="668">
        <f t="shared" ca="1" si="517"/>
        <v>1</v>
      </c>
      <c r="FR140" s="669">
        <f t="shared" ca="1" si="518"/>
        <v>0</v>
      </c>
      <c r="FS140" s="670" t="b">
        <f t="shared" ca="1" si="519"/>
        <v>0</v>
      </c>
      <c r="FT140" s="665" t="b">
        <f t="shared" ca="1" si="520"/>
        <v>0</v>
      </c>
      <c r="FU140" s="411" t="b">
        <f t="shared" ca="1" si="520"/>
        <v>0</v>
      </c>
      <c r="FV140" s="411" t="b">
        <f t="shared" ca="1" si="520"/>
        <v>1</v>
      </c>
      <c r="FW140" s="87">
        <f t="shared" ca="1" si="521"/>
        <v>2</v>
      </c>
      <c r="FX140" s="87">
        <f t="shared" ca="1" si="521"/>
        <v>2</v>
      </c>
      <c r="FY140" s="411">
        <f t="shared" ca="1" si="522"/>
        <v>1</v>
      </c>
      <c r="FZ140" s="411">
        <f t="shared" ca="1" si="523"/>
        <v>1</v>
      </c>
      <c r="GA140" s="411">
        <f t="shared" ca="1" si="523"/>
        <v>1</v>
      </c>
      <c r="GB140" s="411">
        <f t="shared" ca="1" si="524"/>
        <v>1</v>
      </c>
      <c r="GC140" s="411">
        <f t="shared" ca="1" si="629"/>
        <v>0.35</v>
      </c>
      <c r="GD140" s="411" t="b">
        <f t="shared" ca="1" si="629"/>
        <v>1</v>
      </c>
      <c r="GE140" s="411" t="b">
        <f t="shared" ca="1" si="629"/>
        <v>0</v>
      </c>
      <c r="GF140" s="411" t="b">
        <f t="shared" ca="1" si="629"/>
        <v>0</v>
      </c>
      <c r="GG140" s="411" t="b">
        <f t="shared" ca="1" si="629"/>
        <v>0</v>
      </c>
      <c r="GH140" s="87">
        <f t="shared" ca="1" si="526"/>
        <v>1</v>
      </c>
      <c r="GI140" s="87">
        <f t="shared" ca="1" si="526"/>
        <v>1</v>
      </c>
      <c r="GJ140" s="87">
        <f t="shared" ca="1" si="526"/>
        <v>1</v>
      </c>
      <c r="GK140" s="87">
        <f t="shared" ca="1" si="526"/>
        <v>1</v>
      </c>
      <c r="GL140" s="87">
        <f t="shared" ca="1" si="526"/>
        <v>1</v>
      </c>
      <c r="GM140" s="87">
        <f t="shared" ca="1" si="526"/>
        <v>1</v>
      </c>
      <c r="GN140" s="87">
        <f t="shared" ca="1" si="526"/>
        <v>1</v>
      </c>
      <c r="GO140" s="87">
        <f t="shared" ca="1" si="526"/>
        <v>1</v>
      </c>
      <c r="GP140" s="535" cm="1">
        <f t="array" aca="1" ref="GP140" ca="1">INDEX(GP$13:GP139,$B140+1,1)</f>
        <v>0</v>
      </c>
      <c r="GQ140" s="535" cm="1">
        <f t="array" aca="1" ref="GQ140" ca="1">INDEX(GQ$13:GQ139,$B140+1,1)</f>
        <v>0</v>
      </c>
      <c r="GR140" s="535" cm="1">
        <f t="array" aca="1" ref="GR140" ca="1">INDEX(GR$13:GR139,$B140+1,1)</f>
        <v>0</v>
      </c>
      <c r="GS140" s="535" cm="1">
        <f t="array" aca="1" ref="GS140" ca="1">INDEX(GS$13:GS139,$B140+1,1)</f>
        <v>0</v>
      </c>
      <c r="GT140" s="411" cm="1">
        <f t="array" aca="1" ref="GT140" ca="1">INDEX(i.dse_type,1,$L140)</f>
        <v>0</v>
      </c>
      <c r="GU140" s="535" t="str" cm="1">
        <f t="array" aca="1" ref="GU140" ca="1">INDEX(GU$13:GU139,$B140+1,1)</f>
        <v>-</v>
      </c>
      <c r="GV140" s="535" t="str" cm="1">
        <f t="array" aca="1" ref="GV140" ca="1">INDEX(GV$13:GV139,$B140+1,1)</f>
        <v>-</v>
      </c>
      <c r="GW140" s="535" t="str" cm="1">
        <f t="array" aca="1" ref="GW140" ca="1">INDEX(GW$13:GW139,$B140+1,1)</f>
        <v>-</v>
      </c>
      <c r="GX140" s="18"/>
      <c r="GY140" s="535" t="str" cm="1">
        <f t="array" aca="1" ref="GY140" ca="1">INDEX(GY$13:GY139,$B140+1,1)</f>
        <v>-</v>
      </c>
      <c r="GZ140" s="535" t="str" cm="1">
        <f t="array" aca="1" ref="GZ140" ca="1">INDEX(GZ$13:GZ139,$B140+1,1)</f>
        <v>-</v>
      </c>
      <c r="HA140" s="535" t="str" cm="1">
        <f t="array" aca="1" ref="HA140" ca="1">INDEX(HA$13:HA139,$B140+1,1)</f>
        <v>-</v>
      </c>
      <c r="HB140" s="411" t="str">
        <f t="shared" si="527"/>
        <v>-</v>
      </c>
      <c r="HC140" s="535" t="str" cm="1">
        <f t="array" aca="1" ref="HC140" ca="1">INDEX(HC$13:HC139,$B140+1,1)</f>
        <v>-</v>
      </c>
      <c r="HD140" s="535" cm="1">
        <f t="array" aca="1" ref="HD140" ca="1">INDEX(HD$13:HD139,$B140+1,1)</f>
        <v>1</v>
      </c>
      <c r="HE140" s="535" cm="1">
        <f t="array" aca="1" ref="HE140" ca="1">INDEX(HE$13:HE139,$B140+1,1)</f>
        <v>1</v>
      </c>
      <c r="HF140" s="535" t="str" cm="1">
        <f t="array" aca="1" ref="HF140" ca="1">INDEX(HF$13:HF139,$B140+1,1)</f>
        <v>-</v>
      </c>
      <c r="HG140" s="535" t="str" cm="1">
        <f t="array" aca="1" ref="HG140" ca="1">INDEX(HG$13:HG139,$B140+1,1)</f>
        <v>-</v>
      </c>
      <c r="HH140" s="535" t="str" cm="1">
        <f t="array" aca="1" ref="HH140" ca="1">INDEX(HH$13:HH139,$B140+1,1)</f>
        <v>-</v>
      </c>
      <c r="HI140" s="535" t="str" cm="1">
        <f t="array" aca="1" ref="HI140" ca="1">INDEX(HI$13:HI139,$B140+1,1)</f>
        <v>-</v>
      </c>
      <c r="HJ140" s="535" t="str" cm="1">
        <f t="array" aca="1" ref="HJ140" ca="1">INDEX(HJ$13:HJ139,$B140+1,1)</f>
        <v>-</v>
      </c>
      <c r="HK140" s="535" t="str" cm="1">
        <f t="array" aca="1" ref="HK140" ca="1">INDEX(HK$13:HK139,$B140+1,1)</f>
        <v>-</v>
      </c>
      <c r="HL140" s="535" t="str" cm="1">
        <f t="array" aca="1" ref="HL140" ca="1">INDEX(HL$13:HL139,$B140+1,1)</f>
        <v>-</v>
      </c>
      <c r="HM140" s="535" t="str" cm="1">
        <f t="array" aca="1" ref="HM140" ca="1">INDEX(HM$13:HM139,$B140+1,1)</f>
        <v>-</v>
      </c>
      <c r="HN140" s="535" t="str" cm="1">
        <f t="array" aca="1" ref="HN140" ca="1">INDEX(HN$13:HN139,$B140+1,1)</f>
        <v>-</v>
      </c>
      <c r="HO140" s="535" t="str" cm="1">
        <f t="array" aca="1" ref="HO140" ca="1">INDEX(HO$13:HO139,$B140+1,1)</f>
        <v>-</v>
      </c>
      <c r="HP140" s="535" t="str" cm="1">
        <f t="array" aca="1" ref="HP140" ca="1">INDEX(HP$13:HP139,$B140+1,1)</f>
        <v>-</v>
      </c>
      <c r="HQ140" s="535" t="str" cm="1">
        <f t="array" aca="1" ref="HQ140" ca="1">INDEX(HQ$13:HQ139,$B140+1,1)</f>
        <v>-</v>
      </c>
      <c r="HR140" s="535" t="str" cm="1">
        <f t="array" aca="1" ref="HR140" ca="1">INDEX(HR$13:HR139,$B140+1,1)</f>
        <v>-</v>
      </c>
      <c r="HS140" s="535" t="str" cm="1">
        <f t="array" aca="1" ref="HS140" ca="1">INDEX(HS$13:HS139,$B140+1,1)</f>
        <v>-</v>
      </c>
      <c r="HT140" s="535" t="str" cm="1">
        <f t="array" aca="1" ref="HT140" ca="1">INDEX(HT$13:HT139,$B140+1,1)</f>
        <v>-</v>
      </c>
      <c r="HU140" s="535" t="str" cm="1">
        <f t="array" aca="1" ref="HU140" ca="1">INDEX(HU$13:HU139,$B140+1,1)</f>
        <v>-</v>
      </c>
      <c r="HV140" s="535" t="str" cm="1">
        <f t="array" aca="1" ref="HV140" ca="1">INDEX(HV$13:HV139,$B140+1,1)</f>
        <v>-</v>
      </c>
      <c r="HW140" s="535" t="str" cm="1">
        <f t="array" aca="1" ref="HW140" ca="1">INDEX(HW$13:HW139,$B140+1,1)</f>
        <v>-</v>
      </c>
      <c r="HX140" s="535" t="str" cm="1">
        <f t="array" aca="1" ref="HX140" ca="1">INDEX(HX$13:HX139,$B140+1,1)</f>
        <v>-</v>
      </c>
      <c r="HY140" s="535" t="str" cm="1">
        <f t="array" aca="1" ref="HY140" ca="1">INDEX(HY$13:HY139,$B140+1,1)</f>
        <v>-</v>
      </c>
      <c r="HZ140" s="535" t="str" cm="1">
        <f t="array" aca="1" ref="HZ140" ca="1">INDEX(HZ$13:HZ139,$B140+1,1)</f>
        <v>-</v>
      </c>
      <c r="IA140" s="411">
        <f t="shared" si="528"/>
        <v>0</v>
      </c>
      <c r="IB140" s="535" t="str" cm="1">
        <f t="array" aca="1" ref="IB140" ca="1">INDEX(IB$13:IB139,$B140+1,1)</f>
        <v>-</v>
      </c>
      <c r="IC140" s="535" cm="1">
        <f t="array" aca="1" ref="IC140" ca="1">INDEX(IC$13:IC139,$B140+1,1)</f>
        <v>1</v>
      </c>
      <c r="ID140" s="535" cm="1">
        <f t="array" aca="1" ref="ID140" ca="1">INDEX(ID$13:ID139,$B140+1,1)</f>
        <v>0</v>
      </c>
      <c r="IE140" s="411">
        <f t="shared" si="529"/>
        <v>0</v>
      </c>
      <c r="IF140" s="535" cm="1">
        <f t="array" aca="1" ref="IF140" ca="1">INDEX(IF$13:IF139,$B140+1,1)</f>
        <v>0</v>
      </c>
      <c r="IG140" s="411">
        <f t="shared" si="630"/>
        <v>0</v>
      </c>
      <c r="IH140" s="411">
        <f t="shared" si="630"/>
        <v>0</v>
      </c>
      <c r="II140" s="411">
        <f t="shared" si="630"/>
        <v>0</v>
      </c>
      <c r="IJ140" s="411">
        <f t="shared" si="630"/>
        <v>0</v>
      </c>
      <c r="IK140" s="411">
        <f t="shared" si="630"/>
        <v>1</v>
      </c>
      <c r="IL140" s="411">
        <f t="shared" si="630"/>
        <v>0</v>
      </c>
      <c r="IM140" s="535" cm="1">
        <f t="array" aca="1" ref="IM140" ca="1">INDEX(IM$13:IM139,$B140+1,1)</f>
        <v>0</v>
      </c>
      <c r="IN140" s="535" cm="1">
        <f t="array" aca="1" ref="IN140" ca="1">INDEX(IN$13:IN139,$B140+1,1)</f>
        <v>0</v>
      </c>
      <c r="IO140" s="535" cm="1">
        <f t="array" aca="1" ref="IO140" ca="1">INDEX(IO$13:IO139,$B140+1,1)</f>
        <v>0</v>
      </c>
      <c r="IP140" s="535" cm="1">
        <f t="array" aca="1" ref="IP140" ca="1">INDEX(IP$13:IP139,$B140+1,1)</f>
        <v>0</v>
      </c>
      <c r="IQ140" s="18"/>
      <c r="IR140" s="535" t="str" cm="1">
        <f t="array" aca="1" ref="IR140" ca="1">INDEX(IR$13:IR139,$B140+1,1)</f>
        <v>-</v>
      </c>
      <c r="IS140" s="535" t="str" cm="1">
        <f t="array" aca="1" ref="IS140" ca="1">INDEX(IS$13:IS139,$B140+1,1)</f>
        <v>-</v>
      </c>
      <c r="IT140" s="535" t="str" cm="1">
        <f t="array" aca="1" ref="IT140" ca="1">INDEX(IT$13:IT139,$B140+1,1)</f>
        <v>-</v>
      </c>
      <c r="IU140" s="535" t="str" cm="1">
        <f t="array" aca="1" ref="IU140" ca="1">INDEX(IU$13:IU139,$B140+1,1)</f>
        <v>-</v>
      </c>
      <c r="IV140" s="535" t="str" cm="1">
        <f t="array" aca="1" ref="IV140" ca="1">INDEX(IV$13:IV139,$B140+1,1)</f>
        <v>-</v>
      </c>
      <c r="IW140" s="535" t="str" cm="1">
        <f t="array" aca="1" ref="IW140" ca="1">INDEX(IW$13:IW139,$B140+1,1)</f>
        <v>-</v>
      </c>
      <c r="IX140" s="535" t="str" cm="1">
        <f t="array" aca="1" ref="IX140" ca="1">INDEX(IX$13:IX139,$B140+1,1)</f>
        <v>-</v>
      </c>
      <c r="IY140" s="535" t="str" cm="1">
        <f t="array" aca="1" ref="IY140" ca="1">INDEX(IY$13:IY139,$B140+1,1)</f>
        <v>-</v>
      </c>
      <c r="IZ140" s="535" t="str" cm="1">
        <f t="array" aca="1" ref="IZ140" ca="1">INDEX(IZ$13:IZ139,$B140+1,1)</f>
        <v>-</v>
      </c>
      <c r="JA140" s="535" t="str" cm="1">
        <f t="array" aca="1" ref="JA140" ca="1">INDEX(JA$13:JA139,$B140+1,1)</f>
        <v>-</v>
      </c>
      <c r="JB140" s="535" t="str" cm="1">
        <f t="array" aca="1" ref="JB140" ca="1">INDEX(JB$13:JB139,$B140+1,1)</f>
        <v>-</v>
      </c>
      <c r="JC140" s="535" t="str" cm="1">
        <f t="array" aca="1" ref="JC140" ca="1">INDEX(JC$13:JC139,$B140+1,1)</f>
        <v>-</v>
      </c>
      <c r="JD140" s="535" t="str" cm="1">
        <f t="array" aca="1" ref="JD140" ca="1">INDEX(JD$13:JD139,$B140+1,1)</f>
        <v>-</v>
      </c>
      <c r="JE140" s="535" t="str" cm="1">
        <f t="array" aca="1" ref="JE140" ca="1">INDEX(JE$13:JE139,$B140+1,1)</f>
        <v>-</v>
      </c>
      <c r="JF140" s="535" t="str" cm="1">
        <f t="array" aca="1" ref="JF140" ca="1">INDEX(JF$13:JF139,$B140+1,1)</f>
        <v>-</v>
      </c>
      <c r="JG140" s="535" t="str" cm="1">
        <f t="array" aca="1" ref="JG140" ca="1">INDEX(JG$13:JG139,$B140+1,1)</f>
        <v>-</v>
      </c>
      <c r="JH140" s="535" cm="1">
        <f t="array" aca="1" ref="JH140" ca="1">INDEX(JH$13:JH139,$B140+1,1)</f>
        <v>0</v>
      </c>
      <c r="JI140" s="535" cm="1">
        <f t="array" aca="1" ref="JI140" ca="1">INDEX(JI$13:JI139,$B140+1,1)</f>
        <v>0</v>
      </c>
      <c r="JJ140" s="545" cm="1">
        <f t="array" aca="1" ref="JJ140" ca="1">IF(AND($N140=JJ$10,$AS140&lt;&gt;0),INDEX(i.LTWFeedLevels,$AS140,12),0)</f>
        <v>0</v>
      </c>
      <c r="JK140" s="630" cm="1">
        <f t="array" aca="1" ref="JK140" ca="1">IF(AND($N140=JK$10,$AT140&lt;&gt;0),INDEX(i.LTWFeedLevels,$AT140,12),0)</f>
        <v>0</v>
      </c>
      <c r="JL140" s="457">
        <f t="shared" ca="1" si="614"/>
        <v>0</v>
      </c>
      <c r="JM140" s="457">
        <f t="shared" ca="1" si="531"/>
        <v>0</v>
      </c>
      <c r="JN140" s="457">
        <f t="shared" ca="1" si="532"/>
        <v>0</v>
      </c>
      <c r="JO140" s="545" cm="1">
        <f t="array" aca="1" ref="JO140" ca="1">IF(AND($N140=JO$10,$AS140&lt;&gt;0),INDEX(i.LTWFeedLevels,$AS140,12),0)</f>
        <v>0</v>
      </c>
      <c r="JP140" s="630" cm="1">
        <f t="array" aca="1" ref="JP140" ca="1">IF(AND($N140=JP$10,$AT140&lt;&gt;0),INDEX(i.LTWFeedLevels,$AT140,12),0)</f>
        <v>0</v>
      </c>
      <c r="JQ140" s="457">
        <f t="shared" ca="1" si="533"/>
        <v>0</v>
      </c>
      <c r="JR140" s="457">
        <f t="shared" ca="1" si="534"/>
        <v>0</v>
      </c>
      <c r="JS140" s="457">
        <f t="shared" ca="1" si="535"/>
        <v>0</v>
      </c>
      <c r="JT140" s="545" cm="1">
        <f t="array" aca="1" ref="JT140" ca="1">IF(AND($N140=JT$10,$AS140&lt;&gt;0),INDEX(i.LTWFeedLevels,$AS140,12),0)</f>
        <v>0</v>
      </c>
      <c r="JU140" s="630" cm="1">
        <f t="array" aca="1" ref="JU140" ca="1">IF(AND($N140=JU$10,$AT140&lt;&gt;0),INDEX(i.LTWFeedLevels,$AT140,12),0)</f>
        <v>0</v>
      </c>
      <c r="JV140" s="457">
        <f t="shared" ca="1" si="536"/>
        <v>0</v>
      </c>
      <c r="JW140" s="457">
        <f t="shared" ca="1" si="537"/>
        <v>0</v>
      </c>
      <c r="JX140" s="457">
        <f t="shared" ca="1" si="538"/>
        <v>0</v>
      </c>
      <c r="JY140" s="189">
        <f t="shared" ca="1" si="631"/>
        <v>0</v>
      </c>
      <c r="JZ140" s="189">
        <f t="shared" ca="1" si="631"/>
        <v>0</v>
      </c>
      <c r="KA140" s="189">
        <f t="shared" ca="1" si="631"/>
        <v>0</v>
      </c>
      <c r="KB140" s="189">
        <f t="shared" ca="1" si="631"/>
        <v>0</v>
      </c>
      <c r="KC140" s="189">
        <f t="shared" ca="1" si="631"/>
        <v>0</v>
      </c>
      <c r="KD140" s="189">
        <f t="shared" ca="1" si="631"/>
        <v>0</v>
      </c>
      <c r="KE140" s="189">
        <f t="shared" ca="1" si="631"/>
        <v>0</v>
      </c>
      <c r="KF140" s="189">
        <f t="shared" ca="1" si="631"/>
        <v>0</v>
      </c>
      <c r="KG140" s="189">
        <f t="shared" ca="1" si="631"/>
        <v>0</v>
      </c>
      <c r="KH140" s="189">
        <f t="shared" ca="1" si="631"/>
        <v>0</v>
      </c>
      <c r="KI140" s="189">
        <f t="shared" ca="1" si="632"/>
        <v>0</v>
      </c>
      <c r="KJ140" s="189">
        <f t="shared" ca="1" si="632"/>
        <v>0</v>
      </c>
      <c r="KK140" s="189">
        <f t="shared" ca="1" si="632"/>
        <v>0</v>
      </c>
      <c r="KL140" s="189">
        <f t="shared" ca="1" si="632"/>
        <v>0</v>
      </c>
      <c r="KM140" s="189">
        <f t="shared" ca="1" si="632"/>
        <v>0</v>
      </c>
      <c r="KN140" s="189">
        <f t="shared" ca="1" si="632"/>
        <v>0</v>
      </c>
      <c r="KO140" s="189">
        <f t="shared" ca="1" si="632"/>
        <v>0</v>
      </c>
      <c r="KP140" s="189">
        <f t="shared" ca="1" si="632"/>
        <v>0</v>
      </c>
      <c r="KQ140" s="189">
        <f t="shared" ca="1" si="632"/>
        <v>0</v>
      </c>
      <c r="KR140" s="189">
        <f t="shared" ca="1" si="632"/>
        <v>0</v>
      </c>
      <c r="KS140" s="189">
        <f t="shared" ca="1" si="633"/>
        <v>0</v>
      </c>
      <c r="KT140" s="189">
        <f t="shared" ca="1" si="633"/>
        <v>0</v>
      </c>
      <c r="KU140" s="189">
        <f t="shared" ca="1" si="633"/>
        <v>0</v>
      </c>
      <c r="KV140" s="189">
        <f t="shared" ca="1" si="633"/>
        <v>0</v>
      </c>
      <c r="KW140" s="189">
        <f t="shared" ca="1" si="633"/>
        <v>0</v>
      </c>
      <c r="KX140" s="189">
        <f t="shared" ca="1" si="633"/>
        <v>0</v>
      </c>
      <c r="KY140" s="189">
        <f t="shared" ca="1" si="633"/>
        <v>0</v>
      </c>
      <c r="KZ140" s="189">
        <f t="shared" ca="1" si="633"/>
        <v>0</v>
      </c>
      <c r="LA140" s="189">
        <f t="shared" ca="1" si="633"/>
        <v>0</v>
      </c>
      <c r="LB140" s="189">
        <f t="shared" ca="1" si="633"/>
        <v>0</v>
      </c>
      <c r="LC140" s="189">
        <f t="shared" ca="1" si="634"/>
        <v>0</v>
      </c>
      <c r="LD140" s="189">
        <f t="shared" ca="1" si="634"/>
        <v>0</v>
      </c>
      <c r="LE140" s="189">
        <f t="shared" ca="1" si="634"/>
        <v>0</v>
      </c>
      <c r="LF140" s="189">
        <f t="shared" ca="1" si="634"/>
        <v>0</v>
      </c>
      <c r="LG140" s="189">
        <f t="shared" ca="1" si="634"/>
        <v>0</v>
      </c>
      <c r="LH140" s="189">
        <f t="shared" ca="1" si="634"/>
        <v>0</v>
      </c>
      <c r="LI140" s="189">
        <f t="shared" ca="1" si="634"/>
        <v>0</v>
      </c>
      <c r="LJ140" s="189">
        <f t="shared" ca="1" si="634"/>
        <v>0</v>
      </c>
      <c r="LK140" s="189">
        <f t="shared" ca="1" si="634"/>
        <v>0</v>
      </c>
      <c r="LL140" s="189">
        <f t="shared" ca="1" si="634"/>
        <v>0</v>
      </c>
      <c r="LM140" s="189">
        <f t="shared" ca="1" si="635"/>
        <v>0</v>
      </c>
      <c r="LN140" s="189">
        <f t="shared" ca="1" si="635"/>
        <v>0</v>
      </c>
      <c r="LO140" s="189">
        <f t="shared" ca="1" si="635"/>
        <v>0</v>
      </c>
      <c r="LP140" s="189">
        <f t="shared" ca="1" si="635"/>
        <v>0</v>
      </c>
      <c r="LQ140" s="189">
        <f t="shared" ca="1" si="635"/>
        <v>0</v>
      </c>
      <c r="LR140" s="189">
        <f t="shared" ca="1" si="635"/>
        <v>0</v>
      </c>
      <c r="LS140" s="189">
        <f t="shared" ca="1" si="635"/>
        <v>0</v>
      </c>
      <c r="LT140" s="189">
        <f t="shared" ca="1" si="635"/>
        <v>0</v>
      </c>
      <c r="LU140" s="189">
        <f t="shared" ca="1" si="635"/>
        <v>0</v>
      </c>
      <c r="LV140" s="189">
        <f t="shared" ca="1" si="635"/>
        <v>0</v>
      </c>
      <c r="LW140" s="189">
        <f t="shared" ca="1" si="636"/>
        <v>0</v>
      </c>
      <c r="LX140" s="189">
        <f t="shared" ca="1" si="636"/>
        <v>0</v>
      </c>
      <c r="LY140" s="189">
        <f t="shared" ca="1" si="636"/>
        <v>0</v>
      </c>
      <c r="LZ140" s="189">
        <f t="shared" ca="1" si="636"/>
        <v>0</v>
      </c>
      <c r="MA140" s="189">
        <f t="shared" ca="1" si="636"/>
        <v>0</v>
      </c>
      <c r="MB140" s="189">
        <f t="shared" ca="1" si="636"/>
        <v>0</v>
      </c>
      <c r="MC140" s="189">
        <f t="shared" ca="1" si="636"/>
        <v>0</v>
      </c>
      <c r="MD140" s="189">
        <f t="shared" ca="1" si="636"/>
        <v>0</v>
      </c>
      <c r="ME140" s="189">
        <f t="shared" ca="1" si="636"/>
        <v>0</v>
      </c>
      <c r="MF140" s="189">
        <f t="shared" ca="1" si="636"/>
        <v>0</v>
      </c>
      <c r="MG140" s="189">
        <f t="shared" ca="1" si="637"/>
        <v>0</v>
      </c>
      <c r="MH140" s="189">
        <f t="shared" ca="1" si="637"/>
        <v>0</v>
      </c>
      <c r="MI140" s="189">
        <f t="shared" ca="1" si="637"/>
        <v>0</v>
      </c>
      <c r="MJ140" s="189">
        <f t="shared" ca="1" si="637"/>
        <v>0</v>
      </c>
      <c r="MK140" s="189">
        <f t="shared" ca="1" si="637"/>
        <v>0</v>
      </c>
      <c r="ML140" s="189">
        <f t="shared" ca="1" si="637"/>
        <v>0</v>
      </c>
      <c r="MM140" s="189">
        <f t="shared" ca="1" si="637"/>
        <v>0</v>
      </c>
      <c r="MN140" s="189">
        <f t="shared" ca="1" si="637"/>
        <v>0</v>
      </c>
      <c r="MO140" s="189">
        <f t="shared" ca="1" si="637"/>
        <v>0</v>
      </c>
      <c r="MP140" s="189">
        <f t="shared" ca="1" si="637"/>
        <v>0</v>
      </c>
      <c r="MQ140" s="189">
        <f t="shared" ca="1" si="637"/>
        <v>0</v>
      </c>
      <c r="MR140" s="189">
        <f t="shared" ca="1" si="637"/>
        <v>0</v>
      </c>
      <c r="MS140" s="557">
        <f t="shared" ca="1" si="638"/>
        <v>0</v>
      </c>
      <c r="MT140" s="557">
        <f t="shared" ca="1" si="638"/>
        <v>0</v>
      </c>
      <c r="MU140" s="557">
        <f t="shared" ca="1" si="638"/>
        <v>0</v>
      </c>
      <c r="MV140" s="557">
        <f t="shared" ca="1" si="638"/>
        <v>0</v>
      </c>
      <c r="MW140" s="557">
        <f t="shared" ca="1" si="638"/>
        <v>0</v>
      </c>
      <c r="MX140" s="557">
        <f t="shared" ca="1" si="638"/>
        <v>0</v>
      </c>
      <c r="MY140" s="557">
        <f t="shared" ca="1" si="638"/>
        <v>0</v>
      </c>
      <c r="MZ140" s="557">
        <f t="shared" ca="1" si="638"/>
        <v>0</v>
      </c>
      <c r="NA140" s="557">
        <f t="shared" ca="1" si="638"/>
        <v>0</v>
      </c>
      <c r="NB140" s="557">
        <f t="shared" ca="1" si="638"/>
        <v>0</v>
      </c>
      <c r="NC140" s="557">
        <f t="shared" ca="1" si="639"/>
        <v>0</v>
      </c>
      <c r="ND140" s="557">
        <f t="shared" ca="1" si="639"/>
        <v>0</v>
      </c>
      <c r="NE140" s="557">
        <f t="shared" ca="1" si="639"/>
        <v>0</v>
      </c>
      <c r="NF140" s="557">
        <f t="shared" ca="1" si="639"/>
        <v>0</v>
      </c>
      <c r="NG140" s="557">
        <f t="shared" ca="1" si="639"/>
        <v>0</v>
      </c>
      <c r="NH140" s="557">
        <f t="shared" ca="1" si="639"/>
        <v>0</v>
      </c>
      <c r="NI140" s="557">
        <f t="shared" ca="1" si="639"/>
        <v>0</v>
      </c>
      <c r="NJ140" s="557">
        <f t="shared" ca="1" si="639"/>
        <v>0</v>
      </c>
      <c r="NK140" s="557">
        <f t="shared" ca="1" si="639"/>
        <v>0</v>
      </c>
      <c r="NL140" s="557">
        <f t="shared" ca="1" si="639"/>
        <v>0</v>
      </c>
      <c r="NM140" s="557">
        <f t="shared" ca="1" si="640"/>
        <v>0</v>
      </c>
      <c r="NN140" s="557">
        <f t="shared" ca="1" si="640"/>
        <v>0</v>
      </c>
      <c r="NO140" s="557">
        <f t="shared" ca="1" si="640"/>
        <v>0</v>
      </c>
      <c r="NP140" s="557">
        <f t="shared" ca="1" si="640"/>
        <v>0</v>
      </c>
      <c r="NQ140" s="557">
        <f t="shared" ca="1" si="640"/>
        <v>0</v>
      </c>
      <c r="NR140" s="557">
        <f t="shared" ca="1" si="640"/>
        <v>0</v>
      </c>
      <c r="NS140" s="557">
        <f t="shared" ca="1" si="640"/>
        <v>0</v>
      </c>
      <c r="NT140" s="557">
        <f t="shared" ca="1" si="640"/>
        <v>0</v>
      </c>
      <c r="NU140" s="557">
        <f t="shared" ca="1" si="640"/>
        <v>0</v>
      </c>
      <c r="NV140" s="557">
        <f t="shared" ca="1" si="640"/>
        <v>0</v>
      </c>
      <c r="NW140" s="557">
        <f t="shared" ca="1" si="641"/>
        <v>0</v>
      </c>
      <c r="NX140" s="557">
        <f t="shared" ca="1" si="641"/>
        <v>0</v>
      </c>
      <c r="NY140" s="557">
        <f t="shared" ca="1" si="641"/>
        <v>0</v>
      </c>
      <c r="NZ140" s="557">
        <f t="shared" ca="1" si="641"/>
        <v>0</v>
      </c>
      <c r="OA140" s="557">
        <f t="shared" ca="1" si="641"/>
        <v>0</v>
      </c>
      <c r="OB140" s="557">
        <f t="shared" ca="1" si="641"/>
        <v>0</v>
      </c>
      <c r="OC140" s="557">
        <f t="shared" ca="1" si="641"/>
        <v>0</v>
      </c>
      <c r="OD140" s="557">
        <f t="shared" ca="1" si="641"/>
        <v>0</v>
      </c>
      <c r="OE140" s="557">
        <f t="shared" ca="1" si="641"/>
        <v>0</v>
      </c>
      <c r="OF140" s="557">
        <f t="shared" ca="1" si="641"/>
        <v>0</v>
      </c>
      <c r="OG140" s="557">
        <f t="shared" ca="1" si="642"/>
        <v>0</v>
      </c>
      <c r="OH140" s="557">
        <f t="shared" ca="1" si="642"/>
        <v>0</v>
      </c>
      <c r="OI140" s="557">
        <f t="shared" ca="1" si="642"/>
        <v>0</v>
      </c>
      <c r="OJ140" s="557">
        <f t="shared" ca="1" si="642"/>
        <v>0</v>
      </c>
      <c r="OK140" s="557">
        <f t="shared" ca="1" si="642"/>
        <v>0</v>
      </c>
      <c r="OL140" s="557">
        <f t="shared" ca="1" si="642"/>
        <v>0</v>
      </c>
      <c r="OM140" s="557">
        <f t="shared" ca="1" si="642"/>
        <v>0</v>
      </c>
      <c r="ON140" s="557">
        <f t="shared" ca="1" si="642"/>
        <v>0</v>
      </c>
      <c r="OO140" s="557">
        <f t="shared" ca="1" si="642"/>
        <v>0</v>
      </c>
      <c r="OP140" s="557">
        <f t="shared" ca="1" si="642"/>
        <v>0</v>
      </c>
      <c r="OQ140" s="557">
        <f t="shared" ca="1" si="643"/>
        <v>0</v>
      </c>
      <c r="OR140" s="557">
        <f t="shared" ca="1" si="643"/>
        <v>0</v>
      </c>
      <c r="OS140" s="557">
        <f t="shared" ca="1" si="643"/>
        <v>0</v>
      </c>
      <c r="OT140" s="557">
        <f t="shared" ca="1" si="643"/>
        <v>0</v>
      </c>
      <c r="OU140" s="557">
        <f t="shared" ca="1" si="643"/>
        <v>0</v>
      </c>
      <c r="OV140" s="557">
        <f t="shared" ca="1" si="643"/>
        <v>0</v>
      </c>
      <c r="OW140" s="557">
        <f t="shared" ca="1" si="643"/>
        <v>0</v>
      </c>
      <c r="OX140" s="557">
        <f t="shared" ca="1" si="643"/>
        <v>0</v>
      </c>
      <c r="OY140" s="557">
        <f t="shared" ca="1" si="643"/>
        <v>0</v>
      </c>
      <c r="OZ140" s="557">
        <f t="shared" ca="1" si="643"/>
        <v>0</v>
      </c>
      <c r="PA140" s="557">
        <f t="shared" ca="1" si="644"/>
        <v>0</v>
      </c>
      <c r="PB140" s="557">
        <f t="shared" ca="1" si="644"/>
        <v>0</v>
      </c>
      <c r="PC140" s="557">
        <f t="shared" ca="1" si="644"/>
        <v>0</v>
      </c>
      <c r="PD140" s="557">
        <f t="shared" ca="1" si="644"/>
        <v>0</v>
      </c>
      <c r="PE140" s="557">
        <f t="shared" ca="1" si="644"/>
        <v>0</v>
      </c>
      <c r="PF140" s="557">
        <f t="shared" ca="1" si="644"/>
        <v>0</v>
      </c>
      <c r="PG140" s="557">
        <f t="shared" ca="1" si="644"/>
        <v>0</v>
      </c>
      <c r="PH140" s="557">
        <f t="shared" ca="1" si="644"/>
        <v>0</v>
      </c>
      <c r="PI140" s="557">
        <f t="shared" ca="1" si="644"/>
        <v>0</v>
      </c>
      <c r="PJ140" s="557">
        <f t="shared" ca="1" si="644"/>
        <v>0</v>
      </c>
      <c r="PK140" s="557">
        <f t="shared" ca="1" si="645"/>
        <v>0</v>
      </c>
      <c r="PL140" s="557">
        <f t="shared" ca="1" si="645"/>
        <v>0</v>
      </c>
      <c r="PM140" s="557">
        <f t="shared" ca="1" si="645"/>
        <v>0</v>
      </c>
      <c r="PN140" s="557">
        <f t="shared" ca="1" si="645"/>
        <v>0</v>
      </c>
      <c r="PO140" s="557">
        <f t="shared" ca="1" si="645"/>
        <v>0</v>
      </c>
      <c r="PP140" s="557">
        <f t="shared" ca="1" si="645"/>
        <v>0</v>
      </c>
      <c r="PQ140" s="557">
        <f t="shared" ca="1" si="645"/>
        <v>0</v>
      </c>
      <c r="PR140" s="557">
        <f t="shared" ca="1" si="645"/>
        <v>0</v>
      </c>
      <c r="PS140" s="557">
        <f t="shared" ca="1" si="645"/>
        <v>0</v>
      </c>
      <c r="PT140" s="557">
        <f t="shared" ca="1" si="645"/>
        <v>0</v>
      </c>
      <c r="PU140" s="557">
        <f t="shared" ca="1" si="646"/>
        <v>0</v>
      </c>
      <c r="PV140" s="557">
        <f t="shared" ca="1" si="646"/>
        <v>0</v>
      </c>
      <c r="PW140" s="557">
        <f t="shared" ca="1" si="646"/>
        <v>0</v>
      </c>
      <c r="PX140" s="557">
        <f t="shared" ca="1" si="646"/>
        <v>0</v>
      </c>
      <c r="PY140" s="557">
        <f t="shared" ca="1" si="646"/>
        <v>0</v>
      </c>
      <c r="PZ140" s="557">
        <f t="shared" ca="1" si="646"/>
        <v>0</v>
      </c>
      <c r="QA140" s="557">
        <f t="shared" ca="1" si="646"/>
        <v>0</v>
      </c>
      <c r="QB140" s="557">
        <f t="shared" ca="1" si="646"/>
        <v>0</v>
      </c>
      <c r="QC140" s="557">
        <f t="shared" ca="1" si="646"/>
        <v>0</v>
      </c>
      <c r="QD140" s="557">
        <f t="shared" ca="1" si="646"/>
        <v>0</v>
      </c>
      <c r="QE140" s="557">
        <f t="shared" ca="1" si="647"/>
        <v>0</v>
      </c>
      <c r="QF140" s="557">
        <f t="shared" ca="1" si="647"/>
        <v>0</v>
      </c>
      <c r="QG140" s="557">
        <f t="shared" ca="1" si="647"/>
        <v>0</v>
      </c>
      <c r="QH140" s="557">
        <f t="shared" ca="1" si="647"/>
        <v>0</v>
      </c>
      <c r="QI140" s="557">
        <f t="shared" ca="1" si="647"/>
        <v>0</v>
      </c>
      <c r="QJ140" s="557">
        <f t="shared" ca="1" si="647"/>
        <v>0</v>
      </c>
      <c r="QK140" s="557">
        <f t="shared" ca="1" si="647"/>
        <v>0</v>
      </c>
      <c r="QL140" s="557">
        <f t="shared" ca="1" si="647"/>
        <v>0</v>
      </c>
      <c r="QM140" s="557">
        <f t="shared" ca="1" si="647"/>
        <v>0</v>
      </c>
      <c r="QN140" s="557">
        <f t="shared" ca="1" si="647"/>
        <v>0</v>
      </c>
      <c r="QO140" s="557">
        <f t="shared" ca="1" si="648"/>
        <v>0</v>
      </c>
      <c r="QP140" s="557">
        <f t="shared" ca="1" si="648"/>
        <v>0</v>
      </c>
      <c r="QQ140" s="557">
        <f t="shared" ca="1" si="648"/>
        <v>0</v>
      </c>
      <c r="QR140" s="557">
        <f t="shared" ca="1" si="648"/>
        <v>0</v>
      </c>
      <c r="QS140" s="557">
        <f t="shared" ca="1" si="648"/>
        <v>0</v>
      </c>
      <c r="QT140" s="557">
        <f t="shared" ca="1" si="648"/>
        <v>0</v>
      </c>
      <c r="QU140" s="557">
        <f t="shared" ca="1" si="648"/>
        <v>0</v>
      </c>
      <c r="QV140" s="557">
        <f t="shared" ca="1" si="648"/>
        <v>0</v>
      </c>
      <c r="QW140" s="557">
        <f t="shared" ca="1" si="648"/>
        <v>0</v>
      </c>
      <c r="QX140" s="557">
        <f t="shared" ca="1" si="648"/>
        <v>0</v>
      </c>
      <c r="QY140" s="557">
        <f t="shared" ca="1" si="649"/>
        <v>0</v>
      </c>
      <c r="QZ140" s="557">
        <f t="shared" ca="1" si="649"/>
        <v>0</v>
      </c>
      <c r="RA140" s="557">
        <f t="shared" ca="1" si="649"/>
        <v>0</v>
      </c>
      <c r="RB140" s="557">
        <f t="shared" ca="1" si="649"/>
        <v>0</v>
      </c>
      <c r="RC140" s="557">
        <f t="shared" ca="1" si="649"/>
        <v>0</v>
      </c>
      <c r="RD140" s="557">
        <f t="shared" ca="1" si="649"/>
        <v>0</v>
      </c>
      <c r="RE140" s="557">
        <f t="shared" ca="1" si="649"/>
        <v>0</v>
      </c>
      <c r="RF140" s="557">
        <f t="shared" ca="1" si="649"/>
        <v>0</v>
      </c>
      <c r="RG140" s="557">
        <f t="shared" ca="1" si="649"/>
        <v>0</v>
      </c>
      <c r="RH140" s="557">
        <f t="shared" ca="1" si="649"/>
        <v>0</v>
      </c>
      <c r="RI140" s="557">
        <f t="shared" ca="1" si="650"/>
        <v>0</v>
      </c>
      <c r="RJ140" s="557">
        <f t="shared" ca="1" si="650"/>
        <v>0</v>
      </c>
      <c r="RK140" s="557">
        <f t="shared" ca="1" si="650"/>
        <v>0</v>
      </c>
      <c r="RL140" s="557">
        <f t="shared" ca="1" si="650"/>
        <v>0</v>
      </c>
      <c r="RM140" s="557">
        <f t="shared" ca="1" si="650"/>
        <v>0</v>
      </c>
      <c r="RN140" s="557">
        <f t="shared" ca="1" si="650"/>
        <v>0</v>
      </c>
      <c r="RO140" s="557">
        <f t="shared" ca="1" si="650"/>
        <v>0</v>
      </c>
      <c r="RP140" s="557">
        <f t="shared" ca="1" si="650"/>
        <v>0</v>
      </c>
      <c r="RQ140" s="557">
        <f t="shared" ca="1" si="650"/>
        <v>0</v>
      </c>
      <c r="RR140" s="557">
        <f t="shared" ca="1" si="650"/>
        <v>0</v>
      </c>
      <c r="RS140" s="557">
        <f t="shared" ca="1" si="651"/>
        <v>0</v>
      </c>
      <c r="RT140" s="557">
        <f t="shared" ca="1" si="651"/>
        <v>0</v>
      </c>
      <c r="RU140" s="557">
        <f t="shared" ca="1" si="651"/>
        <v>0</v>
      </c>
      <c r="RV140" s="557">
        <f t="shared" ca="1" si="651"/>
        <v>0</v>
      </c>
      <c r="RW140" s="557">
        <f t="shared" ca="1" si="651"/>
        <v>0</v>
      </c>
      <c r="RX140" s="557">
        <f t="shared" ca="1" si="651"/>
        <v>0</v>
      </c>
      <c r="RY140" s="557">
        <f t="shared" ca="1" si="651"/>
        <v>0</v>
      </c>
      <c r="RZ140" s="557">
        <f t="shared" ca="1" si="651"/>
        <v>0</v>
      </c>
      <c r="SA140" s="557">
        <f t="shared" ca="1" si="651"/>
        <v>0</v>
      </c>
      <c r="SB140" s="557">
        <f t="shared" ca="1" si="651"/>
        <v>0</v>
      </c>
      <c r="SC140" s="557">
        <f t="shared" ca="1" si="652"/>
        <v>0</v>
      </c>
      <c r="SD140" s="557">
        <f t="shared" ca="1" si="652"/>
        <v>0</v>
      </c>
      <c r="SE140" s="557">
        <f t="shared" ca="1" si="652"/>
        <v>0</v>
      </c>
      <c r="SF140" s="557">
        <f t="shared" ca="1" si="652"/>
        <v>0</v>
      </c>
      <c r="SG140" s="557">
        <f t="shared" ca="1" si="652"/>
        <v>0</v>
      </c>
      <c r="SH140" s="557">
        <f t="shared" ca="1" si="652"/>
        <v>0</v>
      </c>
      <c r="SI140" s="557">
        <f t="shared" ca="1" si="652"/>
        <v>0</v>
      </c>
      <c r="SJ140" s="557">
        <f t="shared" ca="1" si="652"/>
        <v>0</v>
      </c>
      <c r="SK140" s="557">
        <f t="shared" ca="1" si="652"/>
        <v>0</v>
      </c>
      <c r="SL140" s="557">
        <f t="shared" ca="1" si="652"/>
        <v>0</v>
      </c>
      <c r="SM140" s="557">
        <f t="shared" ca="1" si="653"/>
        <v>0</v>
      </c>
      <c r="SN140" s="557">
        <f t="shared" ca="1" si="653"/>
        <v>0</v>
      </c>
      <c r="SO140" s="557">
        <f t="shared" ca="1" si="653"/>
        <v>0</v>
      </c>
      <c r="SP140" s="557">
        <f t="shared" ca="1" si="653"/>
        <v>0</v>
      </c>
      <c r="SQ140" s="557">
        <f t="shared" ca="1" si="653"/>
        <v>0</v>
      </c>
      <c r="SR140" s="557">
        <f t="shared" ca="1" si="653"/>
        <v>0</v>
      </c>
      <c r="SS140" s="557">
        <f t="shared" ca="1" si="653"/>
        <v>0</v>
      </c>
      <c r="ST140" s="557">
        <f t="shared" ca="1" si="653"/>
        <v>0</v>
      </c>
      <c r="SU140" s="557">
        <f t="shared" ca="1" si="653"/>
        <v>0</v>
      </c>
      <c r="SV140" s="557">
        <f t="shared" ca="1" si="653"/>
        <v>0</v>
      </c>
      <c r="SW140" s="557">
        <f t="shared" ca="1" si="654"/>
        <v>0</v>
      </c>
      <c r="SX140" s="557">
        <f t="shared" ca="1" si="654"/>
        <v>0</v>
      </c>
      <c r="SY140" s="557">
        <f t="shared" ca="1" si="654"/>
        <v>0</v>
      </c>
      <c r="SZ140" s="557">
        <f t="shared" ca="1" si="654"/>
        <v>0</v>
      </c>
      <c r="TA140" s="557">
        <f t="shared" ca="1" si="654"/>
        <v>0</v>
      </c>
      <c r="TB140" s="557">
        <f t="shared" ca="1" si="654"/>
        <v>0</v>
      </c>
      <c r="TC140" s="557">
        <f t="shared" ca="1" si="654"/>
        <v>0</v>
      </c>
      <c r="TD140" s="557">
        <f t="shared" ca="1" si="654"/>
        <v>0</v>
      </c>
      <c r="TE140" s="557">
        <f t="shared" ca="1" si="654"/>
        <v>0</v>
      </c>
      <c r="TF140" s="557">
        <f t="shared" ca="1" si="654"/>
        <v>0</v>
      </c>
      <c r="TG140" s="557">
        <f t="shared" ca="1" si="655"/>
        <v>0</v>
      </c>
      <c r="TH140" s="557">
        <f t="shared" ca="1" si="655"/>
        <v>0</v>
      </c>
      <c r="TI140" s="557">
        <f t="shared" ca="1" si="655"/>
        <v>0</v>
      </c>
      <c r="TJ140" s="557">
        <f t="shared" ca="1" si="655"/>
        <v>0</v>
      </c>
      <c r="TK140" s="557">
        <f t="shared" ca="1" si="655"/>
        <v>0</v>
      </c>
      <c r="TL140" s="557">
        <f t="shared" ca="1" si="655"/>
        <v>0</v>
      </c>
      <c r="TM140" s="557">
        <f t="shared" ca="1" si="655"/>
        <v>0</v>
      </c>
      <c r="TN140" s="557">
        <f t="shared" ca="1" si="655"/>
        <v>0</v>
      </c>
      <c r="TO140" s="557">
        <f t="shared" ca="1" si="655"/>
        <v>0</v>
      </c>
      <c r="TP140" s="557">
        <f t="shared" ca="1" si="655"/>
        <v>0</v>
      </c>
      <c r="TQ140" s="557">
        <f t="shared" ca="1" si="656"/>
        <v>0</v>
      </c>
      <c r="TR140" s="557">
        <f t="shared" ca="1" si="656"/>
        <v>0</v>
      </c>
      <c r="TS140" s="557">
        <f t="shared" ca="1" si="656"/>
        <v>0</v>
      </c>
      <c r="TT140" s="557">
        <f t="shared" ca="1" si="656"/>
        <v>0</v>
      </c>
      <c r="TU140" s="557">
        <f t="shared" ca="1" si="656"/>
        <v>0</v>
      </c>
      <c r="TV140" s="557">
        <f t="shared" ca="1" si="656"/>
        <v>0</v>
      </c>
      <c r="TW140" s="557">
        <f t="shared" ca="1" si="656"/>
        <v>0</v>
      </c>
      <c r="TX140" s="557">
        <f t="shared" ca="1" si="656"/>
        <v>0</v>
      </c>
      <c r="TY140" s="557">
        <f t="shared" ca="1" si="656"/>
        <v>0</v>
      </c>
      <c r="TZ140" s="557">
        <f t="shared" ca="1" si="656"/>
        <v>0</v>
      </c>
      <c r="UA140" s="557">
        <f t="shared" ca="1" si="657"/>
        <v>0</v>
      </c>
      <c r="UB140" s="557">
        <f t="shared" ca="1" si="657"/>
        <v>0</v>
      </c>
      <c r="UC140" s="557">
        <f t="shared" ca="1" si="657"/>
        <v>0</v>
      </c>
      <c r="UD140" s="557">
        <f t="shared" ca="1" si="657"/>
        <v>0</v>
      </c>
      <c r="UE140" s="557">
        <f t="shared" ca="1" si="657"/>
        <v>0</v>
      </c>
      <c r="UF140" s="557">
        <f t="shared" ca="1" si="657"/>
        <v>0</v>
      </c>
      <c r="UG140" s="557">
        <f t="shared" ca="1" si="657"/>
        <v>0</v>
      </c>
      <c r="UH140" s="557">
        <f t="shared" ca="1" si="657"/>
        <v>0</v>
      </c>
      <c r="UI140" s="557">
        <f t="shared" ca="1" si="657"/>
        <v>0</v>
      </c>
      <c r="UJ140" s="557">
        <f t="shared" ca="1" si="657"/>
        <v>0</v>
      </c>
      <c r="UK140" s="557">
        <f t="shared" ca="1" si="658"/>
        <v>0</v>
      </c>
      <c r="UL140" s="557">
        <f t="shared" ca="1" si="658"/>
        <v>0</v>
      </c>
      <c r="UM140" s="557">
        <f t="shared" ca="1" si="658"/>
        <v>0</v>
      </c>
      <c r="UN140" s="557">
        <f t="shared" ca="1" si="658"/>
        <v>0</v>
      </c>
      <c r="UO140" s="557">
        <f t="shared" ca="1" si="658"/>
        <v>0</v>
      </c>
      <c r="UP140" s="557">
        <f t="shared" ca="1" si="658"/>
        <v>0</v>
      </c>
      <c r="UQ140" s="557">
        <f t="shared" ca="1" si="658"/>
        <v>0</v>
      </c>
      <c r="UR140" s="557">
        <f t="shared" ca="1" si="658"/>
        <v>0</v>
      </c>
      <c r="US140" s="557">
        <f t="shared" ca="1" si="658"/>
        <v>0</v>
      </c>
      <c r="UT140" s="557">
        <f t="shared" ca="1" si="658"/>
        <v>0</v>
      </c>
      <c r="UU140" s="557">
        <f t="shared" ca="1" si="659"/>
        <v>0</v>
      </c>
      <c r="UV140" s="557">
        <f t="shared" ca="1" si="659"/>
        <v>0</v>
      </c>
      <c r="UW140" s="557">
        <f t="shared" ca="1" si="659"/>
        <v>0</v>
      </c>
      <c r="UX140" s="557">
        <f t="shared" ca="1" si="659"/>
        <v>0</v>
      </c>
      <c r="UY140" s="557">
        <f t="shared" ca="1" si="659"/>
        <v>0</v>
      </c>
      <c r="UZ140" s="557">
        <f t="shared" ca="1" si="659"/>
        <v>0</v>
      </c>
      <c r="VA140" s="557">
        <f t="shared" ca="1" si="659"/>
        <v>0</v>
      </c>
      <c r="VB140" s="557">
        <f t="shared" ca="1" si="659"/>
        <v>0</v>
      </c>
      <c r="VC140" s="557">
        <f t="shared" ca="1" si="659"/>
        <v>0</v>
      </c>
      <c r="VD140" s="557">
        <f t="shared" ca="1" si="659"/>
        <v>0</v>
      </c>
      <c r="VE140" s="557">
        <f t="shared" ca="1" si="660"/>
        <v>0</v>
      </c>
      <c r="VF140" s="557">
        <f t="shared" ca="1" si="660"/>
        <v>0</v>
      </c>
      <c r="VG140" s="557">
        <f t="shared" ca="1" si="660"/>
        <v>0</v>
      </c>
      <c r="VH140" s="557">
        <f t="shared" ca="1" si="660"/>
        <v>0</v>
      </c>
      <c r="VI140" s="557">
        <f t="shared" ca="1" si="660"/>
        <v>0</v>
      </c>
      <c r="VJ140" s="557">
        <f t="shared" ca="1" si="660"/>
        <v>0</v>
      </c>
      <c r="VK140" s="557">
        <f t="shared" ca="1" si="660"/>
        <v>0</v>
      </c>
      <c r="VL140" s="557">
        <f t="shared" ca="1" si="660"/>
        <v>0</v>
      </c>
      <c r="VM140" s="557">
        <f t="shared" ca="1" si="660"/>
        <v>0</v>
      </c>
      <c r="VN140" s="557">
        <f t="shared" ca="1" si="660"/>
        <v>0</v>
      </c>
      <c r="VO140" s="557">
        <f t="shared" ca="1" si="660"/>
        <v>0</v>
      </c>
      <c r="VP140" s="189">
        <f t="shared" ca="1" si="661"/>
        <v>0</v>
      </c>
      <c r="VQ140" s="189">
        <f t="shared" ca="1" si="661"/>
        <v>0</v>
      </c>
      <c r="VR140" s="189">
        <f t="shared" ca="1" si="661"/>
        <v>0</v>
      </c>
      <c r="VS140" s="189">
        <f t="shared" ca="1" si="661"/>
        <v>0</v>
      </c>
      <c r="VT140" s="189">
        <f t="shared" ca="1" si="661"/>
        <v>0</v>
      </c>
      <c r="VU140" s="230">
        <f t="shared" ca="1" si="570"/>
        <v>0</v>
      </c>
      <c r="VV140" s="189">
        <f t="shared" ca="1" si="662"/>
        <v>0</v>
      </c>
      <c r="VW140" s="189">
        <f t="shared" ca="1" si="662"/>
        <v>0</v>
      </c>
      <c r="VX140" s="189">
        <f t="shared" ca="1" si="662"/>
        <v>0</v>
      </c>
      <c r="VY140" s="189">
        <f t="shared" ca="1" si="662"/>
        <v>0</v>
      </c>
      <c r="VZ140" s="189">
        <f t="shared" ca="1" si="662"/>
        <v>0</v>
      </c>
      <c r="WA140" s="230">
        <f t="shared" ca="1" si="572"/>
        <v>0</v>
      </c>
      <c r="WB140" s="231">
        <f t="shared" ca="1" si="573"/>
        <v>0</v>
      </c>
      <c r="WC140" s="231">
        <f t="shared" ca="1" si="573"/>
        <v>0</v>
      </c>
      <c r="WD140" s="231">
        <f t="shared" ca="1" si="573"/>
        <v>0</v>
      </c>
      <c r="WE140" s="231">
        <f t="shared" ca="1" si="573"/>
        <v>0</v>
      </c>
      <c r="WF140" s="544">
        <f t="shared" ca="1" si="574"/>
        <v>0</v>
      </c>
      <c r="WG140" s="231">
        <f t="shared" ca="1" si="575"/>
        <v>0</v>
      </c>
      <c r="WH140" s="231">
        <f t="shared" ca="1" si="575"/>
        <v>0</v>
      </c>
      <c r="WI140" s="231">
        <f t="shared" ca="1" si="575"/>
        <v>0</v>
      </c>
      <c r="WJ140" s="231">
        <f t="shared" ca="1" si="575"/>
        <v>0</v>
      </c>
      <c r="WK140" s="544">
        <f t="shared" ca="1" si="663"/>
        <v>0</v>
      </c>
      <c r="WL140" s="544">
        <f t="shared" ca="1" si="663"/>
        <v>0</v>
      </c>
      <c r="WM140" s="544">
        <f t="shared" ca="1" si="663"/>
        <v>0</v>
      </c>
      <c r="WN140" s="544">
        <f t="shared" ca="1" si="663"/>
        <v>0</v>
      </c>
      <c r="WO140" s="544">
        <f t="shared" ca="1" si="663"/>
        <v>0</v>
      </c>
      <c r="WP140" s="544">
        <f t="shared" ca="1" si="663"/>
        <v>0</v>
      </c>
      <c r="WQ140" s="544">
        <f t="shared" ca="1" si="663"/>
        <v>0</v>
      </c>
      <c r="WR140" s="535" cm="1">
        <f t="array" aca="1" ref="WR140" ca="1">INDEX(WR$13:WR139,$B140+1,1)</f>
        <v>0</v>
      </c>
      <c r="WS140" s="411">
        <f t="shared" ca="1" si="577"/>
        <v>67</v>
      </c>
      <c r="WT140" s="18"/>
      <c r="WU140" s="535" cm="1">
        <f t="array" aca="1" ref="WU140" ca="1">INDEX(WU$13:WU139,$B140+1,1)</f>
        <v>0</v>
      </c>
      <c r="WV140" s="411">
        <f t="shared" si="578"/>
        <v>0</v>
      </c>
      <c r="WW140" s="535" cm="1">
        <f t="array" aca="1" ref="WW140" ca="1">INDEX(WW$13:WW139,$B140+1,1)</f>
        <v>0</v>
      </c>
      <c r="WX140" s="535" t="str" cm="1">
        <f t="array" aca="1" ref="WX140" ca="1">INDEX(WX$13:WX139,$B140+1,1)</f>
        <v>-</v>
      </c>
      <c r="WY140" s="535" t="str" cm="1">
        <f t="array" aca="1" ref="WY140" ca="1">INDEX(WY$13:WY139,$B140+1,1)</f>
        <v>-</v>
      </c>
      <c r="WZ140" s="535" t="str" cm="1">
        <f t="array" aca="1" ref="WZ140" ca="1">INDEX(WZ$13:WZ139,$B140+1,1)</f>
        <v>-</v>
      </c>
      <c r="XA140" s="535" t="str" cm="1">
        <f t="array" aca="1" ref="XA140" ca="1">INDEX(XA$13:XA139,$B140+1,1)</f>
        <v>-</v>
      </c>
      <c r="XB140" s="535" t="str" cm="1">
        <f t="array" aca="1" ref="XB140" ca="1">INDEX(XB$13:XB139,$B140+1,1)</f>
        <v>-</v>
      </c>
      <c r="XC140" s="535" t="str" cm="1">
        <f t="array" aca="1" ref="XC140" ca="1">INDEX(XC$13:XC139,$B140+1,1)</f>
        <v>-</v>
      </c>
      <c r="XD140" s="535" t="str" cm="1">
        <f t="array" aca="1" ref="XD140" ca="1">INDEX(XD$13:XD139,$B140+1,1)</f>
        <v>-</v>
      </c>
      <c r="XE140" s="535" t="str" cm="1">
        <f t="array" aca="1" ref="XE140" ca="1">INDEX(XE$13:XE139,$B140+1,1)</f>
        <v>-</v>
      </c>
      <c r="XF140" s="535" t="str" cm="1">
        <f t="array" aca="1" ref="XF140" ca="1">INDEX(XF$13:XF139,$B140+1,1)</f>
        <v>-</v>
      </c>
      <c r="XG140" s="535" t="str" cm="1">
        <f t="array" aca="1" ref="XG140" ca="1">INDEX(XG$13:XG139,$B140+1,1)</f>
        <v>-</v>
      </c>
      <c r="XH140" s="535" t="str" cm="1">
        <f t="array" aca="1" ref="XH140" ca="1">INDEX(XH$13:XH139,$B140+1,1)</f>
        <v>-</v>
      </c>
      <c r="XI140" s="535" t="str" cm="1">
        <f t="array" aca="1" ref="XI140" ca="1">INDEX(XI$13:XI139,$B140+1,1)</f>
        <v>-</v>
      </c>
      <c r="XJ140" s="535" t="str" cm="1">
        <f t="array" aca="1" ref="XJ140" ca="1">INDEX(XJ$13:XJ139,$B140+1,1)</f>
        <v>-</v>
      </c>
      <c r="XK140" s="535" t="str" cm="1">
        <f t="array" aca="1" ref="XK140" ca="1">INDEX(XK$13:XK139,$B140+1,1)</f>
        <v>-</v>
      </c>
      <c r="XL140" s="535" t="str" cm="1">
        <f t="array" aca="1" ref="XL140" ca="1">INDEX(XL$13:XL139,$B140+1,1)</f>
        <v>-</v>
      </c>
      <c r="XM140" s="535" t="str" cm="1">
        <f t="array" aca="1" ref="XM140" ca="1">INDEX(XM$13:XM139,$B140+1,1)</f>
        <v>-</v>
      </c>
      <c r="XN140" s="18"/>
      <c r="XO140" s="411" t="b">
        <f t="shared" ca="1" si="579"/>
        <v>0</v>
      </c>
      <c r="XP140" s="535" t="str" cm="1">
        <f t="array" aca="1" ref="XP140" ca="1">INDEX(XP$13:XP139,$B140+1,1)</f>
        <v>-</v>
      </c>
      <c r="XQ140" s="535" t="str" cm="1">
        <f t="array" aca="1" ref="XQ140" ca="1">INDEX(XQ$13:XQ139,$B140+1,1)</f>
        <v>-</v>
      </c>
      <c r="XR140" s="535" t="str" cm="1">
        <f t="array" aca="1" ref="XR140" ca="1">INDEX(XR$13:XR139,$B140+1,1)</f>
        <v>-</v>
      </c>
      <c r="XS140" s="535" t="str" cm="1">
        <f t="array" aca="1" ref="XS140" ca="1">INDEX(XS$13:XS139,$B140+1,1)</f>
        <v>-</v>
      </c>
      <c r="XT140" s="535" t="str" cm="1">
        <f t="array" aca="1" ref="XT140" ca="1">INDEX(XT$13:XT139,$B140+1,1)</f>
        <v>-</v>
      </c>
      <c r="XU140" s="535" t="str" cm="1">
        <f t="array" aca="1" ref="XU140" ca="1">INDEX(XU$13:XU139,$B140+1,1)</f>
        <v>-</v>
      </c>
      <c r="XV140" s="411" t="str">
        <f t="shared" ca="1" si="580"/>
        <v>-</v>
      </c>
      <c r="XW140" s="535" t="str" cm="1">
        <f t="array" aca="1" ref="XW140" ca="1">INDEX(XW$13:XW139,$B140+1,1)</f>
        <v>-</v>
      </c>
      <c r="XX140" s="535" t="str" cm="1">
        <f t="array" aca="1" ref="XX140" ca="1">INDEX(XX$13:XX139,$B140+1,1)</f>
        <v>-</v>
      </c>
      <c r="XY140" s="535" t="str" cm="1">
        <f t="array" aca="1" ref="XY140" ca="1">INDEX(XY$13:XY139,$B140+1,1)</f>
        <v>-</v>
      </c>
      <c r="XZ140" s="535" t="str" cm="1">
        <f t="array" aca="1" ref="XZ140" ca="1">INDEX(XZ$13:XZ139,$B140+1,1)</f>
        <v>-</v>
      </c>
      <c r="YA140" s="535" t="str" cm="1">
        <f t="array" aca="1" ref="YA140" ca="1">INDEX(YA$13:YA139,$B140+1,1)</f>
        <v>-</v>
      </c>
      <c r="YB140" s="545" cm="1">
        <f t="array" aca="1" ref="YB140" ca="1">INDEX(i.AgeJ,$AD140,1)</f>
        <v>0</v>
      </c>
      <c r="YC140" s="535" t="str" cm="1">
        <f t="array" aca="1" ref="YC140" ca="1">INDEX(YC$13:YC139,$B140+1,1)</f>
        <v>-</v>
      </c>
      <c r="YD140" s="411" t="str">
        <f t="shared" si="581"/>
        <v>-</v>
      </c>
      <c r="YE140" s="411" t="str">
        <f t="shared" si="581"/>
        <v>-</v>
      </c>
      <c r="YF140" s="535" t="str" cm="1">
        <f t="array" aca="1" ref="YF140" ca="1">INDEX(YF$13:YF139,$B140+1,1)</f>
        <v>-</v>
      </c>
      <c r="YG140" s="535" t="str" cm="1">
        <f t="array" aca="1" ref="YG140" ca="1">INDEX(YG$13:YG139,$B140+1,1)</f>
        <v>-</v>
      </c>
      <c r="YH140" s="535" t="str" cm="1">
        <f t="array" aca="1" ref="YH140" ca="1">INDEX(YH$13:YH139,$B140+1,1)</f>
        <v>-</v>
      </c>
      <c r="YI140" s="535" t="str" cm="1">
        <f t="array" aca="1" ref="YI140" ca="1">INDEX(YI$13:YI139,$B140+1,1)</f>
        <v>-</v>
      </c>
      <c r="YJ140" s="535" t="str" cm="1">
        <f t="array" aca="1" ref="YJ140" ca="1">INDEX(YJ$13:YJ139,$B140+1,1)</f>
        <v>-</v>
      </c>
      <c r="YK140" s="535" t="b" cm="1">
        <f t="array" aca="1" ref="YK140" ca="1">INDEX(YK$13:YK139,$B140+1,1)</f>
        <v>1</v>
      </c>
      <c r="YL140" s="535" t="str" cm="1">
        <f t="array" aca="1" ref="YL140" ca="1">INDEX(YL$13:YL139,$B140+1,1)</f>
        <v>-</v>
      </c>
      <c r="YM140" s="535" cm="1">
        <f t="array" aca="1" ref="YM140" ca="1">INDEX(YM$13:YM139,$B140+1,1)</f>
        <v>0</v>
      </c>
      <c r="YN140" s="535" cm="1">
        <f t="array" aca="1" ref="YN140" ca="1">INDEX(YN$13:YN139,$B140+1,1)</f>
        <v>0</v>
      </c>
      <c r="YO140" s="535" cm="1">
        <f t="array" aca="1" ref="YO140" ca="1">INDEX(YO$13:YO139,$B140+1,1)</f>
        <v>0</v>
      </c>
      <c r="YP140" s="18"/>
      <c r="YQ140" s="411">
        <f t="shared" si="582"/>
        <v>50</v>
      </c>
      <c r="YR140" s="411">
        <f t="shared" si="582"/>
        <v>50</v>
      </c>
      <c r="YS140" s="411">
        <f t="shared" si="582"/>
        <v>50</v>
      </c>
      <c r="YT140" s="411">
        <f t="shared" si="582"/>
        <v>50</v>
      </c>
      <c r="YU140" s="535" cm="1">
        <f t="array" aca="1" ref="YU140" ca="1">INDEX(YU$13:YU139,$B140+1,1)</f>
        <v>1</v>
      </c>
      <c r="YV140" s="535" cm="1">
        <f t="array" aca="1" ref="YV140" ca="1">INDEX(YV$13:YV139,$B140+1,1)</f>
        <v>1</v>
      </c>
      <c r="YW140" s="535" cm="1">
        <f t="array" aca="1" ref="YW140" ca="1">INDEX(YW$13:YW139,$B140+1,1)</f>
        <v>1</v>
      </c>
      <c r="YX140" s="535" cm="1">
        <f t="array" aca="1" ref="YX140" ca="1">INDEX(YX$13:YX139,$B140+1,1)</f>
        <v>1</v>
      </c>
      <c r="YY140" s="535" t="str" cm="1">
        <f t="array" aca="1" ref="YY140" ca="1">INDEX(YY$13:YY139,$B140+1,1)</f>
        <v>-</v>
      </c>
      <c r="YZ140" s="535" t="str" cm="1">
        <f t="array" aca="1" ref="YZ140" ca="1">INDEX(YZ$13:YZ139,$B140+1,1)</f>
        <v>-</v>
      </c>
      <c r="ZA140" s="535" t="str" cm="1">
        <f t="array" aca="1" ref="ZA140" ca="1">INDEX(ZA$13:ZA139,$B140+1,1)</f>
        <v>-</v>
      </c>
      <c r="ZB140" s="535" t="str" cm="1">
        <f t="array" aca="1" ref="ZB140" ca="1">INDEX(ZB$13:ZB139,$B140+1,1)</f>
        <v>-</v>
      </c>
      <c r="ZC140" s="535" t="str" cm="1">
        <f t="array" aca="1" ref="ZC140" ca="1">INDEX(ZC$13:ZC139,$B140+1,1)</f>
        <v>-</v>
      </c>
      <c r="ZD140" s="18"/>
      <c r="ZE140" s="411">
        <f t="shared" ca="1" si="583"/>
        <v>1</v>
      </c>
      <c r="ZF140" s="18"/>
      <c r="ZG140" s="669" t="str">
        <f t="shared" ca="1" si="584"/>
        <v>-</v>
      </c>
      <c r="ZH140" s="535" t="b" cm="1">
        <f t="array" aca="1" ref="ZH140" ca="1">INDEX(ZH$13:ZH139,$B140+1,1)</f>
        <v>1</v>
      </c>
      <c r="ZI140" s="535" t="str" cm="1">
        <f t="array" aca="1" ref="ZI140" ca="1">INDEX(ZI$13:ZI139,$B140+1,1)</f>
        <v>-</v>
      </c>
      <c r="ZJ140" s="411" t="b">
        <f t="shared" ca="1" si="615"/>
        <v>1</v>
      </c>
      <c r="ZK140" s="535" t="b" cm="1">
        <f t="array" aca="1" ref="ZK140" ca="1">INDEX(ZK$13:ZK139,$B140+1,1)</f>
        <v>0</v>
      </c>
      <c r="ZL140" s="535" cm="1">
        <f t="array" aca="1" ref="ZL140" ca="1">INDEX(ZL$13:ZL139,$B140+1,1)</f>
        <v>0</v>
      </c>
      <c r="ZM140" s="547" cm="1">
        <f t="array" aca="1" ref="ZM140" ca="1">IF(ZH140&lt;&gt;TRUE,"-",VALUE(IFERROR(VALUE($K140),0) &amp; _xlfn.SWITCH($CD140,"-",4,$CD140) &amp; $L140 &amp; $T140 &amp; "00" &amp; $N140 &amp; $AK140 &amp; $R140 &amp; _xlfn.SWITCH($AM140,3,1,$AM140) &amp; _xlfn.SWITCH($M140,4,0,$M140) &amp; $AD140 &amp; IF(MOD($H140-2,ZM$6)&gt;=ZM$7,"",TEXT(INT(MOD($H140-2,ZM$6)/2)+1,"00"))))</f>
        <v>14220032120608</v>
      </c>
      <c r="ZN140" s="662" t="str" cm="1">
        <f t="array" aca="1" ref="ZN140" ca="1">IF(ZI140&lt;&gt;TRUE,"-",VALUE(IFERROR(VALUE($K140),0) &amp; _xlfn.SWITCH($CD140,"-",4,$CD140) &amp; $L140 &amp; $T140 &amp; "00" &amp; $N140 &amp; $AK140 &amp; $R140 &amp; _xlfn.SWITCH($AM140,3,1,$AM140) &amp; _xlfn.SWITCH($M140,4,0,$M140) &amp; $AD140 &amp; IF(MOD($H140-1,ZN$6)&gt;=ZN$7,"",TEXT(INT(MOD($H140-1,ZN$6)/2)+1,"00"))))</f>
        <v>-</v>
      </c>
      <c r="ZO140" s="543">
        <f t="shared" ca="1" si="585"/>
        <v>652</v>
      </c>
      <c r="ZP140" s="543">
        <f t="shared" ca="1" si="585"/>
        <v>686</v>
      </c>
      <c r="ZQ140" s="543">
        <f t="shared" ca="1" si="585"/>
        <v>721</v>
      </c>
      <c r="ZR140" s="459">
        <f t="shared" ca="1" si="586"/>
        <v>469</v>
      </c>
      <c r="ZS140" s="459">
        <f t="shared" ca="1" si="586"/>
        <v>504</v>
      </c>
      <c r="ZT140" s="459">
        <f t="shared" ca="1" si="586"/>
        <v>539</v>
      </c>
      <c r="ZU140" s="459">
        <f t="shared" ca="1" si="587"/>
        <v>385</v>
      </c>
      <c r="ZV140" s="459">
        <f t="shared" ca="1" si="587"/>
        <v>420</v>
      </c>
      <c r="ZW140" s="459">
        <f t="shared" ca="1" si="587"/>
        <v>455</v>
      </c>
      <c r="ZX140" s="535" t="str" cm="1">
        <f t="array" aca="1" ref="ZX140" ca="1">INDEX(ZX$13:ZX139,$B140+1,1)</f>
        <v>-</v>
      </c>
      <c r="ZY140" s="535" t="str" cm="1">
        <f t="array" aca="1" ref="ZY140" ca="1">INDEX(ZY$13:ZY139,$B140+1,1)</f>
        <v>-</v>
      </c>
      <c r="ZZ140" s="535" t="str" cm="1">
        <f t="array" aca="1" ref="ZZ140" ca="1">INDEX(ZZ$13:ZZ139,$B140+1,1)</f>
        <v>-</v>
      </c>
      <c r="AAA140" s="535" t="str" cm="1">
        <f t="array" aca="1" ref="AAA140" ca="1">INDEX(AAA$13:AAA139,$B140+1,1)</f>
        <v>-</v>
      </c>
      <c r="AAB140" s="535" t="str" cm="1">
        <f t="array" aca="1" ref="AAB140" ca="1">INDEX(AAB$13:AAB139,$B140+1,1)</f>
        <v>-</v>
      </c>
      <c r="AAC140" s="535" t="str" cm="1">
        <f t="array" aca="1" ref="AAC140" ca="1">INDEX(AAC$13:AAC139,$B140+1,1)</f>
        <v>-</v>
      </c>
      <c r="AAD140" s="535" t="str" cm="1">
        <f t="array" aca="1" ref="AAD140" ca="1">INDEX(AAD$13:AAD139,$B140+1,1)</f>
        <v>-</v>
      </c>
      <c r="AAE140" s="535" t="str" cm="1">
        <f t="array" aca="1" ref="AAE140" ca="1">INDEX(AAE$13:AAE139,$B140+1,1)</f>
        <v>-</v>
      </c>
      <c r="AAF140" s="535" t="str" cm="1">
        <f t="array" aca="1" ref="AAF140" ca="1">INDEX(AAF$13:AAF139,$B140+1,1)</f>
        <v>-</v>
      </c>
      <c r="AAG140" s="535" t="str" cm="1">
        <f t="array" aca="1" ref="AAG140" ca="1">INDEX(AAG$13:AAG139,$B140+1,1)</f>
        <v>-</v>
      </c>
      <c r="AAH140" s="535" t="str" cm="1">
        <f t="array" aca="1" ref="AAH140" ca="1">INDEX(AAH$13:AAH139,$B140+1,1)</f>
        <v>-</v>
      </c>
      <c r="AAI140" s="535" t="str" cm="1">
        <f t="array" aca="1" ref="AAI140" ca="1">INDEX(AAI$13:AAI139,$B140+1,1)</f>
        <v>-</v>
      </c>
      <c r="AAJ140" s="22">
        <v>1</v>
      </c>
      <c r="AAK140" s="22">
        <v>1</v>
      </c>
      <c r="AAL140" s="535" cm="1">
        <f t="array" aca="1" ref="AAL140" ca="1">INDEX(AAL$13:AAL139,$B140+1,1)</f>
        <v>0</v>
      </c>
      <c r="AAM140" s="535" t="str" cm="1">
        <f t="array" aca="1" ref="AAM140" ca="1">INDEX(AAM$13:AAM139,$B140+1,1)</f>
        <v>-</v>
      </c>
      <c r="AAN140" s="535" t="str" cm="1">
        <f t="array" aca="1" ref="AAN140" ca="1">INDEX(AAN$13:AAN139,$B140+1,1)</f>
        <v>-</v>
      </c>
      <c r="AAO140" s="535" t="str" cm="1">
        <f t="array" aca="1" ref="AAO140" ca="1">INDEX(AAO$13:AAO139,$B140+1,1)</f>
        <v>-</v>
      </c>
      <c r="AAP140" s="535" t="str" cm="1">
        <f t="array" aca="1" ref="AAP140" ca="1">INDEX(AAP$13:AAP139,$B140+1,1)</f>
        <v>-</v>
      </c>
      <c r="AAQ140" s="535" t="str" cm="1">
        <f t="array" aca="1" ref="AAQ140" ca="1">INDEX(AAQ$13:AAQ139,$B140+1,1)</f>
        <v>-</v>
      </c>
      <c r="AAR140" s="535" cm="1">
        <f t="array" aca="1" ref="AAR140" ca="1">INDEX(AAR$13:AAR139,$B140+1,1)</f>
        <v>0</v>
      </c>
      <c r="AAS140" s="535" t="str" cm="1">
        <f t="array" aca="1" ref="AAS140" ca="1">INDEX(AAS$13:AAS139,$B140+1,1)</f>
        <v>-</v>
      </c>
      <c r="AAT140" s="535" t="str" cm="1">
        <f t="array" aca="1" ref="AAT140" ca="1">INDEX(AAT$13:AAT139,$B140+1,1)</f>
        <v>-</v>
      </c>
      <c r="AAU140" s="535" t="str" cm="1">
        <f t="array" aca="1" ref="AAU140" ca="1">INDEX(AAU$13:AAU139,$B140+1,1)</f>
        <v>-</v>
      </c>
      <c r="AAV140" s="535" cm="1">
        <f t="array" aca="1" ref="AAV140" ca="1">INDEX(AAV$13:AAV139,$B140+1,1)</f>
        <v>1</v>
      </c>
      <c r="AAW140" s="535" cm="1">
        <f t="array" aca="1" ref="AAW140" ca="1">INDEX(AAW$13:AAW139,$B140+1,1)</f>
        <v>1</v>
      </c>
      <c r="AAX140" s="666" t="str">
        <f ca="1">IF(OR($AAJ140=1,MOD($H140,21)&gt;AAX$6),"-",FALSE)</f>
        <v>-</v>
      </c>
      <c r="AAY140" s="666" t="str">
        <f ca="1">IF(OR($AAJ140=1,MOD($H140,21)&gt;AAY$6),"-",FALSE)</f>
        <v>-</v>
      </c>
      <c r="AAZ140" s="666" t="str">
        <f ca="1">IF(OR($AAJ140=1,MOD($H140,21)&gt;AAZ$6),"-",FALSE)</f>
        <v>-</v>
      </c>
      <c r="ABA140" s="666" t="str">
        <f ca="1">IF(OR($AAJ140=1,MOD($H140,21)&gt;ABA$6),"-",FALSE)</f>
        <v>-</v>
      </c>
      <c r="ABB140" s="667" t="str">
        <f t="shared" ca="1" si="588"/>
        <v>-</v>
      </c>
      <c r="ABC140" s="668" t="str">
        <f t="shared" ca="1" si="589"/>
        <v>-</v>
      </c>
      <c r="ABD140" s="669" t="str">
        <f t="shared" ca="1" si="590"/>
        <v>-</v>
      </c>
      <c r="ABE140" s="716" t="str">
        <f t="shared" ca="1" si="591"/>
        <v>-</v>
      </c>
      <c r="ABF140" s="191" t="b">
        <f t="shared" si="619"/>
        <v>0</v>
      </c>
      <c r="ABG140" s="715" t="str">
        <f t="shared" ca="1" si="592"/>
        <v>-</v>
      </c>
      <c r="ABH140" s="717" t="str">
        <f ca="1">IF(OR($AAJ140=1,MOD($H140,21)&gt;ABH$6),"-",0)</f>
        <v>-</v>
      </c>
      <c r="ABI140" s="717" t="str">
        <f ca="1">IF(OR($AAJ140=1,MOD($H140,21)&gt;ABI$6),"-",0)</f>
        <v>-</v>
      </c>
      <c r="ABJ140" s="670" t="str">
        <f t="shared" ca="1" si="593"/>
        <v>-</v>
      </c>
      <c r="ABK140" s="18"/>
      <c r="ABL140" s="545" t="str">
        <f t="shared" ca="1" si="664"/>
        <v>-</v>
      </c>
      <c r="ABM140" s="545" t="str">
        <f t="shared" ca="1" si="664"/>
        <v>-</v>
      </c>
      <c r="ABN140" s="545" t="str">
        <f t="shared" ca="1" si="664"/>
        <v>-</v>
      </c>
      <c r="ABO140" s="545" t="str">
        <f t="shared" ca="1" si="664"/>
        <v>-</v>
      </c>
      <c r="ABP140" s="545" t="str">
        <f t="shared" ca="1" si="664"/>
        <v>-</v>
      </c>
      <c r="ABQ140" s="545" t="str">
        <f t="shared" ca="1" si="664"/>
        <v>-</v>
      </c>
      <c r="ABR140" s="545" t="str">
        <f t="shared" ca="1" si="664"/>
        <v>-</v>
      </c>
      <c r="ABS140" s="545" t="str">
        <f t="shared" ca="1" si="664"/>
        <v>-</v>
      </c>
      <c r="ABT140" s="545" t="str">
        <f t="shared" ca="1" si="664"/>
        <v>-</v>
      </c>
      <c r="ABU140" s="545" t="str">
        <f t="shared" ca="1" si="664"/>
        <v>-</v>
      </c>
      <c r="ABV140" s="545" t="str">
        <f t="shared" ca="1" si="665"/>
        <v>-</v>
      </c>
      <c r="ABW140" s="545" t="str">
        <f t="shared" ca="1" si="665"/>
        <v>-</v>
      </c>
      <c r="ABX140" s="545" t="str">
        <f t="shared" ca="1" si="665"/>
        <v>-</v>
      </c>
      <c r="ABY140" s="545" t="str">
        <f t="shared" ca="1" si="665"/>
        <v>-</v>
      </c>
      <c r="ABZ140" s="545" t="str">
        <f t="shared" ca="1" si="665"/>
        <v>-</v>
      </c>
      <c r="ACA140" s="545" t="str">
        <f t="shared" ca="1" si="665"/>
        <v>-</v>
      </c>
      <c r="ACB140" s="545" t="str">
        <f t="shared" ca="1" si="665"/>
        <v>-</v>
      </c>
      <c r="ACC140" s="545" t="b">
        <f t="shared" ca="1" si="665"/>
        <v>1</v>
      </c>
      <c r="ACD140" s="545" t="str">
        <f t="shared" ca="1" si="665"/>
        <v>-</v>
      </c>
      <c r="ACE140" s="545" t="str">
        <f t="shared" ca="1" si="665"/>
        <v>-</v>
      </c>
      <c r="ACF140" s="545" t="str">
        <f t="shared" ca="1" si="666"/>
        <v>-</v>
      </c>
      <c r="ACG140" s="545" t="str">
        <f t="shared" ca="1" si="666"/>
        <v>-</v>
      </c>
      <c r="ACH140" s="545" t="str">
        <f t="shared" ca="1" si="666"/>
        <v>-</v>
      </c>
      <c r="ACI140" s="545" t="str">
        <f t="shared" ca="1" si="666"/>
        <v>-</v>
      </c>
      <c r="ACJ140" s="545" t="str">
        <f t="shared" ca="1" si="666"/>
        <v>-</v>
      </c>
      <c r="ACK140" s="545" t="str">
        <f t="shared" ca="1" si="666"/>
        <v>-</v>
      </c>
      <c r="ACL140" s="545" t="str">
        <f t="shared" ca="1" si="666"/>
        <v>-</v>
      </c>
      <c r="ACM140" s="545" t="str">
        <f t="shared" ca="1" si="666"/>
        <v>-</v>
      </c>
      <c r="ACN140" s="545" t="str">
        <f t="shared" ca="1" si="666"/>
        <v>-</v>
      </c>
      <c r="ACO140" s="545" t="str">
        <f t="shared" ca="1" si="666"/>
        <v>-</v>
      </c>
      <c r="ACP140" s="545" t="str">
        <f t="shared" ca="1" si="667"/>
        <v>-</v>
      </c>
      <c r="ACQ140" s="545" t="str">
        <f t="shared" ca="1" si="667"/>
        <v>-</v>
      </c>
      <c r="ACR140" s="545" t="str">
        <f t="shared" ca="1" si="667"/>
        <v>-</v>
      </c>
      <c r="ACS140" s="545" t="str">
        <f t="shared" ca="1" si="667"/>
        <v>-</v>
      </c>
      <c r="ACT140" s="545" t="str">
        <f t="shared" ca="1" si="667"/>
        <v>-</v>
      </c>
      <c r="ACU140" s="545" t="b">
        <f t="shared" ca="1" si="667"/>
        <v>1</v>
      </c>
      <c r="ACV140" s="545" t="str">
        <f t="shared" ca="1" si="667"/>
        <v>-</v>
      </c>
      <c r="ACW140" s="545" t="str">
        <f t="shared" ca="1" si="667"/>
        <v>-</v>
      </c>
      <c r="ACX140" s="545" t="str">
        <f t="shared" ca="1" si="667"/>
        <v>-</v>
      </c>
      <c r="ACY140" s="545" t="str">
        <f t="shared" ca="1" si="667"/>
        <v>-</v>
      </c>
      <c r="ACZ140" s="545" t="str">
        <f t="shared" ca="1" si="668"/>
        <v>-</v>
      </c>
      <c r="ADA140" s="545" t="str">
        <f t="shared" ca="1" si="668"/>
        <v>-</v>
      </c>
      <c r="ADB140" s="545" t="str">
        <f t="shared" ca="1" si="668"/>
        <v>-</v>
      </c>
      <c r="ADC140" s="545" t="str">
        <f t="shared" ca="1" si="668"/>
        <v>-</v>
      </c>
      <c r="ADD140" s="545" t="str">
        <f t="shared" ca="1" si="668"/>
        <v>-</v>
      </c>
      <c r="ADE140" s="545" t="str">
        <f t="shared" ca="1" si="668"/>
        <v>-</v>
      </c>
      <c r="ADF140" s="545" t="str">
        <f t="shared" ca="1" si="668"/>
        <v>-</v>
      </c>
      <c r="ADG140" s="545" t="str">
        <f t="shared" ca="1" si="668"/>
        <v>-</v>
      </c>
      <c r="ADH140" s="545" t="str">
        <f t="shared" ca="1" si="668"/>
        <v>-</v>
      </c>
      <c r="ADI140" s="545" t="str">
        <f t="shared" ca="1" si="668"/>
        <v>-</v>
      </c>
      <c r="ADJ140" s="545" t="str">
        <f t="shared" ca="1" si="669"/>
        <v>-</v>
      </c>
      <c r="ADK140" s="545" t="str">
        <f t="shared" ca="1" si="669"/>
        <v>-</v>
      </c>
      <c r="ADL140" s="545" t="str">
        <f t="shared" ca="1" si="669"/>
        <v>-</v>
      </c>
      <c r="ADM140" s="545" t="b">
        <f t="shared" ca="1" si="669"/>
        <v>1</v>
      </c>
      <c r="ADN140" s="545" t="str">
        <f t="shared" ca="1" si="669"/>
        <v>-</v>
      </c>
      <c r="ADO140" s="545" t="str">
        <f t="shared" ca="1" si="669"/>
        <v>-</v>
      </c>
      <c r="ADP140" s="545" t="str">
        <f t="shared" ca="1" si="669"/>
        <v>-</v>
      </c>
      <c r="ADQ140" s="545" t="str">
        <f t="shared" ca="1" si="669"/>
        <v>-</v>
      </c>
      <c r="ADR140" s="545" t="str">
        <f t="shared" ca="1" si="669"/>
        <v>-</v>
      </c>
      <c r="ADS140" s="545" t="str">
        <f t="shared" ca="1" si="669"/>
        <v>-</v>
      </c>
      <c r="ADT140" s="545" t="str">
        <f t="shared" ca="1" si="670"/>
        <v>-</v>
      </c>
      <c r="ADU140" s="545" t="str">
        <f t="shared" ca="1" si="670"/>
        <v>-</v>
      </c>
      <c r="ADV140" s="545" t="str">
        <f t="shared" ca="1" si="670"/>
        <v>-</v>
      </c>
      <c r="ADW140" s="545" t="str">
        <f t="shared" ca="1" si="670"/>
        <v>-</v>
      </c>
      <c r="ADX140" s="545" t="str">
        <f t="shared" ca="1" si="670"/>
        <v>-</v>
      </c>
      <c r="ADY140" s="545" t="str">
        <f t="shared" ca="1" si="670"/>
        <v>-</v>
      </c>
      <c r="ADZ140" s="545" t="str">
        <f t="shared" ca="1" si="670"/>
        <v>-</v>
      </c>
      <c r="AEA140" s="545" t="str">
        <f t="shared" ca="1" si="670"/>
        <v>-</v>
      </c>
      <c r="AEB140" s="545" t="str">
        <f t="shared" ca="1" si="670"/>
        <v>-</v>
      </c>
      <c r="AEC140" s="545" t="str">
        <f t="shared" ca="1" si="670"/>
        <v>-</v>
      </c>
      <c r="AED140" s="545" t="str">
        <f t="shared" ca="1" si="671"/>
        <v>-</v>
      </c>
      <c r="AEE140" s="545" t="b">
        <f t="shared" ca="1" si="671"/>
        <v>1</v>
      </c>
      <c r="AEF140" s="545" t="str">
        <f t="shared" ca="1" si="671"/>
        <v>-</v>
      </c>
      <c r="AEG140" s="545" t="str">
        <f t="shared" ca="1" si="671"/>
        <v>-</v>
      </c>
      <c r="AEH140" s="545" t="str">
        <f t="shared" ca="1" si="671"/>
        <v>-</v>
      </c>
      <c r="AEI140" s="545" t="str">
        <f t="shared" ca="1" si="671"/>
        <v>-</v>
      </c>
      <c r="AEJ140" s="545" t="str">
        <f t="shared" ca="1" si="671"/>
        <v>-</v>
      </c>
      <c r="AEK140" s="545" t="str">
        <f t="shared" ca="1" si="671"/>
        <v>-</v>
      </c>
      <c r="AEL140" s="545" t="str">
        <f t="shared" ca="1" si="671"/>
        <v>-</v>
      </c>
      <c r="AEM140" s="545" t="str">
        <f t="shared" ca="1" si="671"/>
        <v>-</v>
      </c>
      <c r="AEN140" s="545" t="str">
        <f t="shared" ca="1" si="672"/>
        <v>-</v>
      </c>
      <c r="AEO140" s="545" t="str">
        <f t="shared" ca="1" si="672"/>
        <v>-</v>
      </c>
      <c r="AEP140" s="545" t="str">
        <f t="shared" ca="1" si="672"/>
        <v>-</v>
      </c>
      <c r="AEQ140" s="545" t="str">
        <f t="shared" ca="1" si="672"/>
        <v>-</v>
      </c>
      <c r="AER140" s="545" t="str">
        <f t="shared" ca="1" si="672"/>
        <v>-</v>
      </c>
      <c r="AES140" s="545" t="str">
        <f t="shared" ca="1" si="672"/>
        <v>-</v>
      </c>
      <c r="AET140" s="545" t="str">
        <f t="shared" ca="1" si="672"/>
        <v>-</v>
      </c>
      <c r="AEU140" s="545" t="str">
        <f t="shared" ca="1" si="672"/>
        <v>-</v>
      </c>
      <c r="AEV140" s="545" t="str">
        <f t="shared" ca="1" si="672"/>
        <v>-</v>
      </c>
      <c r="AEW140" s="545" t="b">
        <f t="shared" ca="1" si="672"/>
        <v>1</v>
      </c>
      <c r="AEX140" s="535" cm="1">
        <f t="array" aca="1" ref="AEX140" ca="1">INDEX(AEX$13:AEX139,$B140+1,1)</f>
        <v>0</v>
      </c>
      <c r="AEY140" s="483">
        <v>0</v>
      </c>
    </row>
    <row r="141" spans="1:831" outlineLevel="2">
      <c r="A141" s="18">
        <f t="shared" si="221"/>
        <v>128</v>
      </c>
      <c r="B141" s="657">
        <f t="shared" ca="1" si="620"/>
        <v>126</v>
      </c>
      <c r="C141" s="458">
        <f t="shared" ca="1" si="488"/>
        <v>2200</v>
      </c>
      <c r="D141" s="119" t="str">
        <f t="shared" ca="1" si="489"/>
        <v>GSW</v>
      </c>
      <c r="E141" t="b">
        <v>1</v>
      </c>
      <c r="F141" t="b">
        <v>0</v>
      </c>
      <c r="G141" t="b">
        <f t="shared" si="490"/>
        <v>1</v>
      </c>
      <c r="H141" s="191">
        <f t="shared" ca="1" si="618"/>
        <v>17</v>
      </c>
      <c r="I141" s="535" cm="1">
        <f t="array" aca="1" ref="I141" ca="1">INDEX(I$13:I140,$B141+1,1)</f>
        <v>1</v>
      </c>
      <c r="J141" s="535" cm="1">
        <f t="array" aca="1" ref="J141" ca="1">INDEX(J$13:J140,$B141+1,1)</f>
        <v>0</v>
      </c>
      <c r="K141" s="535" cm="1">
        <f t="array" aca="1" ref="K141" ca="1">INDEX(K$13:K140,$B141+1,1)</f>
        <v>1</v>
      </c>
      <c r="L141" s="535" cm="1">
        <f t="array" aca="1" ref="L141" ca="1">INDEX(L$13:L140,$B141+1,1)</f>
        <v>2</v>
      </c>
      <c r="M141" s="535" cm="1">
        <f t="array" aca="1" ref="M141" ca="1">INDEX(M$13:M140,$B141+1,1)</f>
        <v>0</v>
      </c>
      <c r="N141" s="535" cm="1">
        <f t="array" aca="1" ref="N141" ca="1">INDEX(N$13:N140,$B141+1,1)</f>
        <v>3</v>
      </c>
      <c r="O141" s="535" cm="1">
        <f t="array" aca="1" ref="O141" ca="1">INDEX(O$13:O140,$B141+1,1)</f>
        <v>2</v>
      </c>
      <c r="P141" s="535" cm="1">
        <f t="array" aca="1" ref="P141" ca="1">INDEX(P$13:P140,$B141+1,1)</f>
        <v>0</v>
      </c>
      <c r="Q141" s="535" cm="1">
        <f t="array" aca="1" ref="Q141" ca="1">INDEX(Q$13:Q140,$B141+1,1)</f>
        <v>1</v>
      </c>
      <c r="R141" s="535" cm="1">
        <f t="array" aca="1" ref="R141" ca="1">INDEX(R$13:R140,$B141+1,1)</f>
        <v>1</v>
      </c>
      <c r="S141" s="535" cm="1">
        <f t="array" aca="1" ref="S141" ca="1">INDEX(S$13:S140,$B141+1,1)</f>
        <v>1</v>
      </c>
      <c r="T141" s="411">
        <f t="shared" ca="1" si="603"/>
        <v>2</v>
      </c>
      <c r="U141" s="411">
        <f t="shared" ca="1" si="603"/>
        <v>2</v>
      </c>
      <c r="V141" s="411">
        <f t="shared" ca="1" si="604"/>
        <v>2</v>
      </c>
      <c r="W141" s="777" t="b">
        <f t="shared" ca="1" si="605"/>
        <v>1</v>
      </c>
      <c r="X141" s="777" t="b">
        <f t="shared" ca="1" si="605"/>
        <v>1</v>
      </c>
      <c r="Y141" s="777" t="b">
        <f t="shared" ca="1" si="605"/>
        <v>1</v>
      </c>
      <c r="Z141" s="796" t="b" cm="1">
        <f t="array" aca="1" ref="Z141" ca="1">INDEX(Z$13:Z140,$B141+1,1)</f>
        <v>0</v>
      </c>
      <c r="AA141" s="411">
        <f t="shared" ca="1" si="606"/>
        <v>6</v>
      </c>
      <c r="AB141" s="411">
        <f t="shared" ca="1" si="607"/>
        <v>6</v>
      </c>
      <c r="AC141" s="535" cm="1">
        <f t="array" aca="1" ref="AC141" ca="1">INDEX(AC$13:AC140,$B141+1,1)</f>
        <v>6</v>
      </c>
      <c r="AD141" s="535" cm="1">
        <f t="array" aca="1" ref="AD141" ca="1">INDEX(AD$13:AD140,$B141+1,1)</f>
        <v>6</v>
      </c>
      <c r="AE141" s="535" cm="1">
        <f t="array" aca="1" ref="AE141" ca="1">INDEX(AE$13:AE140,$B141+1,1)</f>
        <v>0</v>
      </c>
      <c r="AF141" s="535" cm="1">
        <f t="array" aca="1" ref="AF141" ca="1">INDEX(AF$13:AF140,$B141+1,1)</f>
        <v>0</v>
      </c>
      <c r="AG141" s="535" cm="1">
        <f t="array" aca="1" ref="AG141" ca="1">INDEX(AG$13:AG140,$B141+1,1)</f>
        <v>0</v>
      </c>
      <c r="AH141" s="535" cm="1">
        <f t="array" aca="1" ref="AH141" ca="1">INDEX(AH$13:AH140,$B141+1,1)</f>
        <v>0</v>
      </c>
      <c r="AI141" s="87">
        <f t="shared" ca="1" si="608"/>
        <v>2</v>
      </c>
      <c r="AJ141" s="87">
        <f ca="1">INDEX(CHOOSE($N141,DataAutumn!i.AdultDrys,DataWinter!i.AdultDrys,DataSpring!i.AdultDrys),1,$T141)</f>
        <v>1</v>
      </c>
      <c r="AK141" s="535" cm="1">
        <f t="array" aca="1" ref="AK141" ca="1">INDEX(AK$13:AK140,$B141+1,1)</f>
        <v>2</v>
      </c>
      <c r="AL141" s="535" cm="1">
        <f t="array" aca="1" ref="AL141" ca="1">INDEX(AL$13:AL140,$B141+1,1)</f>
        <v>0</v>
      </c>
      <c r="AM141" s="535" cm="1">
        <f t="array" aca="1" ref="AM141" ca="1">INDEX(AM$13:AM140,$B141+1,1)</f>
        <v>2</v>
      </c>
      <c r="AN141" s="111"/>
      <c r="AO141" s="111"/>
      <c r="AP141" s="111"/>
      <c r="AQ141" s="111"/>
      <c r="AR141" s="111"/>
      <c r="AS141" s="111"/>
      <c r="AT141" s="111"/>
      <c r="AU141" s="111"/>
      <c r="AV141" s="111"/>
      <c r="AW141" s="111"/>
      <c r="AX141" s="111"/>
      <c r="AY141" s="111"/>
      <c r="AZ141" s="111"/>
      <c r="BA141" s="312" t="str">
        <f t="shared" ca="1" si="494"/>
        <v>FS_Opt_Tem 00017 SE GSW Past     MFM     TOLSpr Scan2 GFS RR+01% GP100% WP100% MP100% (PT_F43N33L11) PregT NutS0.5</v>
      </c>
      <c r="BB141" s="8" t="str">
        <f ca="1">IF(COUNTIF($BA$13:$BA141,$BA141)=1,"-","Dup")</f>
        <v>-</v>
      </c>
      <c r="BC141" s="18"/>
      <c r="BD141" s="535" t="b" cm="1">
        <f t="array" aca="1" ref="BD141" ca="1">INDEX(BD$13:BD140,$B141+1,1)</f>
        <v>0</v>
      </c>
      <c r="BE141" s="535" t="b" cm="1">
        <f t="array" aca="1" ref="BE141" ca="1">INDEX(BE$13:BE140,$B141+1,1)</f>
        <v>0</v>
      </c>
      <c r="BF141" s="535" t="b" cm="1">
        <f t="array" aca="1" ref="BF141" ca="1">INDEX(BF$13:BF140,$B141+1,1)</f>
        <v>0</v>
      </c>
      <c r="BG141" s="535" t="b" cm="1">
        <f t="array" aca="1" ref="BG141" ca="1">INDEX(BG$13:BG140,$B141+1,1)</f>
        <v>0</v>
      </c>
      <c r="BH141" s="535" t="b" cm="1">
        <f t="array" aca="1" ref="BH141" ca="1">INDEX(BH$13:BH140,$B141+1,1)</f>
        <v>0</v>
      </c>
      <c r="BI141" s="535" t="b" cm="1">
        <f t="array" aca="1" ref="BI141" ca="1">INDEX(BI$13:BI140,$B141+1,1)</f>
        <v>0</v>
      </c>
      <c r="BJ141" s="535" t="b" cm="1">
        <f t="array" aca="1" ref="BJ141" ca="1">INDEX(BJ$13:BJ140,$B141+1,1)</f>
        <v>0</v>
      </c>
      <c r="BK141" s="535" t="b" cm="1">
        <f t="array" aca="1" ref="BK141" ca="1">INDEX(BK$13:BK140,$B141+1,1)</f>
        <v>0</v>
      </c>
      <c r="BL141" s="535" t="b" cm="1">
        <f t="array" aca="1" ref="BL141" ca="1">INDEX(BL$13:BL140,$B141+1,1)</f>
        <v>0</v>
      </c>
      <c r="BM141" s="18"/>
      <c r="BN141" s="411" t="b">
        <f t="shared" ca="1" si="495"/>
        <v>1</v>
      </c>
      <c r="BO141" s="411" t="str">
        <f t="shared" ca="1" si="495"/>
        <v>-</v>
      </c>
      <c r="BP141" s="411" t="b">
        <f t="shared" ca="1" si="495"/>
        <v>0</v>
      </c>
      <c r="BQ141" s="411" t="str">
        <f t="shared" ca="1" si="495"/>
        <v>-</v>
      </c>
      <c r="BR141" s="411" t="str">
        <f t="shared" ca="1" si="495"/>
        <v>-</v>
      </c>
      <c r="BS141" s="411" t="str">
        <f t="shared" ca="1" si="495"/>
        <v>-</v>
      </c>
      <c r="BT141" s="411" t="str">
        <f t="shared" ca="1" si="495"/>
        <v>-</v>
      </c>
      <c r="BU141" s="411" t="str">
        <f t="shared" ca="1" si="495"/>
        <v>-</v>
      </c>
      <c r="BV141" s="411" t="str">
        <f t="shared" ca="1" si="495"/>
        <v>-</v>
      </c>
      <c r="BW141" s="411" t="str">
        <f t="shared" ca="1" si="495"/>
        <v>-</v>
      </c>
      <c r="BX141" s="411" t="str">
        <f t="shared" ca="1" si="495"/>
        <v>-</v>
      </c>
      <c r="BY141" s="411" t="str">
        <f t="shared" ca="1" si="495"/>
        <v>-</v>
      </c>
      <c r="BZ141" s="411" t="b">
        <f t="shared" ca="1" si="495"/>
        <v>0</v>
      </c>
      <c r="CA141" s="87">
        <f t="shared" ca="1" si="495"/>
        <v>0</v>
      </c>
      <c r="CB141" s="535" t="str" cm="1">
        <f t="array" aca="1" ref="CB141" ca="1">INDEX(CB$13:CB140,$B141+1,1)</f>
        <v>-</v>
      </c>
      <c r="CC141" s="535" t="str" cm="1">
        <f t="array" aca="1" ref="CC141" ca="1">INDEX(CC$13:CC140,$B141+1,1)</f>
        <v>-</v>
      </c>
      <c r="CD141" s="535" t="str" cm="1">
        <f t="array" aca="1" ref="CD141" ca="1">INDEX(CD$13:CD140,$B141+1,1)</f>
        <v>-</v>
      </c>
      <c r="CE141" s="535" t="b" cm="1">
        <f t="array" aca="1" ref="CE141" ca="1">INDEX(CE$13:CE140,$B141+1,1)</f>
        <v>1</v>
      </c>
      <c r="CF141" s="18"/>
      <c r="CG141" s="535" t="str" cm="1">
        <f t="array" aca="1" ref="CG141" ca="1">INDEX(CG$13:CG140,$B141+1,1)</f>
        <v>-</v>
      </c>
      <c r="CH141" s="411" t="str">
        <f t="shared" ca="1" si="496"/>
        <v>-</v>
      </c>
      <c r="CI141" s="411">
        <f t="shared" ca="1" si="497"/>
        <v>1</v>
      </c>
      <c r="CJ141" s="411">
        <f t="shared" ca="1" si="497"/>
        <v>1</v>
      </c>
      <c r="CK141" s="535" t="str" cm="1">
        <f t="array" aca="1" ref="CK141" ca="1">INDEX(CK$13:CK140,$B141+1,1)</f>
        <v>-</v>
      </c>
      <c r="CL141" s="535" t="str" cm="1">
        <f t="array" aca="1" ref="CL141" ca="1">INDEX(CL$13:CL140,$B141+1,1)</f>
        <v>-</v>
      </c>
      <c r="CM141" s="535" t="str" cm="1">
        <f t="array" aca="1" ref="CM141" ca="1">INDEX(CM$13:CM140,$B141+1,1)</f>
        <v>-</v>
      </c>
      <c r="CN141" s="411" t="str">
        <f t="shared" ca="1" si="498"/>
        <v>-</v>
      </c>
      <c r="CO141" s="411">
        <f t="shared" ca="1" si="499"/>
        <v>1</v>
      </c>
      <c r="CP141" s="411">
        <f t="shared" ca="1" si="499"/>
        <v>1</v>
      </c>
      <c r="CQ141" s="535" t="str" cm="1">
        <f t="array" aca="1" ref="CQ141" ca="1">INDEX(CQ$13:CQ140,$B141+1,1)</f>
        <v>-</v>
      </c>
      <c r="CR141" s="411" t="str">
        <f t="shared" ca="1" si="500"/>
        <v>-</v>
      </c>
      <c r="CS141" s="411">
        <f t="shared" ca="1" si="501"/>
        <v>1</v>
      </c>
      <c r="CT141" s="535" t="str" cm="1">
        <f t="array" aca="1" ref="CT141" ca="1">INDEX(CT$13:CT140,$B141+1,1)</f>
        <v>-</v>
      </c>
      <c r="CU141" s="535" t="str" cm="1">
        <f t="array" aca="1" ref="CU141" ca="1">INDEX(CU$13:CU140,$B141+1,1)</f>
        <v>-</v>
      </c>
      <c r="CV141" s="411">
        <f t="shared" ca="1" si="502"/>
        <v>1</v>
      </c>
      <c r="CW141" s="535" t="str" cm="1">
        <f t="array" aca="1" ref="CW141" ca="1">INDEX(CW$13:CW140,$B141+1,1)</f>
        <v>-</v>
      </c>
      <c r="CX141" s="411" t="str">
        <f t="shared" ca="1" si="503"/>
        <v>-</v>
      </c>
      <c r="CY141" s="411">
        <f t="shared" ca="1" si="504"/>
        <v>1</v>
      </c>
      <c r="CZ141" s="411">
        <f t="shared" ca="1" si="504"/>
        <v>1</v>
      </c>
      <c r="DA141" s="535" cm="1">
        <f t="array" aca="1" ref="DA141" ca="1">INDEX(DA$13:DA140,$B141+1,1)</f>
        <v>720</v>
      </c>
      <c r="DB141" s="535" cm="1">
        <f t="array" aca="1" ref="DB141" ca="1">INDEX(DB$13:DB140,$B141+1,1)</f>
        <v>720</v>
      </c>
      <c r="DC141" s="18"/>
      <c r="DD141" s="535" t="str" cm="1">
        <f t="array" aca="1" ref="DD141" ca="1">INDEX(DD$13:DD140,$B141+1,1)</f>
        <v>-</v>
      </c>
      <c r="DE141" s="535" t="str" cm="1">
        <f t="array" aca="1" ref="DE141" ca="1">INDEX(DE$13:DE140,$B141+1,1)</f>
        <v>-</v>
      </c>
      <c r="DF141" s="535" t="str" cm="1">
        <f t="array" aca="1" ref="DF141" ca="1">INDEX(DF$13:DF140,$B141+1,1)</f>
        <v>-</v>
      </c>
      <c r="DG141" s="535" t="str" cm="1">
        <f t="array" aca="1" ref="DG141" ca="1">INDEX(DG$13:DG140,$B141+1,1)</f>
        <v>-</v>
      </c>
      <c r="DH141" s="804" cm="1">
        <f t="array" aca="1" ref="DH141" ca="1">VALUE(IFERROR(VALUE($K141),0) &amp; _xlfn.SWITCH($CD141,"-",4,$CD141) &amp; $L141 &amp; $T141 &amp; "00" &amp; $N141 &amp; $AK141 &amp; $R141 &amp; _xlfn.SWITCH($AM141,3,1,$AM141) &amp; _xlfn.SWITCH($M141,4,0,$M141) &amp; _xlfn.SWITCH($AD141,6,1,$AD141))</f>
        <v>142200321201</v>
      </c>
      <c r="DI141" s="535" cm="1">
        <f t="array" aca="1" ref="DI141" ca="1">INDEX(DI$13:DI140,$B141+1,1)</f>
        <v>1</v>
      </c>
      <c r="DJ141" s="535" cm="1">
        <f t="array" aca="1" ref="DJ141" ca="1">INDEX(DJ$13:DJ140,$B141+1,1)</f>
        <v>1</v>
      </c>
      <c r="DK141" s="411">
        <f t="shared" ca="1" si="505"/>
        <v>1</v>
      </c>
      <c r="DL141" s="411">
        <f t="shared" ca="1" si="505"/>
        <v>60</v>
      </c>
      <c r="DM141" s="411" t="str">
        <f t="shared" ca="1" si="505"/>
        <v>-</v>
      </c>
      <c r="DN141" s="411" t="str">
        <f t="shared" ca="1" si="505"/>
        <v>-</v>
      </c>
      <c r="DO141" s="411" t="str">
        <f t="shared" ca="1" si="505"/>
        <v>-</v>
      </c>
      <c r="DP141" s="411" t="str">
        <f t="shared" ca="1" si="505"/>
        <v>-</v>
      </c>
      <c r="DQ141" s="411" t="b">
        <f t="shared" ca="1" si="506"/>
        <v>0</v>
      </c>
      <c r="DR141" s="411" t="str">
        <f t="shared" ca="1" si="507"/>
        <v>-</v>
      </c>
      <c r="DS141" s="411" t="str">
        <f t="shared" ca="1" si="507"/>
        <v>-</v>
      </c>
      <c r="DT141" s="411" t="str">
        <f t="shared" ca="1" si="507"/>
        <v>-</v>
      </c>
      <c r="DU141" s="411" t="str">
        <f t="shared" ca="1" si="507"/>
        <v>-</v>
      </c>
      <c r="DV141" s="411">
        <f t="shared" ca="1" si="507"/>
        <v>500</v>
      </c>
      <c r="DW141" s="411">
        <f t="shared" ca="1" si="507"/>
        <v>500</v>
      </c>
      <c r="DX141" s="411" t="str">
        <f t="shared" ca="1" si="507"/>
        <v>-</v>
      </c>
      <c r="DY141" s="411" t="str">
        <f t="shared" ca="1" si="507"/>
        <v>-</v>
      </c>
      <c r="DZ141" s="411" t="str">
        <f t="shared" ca="1" si="507"/>
        <v>-</v>
      </c>
      <c r="EA141" s="411" t="str">
        <f t="shared" ca="1" si="507"/>
        <v>-</v>
      </c>
      <c r="EB141" s="411" t="str">
        <f t="shared" ca="1" si="507"/>
        <v>-</v>
      </c>
      <c r="EC141" s="535" cm="1">
        <f t="array" aca="1" ref="EC141" ca="1">INDEX(EC$13:EC140,$B141+1,1)</f>
        <v>0</v>
      </c>
      <c r="ED141" s="535" cm="1">
        <f t="array" aca="1" ref="ED141" ca="1">INDEX(ED$13:ED140,$B141+1,1)</f>
        <v>999999</v>
      </c>
      <c r="EE141" s="535" cm="1">
        <f t="array" aca="1" ref="EE141" ca="1">INDEX(EE$13:EE140,$B141+1,1)</f>
        <v>999999</v>
      </c>
      <c r="EF141" s="535" cm="1">
        <f t="array" aca="1" ref="EF141" ca="1">INDEX(EF$13:EF140,$B141+1,1)</f>
        <v>999999</v>
      </c>
      <c r="EG141" s="535" cm="1">
        <f t="array" aca="1" ref="EG141" ca="1">INDEX(EG$13:EG140,$B141+1,1)</f>
        <v>999999</v>
      </c>
      <c r="EH141" s="535" cm="1">
        <f t="array" aca="1" ref="EH141" ca="1">INDEX(EH$13:EH140,$B141+1,1)</f>
        <v>999999</v>
      </c>
      <c r="EI141" s="535" cm="1">
        <f t="array" aca="1" ref="EI141" ca="1">INDEX(EI$13:EI140,$B141+1,1)</f>
        <v>999999</v>
      </c>
      <c r="EJ141" s="535" cm="1">
        <f t="array" aca="1" ref="EJ141" ca="1">INDEX(EJ$13:EJ140,$B141+1,1)</f>
        <v>999999</v>
      </c>
      <c r="EK141" s="535" cm="1">
        <f t="array" aca="1" ref="EK141" ca="1">INDEX(EK$13:EK140,$B141+1,1)</f>
        <v>999999</v>
      </c>
      <c r="EL141" s="535" cm="1">
        <f t="array" aca="1" ref="EL141" ca="1">INDEX(EL$13:EL140,$B141+1,1)</f>
        <v>999999</v>
      </c>
      <c r="EM141" s="535" cm="1">
        <f t="array" aca="1" ref="EM141" ca="1">INDEX(EM$13:EM140,$B141+1,1)</f>
        <v>999999</v>
      </c>
      <c r="EN141" s="535" cm="1">
        <f t="array" aca="1" ref="EN141" ca="1">INDEX(EN$13:EN140,$B141+1,1)</f>
        <v>999999</v>
      </c>
      <c r="EO141" s="535" cm="1">
        <f t="array" aca="1" ref="EO141" ca="1">INDEX(EO$13:EO140,$B141+1,1)</f>
        <v>999999</v>
      </c>
      <c r="EP141" s="782">
        <f t="shared" ca="1" si="508"/>
        <v>0</v>
      </c>
      <c r="EQ141" s="782">
        <f t="shared" ca="1" si="508"/>
        <v>0</v>
      </c>
      <c r="ER141" s="782">
        <f t="shared" ca="1" si="508"/>
        <v>999999</v>
      </c>
      <c r="ES141" s="800" t="str">
        <f t="shared" ref="ES141:ES147" ca="1" si="679">IF(OR($AI141=1,$AI141&gt;=ES$6),999999,"-")</f>
        <v>-</v>
      </c>
      <c r="ET141" s="800" t="str">
        <f t="shared" ca="1" si="509"/>
        <v>-</v>
      </c>
      <c r="EU141" s="801" t="str">
        <f t="shared" ca="1" si="510"/>
        <v>-</v>
      </c>
      <c r="EV141" s="802" t="str">
        <f t="shared" ca="1" si="610"/>
        <v>-</v>
      </c>
      <c r="EW141" s="781">
        <f t="shared" ca="1" si="511"/>
        <v>999999</v>
      </c>
      <c r="EX141" s="779">
        <f t="shared" ca="1" si="611"/>
        <v>999999</v>
      </c>
      <c r="EY141" s="780">
        <f t="shared" ca="1" si="612"/>
        <v>999999</v>
      </c>
      <c r="EZ141" s="545" cm="1">
        <f t="array" aca="1" ref="EZ141" ca="1">INDEX(i.ELMated,$AB141+1,1)</f>
        <v>0</v>
      </c>
      <c r="FA141" s="630" cm="1">
        <f t="array" aca="1" ref="FA141" ca="1">INDEX(i.ELMatedEst,$AA141+1,$T141)</f>
        <v>0</v>
      </c>
      <c r="FB141" s="535" t="str" cm="1">
        <f t="array" aca="1" ref="FB141" ca="1">INDEX(FB$13:FB140,$B141+1,1)</f>
        <v>-</v>
      </c>
      <c r="FC141" s="535" t="str" cm="1">
        <f t="array" aca="1" ref="FC141" ca="1">INDEX(FC$13:FC140,$B141+1,1)</f>
        <v>-</v>
      </c>
      <c r="FD141" s="664">
        <f t="shared" ca="1" si="512"/>
        <v>0</v>
      </c>
      <c r="FE141" s="666">
        <f t="shared" ca="1" si="513"/>
        <v>5.0000000000000001E-3</v>
      </c>
      <c r="FF141" s="191">
        <f t="shared" ca="1" si="613"/>
        <v>0.95</v>
      </c>
      <c r="FG141" s="667">
        <f t="shared" ca="1" si="514"/>
        <v>0.12</v>
      </c>
      <c r="FH141" s="667">
        <f ca="1">INDEX(CHOOSE($N141,DataAutumn!i.EL_PropnSold,DataWinter!i.EL_PropnSold,DataSpring!i.EL_PropnSold),$AI141,$T141)*INDEX(i.ELMatedEst,$AB141+1,$T141)*i.dAdultRR_ELPropSold
+INDEX(i.dryman,($AJ141-1)*4+$AI141,FH$7)</f>
        <v>0</v>
      </c>
      <c r="FI141" s="667">
        <f ca="1">INDEX(CHOOSE($N141,DataAutumn!i.EL_PropnSold,DataWinter!i.EL_PropnSold,DataSpring!i.EL_PropnSold),$AI141,$T141)*INDEX(i.ELMatedEst,$AB141+1,$T141)*i.dAdultRR_ELPropSold
+INDEX(i.dryman,($AJ141-1)*4+$AI141,FI$7)</f>
        <v>3.125E-2</v>
      </c>
      <c r="FJ141" s="667">
        <f ca="1">INDEX(CHOOSE($N141,DataAutumn!i.EL_PropnSold,DataWinter!i.EL_PropnSold,DataSpring!i.EL_PropnSold),$AI141,$T141)*INDEX(i.ELMatedEst,$AB141+1,$T141)*i.dAdultRR_ELPropSold
+INDEX(i.dryman,($AJ141-1)*4+$AI141,FJ$7)</f>
        <v>3.125E-2</v>
      </c>
      <c r="FK141" s="667">
        <f ca="1">INDEX(CHOOSE($N141,DataAutumn!i.EL_PropnSold,DataWinter!i.EL_PropnSold,DataSpring!i.EL_PropnSold),$AI141,$T141)*INDEX(i.ELMatedEst,$AB141+1,$T141)*i.dAdultRR_ELPropSold
+INDEX(i.dryman,($AJ141-1)*4+$AI141,FK$7)</f>
        <v>3.125E-2</v>
      </c>
      <c r="FL141" s="668">
        <f ca="1">INDEX(CHOOSE($N141,DataAutumn!i.EL_PropnSold,DataWinter!i.EL_PropnSold,DataSpring!i.EL_PropnSold),$AI141,$T141)*INDEX(i.ELMatedEst,$AB141+1,$T141)*i.dAdultLSurv_ELPropSold</f>
        <v>0</v>
      </c>
      <c r="FM141" s="666" t="b">
        <f t="shared" ca="1" si="515"/>
        <v>0</v>
      </c>
      <c r="FN141" s="666" t="b">
        <f t="shared" ca="1" si="515"/>
        <v>0</v>
      </c>
      <c r="FO141" s="716" t="b">
        <f t="shared" ca="1" si="516"/>
        <v>1</v>
      </c>
      <c r="FP141" s="666" t="b">
        <f t="shared" ca="1" si="515"/>
        <v>0</v>
      </c>
      <c r="FQ141" s="668">
        <f t="shared" ca="1" si="517"/>
        <v>1</v>
      </c>
      <c r="FR141" s="669">
        <f t="shared" ca="1" si="518"/>
        <v>0</v>
      </c>
      <c r="FS141" s="670" t="b">
        <f t="shared" ca="1" si="519"/>
        <v>0</v>
      </c>
      <c r="FT141" s="665" t="b">
        <f t="shared" ca="1" si="520"/>
        <v>0</v>
      </c>
      <c r="FU141" s="411" t="b">
        <f t="shared" ca="1" si="520"/>
        <v>0</v>
      </c>
      <c r="FV141" s="411" t="b">
        <f t="shared" ca="1" si="520"/>
        <v>1</v>
      </c>
      <c r="FW141" s="87">
        <f t="shared" ca="1" si="521"/>
        <v>2</v>
      </c>
      <c r="FX141" s="87">
        <f t="shared" ca="1" si="521"/>
        <v>2</v>
      </c>
      <c r="FY141" s="411">
        <f t="shared" ca="1" si="522"/>
        <v>1</v>
      </c>
      <c r="FZ141" s="411">
        <f t="shared" ca="1" si="523"/>
        <v>1</v>
      </c>
      <c r="GA141" s="411">
        <f t="shared" ca="1" si="523"/>
        <v>1</v>
      </c>
      <c r="GB141" s="411">
        <f t="shared" ca="1" si="524"/>
        <v>1</v>
      </c>
      <c r="GC141" s="411">
        <f t="shared" ca="1" si="629"/>
        <v>0.35</v>
      </c>
      <c r="GD141" s="411" t="b">
        <f t="shared" ca="1" si="629"/>
        <v>1</v>
      </c>
      <c r="GE141" s="411" t="b">
        <f t="shared" ca="1" si="629"/>
        <v>0</v>
      </c>
      <c r="GF141" s="411" t="b">
        <f t="shared" ca="1" si="629"/>
        <v>0</v>
      </c>
      <c r="GG141" s="411" t="b">
        <f t="shared" ca="1" si="629"/>
        <v>0</v>
      </c>
      <c r="GH141" s="87">
        <f t="shared" ca="1" si="526"/>
        <v>1</v>
      </c>
      <c r="GI141" s="87">
        <f t="shared" ca="1" si="526"/>
        <v>1</v>
      </c>
      <c r="GJ141" s="87">
        <f t="shared" ca="1" si="526"/>
        <v>1</v>
      </c>
      <c r="GK141" s="87">
        <f t="shared" ca="1" si="526"/>
        <v>1</v>
      </c>
      <c r="GL141" s="87">
        <f t="shared" ca="1" si="526"/>
        <v>1</v>
      </c>
      <c r="GM141" s="87">
        <f t="shared" ca="1" si="526"/>
        <v>1</v>
      </c>
      <c r="GN141" s="87">
        <f t="shared" ca="1" si="526"/>
        <v>1</v>
      </c>
      <c r="GO141" s="87">
        <f t="shared" ca="1" si="526"/>
        <v>1</v>
      </c>
      <c r="GP141" s="535" cm="1">
        <f t="array" aca="1" ref="GP141" ca="1">INDEX(GP$13:GP140,$B141+1,1)</f>
        <v>0</v>
      </c>
      <c r="GQ141" s="535" cm="1">
        <f t="array" aca="1" ref="GQ141" ca="1">INDEX(GQ$13:GQ140,$B141+1,1)</f>
        <v>0</v>
      </c>
      <c r="GR141" s="535" cm="1">
        <f t="array" aca="1" ref="GR141" ca="1">INDEX(GR$13:GR140,$B141+1,1)</f>
        <v>0</v>
      </c>
      <c r="GS141" s="535" cm="1">
        <f t="array" aca="1" ref="GS141" ca="1">INDEX(GS$13:GS140,$B141+1,1)</f>
        <v>0</v>
      </c>
      <c r="GT141" s="411" cm="1">
        <f t="array" aca="1" ref="GT141" ca="1">INDEX(i.dse_type,1,$L141)</f>
        <v>0</v>
      </c>
      <c r="GU141" s="535" t="str" cm="1">
        <f t="array" aca="1" ref="GU141" ca="1">INDEX(GU$13:GU140,$B141+1,1)</f>
        <v>-</v>
      </c>
      <c r="GV141" s="535" t="str" cm="1">
        <f t="array" aca="1" ref="GV141" ca="1">INDEX(GV$13:GV140,$B141+1,1)</f>
        <v>-</v>
      </c>
      <c r="GW141" s="535" t="str" cm="1">
        <f t="array" aca="1" ref="GW141" ca="1">INDEX(GW$13:GW140,$B141+1,1)</f>
        <v>-</v>
      </c>
      <c r="GX141" s="18"/>
      <c r="GY141" s="535" t="str" cm="1">
        <f t="array" aca="1" ref="GY141" ca="1">INDEX(GY$13:GY140,$B141+1,1)</f>
        <v>-</v>
      </c>
      <c r="GZ141" s="535" t="str" cm="1">
        <f t="array" aca="1" ref="GZ141" ca="1">INDEX(GZ$13:GZ140,$B141+1,1)</f>
        <v>-</v>
      </c>
      <c r="HA141" s="535" t="str" cm="1">
        <f t="array" aca="1" ref="HA141" ca="1">INDEX(HA$13:HA140,$B141+1,1)</f>
        <v>-</v>
      </c>
      <c r="HB141" s="411" t="str">
        <f t="shared" si="527"/>
        <v>-</v>
      </c>
      <c r="HC141" s="535" t="str" cm="1">
        <f t="array" aca="1" ref="HC141" ca="1">INDEX(HC$13:HC140,$B141+1,1)</f>
        <v>-</v>
      </c>
      <c r="HD141" s="535" cm="1">
        <f t="array" aca="1" ref="HD141" ca="1">INDEX(HD$13:HD140,$B141+1,1)</f>
        <v>1</v>
      </c>
      <c r="HE141" s="535" cm="1">
        <f t="array" aca="1" ref="HE141" ca="1">INDEX(HE$13:HE140,$B141+1,1)</f>
        <v>1</v>
      </c>
      <c r="HF141" s="535" t="str" cm="1">
        <f t="array" aca="1" ref="HF141" ca="1">INDEX(HF$13:HF140,$B141+1,1)</f>
        <v>-</v>
      </c>
      <c r="HG141" s="535" t="str" cm="1">
        <f t="array" aca="1" ref="HG141" ca="1">INDEX(HG$13:HG140,$B141+1,1)</f>
        <v>-</v>
      </c>
      <c r="HH141" s="535" t="str" cm="1">
        <f t="array" aca="1" ref="HH141" ca="1">INDEX(HH$13:HH140,$B141+1,1)</f>
        <v>-</v>
      </c>
      <c r="HI141" s="535" t="str" cm="1">
        <f t="array" aca="1" ref="HI141" ca="1">INDEX(HI$13:HI140,$B141+1,1)</f>
        <v>-</v>
      </c>
      <c r="HJ141" s="535" t="str" cm="1">
        <f t="array" aca="1" ref="HJ141" ca="1">INDEX(HJ$13:HJ140,$B141+1,1)</f>
        <v>-</v>
      </c>
      <c r="HK141" s="535" t="str" cm="1">
        <f t="array" aca="1" ref="HK141" ca="1">INDEX(HK$13:HK140,$B141+1,1)</f>
        <v>-</v>
      </c>
      <c r="HL141" s="535" t="str" cm="1">
        <f t="array" aca="1" ref="HL141" ca="1">INDEX(HL$13:HL140,$B141+1,1)</f>
        <v>-</v>
      </c>
      <c r="HM141" s="535" t="str" cm="1">
        <f t="array" aca="1" ref="HM141" ca="1">INDEX(HM$13:HM140,$B141+1,1)</f>
        <v>-</v>
      </c>
      <c r="HN141" s="535" t="str" cm="1">
        <f t="array" aca="1" ref="HN141" ca="1">INDEX(HN$13:HN140,$B141+1,1)</f>
        <v>-</v>
      </c>
      <c r="HO141" s="535" t="str" cm="1">
        <f t="array" aca="1" ref="HO141" ca="1">INDEX(HO$13:HO140,$B141+1,1)</f>
        <v>-</v>
      </c>
      <c r="HP141" s="535" t="str" cm="1">
        <f t="array" aca="1" ref="HP141" ca="1">INDEX(HP$13:HP140,$B141+1,1)</f>
        <v>-</v>
      </c>
      <c r="HQ141" s="535" t="str" cm="1">
        <f t="array" aca="1" ref="HQ141" ca="1">INDEX(HQ$13:HQ140,$B141+1,1)</f>
        <v>-</v>
      </c>
      <c r="HR141" s="535" t="str" cm="1">
        <f t="array" aca="1" ref="HR141" ca="1">INDEX(HR$13:HR140,$B141+1,1)</f>
        <v>-</v>
      </c>
      <c r="HS141" s="535" t="str" cm="1">
        <f t="array" aca="1" ref="HS141" ca="1">INDEX(HS$13:HS140,$B141+1,1)</f>
        <v>-</v>
      </c>
      <c r="HT141" s="535" t="str" cm="1">
        <f t="array" aca="1" ref="HT141" ca="1">INDEX(HT$13:HT140,$B141+1,1)</f>
        <v>-</v>
      </c>
      <c r="HU141" s="535" t="str" cm="1">
        <f t="array" aca="1" ref="HU141" ca="1">INDEX(HU$13:HU140,$B141+1,1)</f>
        <v>-</v>
      </c>
      <c r="HV141" s="535" t="str" cm="1">
        <f t="array" aca="1" ref="HV141" ca="1">INDEX(HV$13:HV140,$B141+1,1)</f>
        <v>-</v>
      </c>
      <c r="HW141" s="535" t="str" cm="1">
        <f t="array" aca="1" ref="HW141" ca="1">INDEX(HW$13:HW140,$B141+1,1)</f>
        <v>-</v>
      </c>
      <c r="HX141" s="535" t="str" cm="1">
        <f t="array" aca="1" ref="HX141" ca="1">INDEX(HX$13:HX140,$B141+1,1)</f>
        <v>-</v>
      </c>
      <c r="HY141" s="535" t="str" cm="1">
        <f t="array" aca="1" ref="HY141" ca="1">INDEX(HY$13:HY140,$B141+1,1)</f>
        <v>-</v>
      </c>
      <c r="HZ141" s="535" t="str" cm="1">
        <f t="array" aca="1" ref="HZ141" ca="1">INDEX(HZ$13:HZ140,$B141+1,1)</f>
        <v>-</v>
      </c>
      <c r="IA141" s="411">
        <f t="shared" si="528"/>
        <v>0</v>
      </c>
      <c r="IB141" s="535" t="str" cm="1">
        <f t="array" aca="1" ref="IB141" ca="1">INDEX(IB$13:IB140,$B141+1,1)</f>
        <v>-</v>
      </c>
      <c r="IC141" s="535" cm="1">
        <f t="array" aca="1" ref="IC141" ca="1">INDEX(IC$13:IC140,$B141+1,1)</f>
        <v>1</v>
      </c>
      <c r="ID141" s="535" cm="1">
        <f t="array" aca="1" ref="ID141" ca="1">INDEX(ID$13:ID140,$B141+1,1)</f>
        <v>0</v>
      </c>
      <c r="IE141" s="411">
        <f t="shared" si="529"/>
        <v>0</v>
      </c>
      <c r="IF141" s="535" cm="1">
        <f t="array" aca="1" ref="IF141" ca="1">INDEX(IF$13:IF140,$B141+1,1)</f>
        <v>0</v>
      </c>
      <c r="IG141" s="411">
        <f t="shared" si="630"/>
        <v>0</v>
      </c>
      <c r="IH141" s="411">
        <f t="shared" si="630"/>
        <v>0</v>
      </c>
      <c r="II141" s="411">
        <f t="shared" si="630"/>
        <v>0</v>
      </c>
      <c r="IJ141" s="411">
        <f t="shared" si="630"/>
        <v>0</v>
      </c>
      <c r="IK141" s="411">
        <f t="shared" si="630"/>
        <v>1</v>
      </c>
      <c r="IL141" s="411">
        <f t="shared" si="630"/>
        <v>0</v>
      </c>
      <c r="IM141" s="535" cm="1">
        <f t="array" aca="1" ref="IM141" ca="1">INDEX(IM$13:IM140,$B141+1,1)</f>
        <v>0</v>
      </c>
      <c r="IN141" s="535" cm="1">
        <f t="array" aca="1" ref="IN141" ca="1">INDEX(IN$13:IN140,$B141+1,1)</f>
        <v>0</v>
      </c>
      <c r="IO141" s="535" cm="1">
        <f t="array" aca="1" ref="IO141" ca="1">INDEX(IO$13:IO140,$B141+1,1)</f>
        <v>0</v>
      </c>
      <c r="IP141" s="535" cm="1">
        <f t="array" aca="1" ref="IP141" ca="1">INDEX(IP$13:IP140,$B141+1,1)</f>
        <v>0</v>
      </c>
      <c r="IQ141" s="18"/>
      <c r="IR141" s="535" t="str" cm="1">
        <f t="array" aca="1" ref="IR141" ca="1">INDEX(IR$13:IR140,$B141+1,1)</f>
        <v>-</v>
      </c>
      <c r="IS141" s="535" t="str" cm="1">
        <f t="array" aca="1" ref="IS141" ca="1">INDEX(IS$13:IS140,$B141+1,1)</f>
        <v>-</v>
      </c>
      <c r="IT141" s="535" t="str" cm="1">
        <f t="array" aca="1" ref="IT141" ca="1">INDEX(IT$13:IT140,$B141+1,1)</f>
        <v>-</v>
      </c>
      <c r="IU141" s="535" t="str" cm="1">
        <f t="array" aca="1" ref="IU141" ca="1">INDEX(IU$13:IU140,$B141+1,1)</f>
        <v>-</v>
      </c>
      <c r="IV141" s="535" t="str" cm="1">
        <f t="array" aca="1" ref="IV141" ca="1">INDEX(IV$13:IV140,$B141+1,1)</f>
        <v>-</v>
      </c>
      <c r="IW141" s="535" t="str" cm="1">
        <f t="array" aca="1" ref="IW141" ca="1">INDEX(IW$13:IW140,$B141+1,1)</f>
        <v>-</v>
      </c>
      <c r="IX141" s="535" t="str" cm="1">
        <f t="array" aca="1" ref="IX141" ca="1">INDEX(IX$13:IX140,$B141+1,1)</f>
        <v>-</v>
      </c>
      <c r="IY141" s="535" t="str" cm="1">
        <f t="array" aca="1" ref="IY141" ca="1">INDEX(IY$13:IY140,$B141+1,1)</f>
        <v>-</v>
      </c>
      <c r="IZ141" s="535" t="str" cm="1">
        <f t="array" aca="1" ref="IZ141" ca="1">INDEX(IZ$13:IZ140,$B141+1,1)</f>
        <v>-</v>
      </c>
      <c r="JA141" s="535" t="str" cm="1">
        <f t="array" aca="1" ref="JA141" ca="1">INDEX(JA$13:JA140,$B141+1,1)</f>
        <v>-</v>
      </c>
      <c r="JB141" s="535" t="str" cm="1">
        <f t="array" aca="1" ref="JB141" ca="1">INDEX(JB$13:JB140,$B141+1,1)</f>
        <v>-</v>
      </c>
      <c r="JC141" s="535" t="str" cm="1">
        <f t="array" aca="1" ref="JC141" ca="1">INDEX(JC$13:JC140,$B141+1,1)</f>
        <v>-</v>
      </c>
      <c r="JD141" s="535" t="str" cm="1">
        <f t="array" aca="1" ref="JD141" ca="1">INDEX(JD$13:JD140,$B141+1,1)</f>
        <v>-</v>
      </c>
      <c r="JE141" s="535" t="str" cm="1">
        <f t="array" aca="1" ref="JE141" ca="1">INDEX(JE$13:JE140,$B141+1,1)</f>
        <v>-</v>
      </c>
      <c r="JF141" s="535" t="str" cm="1">
        <f t="array" aca="1" ref="JF141" ca="1">INDEX(JF$13:JF140,$B141+1,1)</f>
        <v>-</v>
      </c>
      <c r="JG141" s="535" t="str" cm="1">
        <f t="array" aca="1" ref="JG141" ca="1">INDEX(JG$13:JG140,$B141+1,1)</f>
        <v>-</v>
      </c>
      <c r="JH141" s="535" cm="1">
        <f t="array" aca="1" ref="JH141" ca="1">INDEX(JH$13:JH140,$B141+1,1)</f>
        <v>0</v>
      </c>
      <c r="JI141" s="535" cm="1">
        <f t="array" aca="1" ref="JI141" ca="1">INDEX(JI$13:JI140,$B141+1,1)</f>
        <v>0</v>
      </c>
      <c r="JJ141" s="545" cm="1">
        <f t="array" aca="1" ref="JJ141" ca="1">IF(AND($N141=JJ$10,$AS141&lt;&gt;0),INDEX(i.LTWFeedLevels,$AS141,12),0)</f>
        <v>0</v>
      </c>
      <c r="JK141" s="630" cm="1">
        <f t="array" aca="1" ref="JK141" ca="1">IF(AND($N141=JK$10,$AT141&lt;&gt;0),INDEX(i.LTWFeedLevels,$AT141,12),0)</f>
        <v>0</v>
      </c>
      <c r="JL141" s="457">
        <f t="shared" ca="1" si="614"/>
        <v>0</v>
      </c>
      <c r="JM141" s="457">
        <f t="shared" ca="1" si="531"/>
        <v>0</v>
      </c>
      <c r="JN141" s="457">
        <f t="shared" ca="1" si="532"/>
        <v>0</v>
      </c>
      <c r="JO141" s="545" cm="1">
        <f t="array" aca="1" ref="JO141" ca="1">IF(AND($N141=JO$10,$AS141&lt;&gt;0),INDEX(i.LTWFeedLevels,$AS141,12),0)</f>
        <v>0</v>
      </c>
      <c r="JP141" s="630" cm="1">
        <f t="array" aca="1" ref="JP141" ca="1">IF(AND($N141=JP$10,$AT141&lt;&gt;0),INDEX(i.LTWFeedLevels,$AT141,12),0)</f>
        <v>0</v>
      </c>
      <c r="JQ141" s="457">
        <f t="shared" ca="1" si="533"/>
        <v>0</v>
      </c>
      <c r="JR141" s="457">
        <f t="shared" ca="1" si="534"/>
        <v>0</v>
      </c>
      <c r="JS141" s="457">
        <f t="shared" ca="1" si="535"/>
        <v>0</v>
      </c>
      <c r="JT141" s="545" cm="1">
        <f t="array" aca="1" ref="JT141" ca="1">IF(AND($N141=JT$10,$AS141&lt;&gt;0),INDEX(i.LTWFeedLevels,$AS141,12),0)</f>
        <v>0</v>
      </c>
      <c r="JU141" s="630" cm="1">
        <f t="array" aca="1" ref="JU141" ca="1">IF(AND($N141=JU$10,$AT141&lt;&gt;0),INDEX(i.LTWFeedLevels,$AT141,12),0)</f>
        <v>0</v>
      </c>
      <c r="JV141" s="457">
        <f t="shared" ca="1" si="536"/>
        <v>0</v>
      </c>
      <c r="JW141" s="457">
        <f t="shared" ca="1" si="537"/>
        <v>0</v>
      </c>
      <c r="JX141" s="457">
        <f t="shared" ca="1" si="538"/>
        <v>0</v>
      </c>
      <c r="JY141" s="189">
        <f t="shared" ca="1" si="631"/>
        <v>0</v>
      </c>
      <c r="JZ141" s="189">
        <f t="shared" ca="1" si="631"/>
        <v>0</v>
      </c>
      <c r="KA141" s="189">
        <f t="shared" ca="1" si="631"/>
        <v>0</v>
      </c>
      <c r="KB141" s="189">
        <f t="shared" ca="1" si="631"/>
        <v>0</v>
      </c>
      <c r="KC141" s="189">
        <f t="shared" ca="1" si="631"/>
        <v>0</v>
      </c>
      <c r="KD141" s="189">
        <f t="shared" ca="1" si="631"/>
        <v>0</v>
      </c>
      <c r="KE141" s="189">
        <f t="shared" ca="1" si="631"/>
        <v>0</v>
      </c>
      <c r="KF141" s="189">
        <f t="shared" ca="1" si="631"/>
        <v>0</v>
      </c>
      <c r="KG141" s="189">
        <f t="shared" ca="1" si="631"/>
        <v>0</v>
      </c>
      <c r="KH141" s="189">
        <f t="shared" ca="1" si="631"/>
        <v>0</v>
      </c>
      <c r="KI141" s="189">
        <f t="shared" ca="1" si="632"/>
        <v>0</v>
      </c>
      <c r="KJ141" s="189">
        <f t="shared" ca="1" si="632"/>
        <v>0</v>
      </c>
      <c r="KK141" s="189">
        <f t="shared" ca="1" si="632"/>
        <v>0</v>
      </c>
      <c r="KL141" s="189">
        <f t="shared" ca="1" si="632"/>
        <v>0</v>
      </c>
      <c r="KM141" s="189">
        <f t="shared" ca="1" si="632"/>
        <v>0</v>
      </c>
      <c r="KN141" s="189">
        <f t="shared" ca="1" si="632"/>
        <v>0</v>
      </c>
      <c r="KO141" s="189">
        <f t="shared" ca="1" si="632"/>
        <v>0</v>
      </c>
      <c r="KP141" s="189">
        <f t="shared" ca="1" si="632"/>
        <v>0</v>
      </c>
      <c r="KQ141" s="189">
        <f t="shared" ca="1" si="632"/>
        <v>0</v>
      </c>
      <c r="KR141" s="189">
        <f t="shared" ca="1" si="632"/>
        <v>0</v>
      </c>
      <c r="KS141" s="189">
        <f t="shared" ca="1" si="633"/>
        <v>0</v>
      </c>
      <c r="KT141" s="189">
        <f t="shared" ca="1" si="633"/>
        <v>0</v>
      </c>
      <c r="KU141" s="189">
        <f t="shared" ca="1" si="633"/>
        <v>0</v>
      </c>
      <c r="KV141" s="189">
        <f t="shared" ca="1" si="633"/>
        <v>0</v>
      </c>
      <c r="KW141" s="189">
        <f t="shared" ca="1" si="633"/>
        <v>0</v>
      </c>
      <c r="KX141" s="189">
        <f t="shared" ca="1" si="633"/>
        <v>0</v>
      </c>
      <c r="KY141" s="189">
        <f t="shared" ca="1" si="633"/>
        <v>0</v>
      </c>
      <c r="KZ141" s="189">
        <f t="shared" ca="1" si="633"/>
        <v>0</v>
      </c>
      <c r="LA141" s="189">
        <f t="shared" ca="1" si="633"/>
        <v>0</v>
      </c>
      <c r="LB141" s="189">
        <f t="shared" ca="1" si="633"/>
        <v>0</v>
      </c>
      <c r="LC141" s="189">
        <f t="shared" ca="1" si="634"/>
        <v>0</v>
      </c>
      <c r="LD141" s="189">
        <f t="shared" ca="1" si="634"/>
        <v>0</v>
      </c>
      <c r="LE141" s="189">
        <f t="shared" ca="1" si="634"/>
        <v>0</v>
      </c>
      <c r="LF141" s="189">
        <f t="shared" ca="1" si="634"/>
        <v>0</v>
      </c>
      <c r="LG141" s="189">
        <f t="shared" ca="1" si="634"/>
        <v>0</v>
      </c>
      <c r="LH141" s="189">
        <f t="shared" ca="1" si="634"/>
        <v>0</v>
      </c>
      <c r="LI141" s="189">
        <f t="shared" ca="1" si="634"/>
        <v>0</v>
      </c>
      <c r="LJ141" s="189">
        <f t="shared" ca="1" si="634"/>
        <v>0</v>
      </c>
      <c r="LK141" s="189">
        <f t="shared" ca="1" si="634"/>
        <v>0</v>
      </c>
      <c r="LL141" s="189">
        <f t="shared" ca="1" si="634"/>
        <v>0</v>
      </c>
      <c r="LM141" s="189">
        <f t="shared" ca="1" si="635"/>
        <v>0</v>
      </c>
      <c r="LN141" s="189">
        <f t="shared" ca="1" si="635"/>
        <v>0</v>
      </c>
      <c r="LO141" s="189">
        <f t="shared" ca="1" si="635"/>
        <v>0</v>
      </c>
      <c r="LP141" s="189">
        <f t="shared" ca="1" si="635"/>
        <v>0</v>
      </c>
      <c r="LQ141" s="189">
        <f t="shared" ca="1" si="635"/>
        <v>0</v>
      </c>
      <c r="LR141" s="189">
        <f t="shared" ca="1" si="635"/>
        <v>0</v>
      </c>
      <c r="LS141" s="189">
        <f t="shared" ca="1" si="635"/>
        <v>0</v>
      </c>
      <c r="LT141" s="189">
        <f t="shared" ca="1" si="635"/>
        <v>0</v>
      </c>
      <c r="LU141" s="189">
        <f t="shared" ca="1" si="635"/>
        <v>0</v>
      </c>
      <c r="LV141" s="189">
        <f t="shared" ca="1" si="635"/>
        <v>0</v>
      </c>
      <c r="LW141" s="189">
        <f t="shared" ca="1" si="636"/>
        <v>0</v>
      </c>
      <c r="LX141" s="189">
        <f t="shared" ca="1" si="636"/>
        <v>0</v>
      </c>
      <c r="LY141" s="189">
        <f t="shared" ca="1" si="636"/>
        <v>0</v>
      </c>
      <c r="LZ141" s="189">
        <f t="shared" ca="1" si="636"/>
        <v>0</v>
      </c>
      <c r="MA141" s="189">
        <f t="shared" ca="1" si="636"/>
        <v>0</v>
      </c>
      <c r="MB141" s="189">
        <f t="shared" ca="1" si="636"/>
        <v>0</v>
      </c>
      <c r="MC141" s="189">
        <f t="shared" ca="1" si="636"/>
        <v>0</v>
      </c>
      <c r="MD141" s="189">
        <f t="shared" ca="1" si="636"/>
        <v>0</v>
      </c>
      <c r="ME141" s="189">
        <f t="shared" ca="1" si="636"/>
        <v>0</v>
      </c>
      <c r="MF141" s="189">
        <f t="shared" ca="1" si="636"/>
        <v>0</v>
      </c>
      <c r="MG141" s="189">
        <f t="shared" ca="1" si="637"/>
        <v>0</v>
      </c>
      <c r="MH141" s="189">
        <f t="shared" ca="1" si="637"/>
        <v>0</v>
      </c>
      <c r="MI141" s="189">
        <f t="shared" ca="1" si="637"/>
        <v>0</v>
      </c>
      <c r="MJ141" s="189">
        <f t="shared" ca="1" si="637"/>
        <v>0</v>
      </c>
      <c r="MK141" s="189">
        <f t="shared" ca="1" si="637"/>
        <v>0</v>
      </c>
      <c r="ML141" s="189">
        <f t="shared" ca="1" si="637"/>
        <v>0</v>
      </c>
      <c r="MM141" s="189">
        <f t="shared" ca="1" si="637"/>
        <v>0</v>
      </c>
      <c r="MN141" s="189">
        <f t="shared" ca="1" si="637"/>
        <v>0</v>
      </c>
      <c r="MO141" s="189">
        <f t="shared" ca="1" si="637"/>
        <v>0</v>
      </c>
      <c r="MP141" s="189">
        <f t="shared" ca="1" si="637"/>
        <v>0</v>
      </c>
      <c r="MQ141" s="189">
        <f t="shared" ca="1" si="637"/>
        <v>0</v>
      </c>
      <c r="MR141" s="189">
        <f t="shared" ca="1" si="637"/>
        <v>0</v>
      </c>
      <c r="MS141" s="557">
        <f t="shared" ca="1" si="638"/>
        <v>0</v>
      </c>
      <c r="MT141" s="557">
        <f t="shared" ca="1" si="638"/>
        <v>0</v>
      </c>
      <c r="MU141" s="557">
        <f t="shared" ca="1" si="638"/>
        <v>0</v>
      </c>
      <c r="MV141" s="557">
        <f t="shared" ca="1" si="638"/>
        <v>0</v>
      </c>
      <c r="MW141" s="557">
        <f t="shared" ca="1" si="638"/>
        <v>0</v>
      </c>
      <c r="MX141" s="557">
        <f t="shared" ca="1" si="638"/>
        <v>0</v>
      </c>
      <c r="MY141" s="557">
        <f t="shared" ca="1" si="638"/>
        <v>0</v>
      </c>
      <c r="MZ141" s="557">
        <f t="shared" ca="1" si="638"/>
        <v>0</v>
      </c>
      <c r="NA141" s="557">
        <f t="shared" ca="1" si="638"/>
        <v>0</v>
      </c>
      <c r="NB141" s="557">
        <f t="shared" ca="1" si="638"/>
        <v>0</v>
      </c>
      <c r="NC141" s="557">
        <f t="shared" ca="1" si="639"/>
        <v>0</v>
      </c>
      <c r="ND141" s="557">
        <f t="shared" ca="1" si="639"/>
        <v>0</v>
      </c>
      <c r="NE141" s="557">
        <f t="shared" ca="1" si="639"/>
        <v>0</v>
      </c>
      <c r="NF141" s="557">
        <f t="shared" ca="1" si="639"/>
        <v>0</v>
      </c>
      <c r="NG141" s="557">
        <f t="shared" ca="1" si="639"/>
        <v>0</v>
      </c>
      <c r="NH141" s="557">
        <f t="shared" ca="1" si="639"/>
        <v>0</v>
      </c>
      <c r="NI141" s="557">
        <f t="shared" ca="1" si="639"/>
        <v>0</v>
      </c>
      <c r="NJ141" s="557">
        <f t="shared" ca="1" si="639"/>
        <v>0</v>
      </c>
      <c r="NK141" s="557">
        <f t="shared" ca="1" si="639"/>
        <v>0</v>
      </c>
      <c r="NL141" s="557">
        <f t="shared" ca="1" si="639"/>
        <v>0</v>
      </c>
      <c r="NM141" s="557">
        <f t="shared" ca="1" si="640"/>
        <v>0</v>
      </c>
      <c r="NN141" s="557">
        <f t="shared" ca="1" si="640"/>
        <v>0</v>
      </c>
      <c r="NO141" s="557">
        <f t="shared" ca="1" si="640"/>
        <v>0</v>
      </c>
      <c r="NP141" s="557">
        <f t="shared" ca="1" si="640"/>
        <v>0</v>
      </c>
      <c r="NQ141" s="557">
        <f t="shared" ca="1" si="640"/>
        <v>0</v>
      </c>
      <c r="NR141" s="557">
        <f t="shared" ca="1" si="640"/>
        <v>0</v>
      </c>
      <c r="NS141" s="557">
        <f t="shared" ca="1" si="640"/>
        <v>0</v>
      </c>
      <c r="NT141" s="557">
        <f t="shared" ca="1" si="640"/>
        <v>0</v>
      </c>
      <c r="NU141" s="557">
        <f t="shared" ca="1" si="640"/>
        <v>0</v>
      </c>
      <c r="NV141" s="557">
        <f t="shared" ca="1" si="640"/>
        <v>0</v>
      </c>
      <c r="NW141" s="557">
        <f t="shared" ca="1" si="641"/>
        <v>0</v>
      </c>
      <c r="NX141" s="557">
        <f t="shared" ca="1" si="641"/>
        <v>0</v>
      </c>
      <c r="NY141" s="557">
        <f t="shared" ca="1" si="641"/>
        <v>0</v>
      </c>
      <c r="NZ141" s="557">
        <f t="shared" ca="1" si="641"/>
        <v>0</v>
      </c>
      <c r="OA141" s="557">
        <f t="shared" ca="1" si="641"/>
        <v>0</v>
      </c>
      <c r="OB141" s="557">
        <f t="shared" ca="1" si="641"/>
        <v>0</v>
      </c>
      <c r="OC141" s="557">
        <f t="shared" ca="1" si="641"/>
        <v>0</v>
      </c>
      <c r="OD141" s="557">
        <f t="shared" ca="1" si="641"/>
        <v>0</v>
      </c>
      <c r="OE141" s="557">
        <f t="shared" ca="1" si="641"/>
        <v>0</v>
      </c>
      <c r="OF141" s="557">
        <f t="shared" ca="1" si="641"/>
        <v>0</v>
      </c>
      <c r="OG141" s="557">
        <f t="shared" ca="1" si="642"/>
        <v>0</v>
      </c>
      <c r="OH141" s="557">
        <f t="shared" ca="1" si="642"/>
        <v>0</v>
      </c>
      <c r="OI141" s="557">
        <f t="shared" ca="1" si="642"/>
        <v>0</v>
      </c>
      <c r="OJ141" s="557">
        <f t="shared" ca="1" si="642"/>
        <v>0</v>
      </c>
      <c r="OK141" s="557">
        <f t="shared" ca="1" si="642"/>
        <v>0</v>
      </c>
      <c r="OL141" s="557">
        <f t="shared" ca="1" si="642"/>
        <v>0</v>
      </c>
      <c r="OM141" s="557">
        <f t="shared" ca="1" si="642"/>
        <v>0</v>
      </c>
      <c r="ON141" s="557">
        <f t="shared" ca="1" si="642"/>
        <v>0</v>
      </c>
      <c r="OO141" s="557">
        <f t="shared" ca="1" si="642"/>
        <v>0</v>
      </c>
      <c r="OP141" s="557">
        <f t="shared" ca="1" si="642"/>
        <v>0</v>
      </c>
      <c r="OQ141" s="557">
        <f t="shared" ca="1" si="643"/>
        <v>0</v>
      </c>
      <c r="OR141" s="557">
        <f t="shared" ca="1" si="643"/>
        <v>0</v>
      </c>
      <c r="OS141" s="557">
        <f t="shared" ca="1" si="643"/>
        <v>0</v>
      </c>
      <c r="OT141" s="557">
        <f t="shared" ca="1" si="643"/>
        <v>0</v>
      </c>
      <c r="OU141" s="557">
        <f t="shared" ca="1" si="643"/>
        <v>0</v>
      </c>
      <c r="OV141" s="557">
        <f t="shared" ca="1" si="643"/>
        <v>0</v>
      </c>
      <c r="OW141" s="557">
        <f t="shared" ca="1" si="643"/>
        <v>0</v>
      </c>
      <c r="OX141" s="557">
        <f t="shared" ca="1" si="643"/>
        <v>0</v>
      </c>
      <c r="OY141" s="557">
        <f t="shared" ca="1" si="643"/>
        <v>0</v>
      </c>
      <c r="OZ141" s="557">
        <f t="shared" ca="1" si="643"/>
        <v>0</v>
      </c>
      <c r="PA141" s="557">
        <f t="shared" ca="1" si="644"/>
        <v>0</v>
      </c>
      <c r="PB141" s="557">
        <f t="shared" ca="1" si="644"/>
        <v>0</v>
      </c>
      <c r="PC141" s="557">
        <f t="shared" ca="1" si="644"/>
        <v>0</v>
      </c>
      <c r="PD141" s="557">
        <f t="shared" ca="1" si="644"/>
        <v>0</v>
      </c>
      <c r="PE141" s="557">
        <f t="shared" ca="1" si="644"/>
        <v>0</v>
      </c>
      <c r="PF141" s="557">
        <f t="shared" ca="1" si="644"/>
        <v>0</v>
      </c>
      <c r="PG141" s="557">
        <f t="shared" ca="1" si="644"/>
        <v>0</v>
      </c>
      <c r="PH141" s="557">
        <f t="shared" ca="1" si="644"/>
        <v>0</v>
      </c>
      <c r="PI141" s="557">
        <f t="shared" ca="1" si="644"/>
        <v>0</v>
      </c>
      <c r="PJ141" s="557">
        <f t="shared" ca="1" si="644"/>
        <v>0</v>
      </c>
      <c r="PK141" s="557">
        <f t="shared" ca="1" si="645"/>
        <v>0</v>
      </c>
      <c r="PL141" s="557">
        <f t="shared" ca="1" si="645"/>
        <v>0</v>
      </c>
      <c r="PM141" s="557">
        <f t="shared" ca="1" si="645"/>
        <v>0</v>
      </c>
      <c r="PN141" s="557">
        <f t="shared" ca="1" si="645"/>
        <v>0</v>
      </c>
      <c r="PO141" s="557">
        <f t="shared" ca="1" si="645"/>
        <v>0</v>
      </c>
      <c r="PP141" s="557">
        <f t="shared" ca="1" si="645"/>
        <v>0</v>
      </c>
      <c r="PQ141" s="557">
        <f t="shared" ca="1" si="645"/>
        <v>0</v>
      </c>
      <c r="PR141" s="557">
        <f t="shared" ca="1" si="645"/>
        <v>0</v>
      </c>
      <c r="PS141" s="557">
        <f t="shared" ca="1" si="645"/>
        <v>0</v>
      </c>
      <c r="PT141" s="557">
        <f t="shared" ca="1" si="645"/>
        <v>0</v>
      </c>
      <c r="PU141" s="557">
        <f t="shared" ca="1" si="646"/>
        <v>0</v>
      </c>
      <c r="PV141" s="557">
        <f t="shared" ca="1" si="646"/>
        <v>0</v>
      </c>
      <c r="PW141" s="557">
        <f t="shared" ca="1" si="646"/>
        <v>0</v>
      </c>
      <c r="PX141" s="557">
        <f t="shared" ca="1" si="646"/>
        <v>0</v>
      </c>
      <c r="PY141" s="557">
        <f t="shared" ca="1" si="646"/>
        <v>0</v>
      </c>
      <c r="PZ141" s="557">
        <f t="shared" ca="1" si="646"/>
        <v>0</v>
      </c>
      <c r="QA141" s="557">
        <f t="shared" ca="1" si="646"/>
        <v>0</v>
      </c>
      <c r="QB141" s="557">
        <f t="shared" ca="1" si="646"/>
        <v>0</v>
      </c>
      <c r="QC141" s="557">
        <f t="shared" ca="1" si="646"/>
        <v>0</v>
      </c>
      <c r="QD141" s="557">
        <f t="shared" ca="1" si="646"/>
        <v>0</v>
      </c>
      <c r="QE141" s="557">
        <f t="shared" ca="1" si="647"/>
        <v>0</v>
      </c>
      <c r="QF141" s="557">
        <f t="shared" ca="1" si="647"/>
        <v>0</v>
      </c>
      <c r="QG141" s="557">
        <f t="shared" ca="1" si="647"/>
        <v>0</v>
      </c>
      <c r="QH141" s="557">
        <f t="shared" ca="1" si="647"/>
        <v>0</v>
      </c>
      <c r="QI141" s="557">
        <f t="shared" ca="1" si="647"/>
        <v>0</v>
      </c>
      <c r="QJ141" s="557">
        <f t="shared" ca="1" si="647"/>
        <v>0</v>
      </c>
      <c r="QK141" s="557">
        <f t="shared" ca="1" si="647"/>
        <v>0</v>
      </c>
      <c r="QL141" s="557">
        <f t="shared" ca="1" si="647"/>
        <v>0</v>
      </c>
      <c r="QM141" s="557">
        <f t="shared" ca="1" si="647"/>
        <v>0</v>
      </c>
      <c r="QN141" s="557">
        <f t="shared" ca="1" si="647"/>
        <v>0</v>
      </c>
      <c r="QO141" s="557">
        <f t="shared" ca="1" si="648"/>
        <v>0</v>
      </c>
      <c r="QP141" s="557">
        <f t="shared" ca="1" si="648"/>
        <v>0</v>
      </c>
      <c r="QQ141" s="557">
        <f t="shared" ca="1" si="648"/>
        <v>0</v>
      </c>
      <c r="QR141" s="557">
        <f t="shared" ca="1" si="648"/>
        <v>0</v>
      </c>
      <c r="QS141" s="557">
        <f t="shared" ca="1" si="648"/>
        <v>0</v>
      </c>
      <c r="QT141" s="557">
        <f t="shared" ca="1" si="648"/>
        <v>0</v>
      </c>
      <c r="QU141" s="557">
        <f t="shared" ca="1" si="648"/>
        <v>0</v>
      </c>
      <c r="QV141" s="557">
        <f t="shared" ca="1" si="648"/>
        <v>0</v>
      </c>
      <c r="QW141" s="557">
        <f t="shared" ca="1" si="648"/>
        <v>0</v>
      </c>
      <c r="QX141" s="557">
        <f t="shared" ca="1" si="648"/>
        <v>0</v>
      </c>
      <c r="QY141" s="557">
        <f t="shared" ca="1" si="649"/>
        <v>0</v>
      </c>
      <c r="QZ141" s="557">
        <f t="shared" ca="1" si="649"/>
        <v>0</v>
      </c>
      <c r="RA141" s="557">
        <f t="shared" ca="1" si="649"/>
        <v>0</v>
      </c>
      <c r="RB141" s="557">
        <f t="shared" ca="1" si="649"/>
        <v>0</v>
      </c>
      <c r="RC141" s="557">
        <f t="shared" ca="1" si="649"/>
        <v>0</v>
      </c>
      <c r="RD141" s="557">
        <f t="shared" ca="1" si="649"/>
        <v>0</v>
      </c>
      <c r="RE141" s="557">
        <f t="shared" ca="1" si="649"/>
        <v>0</v>
      </c>
      <c r="RF141" s="557">
        <f t="shared" ca="1" si="649"/>
        <v>0</v>
      </c>
      <c r="RG141" s="557">
        <f t="shared" ca="1" si="649"/>
        <v>0</v>
      </c>
      <c r="RH141" s="557">
        <f t="shared" ca="1" si="649"/>
        <v>0</v>
      </c>
      <c r="RI141" s="557">
        <f t="shared" ca="1" si="650"/>
        <v>0</v>
      </c>
      <c r="RJ141" s="557">
        <f t="shared" ca="1" si="650"/>
        <v>0</v>
      </c>
      <c r="RK141" s="557">
        <f t="shared" ca="1" si="650"/>
        <v>0</v>
      </c>
      <c r="RL141" s="557">
        <f t="shared" ca="1" si="650"/>
        <v>0</v>
      </c>
      <c r="RM141" s="557">
        <f t="shared" ca="1" si="650"/>
        <v>0</v>
      </c>
      <c r="RN141" s="557">
        <f t="shared" ca="1" si="650"/>
        <v>0</v>
      </c>
      <c r="RO141" s="557">
        <f t="shared" ca="1" si="650"/>
        <v>0</v>
      </c>
      <c r="RP141" s="557">
        <f t="shared" ca="1" si="650"/>
        <v>0</v>
      </c>
      <c r="RQ141" s="557">
        <f t="shared" ca="1" si="650"/>
        <v>0</v>
      </c>
      <c r="RR141" s="557">
        <f t="shared" ca="1" si="650"/>
        <v>0</v>
      </c>
      <c r="RS141" s="557">
        <f t="shared" ca="1" si="651"/>
        <v>0</v>
      </c>
      <c r="RT141" s="557">
        <f t="shared" ca="1" si="651"/>
        <v>0</v>
      </c>
      <c r="RU141" s="557">
        <f t="shared" ca="1" si="651"/>
        <v>0</v>
      </c>
      <c r="RV141" s="557">
        <f t="shared" ca="1" si="651"/>
        <v>0</v>
      </c>
      <c r="RW141" s="557">
        <f t="shared" ca="1" si="651"/>
        <v>0</v>
      </c>
      <c r="RX141" s="557">
        <f t="shared" ca="1" si="651"/>
        <v>0</v>
      </c>
      <c r="RY141" s="557">
        <f t="shared" ca="1" si="651"/>
        <v>0</v>
      </c>
      <c r="RZ141" s="557">
        <f t="shared" ca="1" si="651"/>
        <v>0</v>
      </c>
      <c r="SA141" s="557">
        <f t="shared" ca="1" si="651"/>
        <v>0</v>
      </c>
      <c r="SB141" s="557">
        <f t="shared" ca="1" si="651"/>
        <v>0</v>
      </c>
      <c r="SC141" s="557">
        <f t="shared" ca="1" si="652"/>
        <v>0</v>
      </c>
      <c r="SD141" s="557">
        <f t="shared" ca="1" si="652"/>
        <v>0</v>
      </c>
      <c r="SE141" s="557">
        <f t="shared" ca="1" si="652"/>
        <v>0</v>
      </c>
      <c r="SF141" s="557">
        <f t="shared" ca="1" si="652"/>
        <v>0</v>
      </c>
      <c r="SG141" s="557">
        <f t="shared" ca="1" si="652"/>
        <v>0</v>
      </c>
      <c r="SH141" s="557">
        <f t="shared" ca="1" si="652"/>
        <v>0</v>
      </c>
      <c r="SI141" s="557">
        <f t="shared" ca="1" si="652"/>
        <v>0</v>
      </c>
      <c r="SJ141" s="557">
        <f t="shared" ca="1" si="652"/>
        <v>0</v>
      </c>
      <c r="SK141" s="557">
        <f t="shared" ca="1" si="652"/>
        <v>0</v>
      </c>
      <c r="SL141" s="557">
        <f t="shared" ca="1" si="652"/>
        <v>0</v>
      </c>
      <c r="SM141" s="557">
        <f t="shared" ca="1" si="653"/>
        <v>0</v>
      </c>
      <c r="SN141" s="557">
        <f t="shared" ca="1" si="653"/>
        <v>0</v>
      </c>
      <c r="SO141" s="557">
        <f t="shared" ca="1" si="653"/>
        <v>0</v>
      </c>
      <c r="SP141" s="557">
        <f t="shared" ca="1" si="653"/>
        <v>0</v>
      </c>
      <c r="SQ141" s="557">
        <f t="shared" ca="1" si="653"/>
        <v>0</v>
      </c>
      <c r="SR141" s="557">
        <f t="shared" ca="1" si="653"/>
        <v>0</v>
      </c>
      <c r="SS141" s="557">
        <f t="shared" ca="1" si="653"/>
        <v>0</v>
      </c>
      <c r="ST141" s="557">
        <f t="shared" ca="1" si="653"/>
        <v>0</v>
      </c>
      <c r="SU141" s="557">
        <f t="shared" ca="1" si="653"/>
        <v>0</v>
      </c>
      <c r="SV141" s="557">
        <f t="shared" ca="1" si="653"/>
        <v>0</v>
      </c>
      <c r="SW141" s="557">
        <f t="shared" ca="1" si="654"/>
        <v>0</v>
      </c>
      <c r="SX141" s="557">
        <f t="shared" ca="1" si="654"/>
        <v>0</v>
      </c>
      <c r="SY141" s="557">
        <f t="shared" ca="1" si="654"/>
        <v>0</v>
      </c>
      <c r="SZ141" s="557">
        <f t="shared" ca="1" si="654"/>
        <v>0</v>
      </c>
      <c r="TA141" s="557">
        <f t="shared" ca="1" si="654"/>
        <v>0</v>
      </c>
      <c r="TB141" s="557">
        <f t="shared" ca="1" si="654"/>
        <v>0</v>
      </c>
      <c r="TC141" s="557">
        <f t="shared" ca="1" si="654"/>
        <v>0</v>
      </c>
      <c r="TD141" s="557">
        <f t="shared" ca="1" si="654"/>
        <v>0</v>
      </c>
      <c r="TE141" s="557">
        <f t="shared" ca="1" si="654"/>
        <v>0</v>
      </c>
      <c r="TF141" s="557">
        <f t="shared" ca="1" si="654"/>
        <v>0</v>
      </c>
      <c r="TG141" s="557">
        <f t="shared" ca="1" si="655"/>
        <v>0</v>
      </c>
      <c r="TH141" s="557">
        <f t="shared" ca="1" si="655"/>
        <v>0</v>
      </c>
      <c r="TI141" s="557">
        <f t="shared" ca="1" si="655"/>
        <v>0</v>
      </c>
      <c r="TJ141" s="557">
        <f t="shared" ca="1" si="655"/>
        <v>0</v>
      </c>
      <c r="TK141" s="557">
        <f t="shared" ca="1" si="655"/>
        <v>0</v>
      </c>
      <c r="TL141" s="557">
        <f t="shared" ca="1" si="655"/>
        <v>0</v>
      </c>
      <c r="TM141" s="557">
        <f t="shared" ca="1" si="655"/>
        <v>0</v>
      </c>
      <c r="TN141" s="557">
        <f t="shared" ca="1" si="655"/>
        <v>0</v>
      </c>
      <c r="TO141" s="557">
        <f t="shared" ca="1" si="655"/>
        <v>0</v>
      </c>
      <c r="TP141" s="557">
        <f t="shared" ca="1" si="655"/>
        <v>0</v>
      </c>
      <c r="TQ141" s="557">
        <f t="shared" ca="1" si="656"/>
        <v>0</v>
      </c>
      <c r="TR141" s="557">
        <f t="shared" ca="1" si="656"/>
        <v>0</v>
      </c>
      <c r="TS141" s="557">
        <f t="shared" ca="1" si="656"/>
        <v>0</v>
      </c>
      <c r="TT141" s="557">
        <f t="shared" ca="1" si="656"/>
        <v>0</v>
      </c>
      <c r="TU141" s="557">
        <f t="shared" ca="1" si="656"/>
        <v>0</v>
      </c>
      <c r="TV141" s="557">
        <f t="shared" ca="1" si="656"/>
        <v>0</v>
      </c>
      <c r="TW141" s="557">
        <f t="shared" ca="1" si="656"/>
        <v>0</v>
      </c>
      <c r="TX141" s="557">
        <f t="shared" ca="1" si="656"/>
        <v>0</v>
      </c>
      <c r="TY141" s="557">
        <f t="shared" ca="1" si="656"/>
        <v>0</v>
      </c>
      <c r="TZ141" s="557">
        <f t="shared" ca="1" si="656"/>
        <v>0</v>
      </c>
      <c r="UA141" s="557">
        <f t="shared" ca="1" si="657"/>
        <v>0</v>
      </c>
      <c r="UB141" s="557">
        <f t="shared" ca="1" si="657"/>
        <v>0</v>
      </c>
      <c r="UC141" s="557">
        <f t="shared" ca="1" si="657"/>
        <v>0</v>
      </c>
      <c r="UD141" s="557">
        <f t="shared" ca="1" si="657"/>
        <v>0</v>
      </c>
      <c r="UE141" s="557">
        <f t="shared" ca="1" si="657"/>
        <v>0</v>
      </c>
      <c r="UF141" s="557">
        <f t="shared" ca="1" si="657"/>
        <v>0</v>
      </c>
      <c r="UG141" s="557">
        <f t="shared" ca="1" si="657"/>
        <v>0</v>
      </c>
      <c r="UH141" s="557">
        <f t="shared" ca="1" si="657"/>
        <v>0</v>
      </c>
      <c r="UI141" s="557">
        <f t="shared" ca="1" si="657"/>
        <v>0</v>
      </c>
      <c r="UJ141" s="557">
        <f t="shared" ca="1" si="657"/>
        <v>0</v>
      </c>
      <c r="UK141" s="557">
        <f t="shared" ca="1" si="658"/>
        <v>0</v>
      </c>
      <c r="UL141" s="557">
        <f t="shared" ca="1" si="658"/>
        <v>0</v>
      </c>
      <c r="UM141" s="557">
        <f t="shared" ca="1" si="658"/>
        <v>0</v>
      </c>
      <c r="UN141" s="557">
        <f t="shared" ca="1" si="658"/>
        <v>0</v>
      </c>
      <c r="UO141" s="557">
        <f t="shared" ca="1" si="658"/>
        <v>0</v>
      </c>
      <c r="UP141" s="557">
        <f t="shared" ca="1" si="658"/>
        <v>0</v>
      </c>
      <c r="UQ141" s="557">
        <f t="shared" ca="1" si="658"/>
        <v>0</v>
      </c>
      <c r="UR141" s="557">
        <f t="shared" ca="1" si="658"/>
        <v>0</v>
      </c>
      <c r="US141" s="557">
        <f t="shared" ca="1" si="658"/>
        <v>0</v>
      </c>
      <c r="UT141" s="557">
        <f t="shared" ca="1" si="658"/>
        <v>0</v>
      </c>
      <c r="UU141" s="557">
        <f t="shared" ca="1" si="659"/>
        <v>0</v>
      </c>
      <c r="UV141" s="557">
        <f t="shared" ca="1" si="659"/>
        <v>0</v>
      </c>
      <c r="UW141" s="557">
        <f t="shared" ca="1" si="659"/>
        <v>0</v>
      </c>
      <c r="UX141" s="557">
        <f t="shared" ca="1" si="659"/>
        <v>0</v>
      </c>
      <c r="UY141" s="557">
        <f t="shared" ca="1" si="659"/>
        <v>0</v>
      </c>
      <c r="UZ141" s="557">
        <f t="shared" ca="1" si="659"/>
        <v>0</v>
      </c>
      <c r="VA141" s="557">
        <f t="shared" ca="1" si="659"/>
        <v>0</v>
      </c>
      <c r="VB141" s="557">
        <f t="shared" ca="1" si="659"/>
        <v>0</v>
      </c>
      <c r="VC141" s="557">
        <f t="shared" ca="1" si="659"/>
        <v>0</v>
      </c>
      <c r="VD141" s="557">
        <f t="shared" ca="1" si="659"/>
        <v>0</v>
      </c>
      <c r="VE141" s="557">
        <f t="shared" ca="1" si="660"/>
        <v>0</v>
      </c>
      <c r="VF141" s="557">
        <f t="shared" ca="1" si="660"/>
        <v>0</v>
      </c>
      <c r="VG141" s="557">
        <f t="shared" ca="1" si="660"/>
        <v>0</v>
      </c>
      <c r="VH141" s="557">
        <f t="shared" ca="1" si="660"/>
        <v>0</v>
      </c>
      <c r="VI141" s="557">
        <f t="shared" ca="1" si="660"/>
        <v>0</v>
      </c>
      <c r="VJ141" s="557">
        <f t="shared" ca="1" si="660"/>
        <v>0</v>
      </c>
      <c r="VK141" s="557">
        <f t="shared" ca="1" si="660"/>
        <v>0</v>
      </c>
      <c r="VL141" s="557">
        <f t="shared" ca="1" si="660"/>
        <v>0</v>
      </c>
      <c r="VM141" s="557">
        <f t="shared" ca="1" si="660"/>
        <v>0</v>
      </c>
      <c r="VN141" s="557">
        <f t="shared" ca="1" si="660"/>
        <v>0</v>
      </c>
      <c r="VO141" s="557">
        <f t="shared" ca="1" si="660"/>
        <v>0</v>
      </c>
      <c r="VP141" s="189">
        <f t="shared" ca="1" si="661"/>
        <v>0</v>
      </c>
      <c r="VQ141" s="189">
        <f t="shared" ca="1" si="661"/>
        <v>0</v>
      </c>
      <c r="VR141" s="189">
        <f t="shared" ca="1" si="661"/>
        <v>0</v>
      </c>
      <c r="VS141" s="189">
        <f t="shared" ca="1" si="661"/>
        <v>0</v>
      </c>
      <c r="VT141" s="189">
        <f t="shared" ca="1" si="661"/>
        <v>0</v>
      </c>
      <c r="VU141" s="230">
        <f t="shared" ca="1" si="570"/>
        <v>0</v>
      </c>
      <c r="VV141" s="189">
        <f t="shared" ca="1" si="662"/>
        <v>0</v>
      </c>
      <c r="VW141" s="189">
        <f t="shared" ca="1" si="662"/>
        <v>0</v>
      </c>
      <c r="VX141" s="189">
        <f t="shared" ca="1" si="662"/>
        <v>0</v>
      </c>
      <c r="VY141" s="189">
        <f t="shared" ca="1" si="662"/>
        <v>0</v>
      </c>
      <c r="VZ141" s="189">
        <f t="shared" ca="1" si="662"/>
        <v>0</v>
      </c>
      <c r="WA141" s="230">
        <f t="shared" ca="1" si="572"/>
        <v>0</v>
      </c>
      <c r="WB141" s="231">
        <f t="shared" ca="1" si="573"/>
        <v>0</v>
      </c>
      <c r="WC141" s="231">
        <f t="shared" ca="1" si="573"/>
        <v>0</v>
      </c>
      <c r="WD141" s="231">
        <f t="shared" ca="1" si="573"/>
        <v>0</v>
      </c>
      <c r="WE141" s="231">
        <f t="shared" ca="1" si="573"/>
        <v>0</v>
      </c>
      <c r="WF141" s="544">
        <f t="shared" ca="1" si="574"/>
        <v>0</v>
      </c>
      <c r="WG141" s="231">
        <f t="shared" ca="1" si="575"/>
        <v>0</v>
      </c>
      <c r="WH141" s="231">
        <f t="shared" ca="1" si="575"/>
        <v>0</v>
      </c>
      <c r="WI141" s="231">
        <f t="shared" ca="1" si="575"/>
        <v>0</v>
      </c>
      <c r="WJ141" s="231">
        <f t="shared" ca="1" si="575"/>
        <v>0</v>
      </c>
      <c r="WK141" s="544">
        <f t="shared" ca="1" si="663"/>
        <v>0</v>
      </c>
      <c r="WL141" s="544">
        <f t="shared" ca="1" si="663"/>
        <v>0</v>
      </c>
      <c r="WM141" s="544">
        <f t="shared" ca="1" si="663"/>
        <v>0</v>
      </c>
      <c r="WN141" s="544">
        <f t="shared" ca="1" si="663"/>
        <v>0</v>
      </c>
      <c r="WO141" s="544">
        <f t="shared" ca="1" si="663"/>
        <v>0</v>
      </c>
      <c r="WP141" s="544">
        <f t="shared" ca="1" si="663"/>
        <v>0</v>
      </c>
      <c r="WQ141" s="544">
        <f t="shared" ca="1" si="663"/>
        <v>0</v>
      </c>
      <c r="WR141" s="535" cm="1">
        <f t="array" aca="1" ref="WR141" ca="1">INDEX(WR$13:WR140,$B141+1,1)</f>
        <v>0</v>
      </c>
      <c r="WS141" s="411">
        <f t="shared" ca="1" si="577"/>
        <v>67</v>
      </c>
      <c r="WT141" s="18"/>
      <c r="WU141" s="535" cm="1">
        <f t="array" aca="1" ref="WU141" ca="1">INDEX(WU$13:WU140,$B141+1,1)</f>
        <v>0</v>
      </c>
      <c r="WV141" s="411">
        <f t="shared" si="578"/>
        <v>0</v>
      </c>
      <c r="WW141" s="535" cm="1">
        <f t="array" aca="1" ref="WW141" ca="1">INDEX(WW$13:WW140,$B141+1,1)</f>
        <v>0</v>
      </c>
      <c r="WX141" s="535" t="str" cm="1">
        <f t="array" aca="1" ref="WX141" ca="1">INDEX(WX$13:WX140,$B141+1,1)</f>
        <v>-</v>
      </c>
      <c r="WY141" s="535" t="str" cm="1">
        <f t="array" aca="1" ref="WY141" ca="1">INDEX(WY$13:WY140,$B141+1,1)</f>
        <v>-</v>
      </c>
      <c r="WZ141" s="535" t="str" cm="1">
        <f t="array" aca="1" ref="WZ141" ca="1">INDEX(WZ$13:WZ140,$B141+1,1)</f>
        <v>-</v>
      </c>
      <c r="XA141" s="535" t="str" cm="1">
        <f t="array" aca="1" ref="XA141" ca="1">INDEX(XA$13:XA140,$B141+1,1)</f>
        <v>-</v>
      </c>
      <c r="XB141" s="535" t="str" cm="1">
        <f t="array" aca="1" ref="XB141" ca="1">INDEX(XB$13:XB140,$B141+1,1)</f>
        <v>-</v>
      </c>
      <c r="XC141" s="535" t="str" cm="1">
        <f t="array" aca="1" ref="XC141" ca="1">INDEX(XC$13:XC140,$B141+1,1)</f>
        <v>-</v>
      </c>
      <c r="XD141" s="535" t="str" cm="1">
        <f t="array" aca="1" ref="XD141" ca="1">INDEX(XD$13:XD140,$B141+1,1)</f>
        <v>-</v>
      </c>
      <c r="XE141" s="535" t="str" cm="1">
        <f t="array" aca="1" ref="XE141" ca="1">INDEX(XE$13:XE140,$B141+1,1)</f>
        <v>-</v>
      </c>
      <c r="XF141" s="535" t="str" cm="1">
        <f t="array" aca="1" ref="XF141" ca="1">INDEX(XF$13:XF140,$B141+1,1)</f>
        <v>-</v>
      </c>
      <c r="XG141" s="535" t="str" cm="1">
        <f t="array" aca="1" ref="XG141" ca="1">INDEX(XG$13:XG140,$B141+1,1)</f>
        <v>-</v>
      </c>
      <c r="XH141" s="535" t="str" cm="1">
        <f t="array" aca="1" ref="XH141" ca="1">INDEX(XH$13:XH140,$B141+1,1)</f>
        <v>-</v>
      </c>
      <c r="XI141" s="535" t="str" cm="1">
        <f t="array" aca="1" ref="XI141" ca="1">INDEX(XI$13:XI140,$B141+1,1)</f>
        <v>-</v>
      </c>
      <c r="XJ141" s="535" t="str" cm="1">
        <f t="array" aca="1" ref="XJ141" ca="1">INDEX(XJ$13:XJ140,$B141+1,1)</f>
        <v>-</v>
      </c>
      <c r="XK141" s="535" t="str" cm="1">
        <f t="array" aca="1" ref="XK141" ca="1">INDEX(XK$13:XK140,$B141+1,1)</f>
        <v>-</v>
      </c>
      <c r="XL141" s="535" t="str" cm="1">
        <f t="array" aca="1" ref="XL141" ca="1">INDEX(XL$13:XL140,$B141+1,1)</f>
        <v>-</v>
      </c>
      <c r="XM141" s="535" t="str" cm="1">
        <f t="array" aca="1" ref="XM141" ca="1">INDEX(XM$13:XM140,$B141+1,1)</f>
        <v>-</v>
      </c>
      <c r="XN141" s="18"/>
      <c r="XO141" s="411" t="b">
        <f t="shared" ca="1" si="579"/>
        <v>0</v>
      </c>
      <c r="XP141" s="535" t="str" cm="1">
        <f t="array" aca="1" ref="XP141" ca="1">INDEX(XP$13:XP140,$B141+1,1)</f>
        <v>-</v>
      </c>
      <c r="XQ141" s="535" t="str" cm="1">
        <f t="array" aca="1" ref="XQ141" ca="1">INDEX(XQ$13:XQ140,$B141+1,1)</f>
        <v>-</v>
      </c>
      <c r="XR141" s="535" t="str" cm="1">
        <f t="array" aca="1" ref="XR141" ca="1">INDEX(XR$13:XR140,$B141+1,1)</f>
        <v>-</v>
      </c>
      <c r="XS141" s="535" t="str" cm="1">
        <f t="array" aca="1" ref="XS141" ca="1">INDEX(XS$13:XS140,$B141+1,1)</f>
        <v>-</v>
      </c>
      <c r="XT141" s="535" t="str" cm="1">
        <f t="array" aca="1" ref="XT141" ca="1">INDEX(XT$13:XT140,$B141+1,1)</f>
        <v>-</v>
      </c>
      <c r="XU141" s="535" t="str" cm="1">
        <f t="array" aca="1" ref="XU141" ca="1">INDEX(XU$13:XU140,$B141+1,1)</f>
        <v>-</v>
      </c>
      <c r="XV141" s="411" t="str">
        <f t="shared" ca="1" si="580"/>
        <v>-</v>
      </c>
      <c r="XW141" s="535" t="str" cm="1">
        <f t="array" aca="1" ref="XW141" ca="1">INDEX(XW$13:XW140,$B141+1,1)</f>
        <v>-</v>
      </c>
      <c r="XX141" s="535" t="str" cm="1">
        <f t="array" aca="1" ref="XX141" ca="1">INDEX(XX$13:XX140,$B141+1,1)</f>
        <v>-</v>
      </c>
      <c r="XY141" s="535" t="str" cm="1">
        <f t="array" aca="1" ref="XY141" ca="1">INDEX(XY$13:XY140,$B141+1,1)</f>
        <v>-</v>
      </c>
      <c r="XZ141" s="535" t="str" cm="1">
        <f t="array" aca="1" ref="XZ141" ca="1">INDEX(XZ$13:XZ140,$B141+1,1)</f>
        <v>-</v>
      </c>
      <c r="YA141" s="535" t="str" cm="1">
        <f t="array" aca="1" ref="YA141" ca="1">INDEX(YA$13:YA140,$B141+1,1)</f>
        <v>-</v>
      </c>
      <c r="YB141" s="545" cm="1">
        <f t="array" aca="1" ref="YB141" ca="1">INDEX(i.AgeJ,$AD141,1)</f>
        <v>0</v>
      </c>
      <c r="YC141" s="535" t="str" cm="1">
        <f t="array" aca="1" ref="YC141" ca="1">INDEX(YC$13:YC140,$B141+1,1)</f>
        <v>-</v>
      </c>
      <c r="YD141" s="411" t="str">
        <f t="shared" si="581"/>
        <v>-</v>
      </c>
      <c r="YE141" s="411" t="str">
        <f t="shared" si="581"/>
        <v>-</v>
      </c>
      <c r="YF141" s="535" t="str" cm="1">
        <f t="array" aca="1" ref="YF141" ca="1">INDEX(YF$13:YF140,$B141+1,1)</f>
        <v>-</v>
      </c>
      <c r="YG141" s="535" t="str" cm="1">
        <f t="array" aca="1" ref="YG141" ca="1">INDEX(YG$13:YG140,$B141+1,1)</f>
        <v>-</v>
      </c>
      <c r="YH141" s="535" t="str" cm="1">
        <f t="array" aca="1" ref="YH141" ca="1">INDEX(YH$13:YH140,$B141+1,1)</f>
        <v>-</v>
      </c>
      <c r="YI141" s="535" t="str" cm="1">
        <f t="array" aca="1" ref="YI141" ca="1">INDEX(YI$13:YI140,$B141+1,1)</f>
        <v>-</v>
      </c>
      <c r="YJ141" s="535" t="str" cm="1">
        <f t="array" aca="1" ref="YJ141" ca="1">INDEX(YJ$13:YJ140,$B141+1,1)</f>
        <v>-</v>
      </c>
      <c r="YK141" s="535" t="b" cm="1">
        <f t="array" aca="1" ref="YK141" ca="1">INDEX(YK$13:YK140,$B141+1,1)</f>
        <v>1</v>
      </c>
      <c r="YL141" s="535" t="str" cm="1">
        <f t="array" aca="1" ref="YL141" ca="1">INDEX(YL$13:YL140,$B141+1,1)</f>
        <v>-</v>
      </c>
      <c r="YM141" s="535" cm="1">
        <f t="array" aca="1" ref="YM141" ca="1">INDEX(YM$13:YM140,$B141+1,1)</f>
        <v>0</v>
      </c>
      <c r="YN141" s="535" cm="1">
        <f t="array" aca="1" ref="YN141" ca="1">INDEX(YN$13:YN140,$B141+1,1)</f>
        <v>0</v>
      </c>
      <c r="YO141" s="535" cm="1">
        <f t="array" aca="1" ref="YO141" ca="1">INDEX(YO$13:YO140,$B141+1,1)</f>
        <v>0</v>
      </c>
      <c r="YP141" s="18"/>
      <c r="YQ141" s="411">
        <f t="shared" si="582"/>
        <v>50</v>
      </c>
      <c r="YR141" s="411">
        <f t="shared" si="582"/>
        <v>50</v>
      </c>
      <c r="YS141" s="411">
        <f t="shared" si="582"/>
        <v>50</v>
      </c>
      <c r="YT141" s="411">
        <f t="shared" si="582"/>
        <v>50</v>
      </c>
      <c r="YU141" s="535" cm="1">
        <f t="array" aca="1" ref="YU141" ca="1">INDEX(YU$13:YU140,$B141+1,1)</f>
        <v>1</v>
      </c>
      <c r="YV141" s="535" cm="1">
        <f t="array" aca="1" ref="YV141" ca="1">INDEX(YV$13:YV140,$B141+1,1)</f>
        <v>1</v>
      </c>
      <c r="YW141" s="535" cm="1">
        <f t="array" aca="1" ref="YW141" ca="1">INDEX(YW$13:YW140,$B141+1,1)</f>
        <v>1</v>
      </c>
      <c r="YX141" s="535" cm="1">
        <f t="array" aca="1" ref="YX141" ca="1">INDEX(YX$13:YX140,$B141+1,1)</f>
        <v>1</v>
      </c>
      <c r="YY141" s="535" t="str" cm="1">
        <f t="array" aca="1" ref="YY141" ca="1">INDEX(YY$13:YY140,$B141+1,1)</f>
        <v>-</v>
      </c>
      <c r="YZ141" s="535" t="str" cm="1">
        <f t="array" aca="1" ref="YZ141" ca="1">INDEX(YZ$13:YZ140,$B141+1,1)</f>
        <v>-</v>
      </c>
      <c r="ZA141" s="535" t="str" cm="1">
        <f t="array" aca="1" ref="ZA141" ca="1">INDEX(ZA$13:ZA140,$B141+1,1)</f>
        <v>-</v>
      </c>
      <c r="ZB141" s="535" t="str" cm="1">
        <f t="array" aca="1" ref="ZB141" ca="1">INDEX(ZB$13:ZB140,$B141+1,1)</f>
        <v>-</v>
      </c>
      <c r="ZC141" s="535" t="str" cm="1">
        <f t="array" aca="1" ref="ZC141" ca="1">INDEX(ZC$13:ZC140,$B141+1,1)</f>
        <v>-</v>
      </c>
      <c r="ZD141" s="18"/>
      <c r="ZE141" s="411">
        <f t="shared" ca="1" si="583"/>
        <v>1</v>
      </c>
      <c r="ZF141" s="18"/>
      <c r="ZG141" s="669" t="str">
        <f t="shared" ca="1" si="584"/>
        <v>-</v>
      </c>
      <c r="ZH141" s="535" t="b" cm="1">
        <f t="array" aca="1" ref="ZH141" ca="1">INDEX(ZH$13:ZH140,$B141+1,1)</f>
        <v>1</v>
      </c>
      <c r="ZI141" s="535" t="b" cm="1">
        <f t="array" aca="1" ref="ZI141" ca="1">INDEX(ZI$13:ZI140,$B141+1,1)</f>
        <v>1</v>
      </c>
      <c r="ZJ141" s="411" t="b">
        <f t="shared" ca="1" si="615"/>
        <v>1</v>
      </c>
      <c r="ZK141" s="535" t="b" cm="1">
        <f t="array" aca="1" ref="ZK141" ca="1">INDEX(ZK$13:ZK140,$B141+1,1)</f>
        <v>0</v>
      </c>
      <c r="ZL141" s="535" cm="1">
        <f t="array" aca="1" ref="ZL141" ca="1">INDEX(ZL$13:ZL140,$B141+1,1)</f>
        <v>0</v>
      </c>
      <c r="ZM141" s="547" cm="1">
        <f t="array" aca="1" ref="ZM141" ca="1">IF(ZH141&lt;&gt;TRUE,"-",VALUE(IFERROR(VALUE($K141),0) &amp; _xlfn.SWITCH($CD141,"-",4,$CD141) &amp; $L141 &amp; $T141 &amp; "00" &amp; $N141 &amp; $AK141 &amp; $R141 &amp; _xlfn.SWITCH($AM141,3,1,$AM141) &amp; _xlfn.SWITCH($M141,4,0,$M141) &amp; $AD141 &amp; IF(MOD($H141-2,ZM$6)&gt;=ZM$7,"",TEXT(INT(MOD($H141-2,ZM$6)/2)+1,"00"))))</f>
        <v>14220032120608</v>
      </c>
      <c r="ZN141" s="662" cm="1">
        <f t="array" aca="1" ref="ZN141" ca="1">IF(ZI141&lt;&gt;TRUE,"-",VALUE(IFERROR(VALUE($K141),0) &amp; _xlfn.SWITCH($CD141,"-",4,$CD141) &amp; $L141 &amp; $T141 &amp; "00" &amp; $N141 &amp; $AK141 &amp; $R141 &amp; _xlfn.SWITCH($AM141,3,1,$AM141) &amp; _xlfn.SWITCH($M141,4,0,$M141) &amp; $AD141 &amp; IF(MOD($H141-1,ZN$6)&gt;=ZN$7,"",TEXT(INT(MOD($H141-1,ZN$6)/2)+1,"00"))))</f>
        <v>14220032120609</v>
      </c>
      <c r="ZO141" s="543">
        <f t="shared" ca="1" si="585"/>
        <v>652</v>
      </c>
      <c r="ZP141" s="543">
        <f t="shared" ca="1" si="585"/>
        <v>686</v>
      </c>
      <c r="ZQ141" s="543">
        <f t="shared" ca="1" si="585"/>
        <v>721</v>
      </c>
      <c r="ZR141" s="459">
        <f t="shared" ca="1" si="586"/>
        <v>469</v>
      </c>
      <c r="ZS141" s="459">
        <f t="shared" ca="1" si="586"/>
        <v>504</v>
      </c>
      <c r="ZT141" s="459">
        <f t="shared" ca="1" si="586"/>
        <v>539</v>
      </c>
      <c r="ZU141" s="459">
        <f t="shared" ca="1" si="587"/>
        <v>385</v>
      </c>
      <c r="ZV141" s="459">
        <f t="shared" ca="1" si="587"/>
        <v>420</v>
      </c>
      <c r="ZW141" s="459">
        <f t="shared" ca="1" si="587"/>
        <v>455</v>
      </c>
      <c r="ZX141" s="535" t="str" cm="1">
        <f t="array" aca="1" ref="ZX141" ca="1">INDEX(ZX$13:ZX140,$B141+1,1)</f>
        <v>-</v>
      </c>
      <c r="ZY141" s="22" t="b">
        <v>0</v>
      </c>
      <c r="ZZ141" s="22" t="b">
        <v>0</v>
      </c>
      <c r="AAA141" s="22" t="b">
        <v>0</v>
      </c>
      <c r="AAB141" s="22" t="b">
        <v>1</v>
      </c>
      <c r="AAC141" s="22" t="b">
        <v>0</v>
      </c>
      <c r="AAD141" s="535" t="str" cm="1">
        <f t="array" aca="1" ref="AAD141" ca="1">INDEX(AAD$13:AAD140,$B141+1,1)</f>
        <v>-</v>
      </c>
      <c r="AAE141" s="535" t="str" cm="1">
        <f t="array" aca="1" ref="AAE141" ca="1">INDEX(AAE$13:AAE140,$B141+1,1)</f>
        <v>-</v>
      </c>
      <c r="AAF141" s="535" t="str" cm="1">
        <f t="array" aca="1" ref="AAF141" ca="1">INDEX(AAF$13:AAF140,$B141+1,1)</f>
        <v>-</v>
      </c>
      <c r="AAG141" s="535" t="str" cm="1">
        <f t="array" aca="1" ref="AAG141" ca="1">INDEX(AAG$13:AAG140,$B141+1,1)</f>
        <v>-</v>
      </c>
      <c r="AAH141" s="535" t="str" cm="1">
        <f t="array" aca="1" ref="AAH141" ca="1">INDEX(AAH$13:AAH140,$B141+1,1)</f>
        <v>-</v>
      </c>
      <c r="AAI141" s="535" t="str" cm="1">
        <f t="array" aca="1" ref="AAI141" ca="1">INDEX(AAI$13:AAI140,$B141+1,1)</f>
        <v>-</v>
      </c>
      <c r="AAJ141" s="22">
        <v>3</v>
      </c>
      <c r="AAK141" s="22">
        <v>3</v>
      </c>
      <c r="AAL141" s="22" cm="1">
        <f t="array" aca="1" ref="AAL141" ca="1">INDEX(AAL$13:AAL140,$B141+1,1)</f>
        <v>0</v>
      </c>
      <c r="AAM141" s="22">
        <v>0.5</v>
      </c>
      <c r="AAN141" s="22">
        <v>-0.5</v>
      </c>
      <c r="AAO141" s="535" t="str" cm="1">
        <f t="array" aca="1" ref="AAO141" ca="1">INDEX(AAO$13:AAO140,$B141+1,1)</f>
        <v>-</v>
      </c>
      <c r="AAP141" s="535" t="str" cm="1">
        <f t="array" aca="1" ref="AAP141" ca="1">INDEX(AAP$13:AAP140,$B141+1,1)</f>
        <v>-</v>
      </c>
      <c r="AAQ141" s="535" t="str" cm="1">
        <f t="array" aca="1" ref="AAQ141" ca="1">INDEX(AAQ$13:AAQ140,$B141+1,1)</f>
        <v>-</v>
      </c>
      <c r="AAR141" s="520">
        <f ca="1">AAL141</f>
        <v>0</v>
      </c>
      <c r="AAS141" s="520">
        <f t="shared" ref="AAS141" si="680">AAM141</f>
        <v>0.5</v>
      </c>
      <c r="AAT141" s="520">
        <f t="shared" ref="AAT141" si="681">AAN141</f>
        <v>-0.5</v>
      </c>
      <c r="AAU141" s="535" t="str" cm="1">
        <f t="array" aca="1" ref="AAU141" ca="1">INDEX(AAU$13:AAU140,$B141+1,1)</f>
        <v>-</v>
      </c>
      <c r="AAV141" s="535" cm="1">
        <f t="array" aca="1" ref="AAV141" ca="1">INDEX(AAV$13:AAV140,$B141+1,1)</f>
        <v>1</v>
      </c>
      <c r="AAW141" s="535" cm="1">
        <f t="array" aca="1" ref="AAW141" ca="1">INDEX(AAW$13:AAW140,$B141+1,1)</f>
        <v>1</v>
      </c>
      <c r="AAX141" s="666" t="str">
        <f ca="1">IF(OR($AAJ141=1,MOD($H141,21)&gt;AAX$6),"-",FALSE)</f>
        <v>-</v>
      </c>
      <c r="AAY141" s="666" t="str">
        <f ca="1">IF(OR($AAJ141=1,MOD($H141,21)&gt;AAY$6),"-",FALSE)</f>
        <v>-</v>
      </c>
      <c r="AAZ141" s="666" t="str">
        <f ca="1">IF(OR($AAJ141=1,MOD($H141,21)&gt;AAZ$6),"-",FALSE)</f>
        <v>-</v>
      </c>
      <c r="ABA141" s="666" t="str">
        <f ca="1">IF(OR($AAJ141=1,MOD($H141,21)&gt;ABA$6),"-",FALSE)</f>
        <v>-</v>
      </c>
      <c r="ABB141" s="667" t="str">
        <f t="shared" ca="1" si="588"/>
        <v>-</v>
      </c>
      <c r="ABC141" s="668" t="str">
        <f t="shared" ca="1" si="589"/>
        <v>-</v>
      </c>
      <c r="ABD141" s="669" t="str">
        <f t="shared" ca="1" si="590"/>
        <v>-</v>
      </c>
      <c r="ABE141" s="716" t="str">
        <f t="shared" ca="1" si="591"/>
        <v>-</v>
      </c>
      <c r="ABF141" s="191" t="b">
        <f t="shared" si="619"/>
        <v>0</v>
      </c>
      <c r="ABG141" s="715" t="str">
        <f t="shared" ca="1" si="592"/>
        <v>-</v>
      </c>
      <c r="ABH141" s="717" t="str">
        <f ca="1">IF(OR($AAJ141=1,MOD($H141,21)&gt;ABH$6),"-",0)</f>
        <v>-</v>
      </c>
      <c r="ABI141" s="717" t="str">
        <f ca="1">IF(OR($AAJ141=1,MOD($H141,21)&gt;ABI$6),"-",0)</f>
        <v>-</v>
      </c>
      <c r="ABJ141" s="670" t="str">
        <f t="shared" ca="1" si="593"/>
        <v>-</v>
      </c>
      <c r="ABK141" s="18"/>
      <c r="ABL141" s="545" t="str">
        <f t="shared" ca="1" si="664"/>
        <v>-</v>
      </c>
      <c r="ABM141" s="545" t="str">
        <f t="shared" ca="1" si="664"/>
        <v>-</v>
      </c>
      <c r="ABN141" s="545" t="str">
        <f t="shared" ca="1" si="664"/>
        <v>-</v>
      </c>
      <c r="ABO141" s="545" t="str">
        <f t="shared" ca="1" si="664"/>
        <v>-</v>
      </c>
      <c r="ABP141" s="545" t="str">
        <f t="shared" ca="1" si="664"/>
        <v>-</v>
      </c>
      <c r="ABQ141" s="545" t="str">
        <f t="shared" ca="1" si="664"/>
        <v>-</v>
      </c>
      <c r="ABR141" s="545" t="str">
        <f t="shared" ca="1" si="664"/>
        <v>-</v>
      </c>
      <c r="ABS141" s="545" t="str">
        <f t="shared" ca="1" si="664"/>
        <v>-</v>
      </c>
      <c r="ABT141" s="545" t="str">
        <f t="shared" ca="1" si="664"/>
        <v>-</v>
      </c>
      <c r="ABU141" s="545" t="str">
        <f t="shared" ca="1" si="664"/>
        <v>-</v>
      </c>
      <c r="ABV141" s="545" t="str">
        <f t="shared" ca="1" si="665"/>
        <v>-</v>
      </c>
      <c r="ABW141" s="545" t="str">
        <f t="shared" ca="1" si="665"/>
        <v>-</v>
      </c>
      <c r="ABX141" s="545" t="str">
        <f t="shared" ca="1" si="665"/>
        <v>-</v>
      </c>
      <c r="ABY141" s="545" t="str">
        <f t="shared" ca="1" si="665"/>
        <v>-</v>
      </c>
      <c r="ABZ141" s="545" t="str">
        <f t="shared" ca="1" si="665"/>
        <v>-</v>
      </c>
      <c r="ACA141" s="545" t="str">
        <f t="shared" ca="1" si="665"/>
        <v>-</v>
      </c>
      <c r="ACB141" s="545" t="str">
        <f t="shared" ca="1" si="665"/>
        <v>-</v>
      </c>
      <c r="ACC141" s="545" t="b">
        <f t="shared" ca="1" si="665"/>
        <v>1</v>
      </c>
      <c r="ACD141" s="545" t="str">
        <f t="shared" ca="1" si="665"/>
        <v>-</v>
      </c>
      <c r="ACE141" s="545" t="str">
        <f t="shared" ca="1" si="665"/>
        <v>-</v>
      </c>
      <c r="ACF141" s="545" t="str">
        <f t="shared" ca="1" si="666"/>
        <v>-</v>
      </c>
      <c r="ACG141" s="545" t="str">
        <f t="shared" ca="1" si="666"/>
        <v>-</v>
      </c>
      <c r="ACH141" s="545" t="str">
        <f t="shared" ca="1" si="666"/>
        <v>-</v>
      </c>
      <c r="ACI141" s="545" t="str">
        <f t="shared" ca="1" si="666"/>
        <v>-</v>
      </c>
      <c r="ACJ141" s="545" t="str">
        <f t="shared" ca="1" si="666"/>
        <v>-</v>
      </c>
      <c r="ACK141" s="545" t="str">
        <f t="shared" ca="1" si="666"/>
        <v>-</v>
      </c>
      <c r="ACL141" s="545" t="str">
        <f t="shared" ca="1" si="666"/>
        <v>-</v>
      </c>
      <c r="ACM141" s="545" t="str">
        <f t="shared" ca="1" si="666"/>
        <v>-</v>
      </c>
      <c r="ACN141" s="545" t="str">
        <f t="shared" ca="1" si="666"/>
        <v>-</v>
      </c>
      <c r="ACO141" s="545" t="str">
        <f t="shared" ca="1" si="666"/>
        <v>-</v>
      </c>
      <c r="ACP141" s="545" t="str">
        <f t="shared" ca="1" si="667"/>
        <v>-</v>
      </c>
      <c r="ACQ141" s="545" t="str">
        <f t="shared" ca="1" si="667"/>
        <v>-</v>
      </c>
      <c r="ACR141" s="545" t="str">
        <f t="shared" ca="1" si="667"/>
        <v>-</v>
      </c>
      <c r="ACS141" s="545" t="str">
        <f t="shared" ca="1" si="667"/>
        <v>-</v>
      </c>
      <c r="ACT141" s="545" t="str">
        <f t="shared" ca="1" si="667"/>
        <v>-</v>
      </c>
      <c r="ACU141" s="545" t="b">
        <f t="shared" ca="1" si="667"/>
        <v>1</v>
      </c>
      <c r="ACV141" s="545" t="str">
        <f t="shared" ca="1" si="667"/>
        <v>-</v>
      </c>
      <c r="ACW141" s="545" t="str">
        <f t="shared" ca="1" si="667"/>
        <v>-</v>
      </c>
      <c r="ACX141" s="545" t="str">
        <f t="shared" ca="1" si="667"/>
        <v>-</v>
      </c>
      <c r="ACY141" s="545" t="str">
        <f t="shared" ca="1" si="667"/>
        <v>-</v>
      </c>
      <c r="ACZ141" s="545" t="str">
        <f t="shared" ca="1" si="668"/>
        <v>-</v>
      </c>
      <c r="ADA141" s="545" t="str">
        <f t="shared" ca="1" si="668"/>
        <v>-</v>
      </c>
      <c r="ADB141" s="545" t="str">
        <f t="shared" ca="1" si="668"/>
        <v>-</v>
      </c>
      <c r="ADC141" s="545" t="str">
        <f t="shared" ca="1" si="668"/>
        <v>-</v>
      </c>
      <c r="ADD141" s="545" t="str">
        <f t="shared" ca="1" si="668"/>
        <v>-</v>
      </c>
      <c r="ADE141" s="545" t="str">
        <f t="shared" ca="1" si="668"/>
        <v>-</v>
      </c>
      <c r="ADF141" s="545" t="str">
        <f t="shared" ca="1" si="668"/>
        <v>-</v>
      </c>
      <c r="ADG141" s="545" t="str">
        <f t="shared" ca="1" si="668"/>
        <v>-</v>
      </c>
      <c r="ADH141" s="545" t="str">
        <f t="shared" ca="1" si="668"/>
        <v>-</v>
      </c>
      <c r="ADI141" s="545" t="str">
        <f t="shared" ca="1" si="668"/>
        <v>-</v>
      </c>
      <c r="ADJ141" s="545" t="str">
        <f t="shared" ca="1" si="669"/>
        <v>-</v>
      </c>
      <c r="ADK141" s="545" t="str">
        <f t="shared" ca="1" si="669"/>
        <v>-</v>
      </c>
      <c r="ADL141" s="545" t="str">
        <f t="shared" ca="1" si="669"/>
        <v>-</v>
      </c>
      <c r="ADM141" s="545" t="b">
        <f t="shared" ca="1" si="669"/>
        <v>1</v>
      </c>
      <c r="ADN141" s="545" t="str">
        <f t="shared" ca="1" si="669"/>
        <v>-</v>
      </c>
      <c r="ADO141" s="545" t="str">
        <f t="shared" ca="1" si="669"/>
        <v>-</v>
      </c>
      <c r="ADP141" s="545" t="str">
        <f t="shared" ca="1" si="669"/>
        <v>-</v>
      </c>
      <c r="ADQ141" s="545" t="str">
        <f t="shared" ca="1" si="669"/>
        <v>-</v>
      </c>
      <c r="ADR141" s="545" t="str">
        <f t="shared" ca="1" si="669"/>
        <v>-</v>
      </c>
      <c r="ADS141" s="545" t="str">
        <f t="shared" ca="1" si="669"/>
        <v>-</v>
      </c>
      <c r="ADT141" s="545" t="str">
        <f t="shared" ca="1" si="670"/>
        <v>-</v>
      </c>
      <c r="ADU141" s="545" t="str">
        <f t="shared" ca="1" si="670"/>
        <v>-</v>
      </c>
      <c r="ADV141" s="545" t="str">
        <f t="shared" ca="1" si="670"/>
        <v>-</v>
      </c>
      <c r="ADW141" s="545" t="str">
        <f t="shared" ca="1" si="670"/>
        <v>-</v>
      </c>
      <c r="ADX141" s="545" t="str">
        <f t="shared" ca="1" si="670"/>
        <v>-</v>
      </c>
      <c r="ADY141" s="545" t="str">
        <f t="shared" ca="1" si="670"/>
        <v>-</v>
      </c>
      <c r="ADZ141" s="545" t="str">
        <f t="shared" ca="1" si="670"/>
        <v>-</v>
      </c>
      <c r="AEA141" s="545" t="str">
        <f t="shared" ca="1" si="670"/>
        <v>-</v>
      </c>
      <c r="AEB141" s="545" t="str">
        <f t="shared" ca="1" si="670"/>
        <v>-</v>
      </c>
      <c r="AEC141" s="545" t="str">
        <f t="shared" ca="1" si="670"/>
        <v>-</v>
      </c>
      <c r="AED141" s="545" t="str">
        <f t="shared" ca="1" si="671"/>
        <v>-</v>
      </c>
      <c r="AEE141" s="545" t="b">
        <f t="shared" ca="1" si="671"/>
        <v>1</v>
      </c>
      <c r="AEF141" s="545" t="str">
        <f t="shared" ca="1" si="671"/>
        <v>-</v>
      </c>
      <c r="AEG141" s="545" t="str">
        <f t="shared" ca="1" si="671"/>
        <v>-</v>
      </c>
      <c r="AEH141" s="545" t="str">
        <f t="shared" ca="1" si="671"/>
        <v>-</v>
      </c>
      <c r="AEI141" s="545" t="str">
        <f t="shared" ca="1" si="671"/>
        <v>-</v>
      </c>
      <c r="AEJ141" s="545" t="str">
        <f t="shared" ca="1" si="671"/>
        <v>-</v>
      </c>
      <c r="AEK141" s="545" t="str">
        <f t="shared" ca="1" si="671"/>
        <v>-</v>
      </c>
      <c r="AEL141" s="545" t="str">
        <f t="shared" ca="1" si="671"/>
        <v>-</v>
      </c>
      <c r="AEM141" s="545" t="str">
        <f t="shared" ca="1" si="671"/>
        <v>-</v>
      </c>
      <c r="AEN141" s="545" t="str">
        <f t="shared" ca="1" si="672"/>
        <v>-</v>
      </c>
      <c r="AEO141" s="545" t="str">
        <f t="shared" ca="1" si="672"/>
        <v>-</v>
      </c>
      <c r="AEP141" s="545" t="str">
        <f t="shared" ca="1" si="672"/>
        <v>-</v>
      </c>
      <c r="AEQ141" s="545" t="str">
        <f t="shared" ca="1" si="672"/>
        <v>-</v>
      </c>
      <c r="AER141" s="545" t="str">
        <f t="shared" ca="1" si="672"/>
        <v>-</v>
      </c>
      <c r="AES141" s="545" t="str">
        <f t="shared" ca="1" si="672"/>
        <v>-</v>
      </c>
      <c r="AET141" s="545" t="str">
        <f t="shared" ca="1" si="672"/>
        <v>-</v>
      </c>
      <c r="AEU141" s="545" t="str">
        <f t="shared" ca="1" si="672"/>
        <v>-</v>
      </c>
      <c r="AEV141" s="545" t="str">
        <f t="shared" ca="1" si="672"/>
        <v>-</v>
      </c>
      <c r="AEW141" s="545" t="b">
        <f t="shared" ca="1" si="672"/>
        <v>1</v>
      </c>
      <c r="AEX141" s="535" cm="1">
        <f t="array" aca="1" ref="AEX141" ca="1">INDEX(AEX$13:AEX140,$B141+1,1)</f>
        <v>0</v>
      </c>
      <c r="AEY141" s="483">
        <v>0</v>
      </c>
    </row>
    <row r="142" spans="1:831" outlineLevel="2">
      <c r="A142" s="18">
        <f t="shared" si="221"/>
        <v>129</v>
      </c>
      <c r="B142" s="657">
        <f t="shared" ca="1" si="620"/>
        <v>127</v>
      </c>
      <c r="C142" s="458">
        <f t="shared" ca="1" si="488"/>
        <v>2200</v>
      </c>
      <c r="D142" s="119" t="str">
        <f t="shared" ca="1" si="489"/>
        <v>GSW</v>
      </c>
      <c r="E142" t="b">
        <v>1</v>
      </c>
      <c r="F142" t="b">
        <v>0</v>
      </c>
      <c r="G142" t="b">
        <f t="shared" si="490"/>
        <v>1</v>
      </c>
      <c r="H142" s="191">
        <f t="shared" ca="1" si="618"/>
        <v>18</v>
      </c>
      <c r="I142" s="535" cm="1">
        <f t="array" aca="1" ref="I142" ca="1">INDEX(I$13:I141,$B142+1,1)</f>
        <v>1</v>
      </c>
      <c r="J142" s="535" cm="1">
        <f t="array" aca="1" ref="J142" ca="1">INDEX(J$13:J141,$B142+1,1)</f>
        <v>0</v>
      </c>
      <c r="K142" s="535" cm="1">
        <f t="array" aca="1" ref="K142" ca="1">INDEX(K$13:K141,$B142+1,1)</f>
        <v>1</v>
      </c>
      <c r="L142" s="535" cm="1">
        <f t="array" aca="1" ref="L142" ca="1">INDEX(L$13:L141,$B142+1,1)</f>
        <v>2</v>
      </c>
      <c r="M142" s="535" cm="1">
        <f t="array" aca="1" ref="M142" ca="1">INDEX(M$13:M141,$B142+1,1)</f>
        <v>0</v>
      </c>
      <c r="N142" s="535" cm="1">
        <f t="array" aca="1" ref="N142" ca="1">INDEX(N$13:N141,$B142+1,1)</f>
        <v>3</v>
      </c>
      <c r="O142" s="535" cm="1">
        <f t="array" aca="1" ref="O142" ca="1">INDEX(O$13:O141,$B142+1,1)</f>
        <v>2</v>
      </c>
      <c r="P142" s="535" cm="1">
        <f t="array" aca="1" ref="P142" ca="1">INDEX(P$13:P141,$B142+1,1)</f>
        <v>0</v>
      </c>
      <c r="Q142" s="535" cm="1">
        <f t="array" aca="1" ref="Q142" ca="1">INDEX(Q$13:Q141,$B142+1,1)</f>
        <v>1</v>
      </c>
      <c r="R142" s="535" cm="1">
        <f t="array" aca="1" ref="R142" ca="1">INDEX(R$13:R141,$B142+1,1)</f>
        <v>1</v>
      </c>
      <c r="S142" s="535" cm="1">
        <f t="array" aca="1" ref="S142" ca="1">INDEX(S$13:S141,$B142+1,1)</f>
        <v>1</v>
      </c>
      <c r="T142" s="411">
        <f t="shared" ca="1" si="603"/>
        <v>2</v>
      </c>
      <c r="U142" s="411">
        <f t="shared" ca="1" si="603"/>
        <v>2</v>
      </c>
      <c r="V142" s="411">
        <f t="shared" ca="1" si="604"/>
        <v>2</v>
      </c>
      <c r="W142" s="777" t="b">
        <f t="shared" ca="1" si="605"/>
        <v>1</v>
      </c>
      <c r="X142" s="777" t="b">
        <f t="shared" ca="1" si="605"/>
        <v>1</v>
      </c>
      <c r="Y142" s="777" t="b">
        <f t="shared" ca="1" si="605"/>
        <v>1</v>
      </c>
      <c r="Z142" s="796" t="b" cm="1">
        <f t="array" aca="1" ref="Z142" ca="1">INDEX(Z$13:Z141,$B142+1,1)</f>
        <v>0</v>
      </c>
      <c r="AA142" s="411">
        <f t="shared" ca="1" si="606"/>
        <v>6</v>
      </c>
      <c r="AB142" s="411">
        <f t="shared" ca="1" si="607"/>
        <v>6</v>
      </c>
      <c r="AC142" s="535" cm="1">
        <f t="array" aca="1" ref="AC142" ca="1">INDEX(AC$13:AC141,$B142+1,1)</f>
        <v>6</v>
      </c>
      <c r="AD142" s="535" cm="1">
        <f t="array" aca="1" ref="AD142" ca="1">INDEX(AD$13:AD141,$B142+1,1)</f>
        <v>6</v>
      </c>
      <c r="AE142" s="535" cm="1">
        <f t="array" aca="1" ref="AE142" ca="1">INDEX(AE$13:AE141,$B142+1,1)</f>
        <v>0</v>
      </c>
      <c r="AF142" s="535" cm="1">
        <f t="array" aca="1" ref="AF142" ca="1">INDEX(AF$13:AF141,$B142+1,1)</f>
        <v>0</v>
      </c>
      <c r="AG142" s="535" cm="1">
        <f t="array" aca="1" ref="AG142" ca="1">INDEX(AG$13:AG141,$B142+1,1)</f>
        <v>0</v>
      </c>
      <c r="AH142" s="535" cm="1">
        <f t="array" aca="1" ref="AH142" ca="1">INDEX(AH$13:AH141,$B142+1,1)</f>
        <v>0</v>
      </c>
      <c r="AI142" s="87">
        <f t="shared" ca="1" si="608"/>
        <v>2</v>
      </c>
      <c r="AJ142" s="87">
        <f ca="1">INDEX(CHOOSE($N142,DataAutumn!i.AdultDrys,DataWinter!i.AdultDrys,DataSpring!i.AdultDrys),1,$T142)</f>
        <v>1</v>
      </c>
      <c r="AK142" s="535" cm="1">
        <f t="array" aca="1" ref="AK142" ca="1">INDEX(AK$13:AK141,$B142+1,1)</f>
        <v>2</v>
      </c>
      <c r="AL142" s="535" cm="1">
        <f t="array" aca="1" ref="AL142" ca="1">INDEX(AL$13:AL141,$B142+1,1)</f>
        <v>0</v>
      </c>
      <c r="AM142" s="535" cm="1">
        <f t="array" aca="1" ref="AM142" ca="1">INDEX(AM$13:AM141,$B142+1,1)</f>
        <v>2</v>
      </c>
      <c r="AN142" s="111"/>
      <c r="AO142" s="111"/>
      <c r="AP142" s="111"/>
      <c r="AQ142" s="111"/>
      <c r="AR142" s="111"/>
      <c r="AS142" s="111"/>
      <c r="AT142" s="111"/>
      <c r="AU142" s="111"/>
      <c r="AV142" s="111"/>
      <c r="AW142" s="111"/>
      <c r="AX142" s="111"/>
      <c r="AY142" s="111"/>
      <c r="AZ142" s="111"/>
      <c r="BA142" s="312" t="str">
        <f t="shared" ca="1" si="494"/>
        <v xml:space="preserve">FS_Opt_Tem 00018 SE GSW Past     MFM     TOLSpr Scan2 GFS RR+01% GP100% WP100% MP100% (PT_F33N11L11)      </v>
      </c>
      <c r="BB142" s="8" t="str">
        <f ca="1">IF(COUNTIF($BA$13:$BA142,$BA142)=1,"-","Dup")</f>
        <v>-</v>
      </c>
      <c r="BC142" s="18"/>
      <c r="BD142" s="535" t="b" cm="1">
        <f t="array" aca="1" ref="BD142" ca="1">INDEX(BD$13:BD141,$B142+1,1)</f>
        <v>0</v>
      </c>
      <c r="BE142" s="535" t="b" cm="1">
        <f t="array" aca="1" ref="BE142" ca="1">INDEX(BE$13:BE141,$B142+1,1)</f>
        <v>0</v>
      </c>
      <c r="BF142" s="535" t="b" cm="1">
        <f t="array" aca="1" ref="BF142" ca="1">INDEX(BF$13:BF141,$B142+1,1)</f>
        <v>0</v>
      </c>
      <c r="BG142" s="535" t="b" cm="1">
        <f t="array" aca="1" ref="BG142" ca="1">INDEX(BG$13:BG141,$B142+1,1)</f>
        <v>0</v>
      </c>
      <c r="BH142" s="535" t="b" cm="1">
        <f t="array" aca="1" ref="BH142" ca="1">INDEX(BH$13:BH141,$B142+1,1)</f>
        <v>0</v>
      </c>
      <c r="BI142" s="535" t="b" cm="1">
        <f t="array" aca="1" ref="BI142" ca="1">INDEX(BI$13:BI141,$B142+1,1)</f>
        <v>0</v>
      </c>
      <c r="BJ142" s="535" t="b" cm="1">
        <f t="array" aca="1" ref="BJ142" ca="1">INDEX(BJ$13:BJ141,$B142+1,1)</f>
        <v>0</v>
      </c>
      <c r="BK142" s="535" t="b" cm="1">
        <f t="array" aca="1" ref="BK142" ca="1">INDEX(BK$13:BK141,$B142+1,1)</f>
        <v>0</v>
      </c>
      <c r="BL142" s="535" t="b" cm="1">
        <f t="array" aca="1" ref="BL142" ca="1">INDEX(BL$13:BL141,$B142+1,1)</f>
        <v>0</v>
      </c>
      <c r="BM142" s="18"/>
      <c r="BN142" s="411" t="b">
        <f t="shared" ca="1" si="495"/>
        <v>1</v>
      </c>
      <c r="BO142" s="411" t="str">
        <f t="shared" ca="1" si="495"/>
        <v>-</v>
      </c>
      <c r="BP142" s="411" t="b">
        <f t="shared" ca="1" si="495"/>
        <v>0</v>
      </c>
      <c r="BQ142" s="411" t="str">
        <f t="shared" ref="BQ142:CA142" ca="1" si="682">INDEX(i.model_structure,$I142,BQ$6)</f>
        <v>-</v>
      </c>
      <c r="BR142" s="411" t="str">
        <f t="shared" ca="1" si="682"/>
        <v>-</v>
      </c>
      <c r="BS142" s="411" t="str">
        <f t="shared" ca="1" si="682"/>
        <v>-</v>
      </c>
      <c r="BT142" s="411" t="str">
        <f t="shared" ca="1" si="682"/>
        <v>-</v>
      </c>
      <c r="BU142" s="411" t="str">
        <f t="shared" ca="1" si="682"/>
        <v>-</v>
      </c>
      <c r="BV142" s="411" t="str">
        <f t="shared" ca="1" si="682"/>
        <v>-</v>
      </c>
      <c r="BW142" s="411" t="str">
        <f t="shared" ca="1" si="682"/>
        <v>-</v>
      </c>
      <c r="BX142" s="411" t="str">
        <f t="shared" ca="1" si="682"/>
        <v>-</v>
      </c>
      <c r="BY142" s="411" t="str">
        <f t="shared" ca="1" si="682"/>
        <v>-</v>
      </c>
      <c r="BZ142" s="411" t="b">
        <f t="shared" ca="1" si="682"/>
        <v>0</v>
      </c>
      <c r="CA142" s="87">
        <f t="shared" ca="1" si="682"/>
        <v>0</v>
      </c>
      <c r="CB142" s="535" t="str" cm="1">
        <f t="array" aca="1" ref="CB142" ca="1">INDEX(CB$13:CB141,$B142+1,1)</f>
        <v>-</v>
      </c>
      <c r="CC142" s="535" t="str" cm="1">
        <f t="array" aca="1" ref="CC142" ca="1">INDEX(CC$13:CC141,$B142+1,1)</f>
        <v>-</v>
      </c>
      <c r="CD142" s="535" t="str" cm="1">
        <f t="array" aca="1" ref="CD142" ca="1">INDEX(CD$13:CD141,$B142+1,1)</f>
        <v>-</v>
      </c>
      <c r="CE142" s="535" t="b" cm="1">
        <f t="array" aca="1" ref="CE142" ca="1">INDEX(CE$13:CE141,$B142+1,1)</f>
        <v>1</v>
      </c>
      <c r="CF142" s="18"/>
      <c r="CG142" s="535" t="str" cm="1">
        <f t="array" aca="1" ref="CG142" ca="1">INDEX(CG$13:CG141,$B142+1,1)</f>
        <v>-</v>
      </c>
      <c r="CH142" s="411" t="str">
        <f t="shared" ca="1" si="496"/>
        <v>-</v>
      </c>
      <c r="CI142" s="411">
        <f t="shared" ca="1" si="497"/>
        <v>1</v>
      </c>
      <c r="CJ142" s="411">
        <f t="shared" ca="1" si="497"/>
        <v>1</v>
      </c>
      <c r="CK142" s="535" t="str" cm="1">
        <f t="array" aca="1" ref="CK142" ca="1">INDEX(CK$13:CK141,$B142+1,1)</f>
        <v>-</v>
      </c>
      <c r="CL142" s="535" t="str" cm="1">
        <f t="array" aca="1" ref="CL142" ca="1">INDEX(CL$13:CL141,$B142+1,1)</f>
        <v>-</v>
      </c>
      <c r="CM142" s="535" t="str" cm="1">
        <f t="array" aca="1" ref="CM142" ca="1">INDEX(CM$13:CM141,$B142+1,1)</f>
        <v>-</v>
      </c>
      <c r="CN142" s="411" t="str">
        <f t="shared" ca="1" si="498"/>
        <v>-</v>
      </c>
      <c r="CO142" s="411">
        <f t="shared" ca="1" si="499"/>
        <v>1</v>
      </c>
      <c r="CP142" s="411">
        <f t="shared" ca="1" si="499"/>
        <v>1</v>
      </c>
      <c r="CQ142" s="535" t="str" cm="1">
        <f t="array" aca="1" ref="CQ142" ca="1">INDEX(CQ$13:CQ141,$B142+1,1)</f>
        <v>-</v>
      </c>
      <c r="CR142" s="411" t="str">
        <f t="shared" ca="1" si="500"/>
        <v>-</v>
      </c>
      <c r="CS142" s="411">
        <f t="shared" ca="1" si="501"/>
        <v>1</v>
      </c>
      <c r="CT142" s="535" t="str" cm="1">
        <f t="array" aca="1" ref="CT142" ca="1">INDEX(CT$13:CT141,$B142+1,1)</f>
        <v>-</v>
      </c>
      <c r="CU142" s="535" t="str" cm="1">
        <f t="array" aca="1" ref="CU142" ca="1">INDEX(CU$13:CU141,$B142+1,1)</f>
        <v>-</v>
      </c>
      <c r="CV142" s="411">
        <f t="shared" ca="1" si="502"/>
        <v>1</v>
      </c>
      <c r="CW142" s="535" t="str" cm="1">
        <f t="array" aca="1" ref="CW142" ca="1">INDEX(CW$13:CW141,$B142+1,1)</f>
        <v>-</v>
      </c>
      <c r="CX142" s="411" t="str">
        <f t="shared" ca="1" si="503"/>
        <v>-</v>
      </c>
      <c r="CY142" s="411">
        <f t="shared" ca="1" si="504"/>
        <v>1</v>
      </c>
      <c r="CZ142" s="411">
        <f t="shared" ca="1" si="504"/>
        <v>1</v>
      </c>
      <c r="DA142" s="535" cm="1">
        <f t="array" aca="1" ref="DA142" ca="1">INDEX(DA$13:DA141,$B142+1,1)</f>
        <v>720</v>
      </c>
      <c r="DB142" s="535" cm="1">
        <f t="array" aca="1" ref="DB142" ca="1">INDEX(DB$13:DB141,$B142+1,1)</f>
        <v>720</v>
      </c>
      <c r="DC142" s="18"/>
      <c r="DD142" s="535" t="str" cm="1">
        <f t="array" aca="1" ref="DD142" ca="1">INDEX(DD$13:DD141,$B142+1,1)</f>
        <v>-</v>
      </c>
      <c r="DE142" s="535" t="str" cm="1">
        <f t="array" aca="1" ref="DE142" ca="1">INDEX(DE$13:DE141,$B142+1,1)</f>
        <v>-</v>
      </c>
      <c r="DF142" s="535" t="str" cm="1">
        <f t="array" aca="1" ref="DF142" ca="1">INDEX(DF$13:DF141,$B142+1,1)</f>
        <v>-</v>
      </c>
      <c r="DG142" s="535" t="str" cm="1">
        <f t="array" aca="1" ref="DG142" ca="1">INDEX(DG$13:DG141,$B142+1,1)</f>
        <v>-</v>
      </c>
      <c r="DH142" s="804" cm="1">
        <f t="array" aca="1" ref="DH142" ca="1">VALUE(IFERROR(VALUE($K142),0) &amp; _xlfn.SWITCH($CD142,"-",4,$CD142) &amp; $L142 &amp; $T142 &amp; "00" &amp; $N142 &amp; $AK142 &amp; $R142 &amp; _xlfn.SWITCH($AM142,3,1,$AM142) &amp; _xlfn.SWITCH($M142,4,0,$M142) &amp; _xlfn.SWITCH($AD142,6,1,$AD142))</f>
        <v>142200321201</v>
      </c>
      <c r="DI142" s="535" cm="1">
        <f t="array" aca="1" ref="DI142" ca="1">INDEX(DI$13:DI141,$B142+1,1)</f>
        <v>1</v>
      </c>
      <c r="DJ142" s="535" cm="1">
        <f t="array" aca="1" ref="DJ142" ca="1">INDEX(DJ$13:DJ141,$B142+1,1)</f>
        <v>1</v>
      </c>
      <c r="DK142" s="411">
        <f t="shared" ca="1" si="505"/>
        <v>1</v>
      </c>
      <c r="DL142" s="411">
        <f t="shared" ca="1" si="505"/>
        <v>60</v>
      </c>
      <c r="DM142" s="411" t="str">
        <f t="shared" ca="1" si="505"/>
        <v>-</v>
      </c>
      <c r="DN142" s="411" t="str">
        <f t="shared" ca="1" si="505"/>
        <v>-</v>
      </c>
      <c r="DO142" s="411" t="str">
        <f t="shared" ca="1" si="505"/>
        <v>-</v>
      </c>
      <c r="DP142" s="411" t="str">
        <f t="shared" ca="1" si="505"/>
        <v>-</v>
      </c>
      <c r="DQ142" s="411" t="b">
        <f t="shared" ca="1" si="506"/>
        <v>0</v>
      </c>
      <c r="DR142" s="411" t="str">
        <f t="shared" ca="1" si="507"/>
        <v>-</v>
      </c>
      <c r="DS142" s="411" t="str">
        <f t="shared" ca="1" si="507"/>
        <v>-</v>
      </c>
      <c r="DT142" s="411" t="str">
        <f t="shared" ca="1" si="507"/>
        <v>-</v>
      </c>
      <c r="DU142" s="411" t="str">
        <f t="shared" ca="1" si="507"/>
        <v>-</v>
      </c>
      <c r="DV142" s="411">
        <f t="shared" ca="1" si="507"/>
        <v>500</v>
      </c>
      <c r="DW142" s="411">
        <f t="shared" ca="1" si="507"/>
        <v>500</v>
      </c>
      <c r="DX142" s="411" t="str">
        <f t="shared" ca="1" si="507"/>
        <v>-</v>
      </c>
      <c r="DY142" s="411" t="str">
        <f t="shared" ca="1" si="507"/>
        <v>-</v>
      </c>
      <c r="DZ142" s="411" t="str">
        <f t="shared" ca="1" si="507"/>
        <v>-</v>
      </c>
      <c r="EA142" s="411" t="str">
        <f t="shared" ca="1" si="507"/>
        <v>-</v>
      </c>
      <c r="EB142" s="411" t="str">
        <f t="shared" ca="1" si="507"/>
        <v>-</v>
      </c>
      <c r="EC142" s="535" cm="1">
        <f t="array" aca="1" ref="EC142" ca="1">INDEX(EC$13:EC141,$B142+1,1)</f>
        <v>0</v>
      </c>
      <c r="ED142" s="535" cm="1">
        <f t="array" aca="1" ref="ED142" ca="1">INDEX(ED$13:ED141,$B142+1,1)</f>
        <v>999999</v>
      </c>
      <c r="EE142" s="535" cm="1">
        <f t="array" aca="1" ref="EE142" ca="1">INDEX(EE$13:EE141,$B142+1,1)</f>
        <v>999999</v>
      </c>
      <c r="EF142" s="535" cm="1">
        <f t="array" aca="1" ref="EF142" ca="1">INDEX(EF$13:EF141,$B142+1,1)</f>
        <v>999999</v>
      </c>
      <c r="EG142" s="535" cm="1">
        <f t="array" aca="1" ref="EG142" ca="1">INDEX(EG$13:EG141,$B142+1,1)</f>
        <v>999999</v>
      </c>
      <c r="EH142" s="535" cm="1">
        <f t="array" aca="1" ref="EH142" ca="1">INDEX(EH$13:EH141,$B142+1,1)</f>
        <v>999999</v>
      </c>
      <c r="EI142" s="535" cm="1">
        <f t="array" aca="1" ref="EI142" ca="1">INDEX(EI$13:EI141,$B142+1,1)</f>
        <v>999999</v>
      </c>
      <c r="EJ142" s="535" cm="1">
        <f t="array" aca="1" ref="EJ142" ca="1">INDEX(EJ$13:EJ141,$B142+1,1)</f>
        <v>999999</v>
      </c>
      <c r="EK142" s="535" cm="1">
        <f t="array" aca="1" ref="EK142" ca="1">INDEX(EK$13:EK141,$B142+1,1)</f>
        <v>999999</v>
      </c>
      <c r="EL142" s="535" cm="1">
        <f t="array" aca="1" ref="EL142" ca="1">INDEX(EL$13:EL141,$B142+1,1)</f>
        <v>999999</v>
      </c>
      <c r="EM142" s="535" cm="1">
        <f t="array" aca="1" ref="EM142" ca="1">INDEX(EM$13:EM141,$B142+1,1)</f>
        <v>999999</v>
      </c>
      <c r="EN142" s="535" cm="1">
        <f t="array" aca="1" ref="EN142" ca="1">INDEX(EN$13:EN141,$B142+1,1)</f>
        <v>999999</v>
      </c>
      <c r="EO142" s="535" cm="1">
        <f t="array" aca="1" ref="EO142" ca="1">INDEX(EO$13:EO141,$B142+1,1)</f>
        <v>999999</v>
      </c>
      <c r="EP142" s="782">
        <f t="shared" ca="1" si="508"/>
        <v>0</v>
      </c>
      <c r="EQ142" s="782">
        <f t="shared" ca="1" si="508"/>
        <v>0</v>
      </c>
      <c r="ER142" s="782">
        <f t="shared" ca="1" si="508"/>
        <v>999999</v>
      </c>
      <c r="ES142" s="800" t="str">
        <f t="shared" ca="1" si="679"/>
        <v>-</v>
      </c>
      <c r="ET142" s="800" t="str">
        <f t="shared" ca="1" si="509"/>
        <v>-</v>
      </c>
      <c r="EU142" s="801" t="str">
        <f t="shared" ca="1" si="510"/>
        <v>-</v>
      </c>
      <c r="EV142" s="802" t="str">
        <f t="shared" ca="1" si="610"/>
        <v>-</v>
      </c>
      <c r="EW142" s="781">
        <f t="shared" ca="1" si="511"/>
        <v>999999</v>
      </c>
      <c r="EX142" s="779">
        <f t="shared" ca="1" si="611"/>
        <v>999999</v>
      </c>
      <c r="EY142" s="780">
        <f t="shared" ca="1" si="612"/>
        <v>999999</v>
      </c>
      <c r="EZ142" s="545" cm="1">
        <f t="array" aca="1" ref="EZ142" ca="1">INDEX(i.ELMated,$AB142+1,1)</f>
        <v>0</v>
      </c>
      <c r="FA142" s="630" cm="1">
        <f t="array" aca="1" ref="FA142" ca="1">INDEX(i.ELMatedEst,$AA142+1,$T142)</f>
        <v>0</v>
      </c>
      <c r="FB142" s="535" t="str" cm="1">
        <f t="array" aca="1" ref="FB142" ca="1">INDEX(FB$13:FB141,$B142+1,1)</f>
        <v>-</v>
      </c>
      <c r="FC142" s="535" t="str" cm="1">
        <f t="array" aca="1" ref="FC142" ca="1">INDEX(FC$13:FC141,$B142+1,1)</f>
        <v>-</v>
      </c>
      <c r="FD142" s="664">
        <f t="shared" ca="1" si="512"/>
        <v>0</v>
      </c>
      <c r="FE142" s="666">
        <f t="shared" ca="1" si="513"/>
        <v>5.0000000000000001E-3</v>
      </c>
      <c r="FF142" s="191">
        <f t="shared" ca="1" si="613"/>
        <v>0.95</v>
      </c>
      <c r="FG142" s="667">
        <f t="shared" ca="1" si="514"/>
        <v>0.12</v>
      </c>
      <c r="FH142" s="667">
        <f ca="1">INDEX(CHOOSE($N142,DataAutumn!i.EL_PropnSold,DataWinter!i.EL_PropnSold,DataSpring!i.EL_PropnSold),$AI142,$T142)*INDEX(i.ELMatedEst,$AB142+1,$T142)*i.dAdultRR_ELPropSold
+INDEX(i.dryman,($AJ142-1)*4+$AI142,FH$7)</f>
        <v>0</v>
      </c>
      <c r="FI142" s="667">
        <f ca="1">INDEX(CHOOSE($N142,DataAutumn!i.EL_PropnSold,DataWinter!i.EL_PropnSold,DataSpring!i.EL_PropnSold),$AI142,$T142)*INDEX(i.ELMatedEst,$AB142+1,$T142)*i.dAdultRR_ELPropSold
+INDEX(i.dryman,($AJ142-1)*4+$AI142,FI$7)</f>
        <v>3.125E-2</v>
      </c>
      <c r="FJ142" s="667">
        <f ca="1">INDEX(CHOOSE($N142,DataAutumn!i.EL_PropnSold,DataWinter!i.EL_PropnSold,DataSpring!i.EL_PropnSold),$AI142,$T142)*INDEX(i.ELMatedEst,$AB142+1,$T142)*i.dAdultRR_ELPropSold
+INDEX(i.dryman,($AJ142-1)*4+$AI142,FJ$7)</f>
        <v>3.125E-2</v>
      </c>
      <c r="FK142" s="667">
        <f ca="1">INDEX(CHOOSE($N142,DataAutumn!i.EL_PropnSold,DataWinter!i.EL_PropnSold,DataSpring!i.EL_PropnSold),$AI142,$T142)*INDEX(i.ELMatedEst,$AB142+1,$T142)*i.dAdultRR_ELPropSold
+INDEX(i.dryman,($AJ142-1)*4+$AI142,FK$7)</f>
        <v>3.125E-2</v>
      </c>
      <c r="FL142" s="668">
        <f ca="1">INDEX(CHOOSE($N142,DataAutumn!i.EL_PropnSold,DataWinter!i.EL_PropnSold,DataSpring!i.EL_PropnSold),$AI142,$T142)*INDEX(i.ELMatedEst,$AB142+1,$T142)*i.dAdultLSurv_ELPropSold</f>
        <v>0</v>
      </c>
      <c r="FM142" s="666" t="b">
        <f t="shared" ca="1" si="515"/>
        <v>0</v>
      </c>
      <c r="FN142" s="666" t="b">
        <f t="shared" ca="1" si="515"/>
        <v>0</v>
      </c>
      <c r="FO142" s="716" t="b">
        <f t="shared" ca="1" si="516"/>
        <v>1</v>
      </c>
      <c r="FP142" s="666" t="b">
        <f t="shared" ca="1" si="515"/>
        <v>0</v>
      </c>
      <c r="FQ142" s="668">
        <f t="shared" ca="1" si="517"/>
        <v>1</v>
      </c>
      <c r="FR142" s="669">
        <f t="shared" ca="1" si="518"/>
        <v>0</v>
      </c>
      <c r="FS142" s="670" t="b">
        <f t="shared" ca="1" si="519"/>
        <v>0</v>
      </c>
      <c r="FT142" s="665" t="b">
        <f t="shared" ca="1" si="520"/>
        <v>0</v>
      </c>
      <c r="FU142" s="411" t="b">
        <f t="shared" ca="1" si="520"/>
        <v>0</v>
      </c>
      <c r="FV142" s="411" t="b">
        <f t="shared" ca="1" si="520"/>
        <v>1</v>
      </c>
      <c r="FW142" s="87">
        <f t="shared" ca="1" si="521"/>
        <v>2</v>
      </c>
      <c r="FX142" s="87">
        <f t="shared" ca="1" si="521"/>
        <v>2</v>
      </c>
      <c r="FY142" s="411">
        <f t="shared" ca="1" si="522"/>
        <v>1</v>
      </c>
      <c r="FZ142" s="411">
        <f t="shared" ca="1" si="523"/>
        <v>1</v>
      </c>
      <c r="GA142" s="411">
        <f t="shared" ca="1" si="523"/>
        <v>1</v>
      </c>
      <c r="GB142" s="411">
        <f t="shared" ca="1" si="524"/>
        <v>1</v>
      </c>
      <c r="GC142" s="411">
        <f t="shared" ca="1" si="629"/>
        <v>0.35</v>
      </c>
      <c r="GD142" s="411" t="b">
        <f t="shared" ca="1" si="629"/>
        <v>1</v>
      </c>
      <c r="GE142" s="411" t="b">
        <f t="shared" ca="1" si="629"/>
        <v>0</v>
      </c>
      <c r="GF142" s="411" t="b">
        <f t="shared" ca="1" si="629"/>
        <v>0</v>
      </c>
      <c r="GG142" s="411" t="b">
        <f t="shared" ca="1" si="629"/>
        <v>0</v>
      </c>
      <c r="GH142" s="87">
        <f t="shared" ca="1" si="526"/>
        <v>1</v>
      </c>
      <c r="GI142" s="87">
        <f t="shared" ca="1" si="526"/>
        <v>1</v>
      </c>
      <c r="GJ142" s="87">
        <f t="shared" ca="1" si="526"/>
        <v>1</v>
      </c>
      <c r="GK142" s="87">
        <f t="shared" ca="1" si="526"/>
        <v>1</v>
      </c>
      <c r="GL142" s="87">
        <f t="shared" ca="1" si="526"/>
        <v>1</v>
      </c>
      <c r="GM142" s="87">
        <f t="shared" ca="1" si="526"/>
        <v>1</v>
      </c>
      <c r="GN142" s="87">
        <f t="shared" ca="1" si="526"/>
        <v>1</v>
      </c>
      <c r="GO142" s="87">
        <f t="shared" ca="1" si="526"/>
        <v>1</v>
      </c>
      <c r="GP142" s="535" cm="1">
        <f t="array" aca="1" ref="GP142" ca="1">INDEX(GP$13:GP141,$B142+1,1)</f>
        <v>0</v>
      </c>
      <c r="GQ142" s="535" cm="1">
        <f t="array" aca="1" ref="GQ142" ca="1">INDEX(GQ$13:GQ141,$B142+1,1)</f>
        <v>0</v>
      </c>
      <c r="GR142" s="535" cm="1">
        <f t="array" aca="1" ref="GR142" ca="1">INDEX(GR$13:GR141,$B142+1,1)</f>
        <v>0</v>
      </c>
      <c r="GS142" s="535" cm="1">
        <f t="array" aca="1" ref="GS142" ca="1">INDEX(GS$13:GS141,$B142+1,1)</f>
        <v>0</v>
      </c>
      <c r="GT142" s="411" cm="1">
        <f t="array" aca="1" ref="GT142" ca="1">INDEX(i.dse_type,1,$L142)</f>
        <v>0</v>
      </c>
      <c r="GU142" s="535" t="str" cm="1">
        <f t="array" aca="1" ref="GU142" ca="1">INDEX(GU$13:GU141,$B142+1,1)</f>
        <v>-</v>
      </c>
      <c r="GV142" s="535" t="str" cm="1">
        <f t="array" aca="1" ref="GV142" ca="1">INDEX(GV$13:GV141,$B142+1,1)</f>
        <v>-</v>
      </c>
      <c r="GW142" s="535" t="str" cm="1">
        <f t="array" aca="1" ref="GW142" ca="1">INDEX(GW$13:GW141,$B142+1,1)</f>
        <v>-</v>
      </c>
      <c r="GX142" s="18"/>
      <c r="GY142" s="535" t="str" cm="1">
        <f t="array" aca="1" ref="GY142" ca="1">INDEX(GY$13:GY141,$B142+1,1)</f>
        <v>-</v>
      </c>
      <c r="GZ142" s="535" t="str" cm="1">
        <f t="array" aca="1" ref="GZ142" ca="1">INDEX(GZ$13:GZ141,$B142+1,1)</f>
        <v>-</v>
      </c>
      <c r="HA142" s="535" t="str" cm="1">
        <f t="array" aca="1" ref="HA142" ca="1">INDEX(HA$13:HA141,$B142+1,1)</f>
        <v>-</v>
      </c>
      <c r="HB142" s="411" t="str">
        <f t="shared" si="527"/>
        <v>-</v>
      </c>
      <c r="HC142" s="535" t="str" cm="1">
        <f t="array" aca="1" ref="HC142" ca="1">INDEX(HC$13:HC141,$B142+1,1)</f>
        <v>-</v>
      </c>
      <c r="HD142" s="535" cm="1">
        <f t="array" aca="1" ref="HD142" ca="1">INDEX(HD$13:HD141,$B142+1,1)</f>
        <v>1</v>
      </c>
      <c r="HE142" s="535" cm="1">
        <f t="array" aca="1" ref="HE142" ca="1">INDEX(HE$13:HE141,$B142+1,1)</f>
        <v>1</v>
      </c>
      <c r="HF142" s="535" t="str" cm="1">
        <f t="array" aca="1" ref="HF142" ca="1">INDEX(HF$13:HF141,$B142+1,1)</f>
        <v>-</v>
      </c>
      <c r="HG142" s="535" t="str" cm="1">
        <f t="array" aca="1" ref="HG142" ca="1">INDEX(HG$13:HG141,$B142+1,1)</f>
        <v>-</v>
      </c>
      <c r="HH142" s="535" t="str" cm="1">
        <f t="array" aca="1" ref="HH142" ca="1">INDEX(HH$13:HH141,$B142+1,1)</f>
        <v>-</v>
      </c>
      <c r="HI142" s="535" t="str" cm="1">
        <f t="array" aca="1" ref="HI142" ca="1">INDEX(HI$13:HI141,$B142+1,1)</f>
        <v>-</v>
      </c>
      <c r="HJ142" s="535" t="str" cm="1">
        <f t="array" aca="1" ref="HJ142" ca="1">INDEX(HJ$13:HJ141,$B142+1,1)</f>
        <v>-</v>
      </c>
      <c r="HK142" s="535" t="str" cm="1">
        <f t="array" aca="1" ref="HK142" ca="1">INDEX(HK$13:HK141,$B142+1,1)</f>
        <v>-</v>
      </c>
      <c r="HL142" s="535" t="str" cm="1">
        <f t="array" aca="1" ref="HL142" ca="1">INDEX(HL$13:HL141,$B142+1,1)</f>
        <v>-</v>
      </c>
      <c r="HM142" s="535" t="str" cm="1">
        <f t="array" aca="1" ref="HM142" ca="1">INDEX(HM$13:HM141,$B142+1,1)</f>
        <v>-</v>
      </c>
      <c r="HN142" s="535" t="str" cm="1">
        <f t="array" aca="1" ref="HN142" ca="1">INDEX(HN$13:HN141,$B142+1,1)</f>
        <v>-</v>
      </c>
      <c r="HO142" s="535" t="str" cm="1">
        <f t="array" aca="1" ref="HO142" ca="1">INDEX(HO$13:HO141,$B142+1,1)</f>
        <v>-</v>
      </c>
      <c r="HP142" s="535" t="str" cm="1">
        <f t="array" aca="1" ref="HP142" ca="1">INDEX(HP$13:HP141,$B142+1,1)</f>
        <v>-</v>
      </c>
      <c r="HQ142" s="535" t="str" cm="1">
        <f t="array" aca="1" ref="HQ142" ca="1">INDEX(HQ$13:HQ141,$B142+1,1)</f>
        <v>-</v>
      </c>
      <c r="HR142" s="535" t="str" cm="1">
        <f t="array" aca="1" ref="HR142" ca="1">INDEX(HR$13:HR141,$B142+1,1)</f>
        <v>-</v>
      </c>
      <c r="HS142" s="535" t="str" cm="1">
        <f t="array" aca="1" ref="HS142" ca="1">INDEX(HS$13:HS141,$B142+1,1)</f>
        <v>-</v>
      </c>
      <c r="HT142" s="535" t="str" cm="1">
        <f t="array" aca="1" ref="HT142" ca="1">INDEX(HT$13:HT141,$B142+1,1)</f>
        <v>-</v>
      </c>
      <c r="HU142" s="535" t="str" cm="1">
        <f t="array" aca="1" ref="HU142" ca="1">INDEX(HU$13:HU141,$B142+1,1)</f>
        <v>-</v>
      </c>
      <c r="HV142" s="535" t="str" cm="1">
        <f t="array" aca="1" ref="HV142" ca="1">INDEX(HV$13:HV141,$B142+1,1)</f>
        <v>-</v>
      </c>
      <c r="HW142" s="535" t="str" cm="1">
        <f t="array" aca="1" ref="HW142" ca="1">INDEX(HW$13:HW141,$B142+1,1)</f>
        <v>-</v>
      </c>
      <c r="HX142" s="535" t="str" cm="1">
        <f t="array" aca="1" ref="HX142" ca="1">INDEX(HX$13:HX141,$B142+1,1)</f>
        <v>-</v>
      </c>
      <c r="HY142" s="535" t="str" cm="1">
        <f t="array" aca="1" ref="HY142" ca="1">INDEX(HY$13:HY141,$B142+1,1)</f>
        <v>-</v>
      </c>
      <c r="HZ142" s="535" t="str" cm="1">
        <f t="array" aca="1" ref="HZ142" ca="1">INDEX(HZ$13:HZ141,$B142+1,1)</f>
        <v>-</v>
      </c>
      <c r="IA142" s="411">
        <f t="shared" si="528"/>
        <v>0</v>
      </c>
      <c r="IB142" s="535" t="str" cm="1">
        <f t="array" aca="1" ref="IB142" ca="1">INDEX(IB$13:IB141,$B142+1,1)</f>
        <v>-</v>
      </c>
      <c r="IC142" s="535" cm="1">
        <f t="array" aca="1" ref="IC142" ca="1">INDEX(IC$13:IC141,$B142+1,1)</f>
        <v>1</v>
      </c>
      <c r="ID142" s="535" cm="1">
        <f t="array" aca="1" ref="ID142" ca="1">INDEX(ID$13:ID141,$B142+1,1)</f>
        <v>0</v>
      </c>
      <c r="IE142" s="411">
        <f t="shared" si="529"/>
        <v>0</v>
      </c>
      <c r="IF142" s="535" cm="1">
        <f t="array" aca="1" ref="IF142" ca="1">INDEX(IF$13:IF141,$B142+1,1)</f>
        <v>0</v>
      </c>
      <c r="IG142" s="411">
        <f t="shared" si="630"/>
        <v>0</v>
      </c>
      <c r="IH142" s="411">
        <f t="shared" si="630"/>
        <v>0</v>
      </c>
      <c r="II142" s="411">
        <f t="shared" si="630"/>
        <v>0</v>
      </c>
      <c r="IJ142" s="411">
        <f t="shared" si="630"/>
        <v>0</v>
      </c>
      <c r="IK142" s="411">
        <f t="shared" si="630"/>
        <v>1</v>
      </c>
      <c r="IL142" s="411">
        <f t="shared" si="630"/>
        <v>0</v>
      </c>
      <c r="IM142" s="535" cm="1">
        <f t="array" aca="1" ref="IM142" ca="1">INDEX(IM$13:IM141,$B142+1,1)</f>
        <v>0</v>
      </c>
      <c r="IN142" s="535" cm="1">
        <f t="array" aca="1" ref="IN142" ca="1">INDEX(IN$13:IN141,$B142+1,1)</f>
        <v>0</v>
      </c>
      <c r="IO142" s="535" cm="1">
        <f t="array" aca="1" ref="IO142" ca="1">INDEX(IO$13:IO141,$B142+1,1)</f>
        <v>0</v>
      </c>
      <c r="IP142" s="535" cm="1">
        <f t="array" aca="1" ref="IP142" ca="1">INDEX(IP$13:IP141,$B142+1,1)</f>
        <v>0</v>
      </c>
      <c r="IQ142" s="18"/>
      <c r="IR142" s="535" t="str" cm="1">
        <f t="array" aca="1" ref="IR142" ca="1">INDEX(IR$13:IR141,$B142+1,1)</f>
        <v>-</v>
      </c>
      <c r="IS142" s="535" t="str" cm="1">
        <f t="array" aca="1" ref="IS142" ca="1">INDEX(IS$13:IS141,$B142+1,1)</f>
        <v>-</v>
      </c>
      <c r="IT142" s="535" t="str" cm="1">
        <f t="array" aca="1" ref="IT142" ca="1">INDEX(IT$13:IT141,$B142+1,1)</f>
        <v>-</v>
      </c>
      <c r="IU142" s="535" t="str" cm="1">
        <f t="array" aca="1" ref="IU142" ca="1">INDEX(IU$13:IU141,$B142+1,1)</f>
        <v>-</v>
      </c>
      <c r="IV142" s="535" t="str" cm="1">
        <f t="array" aca="1" ref="IV142" ca="1">INDEX(IV$13:IV141,$B142+1,1)</f>
        <v>-</v>
      </c>
      <c r="IW142" s="535" t="str" cm="1">
        <f t="array" aca="1" ref="IW142" ca="1">INDEX(IW$13:IW141,$B142+1,1)</f>
        <v>-</v>
      </c>
      <c r="IX142" s="535" t="str" cm="1">
        <f t="array" aca="1" ref="IX142" ca="1">INDEX(IX$13:IX141,$B142+1,1)</f>
        <v>-</v>
      </c>
      <c r="IY142" s="535" t="str" cm="1">
        <f t="array" aca="1" ref="IY142" ca="1">INDEX(IY$13:IY141,$B142+1,1)</f>
        <v>-</v>
      </c>
      <c r="IZ142" s="535" t="str" cm="1">
        <f t="array" aca="1" ref="IZ142" ca="1">INDEX(IZ$13:IZ141,$B142+1,1)</f>
        <v>-</v>
      </c>
      <c r="JA142" s="535" t="str" cm="1">
        <f t="array" aca="1" ref="JA142" ca="1">INDEX(JA$13:JA141,$B142+1,1)</f>
        <v>-</v>
      </c>
      <c r="JB142" s="535" t="str" cm="1">
        <f t="array" aca="1" ref="JB142" ca="1">INDEX(JB$13:JB141,$B142+1,1)</f>
        <v>-</v>
      </c>
      <c r="JC142" s="535" t="str" cm="1">
        <f t="array" aca="1" ref="JC142" ca="1">INDEX(JC$13:JC141,$B142+1,1)</f>
        <v>-</v>
      </c>
      <c r="JD142" s="535" t="str" cm="1">
        <f t="array" aca="1" ref="JD142" ca="1">INDEX(JD$13:JD141,$B142+1,1)</f>
        <v>-</v>
      </c>
      <c r="JE142" s="535" t="str" cm="1">
        <f t="array" aca="1" ref="JE142" ca="1">INDEX(JE$13:JE141,$B142+1,1)</f>
        <v>-</v>
      </c>
      <c r="JF142" s="535" t="str" cm="1">
        <f t="array" aca="1" ref="JF142" ca="1">INDEX(JF$13:JF141,$B142+1,1)</f>
        <v>-</v>
      </c>
      <c r="JG142" s="535" t="str" cm="1">
        <f t="array" aca="1" ref="JG142" ca="1">INDEX(JG$13:JG141,$B142+1,1)</f>
        <v>-</v>
      </c>
      <c r="JH142" s="535" cm="1">
        <f t="array" aca="1" ref="JH142" ca="1">INDEX(JH$13:JH141,$B142+1,1)</f>
        <v>0</v>
      </c>
      <c r="JI142" s="535" cm="1">
        <f t="array" aca="1" ref="JI142" ca="1">INDEX(JI$13:JI141,$B142+1,1)</f>
        <v>0</v>
      </c>
      <c r="JJ142" s="545" cm="1">
        <f t="array" aca="1" ref="JJ142" ca="1">IF(AND($N142=JJ$10,$AS142&lt;&gt;0),INDEX(i.LTWFeedLevels,$AS142,12),0)</f>
        <v>0</v>
      </c>
      <c r="JK142" s="630" cm="1">
        <f t="array" aca="1" ref="JK142" ca="1">IF(AND($N142=JK$10,$AT142&lt;&gt;0),INDEX(i.LTWFeedLevels,$AT142,12),0)</f>
        <v>0</v>
      </c>
      <c r="JL142" s="457">
        <f t="shared" ca="1" si="614"/>
        <v>0</v>
      </c>
      <c r="JM142" s="457">
        <f t="shared" ca="1" si="531"/>
        <v>0</v>
      </c>
      <c r="JN142" s="457">
        <f t="shared" ca="1" si="532"/>
        <v>0</v>
      </c>
      <c r="JO142" s="545" cm="1">
        <f t="array" aca="1" ref="JO142" ca="1">IF(AND($N142=JO$10,$AS142&lt;&gt;0),INDEX(i.LTWFeedLevels,$AS142,12),0)</f>
        <v>0</v>
      </c>
      <c r="JP142" s="630" cm="1">
        <f t="array" aca="1" ref="JP142" ca="1">IF(AND($N142=JP$10,$AT142&lt;&gt;0),INDEX(i.LTWFeedLevels,$AT142,12),0)</f>
        <v>0</v>
      </c>
      <c r="JQ142" s="457">
        <f t="shared" ca="1" si="533"/>
        <v>0</v>
      </c>
      <c r="JR142" s="457">
        <f t="shared" ca="1" si="534"/>
        <v>0</v>
      </c>
      <c r="JS142" s="457">
        <f t="shared" ca="1" si="535"/>
        <v>0</v>
      </c>
      <c r="JT142" s="545" cm="1">
        <f t="array" aca="1" ref="JT142" ca="1">IF(AND($N142=JT$10,$AS142&lt;&gt;0),INDEX(i.LTWFeedLevels,$AS142,12),0)</f>
        <v>0</v>
      </c>
      <c r="JU142" s="630" cm="1">
        <f t="array" aca="1" ref="JU142" ca="1">IF(AND($N142=JU$10,$AT142&lt;&gt;0),INDEX(i.LTWFeedLevels,$AT142,12),0)</f>
        <v>0</v>
      </c>
      <c r="JV142" s="457">
        <f t="shared" ca="1" si="536"/>
        <v>0</v>
      </c>
      <c r="JW142" s="457">
        <f t="shared" ca="1" si="537"/>
        <v>0</v>
      </c>
      <c r="JX142" s="457">
        <f t="shared" ca="1" si="538"/>
        <v>0</v>
      </c>
      <c r="JY142" s="189">
        <f t="shared" ca="1" si="631"/>
        <v>0</v>
      </c>
      <c r="JZ142" s="189">
        <f t="shared" ca="1" si="631"/>
        <v>0</v>
      </c>
      <c r="KA142" s="189">
        <f t="shared" ca="1" si="631"/>
        <v>0</v>
      </c>
      <c r="KB142" s="189">
        <f t="shared" ca="1" si="631"/>
        <v>0</v>
      </c>
      <c r="KC142" s="189">
        <f t="shared" ca="1" si="631"/>
        <v>0</v>
      </c>
      <c r="KD142" s="189">
        <f t="shared" ca="1" si="631"/>
        <v>0</v>
      </c>
      <c r="KE142" s="189">
        <f t="shared" ca="1" si="631"/>
        <v>0</v>
      </c>
      <c r="KF142" s="189">
        <f t="shared" ca="1" si="631"/>
        <v>0</v>
      </c>
      <c r="KG142" s="189">
        <f t="shared" ca="1" si="631"/>
        <v>0</v>
      </c>
      <c r="KH142" s="189">
        <f t="shared" ca="1" si="631"/>
        <v>0</v>
      </c>
      <c r="KI142" s="189">
        <f t="shared" ca="1" si="632"/>
        <v>0</v>
      </c>
      <c r="KJ142" s="189">
        <f t="shared" ca="1" si="632"/>
        <v>0</v>
      </c>
      <c r="KK142" s="189">
        <f t="shared" ca="1" si="632"/>
        <v>0</v>
      </c>
      <c r="KL142" s="189">
        <f t="shared" ca="1" si="632"/>
        <v>0</v>
      </c>
      <c r="KM142" s="189">
        <f t="shared" ca="1" si="632"/>
        <v>0</v>
      </c>
      <c r="KN142" s="189">
        <f t="shared" ca="1" si="632"/>
        <v>0</v>
      </c>
      <c r="KO142" s="189">
        <f t="shared" ca="1" si="632"/>
        <v>0</v>
      </c>
      <c r="KP142" s="189">
        <f t="shared" ca="1" si="632"/>
        <v>0</v>
      </c>
      <c r="KQ142" s="189">
        <f t="shared" ca="1" si="632"/>
        <v>0</v>
      </c>
      <c r="KR142" s="189">
        <f t="shared" ca="1" si="632"/>
        <v>0</v>
      </c>
      <c r="KS142" s="189">
        <f t="shared" ca="1" si="633"/>
        <v>0</v>
      </c>
      <c r="KT142" s="189">
        <f t="shared" ca="1" si="633"/>
        <v>0</v>
      </c>
      <c r="KU142" s="189">
        <f t="shared" ca="1" si="633"/>
        <v>0</v>
      </c>
      <c r="KV142" s="189">
        <f t="shared" ca="1" si="633"/>
        <v>0</v>
      </c>
      <c r="KW142" s="189">
        <f t="shared" ca="1" si="633"/>
        <v>0</v>
      </c>
      <c r="KX142" s="189">
        <f t="shared" ca="1" si="633"/>
        <v>0</v>
      </c>
      <c r="KY142" s="189">
        <f t="shared" ca="1" si="633"/>
        <v>0</v>
      </c>
      <c r="KZ142" s="189">
        <f t="shared" ca="1" si="633"/>
        <v>0</v>
      </c>
      <c r="LA142" s="189">
        <f t="shared" ca="1" si="633"/>
        <v>0</v>
      </c>
      <c r="LB142" s="189">
        <f t="shared" ca="1" si="633"/>
        <v>0</v>
      </c>
      <c r="LC142" s="189">
        <f t="shared" ca="1" si="634"/>
        <v>0</v>
      </c>
      <c r="LD142" s="189">
        <f t="shared" ca="1" si="634"/>
        <v>0</v>
      </c>
      <c r="LE142" s="189">
        <f t="shared" ca="1" si="634"/>
        <v>0</v>
      </c>
      <c r="LF142" s="189">
        <f t="shared" ca="1" si="634"/>
        <v>0</v>
      </c>
      <c r="LG142" s="189">
        <f t="shared" ca="1" si="634"/>
        <v>0</v>
      </c>
      <c r="LH142" s="189">
        <f t="shared" ca="1" si="634"/>
        <v>0</v>
      </c>
      <c r="LI142" s="189">
        <f t="shared" ca="1" si="634"/>
        <v>0</v>
      </c>
      <c r="LJ142" s="189">
        <f t="shared" ca="1" si="634"/>
        <v>0</v>
      </c>
      <c r="LK142" s="189">
        <f t="shared" ca="1" si="634"/>
        <v>0</v>
      </c>
      <c r="LL142" s="189">
        <f t="shared" ca="1" si="634"/>
        <v>0</v>
      </c>
      <c r="LM142" s="189">
        <f t="shared" ca="1" si="635"/>
        <v>0</v>
      </c>
      <c r="LN142" s="189">
        <f t="shared" ca="1" si="635"/>
        <v>0</v>
      </c>
      <c r="LO142" s="189">
        <f t="shared" ca="1" si="635"/>
        <v>0</v>
      </c>
      <c r="LP142" s="189">
        <f t="shared" ca="1" si="635"/>
        <v>0</v>
      </c>
      <c r="LQ142" s="189">
        <f t="shared" ca="1" si="635"/>
        <v>0</v>
      </c>
      <c r="LR142" s="189">
        <f t="shared" ca="1" si="635"/>
        <v>0</v>
      </c>
      <c r="LS142" s="189">
        <f t="shared" ca="1" si="635"/>
        <v>0</v>
      </c>
      <c r="LT142" s="189">
        <f t="shared" ca="1" si="635"/>
        <v>0</v>
      </c>
      <c r="LU142" s="189">
        <f t="shared" ca="1" si="635"/>
        <v>0</v>
      </c>
      <c r="LV142" s="189">
        <f t="shared" ca="1" si="635"/>
        <v>0</v>
      </c>
      <c r="LW142" s="189">
        <f t="shared" ca="1" si="636"/>
        <v>0</v>
      </c>
      <c r="LX142" s="189">
        <f t="shared" ca="1" si="636"/>
        <v>0</v>
      </c>
      <c r="LY142" s="189">
        <f t="shared" ca="1" si="636"/>
        <v>0</v>
      </c>
      <c r="LZ142" s="189">
        <f t="shared" ca="1" si="636"/>
        <v>0</v>
      </c>
      <c r="MA142" s="189">
        <f t="shared" ca="1" si="636"/>
        <v>0</v>
      </c>
      <c r="MB142" s="189">
        <f t="shared" ca="1" si="636"/>
        <v>0</v>
      </c>
      <c r="MC142" s="189">
        <f t="shared" ca="1" si="636"/>
        <v>0</v>
      </c>
      <c r="MD142" s="189">
        <f t="shared" ca="1" si="636"/>
        <v>0</v>
      </c>
      <c r="ME142" s="189">
        <f t="shared" ca="1" si="636"/>
        <v>0</v>
      </c>
      <c r="MF142" s="189">
        <f t="shared" ca="1" si="636"/>
        <v>0</v>
      </c>
      <c r="MG142" s="189">
        <f t="shared" ca="1" si="637"/>
        <v>0</v>
      </c>
      <c r="MH142" s="189">
        <f t="shared" ca="1" si="637"/>
        <v>0</v>
      </c>
      <c r="MI142" s="189">
        <f t="shared" ca="1" si="637"/>
        <v>0</v>
      </c>
      <c r="MJ142" s="189">
        <f t="shared" ca="1" si="637"/>
        <v>0</v>
      </c>
      <c r="MK142" s="189">
        <f t="shared" ca="1" si="637"/>
        <v>0</v>
      </c>
      <c r="ML142" s="189">
        <f t="shared" ca="1" si="637"/>
        <v>0</v>
      </c>
      <c r="MM142" s="189">
        <f t="shared" ca="1" si="637"/>
        <v>0</v>
      </c>
      <c r="MN142" s="189">
        <f t="shared" ca="1" si="637"/>
        <v>0</v>
      </c>
      <c r="MO142" s="189">
        <f t="shared" ca="1" si="637"/>
        <v>0</v>
      </c>
      <c r="MP142" s="189">
        <f t="shared" ca="1" si="637"/>
        <v>0</v>
      </c>
      <c r="MQ142" s="189">
        <f t="shared" ca="1" si="637"/>
        <v>0</v>
      </c>
      <c r="MR142" s="189">
        <f t="shared" ca="1" si="637"/>
        <v>0</v>
      </c>
      <c r="MS142" s="557">
        <f t="shared" ca="1" si="638"/>
        <v>0</v>
      </c>
      <c r="MT142" s="557">
        <f t="shared" ca="1" si="638"/>
        <v>0</v>
      </c>
      <c r="MU142" s="557">
        <f t="shared" ca="1" si="638"/>
        <v>0</v>
      </c>
      <c r="MV142" s="557">
        <f t="shared" ca="1" si="638"/>
        <v>0</v>
      </c>
      <c r="MW142" s="557">
        <f t="shared" ca="1" si="638"/>
        <v>0</v>
      </c>
      <c r="MX142" s="557">
        <f t="shared" ca="1" si="638"/>
        <v>0</v>
      </c>
      <c r="MY142" s="557">
        <f t="shared" ca="1" si="638"/>
        <v>0</v>
      </c>
      <c r="MZ142" s="557">
        <f t="shared" ca="1" si="638"/>
        <v>0</v>
      </c>
      <c r="NA142" s="557">
        <f t="shared" ca="1" si="638"/>
        <v>0</v>
      </c>
      <c r="NB142" s="557">
        <f t="shared" ca="1" si="638"/>
        <v>0</v>
      </c>
      <c r="NC142" s="557">
        <f t="shared" ca="1" si="639"/>
        <v>0</v>
      </c>
      <c r="ND142" s="557">
        <f t="shared" ca="1" si="639"/>
        <v>0</v>
      </c>
      <c r="NE142" s="557">
        <f t="shared" ca="1" si="639"/>
        <v>0</v>
      </c>
      <c r="NF142" s="557">
        <f t="shared" ca="1" si="639"/>
        <v>0</v>
      </c>
      <c r="NG142" s="557">
        <f t="shared" ca="1" si="639"/>
        <v>0</v>
      </c>
      <c r="NH142" s="557">
        <f t="shared" ca="1" si="639"/>
        <v>0</v>
      </c>
      <c r="NI142" s="557">
        <f t="shared" ca="1" si="639"/>
        <v>0</v>
      </c>
      <c r="NJ142" s="557">
        <f t="shared" ca="1" si="639"/>
        <v>0</v>
      </c>
      <c r="NK142" s="557">
        <f t="shared" ca="1" si="639"/>
        <v>0</v>
      </c>
      <c r="NL142" s="557">
        <f t="shared" ca="1" si="639"/>
        <v>0</v>
      </c>
      <c r="NM142" s="557">
        <f t="shared" ca="1" si="640"/>
        <v>0</v>
      </c>
      <c r="NN142" s="557">
        <f t="shared" ca="1" si="640"/>
        <v>0</v>
      </c>
      <c r="NO142" s="557">
        <f t="shared" ca="1" si="640"/>
        <v>0</v>
      </c>
      <c r="NP142" s="557">
        <f t="shared" ca="1" si="640"/>
        <v>0</v>
      </c>
      <c r="NQ142" s="557">
        <f t="shared" ca="1" si="640"/>
        <v>0</v>
      </c>
      <c r="NR142" s="557">
        <f t="shared" ca="1" si="640"/>
        <v>0</v>
      </c>
      <c r="NS142" s="557">
        <f t="shared" ca="1" si="640"/>
        <v>0</v>
      </c>
      <c r="NT142" s="557">
        <f t="shared" ca="1" si="640"/>
        <v>0</v>
      </c>
      <c r="NU142" s="557">
        <f t="shared" ca="1" si="640"/>
        <v>0</v>
      </c>
      <c r="NV142" s="557">
        <f t="shared" ca="1" si="640"/>
        <v>0</v>
      </c>
      <c r="NW142" s="557">
        <f t="shared" ca="1" si="641"/>
        <v>0</v>
      </c>
      <c r="NX142" s="557">
        <f t="shared" ca="1" si="641"/>
        <v>0</v>
      </c>
      <c r="NY142" s="557">
        <f t="shared" ca="1" si="641"/>
        <v>0</v>
      </c>
      <c r="NZ142" s="557">
        <f t="shared" ca="1" si="641"/>
        <v>0</v>
      </c>
      <c r="OA142" s="557">
        <f t="shared" ca="1" si="641"/>
        <v>0</v>
      </c>
      <c r="OB142" s="557">
        <f t="shared" ca="1" si="641"/>
        <v>0</v>
      </c>
      <c r="OC142" s="557">
        <f t="shared" ca="1" si="641"/>
        <v>0</v>
      </c>
      <c r="OD142" s="557">
        <f t="shared" ca="1" si="641"/>
        <v>0</v>
      </c>
      <c r="OE142" s="557">
        <f t="shared" ca="1" si="641"/>
        <v>0</v>
      </c>
      <c r="OF142" s="557">
        <f t="shared" ca="1" si="641"/>
        <v>0</v>
      </c>
      <c r="OG142" s="557">
        <f t="shared" ca="1" si="642"/>
        <v>0</v>
      </c>
      <c r="OH142" s="557">
        <f t="shared" ca="1" si="642"/>
        <v>0</v>
      </c>
      <c r="OI142" s="557">
        <f t="shared" ca="1" si="642"/>
        <v>0</v>
      </c>
      <c r="OJ142" s="557">
        <f t="shared" ca="1" si="642"/>
        <v>0</v>
      </c>
      <c r="OK142" s="557">
        <f t="shared" ca="1" si="642"/>
        <v>0</v>
      </c>
      <c r="OL142" s="557">
        <f t="shared" ca="1" si="642"/>
        <v>0</v>
      </c>
      <c r="OM142" s="557">
        <f t="shared" ca="1" si="642"/>
        <v>0</v>
      </c>
      <c r="ON142" s="557">
        <f t="shared" ca="1" si="642"/>
        <v>0</v>
      </c>
      <c r="OO142" s="557">
        <f t="shared" ca="1" si="642"/>
        <v>0</v>
      </c>
      <c r="OP142" s="557">
        <f t="shared" ca="1" si="642"/>
        <v>0</v>
      </c>
      <c r="OQ142" s="557">
        <f t="shared" ca="1" si="643"/>
        <v>0</v>
      </c>
      <c r="OR142" s="557">
        <f t="shared" ca="1" si="643"/>
        <v>0</v>
      </c>
      <c r="OS142" s="557">
        <f t="shared" ca="1" si="643"/>
        <v>0</v>
      </c>
      <c r="OT142" s="557">
        <f t="shared" ca="1" si="643"/>
        <v>0</v>
      </c>
      <c r="OU142" s="557">
        <f t="shared" ca="1" si="643"/>
        <v>0</v>
      </c>
      <c r="OV142" s="557">
        <f t="shared" ca="1" si="643"/>
        <v>0</v>
      </c>
      <c r="OW142" s="557">
        <f t="shared" ca="1" si="643"/>
        <v>0</v>
      </c>
      <c r="OX142" s="557">
        <f t="shared" ca="1" si="643"/>
        <v>0</v>
      </c>
      <c r="OY142" s="557">
        <f t="shared" ca="1" si="643"/>
        <v>0</v>
      </c>
      <c r="OZ142" s="557">
        <f t="shared" ca="1" si="643"/>
        <v>0</v>
      </c>
      <c r="PA142" s="557">
        <f t="shared" ca="1" si="644"/>
        <v>0</v>
      </c>
      <c r="PB142" s="557">
        <f t="shared" ca="1" si="644"/>
        <v>0</v>
      </c>
      <c r="PC142" s="557">
        <f t="shared" ca="1" si="644"/>
        <v>0</v>
      </c>
      <c r="PD142" s="557">
        <f t="shared" ca="1" si="644"/>
        <v>0</v>
      </c>
      <c r="PE142" s="557">
        <f t="shared" ca="1" si="644"/>
        <v>0</v>
      </c>
      <c r="PF142" s="557">
        <f t="shared" ca="1" si="644"/>
        <v>0</v>
      </c>
      <c r="PG142" s="557">
        <f t="shared" ca="1" si="644"/>
        <v>0</v>
      </c>
      <c r="PH142" s="557">
        <f t="shared" ca="1" si="644"/>
        <v>0</v>
      </c>
      <c r="PI142" s="557">
        <f t="shared" ca="1" si="644"/>
        <v>0</v>
      </c>
      <c r="PJ142" s="557">
        <f t="shared" ca="1" si="644"/>
        <v>0</v>
      </c>
      <c r="PK142" s="557">
        <f t="shared" ca="1" si="645"/>
        <v>0</v>
      </c>
      <c r="PL142" s="557">
        <f t="shared" ca="1" si="645"/>
        <v>0</v>
      </c>
      <c r="PM142" s="557">
        <f t="shared" ca="1" si="645"/>
        <v>0</v>
      </c>
      <c r="PN142" s="557">
        <f t="shared" ca="1" si="645"/>
        <v>0</v>
      </c>
      <c r="PO142" s="557">
        <f t="shared" ca="1" si="645"/>
        <v>0</v>
      </c>
      <c r="PP142" s="557">
        <f t="shared" ca="1" si="645"/>
        <v>0</v>
      </c>
      <c r="PQ142" s="557">
        <f t="shared" ca="1" si="645"/>
        <v>0</v>
      </c>
      <c r="PR142" s="557">
        <f t="shared" ca="1" si="645"/>
        <v>0</v>
      </c>
      <c r="PS142" s="557">
        <f t="shared" ca="1" si="645"/>
        <v>0</v>
      </c>
      <c r="PT142" s="557">
        <f t="shared" ca="1" si="645"/>
        <v>0</v>
      </c>
      <c r="PU142" s="557">
        <f t="shared" ca="1" si="646"/>
        <v>0</v>
      </c>
      <c r="PV142" s="557">
        <f t="shared" ca="1" si="646"/>
        <v>0</v>
      </c>
      <c r="PW142" s="557">
        <f t="shared" ca="1" si="646"/>
        <v>0</v>
      </c>
      <c r="PX142" s="557">
        <f t="shared" ca="1" si="646"/>
        <v>0</v>
      </c>
      <c r="PY142" s="557">
        <f t="shared" ca="1" si="646"/>
        <v>0</v>
      </c>
      <c r="PZ142" s="557">
        <f t="shared" ca="1" si="646"/>
        <v>0</v>
      </c>
      <c r="QA142" s="557">
        <f t="shared" ca="1" si="646"/>
        <v>0</v>
      </c>
      <c r="QB142" s="557">
        <f t="shared" ca="1" si="646"/>
        <v>0</v>
      </c>
      <c r="QC142" s="557">
        <f t="shared" ca="1" si="646"/>
        <v>0</v>
      </c>
      <c r="QD142" s="557">
        <f t="shared" ca="1" si="646"/>
        <v>0</v>
      </c>
      <c r="QE142" s="557">
        <f t="shared" ca="1" si="647"/>
        <v>0</v>
      </c>
      <c r="QF142" s="557">
        <f t="shared" ca="1" si="647"/>
        <v>0</v>
      </c>
      <c r="QG142" s="557">
        <f t="shared" ca="1" si="647"/>
        <v>0</v>
      </c>
      <c r="QH142" s="557">
        <f t="shared" ca="1" si="647"/>
        <v>0</v>
      </c>
      <c r="QI142" s="557">
        <f t="shared" ca="1" si="647"/>
        <v>0</v>
      </c>
      <c r="QJ142" s="557">
        <f t="shared" ca="1" si="647"/>
        <v>0</v>
      </c>
      <c r="QK142" s="557">
        <f t="shared" ca="1" si="647"/>
        <v>0</v>
      </c>
      <c r="QL142" s="557">
        <f t="shared" ca="1" si="647"/>
        <v>0</v>
      </c>
      <c r="QM142" s="557">
        <f t="shared" ca="1" si="647"/>
        <v>0</v>
      </c>
      <c r="QN142" s="557">
        <f t="shared" ca="1" si="647"/>
        <v>0</v>
      </c>
      <c r="QO142" s="557">
        <f t="shared" ca="1" si="648"/>
        <v>0</v>
      </c>
      <c r="QP142" s="557">
        <f t="shared" ca="1" si="648"/>
        <v>0</v>
      </c>
      <c r="QQ142" s="557">
        <f t="shared" ca="1" si="648"/>
        <v>0</v>
      </c>
      <c r="QR142" s="557">
        <f t="shared" ca="1" si="648"/>
        <v>0</v>
      </c>
      <c r="QS142" s="557">
        <f t="shared" ca="1" si="648"/>
        <v>0</v>
      </c>
      <c r="QT142" s="557">
        <f t="shared" ca="1" si="648"/>
        <v>0</v>
      </c>
      <c r="QU142" s="557">
        <f t="shared" ca="1" si="648"/>
        <v>0</v>
      </c>
      <c r="QV142" s="557">
        <f t="shared" ca="1" si="648"/>
        <v>0</v>
      </c>
      <c r="QW142" s="557">
        <f t="shared" ca="1" si="648"/>
        <v>0</v>
      </c>
      <c r="QX142" s="557">
        <f t="shared" ca="1" si="648"/>
        <v>0</v>
      </c>
      <c r="QY142" s="557">
        <f t="shared" ca="1" si="649"/>
        <v>0</v>
      </c>
      <c r="QZ142" s="557">
        <f t="shared" ca="1" si="649"/>
        <v>0</v>
      </c>
      <c r="RA142" s="557">
        <f t="shared" ca="1" si="649"/>
        <v>0</v>
      </c>
      <c r="RB142" s="557">
        <f t="shared" ca="1" si="649"/>
        <v>0</v>
      </c>
      <c r="RC142" s="557">
        <f t="shared" ca="1" si="649"/>
        <v>0</v>
      </c>
      <c r="RD142" s="557">
        <f t="shared" ca="1" si="649"/>
        <v>0</v>
      </c>
      <c r="RE142" s="557">
        <f t="shared" ca="1" si="649"/>
        <v>0</v>
      </c>
      <c r="RF142" s="557">
        <f t="shared" ca="1" si="649"/>
        <v>0</v>
      </c>
      <c r="RG142" s="557">
        <f t="shared" ca="1" si="649"/>
        <v>0</v>
      </c>
      <c r="RH142" s="557">
        <f t="shared" ca="1" si="649"/>
        <v>0</v>
      </c>
      <c r="RI142" s="557">
        <f t="shared" ca="1" si="650"/>
        <v>0</v>
      </c>
      <c r="RJ142" s="557">
        <f t="shared" ca="1" si="650"/>
        <v>0</v>
      </c>
      <c r="RK142" s="557">
        <f t="shared" ca="1" si="650"/>
        <v>0</v>
      </c>
      <c r="RL142" s="557">
        <f t="shared" ca="1" si="650"/>
        <v>0</v>
      </c>
      <c r="RM142" s="557">
        <f t="shared" ca="1" si="650"/>
        <v>0</v>
      </c>
      <c r="RN142" s="557">
        <f t="shared" ca="1" si="650"/>
        <v>0</v>
      </c>
      <c r="RO142" s="557">
        <f t="shared" ca="1" si="650"/>
        <v>0</v>
      </c>
      <c r="RP142" s="557">
        <f t="shared" ca="1" si="650"/>
        <v>0</v>
      </c>
      <c r="RQ142" s="557">
        <f t="shared" ca="1" si="650"/>
        <v>0</v>
      </c>
      <c r="RR142" s="557">
        <f t="shared" ca="1" si="650"/>
        <v>0</v>
      </c>
      <c r="RS142" s="557">
        <f t="shared" ca="1" si="651"/>
        <v>0</v>
      </c>
      <c r="RT142" s="557">
        <f t="shared" ca="1" si="651"/>
        <v>0</v>
      </c>
      <c r="RU142" s="557">
        <f t="shared" ca="1" si="651"/>
        <v>0</v>
      </c>
      <c r="RV142" s="557">
        <f t="shared" ca="1" si="651"/>
        <v>0</v>
      </c>
      <c r="RW142" s="557">
        <f t="shared" ca="1" si="651"/>
        <v>0</v>
      </c>
      <c r="RX142" s="557">
        <f t="shared" ca="1" si="651"/>
        <v>0</v>
      </c>
      <c r="RY142" s="557">
        <f t="shared" ca="1" si="651"/>
        <v>0</v>
      </c>
      <c r="RZ142" s="557">
        <f t="shared" ca="1" si="651"/>
        <v>0</v>
      </c>
      <c r="SA142" s="557">
        <f t="shared" ca="1" si="651"/>
        <v>0</v>
      </c>
      <c r="SB142" s="557">
        <f t="shared" ca="1" si="651"/>
        <v>0</v>
      </c>
      <c r="SC142" s="557">
        <f t="shared" ca="1" si="652"/>
        <v>0</v>
      </c>
      <c r="SD142" s="557">
        <f t="shared" ca="1" si="652"/>
        <v>0</v>
      </c>
      <c r="SE142" s="557">
        <f t="shared" ca="1" si="652"/>
        <v>0</v>
      </c>
      <c r="SF142" s="557">
        <f t="shared" ca="1" si="652"/>
        <v>0</v>
      </c>
      <c r="SG142" s="557">
        <f t="shared" ca="1" si="652"/>
        <v>0</v>
      </c>
      <c r="SH142" s="557">
        <f t="shared" ca="1" si="652"/>
        <v>0</v>
      </c>
      <c r="SI142" s="557">
        <f t="shared" ca="1" si="652"/>
        <v>0</v>
      </c>
      <c r="SJ142" s="557">
        <f t="shared" ca="1" si="652"/>
        <v>0</v>
      </c>
      <c r="SK142" s="557">
        <f t="shared" ca="1" si="652"/>
        <v>0</v>
      </c>
      <c r="SL142" s="557">
        <f t="shared" ca="1" si="652"/>
        <v>0</v>
      </c>
      <c r="SM142" s="557">
        <f t="shared" ca="1" si="653"/>
        <v>0</v>
      </c>
      <c r="SN142" s="557">
        <f t="shared" ca="1" si="653"/>
        <v>0</v>
      </c>
      <c r="SO142" s="557">
        <f t="shared" ca="1" si="653"/>
        <v>0</v>
      </c>
      <c r="SP142" s="557">
        <f t="shared" ca="1" si="653"/>
        <v>0</v>
      </c>
      <c r="SQ142" s="557">
        <f t="shared" ca="1" si="653"/>
        <v>0</v>
      </c>
      <c r="SR142" s="557">
        <f t="shared" ca="1" si="653"/>
        <v>0</v>
      </c>
      <c r="SS142" s="557">
        <f t="shared" ca="1" si="653"/>
        <v>0</v>
      </c>
      <c r="ST142" s="557">
        <f t="shared" ca="1" si="653"/>
        <v>0</v>
      </c>
      <c r="SU142" s="557">
        <f t="shared" ca="1" si="653"/>
        <v>0</v>
      </c>
      <c r="SV142" s="557">
        <f t="shared" ca="1" si="653"/>
        <v>0</v>
      </c>
      <c r="SW142" s="557">
        <f t="shared" ca="1" si="654"/>
        <v>0</v>
      </c>
      <c r="SX142" s="557">
        <f t="shared" ca="1" si="654"/>
        <v>0</v>
      </c>
      <c r="SY142" s="557">
        <f t="shared" ca="1" si="654"/>
        <v>0</v>
      </c>
      <c r="SZ142" s="557">
        <f t="shared" ca="1" si="654"/>
        <v>0</v>
      </c>
      <c r="TA142" s="557">
        <f t="shared" ca="1" si="654"/>
        <v>0</v>
      </c>
      <c r="TB142" s="557">
        <f t="shared" ca="1" si="654"/>
        <v>0</v>
      </c>
      <c r="TC142" s="557">
        <f t="shared" ca="1" si="654"/>
        <v>0</v>
      </c>
      <c r="TD142" s="557">
        <f t="shared" ca="1" si="654"/>
        <v>0</v>
      </c>
      <c r="TE142" s="557">
        <f t="shared" ca="1" si="654"/>
        <v>0</v>
      </c>
      <c r="TF142" s="557">
        <f t="shared" ca="1" si="654"/>
        <v>0</v>
      </c>
      <c r="TG142" s="557">
        <f t="shared" ca="1" si="655"/>
        <v>0</v>
      </c>
      <c r="TH142" s="557">
        <f t="shared" ca="1" si="655"/>
        <v>0</v>
      </c>
      <c r="TI142" s="557">
        <f t="shared" ca="1" si="655"/>
        <v>0</v>
      </c>
      <c r="TJ142" s="557">
        <f t="shared" ca="1" si="655"/>
        <v>0</v>
      </c>
      <c r="TK142" s="557">
        <f t="shared" ca="1" si="655"/>
        <v>0</v>
      </c>
      <c r="TL142" s="557">
        <f t="shared" ca="1" si="655"/>
        <v>0</v>
      </c>
      <c r="TM142" s="557">
        <f t="shared" ca="1" si="655"/>
        <v>0</v>
      </c>
      <c r="TN142" s="557">
        <f t="shared" ca="1" si="655"/>
        <v>0</v>
      </c>
      <c r="TO142" s="557">
        <f t="shared" ca="1" si="655"/>
        <v>0</v>
      </c>
      <c r="TP142" s="557">
        <f t="shared" ca="1" si="655"/>
        <v>0</v>
      </c>
      <c r="TQ142" s="557">
        <f t="shared" ca="1" si="656"/>
        <v>0</v>
      </c>
      <c r="TR142" s="557">
        <f t="shared" ca="1" si="656"/>
        <v>0</v>
      </c>
      <c r="TS142" s="557">
        <f t="shared" ca="1" si="656"/>
        <v>0</v>
      </c>
      <c r="TT142" s="557">
        <f t="shared" ca="1" si="656"/>
        <v>0</v>
      </c>
      <c r="TU142" s="557">
        <f t="shared" ca="1" si="656"/>
        <v>0</v>
      </c>
      <c r="TV142" s="557">
        <f t="shared" ca="1" si="656"/>
        <v>0</v>
      </c>
      <c r="TW142" s="557">
        <f t="shared" ca="1" si="656"/>
        <v>0</v>
      </c>
      <c r="TX142" s="557">
        <f t="shared" ca="1" si="656"/>
        <v>0</v>
      </c>
      <c r="TY142" s="557">
        <f t="shared" ca="1" si="656"/>
        <v>0</v>
      </c>
      <c r="TZ142" s="557">
        <f t="shared" ca="1" si="656"/>
        <v>0</v>
      </c>
      <c r="UA142" s="557">
        <f t="shared" ca="1" si="657"/>
        <v>0</v>
      </c>
      <c r="UB142" s="557">
        <f t="shared" ca="1" si="657"/>
        <v>0</v>
      </c>
      <c r="UC142" s="557">
        <f t="shared" ca="1" si="657"/>
        <v>0</v>
      </c>
      <c r="UD142" s="557">
        <f t="shared" ca="1" si="657"/>
        <v>0</v>
      </c>
      <c r="UE142" s="557">
        <f t="shared" ca="1" si="657"/>
        <v>0</v>
      </c>
      <c r="UF142" s="557">
        <f t="shared" ca="1" si="657"/>
        <v>0</v>
      </c>
      <c r="UG142" s="557">
        <f t="shared" ca="1" si="657"/>
        <v>0</v>
      </c>
      <c r="UH142" s="557">
        <f t="shared" ca="1" si="657"/>
        <v>0</v>
      </c>
      <c r="UI142" s="557">
        <f t="shared" ca="1" si="657"/>
        <v>0</v>
      </c>
      <c r="UJ142" s="557">
        <f t="shared" ca="1" si="657"/>
        <v>0</v>
      </c>
      <c r="UK142" s="557">
        <f t="shared" ca="1" si="658"/>
        <v>0</v>
      </c>
      <c r="UL142" s="557">
        <f t="shared" ca="1" si="658"/>
        <v>0</v>
      </c>
      <c r="UM142" s="557">
        <f t="shared" ca="1" si="658"/>
        <v>0</v>
      </c>
      <c r="UN142" s="557">
        <f t="shared" ca="1" si="658"/>
        <v>0</v>
      </c>
      <c r="UO142" s="557">
        <f t="shared" ca="1" si="658"/>
        <v>0</v>
      </c>
      <c r="UP142" s="557">
        <f t="shared" ca="1" si="658"/>
        <v>0</v>
      </c>
      <c r="UQ142" s="557">
        <f t="shared" ca="1" si="658"/>
        <v>0</v>
      </c>
      <c r="UR142" s="557">
        <f t="shared" ca="1" si="658"/>
        <v>0</v>
      </c>
      <c r="US142" s="557">
        <f t="shared" ca="1" si="658"/>
        <v>0</v>
      </c>
      <c r="UT142" s="557">
        <f t="shared" ca="1" si="658"/>
        <v>0</v>
      </c>
      <c r="UU142" s="557">
        <f t="shared" ca="1" si="659"/>
        <v>0</v>
      </c>
      <c r="UV142" s="557">
        <f t="shared" ca="1" si="659"/>
        <v>0</v>
      </c>
      <c r="UW142" s="557">
        <f t="shared" ca="1" si="659"/>
        <v>0</v>
      </c>
      <c r="UX142" s="557">
        <f t="shared" ca="1" si="659"/>
        <v>0</v>
      </c>
      <c r="UY142" s="557">
        <f t="shared" ca="1" si="659"/>
        <v>0</v>
      </c>
      <c r="UZ142" s="557">
        <f t="shared" ca="1" si="659"/>
        <v>0</v>
      </c>
      <c r="VA142" s="557">
        <f t="shared" ca="1" si="659"/>
        <v>0</v>
      </c>
      <c r="VB142" s="557">
        <f t="shared" ca="1" si="659"/>
        <v>0</v>
      </c>
      <c r="VC142" s="557">
        <f t="shared" ca="1" si="659"/>
        <v>0</v>
      </c>
      <c r="VD142" s="557">
        <f t="shared" ca="1" si="659"/>
        <v>0</v>
      </c>
      <c r="VE142" s="557">
        <f t="shared" ca="1" si="660"/>
        <v>0</v>
      </c>
      <c r="VF142" s="557">
        <f t="shared" ca="1" si="660"/>
        <v>0</v>
      </c>
      <c r="VG142" s="557">
        <f t="shared" ca="1" si="660"/>
        <v>0</v>
      </c>
      <c r="VH142" s="557">
        <f t="shared" ca="1" si="660"/>
        <v>0</v>
      </c>
      <c r="VI142" s="557">
        <f t="shared" ca="1" si="660"/>
        <v>0</v>
      </c>
      <c r="VJ142" s="557">
        <f t="shared" ca="1" si="660"/>
        <v>0</v>
      </c>
      <c r="VK142" s="557">
        <f t="shared" ca="1" si="660"/>
        <v>0</v>
      </c>
      <c r="VL142" s="557">
        <f t="shared" ca="1" si="660"/>
        <v>0</v>
      </c>
      <c r="VM142" s="557">
        <f t="shared" ca="1" si="660"/>
        <v>0</v>
      </c>
      <c r="VN142" s="557">
        <f t="shared" ca="1" si="660"/>
        <v>0</v>
      </c>
      <c r="VO142" s="557">
        <f t="shared" ca="1" si="660"/>
        <v>0</v>
      </c>
      <c r="VP142" s="189">
        <f t="shared" ca="1" si="661"/>
        <v>0</v>
      </c>
      <c r="VQ142" s="189">
        <f t="shared" ca="1" si="661"/>
        <v>0</v>
      </c>
      <c r="VR142" s="189">
        <f t="shared" ca="1" si="661"/>
        <v>0</v>
      </c>
      <c r="VS142" s="189">
        <f t="shared" ca="1" si="661"/>
        <v>0</v>
      </c>
      <c r="VT142" s="189">
        <f t="shared" ca="1" si="661"/>
        <v>0</v>
      </c>
      <c r="VU142" s="230">
        <f t="shared" ca="1" si="570"/>
        <v>0</v>
      </c>
      <c r="VV142" s="189">
        <f t="shared" ca="1" si="662"/>
        <v>0</v>
      </c>
      <c r="VW142" s="189">
        <f t="shared" ca="1" si="662"/>
        <v>0</v>
      </c>
      <c r="VX142" s="189">
        <f t="shared" ca="1" si="662"/>
        <v>0</v>
      </c>
      <c r="VY142" s="189">
        <f t="shared" ca="1" si="662"/>
        <v>0</v>
      </c>
      <c r="VZ142" s="189">
        <f t="shared" ca="1" si="662"/>
        <v>0</v>
      </c>
      <c r="WA142" s="230">
        <f t="shared" ca="1" si="572"/>
        <v>0</v>
      </c>
      <c r="WB142" s="231">
        <f t="shared" ca="1" si="573"/>
        <v>0</v>
      </c>
      <c r="WC142" s="231">
        <f t="shared" ca="1" si="573"/>
        <v>0</v>
      </c>
      <c r="WD142" s="231">
        <f t="shared" ca="1" si="573"/>
        <v>0</v>
      </c>
      <c r="WE142" s="231">
        <f t="shared" ca="1" si="573"/>
        <v>0</v>
      </c>
      <c r="WF142" s="544">
        <f t="shared" ca="1" si="574"/>
        <v>0</v>
      </c>
      <c r="WG142" s="231">
        <f t="shared" ca="1" si="575"/>
        <v>0</v>
      </c>
      <c r="WH142" s="231">
        <f t="shared" ca="1" si="575"/>
        <v>0</v>
      </c>
      <c r="WI142" s="231">
        <f t="shared" ca="1" si="575"/>
        <v>0</v>
      </c>
      <c r="WJ142" s="231">
        <f t="shared" ca="1" si="575"/>
        <v>0</v>
      </c>
      <c r="WK142" s="544">
        <f t="shared" ca="1" si="663"/>
        <v>0</v>
      </c>
      <c r="WL142" s="544">
        <f t="shared" ca="1" si="663"/>
        <v>0</v>
      </c>
      <c r="WM142" s="544">
        <f t="shared" ca="1" si="663"/>
        <v>0</v>
      </c>
      <c r="WN142" s="544">
        <f t="shared" ca="1" si="663"/>
        <v>0</v>
      </c>
      <c r="WO142" s="544">
        <f t="shared" ca="1" si="663"/>
        <v>0</v>
      </c>
      <c r="WP142" s="544">
        <f t="shared" ca="1" si="663"/>
        <v>0</v>
      </c>
      <c r="WQ142" s="544">
        <f t="shared" ca="1" si="663"/>
        <v>0</v>
      </c>
      <c r="WR142" s="535" cm="1">
        <f t="array" aca="1" ref="WR142" ca="1">INDEX(WR$13:WR141,$B142+1,1)</f>
        <v>0</v>
      </c>
      <c r="WS142" s="411">
        <f t="shared" ca="1" si="577"/>
        <v>67</v>
      </c>
      <c r="WT142" s="18"/>
      <c r="WU142" s="535" cm="1">
        <f t="array" aca="1" ref="WU142" ca="1">INDEX(WU$13:WU141,$B142+1,1)</f>
        <v>0</v>
      </c>
      <c r="WV142" s="411">
        <f t="shared" si="578"/>
        <v>0</v>
      </c>
      <c r="WW142" s="535" cm="1">
        <f t="array" aca="1" ref="WW142" ca="1">INDEX(WW$13:WW141,$B142+1,1)</f>
        <v>0</v>
      </c>
      <c r="WX142" s="535" t="str" cm="1">
        <f t="array" aca="1" ref="WX142" ca="1">INDEX(WX$13:WX141,$B142+1,1)</f>
        <v>-</v>
      </c>
      <c r="WY142" s="535" t="str" cm="1">
        <f t="array" aca="1" ref="WY142" ca="1">INDEX(WY$13:WY141,$B142+1,1)</f>
        <v>-</v>
      </c>
      <c r="WZ142" s="535" t="str" cm="1">
        <f t="array" aca="1" ref="WZ142" ca="1">INDEX(WZ$13:WZ141,$B142+1,1)</f>
        <v>-</v>
      </c>
      <c r="XA142" s="535" t="str" cm="1">
        <f t="array" aca="1" ref="XA142" ca="1">INDEX(XA$13:XA141,$B142+1,1)</f>
        <v>-</v>
      </c>
      <c r="XB142" s="535" t="str" cm="1">
        <f t="array" aca="1" ref="XB142" ca="1">INDEX(XB$13:XB141,$B142+1,1)</f>
        <v>-</v>
      </c>
      <c r="XC142" s="535" t="str" cm="1">
        <f t="array" aca="1" ref="XC142" ca="1">INDEX(XC$13:XC141,$B142+1,1)</f>
        <v>-</v>
      </c>
      <c r="XD142" s="535" t="str" cm="1">
        <f t="array" aca="1" ref="XD142" ca="1">INDEX(XD$13:XD141,$B142+1,1)</f>
        <v>-</v>
      </c>
      <c r="XE142" s="535" t="str" cm="1">
        <f t="array" aca="1" ref="XE142" ca="1">INDEX(XE$13:XE141,$B142+1,1)</f>
        <v>-</v>
      </c>
      <c r="XF142" s="535" t="str" cm="1">
        <f t="array" aca="1" ref="XF142" ca="1">INDEX(XF$13:XF141,$B142+1,1)</f>
        <v>-</v>
      </c>
      <c r="XG142" s="535" t="str" cm="1">
        <f t="array" aca="1" ref="XG142" ca="1">INDEX(XG$13:XG141,$B142+1,1)</f>
        <v>-</v>
      </c>
      <c r="XH142" s="535" t="str" cm="1">
        <f t="array" aca="1" ref="XH142" ca="1">INDEX(XH$13:XH141,$B142+1,1)</f>
        <v>-</v>
      </c>
      <c r="XI142" s="535" t="str" cm="1">
        <f t="array" aca="1" ref="XI142" ca="1">INDEX(XI$13:XI141,$B142+1,1)</f>
        <v>-</v>
      </c>
      <c r="XJ142" s="535" t="str" cm="1">
        <f t="array" aca="1" ref="XJ142" ca="1">INDEX(XJ$13:XJ141,$B142+1,1)</f>
        <v>-</v>
      </c>
      <c r="XK142" s="535" t="str" cm="1">
        <f t="array" aca="1" ref="XK142" ca="1">INDEX(XK$13:XK141,$B142+1,1)</f>
        <v>-</v>
      </c>
      <c r="XL142" s="535" t="str" cm="1">
        <f t="array" aca="1" ref="XL142" ca="1">INDEX(XL$13:XL141,$B142+1,1)</f>
        <v>-</v>
      </c>
      <c r="XM142" s="535" t="str" cm="1">
        <f t="array" aca="1" ref="XM142" ca="1">INDEX(XM$13:XM141,$B142+1,1)</f>
        <v>-</v>
      </c>
      <c r="XN142" s="18"/>
      <c r="XO142" s="411" t="b">
        <f t="shared" ca="1" si="579"/>
        <v>0</v>
      </c>
      <c r="XP142" s="535" t="str" cm="1">
        <f t="array" aca="1" ref="XP142" ca="1">INDEX(XP$13:XP141,$B142+1,1)</f>
        <v>-</v>
      </c>
      <c r="XQ142" s="535" t="str" cm="1">
        <f t="array" aca="1" ref="XQ142" ca="1">INDEX(XQ$13:XQ141,$B142+1,1)</f>
        <v>-</v>
      </c>
      <c r="XR142" s="535" t="str" cm="1">
        <f t="array" aca="1" ref="XR142" ca="1">INDEX(XR$13:XR141,$B142+1,1)</f>
        <v>-</v>
      </c>
      <c r="XS142" s="535" t="str" cm="1">
        <f t="array" aca="1" ref="XS142" ca="1">INDEX(XS$13:XS141,$B142+1,1)</f>
        <v>-</v>
      </c>
      <c r="XT142" s="535" t="str" cm="1">
        <f t="array" aca="1" ref="XT142" ca="1">INDEX(XT$13:XT141,$B142+1,1)</f>
        <v>-</v>
      </c>
      <c r="XU142" s="535" t="str" cm="1">
        <f t="array" aca="1" ref="XU142" ca="1">INDEX(XU$13:XU141,$B142+1,1)</f>
        <v>-</v>
      </c>
      <c r="XV142" s="411" t="str">
        <f t="shared" ca="1" si="580"/>
        <v>-</v>
      </c>
      <c r="XW142" s="535" t="str" cm="1">
        <f t="array" aca="1" ref="XW142" ca="1">INDEX(XW$13:XW141,$B142+1,1)</f>
        <v>-</v>
      </c>
      <c r="XX142" s="535" t="str" cm="1">
        <f t="array" aca="1" ref="XX142" ca="1">INDEX(XX$13:XX141,$B142+1,1)</f>
        <v>-</v>
      </c>
      <c r="XY142" s="535" t="str" cm="1">
        <f t="array" aca="1" ref="XY142" ca="1">INDEX(XY$13:XY141,$B142+1,1)</f>
        <v>-</v>
      </c>
      <c r="XZ142" s="535" t="str" cm="1">
        <f t="array" aca="1" ref="XZ142" ca="1">INDEX(XZ$13:XZ141,$B142+1,1)</f>
        <v>-</v>
      </c>
      <c r="YA142" s="535" t="str" cm="1">
        <f t="array" aca="1" ref="YA142" ca="1">INDEX(YA$13:YA141,$B142+1,1)</f>
        <v>-</v>
      </c>
      <c r="YB142" s="545" cm="1">
        <f t="array" aca="1" ref="YB142" ca="1">INDEX(i.AgeJ,$AD142,1)</f>
        <v>0</v>
      </c>
      <c r="YC142" s="535" t="str" cm="1">
        <f t="array" aca="1" ref="YC142" ca="1">INDEX(YC$13:YC141,$B142+1,1)</f>
        <v>-</v>
      </c>
      <c r="YD142" s="411" t="str">
        <f t="shared" si="581"/>
        <v>-</v>
      </c>
      <c r="YE142" s="411" t="str">
        <f t="shared" si="581"/>
        <v>-</v>
      </c>
      <c r="YF142" s="535" t="str" cm="1">
        <f t="array" aca="1" ref="YF142" ca="1">INDEX(YF$13:YF141,$B142+1,1)</f>
        <v>-</v>
      </c>
      <c r="YG142" s="535" t="str" cm="1">
        <f t="array" aca="1" ref="YG142" ca="1">INDEX(YG$13:YG141,$B142+1,1)</f>
        <v>-</v>
      </c>
      <c r="YH142" s="535" t="str" cm="1">
        <f t="array" aca="1" ref="YH142" ca="1">INDEX(YH$13:YH141,$B142+1,1)</f>
        <v>-</v>
      </c>
      <c r="YI142" s="535" t="str" cm="1">
        <f t="array" aca="1" ref="YI142" ca="1">INDEX(YI$13:YI141,$B142+1,1)</f>
        <v>-</v>
      </c>
      <c r="YJ142" s="535" t="str" cm="1">
        <f t="array" aca="1" ref="YJ142" ca="1">INDEX(YJ$13:YJ141,$B142+1,1)</f>
        <v>-</v>
      </c>
      <c r="YK142" s="535" t="b" cm="1">
        <f t="array" aca="1" ref="YK142" ca="1">INDEX(YK$13:YK141,$B142+1,1)</f>
        <v>1</v>
      </c>
      <c r="YL142" s="535" t="str" cm="1">
        <f t="array" aca="1" ref="YL142" ca="1">INDEX(YL$13:YL141,$B142+1,1)</f>
        <v>-</v>
      </c>
      <c r="YM142" s="535" cm="1">
        <f t="array" aca="1" ref="YM142" ca="1">INDEX(YM$13:YM141,$B142+1,1)</f>
        <v>0</v>
      </c>
      <c r="YN142" s="535" cm="1">
        <f t="array" aca="1" ref="YN142" ca="1">INDEX(YN$13:YN141,$B142+1,1)</f>
        <v>0</v>
      </c>
      <c r="YO142" s="535" cm="1">
        <f t="array" aca="1" ref="YO142" ca="1">INDEX(YO$13:YO141,$B142+1,1)</f>
        <v>0</v>
      </c>
      <c r="YP142" s="18"/>
      <c r="YQ142" s="411">
        <f t="shared" si="582"/>
        <v>50</v>
      </c>
      <c r="YR142" s="411">
        <f t="shared" si="582"/>
        <v>50</v>
      </c>
      <c r="YS142" s="411">
        <f t="shared" si="582"/>
        <v>50</v>
      </c>
      <c r="YT142" s="411">
        <f t="shared" si="582"/>
        <v>50</v>
      </c>
      <c r="YU142" s="535" cm="1">
        <f t="array" aca="1" ref="YU142" ca="1">INDEX(YU$13:YU141,$B142+1,1)</f>
        <v>1</v>
      </c>
      <c r="YV142" s="535" cm="1">
        <f t="array" aca="1" ref="YV142" ca="1">INDEX(YV$13:YV141,$B142+1,1)</f>
        <v>1</v>
      </c>
      <c r="YW142" s="535" cm="1">
        <f t="array" aca="1" ref="YW142" ca="1">INDEX(YW$13:YW141,$B142+1,1)</f>
        <v>1</v>
      </c>
      <c r="YX142" s="535" cm="1">
        <f t="array" aca="1" ref="YX142" ca="1">INDEX(YX$13:YX141,$B142+1,1)</f>
        <v>1</v>
      </c>
      <c r="YY142" s="535" t="str" cm="1">
        <f t="array" aca="1" ref="YY142" ca="1">INDEX(YY$13:YY141,$B142+1,1)</f>
        <v>-</v>
      </c>
      <c r="YZ142" s="535" t="str" cm="1">
        <f t="array" aca="1" ref="YZ142" ca="1">INDEX(YZ$13:YZ141,$B142+1,1)</f>
        <v>-</v>
      </c>
      <c r="ZA142" s="535" t="str" cm="1">
        <f t="array" aca="1" ref="ZA142" ca="1">INDEX(ZA$13:ZA141,$B142+1,1)</f>
        <v>-</v>
      </c>
      <c r="ZB142" s="535" t="str" cm="1">
        <f t="array" aca="1" ref="ZB142" ca="1">INDEX(ZB$13:ZB141,$B142+1,1)</f>
        <v>-</v>
      </c>
      <c r="ZC142" s="535" t="str" cm="1">
        <f t="array" aca="1" ref="ZC142" ca="1">INDEX(ZC$13:ZC141,$B142+1,1)</f>
        <v>-</v>
      </c>
      <c r="ZD142" s="18"/>
      <c r="ZE142" s="411">
        <f t="shared" ca="1" si="583"/>
        <v>1</v>
      </c>
      <c r="ZF142" s="18"/>
      <c r="ZG142" s="669" t="str">
        <f t="shared" ca="1" si="584"/>
        <v>-</v>
      </c>
      <c r="ZH142" s="535" t="b" cm="1">
        <f t="array" aca="1" ref="ZH142" ca="1">INDEX(ZH$13:ZH141,$B142+1,1)</f>
        <v>1</v>
      </c>
      <c r="ZI142" s="535" t="str" cm="1">
        <f t="array" aca="1" ref="ZI142" ca="1">INDEX(ZI$13:ZI141,$B142+1,1)</f>
        <v>-</v>
      </c>
      <c r="ZJ142" s="411" t="b">
        <f t="shared" ca="1" si="615"/>
        <v>1</v>
      </c>
      <c r="ZK142" s="535" t="b" cm="1">
        <f t="array" aca="1" ref="ZK142" ca="1">INDEX(ZK$13:ZK141,$B142+1,1)</f>
        <v>0</v>
      </c>
      <c r="ZL142" s="535" cm="1">
        <f t="array" aca="1" ref="ZL142" ca="1">INDEX(ZL$13:ZL141,$B142+1,1)</f>
        <v>0</v>
      </c>
      <c r="ZM142" s="547" cm="1">
        <f t="array" aca="1" ref="ZM142" ca="1">IF(ZH142&lt;&gt;TRUE,"-",VALUE(IFERROR(VALUE($K142),0) &amp; _xlfn.SWITCH($CD142,"-",4,$CD142) &amp; $L142 &amp; $T142 &amp; "00" &amp; $N142 &amp; $AK142 &amp; $R142 &amp; _xlfn.SWITCH($AM142,3,1,$AM142) &amp; _xlfn.SWITCH($M142,4,0,$M142) &amp; $AD142 &amp; IF(MOD($H142-2,ZM$6)&gt;=ZM$7,"",TEXT(INT(MOD($H142-2,ZM$6)/2)+1,"00"))))</f>
        <v>14220032120609</v>
      </c>
      <c r="ZN142" s="662" t="str" cm="1">
        <f t="array" aca="1" ref="ZN142" ca="1">IF(ZI142&lt;&gt;TRUE,"-",VALUE(IFERROR(VALUE($K142),0) &amp; _xlfn.SWITCH($CD142,"-",4,$CD142) &amp; $L142 &amp; $T142 &amp; "00" &amp; $N142 &amp; $AK142 &amp; $R142 &amp; _xlfn.SWITCH($AM142,3,1,$AM142) &amp; _xlfn.SWITCH($M142,4,0,$M142) &amp; $AD142 &amp; IF(MOD($H142-1,ZN$6)&gt;=ZN$7,"",TEXT(INT(MOD($H142-1,ZN$6)/2)+1,"00"))))</f>
        <v>-</v>
      </c>
      <c r="ZO142" s="543">
        <f t="shared" ca="1" si="585"/>
        <v>652</v>
      </c>
      <c r="ZP142" s="543">
        <f t="shared" ca="1" si="585"/>
        <v>686</v>
      </c>
      <c r="ZQ142" s="543">
        <f t="shared" ca="1" si="585"/>
        <v>721</v>
      </c>
      <c r="ZR142" s="459">
        <f t="shared" ca="1" si="586"/>
        <v>469</v>
      </c>
      <c r="ZS142" s="459">
        <f t="shared" ca="1" si="586"/>
        <v>504</v>
      </c>
      <c r="ZT142" s="459">
        <f t="shared" ca="1" si="586"/>
        <v>539</v>
      </c>
      <c r="ZU142" s="459">
        <f t="shared" ca="1" si="587"/>
        <v>385</v>
      </c>
      <c r="ZV142" s="459">
        <f t="shared" ca="1" si="587"/>
        <v>420</v>
      </c>
      <c r="ZW142" s="459">
        <f t="shared" ca="1" si="587"/>
        <v>455</v>
      </c>
      <c r="ZX142" s="535" t="str" cm="1">
        <f t="array" aca="1" ref="ZX142" ca="1">INDEX(ZX$13:ZX141,$B142+1,1)</f>
        <v>-</v>
      </c>
      <c r="ZY142" s="535" t="str" cm="1">
        <f t="array" aca="1" ref="ZY142" ca="1">INDEX(ZY$13:ZY141,$B142+1,1)</f>
        <v>-</v>
      </c>
      <c r="ZZ142" s="535" t="str" cm="1">
        <f t="array" aca="1" ref="ZZ142" ca="1">INDEX(ZZ$13:ZZ141,$B142+1,1)</f>
        <v>-</v>
      </c>
      <c r="AAA142" s="535" t="str" cm="1">
        <f t="array" aca="1" ref="AAA142" ca="1">INDEX(AAA$13:AAA141,$B142+1,1)</f>
        <v>-</v>
      </c>
      <c r="AAB142" s="535" t="str" cm="1">
        <f t="array" aca="1" ref="AAB142" ca="1">INDEX(AAB$13:AAB141,$B142+1,1)</f>
        <v>-</v>
      </c>
      <c r="AAC142" s="535" t="str" cm="1">
        <f t="array" aca="1" ref="AAC142" ca="1">INDEX(AAC$13:AAC141,$B142+1,1)</f>
        <v>-</v>
      </c>
      <c r="AAD142" s="535" t="str" cm="1">
        <f t="array" aca="1" ref="AAD142" ca="1">INDEX(AAD$13:AAD141,$B142+1,1)</f>
        <v>-</v>
      </c>
      <c r="AAE142" s="535" t="str" cm="1">
        <f t="array" aca="1" ref="AAE142" ca="1">INDEX(AAE$13:AAE141,$B142+1,1)</f>
        <v>-</v>
      </c>
      <c r="AAF142" s="535" t="str" cm="1">
        <f t="array" aca="1" ref="AAF142" ca="1">INDEX(AAF$13:AAF141,$B142+1,1)</f>
        <v>-</v>
      </c>
      <c r="AAG142" s="535" t="str" cm="1">
        <f t="array" aca="1" ref="AAG142" ca="1">INDEX(AAG$13:AAG141,$B142+1,1)</f>
        <v>-</v>
      </c>
      <c r="AAH142" s="535" t="str" cm="1">
        <f t="array" aca="1" ref="AAH142" ca="1">INDEX(AAH$13:AAH141,$B142+1,1)</f>
        <v>-</v>
      </c>
      <c r="AAI142" s="535" t="str" cm="1">
        <f t="array" aca="1" ref="AAI142" ca="1">INDEX(AAI$13:AAI141,$B142+1,1)</f>
        <v>-</v>
      </c>
      <c r="AAJ142" s="22">
        <v>1</v>
      </c>
      <c r="AAK142" s="22">
        <v>1</v>
      </c>
      <c r="AAL142" s="535" cm="1">
        <f t="array" aca="1" ref="AAL142" ca="1">INDEX(AAL$13:AAL141,$B142+1,1)</f>
        <v>0</v>
      </c>
      <c r="AAM142" s="535" t="str" cm="1">
        <f t="array" aca="1" ref="AAM142" ca="1">INDEX(AAM$13:AAM141,$B142+1,1)</f>
        <v>-</v>
      </c>
      <c r="AAN142" s="535" t="str" cm="1">
        <f t="array" aca="1" ref="AAN142" ca="1">INDEX(AAN$13:AAN141,$B142+1,1)</f>
        <v>-</v>
      </c>
      <c r="AAO142" s="535" t="str" cm="1">
        <f t="array" aca="1" ref="AAO142" ca="1">INDEX(AAO$13:AAO141,$B142+1,1)</f>
        <v>-</v>
      </c>
      <c r="AAP142" s="535" t="str" cm="1">
        <f t="array" aca="1" ref="AAP142" ca="1">INDEX(AAP$13:AAP141,$B142+1,1)</f>
        <v>-</v>
      </c>
      <c r="AAQ142" s="535" t="str" cm="1">
        <f t="array" aca="1" ref="AAQ142" ca="1">INDEX(AAQ$13:AAQ141,$B142+1,1)</f>
        <v>-</v>
      </c>
      <c r="AAR142" s="535" cm="1">
        <f t="array" aca="1" ref="AAR142" ca="1">INDEX(AAR$13:AAR141,$B142+1,1)</f>
        <v>0</v>
      </c>
      <c r="AAS142" s="535" t="str" cm="1">
        <f t="array" aca="1" ref="AAS142" ca="1">INDEX(AAS$13:AAS141,$B142+1,1)</f>
        <v>-</v>
      </c>
      <c r="AAT142" s="535" t="str" cm="1">
        <f t="array" aca="1" ref="AAT142" ca="1">INDEX(AAT$13:AAT141,$B142+1,1)</f>
        <v>-</v>
      </c>
      <c r="AAU142" s="535" t="str" cm="1">
        <f t="array" aca="1" ref="AAU142" ca="1">INDEX(AAU$13:AAU141,$B142+1,1)</f>
        <v>-</v>
      </c>
      <c r="AAV142" s="535" cm="1">
        <f t="array" aca="1" ref="AAV142" ca="1">INDEX(AAV$13:AAV141,$B142+1,1)</f>
        <v>1</v>
      </c>
      <c r="AAW142" s="535" cm="1">
        <f t="array" aca="1" ref="AAW142" ca="1">INDEX(AAW$13:AAW141,$B142+1,1)</f>
        <v>1</v>
      </c>
      <c r="AAX142" s="666" t="str">
        <f ca="1">IF(OR($AAJ142=1,MOD($H142,21)&gt;AAX$6),"-",FALSE)</f>
        <v>-</v>
      </c>
      <c r="AAY142" s="666" t="str">
        <f ca="1">IF(OR($AAJ142=1,MOD($H142,21)&gt;AAY$6),"-",FALSE)</f>
        <v>-</v>
      </c>
      <c r="AAZ142" s="666" t="str">
        <f ca="1">IF(OR($AAJ142=1,MOD($H142,21)&gt;AAZ$6),"-",FALSE)</f>
        <v>-</v>
      </c>
      <c r="ABA142" s="666" t="str">
        <f ca="1">IF(OR($AAJ142=1,MOD($H142,21)&gt;ABA$6),"-",FALSE)</f>
        <v>-</v>
      </c>
      <c r="ABB142" s="667" t="str">
        <f t="shared" ca="1" si="588"/>
        <v>-</v>
      </c>
      <c r="ABC142" s="668" t="str">
        <f t="shared" ca="1" si="589"/>
        <v>-</v>
      </c>
      <c r="ABD142" s="669" t="str">
        <f t="shared" ca="1" si="590"/>
        <v>-</v>
      </c>
      <c r="ABE142" s="716" t="str">
        <f t="shared" ca="1" si="591"/>
        <v>-</v>
      </c>
      <c r="ABF142" s="191" t="b">
        <f t="shared" si="619"/>
        <v>0</v>
      </c>
      <c r="ABG142" s="715" t="str">
        <f t="shared" ca="1" si="592"/>
        <v>-</v>
      </c>
      <c r="ABH142" s="717" t="str">
        <f ca="1">IF(OR($AAJ142=1,MOD($H142,21)&gt;ABH$6),"-",0)</f>
        <v>-</v>
      </c>
      <c r="ABI142" s="717" t="str">
        <f ca="1">IF(OR($AAJ142=1,MOD($H142,21)&gt;ABI$6),"-",0)</f>
        <v>-</v>
      </c>
      <c r="ABJ142" s="670" t="str">
        <f t="shared" ca="1" si="593"/>
        <v>-</v>
      </c>
      <c r="ABK142" s="18"/>
      <c r="ABL142" s="545" t="str">
        <f t="shared" ca="1" si="664"/>
        <v>-</v>
      </c>
      <c r="ABM142" s="545" t="str">
        <f t="shared" ca="1" si="664"/>
        <v>-</v>
      </c>
      <c r="ABN142" s="545" t="str">
        <f t="shared" ca="1" si="664"/>
        <v>-</v>
      </c>
      <c r="ABO142" s="545" t="str">
        <f t="shared" ca="1" si="664"/>
        <v>-</v>
      </c>
      <c r="ABP142" s="545" t="str">
        <f t="shared" ca="1" si="664"/>
        <v>-</v>
      </c>
      <c r="ABQ142" s="545" t="str">
        <f t="shared" ca="1" si="664"/>
        <v>-</v>
      </c>
      <c r="ABR142" s="545" t="str">
        <f t="shared" ca="1" si="664"/>
        <v>-</v>
      </c>
      <c r="ABS142" s="545" t="str">
        <f t="shared" ca="1" si="664"/>
        <v>-</v>
      </c>
      <c r="ABT142" s="545" t="str">
        <f t="shared" ca="1" si="664"/>
        <v>-</v>
      </c>
      <c r="ABU142" s="545" t="str">
        <f t="shared" ca="1" si="664"/>
        <v>-</v>
      </c>
      <c r="ABV142" s="545" t="str">
        <f t="shared" ca="1" si="665"/>
        <v>-</v>
      </c>
      <c r="ABW142" s="545" t="str">
        <f t="shared" ca="1" si="665"/>
        <v>-</v>
      </c>
      <c r="ABX142" s="545" t="str">
        <f t="shared" ca="1" si="665"/>
        <v>-</v>
      </c>
      <c r="ABY142" s="545" t="str">
        <f t="shared" ca="1" si="665"/>
        <v>-</v>
      </c>
      <c r="ABZ142" s="545" t="str">
        <f t="shared" ca="1" si="665"/>
        <v>-</v>
      </c>
      <c r="ACA142" s="545" t="str">
        <f t="shared" ca="1" si="665"/>
        <v>-</v>
      </c>
      <c r="ACB142" s="545" t="str">
        <f t="shared" ca="1" si="665"/>
        <v>-</v>
      </c>
      <c r="ACC142" s="545" t="b">
        <f t="shared" ca="1" si="665"/>
        <v>1</v>
      </c>
      <c r="ACD142" s="545" t="str">
        <f t="shared" ca="1" si="665"/>
        <v>-</v>
      </c>
      <c r="ACE142" s="545" t="str">
        <f t="shared" ca="1" si="665"/>
        <v>-</v>
      </c>
      <c r="ACF142" s="545" t="str">
        <f t="shared" ca="1" si="666"/>
        <v>-</v>
      </c>
      <c r="ACG142" s="545" t="str">
        <f t="shared" ca="1" si="666"/>
        <v>-</v>
      </c>
      <c r="ACH142" s="545" t="str">
        <f t="shared" ca="1" si="666"/>
        <v>-</v>
      </c>
      <c r="ACI142" s="545" t="str">
        <f t="shared" ca="1" si="666"/>
        <v>-</v>
      </c>
      <c r="ACJ142" s="545" t="str">
        <f t="shared" ca="1" si="666"/>
        <v>-</v>
      </c>
      <c r="ACK142" s="545" t="str">
        <f t="shared" ca="1" si="666"/>
        <v>-</v>
      </c>
      <c r="ACL142" s="545" t="str">
        <f t="shared" ca="1" si="666"/>
        <v>-</v>
      </c>
      <c r="ACM142" s="545" t="str">
        <f t="shared" ca="1" si="666"/>
        <v>-</v>
      </c>
      <c r="ACN142" s="545" t="str">
        <f t="shared" ca="1" si="666"/>
        <v>-</v>
      </c>
      <c r="ACO142" s="545" t="str">
        <f t="shared" ca="1" si="666"/>
        <v>-</v>
      </c>
      <c r="ACP142" s="545" t="str">
        <f t="shared" ca="1" si="667"/>
        <v>-</v>
      </c>
      <c r="ACQ142" s="545" t="str">
        <f t="shared" ca="1" si="667"/>
        <v>-</v>
      </c>
      <c r="ACR142" s="545" t="str">
        <f t="shared" ca="1" si="667"/>
        <v>-</v>
      </c>
      <c r="ACS142" s="545" t="str">
        <f t="shared" ca="1" si="667"/>
        <v>-</v>
      </c>
      <c r="ACT142" s="545" t="str">
        <f t="shared" ca="1" si="667"/>
        <v>-</v>
      </c>
      <c r="ACU142" s="545" t="b">
        <f t="shared" ca="1" si="667"/>
        <v>1</v>
      </c>
      <c r="ACV142" s="545" t="str">
        <f t="shared" ca="1" si="667"/>
        <v>-</v>
      </c>
      <c r="ACW142" s="545" t="str">
        <f t="shared" ca="1" si="667"/>
        <v>-</v>
      </c>
      <c r="ACX142" s="545" t="str">
        <f t="shared" ca="1" si="667"/>
        <v>-</v>
      </c>
      <c r="ACY142" s="545" t="str">
        <f t="shared" ca="1" si="667"/>
        <v>-</v>
      </c>
      <c r="ACZ142" s="545" t="str">
        <f t="shared" ca="1" si="668"/>
        <v>-</v>
      </c>
      <c r="ADA142" s="545" t="str">
        <f t="shared" ca="1" si="668"/>
        <v>-</v>
      </c>
      <c r="ADB142" s="545" t="str">
        <f t="shared" ca="1" si="668"/>
        <v>-</v>
      </c>
      <c r="ADC142" s="545" t="str">
        <f t="shared" ca="1" si="668"/>
        <v>-</v>
      </c>
      <c r="ADD142" s="545" t="str">
        <f t="shared" ca="1" si="668"/>
        <v>-</v>
      </c>
      <c r="ADE142" s="545" t="str">
        <f t="shared" ca="1" si="668"/>
        <v>-</v>
      </c>
      <c r="ADF142" s="545" t="str">
        <f t="shared" ca="1" si="668"/>
        <v>-</v>
      </c>
      <c r="ADG142" s="545" t="str">
        <f t="shared" ca="1" si="668"/>
        <v>-</v>
      </c>
      <c r="ADH142" s="545" t="str">
        <f t="shared" ca="1" si="668"/>
        <v>-</v>
      </c>
      <c r="ADI142" s="545" t="str">
        <f t="shared" ca="1" si="668"/>
        <v>-</v>
      </c>
      <c r="ADJ142" s="545" t="str">
        <f t="shared" ca="1" si="669"/>
        <v>-</v>
      </c>
      <c r="ADK142" s="545" t="str">
        <f t="shared" ca="1" si="669"/>
        <v>-</v>
      </c>
      <c r="ADL142" s="545" t="str">
        <f t="shared" ca="1" si="669"/>
        <v>-</v>
      </c>
      <c r="ADM142" s="545" t="b">
        <f t="shared" ca="1" si="669"/>
        <v>1</v>
      </c>
      <c r="ADN142" s="545" t="str">
        <f t="shared" ca="1" si="669"/>
        <v>-</v>
      </c>
      <c r="ADO142" s="545" t="str">
        <f t="shared" ca="1" si="669"/>
        <v>-</v>
      </c>
      <c r="ADP142" s="545" t="str">
        <f t="shared" ca="1" si="669"/>
        <v>-</v>
      </c>
      <c r="ADQ142" s="545" t="str">
        <f t="shared" ca="1" si="669"/>
        <v>-</v>
      </c>
      <c r="ADR142" s="545" t="str">
        <f t="shared" ca="1" si="669"/>
        <v>-</v>
      </c>
      <c r="ADS142" s="545" t="str">
        <f t="shared" ca="1" si="669"/>
        <v>-</v>
      </c>
      <c r="ADT142" s="545" t="str">
        <f t="shared" ca="1" si="670"/>
        <v>-</v>
      </c>
      <c r="ADU142" s="545" t="str">
        <f t="shared" ca="1" si="670"/>
        <v>-</v>
      </c>
      <c r="ADV142" s="545" t="str">
        <f t="shared" ca="1" si="670"/>
        <v>-</v>
      </c>
      <c r="ADW142" s="545" t="str">
        <f t="shared" ca="1" si="670"/>
        <v>-</v>
      </c>
      <c r="ADX142" s="545" t="str">
        <f t="shared" ca="1" si="670"/>
        <v>-</v>
      </c>
      <c r="ADY142" s="545" t="str">
        <f t="shared" ca="1" si="670"/>
        <v>-</v>
      </c>
      <c r="ADZ142" s="545" t="str">
        <f t="shared" ca="1" si="670"/>
        <v>-</v>
      </c>
      <c r="AEA142" s="545" t="str">
        <f t="shared" ca="1" si="670"/>
        <v>-</v>
      </c>
      <c r="AEB142" s="545" t="str">
        <f t="shared" ca="1" si="670"/>
        <v>-</v>
      </c>
      <c r="AEC142" s="545" t="str">
        <f t="shared" ca="1" si="670"/>
        <v>-</v>
      </c>
      <c r="AED142" s="545" t="str">
        <f t="shared" ca="1" si="671"/>
        <v>-</v>
      </c>
      <c r="AEE142" s="545" t="b">
        <f t="shared" ca="1" si="671"/>
        <v>1</v>
      </c>
      <c r="AEF142" s="545" t="str">
        <f t="shared" ca="1" si="671"/>
        <v>-</v>
      </c>
      <c r="AEG142" s="545" t="str">
        <f t="shared" ca="1" si="671"/>
        <v>-</v>
      </c>
      <c r="AEH142" s="545" t="str">
        <f t="shared" ca="1" si="671"/>
        <v>-</v>
      </c>
      <c r="AEI142" s="545" t="str">
        <f t="shared" ca="1" si="671"/>
        <v>-</v>
      </c>
      <c r="AEJ142" s="545" t="str">
        <f t="shared" ca="1" si="671"/>
        <v>-</v>
      </c>
      <c r="AEK142" s="545" t="str">
        <f t="shared" ca="1" si="671"/>
        <v>-</v>
      </c>
      <c r="AEL142" s="545" t="str">
        <f t="shared" ca="1" si="671"/>
        <v>-</v>
      </c>
      <c r="AEM142" s="545" t="str">
        <f t="shared" ca="1" si="671"/>
        <v>-</v>
      </c>
      <c r="AEN142" s="545" t="str">
        <f t="shared" ca="1" si="672"/>
        <v>-</v>
      </c>
      <c r="AEO142" s="545" t="str">
        <f t="shared" ca="1" si="672"/>
        <v>-</v>
      </c>
      <c r="AEP142" s="545" t="str">
        <f t="shared" ca="1" si="672"/>
        <v>-</v>
      </c>
      <c r="AEQ142" s="545" t="str">
        <f t="shared" ca="1" si="672"/>
        <v>-</v>
      </c>
      <c r="AER142" s="545" t="str">
        <f t="shared" ca="1" si="672"/>
        <v>-</v>
      </c>
      <c r="AES142" s="545" t="str">
        <f t="shared" ca="1" si="672"/>
        <v>-</v>
      </c>
      <c r="AET142" s="545" t="str">
        <f t="shared" ca="1" si="672"/>
        <v>-</v>
      </c>
      <c r="AEU142" s="545" t="str">
        <f t="shared" ca="1" si="672"/>
        <v>-</v>
      </c>
      <c r="AEV142" s="545" t="str">
        <f t="shared" ca="1" si="672"/>
        <v>-</v>
      </c>
      <c r="AEW142" s="545" t="b">
        <f t="shared" ca="1" si="672"/>
        <v>1</v>
      </c>
      <c r="AEX142" s="535" cm="1">
        <f t="array" aca="1" ref="AEX142" ca="1">INDEX(AEX$13:AEX141,$B142+1,1)</f>
        <v>0</v>
      </c>
      <c r="AEY142" s="483">
        <v>0</v>
      </c>
    </row>
    <row r="143" spans="1:831" outlineLevel="2">
      <c r="A143" s="18">
        <f t="shared" si="221"/>
        <v>130</v>
      </c>
      <c r="B143" s="657">
        <f t="shared" ca="1" si="620"/>
        <v>128</v>
      </c>
      <c r="C143" s="458">
        <f t="shared" ca="1" si="488"/>
        <v>2200</v>
      </c>
      <c r="D143" s="119" t="str">
        <f t="shared" ca="1" si="489"/>
        <v>GSW</v>
      </c>
      <c r="E143" t="b">
        <v>1</v>
      </c>
      <c r="F143" t="b">
        <v>0</v>
      </c>
      <c r="G143" t="b">
        <f t="shared" si="490"/>
        <v>1</v>
      </c>
      <c r="H143" s="191">
        <f t="shared" ca="1" si="618"/>
        <v>19</v>
      </c>
      <c r="I143" s="535" cm="1">
        <f t="array" aca="1" ref="I143" ca="1">INDEX(I$13:I142,$B143+1,1)</f>
        <v>1</v>
      </c>
      <c r="J143" s="535" cm="1">
        <f t="array" aca="1" ref="J143" ca="1">INDEX(J$13:J142,$B143+1,1)</f>
        <v>0</v>
      </c>
      <c r="K143" s="535" cm="1">
        <f t="array" aca="1" ref="K143" ca="1">INDEX(K$13:K142,$B143+1,1)</f>
        <v>1</v>
      </c>
      <c r="L143" s="535" cm="1">
        <f t="array" aca="1" ref="L143" ca="1">INDEX(L$13:L142,$B143+1,1)</f>
        <v>2</v>
      </c>
      <c r="M143" s="535" cm="1">
        <f t="array" aca="1" ref="M143" ca="1">INDEX(M$13:M142,$B143+1,1)</f>
        <v>0</v>
      </c>
      <c r="N143" s="535" cm="1">
        <f t="array" aca="1" ref="N143" ca="1">INDEX(N$13:N142,$B143+1,1)</f>
        <v>3</v>
      </c>
      <c r="O143" s="535" cm="1">
        <f t="array" aca="1" ref="O143" ca="1">INDEX(O$13:O142,$B143+1,1)</f>
        <v>2</v>
      </c>
      <c r="P143" s="535" cm="1">
        <f t="array" aca="1" ref="P143" ca="1">INDEX(P$13:P142,$B143+1,1)</f>
        <v>0</v>
      </c>
      <c r="Q143" s="535" cm="1">
        <f t="array" aca="1" ref="Q143" ca="1">INDEX(Q$13:Q142,$B143+1,1)</f>
        <v>1</v>
      </c>
      <c r="R143" s="535" cm="1">
        <f t="array" aca="1" ref="R143" ca="1">INDEX(R$13:R142,$B143+1,1)</f>
        <v>1</v>
      </c>
      <c r="S143" s="535" cm="1">
        <f t="array" aca="1" ref="S143" ca="1">INDEX(S$13:S142,$B143+1,1)</f>
        <v>1</v>
      </c>
      <c r="T143" s="411">
        <f t="shared" ca="1" si="603"/>
        <v>2</v>
      </c>
      <c r="U143" s="411">
        <f t="shared" ca="1" si="603"/>
        <v>2</v>
      </c>
      <c r="V143" s="411">
        <f t="shared" ca="1" si="604"/>
        <v>2</v>
      </c>
      <c r="W143" s="777" t="b">
        <f t="shared" ca="1" si="605"/>
        <v>1</v>
      </c>
      <c r="X143" s="777" t="b">
        <f t="shared" ca="1" si="605"/>
        <v>1</v>
      </c>
      <c r="Y143" s="777" t="b">
        <f t="shared" ca="1" si="605"/>
        <v>1</v>
      </c>
      <c r="Z143" s="796" t="b" cm="1">
        <f t="array" aca="1" ref="Z143" ca="1">INDEX(Z$13:Z142,$B143+1,1)</f>
        <v>0</v>
      </c>
      <c r="AA143" s="411">
        <f t="shared" ca="1" si="606"/>
        <v>6</v>
      </c>
      <c r="AB143" s="411">
        <f t="shared" ca="1" si="607"/>
        <v>6</v>
      </c>
      <c r="AC143" s="535" cm="1">
        <f t="array" aca="1" ref="AC143" ca="1">INDEX(AC$13:AC142,$B143+1,1)</f>
        <v>6</v>
      </c>
      <c r="AD143" s="535" cm="1">
        <f t="array" aca="1" ref="AD143" ca="1">INDEX(AD$13:AD142,$B143+1,1)</f>
        <v>6</v>
      </c>
      <c r="AE143" s="535" cm="1">
        <f t="array" aca="1" ref="AE143" ca="1">INDEX(AE$13:AE142,$B143+1,1)</f>
        <v>0</v>
      </c>
      <c r="AF143" s="535" cm="1">
        <f t="array" aca="1" ref="AF143" ca="1">INDEX(AF$13:AF142,$B143+1,1)</f>
        <v>0</v>
      </c>
      <c r="AG143" s="535" cm="1">
        <f t="array" aca="1" ref="AG143" ca="1">INDEX(AG$13:AG142,$B143+1,1)</f>
        <v>0</v>
      </c>
      <c r="AH143" s="535" cm="1">
        <f t="array" aca="1" ref="AH143" ca="1">INDEX(AH$13:AH142,$B143+1,1)</f>
        <v>0</v>
      </c>
      <c r="AI143" s="87">
        <f t="shared" ca="1" si="608"/>
        <v>2</v>
      </c>
      <c r="AJ143" s="87">
        <f ca="1">INDEX(CHOOSE($N143,DataAutumn!i.AdultDrys,DataWinter!i.AdultDrys,DataSpring!i.AdultDrys),1,$T143)</f>
        <v>1</v>
      </c>
      <c r="AK143" s="535" cm="1">
        <f t="array" aca="1" ref="AK143" ca="1">INDEX(AK$13:AK142,$B143+1,1)</f>
        <v>2</v>
      </c>
      <c r="AL143" s="535" cm="1">
        <f t="array" aca="1" ref="AL143" ca="1">INDEX(AL$13:AL142,$B143+1,1)</f>
        <v>0</v>
      </c>
      <c r="AM143" s="535" cm="1">
        <f t="array" aca="1" ref="AM143" ca="1">INDEX(AM$13:AM142,$B143+1,1)</f>
        <v>2</v>
      </c>
      <c r="AN143" s="111"/>
      <c r="AO143" s="111"/>
      <c r="AP143" s="111"/>
      <c r="AQ143" s="111"/>
      <c r="AR143" s="111"/>
      <c r="AS143" s="111"/>
      <c r="AT143" s="111"/>
      <c r="AU143" s="111"/>
      <c r="AV143" s="111"/>
      <c r="AW143" s="111"/>
      <c r="AX143" s="111"/>
      <c r="AY143" s="111"/>
      <c r="AZ143" s="111"/>
      <c r="BA143" s="312" t="str">
        <f t="shared" ca="1" si="494"/>
        <v>FS_Opt_Tem 00019 SE GSW Past     MFM     TOLSpr Scan2 GFS RR+01% GP100% WP100% MP100% (PT_F43N33L11) EJoin NutS0.5</v>
      </c>
      <c r="BB143" s="8" t="str">
        <f ca="1">IF(COUNTIF($BA$13:$BA143,$BA143)=1,"-","Dup")</f>
        <v>-</v>
      </c>
      <c r="BC143" s="18"/>
      <c r="BD143" s="535" t="b" cm="1">
        <f t="array" aca="1" ref="BD143" ca="1">INDEX(BD$13:BD142,$B143+1,1)</f>
        <v>0</v>
      </c>
      <c r="BE143" s="535" t="b" cm="1">
        <f t="array" aca="1" ref="BE143" ca="1">INDEX(BE$13:BE142,$B143+1,1)</f>
        <v>0</v>
      </c>
      <c r="BF143" s="535" t="b" cm="1">
        <f t="array" aca="1" ref="BF143" ca="1">INDEX(BF$13:BF142,$B143+1,1)</f>
        <v>0</v>
      </c>
      <c r="BG143" s="535" t="b" cm="1">
        <f t="array" aca="1" ref="BG143" ca="1">INDEX(BG$13:BG142,$B143+1,1)</f>
        <v>0</v>
      </c>
      <c r="BH143" s="535" t="b" cm="1">
        <f t="array" aca="1" ref="BH143" ca="1">INDEX(BH$13:BH142,$B143+1,1)</f>
        <v>0</v>
      </c>
      <c r="BI143" s="535" t="b" cm="1">
        <f t="array" aca="1" ref="BI143" ca="1">INDEX(BI$13:BI142,$B143+1,1)</f>
        <v>0</v>
      </c>
      <c r="BJ143" s="535" t="b" cm="1">
        <f t="array" aca="1" ref="BJ143" ca="1">INDEX(BJ$13:BJ142,$B143+1,1)</f>
        <v>0</v>
      </c>
      <c r="BK143" s="535" t="b" cm="1">
        <f t="array" aca="1" ref="BK143" ca="1">INDEX(BK$13:BK142,$B143+1,1)</f>
        <v>0</v>
      </c>
      <c r="BL143" s="535" t="b" cm="1">
        <f t="array" aca="1" ref="BL143" ca="1">INDEX(BL$13:BL142,$B143+1,1)</f>
        <v>0</v>
      </c>
      <c r="BM143" s="18"/>
      <c r="BN143" s="411" t="b">
        <f t="shared" ref="BN143:CA147" ca="1" si="683">INDEX(i.model_structure,$I143,BN$6)</f>
        <v>1</v>
      </c>
      <c r="BO143" s="411" t="str">
        <f t="shared" ca="1" si="683"/>
        <v>-</v>
      </c>
      <c r="BP143" s="411" t="b">
        <f t="shared" ca="1" si="683"/>
        <v>0</v>
      </c>
      <c r="BQ143" s="411" t="str">
        <f t="shared" ca="1" si="683"/>
        <v>-</v>
      </c>
      <c r="BR143" s="411" t="str">
        <f t="shared" ca="1" si="683"/>
        <v>-</v>
      </c>
      <c r="BS143" s="411" t="str">
        <f t="shared" ca="1" si="683"/>
        <v>-</v>
      </c>
      <c r="BT143" s="411" t="str">
        <f t="shared" ca="1" si="683"/>
        <v>-</v>
      </c>
      <c r="BU143" s="411" t="str">
        <f t="shared" ca="1" si="683"/>
        <v>-</v>
      </c>
      <c r="BV143" s="411" t="str">
        <f t="shared" ca="1" si="683"/>
        <v>-</v>
      </c>
      <c r="BW143" s="411" t="str">
        <f t="shared" ca="1" si="683"/>
        <v>-</v>
      </c>
      <c r="BX143" s="411" t="str">
        <f t="shared" ca="1" si="683"/>
        <v>-</v>
      </c>
      <c r="BY143" s="411" t="str">
        <f t="shared" ca="1" si="683"/>
        <v>-</v>
      </c>
      <c r="BZ143" s="411" t="b">
        <f t="shared" ca="1" si="683"/>
        <v>0</v>
      </c>
      <c r="CA143" s="87">
        <f t="shared" ca="1" si="683"/>
        <v>0</v>
      </c>
      <c r="CB143" s="535" t="str" cm="1">
        <f t="array" aca="1" ref="CB143" ca="1">INDEX(CB$13:CB142,$B143+1,1)</f>
        <v>-</v>
      </c>
      <c r="CC143" s="535" t="str" cm="1">
        <f t="array" aca="1" ref="CC143" ca="1">INDEX(CC$13:CC142,$B143+1,1)</f>
        <v>-</v>
      </c>
      <c r="CD143" s="535" t="str" cm="1">
        <f t="array" aca="1" ref="CD143" ca="1">INDEX(CD$13:CD142,$B143+1,1)</f>
        <v>-</v>
      </c>
      <c r="CE143" s="535" t="b" cm="1">
        <f t="array" aca="1" ref="CE143" ca="1">INDEX(CE$13:CE142,$B143+1,1)</f>
        <v>1</v>
      </c>
      <c r="CF143" s="18"/>
      <c r="CG143" s="535" t="str" cm="1">
        <f t="array" aca="1" ref="CG143" ca="1">INDEX(CG$13:CG142,$B143+1,1)</f>
        <v>-</v>
      </c>
      <c r="CH143" s="411" t="str">
        <f t="shared" ca="1" si="496"/>
        <v>-</v>
      </c>
      <c r="CI143" s="411">
        <f t="shared" ca="1" si="497"/>
        <v>1</v>
      </c>
      <c r="CJ143" s="411">
        <f t="shared" ca="1" si="497"/>
        <v>1</v>
      </c>
      <c r="CK143" s="535" t="str" cm="1">
        <f t="array" aca="1" ref="CK143" ca="1">INDEX(CK$13:CK142,$B143+1,1)</f>
        <v>-</v>
      </c>
      <c r="CL143" s="535" t="str" cm="1">
        <f t="array" aca="1" ref="CL143" ca="1">INDEX(CL$13:CL142,$B143+1,1)</f>
        <v>-</v>
      </c>
      <c r="CM143" s="535" t="str" cm="1">
        <f t="array" aca="1" ref="CM143" ca="1">INDEX(CM$13:CM142,$B143+1,1)</f>
        <v>-</v>
      </c>
      <c r="CN143" s="411" t="str">
        <f t="shared" ca="1" si="498"/>
        <v>-</v>
      </c>
      <c r="CO143" s="411">
        <f t="shared" ca="1" si="499"/>
        <v>1</v>
      </c>
      <c r="CP143" s="411">
        <f t="shared" ca="1" si="499"/>
        <v>1</v>
      </c>
      <c r="CQ143" s="535" t="str" cm="1">
        <f t="array" aca="1" ref="CQ143" ca="1">INDEX(CQ$13:CQ142,$B143+1,1)</f>
        <v>-</v>
      </c>
      <c r="CR143" s="411" t="str">
        <f t="shared" ca="1" si="500"/>
        <v>-</v>
      </c>
      <c r="CS143" s="411">
        <f t="shared" ca="1" si="501"/>
        <v>1</v>
      </c>
      <c r="CT143" s="535" t="str" cm="1">
        <f t="array" aca="1" ref="CT143" ca="1">INDEX(CT$13:CT142,$B143+1,1)</f>
        <v>-</v>
      </c>
      <c r="CU143" s="535" t="str" cm="1">
        <f t="array" aca="1" ref="CU143" ca="1">INDEX(CU$13:CU142,$B143+1,1)</f>
        <v>-</v>
      </c>
      <c r="CV143" s="411">
        <f t="shared" ca="1" si="502"/>
        <v>1</v>
      </c>
      <c r="CW143" s="535" t="str" cm="1">
        <f t="array" aca="1" ref="CW143" ca="1">INDEX(CW$13:CW142,$B143+1,1)</f>
        <v>-</v>
      </c>
      <c r="CX143" s="411" t="str">
        <f t="shared" ca="1" si="503"/>
        <v>-</v>
      </c>
      <c r="CY143" s="411">
        <f t="shared" ca="1" si="504"/>
        <v>1</v>
      </c>
      <c r="CZ143" s="411">
        <f t="shared" ca="1" si="504"/>
        <v>1</v>
      </c>
      <c r="DA143" s="535" cm="1">
        <f t="array" aca="1" ref="DA143" ca="1">INDEX(DA$13:DA142,$B143+1,1)</f>
        <v>720</v>
      </c>
      <c r="DB143" s="535" cm="1">
        <f t="array" aca="1" ref="DB143" ca="1">INDEX(DB$13:DB142,$B143+1,1)</f>
        <v>720</v>
      </c>
      <c r="DC143" s="18"/>
      <c r="DD143" s="535" t="str" cm="1">
        <f t="array" aca="1" ref="DD143" ca="1">INDEX(DD$13:DD142,$B143+1,1)</f>
        <v>-</v>
      </c>
      <c r="DE143" s="535" t="str" cm="1">
        <f t="array" aca="1" ref="DE143" ca="1">INDEX(DE$13:DE142,$B143+1,1)</f>
        <v>-</v>
      </c>
      <c r="DF143" s="535" t="str" cm="1">
        <f t="array" aca="1" ref="DF143" ca="1">INDEX(DF$13:DF142,$B143+1,1)</f>
        <v>-</v>
      </c>
      <c r="DG143" s="535" t="str" cm="1">
        <f t="array" aca="1" ref="DG143" ca="1">INDEX(DG$13:DG142,$B143+1,1)</f>
        <v>-</v>
      </c>
      <c r="DH143" s="804" cm="1">
        <f t="array" aca="1" ref="DH143" ca="1">VALUE(IFERROR(VALUE($K143),0) &amp; _xlfn.SWITCH($CD143,"-",4,$CD143) &amp; $L143 &amp; $T143 &amp; "00" &amp; $N143 &amp; $AK143 &amp; $R143 &amp; _xlfn.SWITCH($AM143,3,1,$AM143) &amp; _xlfn.SWITCH($M143,4,0,$M143) &amp; _xlfn.SWITCH($AD143,6,1,$AD143))</f>
        <v>142200321201</v>
      </c>
      <c r="DI143" s="535" cm="1">
        <f t="array" aca="1" ref="DI143" ca="1">INDEX(DI$13:DI142,$B143+1,1)</f>
        <v>1</v>
      </c>
      <c r="DJ143" s="535" cm="1">
        <f t="array" aca="1" ref="DJ143" ca="1">INDEX(DJ$13:DJ142,$B143+1,1)</f>
        <v>1</v>
      </c>
      <c r="DK143" s="411">
        <f t="shared" ca="1" si="505"/>
        <v>1</v>
      </c>
      <c r="DL143" s="411">
        <f t="shared" ca="1" si="505"/>
        <v>60</v>
      </c>
      <c r="DM143" s="411" t="str">
        <f t="shared" ca="1" si="505"/>
        <v>-</v>
      </c>
      <c r="DN143" s="411" t="str">
        <f t="shared" ca="1" si="505"/>
        <v>-</v>
      </c>
      <c r="DO143" s="411" t="str">
        <f t="shared" ca="1" si="505"/>
        <v>-</v>
      </c>
      <c r="DP143" s="411" t="str">
        <f t="shared" ca="1" si="505"/>
        <v>-</v>
      </c>
      <c r="DQ143" s="411" t="b">
        <f t="shared" ca="1" si="506"/>
        <v>0</v>
      </c>
      <c r="DR143" s="411" t="str">
        <f t="shared" ca="1" si="507"/>
        <v>-</v>
      </c>
      <c r="DS143" s="411" t="str">
        <f t="shared" ca="1" si="507"/>
        <v>-</v>
      </c>
      <c r="DT143" s="411" t="str">
        <f t="shared" ca="1" si="507"/>
        <v>-</v>
      </c>
      <c r="DU143" s="411" t="str">
        <f t="shared" ca="1" si="507"/>
        <v>-</v>
      </c>
      <c r="DV143" s="411">
        <f t="shared" ca="1" si="507"/>
        <v>500</v>
      </c>
      <c r="DW143" s="411">
        <f t="shared" ca="1" si="507"/>
        <v>500</v>
      </c>
      <c r="DX143" s="411" t="str">
        <f t="shared" ca="1" si="507"/>
        <v>-</v>
      </c>
      <c r="DY143" s="411" t="str">
        <f t="shared" ca="1" si="507"/>
        <v>-</v>
      </c>
      <c r="DZ143" s="411" t="str">
        <f t="shared" ca="1" si="507"/>
        <v>-</v>
      </c>
      <c r="EA143" s="411" t="str">
        <f t="shared" ca="1" si="507"/>
        <v>-</v>
      </c>
      <c r="EB143" s="411" t="str">
        <f t="shared" ref="EA143:EB147" ca="1" si="684">INDEX(i.Breed,$O143,EB$6)</f>
        <v>-</v>
      </c>
      <c r="EC143" s="535" cm="1">
        <f t="array" aca="1" ref="EC143" ca="1">INDEX(EC$13:EC142,$B143+1,1)</f>
        <v>0</v>
      </c>
      <c r="ED143" s="535" cm="1">
        <f t="array" aca="1" ref="ED143" ca="1">INDEX(ED$13:ED142,$B143+1,1)</f>
        <v>999999</v>
      </c>
      <c r="EE143" s="535" cm="1">
        <f t="array" aca="1" ref="EE143" ca="1">INDEX(EE$13:EE142,$B143+1,1)</f>
        <v>999999</v>
      </c>
      <c r="EF143" s="535" cm="1">
        <f t="array" aca="1" ref="EF143" ca="1">INDEX(EF$13:EF142,$B143+1,1)</f>
        <v>999999</v>
      </c>
      <c r="EG143" s="535" cm="1">
        <f t="array" aca="1" ref="EG143" ca="1">INDEX(EG$13:EG142,$B143+1,1)</f>
        <v>999999</v>
      </c>
      <c r="EH143" s="535" cm="1">
        <f t="array" aca="1" ref="EH143" ca="1">INDEX(EH$13:EH142,$B143+1,1)</f>
        <v>999999</v>
      </c>
      <c r="EI143" s="535" cm="1">
        <f t="array" aca="1" ref="EI143" ca="1">INDEX(EI$13:EI142,$B143+1,1)</f>
        <v>999999</v>
      </c>
      <c r="EJ143" s="535" cm="1">
        <f t="array" aca="1" ref="EJ143" ca="1">INDEX(EJ$13:EJ142,$B143+1,1)</f>
        <v>999999</v>
      </c>
      <c r="EK143" s="535" cm="1">
        <f t="array" aca="1" ref="EK143" ca="1">INDEX(EK$13:EK142,$B143+1,1)</f>
        <v>999999</v>
      </c>
      <c r="EL143" s="535" cm="1">
        <f t="array" aca="1" ref="EL143" ca="1">INDEX(EL$13:EL142,$B143+1,1)</f>
        <v>999999</v>
      </c>
      <c r="EM143" s="535" cm="1">
        <f t="array" aca="1" ref="EM143" ca="1">INDEX(EM$13:EM142,$B143+1,1)</f>
        <v>999999</v>
      </c>
      <c r="EN143" s="535" cm="1">
        <f t="array" aca="1" ref="EN143" ca="1">INDEX(EN$13:EN142,$B143+1,1)</f>
        <v>999999</v>
      </c>
      <c r="EO143" s="535" cm="1">
        <f t="array" aca="1" ref="EO143" ca="1">INDEX(EO$13:EO142,$B143+1,1)</f>
        <v>999999</v>
      </c>
      <c r="EP143" s="782">
        <f t="shared" ca="1" si="508"/>
        <v>0</v>
      </c>
      <c r="EQ143" s="782">
        <f t="shared" ca="1" si="508"/>
        <v>0</v>
      </c>
      <c r="ER143" s="782">
        <f t="shared" ca="1" si="508"/>
        <v>999999</v>
      </c>
      <c r="ES143" s="800" t="str">
        <f t="shared" ca="1" si="679"/>
        <v>-</v>
      </c>
      <c r="ET143" s="800" t="str">
        <f t="shared" ca="1" si="509"/>
        <v>-</v>
      </c>
      <c r="EU143" s="801" t="str">
        <f t="shared" ca="1" si="510"/>
        <v>-</v>
      </c>
      <c r="EV143" s="802" t="str">
        <f t="shared" ca="1" si="610"/>
        <v>-</v>
      </c>
      <c r="EW143" s="781">
        <f t="shared" ca="1" si="511"/>
        <v>999999</v>
      </c>
      <c r="EX143" s="779">
        <f t="shared" ca="1" si="611"/>
        <v>999999</v>
      </c>
      <c r="EY143" s="780">
        <f t="shared" ca="1" si="612"/>
        <v>999999</v>
      </c>
      <c r="EZ143" s="545" cm="1">
        <f t="array" aca="1" ref="EZ143" ca="1">INDEX(i.ELMated,$AB143+1,1)</f>
        <v>0</v>
      </c>
      <c r="FA143" s="630" cm="1">
        <f t="array" aca="1" ref="FA143" ca="1">INDEX(i.ELMatedEst,$AA143+1,$T143)</f>
        <v>0</v>
      </c>
      <c r="FB143" s="535" t="str" cm="1">
        <f t="array" aca="1" ref="FB143" ca="1">INDEX(FB$13:FB142,$B143+1,1)</f>
        <v>-</v>
      </c>
      <c r="FC143" s="535" t="str" cm="1">
        <f t="array" aca="1" ref="FC143" ca="1">INDEX(FC$13:FC142,$B143+1,1)</f>
        <v>-</v>
      </c>
      <c r="FD143" s="664">
        <f t="shared" ca="1" si="512"/>
        <v>0</v>
      </c>
      <c r="FE143" s="666">
        <f t="shared" ca="1" si="513"/>
        <v>5.0000000000000001E-3</v>
      </c>
      <c r="FF143" s="191">
        <f t="shared" ca="1" si="613"/>
        <v>0.95</v>
      </c>
      <c r="FG143" s="667">
        <f t="shared" ca="1" si="514"/>
        <v>0.12</v>
      </c>
      <c r="FH143" s="667">
        <f ca="1">INDEX(CHOOSE($N143,DataAutumn!i.EL_PropnSold,DataWinter!i.EL_PropnSold,DataSpring!i.EL_PropnSold),$AI143,$T143)*INDEX(i.ELMatedEst,$AB143+1,$T143)*i.dAdultRR_ELPropSold
+INDEX(i.dryman,($AJ143-1)*4+$AI143,FH$7)</f>
        <v>0</v>
      </c>
      <c r="FI143" s="667">
        <f ca="1">INDEX(CHOOSE($N143,DataAutumn!i.EL_PropnSold,DataWinter!i.EL_PropnSold,DataSpring!i.EL_PropnSold),$AI143,$T143)*INDEX(i.ELMatedEst,$AB143+1,$T143)*i.dAdultRR_ELPropSold
+INDEX(i.dryman,($AJ143-1)*4+$AI143,FI$7)</f>
        <v>3.125E-2</v>
      </c>
      <c r="FJ143" s="667">
        <f ca="1">INDEX(CHOOSE($N143,DataAutumn!i.EL_PropnSold,DataWinter!i.EL_PropnSold,DataSpring!i.EL_PropnSold),$AI143,$T143)*INDEX(i.ELMatedEst,$AB143+1,$T143)*i.dAdultRR_ELPropSold
+INDEX(i.dryman,($AJ143-1)*4+$AI143,FJ$7)</f>
        <v>3.125E-2</v>
      </c>
      <c r="FK143" s="667">
        <f ca="1">INDEX(CHOOSE($N143,DataAutumn!i.EL_PropnSold,DataWinter!i.EL_PropnSold,DataSpring!i.EL_PropnSold),$AI143,$T143)*INDEX(i.ELMatedEst,$AB143+1,$T143)*i.dAdultRR_ELPropSold
+INDEX(i.dryman,($AJ143-1)*4+$AI143,FK$7)</f>
        <v>3.125E-2</v>
      </c>
      <c r="FL143" s="668">
        <f ca="1">INDEX(CHOOSE($N143,DataAutumn!i.EL_PropnSold,DataWinter!i.EL_PropnSold,DataSpring!i.EL_PropnSold),$AI143,$T143)*INDEX(i.ELMatedEst,$AB143+1,$T143)*i.dAdultLSurv_ELPropSold</f>
        <v>0</v>
      </c>
      <c r="FM143" s="666" t="b">
        <f t="shared" ca="1" si="515"/>
        <v>0</v>
      </c>
      <c r="FN143" s="666" t="b">
        <f t="shared" ca="1" si="515"/>
        <v>0</v>
      </c>
      <c r="FO143" s="716" t="b">
        <f t="shared" ca="1" si="516"/>
        <v>1</v>
      </c>
      <c r="FP143" s="666" t="b">
        <f t="shared" ca="1" si="515"/>
        <v>0</v>
      </c>
      <c r="FQ143" s="668">
        <f t="shared" ca="1" si="517"/>
        <v>1</v>
      </c>
      <c r="FR143" s="669">
        <f t="shared" ca="1" si="518"/>
        <v>0</v>
      </c>
      <c r="FS143" s="670" t="b">
        <f t="shared" ca="1" si="519"/>
        <v>0</v>
      </c>
      <c r="FT143" s="665" t="b">
        <f t="shared" ca="1" si="520"/>
        <v>0</v>
      </c>
      <c r="FU143" s="411" t="b">
        <f t="shared" ca="1" si="520"/>
        <v>0</v>
      </c>
      <c r="FV143" s="411" t="b">
        <f t="shared" ca="1" si="520"/>
        <v>1</v>
      </c>
      <c r="FW143" s="87">
        <f t="shared" ca="1" si="521"/>
        <v>2</v>
      </c>
      <c r="FX143" s="87">
        <f t="shared" ca="1" si="521"/>
        <v>2</v>
      </c>
      <c r="FY143" s="411">
        <f t="shared" ca="1" si="522"/>
        <v>1</v>
      </c>
      <c r="FZ143" s="411">
        <f t="shared" ca="1" si="523"/>
        <v>1</v>
      </c>
      <c r="GA143" s="411">
        <f t="shared" ca="1" si="523"/>
        <v>1</v>
      </c>
      <c r="GB143" s="411">
        <f t="shared" ca="1" si="524"/>
        <v>1</v>
      </c>
      <c r="GC143" s="411">
        <f t="shared" ca="1" si="629"/>
        <v>0.35</v>
      </c>
      <c r="GD143" s="411" t="b">
        <f t="shared" ca="1" si="629"/>
        <v>1</v>
      </c>
      <c r="GE143" s="411" t="b">
        <f t="shared" ca="1" si="629"/>
        <v>0</v>
      </c>
      <c r="GF143" s="411" t="b">
        <f t="shared" ca="1" si="629"/>
        <v>0</v>
      </c>
      <c r="GG143" s="411" t="b">
        <f t="shared" ca="1" si="629"/>
        <v>0</v>
      </c>
      <c r="GH143" s="87">
        <f t="shared" ca="1" si="526"/>
        <v>1</v>
      </c>
      <c r="GI143" s="87">
        <f t="shared" ca="1" si="526"/>
        <v>1</v>
      </c>
      <c r="GJ143" s="87">
        <f t="shared" ca="1" si="526"/>
        <v>1</v>
      </c>
      <c r="GK143" s="87">
        <f t="shared" ca="1" si="526"/>
        <v>1</v>
      </c>
      <c r="GL143" s="87">
        <f t="shared" ca="1" si="526"/>
        <v>1</v>
      </c>
      <c r="GM143" s="87">
        <f t="shared" ca="1" si="526"/>
        <v>1</v>
      </c>
      <c r="GN143" s="87">
        <f t="shared" ca="1" si="526"/>
        <v>1</v>
      </c>
      <c r="GO143" s="87">
        <f t="shared" ca="1" si="526"/>
        <v>1</v>
      </c>
      <c r="GP143" s="535" cm="1">
        <f t="array" aca="1" ref="GP143" ca="1">INDEX(GP$13:GP142,$B143+1,1)</f>
        <v>0</v>
      </c>
      <c r="GQ143" s="535" cm="1">
        <f t="array" aca="1" ref="GQ143" ca="1">INDEX(GQ$13:GQ142,$B143+1,1)</f>
        <v>0</v>
      </c>
      <c r="GR143" s="535" cm="1">
        <f t="array" aca="1" ref="GR143" ca="1">INDEX(GR$13:GR142,$B143+1,1)</f>
        <v>0</v>
      </c>
      <c r="GS143" s="535" cm="1">
        <f t="array" aca="1" ref="GS143" ca="1">INDEX(GS$13:GS142,$B143+1,1)</f>
        <v>0</v>
      </c>
      <c r="GT143" s="411" cm="1">
        <f t="array" aca="1" ref="GT143" ca="1">INDEX(i.dse_type,1,$L143)</f>
        <v>0</v>
      </c>
      <c r="GU143" s="535" t="str" cm="1">
        <f t="array" aca="1" ref="GU143" ca="1">INDEX(GU$13:GU142,$B143+1,1)</f>
        <v>-</v>
      </c>
      <c r="GV143" s="535" t="str" cm="1">
        <f t="array" aca="1" ref="GV143" ca="1">INDEX(GV$13:GV142,$B143+1,1)</f>
        <v>-</v>
      </c>
      <c r="GW143" s="535" t="str" cm="1">
        <f t="array" aca="1" ref="GW143" ca="1">INDEX(GW$13:GW142,$B143+1,1)</f>
        <v>-</v>
      </c>
      <c r="GX143" s="18"/>
      <c r="GY143" s="535" t="str" cm="1">
        <f t="array" aca="1" ref="GY143" ca="1">INDEX(GY$13:GY142,$B143+1,1)</f>
        <v>-</v>
      </c>
      <c r="GZ143" s="535" t="str" cm="1">
        <f t="array" aca="1" ref="GZ143" ca="1">INDEX(GZ$13:GZ142,$B143+1,1)</f>
        <v>-</v>
      </c>
      <c r="HA143" s="535" t="str" cm="1">
        <f t="array" aca="1" ref="HA143" ca="1">INDEX(HA$13:HA142,$B143+1,1)</f>
        <v>-</v>
      </c>
      <c r="HB143" s="411" t="str">
        <f t="shared" si="527"/>
        <v>-</v>
      </c>
      <c r="HC143" s="535" t="str" cm="1">
        <f t="array" aca="1" ref="HC143" ca="1">INDEX(HC$13:HC142,$B143+1,1)</f>
        <v>-</v>
      </c>
      <c r="HD143" s="535" cm="1">
        <f t="array" aca="1" ref="HD143" ca="1">INDEX(HD$13:HD142,$B143+1,1)</f>
        <v>1</v>
      </c>
      <c r="HE143" s="535" cm="1">
        <f t="array" aca="1" ref="HE143" ca="1">INDEX(HE$13:HE142,$B143+1,1)</f>
        <v>1</v>
      </c>
      <c r="HF143" s="535" t="str" cm="1">
        <f t="array" aca="1" ref="HF143" ca="1">INDEX(HF$13:HF142,$B143+1,1)</f>
        <v>-</v>
      </c>
      <c r="HG143" s="535" t="str" cm="1">
        <f t="array" aca="1" ref="HG143" ca="1">INDEX(HG$13:HG142,$B143+1,1)</f>
        <v>-</v>
      </c>
      <c r="HH143" s="535" t="str" cm="1">
        <f t="array" aca="1" ref="HH143" ca="1">INDEX(HH$13:HH142,$B143+1,1)</f>
        <v>-</v>
      </c>
      <c r="HI143" s="535" t="str" cm="1">
        <f t="array" aca="1" ref="HI143" ca="1">INDEX(HI$13:HI142,$B143+1,1)</f>
        <v>-</v>
      </c>
      <c r="HJ143" s="535" t="str" cm="1">
        <f t="array" aca="1" ref="HJ143" ca="1">INDEX(HJ$13:HJ142,$B143+1,1)</f>
        <v>-</v>
      </c>
      <c r="HK143" s="535" t="str" cm="1">
        <f t="array" aca="1" ref="HK143" ca="1">INDEX(HK$13:HK142,$B143+1,1)</f>
        <v>-</v>
      </c>
      <c r="HL143" s="535" t="str" cm="1">
        <f t="array" aca="1" ref="HL143" ca="1">INDEX(HL$13:HL142,$B143+1,1)</f>
        <v>-</v>
      </c>
      <c r="HM143" s="535" t="str" cm="1">
        <f t="array" aca="1" ref="HM143" ca="1">INDEX(HM$13:HM142,$B143+1,1)</f>
        <v>-</v>
      </c>
      <c r="HN143" s="535" t="str" cm="1">
        <f t="array" aca="1" ref="HN143" ca="1">INDEX(HN$13:HN142,$B143+1,1)</f>
        <v>-</v>
      </c>
      <c r="HO143" s="535" t="str" cm="1">
        <f t="array" aca="1" ref="HO143" ca="1">INDEX(HO$13:HO142,$B143+1,1)</f>
        <v>-</v>
      </c>
      <c r="HP143" s="535" t="str" cm="1">
        <f t="array" aca="1" ref="HP143" ca="1">INDEX(HP$13:HP142,$B143+1,1)</f>
        <v>-</v>
      </c>
      <c r="HQ143" s="535" t="str" cm="1">
        <f t="array" aca="1" ref="HQ143" ca="1">INDEX(HQ$13:HQ142,$B143+1,1)</f>
        <v>-</v>
      </c>
      <c r="HR143" s="535" t="str" cm="1">
        <f t="array" aca="1" ref="HR143" ca="1">INDEX(HR$13:HR142,$B143+1,1)</f>
        <v>-</v>
      </c>
      <c r="HS143" s="535" t="str" cm="1">
        <f t="array" aca="1" ref="HS143" ca="1">INDEX(HS$13:HS142,$B143+1,1)</f>
        <v>-</v>
      </c>
      <c r="HT143" s="535" t="str" cm="1">
        <f t="array" aca="1" ref="HT143" ca="1">INDEX(HT$13:HT142,$B143+1,1)</f>
        <v>-</v>
      </c>
      <c r="HU143" s="535" t="str" cm="1">
        <f t="array" aca="1" ref="HU143" ca="1">INDEX(HU$13:HU142,$B143+1,1)</f>
        <v>-</v>
      </c>
      <c r="HV143" s="535" t="str" cm="1">
        <f t="array" aca="1" ref="HV143" ca="1">INDEX(HV$13:HV142,$B143+1,1)</f>
        <v>-</v>
      </c>
      <c r="HW143" s="535" t="str" cm="1">
        <f t="array" aca="1" ref="HW143" ca="1">INDEX(HW$13:HW142,$B143+1,1)</f>
        <v>-</v>
      </c>
      <c r="HX143" s="535" t="str" cm="1">
        <f t="array" aca="1" ref="HX143" ca="1">INDEX(HX$13:HX142,$B143+1,1)</f>
        <v>-</v>
      </c>
      <c r="HY143" s="535" t="str" cm="1">
        <f t="array" aca="1" ref="HY143" ca="1">INDEX(HY$13:HY142,$B143+1,1)</f>
        <v>-</v>
      </c>
      <c r="HZ143" s="535" t="str" cm="1">
        <f t="array" aca="1" ref="HZ143" ca="1">INDEX(HZ$13:HZ142,$B143+1,1)</f>
        <v>-</v>
      </c>
      <c r="IA143" s="411">
        <f t="shared" si="528"/>
        <v>0</v>
      </c>
      <c r="IB143" s="535" t="str" cm="1">
        <f t="array" aca="1" ref="IB143" ca="1">INDEX(IB$13:IB142,$B143+1,1)</f>
        <v>-</v>
      </c>
      <c r="IC143" s="535" cm="1">
        <f t="array" aca="1" ref="IC143" ca="1">INDEX(IC$13:IC142,$B143+1,1)</f>
        <v>1</v>
      </c>
      <c r="ID143" s="535" cm="1">
        <f t="array" aca="1" ref="ID143" ca="1">INDEX(ID$13:ID142,$B143+1,1)</f>
        <v>0</v>
      </c>
      <c r="IE143" s="411">
        <f t="shared" si="529"/>
        <v>0</v>
      </c>
      <c r="IF143" s="535" cm="1">
        <f t="array" aca="1" ref="IF143" ca="1">INDEX(IF$13:IF142,$B143+1,1)</f>
        <v>0</v>
      </c>
      <c r="IG143" s="411">
        <f t="shared" si="630"/>
        <v>0</v>
      </c>
      <c r="IH143" s="411">
        <f t="shared" si="630"/>
        <v>0</v>
      </c>
      <c r="II143" s="411">
        <f t="shared" si="630"/>
        <v>0</v>
      </c>
      <c r="IJ143" s="411">
        <f t="shared" si="630"/>
        <v>0</v>
      </c>
      <c r="IK143" s="411">
        <f t="shared" si="630"/>
        <v>1</v>
      </c>
      <c r="IL143" s="411">
        <f t="shared" si="630"/>
        <v>0</v>
      </c>
      <c r="IM143" s="535" cm="1">
        <f t="array" aca="1" ref="IM143" ca="1">INDEX(IM$13:IM142,$B143+1,1)</f>
        <v>0</v>
      </c>
      <c r="IN143" s="535" cm="1">
        <f t="array" aca="1" ref="IN143" ca="1">INDEX(IN$13:IN142,$B143+1,1)</f>
        <v>0</v>
      </c>
      <c r="IO143" s="535" cm="1">
        <f t="array" aca="1" ref="IO143" ca="1">INDEX(IO$13:IO142,$B143+1,1)</f>
        <v>0</v>
      </c>
      <c r="IP143" s="535" cm="1">
        <f t="array" aca="1" ref="IP143" ca="1">INDEX(IP$13:IP142,$B143+1,1)</f>
        <v>0</v>
      </c>
      <c r="IQ143" s="18"/>
      <c r="IR143" s="535" t="str" cm="1">
        <f t="array" aca="1" ref="IR143" ca="1">INDEX(IR$13:IR142,$B143+1,1)</f>
        <v>-</v>
      </c>
      <c r="IS143" s="535" t="str" cm="1">
        <f t="array" aca="1" ref="IS143" ca="1">INDEX(IS$13:IS142,$B143+1,1)</f>
        <v>-</v>
      </c>
      <c r="IT143" s="535" t="str" cm="1">
        <f t="array" aca="1" ref="IT143" ca="1">INDEX(IT$13:IT142,$B143+1,1)</f>
        <v>-</v>
      </c>
      <c r="IU143" s="535" t="str" cm="1">
        <f t="array" aca="1" ref="IU143" ca="1">INDEX(IU$13:IU142,$B143+1,1)</f>
        <v>-</v>
      </c>
      <c r="IV143" s="535" t="str" cm="1">
        <f t="array" aca="1" ref="IV143" ca="1">INDEX(IV$13:IV142,$B143+1,1)</f>
        <v>-</v>
      </c>
      <c r="IW143" s="535" t="str" cm="1">
        <f t="array" aca="1" ref="IW143" ca="1">INDEX(IW$13:IW142,$B143+1,1)</f>
        <v>-</v>
      </c>
      <c r="IX143" s="535" t="str" cm="1">
        <f t="array" aca="1" ref="IX143" ca="1">INDEX(IX$13:IX142,$B143+1,1)</f>
        <v>-</v>
      </c>
      <c r="IY143" s="535" t="str" cm="1">
        <f t="array" aca="1" ref="IY143" ca="1">INDEX(IY$13:IY142,$B143+1,1)</f>
        <v>-</v>
      </c>
      <c r="IZ143" s="535" t="str" cm="1">
        <f t="array" aca="1" ref="IZ143" ca="1">INDEX(IZ$13:IZ142,$B143+1,1)</f>
        <v>-</v>
      </c>
      <c r="JA143" s="535" t="str" cm="1">
        <f t="array" aca="1" ref="JA143" ca="1">INDEX(JA$13:JA142,$B143+1,1)</f>
        <v>-</v>
      </c>
      <c r="JB143" s="535" t="str" cm="1">
        <f t="array" aca="1" ref="JB143" ca="1">INDEX(JB$13:JB142,$B143+1,1)</f>
        <v>-</v>
      </c>
      <c r="JC143" s="535" t="str" cm="1">
        <f t="array" aca="1" ref="JC143" ca="1">INDEX(JC$13:JC142,$B143+1,1)</f>
        <v>-</v>
      </c>
      <c r="JD143" s="535" t="str" cm="1">
        <f t="array" aca="1" ref="JD143" ca="1">INDEX(JD$13:JD142,$B143+1,1)</f>
        <v>-</v>
      </c>
      <c r="JE143" s="535" t="str" cm="1">
        <f t="array" aca="1" ref="JE143" ca="1">INDEX(JE$13:JE142,$B143+1,1)</f>
        <v>-</v>
      </c>
      <c r="JF143" s="535" t="str" cm="1">
        <f t="array" aca="1" ref="JF143" ca="1">INDEX(JF$13:JF142,$B143+1,1)</f>
        <v>-</v>
      </c>
      <c r="JG143" s="535" t="str" cm="1">
        <f t="array" aca="1" ref="JG143" ca="1">INDEX(JG$13:JG142,$B143+1,1)</f>
        <v>-</v>
      </c>
      <c r="JH143" s="535" cm="1">
        <f t="array" aca="1" ref="JH143" ca="1">INDEX(JH$13:JH142,$B143+1,1)</f>
        <v>0</v>
      </c>
      <c r="JI143" s="535" cm="1">
        <f t="array" aca="1" ref="JI143" ca="1">INDEX(JI$13:JI142,$B143+1,1)</f>
        <v>0</v>
      </c>
      <c r="JJ143" s="545" cm="1">
        <f t="array" aca="1" ref="JJ143" ca="1">IF(AND($N143=JJ$10,$AS143&lt;&gt;0),INDEX(i.LTWFeedLevels,$AS143,12),0)</f>
        <v>0</v>
      </c>
      <c r="JK143" s="630" cm="1">
        <f t="array" aca="1" ref="JK143" ca="1">IF(AND($N143=JK$10,$AT143&lt;&gt;0),INDEX(i.LTWFeedLevels,$AT143,12),0)</f>
        <v>0</v>
      </c>
      <c r="JL143" s="457">
        <f t="shared" ca="1" si="614"/>
        <v>0</v>
      </c>
      <c r="JM143" s="457">
        <f t="shared" ca="1" si="531"/>
        <v>0</v>
      </c>
      <c r="JN143" s="457">
        <f t="shared" ca="1" si="532"/>
        <v>0</v>
      </c>
      <c r="JO143" s="545" cm="1">
        <f t="array" aca="1" ref="JO143" ca="1">IF(AND($N143=JO$10,$AS143&lt;&gt;0),INDEX(i.LTWFeedLevels,$AS143,12),0)</f>
        <v>0</v>
      </c>
      <c r="JP143" s="630" cm="1">
        <f t="array" aca="1" ref="JP143" ca="1">IF(AND($N143=JP$10,$AT143&lt;&gt;0),INDEX(i.LTWFeedLevels,$AT143,12),0)</f>
        <v>0</v>
      </c>
      <c r="JQ143" s="457">
        <f t="shared" ca="1" si="533"/>
        <v>0</v>
      </c>
      <c r="JR143" s="457">
        <f t="shared" ca="1" si="534"/>
        <v>0</v>
      </c>
      <c r="JS143" s="457">
        <f t="shared" ca="1" si="535"/>
        <v>0</v>
      </c>
      <c r="JT143" s="545" cm="1">
        <f t="array" aca="1" ref="JT143" ca="1">IF(AND($N143=JT$10,$AS143&lt;&gt;0),INDEX(i.LTWFeedLevels,$AS143,12),0)</f>
        <v>0</v>
      </c>
      <c r="JU143" s="630" cm="1">
        <f t="array" aca="1" ref="JU143" ca="1">IF(AND($N143=JU$10,$AT143&lt;&gt;0),INDEX(i.LTWFeedLevels,$AT143,12),0)</f>
        <v>0</v>
      </c>
      <c r="JV143" s="457">
        <f t="shared" ca="1" si="536"/>
        <v>0</v>
      </c>
      <c r="JW143" s="457">
        <f t="shared" ca="1" si="537"/>
        <v>0</v>
      </c>
      <c r="JX143" s="457">
        <f t="shared" ca="1" si="538"/>
        <v>0</v>
      </c>
      <c r="JY143" s="189">
        <f t="shared" ca="1" si="631"/>
        <v>0</v>
      </c>
      <c r="JZ143" s="189">
        <f t="shared" ca="1" si="631"/>
        <v>0</v>
      </c>
      <c r="KA143" s="189">
        <f t="shared" ca="1" si="631"/>
        <v>0</v>
      </c>
      <c r="KB143" s="189">
        <f t="shared" ca="1" si="631"/>
        <v>0</v>
      </c>
      <c r="KC143" s="189">
        <f t="shared" ca="1" si="631"/>
        <v>0</v>
      </c>
      <c r="KD143" s="189">
        <f t="shared" ca="1" si="631"/>
        <v>0</v>
      </c>
      <c r="KE143" s="189">
        <f t="shared" ca="1" si="631"/>
        <v>0</v>
      </c>
      <c r="KF143" s="189">
        <f t="shared" ca="1" si="631"/>
        <v>0</v>
      </c>
      <c r="KG143" s="189">
        <f t="shared" ca="1" si="631"/>
        <v>0</v>
      </c>
      <c r="KH143" s="189">
        <f t="shared" ca="1" si="631"/>
        <v>0</v>
      </c>
      <c r="KI143" s="189">
        <f t="shared" ca="1" si="632"/>
        <v>0</v>
      </c>
      <c r="KJ143" s="189">
        <f t="shared" ca="1" si="632"/>
        <v>0</v>
      </c>
      <c r="KK143" s="189">
        <f t="shared" ca="1" si="632"/>
        <v>0</v>
      </c>
      <c r="KL143" s="189">
        <f t="shared" ca="1" si="632"/>
        <v>0</v>
      </c>
      <c r="KM143" s="189">
        <f t="shared" ca="1" si="632"/>
        <v>0</v>
      </c>
      <c r="KN143" s="189">
        <f t="shared" ca="1" si="632"/>
        <v>0</v>
      </c>
      <c r="KO143" s="189">
        <f t="shared" ca="1" si="632"/>
        <v>0</v>
      </c>
      <c r="KP143" s="189">
        <f t="shared" ca="1" si="632"/>
        <v>0</v>
      </c>
      <c r="KQ143" s="189">
        <f t="shared" ca="1" si="632"/>
        <v>0</v>
      </c>
      <c r="KR143" s="189">
        <f t="shared" ca="1" si="632"/>
        <v>0</v>
      </c>
      <c r="KS143" s="189">
        <f t="shared" ca="1" si="633"/>
        <v>0</v>
      </c>
      <c r="KT143" s="189">
        <f t="shared" ca="1" si="633"/>
        <v>0</v>
      </c>
      <c r="KU143" s="189">
        <f t="shared" ca="1" si="633"/>
        <v>0</v>
      </c>
      <c r="KV143" s="189">
        <f t="shared" ca="1" si="633"/>
        <v>0</v>
      </c>
      <c r="KW143" s="189">
        <f t="shared" ca="1" si="633"/>
        <v>0</v>
      </c>
      <c r="KX143" s="189">
        <f t="shared" ca="1" si="633"/>
        <v>0</v>
      </c>
      <c r="KY143" s="189">
        <f t="shared" ca="1" si="633"/>
        <v>0</v>
      </c>
      <c r="KZ143" s="189">
        <f t="shared" ca="1" si="633"/>
        <v>0</v>
      </c>
      <c r="LA143" s="189">
        <f t="shared" ca="1" si="633"/>
        <v>0</v>
      </c>
      <c r="LB143" s="189">
        <f t="shared" ca="1" si="633"/>
        <v>0</v>
      </c>
      <c r="LC143" s="189">
        <f t="shared" ca="1" si="634"/>
        <v>0</v>
      </c>
      <c r="LD143" s="189">
        <f t="shared" ca="1" si="634"/>
        <v>0</v>
      </c>
      <c r="LE143" s="189">
        <f t="shared" ca="1" si="634"/>
        <v>0</v>
      </c>
      <c r="LF143" s="189">
        <f t="shared" ca="1" si="634"/>
        <v>0</v>
      </c>
      <c r="LG143" s="189">
        <f t="shared" ca="1" si="634"/>
        <v>0</v>
      </c>
      <c r="LH143" s="189">
        <f t="shared" ca="1" si="634"/>
        <v>0</v>
      </c>
      <c r="LI143" s="189">
        <f t="shared" ca="1" si="634"/>
        <v>0</v>
      </c>
      <c r="LJ143" s="189">
        <f t="shared" ca="1" si="634"/>
        <v>0</v>
      </c>
      <c r="LK143" s="189">
        <f t="shared" ca="1" si="634"/>
        <v>0</v>
      </c>
      <c r="LL143" s="189">
        <f t="shared" ca="1" si="634"/>
        <v>0</v>
      </c>
      <c r="LM143" s="189">
        <f t="shared" ca="1" si="635"/>
        <v>0</v>
      </c>
      <c r="LN143" s="189">
        <f t="shared" ca="1" si="635"/>
        <v>0</v>
      </c>
      <c r="LO143" s="189">
        <f t="shared" ca="1" si="635"/>
        <v>0</v>
      </c>
      <c r="LP143" s="189">
        <f t="shared" ca="1" si="635"/>
        <v>0</v>
      </c>
      <c r="LQ143" s="189">
        <f t="shared" ca="1" si="635"/>
        <v>0</v>
      </c>
      <c r="LR143" s="189">
        <f t="shared" ca="1" si="635"/>
        <v>0</v>
      </c>
      <c r="LS143" s="189">
        <f t="shared" ca="1" si="635"/>
        <v>0</v>
      </c>
      <c r="LT143" s="189">
        <f t="shared" ca="1" si="635"/>
        <v>0</v>
      </c>
      <c r="LU143" s="189">
        <f t="shared" ca="1" si="635"/>
        <v>0</v>
      </c>
      <c r="LV143" s="189">
        <f t="shared" ca="1" si="635"/>
        <v>0</v>
      </c>
      <c r="LW143" s="189">
        <f t="shared" ca="1" si="636"/>
        <v>0</v>
      </c>
      <c r="LX143" s="189">
        <f t="shared" ca="1" si="636"/>
        <v>0</v>
      </c>
      <c r="LY143" s="189">
        <f t="shared" ca="1" si="636"/>
        <v>0</v>
      </c>
      <c r="LZ143" s="189">
        <f t="shared" ca="1" si="636"/>
        <v>0</v>
      </c>
      <c r="MA143" s="189">
        <f t="shared" ca="1" si="636"/>
        <v>0</v>
      </c>
      <c r="MB143" s="189">
        <f t="shared" ca="1" si="636"/>
        <v>0</v>
      </c>
      <c r="MC143" s="189">
        <f t="shared" ca="1" si="636"/>
        <v>0</v>
      </c>
      <c r="MD143" s="189">
        <f t="shared" ca="1" si="636"/>
        <v>0</v>
      </c>
      <c r="ME143" s="189">
        <f t="shared" ca="1" si="636"/>
        <v>0</v>
      </c>
      <c r="MF143" s="189">
        <f t="shared" ca="1" si="636"/>
        <v>0</v>
      </c>
      <c r="MG143" s="189">
        <f t="shared" ca="1" si="637"/>
        <v>0</v>
      </c>
      <c r="MH143" s="189">
        <f t="shared" ca="1" si="637"/>
        <v>0</v>
      </c>
      <c r="MI143" s="189">
        <f t="shared" ca="1" si="637"/>
        <v>0</v>
      </c>
      <c r="MJ143" s="189">
        <f t="shared" ca="1" si="637"/>
        <v>0</v>
      </c>
      <c r="MK143" s="189">
        <f t="shared" ca="1" si="637"/>
        <v>0</v>
      </c>
      <c r="ML143" s="189">
        <f t="shared" ca="1" si="637"/>
        <v>0</v>
      </c>
      <c r="MM143" s="189">
        <f t="shared" ca="1" si="637"/>
        <v>0</v>
      </c>
      <c r="MN143" s="189">
        <f t="shared" ca="1" si="637"/>
        <v>0</v>
      </c>
      <c r="MO143" s="189">
        <f t="shared" ca="1" si="637"/>
        <v>0</v>
      </c>
      <c r="MP143" s="189">
        <f t="shared" ca="1" si="637"/>
        <v>0</v>
      </c>
      <c r="MQ143" s="189">
        <f t="shared" ca="1" si="637"/>
        <v>0</v>
      </c>
      <c r="MR143" s="189">
        <f t="shared" ca="1" si="637"/>
        <v>0</v>
      </c>
      <c r="MS143" s="557">
        <f t="shared" ca="1" si="638"/>
        <v>0</v>
      </c>
      <c r="MT143" s="557">
        <f t="shared" ca="1" si="638"/>
        <v>0</v>
      </c>
      <c r="MU143" s="557">
        <f t="shared" ca="1" si="638"/>
        <v>0</v>
      </c>
      <c r="MV143" s="557">
        <f t="shared" ca="1" si="638"/>
        <v>0</v>
      </c>
      <c r="MW143" s="557">
        <f t="shared" ca="1" si="638"/>
        <v>0</v>
      </c>
      <c r="MX143" s="557">
        <f t="shared" ca="1" si="638"/>
        <v>0</v>
      </c>
      <c r="MY143" s="557">
        <f t="shared" ca="1" si="638"/>
        <v>0</v>
      </c>
      <c r="MZ143" s="557">
        <f t="shared" ca="1" si="638"/>
        <v>0</v>
      </c>
      <c r="NA143" s="557">
        <f t="shared" ca="1" si="638"/>
        <v>0</v>
      </c>
      <c r="NB143" s="557">
        <f t="shared" ca="1" si="638"/>
        <v>0</v>
      </c>
      <c r="NC143" s="557">
        <f t="shared" ca="1" si="639"/>
        <v>0</v>
      </c>
      <c r="ND143" s="557">
        <f t="shared" ca="1" si="639"/>
        <v>0</v>
      </c>
      <c r="NE143" s="557">
        <f t="shared" ca="1" si="639"/>
        <v>0</v>
      </c>
      <c r="NF143" s="557">
        <f t="shared" ca="1" si="639"/>
        <v>0</v>
      </c>
      <c r="NG143" s="557">
        <f t="shared" ca="1" si="639"/>
        <v>0</v>
      </c>
      <c r="NH143" s="557">
        <f t="shared" ca="1" si="639"/>
        <v>0</v>
      </c>
      <c r="NI143" s="557">
        <f t="shared" ca="1" si="639"/>
        <v>0</v>
      </c>
      <c r="NJ143" s="557">
        <f t="shared" ca="1" si="639"/>
        <v>0</v>
      </c>
      <c r="NK143" s="557">
        <f t="shared" ca="1" si="639"/>
        <v>0</v>
      </c>
      <c r="NL143" s="557">
        <f t="shared" ca="1" si="639"/>
        <v>0</v>
      </c>
      <c r="NM143" s="557">
        <f t="shared" ca="1" si="640"/>
        <v>0</v>
      </c>
      <c r="NN143" s="557">
        <f t="shared" ca="1" si="640"/>
        <v>0</v>
      </c>
      <c r="NO143" s="557">
        <f t="shared" ca="1" si="640"/>
        <v>0</v>
      </c>
      <c r="NP143" s="557">
        <f t="shared" ca="1" si="640"/>
        <v>0</v>
      </c>
      <c r="NQ143" s="557">
        <f t="shared" ca="1" si="640"/>
        <v>0</v>
      </c>
      <c r="NR143" s="557">
        <f t="shared" ca="1" si="640"/>
        <v>0</v>
      </c>
      <c r="NS143" s="557">
        <f t="shared" ca="1" si="640"/>
        <v>0</v>
      </c>
      <c r="NT143" s="557">
        <f t="shared" ca="1" si="640"/>
        <v>0</v>
      </c>
      <c r="NU143" s="557">
        <f t="shared" ca="1" si="640"/>
        <v>0</v>
      </c>
      <c r="NV143" s="557">
        <f t="shared" ca="1" si="640"/>
        <v>0</v>
      </c>
      <c r="NW143" s="557">
        <f t="shared" ca="1" si="641"/>
        <v>0</v>
      </c>
      <c r="NX143" s="557">
        <f t="shared" ca="1" si="641"/>
        <v>0</v>
      </c>
      <c r="NY143" s="557">
        <f t="shared" ca="1" si="641"/>
        <v>0</v>
      </c>
      <c r="NZ143" s="557">
        <f t="shared" ca="1" si="641"/>
        <v>0</v>
      </c>
      <c r="OA143" s="557">
        <f t="shared" ca="1" si="641"/>
        <v>0</v>
      </c>
      <c r="OB143" s="557">
        <f t="shared" ca="1" si="641"/>
        <v>0</v>
      </c>
      <c r="OC143" s="557">
        <f t="shared" ca="1" si="641"/>
        <v>0</v>
      </c>
      <c r="OD143" s="557">
        <f t="shared" ca="1" si="641"/>
        <v>0</v>
      </c>
      <c r="OE143" s="557">
        <f t="shared" ca="1" si="641"/>
        <v>0</v>
      </c>
      <c r="OF143" s="557">
        <f t="shared" ca="1" si="641"/>
        <v>0</v>
      </c>
      <c r="OG143" s="557">
        <f t="shared" ca="1" si="642"/>
        <v>0</v>
      </c>
      <c r="OH143" s="557">
        <f t="shared" ca="1" si="642"/>
        <v>0</v>
      </c>
      <c r="OI143" s="557">
        <f t="shared" ca="1" si="642"/>
        <v>0</v>
      </c>
      <c r="OJ143" s="557">
        <f t="shared" ca="1" si="642"/>
        <v>0</v>
      </c>
      <c r="OK143" s="557">
        <f t="shared" ca="1" si="642"/>
        <v>0</v>
      </c>
      <c r="OL143" s="557">
        <f t="shared" ca="1" si="642"/>
        <v>0</v>
      </c>
      <c r="OM143" s="557">
        <f t="shared" ca="1" si="642"/>
        <v>0</v>
      </c>
      <c r="ON143" s="557">
        <f t="shared" ca="1" si="642"/>
        <v>0</v>
      </c>
      <c r="OO143" s="557">
        <f t="shared" ca="1" si="642"/>
        <v>0</v>
      </c>
      <c r="OP143" s="557">
        <f t="shared" ca="1" si="642"/>
        <v>0</v>
      </c>
      <c r="OQ143" s="557">
        <f t="shared" ca="1" si="643"/>
        <v>0</v>
      </c>
      <c r="OR143" s="557">
        <f t="shared" ca="1" si="643"/>
        <v>0</v>
      </c>
      <c r="OS143" s="557">
        <f t="shared" ca="1" si="643"/>
        <v>0</v>
      </c>
      <c r="OT143" s="557">
        <f t="shared" ca="1" si="643"/>
        <v>0</v>
      </c>
      <c r="OU143" s="557">
        <f t="shared" ca="1" si="643"/>
        <v>0</v>
      </c>
      <c r="OV143" s="557">
        <f t="shared" ca="1" si="643"/>
        <v>0</v>
      </c>
      <c r="OW143" s="557">
        <f t="shared" ca="1" si="643"/>
        <v>0</v>
      </c>
      <c r="OX143" s="557">
        <f t="shared" ca="1" si="643"/>
        <v>0</v>
      </c>
      <c r="OY143" s="557">
        <f t="shared" ca="1" si="643"/>
        <v>0</v>
      </c>
      <c r="OZ143" s="557">
        <f t="shared" ca="1" si="643"/>
        <v>0</v>
      </c>
      <c r="PA143" s="557">
        <f t="shared" ca="1" si="644"/>
        <v>0</v>
      </c>
      <c r="PB143" s="557">
        <f t="shared" ca="1" si="644"/>
        <v>0</v>
      </c>
      <c r="PC143" s="557">
        <f t="shared" ca="1" si="644"/>
        <v>0</v>
      </c>
      <c r="PD143" s="557">
        <f t="shared" ca="1" si="644"/>
        <v>0</v>
      </c>
      <c r="PE143" s="557">
        <f t="shared" ca="1" si="644"/>
        <v>0</v>
      </c>
      <c r="PF143" s="557">
        <f t="shared" ca="1" si="644"/>
        <v>0</v>
      </c>
      <c r="PG143" s="557">
        <f t="shared" ca="1" si="644"/>
        <v>0</v>
      </c>
      <c r="PH143" s="557">
        <f t="shared" ca="1" si="644"/>
        <v>0</v>
      </c>
      <c r="PI143" s="557">
        <f t="shared" ca="1" si="644"/>
        <v>0</v>
      </c>
      <c r="PJ143" s="557">
        <f t="shared" ca="1" si="644"/>
        <v>0</v>
      </c>
      <c r="PK143" s="557">
        <f t="shared" ca="1" si="645"/>
        <v>0</v>
      </c>
      <c r="PL143" s="557">
        <f t="shared" ca="1" si="645"/>
        <v>0</v>
      </c>
      <c r="PM143" s="557">
        <f t="shared" ca="1" si="645"/>
        <v>0</v>
      </c>
      <c r="PN143" s="557">
        <f t="shared" ca="1" si="645"/>
        <v>0</v>
      </c>
      <c r="PO143" s="557">
        <f t="shared" ca="1" si="645"/>
        <v>0</v>
      </c>
      <c r="PP143" s="557">
        <f t="shared" ca="1" si="645"/>
        <v>0</v>
      </c>
      <c r="PQ143" s="557">
        <f t="shared" ca="1" si="645"/>
        <v>0</v>
      </c>
      <c r="PR143" s="557">
        <f t="shared" ca="1" si="645"/>
        <v>0</v>
      </c>
      <c r="PS143" s="557">
        <f t="shared" ca="1" si="645"/>
        <v>0</v>
      </c>
      <c r="PT143" s="557">
        <f t="shared" ca="1" si="645"/>
        <v>0</v>
      </c>
      <c r="PU143" s="557">
        <f t="shared" ca="1" si="646"/>
        <v>0</v>
      </c>
      <c r="PV143" s="557">
        <f t="shared" ca="1" si="646"/>
        <v>0</v>
      </c>
      <c r="PW143" s="557">
        <f t="shared" ca="1" si="646"/>
        <v>0</v>
      </c>
      <c r="PX143" s="557">
        <f t="shared" ca="1" si="646"/>
        <v>0</v>
      </c>
      <c r="PY143" s="557">
        <f t="shared" ca="1" si="646"/>
        <v>0</v>
      </c>
      <c r="PZ143" s="557">
        <f t="shared" ca="1" si="646"/>
        <v>0</v>
      </c>
      <c r="QA143" s="557">
        <f t="shared" ca="1" si="646"/>
        <v>0</v>
      </c>
      <c r="QB143" s="557">
        <f t="shared" ca="1" si="646"/>
        <v>0</v>
      </c>
      <c r="QC143" s="557">
        <f t="shared" ca="1" si="646"/>
        <v>0</v>
      </c>
      <c r="QD143" s="557">
        <f t="shared" ca="1" si="646"/>
        <v>0</v>
      </c>
      <c r="QE143" s="557">
        <f t="shared" ca="1" si="647"/>
        <v>0</v>
      </c>
      <c r="QF143" s="557">
        <f t="shared" ca="1" si="647"/>
        <v>0</v>
      </c>
      <c r="QG143" s="557">
        <f t="shared" ca="1" si="647"/>
        <v>0</v>
      </c>
      <c r="QH143" s="557">
        <f t="shared" ca="1" si="647"/>
        <v>0</v>
      </c>
      <c r="QI143" s="557">
        <f t="shared" ca="1" si="647"/>
        <v>0</v>
      </c>
      <c r="QJ143" s="557">
        <f t="shared" ca="1" si="647"/>
        <v>0</v>
      </c>
      <c r="QK143" s="557">
        <f t="shared" ca="1" si="647"/>
        <v>0</v>
      </c>
      <c r="QL143" s="557">
        <f t="shared" ca="1" si="647"/>
        <v>0</v>
      </c>
      <c r="QM143" s="557">
        <f t="shared" ca="1" si="647"/>
        <v>0</v>
      </c>
      <c r="QN143" s="557">
        <f t="shared" ca="1" si="647"/>
        <v>0</v>
      </c>
      <c r="QO143" s="557">
        <f t="shared" ca="1" si="648"/>
        <v>0</v>
      </c>
      <c r="QP143" s="557">
        <f t="shared" ca="1" si="648"/>
        <v>0</v>
      </c>
      <c r="QQ143" s="557">
        <f t="shared" ca="1" si="648"/>
        <v>0</v>
      </c>
      <c r="QR143" s="557">
        <f t="shared" ca="1" si="648"/>
        <v>0</v>
      </c>
      <c r="QS143" s="557">
        <f t="shared" ca="1" si="648"/>
        <v>0</v>
      </c>
      <c r="QT143" s="557">
        <f t="shared" ca="1" si="648"/>
        <v>0</v>
      </c>
      <c r="QU143" s="557">
        <f t="shared" ca="1" si="648"/>
        <v>0</v>
      </c>
      <c r="QV143" s="557">
        <f t="shared" ca="1" si="648"/>
        <v>0</v>
      </c>
      <c r="QW143" s="557">
        <f t="shared" ca="1" si="648"/>
        <v>0</v>
      </c>
      <c r="QX143" s="557">
        <f t="shared" ca="1" si="648"/>
        <v>0</v>
      </c>
      <c r="QY143" s="557">
        <f t="shared" ca="1" si="649"/>
        <v>0</v>
      </c>
      <c r="QZ143" s="557">
        <f t="shared" ca="1" si="649"/>
        <v>0</v>
      </c>
      <c r="RA143" s="557">
        <f t="shared" ca="1" si="649"/>
        <v>0</v>
      </c>
      <c r="RB143" s="557">
        <f t="shared" ca="1" si="649"/>
        <v>0</v>
      </c>
      <c r="RC143" s="557">
        <f t="shared" ca="1" si="649"/>
        <v>0</v>
      </c>
      <c r="RD143" s="557">
        <f t="shared" ca="1" si="649"/>
        <v>0</v>
      </c>
      <c r="RE143" s="557">
        <f t="shared" ca="1" si="649"/>
        <v>0</v>
      </c>
      <c r="RF143" s="557">
        <f t="shared" ca="1" si="649"/>
        <v>0</v>
      </c>
      <c r="RG143" s="557">
        <f t="shared" ca="1" si="649"/>
        <v>0</v>
      </c>
      <c r="RH143" s="557">
        <f t="shared" ca="1" si="649"/>
        <v>0</v>
      </c>
      <c r="RI143" s="557">
        <f t="shared" ca="1" si="650"/>
        <v>0</v>
      </c>
      <c r="RJ143" s="557">
        <f t="shared" ca="1" si="650"/>
        <v>0</v>
      </c>
      <c r="RK143" s="557">
        <f t="shared" ca="1" si="650"/>
        <v>0</v>
      </c>
      <c r="RL143" s="557">
        <f t="shared" ca="1" si="650"/>
        <v>0</v>
      </c>
      <c r="RM143" s="557">
        <f t="shared" ca="1" si="650"/>
        <v>0</v>
      </c>
      <c r="RN143" s="557">
        <f t="shared" ca="1" si="650"/>
        <v>0</v>
      </c>
      <c r="RO143" s="557">
        <f t="shared" ca="1" si="650"/>
        <v>0</v>
      </c>
      <c r="RP143" s="557">
        <f t="shared" ca="1" si="650"/>
        <v>0</v>
      </c>
      <c r="RQ143" s="557">
        <f t="shared" ca="1" si="650"/>
        <v>0</v>
      </c>
      <c r="RR143" s="557">
        <f t="shared" ca="1" si="650"/>
        <v>0</v>
      </c>
      <c r="RS143" s="557">
        <f t="shared" ca="1" si="651"/>
        <v>0</v>
      </c>
      <c r="RT143" s="557">
        <f t="shared" ca="1" si="651"/>
        <v>0</v>
      </c>
      <c r="RU143" s="557">
        <f t="shared" ca="1" si="651"/>
        <v>0</v>
      </c>
      <c r="RV143" s="557">
        <f t="shared" ca="1" si="651"/>
        <v>0</v>
      </c>
      <c r="RW143" s="557">
        <f t="shared" ca="1" si="651"/>
        <v>0</v>
      </c>
      <c r="RX143" s="557">
        <f t="shared" ca="1" si="651"/>
        <v>0</v>
      </c>
      <c r="RY143" s="557">
        <f t="shared" ca="1" si="651"/>
        <v>0</v>
      </c>
      <c r="RZ143" s="557">
        <f t="shared" ca="1" si="651"/>
        <v>0</v>
      </c>
      <c r="SA143" s="557">
        <f t="shared" ca="1" si="651"/>
        <v>0</v>
      </c>
      <c r="SB143" s="557">
        <f t="shared" ca="1" si="651"/>
        <v>0</v>
      </c>
      <c r="SC143" s="557">
        <f t="shared" ca="1" si="652"/>
        <v>0</v>
      </c>
      <c r="SD143" s="557">
        <f t="shared" ca="1" si="652"/>
        <v>0</v>
      </c>
      <c r="SE143" s="557">
        <f t="shared" ca="1" si="652"/>
        <v>0</v>
      </c>
      <c r="SF143" s="557">
        <f t="shared" ca="1" si="652"/>
        <v>0</v>
      </c>
      <c r="SG143" s="557">
        <f t="shared" ca="1" si="652"/>
        <v>0</v>
      </c>
      <c r="SH143" s="557">
        <f t="shared" ca="1" si="652"/>
        <v>0</v>
      </c>
      <c r="SI143" s="557">
        <f t="shared" ca="1" si="652"/>
        <v>0</v>
      </c>
      <c r="SJ143" s="557">
        <f t="shared" ca="1" si="652"/>
        <v>0</v>
      </c>
      <c r="SK143" s="557">
        <f t="shared" ca="1" si="652"/>
        <v>0</v>
      </c>
      <c r="SL143" s="557">
        <f t="shared" ca="1" si="652"/>
        <v>0</v>
      </c>
      <c r="SM143" s="557">
        <f t="shared" ca="1" si="653"/>
        <v>0</v>
      </c>
      <c r="SN143" s="557">
        <f t="shared" ca="1" si="653"/>
        <v>0</v>
      </c>
      <c r="SO143" s="557">
        <f t="shared" ca="1" si="653"/>
        <v>0</v>
      </c>
      <c r="SP143" s="557">
        <f t="shared" ca="1" si="653"/>
        <v>0</v>
      </c>
      <c r="SQ143" s="557">
        <f t="shared" ca="1" si="653"/>
        <v>0</v>
      </c>
      <c r="SR143" s="557">
        <f t="shared" ca="1" si="653"/>
        <v>0</v>
      </c>
      <c r="SS143" s="557">
        <f t="shared" ca="1" si="653"/>
        <v>0</v>
      </c>
      <c r="ST143" s="557">
        <f t="shared" ca="1" si="653"/>
        <v>0</v>
      </c>
      <c r="SU143" s="557">
        <f t="shared" ca="1" si="653"/>
        <v>0</v>
      </c>
      <c r="SV143" s="557">
        <f t="shared" ca="1" si="653"/>
        <v>0</v>
      </c>
      <c r="SW143" s="557">
        <f t="shared" ca="1" si="654"/>
        <v>0</v>
      </c>
      <c r="SX143" s="557">
        <f t="shared" ca="1" si="654"/>
        <v>0</v>
      </c>
      <c r="SY143" s="557">
        <f t="shared" ca="1" si="654"/>
        <v>0</v>
      </c>
      <c r="SZ143" s="557">
        <f t="shared" ca="1" si="654"/>
        <v>0</v>
      </c>
      <c r="TA143" s="557">
        <f t="shared" ca="1" si="654"/>
        <v>0</v>
      </c>
      <c r="TB143" s="557">
        <f t="shared" ca="1" si="654"/>
        <v>0</v>
      </c>
      <c r="TC143" s="557">
        <f t="shared" ca="1" si="654"/>
        <v>0</v>
      </c>
      <c r="TD143" s="557">
        <f t="shared" ca="1" si="654"/>
        <v>0</v>
      </c>
      <c r="TE143" s="557">
        <f t="shared" ca="1" si="654"/>
        <v>0</v>
      </c>
      <c r="TF143" s="557">
        <f t="shared" ca="1" si="654"/>
        <v>0</v>
      </c>
      <c r="TG143" s="557">
        <f t="shared" ca="1" si="655"/>
        <v>0</v>
      </c>
      <c r="TH143" s="557">
        <f t="shared" ca="1" si="655"/>
        <v>0</v>
      </c>
      <c r="TI143" s="557">
        <f t="shared" ca="1" si="655"/>
        <v>0</v>
      </c>
      <c r="TJ143" s="557">
        <f t="shared" ca="1" si="655"/>
        <v>0</v>
      </c>
      <c r="TK143" s="557">
        <f t="shared" ca="1" si="655"/>
        <v>0</v>
      </c>
      <c r="TL143" s="557">
        <f t="shared" ca="1" si="655"/>
        <v>0</v>
      </c>
      <c r="TM143" s="557">
        <f t="shared" ca="1" si="655"/>
        <v>0</v>
      </c>
      <c r="TN143" s="557">
        <f t="shared" ca="1" si="655"/>
        <v>0</v>
      </c>
      <c r="TO143" s="557">
        <f t="shared" ca="1" si="655"/>
        <v>0</v>
      </c>
      <c r="TP143" s="557">
        <f t="shared" ca="1" si="655"/>
        <v>0</v>
      </c>
      <c r="TQ143" s="557">
        <f t="shared" ca="1" si="656"/>
        <v>0</v>
      </c>
      <c r="TR143" s="557">
        <f t="shared" ca="1" si="656"/>
        <v>0</v>
      </c>
      <c r="TS143" s="557">
        <f t="shared" ca="1" si="656"/>
        <v>0</v>
      </c>
      <c r="TT143" s="557">
        <f t="shared" ca="1" si="656"/>
        <v>0</v>
      </c>
      <c r="TU143" s="557">
        <f t="shared" ca="1" si="656"/>
        <v>0</v>
      </c>
      <c r="TV143" s="557">
        <f t="shared" ca="1" si="656"/>
        <v>0</v>
      </c>
      <c r="TW143" s="557">
        <f t="shared" ca="1" si="656"/>
        <v>0</v>
      </c>
      <c r="TX143" s="557">
        <f t="shared" ca="1" si="656"/>
        <v>0</v>
      </c>
      <c r="TY143" s="557">
        <f t="shared" ca="1" si="656"/>
        <v>0</v>
      </c>
      <c r="TZ143" s="557">
        <f t="shared" ca="1" si="656"/>
        <v>0</v>
      </c>
      <c r="UA143" s="557">
        <f t="shared" ca="1" si="657"/>
        <v>0</v>
      </c>
      <c r="UB143" s="557">
        <f t="shared" ca="1" si="657"/>
        <v>0</v>
      </c>
      <c r="UC143" s="557">
        <f t="shared" ca="1" si="657"/>
        <v>0</v>
      </c>
      <c r="UD143" s="557">
        <f t="shared" ca="1" si="657"/>
        <v>0</v>
      </c>
      <c r="UE143" s="557">
        <f t="shared" ca="1" si="657"/>
        <v>0</v>
      </c>
      <c r="UF143" s="557">
        <f t="shared" ca="1" si="657"/>
        <v>0</v>
      </c>
      <c r="UG143" s="557">
        <f t="shared" ca="1" si="657"/>
        <v>0</v>
      </c>
      <c r="UH143" s="557">
        <f t="shared" ca="1" si="657"/>
        <v>0</v>
      </c>
      <c r="UI143" s="557">
        <f t="shared" ca="1" si="657"/>
        <v>0</v>
      </c>
      <c r="UJ143" s="557">
        <f t="shared" ca="1" si="657"/>
        <v>0</v>
      </c>
      <c r="UK143" s="557">
        <f t="shared" ca="1" si="658"/>
        <v>0</v>
      </c>
      <c r="UL143" s="557">
        <f t="shared" ca="1" si="658"/>
        <v>0</v>
      </c>
      <c r="UM143" s="557">
        <f t="shared" ca="1" si="658"/>
        <v>0</v>
      </c>
      <c r="UN143" s="557">
        <f t="shared" ca="1" si="658"/>
        <v>0</v>
      </c>
      <c r="UO143" s="557">
        <f t="shared" ca="1" si="658"/>
        <v>0</v>
      </c>
      <c r="UP143" s="557">
        <f t="shared" ca="1" si="658"/>
        <v>0</v>
      </c>
      <c r="UQ143" s="557">
        <f t="shared" ca="1" si="658"/>
        <v>0</v>
      </c>
      <c r="UR143" s="557">
        <f t="shared" ca="1" si="658"/>
        <v>0</v>
      </c>
      <c r="US143" s="557">
        <f t="shared" ca="1" si="658"/>
        <v>0</v>
      </c>
      <c r="UT143" s="557">
        <f t="shared" ca="1" si="658"/>
        <v>0</v>
      </c>
      <c r="UU143" s="557">
        <f t="shared" ca="1" si="659"/>
        <v>0</v>
      </c>
      <c r="UV143" s="557">
        <f t="shared" ca="1" si="659"/>
        <v>0</v>
      </c>
      <c r="UW143" s="557">
        <f t="shared" ca="1" si="659"/>
        <v>0</v>
      </c>
      <c r="UX143" s="557">
        <f t="shared" ca="1" si="659"/>
        <v>0</v>
      </c>
      <c r="UY143" s="557">
        <f t="shared" ca="1" si="659"/>
        <v>0</v>
      </c>
      <c r="UZ143" s="557">
        <f t="shared" ca="1" si="659"/>
        <v>0</v>
      </c>
      <c r="VA143" s="557">
        <f t="shared" ca="1" si="659"/>
        <v>0</v>
      </c>
      <c r="VB143" s="557">
        <f t="shared" ca="1" si="659"/>
        <v>0</v>
      </c>
      <c r="VC143" s="557">
        <f t="shared" ca="1" si="659"/>
        <v>0</v>
      </c>
      <c r="VD143" s="557">
        <f t="shared" ca="1" si="659"/>
        <v>0</v>
      </c>
      <c r="VE143" s="557">
        <f t="shared" ca="1" si="660"/>
        <v>0</v>
      </c>
      <c r="VF143" s="557">
        <f t="shared" ca="1" si="660"/>
        <v>0</v>
      </c>
      <c r="VG143" s="557">
        <f t="shared" ca="1" si="660"/>
        <v>0</v>
      </c>
      <c r="VH143" s="557">
        <f t="shared" ca="1" si="660"/>
        <v>0</v>
      </c>
      <c r="VI143" s="557">
        <f t="shared" ca="1" si="660"/>
        <v>0</v>
      </c>
      <c r="VJ143" s="557">
        <f t="shared" ca="1" si="660"/>
        <v>0</v>
      </c>
      <c r="VK143" s="557">
        <f t="shared" ca="1" si="660"/>
        <v>0</v>
      </c>
      <c r="VL143" s="557">
        <f t="shared" ca="1" si="660"/>
        <v>0</v>
      </c>
      <c r="VM143" s="557">
        <f t="shared" ca="1" si="660"/>
        <v>0</v>
      </c>
      <c r="VN143" s="557">
        <f t="shared" ca="1" si="660"/>
        <v>0</v>
      </c>
      <c r="VO143" s="557">
        <f t="shared" ca="1" si="660"/>
        <v>0</v>
      </c>
      <c r="VP143" s="189">
        <f t="shared" ca="1" si="661"/>
        <v>0</v>
      </c>
      <c r="VQ143" s="189">
        <f t="shared" ca="1" si="661"/>
        <v>0</v>
      </c>
      <c r="VR143" s="189">
        <f t="shared" ca="1" si="661"/>
        <v>0</v>
      </c>
      <c r="VS143" s="189">
        <f t="shared" ca="1" si="661"/>
        <v>0</v>
      </c>
      <c r="VT143" s="189">
        <f t="shared" ca="1" si="661"/>
        <v>0</v>
      </c>
      <c r="VU143" s="230">
        <f t="shared" ca="1" si="570"/>
        <v>0</v>
      </c>
      <c r="VV143" s="189">
        <f t="shared" ca="1" si="662"/>
        <v>0</v>
      </c>
      <c r="VW143" s="189">
        <f t="shared" ca="1" si="662"/>
        <v>0</v>
      </c>
      <c r="VX143" s="189">
        <f t="shared" ca="1" si="662"/>
        <v>0</v>
      </c>
      <c r="VY143" s="189">
        <f t="shared" ca="1" si="662"/>
        <v>0</v>
      </c>
      <c r="VZ143" s="189">
        <f t="shared" ca="1" si="662"/>
        <v>0</v>
      </c>
      <c r="WA143" s="230">
        <f t="shared" ca="1" si="572"/>
        <v>0</v>
      </c>
      <c r="WB143" s="231">
        <f t="shared" ca="1" si="573"/>
        <v>0</v>
      </c>
      <c r="WC143" s="231">
        <f t="shared" ca="1" si="573"/>
        <v>0</v>
      </c>
      <c r="WD143" s="231">
        <f t="shared" ca="1" si="573"/>
        <v>0</v>
      </c>
      <c r="WE143" s="231">
        <f t="shared" ca="1" si="573"/>
        <v>0</v>
      </c>
      <c r="WF143" s="544">
        <f t="shared" ca="1" si="574"/>
        <v>0</v>
      </c>
      <c r="WG143" s="231">
        <f t="shared" ca="1" si="575"/>
        <v>0</v>
      </c>
      <c r="WH143" s="231">
        <f t="shared" ca="1" si="575"/>
        <v>0</v>
      </c>
      <c r="WI143" s="231">
        <f t="shared" ca="1" si="575"/>
        <v>0</v>
      </c>
      <c r="WJ143" s="231">
        <f t="shared" ca="1" si="575"/>
        <v>0</v>
      </c>
      <c r="WK143" s="544">
        <f t="shared" ca="1" si="663"/>
        <v>0</v>
      </c>
      <c r="WL143" s="544">
        <f t="shared" ca="1" si="663"/>
        <v>0</v>
      </c>
      <c r="WM143" s="544">
        <f t="shared" ca="1" si="663"/>
        <v>0</v>
      </c>
      <c r="WN143" s="544">
        <f t="shared" ca="1" si="663"/>
        <v>0</v>
      </c>
      <c r="WO143" s="544">
        <f t="shared" ca="1" si="663"/>
        <v>0</v>
      </c>
      <c r="WP143" s="544">
        <f t="shared" ca="1" si="663"/>
        <v>0</v>
      </c>
      <c r="WQ143" s="544">
        <f t="shared" ca="1" si="663"/>
        <v>0</v>
      </c>
      <c r="WR143" s="535" cm="1">
        <f t="array" aca="1" ref="WR143" ca="1">INDEX(WR$13:WR142,$B143+1,1)</f>
        <v>0</v>
      </c>
      <c r="WS143" s="411">
        <f t="shared" ca="1" si="577"/>
        <v>67</v>
      </c>
      <c r="WT143" s="18"/>
      <c r="WU143" s="535" cm="1">
        <f t="array" aca="1" ref="WU143" ca="1">INDEX(WU$13:WU142,$B143+1,1)</f>
        <v>0</v>
      </c>
      <c r="WV143" s="411">
        <f t="shared" si="578"/>
        <v>0</v>
      </c>
      <c r="WW143" s="535" cm="1">
        <f t="array" aca="1" ref="WW143" ca="1">INDEX(WW$13:WW142,$B143+1,1)</f>
        <v>0</v>
      </c>
      <c r="WX143" s="535" t="str" cm="1">
        <f t="array" aca="1" ref="WX143" ca="1">INDEX(WX$13:WX142,$B143+1,1)</f>
        <v>-</v>
      </c>
      <c r="WY143" s="535" t="str" cm="1">
        <f t="array" aca="1" ref="WY143" ca="1">INDEX(WY$13:WY142,$B143+1,1)</f>
        <v>-</v>
      </c>
      <c r="WZ143" s="535" t="str" cm="1">
        <f t="array" aca="1" ref="WZ143" ca="1">INDEX(WZ$13:WZ142,$B143+1,1)</f>
        <v>-</v>
      </c>
      <c r="XA143" s="535" t="str" cm="1">
        <f t="array" aca="1" ref="XA143" ca="1">INDEX(XA$13:XA142,$B143+1,1)</f>
        <v>-</v>
      </c>
      <c r="XB143" s="535" t="str" cm="1">
        <f t="array" aca="1" ref="XB143" ca="1">INDEX(XB$13:XB142,$B143+1,1)</f>
        <v>-</v>
      </c>
      <c r="XC143" s="535" t="str" cm="1">
        <f t="array" aca="1" ref="XC143" ca="1">INDEX(XC$13:XC142,$B143+1,1)</f>
        <v>-</v>
      </c>
      <c r="XD143" s="535" t="str" cm="1">
        <f t="array" aca="1" ref="XD143" ca="1">INDEX(XD$13:XD142,$B143+1,1)</f>
        <v>-</v>
      </c>
      <c r="XE143" s="535" t="str" cm="1">
        <f t="array" aca="1" ref="XE143" ca="1">INDEX(XE$13:XE142,$B143+1,1)</f>
        <v>-</v>
      </c>
      <c r="XF143" s="535" t="str" cm="1">
        <f t="array" aca="1" ref="XF143" ca="1">INDEX(XF$13:XF142,$B143+1,1)</f>
        <v>-</v>
      </c>
      <c r="XG143" s="535" t="str" cm="1">
        <f t="array" aca="1" ref="XG143" ca="1">INDEX(XG$13:XG142,$B143+1,1)</f>
        <v>-</v>
      </c>
      <c r="XH143" s="535" t="str" cm="1">
        <f t="array" aca="1" ref="XH143" ca="1">INDEX(XH$13:XH142,$B143+1,1)</f>
        <v>-</v>
      </c>
      <c r="XI143" s="535" t="str" cm="1">
        <f t="array" aca="1" ref="XI143" ca="1">INDEX(XI$13:XI142,$B143+1,1)</f>
        <v>-</v>
      </c>
      <c r="XJ143" s="535" t="str" cm="1">
        <f t="array" aca="1" ref="XJ143" ca="1">INDEX(XJ$13:XJ142,$B143+1,1)</f>
        <v>-</v>
      </c>
      <c r="XK143" s="535" t="str" cm="1">
        <f t="array" aca="1" ref="XK143" ca="1">INDEX(XK$13:XK142,$B143+1,1)</f>
        <v>-</v>
      </c>
      <c r="XL143" s="535" t="str" cm="1">
        <f t="array" aca="1" ref="XL143" ca="1">INDEX(XL$13:XL142,$B143+1,1)</f>
        <v>-</v>
      </c>
      <c r="XM143" s="535" t="str" cm="1">
        <f t="array" aca="1" ref="XM143" ca="1">INDEX(XM$13:XM142,$B143+1,1)</f>
        <v>-</v>
      </c>
      <c r="XN143" s="18"/>
      <c r="XO143" s="411" t="b">
        <f t="shared" ca="1" si="579"/>
        <v>0</v>
      </c>
      <c r="XP143" s="535" t="str" cm="1">
        <f t="array" aca="1" ref="XP143" ca="1">INDEX(XP$13:XP142,$B143+1,1)</f>
        <v>-</v>
      </c>
      <c r="XQ143" s="535" t="str" cm="1">
        <f t="array" aca="1" ref="XQ143" ca="1">INDEX(XQ$13:XQ142,$B143+1,1)</f>
        <v>-</v>
      </c>
      <c r="XR143" s="535" t="str" cm="1">
        <f t="array" aca="1" ref="XR143" ca="1">INDEX(XR$13:XR142,$B143+1,1)</f>
        <v>-</v>
      </c>
      <c r="XS143" s="535" t="str" cm="1">
        <f t="array" aca="1" ref="XS143" ca="1">INDEX(XS$13:XS142,$B143+1,1)</f>
        <v>-</v>
      </c>
      <c r="XT143" s="535" t="str" cm="1">
        <f t="array" aca="1" ref="XT143" ca="1">INDEX(XT$13:XT142,$B143+1,1)</f>
        <v>-</v>
      </c>
      <c r="XU143" s="535" t="str" cm="1">
        <f t="array" aca="1" ref="XU143" ca="1">INDEX(XU$13:XU142,$B143+1,1)</f>
        <v>-</v>
      </c>
      <c r="XV143" s="411" t="str">
        <f t="shared" ca="1" si="580"/>
        <v>-</v>
      </c>
      <c r="XW143" s="535" t="str" cm="1">
        <f t="array" aca="1" ref="XW143" ca="1">INDEX(XW$13:XW142,$B143+1,1)</f>
        <v>-</v>
      </c>
      <c r="XX143" s="535" t="str" cm="1">
        <f t="array" aca="1" ref="XX143" ca="1">INDEX(XX$13:XX142,$B143+1,1)</f>
        <v>-</v>
      </c>
      <c r="XY143" s="535" t="str" cm="1">
        <f t="array" aca="1" ref="XY143" ca="1">INDEX(XY$13:XY142,$B143+1,1)</f>
        <v>-</v>
      </c>
      <c r="XZ143" s="535" t="str" cm="1">
        <f t="array" aca="1" ref="XZ143" ca="1">INDEX(XZ$13:XZ142,$B143+1,1)</f>
        <v>-</v>
      </c>
      <c r="YA143" s="535" t="str" cm="1">
        <f t="array" aca="1" ref="YA143" ca="1">INDEX(YA$13:YA142,$B143+1,1)</f>
        <v>-</v>
      </c>
      <c r="YB143" s="545" cm="1">
        <f t="array" aca="1" ref="YB143" ca="1">INDEX(i.AgeJ,$AD143,1)</f>
        <v>0</v>
      </c>
      <c r="YC143" s="535" t="str" cm="1">
        <f t="array" aca="1" ref="YC143" ca="1">INDEX(YC$13:YC142,$B143+1,1)</f>
        <v>-</v>
      </c>
      <c r="YD143" s="411" t="str">
        <f t="shared" si="581"/>
        <v>-</v>
      </c>
      <c r="YE143" s="411" t="str">
        <f t="shared" si="581"/>
        <v>-</v>
      </c>
      <c r="YF143" s="535" t="str" cm="1">
        <f t="array" aca="1" ref="YF143" ca="1">INDEX(YF$13:YF142,$B143+1,1)</f>
        <v>-</v>
      </c>
      <c r="YG143" s="535" t="str" cm="1">
        <f t="array" aca="1" ref="YG143" ca="1">INDEX(YG$13:YG142,$B143+1,1)</f>
        <v>-</v>
      </c>
      <c r="YH143" s="535" t="str" cm="1">
        <f t="array" aca="1" ref="YH143" ca="1">INDEX(YH$13:YH142,$B143+1,1)</f>
        <v>-</v>
      </c>
      <c r="YI143" s="535" t="str" cm="1">
        <f t="array" aca="1" ref="YI143" ca="1">INDEX(YI$13:YI142,$B143+1,1)</f>
        <v>-</v>
      </c>
      <c r="YJ143" s="535" t="str" cm="1">
        <f t="array" aca="1" ref="YJ143" ca="1">INDEX(YJ$13:YJ142,$B143+1,1)</f>
        <v>-</v>
      </c>
      <c r="YK143" s="535" t="b" cm="1">
        <f t="array" aca="1" ref="YK143" ca="1">INDEX(YK$13:YK142,$B143+1,1)</f>
        <v>1</v>
      </c>
      <c r="YL143" s="535" t="str" cm="1">
        <f t="array" aca="1" ref="YL143" ca="1">INDEX(YL$13:YL142,$B143+1,1)</f>
        <v>-</v>
      </c>
      <c r="YM143" s="535" cm="1">
        <f t="array" aca="1" ref="YM143" ca="1">INDEX(YM$13:YM142,$B143+1,1)</f>
        <v>0</v>
      </c>
      <c r="YN143" s="535" cm="1">
        <f t="array" aca="1" ref="YN143" ca="1">INDEX(YN$13:YN142,$B143+1,1)</f>
        <v>0</v>
      </c>
      <c r="YO143" s="535" cm="1">
        <f t="array" aca="1" ref="YO143" ca="1">INDEX(YO$13:YO142,$B143+1,1)</f>
        <v>0</v>
      </c>
      <c r="YP143" s="18"/>
      <c r="YQ143" s="411">
        <f t="shared" si="582"/>
        <v>50</v>
      </c>
      <c r="YR143" s="411">
        <f t="shared" si="582"/>
        <v>50</v>
      </c>
      <c r="YS143" s="411">
        <f t="shared" si="582"/>
        <v>50</v>
      </c>
      <c r="YT143" s="411">
        <f t="shared" si="582"/>
        <v>50</v>
      </c>
      <c r="YU143" s="535" cm="1">
        <f t="array" aca="1" ref="YU143" ca="1">INDEX(YU$13:YU142,$B143+1,1)</f>
        <v>1</v>
      </c>
      <c r="YV143" s="535" cm="1">
        <f t="array" aca="1" ref="YV143" ca="1">INDEX(YV$13:YV142,$B143+1,1)</f>
        <v>1</v>
      </c>
      <c r="YW143" s="535" cm="1">
        <f t="array" aca="1" ref="YW143" ca="1">INDEX(YW$13:YW142,$B143+1,1)</f>
        <v>1</v>
      </c>
      <c r="YX143" s="535" cm="1">
        <f t="array" aca="1" ref="YX143" ca="1">INDEX(YX$13:YX142,$B143+1,1)</f>
        <v>1</v>
      </c>
      <c r="YY143" s="535" t="str" cm="1">
        <f t="array" aca="1" ref="YY143" ca="1">INDEX(YY$13:YY142,$B143+1,1)</f>
        <v>-</v>
      </c>
      <c r="YZ143" s="535" t="str" cm="1">
        <f t="array" aca="1" ref="YZ143" ca="1">INDEX(YZ$13:YZ142,$B143+1,1)</f>
        <v>-</v>
      </c>
      <c r="ZA143" s="535" t="str" cm="1">
        <f t="array" aca="1" ref="ZA143" ca="1">INDEX(ZA$13:ZA142,$B143+1,1)</f>
        <v>-</v>
      </c>
      <c r="ZB143" s="535" t="str" cm="1">
        <f t="array" aca="1" ref="ZB143" ca="1">INDEX(ZB$13:ZB142,$B143+1,1)</f>
        <v>-</v>
      </c>
      <c r="ZC143" s="535" t="str" cm="1">
        <f t="array" aca="1" ref="ZC143" ca="1">INDEX(ZC$13:ZC142,$B143+1,1)</f>
        <v>-</v>
      </c>
      <c r="ZD143" s="18"/>
      <c r="ZE143" s="411">
        <f t="shared" ca="1" si="583"/>
        <v>1</v>
      </c>
      <c r="ZF143" s="18"/>
      <c r="ZG143" s="669" t="str">
        <f t="shared" ca="1" si="584"/>
        <v>-</v>
      </c>
      <c r="ZH143" s="535" t="b" cm="1">
        <f t="array" aca="1" ref="ZH143" ca="1">INDEX(ZH$13:ZH142,$B143+1,1)</f>
        <v>1</v>
      </c>
      <c r="ZI143" s="535" t="b" cm="1">
        <f t="array" aca="1" ref="ZI143" ca="1">INDEX(ZI$13:ZI142,$B143+1,1)</f>
        <v>1</v>
      </c>
      <c r="ZJ143" s="411" t="b">
        <f t="shared" ca="1" si="615"/>
        <v>1</v>
      </c>
      <c r="ZK143" s="535" t="b" cm="1">
        <f t="array" aca="1" ref="ZK143" ca="1">INDEX(ZK$13:ZK142,$B143+1,1)</f>
        <v>0</v>
      </c>
      <c r="ZL143" s="535" cm="1">
        <f t="array" aca="1" ref="ZL143" ca="1">INDEX(ZL$13:ZL142,$B143+1,1)</f>
        <v>0</v>
      </c>
      <c r="ZM143" s="547" cm="1">
        <f t="array" aca="1" ref="ZM143" ca="1">IF(ZH143&lt;&gt;TRUE,"-",VALUE(IFERROR(VALUE($K143),0) &amp; _xlfn.SWITCH($CD143,"-",4,$CD143) &amp; $L143 &amp; $T143 &amp; "00" &amp; $N143 &amp; $AK143 &amp; $R143 &amp; _xlfn.SWITCH($AM143,3,1,$AM143) &amp; _xlfn.SWITCH($M143,4,0,$M143) &amp; $AD143 &amp; IF(MOD($H143-2,ZM$6)&gt;=ZM$7,"",TEXT(INT(MOD($H143-2,ZM$6)/2)+1,"00"))))</f>
        <v>14220032120609</v>
      </c>
      <c r="ZN143" s="662" cm="1">
        <f t="array" aca="1" ref="ZN143" ca="1">IF(ZI143&lt;&gt;TRUE,"-",VALUE(IFERROR(VALUE($K143),0) &amp; _xlfn.SWITCH($CD143,"-",4,$CD143) &amp; $L143 &amp; $T143 &amp; "00" &amp; $N143 &amp; $AK143 &amp; $R143 &amp; _xlfn.SWITCH($AM143,3,1,$AM143) &amp; _xlfn.SWITCH($M143,4,0,$M143) &amp; $AD143 &amp; IF(MOD($H143-1,ZN$6)&gt;=ZN$7,"",TEXT(INT(MOD($H143-1,ZN$6)/2)+1,"00"))))</f>
        <v>142200321206</v>
      </c>
      <c r="ZO143" s="543">
        <f t="shared" ca="1" si="585"/>
        <v>652</v>
      </c>
      <c r="ZP143" s="543">
        <f t="shared" ca="1" si="585"/>
        <v>686</v>
      </c>
      <c r="ZQ143" s="543">
        <f t="shared" ca="1" si="585"/>
        <v>721</v>
      </c>
      <c r="ZR143" s="459">
        <f t="shared" ca="1" si="586"/>
        <v>469</v>
      </c>
      <c r="ZS143" s="459">
        <f t="shared" ca="1" si="586"/>
        <v>504</v>
      </c>
      <c r="ZT143" s="459">
        <f t="shared" ca="1" si="586"/>
        <v>539</v>
      </c>
      <c r="ZU143" s="459">
        <f t="shared" ca="1" si="587"/>
        <v>385</v>
      </c>
      <c r="ZV143" s="459">
        <f t="shared" ca="1" si="587"/>
        <v>420</v>
      </c>
      <c r="ZW143" s="459">
        <f t="shared" ca="1" si="587"/>
        <v>455</v>
      </c>
      <c r="ZX143" s="535" t="str" cm="1">
        <f t="array" aca="1" ref="ZX143" ca="1">INDEX(ZX$13:ZX142,$B143+1,1)</f>
        <v>-</v>
      </c>
      <c r="ZY143" s="22" t="b">
        <v>0</v>
      </c>
      <c r="ZZ143" s="22" t="b">
        <v>0</v>
      </c>
      <c r="AAA143" s="22" t="b">
        <v>0</v>
      </c>
      <c r="AAB143" s="22" t="b">
        <v>0</v>
      </c>
      <c r="AAC143" s="22" t="b">
        <v>1</v>
      </c>
      <c r="AAD143" s="535" t="str" cm="1">
        <f t="array" aca="1" ref="AAD143" ca="1">INDEX(AAD$13:AAD142,$B143+1,1)</f>
        <v>-</v>
      </c>
      <c r="AAE143" s="535" t="str" cm="1">
        <f t="array" aca="1" ref="AAE143" ca="1">INDEX(AAE$13:AAE142,$B143+1,1)</f>
        <v>-</v>
      </c>
      <c r="AAF143" s="535" t="str" cm="1">
        <f t="array" aca="1" ref="AAF143" ca="1">INDEX(AAF$13:AAF142,$B143+1,1)</f>
        <v>-</v>
      </c>
      <c r="AAG143" s="535" t="str" cm="1">
        <f t="array" aca="1" ref="AAG143" ca="1">INDEX(AAG$13:AAG142,$B143+1,1)</f>
        <v>-</v>
      </c>
      <c r="AAH143" s="535" t="str" cm="1">
        <f t="array" aca="1" ref="AAH143" ca="1">INDEX(AAH$13:AAH142,$B143+1,1)</f>
        <v>-</v>
      </c>
      <c r="AAI143" s="535" t="str" cm="1">
        <f t="array" aca="1" ref="AAI143" ca="1">INDEX(AAI$13:AAI142,$B143+1,1)</f>
        <v>-</v>
      </c>
      <c r="AAJ143" s="22">
        <v>3</v>
      </c>
      <c r="AAK143" s="22">
        <v>3</v>
      </c>
      <c r="AAL143" s="22" cm="1">
        <f t="array" aca="1" ref="AAL143" ca="1">INDEX(AAL$13:AAL142,$B143+1,1)</f>
        <v>0</v>
      </c>
      <c r="AAM143" s="22">
        <v>0.5</v>
      </c>
      <c r="AAN143" s="22">
        <v>-0.5</v>
      </c>
      <c r="AAO143" s="535" t="str" cm="1">
        <f t="array" aca="1" ref="AAO143" ca="1">INDEX(AAO$13:AAO142,$B143+1,1)</f>
        <v>-</v>
      </c>
      <c r="AAP143" s="535" t="str" cm="1">
        <f t="array" aca="1" ref="AAP143" ca="1">INDEX(AAP$13:AAP142,$B143+1,1)</f>
        <v>-</v>
      </c>
      <c r="AAQ143" s="535" t="str" cm="1">
        <f t="array" aca="1" ref="AAQ143" ca="1">INDEX(AAQ$13:AAQ142,$B143+1,1)</f>
        <v>-</v>
      </c>
      <c r="AAR143" s="520">
        <f ca="1">AAL143</f>
        <v>0</v>
      </c>
      <c r="AAS143" s="520">
        <f t="shared" ref="AAS143" si="685">AAM143</f>
        <v>0.5</v>
      </c>
      <c r="AAT143" s="520">
        <f t="shared" ref="AAT143" si="686">AAN143</f>
        <v>-0.5</v>
      </c>
      <c r="AAU143" s="535" t="str" cm="1">
        <f t="array" aca="1" ref="AAU143" ca="1">INDEX(AAU$13:AAU142,$B143+1,1)</f>
        <v>-</v>
      </c>
      <c r="AAV143" s="535" cm="1">
        <f t="array" aca="1" ref="AAV143" ca="1">INDEX(AAV$13:AAV142,$B143+1,1)</f>
        <v>1</v>
      </c>
      <c r="AAW143" s="535" cm="1">
        <f t="array" aca="1" ref="AAW143" ca="1">INDEX(AAW$13:AAW142,$B143+1,1)</f>
        <v>1</v>
      </c>
      <c r="AAX143" s="666" t="str">
        <f ca="1">IF(OR($AAJ143=1,MOD($H143,21)&gt;AAX$6),"-",FALSE)</f>
        <v>-</v>
      </c>
      <c r="AAY143" s="666" t="str">
        <f ca="1">IF(OR($AAJ143=1,MOD($H143,21)&gt;AAY$6),"-",FALSE)</f>
        <v>-</v>
      </c>
      <c r="AAZ143" s="666" t="str">
        <f ca="1">IF(OR($AAJ143=1,MOD($H143,21)&gt;AAZ$6),"-",FALSE)</f>
        <v>-</v>
      </c>
      <c r="ABA143" s="666" t="str">
        <f ca="1">IF(OR($AAJ143=1,MOD($H143,21)&gt;ABA$6),"-",FALSE)</f>
        <v>-</v>
      </c>
      <c r="ABB143" s="667" t="str">
        <f t="shared" ca="1" si="588"/>
        <v>-</v>
      </c>
      <c r="ABC143" s="668" t="str">
        <f t="shared" ca="1" si="589"/>
        <v>-</v>
      </c>
      <c r="ABD143" s="669" t="str">
        <f t="shared" ca="1" si="590"/>
        <v>-</v>
      </c>
      <c r="ABE143" s="716" t="str">
        <f t="shared" ca="1" si="591"/>
        <v>-</v>
      </c>
      <c r="ABF143" s="191" t="b">
        <f t="shared" si="619"/>
        <v>0</v>
      </c>
      <c r="ABG143" s="715" t="str">
        <f t="shared" ca="1" si="592"/>
        <v>-</v>
      </c>
      <c r="ABH143" s="717" t="str">
        <f ca="1">IF(OR($AAJ143=1,MOD($H143,21)&gt;ABH$6),"-",0)</f>
        <v>-</v>
      </c>
      <c r="ABI143" s="717" t="str">
        <f ca="1">IF(OR($AAJ143=1,MOD($H143,21)&gt;ABI$6),"-",0)</f>
        <v>-</v>
      </c>
      <c r="ABJ143" s="670" t="str">
        <f t="shared" ca="1" si="593"/>
        <v>-</v>
      </c>
      <c r="ABK143" s="18"/>
      <c r="ABL143" s="545" t="str">
        <f t="shared" ca="1" si="664"/>
        <v>-</v>
      </c>
      <c r="ABM143" s="545" t="str">
        <f t="shared" ca="1" si="664"/>
        <v>-</v>
      </c>
      <c r="ABN143" s="545" t="str">
        <f t="shared" ca="1" si="664"/>
        <v>-</v>
      </c>
      <c r="ABO143" s="545" t="str">
        <f t="shared" ca="1" si="664"/>
        <v>-</v>
      </c>
      <c r="ABP143" s="545" t="str">
        <f t="shared" ca="1" si="664"/>
        <v>-</v>
      </c>
      <c r="ABQ143" s="545" t="str">
        <f t="shared" ca="1" si="664"/>
        <v>-</v>
      </c>
      <c r="ABR143" s="545" t="str">
        <f t="shared" ca="1" si="664"/>
        <v>-</v>
      </c>
      <c r="ABS143" s="545" t="str">
        <f t="shared" ca="1" si="664"/>
        <v>-</v>
      </c>
      <c r="ABT143" s="545" t="str">
        <f t="shared" ca="1" si="664"/>
        <v>-</v>
      </c>
      <c r="ABU143" s="545" t="str">
        <f t="shared" ca="1" si="664"/>
        <v>-</v>
      </c>
      <c r="ABV143" s="545" t="str">
        <f t="shared" ca="1" si="665"/>
        <v>-</v>
      </c>
      <c r="ABW143" s="545" t="str">
        <f t="shared" ca="1" si="665"/>
        <v>-</v>
      </c>
      <c r="ABX143" s="545" t="str">
        <f t="shared" ca="1" si="665"/>
        <v>-</v>
      </c>
      <c r="ABY143" s="545" t="str">
        <f t="shared" ca="1" si="665"/>
        <v>-</v>
      </c>
      <c r="ABZ143" s="545" t="str">
        <f t="shared" ca="1" si="665"/>
        <v>-</v>
      </c>
      <c r="ACA143" s="545" t="str">
        <f t="shared" ca="1" si="665"/>
        <v>-</v>
      </c>
      <c r="ACB143" s="545" t="str">
        <f t="shared" ca="1" si="665"/>
        <v>-</v>
      </c>
      <c r="ACC143" s="545" t="b">
        <f t="shared" ca="1" si="665"/>
        <v>1</v>
      </c>
      <c r="ACD143" s="545" t="str">
        <f t="shared" ca="1" si="665"/>
        <v>-</v>
      </c>
      <c r="ACE143" s="545" t="str">
        <f t="shared" ca="1" si="665"/>
        <v>-</v>
      </c>
      <c r="ACF143" s="545" t="str">
        <f t="shared" ca="1" si="666"/>
        <v>-</v>
      </c>
      <c r="ACG143" s="545" t="str">
        <f t="shared" ca="1" si="666"/>
        <v>-</v>
      </c>
      <c r="ACH143" s="545" t="str">
        <f t="shared" ca="1" si="666"/>
        <v>-</v>
      </c>
      <c r="ACI143" s="545" t="str">
        <f t="shared" ca="1" si="666"/>
        <v>-</v>
      </c>
      <c r="ACJ143" s="545" t="str">
        <f t="shared" ca="1" si="666"/>
        <v>-</v>
      </c>
      <c r="ACK143" s="545" t="str">
        <f t="shared" ca="1" si="666"/>
        <v>-</v>
      </c>
      <c r="ACL143" s="545" t="str">
        <f t="shared" ca="1" si="666"/>
        <v>-</v>
      </c>
      <c r="ACM143" s="545" t="str">
        <f t="shared" ca="1" si="666"/>
        <v>-</v>
      </c>
      <c r="ACN143" s="545" t="str">
        <f t="shared" ca="1" si="666"/>
        <v>-</v>
      </c>
      <c r="ACO143" s="545" t="str">
        <f t="shared" ca="1" si="666"/>
        <v>-</v>
      </c>
      <c r="ACP143" s="545" t="str">
        <f t="shared" ca="1" si="667"/>
        <v>-</v>
      </c>
      <c r="ACQ143" s="545" t="str">
        <f t="shared" ca="1" si="667"/>
        <v>-</v>
      </c>
      <c r="ACR143" s="545" t="str">
        <f t="shared" ca="1" si="667"/>
        <v>-</v>
      </c>
      <c r="ACS143" s="545" t="str">
        <f t="shared" ca="1" si="667"/>
        <v>-</v>
      </c>
      <c r="ACT143" s="545" t="str">
        <f t="shared" ca="1" si="667"/>
        <v>-</v>
      </c>
      <c r="ACU143" s="545" t="b">
        <f t="shared" ca="1" si="667"/>
        <v>1</v>
      </c>
      <c r="ACV143" s="545" t="str">
        <f t="shared" ca="1" si="667"/>
        <v>-</v>
      </c>
      <c r="ACW143" s="545" t="str">
        <f t="shared" ca="1" si="667"/>
        <v>-</v>
      </c>
      <c r="ACX143" s="545" t="str">
        <f t="shared" ca="1" si="667"/>
        <v>-</v>
      </c>
      <c r="ACY143" s="545" t="str">
        <f t="shared" ca="1" si="667"/>
        <v>-</v>
      </c>
      <c r="ACZ143" s="545" t="str">
        <f t="shared" ca="1" si="668"/>
        <v>-</v>
      </c>
      <c r="ADA143" s="545" t="str">
        <f t="shared" ca="1" si="668"/>
        <v>-</v>
      </c>
      <c r="ADB143" s="545" t="str">
        <f t="shared" ca="1" si="668"/>
        <v>-</v>
      </c>
      <c r="ADC143" s="545" t="str">
        <f t="shared" ca="1" si="668"/>
        <v>-</v>
      </c>
      <c r="ADD143" s="545" t="str">
        <f t="shared" ca="1" si="668"/>
        <v>-</v>
      </c>
      <c r="ADE143" s="545" t="str">
        <f t="shared" ca="1" si="668"/>
        <v>-</v>
      </c>
      <c r="ADF143" s="545" t="str">
        <f t="shared" ca="1" si="668"/>
        <v>-</v>
      </c>
      <c r="ADG143" s="545" t="str">
        <f t="shared" ca="1" si="668"/>
        <v>-</v>
      </c>
      <c r="ADH143" s="545" t="str">
        <f t="shared" ca="1" si="668"/>
        <v>-</v>
      </c>
      <c r="ADI143" s="545" t="str">
        <f t="shared" ca="1" si="668"/>
        <v>-</v>
      </c>
      <c r="ADJ143" s="545" t="str">
        <f t="shared" ca="1" si="669"/>
        <v>-</v>
      </c>
      <c r="ADK143" s="545" t="str">
        <f t="shared" ca="1" si="669"/>
        <v>-</v>
      </c>
      <c r="ADL143" s="545" t="str">
        <f t="shared" ca="1" si="669"/>
        <v>-</v>
      </c>
      <c r="ADM143" s="545" t="b">
        <f t="shared" ca="1" si="669"/>
        <v>1</v>
      </c>
      <c r="ADN143" s="545" t="str">
        <f t="shared" ca="1" si="669"/>
        <v>-</v>
      </c>
      <c r="ADO143" s="545" t="str">
        <f t="shared" ca="1" si="669"/>
        <v>-</v>
      </c>
      <c r="ADP143" s="545" t="str">
        <f t="shared" ca="1" si="669"/>
        <v>-</v>
      </c>
      <c r="ADQ143" s="545" t="str">
        <f t="shared" ca="1" si="669"/>
        <v>-</v>
      </c>
      <c r="ADR143" s="545" t="str">
        <f t="shared" ca="1" si="669"/>
        <v>-</v>
      </c>
      <c r="ADS143" s="545" t="str">
        <f t="shared" ca="1" si="669"/>
        <v>-</v>
      </c>
      <c r="ADT143" s="545" t="str">
        <f t="shared" ca="1" si="670"/>
        <v>-</v>
      </c>
      <c r="ADU143" s="545" t="str">
        <f t="shared" ca="1" si="670"/>
        <v>-</v>
      </c>
      <c r="ADV143" s="545" t="str">
        <f t="shared" ca="1" si="670"/>
        <v>-</v>
      </c>
      <c r="ADW143" s="545" t="str">
        <f t="shared" ca="1" si="670"/>
        <v>-</v>
      </c>
      <c r="ADX143" s="545" t="str">
        <f t="shared" ca="1" si="670"/>
        <v>-</v>
      </c>
      <c r="ADY143" s="545" t="str">
        <f t="shared" ca="1" si="670"/>
        <v>-</v>
      </c>
      <c r="ADZ143" s="545" t="str">
        <f t="shared" ca="1" si="670"/>
        <v>-</v>
      </c>
      <c r="AEA143" s="545" t="str">
        <f t="shared" ca="1" si="670"/>
        <v>-</v>
      </c>
      <c r="AEB143" s="545" t="str">
        <f t="shared" ca="1" si="670"/>
        <v>-</v>
      </c>
      <c r="AEC143" s="545" t="str">
        <f t="shared" ca="1" si="670"/>
        <v>-</v>
      </c>
      <c r="AED143" s="545" t="str">
        <f t="shared" ca="1" si="671"/>
        <v>-</v>
      </c>
      <c r="AEE143" s="545" t="b">
        <f t="shared" ca="1" si="671"/>
        <v>1</v>
      </c>
      <c r="AEF143" s="545" t="str">
        <f t="shared" ca="1" si="671"/>
        <v>-</v>
      </c>
      <c r="AEG143" s="545" t="str">
        <f t="shared" ca="1" si="671"/>
        <v>-</v>
      </c>
      <c r="AEH143" s="545" t="str">
        <f t="shared" ca="1" si="671"/>
        <v>-</v>
      </c>
      <c r="AEI143" s="545" t="str">
        <f t="shared" ca="1" si="671"/>
        <v>-</v>
      </c>
      <c r="AEJ143" s="545" t="str">
        <f t="shared" ca="1" si="671"/>
        <v>-</v>
      </c>
      <c r="AEK143" s="545" t="str">
        <f t="shared" ca="1" si="671"/>
        <v>-</v>
      </c>
      <c r="AEL143" s="545" t="str">
        <f t="shared" ca="1" si="671"/>
        <v>-</v>
      </c>
      <c r="AEM143" s="545" t="str">
        <f t="shared" ca="1" si="671"/>
        <v>-</v>
      </c>
      <c r="AEN143" s="545" t="str">
        <f t="shared" ca="1" si="672"/>
        <v>-</v>
      </c>
      <c r="AEO143" s="545" t="str">
        <f t="shared" ca="1" si="672"/>
        <v>-</v>
      </c>
      <c r="AEP143" s="545" t="str">
        <f t="shared" ca="1" si="672"/>
        <v>-</v>
      </c>
      <c r="AEQ143" s="545" t="str">
        <f t="shared" ca="1" si="672"/>
        <v>-</v>
      </c>
      <c r="AER143" s="545" t="str">
        <f t="shared" ca="1" si="672"/>
        <v>-</v>
      </c>
      <c r="AES143" s="545" t="str">
        <f t="shared" ca="1" si="672"/>
        <v>-</v>
      </c>
      <c r="AET143" s="545" t="str">
        <f t="shared" ca="1" si="672"/>
        <v>-</v>
      </c>
      <c r="AEU143" s="545" t="str">
        <f t="shared" ca="1" si="672"/>
        <v>-</v>
      </c>
      <c r="AEV143" s="545" t="str">
        <f t="shared" ca="1" si="672"/>
        <v>-</v>
      </c>
      <c r="AEW143" s="545" t="b">
        <f t="shared" ca="1" si="672"/>
        <v>1</v>
      </c>
      <c r="AEX143" s="535" cm="1">
        <f t="array" aca="1" ref="AEX143" ca="1">INDEX(AEX$13:AEX142,$B143+1,1)</f>
        <v>0</v>
      </c>
      <c r="AEY143" s="483">
        <v>0</v>
      </c>
    </row>
    <row r="144" spans="1:831" outlineLevel="2">
      <c r="A144" s="18">
        <f t="shared" si="221"/>
        <v>131</v>
      </c>
      <c r="B144" s="657">
        <f t="shared" ca="1" si="620"/>
        <v>129</v>
      </c>
      <c r="C144" s="458">
        <f t="shared" ca="1" si="488"/>
        <v>2200</v>
      </c>
      <c r="D144" s="119" t="str">
        <f t="shared" ca="1" si="489"/>
        <v>GSW</v>
      </c>
      <c r="E144" t="b">
        <v>1</v>
      </c>
      <c r="F144" t="b">
        <v>0</v>
      </c>
      <c r="G144" t="b">
        <f t="shared" si="490"/>
        <v>1</v>
      </c>
      <c r="H144" s="191">
        <f t="shared" ca="1" si="618"/>
        <v>20</v>
      </c>
      <c r="I144" s="535" cm="1">
        <f t="array" aca="1" ref="I144" ca="1">INDEX(I$13:I143,$B144+1,1)</f>
        <v>1</v>
      </c>
      <c r="J144" s="535" cm="1">
        <f t="array" aca="1" ref="J144" ca="1">INDEX(J$13:J143,$B144+1,1)</f>
        <v>0</v>
      </c>
      <c r="K144" s="535" cm="1">
        <f t="array" aca="1" ref="K144" ca="1">INDEX(K$13:K143,$B144+1,1)</f>
        <v>1</v>
      </c>
      <c r="L144" s="535" cm="1">
        <f t="array" aca="1" ref="L144" ca="1">INDEX(L$13:L143,$B144+1,1)</f>
        <v>2</v>
      </c>
      <c r="M144" s="535" cm="1">
        <f t="array" aca="1" ref="M144" ca="1">INDEX(M$13:M143,$B144+1,1)</f>
        <v>0</v>
      </c>
      <c r="N144" s="535" cm="1">
        <f t="array" aca="1" ref="N144" ca="1">INDEX(N$13:N143,$B144+1,1)</f>
        <v>3</v>
      </c>
      <c r="O144" s="535" cm="1">
        <f t="array" aca="1" ref="O144" ca="1">INDEX(O$13:O143,$B144+1,1)</f>
        <v>2</v>
      </c>
      <c r="P144" s="535" cm="1">
        <f t="array" aca="1" ref="P144" ca="1">INDEX(P$13:P143,$B144+1,1)</f>
        <v>0</v>
      </c>
      <c r="Q144" s="535" cm="1">
        <f t="array" aca="1" ref="Q144" ca="1">INDEX(Q$13:Q143,$B144+1,1)</f>
        <v>1</v>
      </c>
      <c r="R144" s="535" cm="1">
        <f t="array" aca="1" ref="R144" ca="1">INDEX(R$13:R143,$B144+1,1)</f>
        <v>1</v>
      </c>
      <c r="S144" s="535" cm="1">
        <f t="array" aca="1" ref="S144" ca="1">INDEX(S$13:S143,$B144+1,1)</f>
        <v>1</v>
      </c>
      <c r="T144" s="411">
        <f t="shared" ca="1" si="603"/>
        <v>2</v>
      </c>
      <c r="U144" s="411">
        <f t="shared" ca="1" si="603"/>
        <v>2</v>
      </c>
      <c r="V144" s="411">
        <f t="shared" ca="1" si="604"/>
        <v>2</v>
      </c>
      <c r="W144" s="777" t="b">
        <f t="shared" ca="1" si="605"/>
        <v>1</v>
      </c>
      <c r="X144" s="777" t="b">
        <f t="shared" ca="1" si="605"/>
        <v>1</v>
      </c>
      <c r="Y144" s="777" t="b">
        <f t="shared" ca="1" si="605"/>
        <v>1</v>
      </c>
      <c r="Z144" s="796" t="b" cm="1">
        <f t="array" aca="1" ref="Z144" ca="1">INDEX(Z$13:Z143,$B144+1,1)</f>
        <v>0</v>
      </c>
      <c r="AA144" s="411">
        <f t="shared" ca="1" si="606"/>
        <v>6</v>
      </c>
      <c r="AB144" s="411">
        <f t="shared" ca="1" si="607"/>
        <v>6</v>
      </c>
      <c r="AC144" s="535" cm="1">
        <f t="array" aca="1" ref="AC144" ca="1">INDEX(AC$13:AC143,$B144+1,1)</f>
        <v>6</v>
      </c>
      <c r="AD144" s="535" cm="1">
        <f t="array" aca="1" ref="AD144" ca="1">INDEX(AD$13:AD143,$B144+1,1)</f>
        <v>6</v>
      </c>
      <c r="AE144" s="535" cm="1">
        <f t="array" aca="1" ref="AE144" ca="1">INDEX(AE$13:AE143,$B144+1,1)</f>
        <v>0</v>
      </c>
      <c r="AF144" s="535" cm="1">
        <f t="array" aca="1" ref="AF144" ca="1">INDEX(AF$13:AF143,$B144+1,1)</f>
        <v>0</v>
      </c>
      <c r="AG144" s="535" cm="1">
        <f t="array" aca="1" ref="AG144" ca="1">INDEX(AG$13:AG143,$B144+1,1)</f>
        <v>0</v>
      </c>
      <c r="AH144" s="535" cm="1">
        <f t="array" aca="1" ref="AH144" ca="1">INDEX(AH$13:AH143,$B144+1,1)</f>
        <v>0</v>
      </c>
      <c r="AI144" s="87">
        <f t="shared" ca="1" si="608"/>
        <v>2</v>
      </c>
      <c r="AJ144" s="87">
        <f ca="1">INDEX(CHOOSE($N144,DataAutumn!i.AdultDrys,DataWinter!i.AdultDrys,DataSpring!i.AdultDrys),1,$T144)</f>
        <v>1</v>
      </c>
      <c r="AK144" s="535" cm="1">
        <f t="array" aca="1" ref="AK144" ca="1">INDEX(AK$13:AK143,$B144+1,1)</f>
        <v>2</v>
      </c>
      <c r="AL144" s="535" cm="1">
        <f t="array" aca="1" ref="AL144" ca="1">INDEX(AL$13:AL143,$B144+1,1)</f>
        <v>0</v>
      </c>
      <c r="AM144" s="535" cm="1">
        <f t="array" aca="1" ref="AM144" ca="1">INDEX(AM$13:AM143,$B144+1,1)</f>
        <v>2</v>
      </c>
      <c r="AN144" s="111"/>
      <c r="AO144" s="111"/>
      <c r="AP144" s="111"/>
      <c r="AQ144" s="111"/>
      <c r="AR144" s="111"/>
      <c r="AS144" s="111"/>
      <c r="AT144" s="111"/>
      <c r="AU144" s="111"/>
      <c r="AV144" s="111"/>
      <c r="AW144" s="111"/>
      <c r="AX144" s="111"/>
      <c r="AY144" s="111"/>
      <c r="AZ144" s="111"/>
      <c r="BA144" s="312" t="str">
        <f t="shared" ca="1" si="494"/>
        <v xml:space="preserve">FS_Opt_Tem 00020 SE GSW Past     MFM     TOLSpr Scan2 GFS RR+01% GP100% WP100% MP100% (PT_F33N11L11)      </v>
      </c>
      <c r="BB144" s="8" t="str">
        <f ca="1">IF(COUNTIF($BA$13:$BA144,$BA144)=1,"-","Dup")</f>
        <v>-</v>
      </c>
      <c r="BC144" s="18"/>
      <c r="BD144" s="535" t="b" cm="1">
        <f t="array" aca="1" ref="BD144" ca="1">INDEX(BD$13:BD143,$B144+1,1)</f>
        <v>0</v>
      </c>
      <c r="BE144" s="535" t="b" cm="1">
        <f t="array" aca="1" ref="BE144" ca="1">INDEX(BE$13:BE143,$B144+1,1)</f>
        <v>0</v>
      </c>
      <c r="BF144" s="535" t="b" cm="1">
        <f t="array" aca="1" ref="BF144" ca="1">INDEX(BF$13:BF143,$B144+1,1)</f>
        <v>0</v>
      </c>
      <c r="BG144" s="535" t="b" cm="1">
        <f t="array" aca="1" ref="BG144" ca="1">INDEX(BG$13:BG143,$B144+1,1)</f>
        <v>0</v>
      </c>
      <c r="BH144" s="535" t="b" cm="1">
        <f t="array" aca="1" ref="BH144" ca="1">INDEX(BH$13:BH143,$B144+1,1)</f>
        <v>0</v>
      </c>
      <c r="BI144" s="535" t="b" cm="1">
        <f t="array" aca="1" ref="BI144" ca="1">INDEX(BI$13:BI143,$B144+1,1)</f>
        <v>0</v>
      </c>
      <c r="BJ144" s="535" t="b" cm="1">
        <f t="array" aca="1" ref="BJ144" ca="1">INDEX(BJ$13:BJ143,$B144+1,1)</f>
        <v>0</v>
      </c>
      <c r="BK144" s="535" t="b" cm="1">
        <f t="array" aca="1" ref="BK144" ca="1">INDEX(BK$13:BK143,$B144+1,1)</f>
        <v>0</v>
      </c>
      <c r="BL144" s="535" t="b" cm="1">
        <f t="array" aca="1" ref="BL144" ca="1">INDEX(BL$13:BL143,$B144+1,1)</f>
        <v>0</v>
      </c>
      <c r="BM144" s="18"/>
      <c r="BN144" s="411" t="b">
        <f t="shared" ca="1" si="683"/>
        <v>1</v>
      </c>
      <c r="BO144" s="411" t="str">
        <f t="shared" ca="1" si="683"/>
        <v>-</v>
      </c>
      <c r="BP144" s="411" t="b">
        <f t="shared" ca="1" si="683"/>
        <v>0</v>
      </c>
      <c r="BQ144" s="411" t="str">
        <f t="shared" ca="1" si="683"/>
        <v>-</v>
      </c>
      <c r="BR144" s="411" t="str">
        <f t="shared" ca="1" si="683"/>
        <v>-</v>
      </c>
      <c r="BS144" s="411" t="str">
        <f t="shared" ca="1" si="683"/>
        <v>-</v>
      </c>
      <c r="BT144" s="411" t="str">
        <f t="shared" ca="1" si="683"/>
        <v>-</v>
      </c>
      <c r="BU144" s="411" t="str">
        <f t="shared" ca="1" si="683"/>
        <v>-</v>
      </c>
      <c r="BV144" s="411" t="str">
        <f t="shared" ca="1" si="683"/>
        <v>-</v>
      </c>
      <c r="BW144" s="411" t="str">
        <f t="shared" ca="1" si="683"/>
        <v>-</v>
      </c>
      <c r="BX144" s="411" t="str">
        <f t="shared" ca="1" si="683"/>
        <v>-</v>
      </c>
      <c r="BY144" s="411" t="str">
        <f t="shared" ca="1" si="683"/>
        <v>-</v>
      </c>
      <c r="BZ144" s="411" t="b">
        <f t="shared" ca="1" si="683"/>
        <v>0</v>
      </c>
      <c r="CA144" s="87">
        <f t="shared" ca="1" si="683"/>
        <v>0</v>
      </c>
      <c r="CB144" s="535" t="str" cm="1">
        <f t="array" aca="1" ref="CB144" ca="1">INDEX(CB$13:CB143,$B144+1,1)</f>
        <v>-</v>
      </c>
      <c r="CC144" s="535" t="str" cm="1">
        <f t="array" aca="1" ref="CC144" ca="1">INDEX(CC$13:CC143,$B144+1,1)</f>
        <v>-</v>
      </c>
      <c r="CD144" s="535" t="str" cm="1">
        <f t="array" aca="1" ref="CD144" ca="1">INDEX(CD$13:CD143,$B144+1,1)</f>
        <v>-</v>
      </c>
      <c r="CE144" s="535" t="b" cm="1">
        <f t="array" aca="1" ref="CE144" ca="1">INDEX(CE$13:CE143,$B144+1,1)</f>
        <v>1</v>
      </c>
      <c r="CF144" s="18"/>
      <c r="CG144" s="535" t="str" cm="1">
        <f t="array" aca="1" ref="CG144" ca="1">INDEX(CG$13:CG143,$B144+1,1)</f>
        <v>-</v>
      </c>
      <c r="CH144" s="411" t="str">
        <f t="shared" ca="1" si="496"/>
        <v>-</v>
      </c>
      <c r="CI144" s="411">
        <f t="shared" ca="1" si="497"/>
        <v>1</v>
      </c>
      <c r="CJ144" s="411">
        <f t="shared" ca="1" si="497"/>
        <v>1</v>
      </c>
      <c r="CK144" s="535" t="str" cm="1">
        <f t="array" aca="1" ref="CK144" ca="1">INDEX(CK$13:CK143,$B144+1,1)</f>
        <v>-</v>
      </c>
      <c r="CL144" s="535" t="str" cm="1">
        <f t="array" aca="1" ref="CL144" ca="1">INDEX(CL$13:CL143,$B144+1,1)</f>
        <v>-</v>
      </c>
      <c r="CM144" s="535" t="str" cm="1">
        <f t="array" aca="1" ref="CM144" ca="1">INDEX(CM$13:CM143,$B144+1,1)</f>
        <v>-</v>
      </c>
      <c r="CN144" s="411" t="str">
        <f t="shared" ca="1" si="498"/>
        <v>-</v>
      </c>
      <c r="CO144" s="411">
        <f t="shared" ca="1" si="499"/>
        <v>1</v>
      </c>
      <c r="CP144" s="411">
        <f t="shared" ca="1" si="499"/>
        <v>1</v>
      </c>
      <c r="CQ144" s="535" t="str" cm="1">
        <f t="array" aca="1" ref="CQ144" ca="1">INDEX(CQ$13:CQ143,$B144+1,1)</f>
        <v>-</v>
      </c>
      <c r="CR144" s="411" t="str">
        <f t="shared" ca="1" si="500"/>
        <v>-</v>
      </c>
      <c r="CS144" s="411">
        <f t="shared" ca="1" si="501"/>
        <v>1</v>
      </c>
      <c r="CT144" s="535" t="str" cm="1">
        <f t="array" aca="1" ref="CT144" ca="1">INDEX(CT$13:CT143,$B144+1,1)</f>
        <v>-</v>
      </c>
      <c r="CU144" s="535" t="str" cm="1">
        <f t="array" aca="1" ref="CU144" ca="1">INDEX(CU$13:CU143,$B144+1,1)</f>
        <v>-</v>
      </c>
      <c r="CV144" s="411">
        <f t="shared" ca="1" si="502"/>
        <v>1</v>
      </c>
      <c r="CW144" s="535" t="str" cm="1">
        <f t="array" aca="1" ref="CW144" ca="1">INDEX(CW$13:CW143,$B144+1,1)</f>
        <v>-</v>
      </c>
      <c r="CX144" s="411" t="str">
        <f t="shared" ca="1" si="503"/>
        <v>-</v>
      </c>
      <c r="CY144" s="411">
        <f t="shared" ca="1" si="504"/>
        <v>1</v>
      </c>
      <c r="CZ144" s="411">
        <f t="shared" ca="1" si="504"/>
        <v>1</v>
      </c>
      <c r="DA144" s="535" cm="1">
        <f t="array" aca="1" ref="DA144" ca="1">INDEX(DA$13:DA143,$B144+1,1)</f>
        <v>720</v>
      </c>
      <c r="DB144" s="535" cm="1">
        <f t="array" aca="1" ref="DB144" ca="1">INDEX(DB$13:DB143,$B144+1,1)</f>
        <v>720</v>
      </c>
      <c r="DC144" s="18"/>
      <c r="DD144" s="535" t="str" cm="1">
        <f t="array" aca="1" ref="DD144" ca="1">INDEX(DD$13:DD143,$B144+1,1)</f>
        <v>-</v>
      </c>
      <c r="DE144" s="535" t="str" cm="1">
        <f t="array" aca="1" ref="DE144" ca="1">INDEX(DE$13:DE143,$B144+1,1)</f>
        <v>-</v>
      </c>
      <c r="DF144" s="535" t="str" cm="1">
        <f t="array" aca="1" ref="DF144" ca="1">INDEX(DF$13:DF143,$B144+1,1)</f>
        <v>-</v>
      </c>
      <c r="DG144" s="535" t="str" cm="1">
        <f t="array" aca="1" ref="DG144" ca="1">INDEX(DG$13:DG143,$B144+1,1)</f>
        <v>-</v>
      </c>
      <c r="DH144" s="804" cm="1">
        <f t="array" aca="1" ref="DH144" ca="1">VALUE(IFERROR(VALUE($K144),0) &amp; _xlfn.SWITCH($CD144,"-",4,$CD144) &amp; $L144 &amp; $T144 &amp; "00" &amp; $N144 &amp; $AK144 &amp; $R144 &amp; _xlfn.SWITCH($AM144,3,1,$AM144) &amp; _xlfn.SWITCH($M144,4,0,$M144) &amp; _xlfn.SWITCH($AD144,6,1,$AD144))</f>
        <v>142200321201</v>
      </c>
      <c r="DI144" s="535" cm="1">
        <f t="array" aca="1" ref="DI144" ca="1">INDEX(DI$13:DI143,$B144+1,1)</f>
        <v>1</v>
      </c>
      <c r="DJ144" s="535" cm="1">
        <f t="array" aca="1" ref="DJ144" ca="1">INDEX(DJ$13:DJ143,$B144+1,1)</f>
        <v>1</v>
      </c>
      <c r="DK144" s="411">
        <f t="shared" ca="1" si="505"/>
        <v>1</v>
      </c>
      <c r="DL144" s="411">
        <f t="shared" ca="1" si="505"/>
        <v>60</v>
      </c>
      <c r="DM144" s="411" t="str">
        <f t="shared" ca="1" si="505"/>
        <v>-</v>
      </c>
      <c r="DN144" s="411" t="str">
        <f t="shared" ca="1" si="505"/>
        <v>-</v>
      </c>
      <c r="DO144" s="411" t="str">
        <f t="shared" ca="1" si="505"/>
        <v>-</v>
      </c>
      <c r="DP144" s="411" t="str">
        <f t="shared" ca="1" si="505"/>
        <v>-</v>
      </c>
      <c r="DQ144" s="411" t="b">
        <f t="shared" ca="1" si="506"/>
        <v>0</v>
      </c>
      <c r="DR144" s="411" t="str">
        <f t="shared" ca="1" si="507"/>
        <v>-</v>
      </c>
      <c r="DS144" s="411" t="str">
        <f t="shared" ca="1" si="507"/>
        <v>-</v>
      </c>
      <c r="DT144" s="411" t="str">
        <f t="shared" ca="1" si="507"/>
        <v>-</v>
      </c>
      <c r="DU144" s="411" t="str">
        <f t="shared" ca="1" si="507"/>
        <v>-</v>
      </c>
      <c r="DV144" s="411">
        <f t="shared" ca="1" si="507"/>
        <v>500</v>
      </c>
      <c r="DW144" s="411">
        <f t="shared" ca="1" si="507"/>
        <v>500</v>
      </c>
      <c r="DX144" s="411" t="str">
        <f t="shared" ca="1" si="507"/>
        <v>-</v>
      </c>
      <c r="DY144" s="411" t="str">
        <f t="shared" ca="1" si="507"/>
        <v>-</v>
      </c>
      <c r="DZ144" s="411" t="str">
        <f t="shared" ca="1" si="507"/>
        <v>-</v>
      </c>
      <c r="EA144" s="411" t="str">
        <f t="shared" ca="1" si="684"/>
        <v>-</v>
      </c>
      <c r="EB144" s="411" t="str">
        <f t="shared" ca="1" si="684"/>
        <v>-</v>
      </c>
      <c r="EC144" s="535" cm="1">
        <f t="array" aca="1" ref="EC144" ca="1">INDEX(EC$13:EC143,$B144+1,1)</f>
        <v>0</v>
      </c>
      <c r="ED144" s="535" cm="1">
        <f t="array" aca="1" ref="ED144" ca="1">INDEX(ED$13:ED143,$B144+1,1)</f>
        <v>999999</v>
      </c>
      <c r="EE144" s="535" cm="1">
        <f t="array" aca="1" ref="EE144" ca="1">INDEX(EE$13:EE143,$B144+1,1)</f>
        <v>999999</v>
      </c>
      <c r="EF144" s="535" cm="1">
        <f t="array" aca="1" ref="EF144" ca="1">INDEX(EF$13:EF143,$B144+1,1)</f>
        <v>999999</v>
      </c>
      <c r="EG144" s="535" cm="1">
        <f t="array" aca="1" ref="EG144" ca="1">INDEX(EG$13:EG143,$B144+1,1)</f>
        <v>999999</v>
      </c>
      <c r="EH144" s="535" cm="1">
        <f t="array" aca="1" ref="EH144" ca="1">INDEX(EH$13:EH143,$B144+1,1)</f>
        <v>999999</v>
      </c>
      <c r="EI144" s="535" cm="1">
        <f t="array" aca="1" ref="EI144" ca="1">INDEX(EI$13:EI143,$B144+1,1)</f>
        <v>999999</v>
      </c>
      <c r="EJ144" s="535" cm="1">
        <f t="array" aca="1" ref="EJ144" ca="1">INDEX(EJ$13:EJ143,$B144+1,1)</f>
        <v>999999</v>
      </c>
      <c r="EK144" s="535" cm="1">
        <f t="array" aca="1" ref="EK144" ca="1">INDEX(EK$13:EK143,$B144+1,1)</f>
        <v>999999</v>
      </c>
      <c r="EL144" s="535" cm="1">
        <f t="array" aca="1" ref="EL144" ca="1">INDEX(EL$13:EL143,$B144+1,1)</f>
        <v>999999</v>
      </c>
      <c r="EM144" s="535" cm="1">
        <f t="array" aca="1" ref="EM144" ca="1">INDEX(EM$13:EM143,$B144+1,1)</f>
        <v>999999</v>
      </c>
      <c r="EN144" s="535" cm="1">
        <f t="array" aca="1" ref="EN144" ca="1">INDEX(EN$13:EN143,$B144+1,1)</f>
        <v>999999</v>
      </c>
      <c r="EO144" s="535" cm="1">
        <f t="array" aca="1" ref="EO144" ca="1">INDEX(EO$13:EO143,$B144+1,1)</f>
        <v>999999</v>
      </c>
      <c r="EP144" s="782">
        <f t="shared" ca="1" si="508"/>
        <v>0</v>
      </c>
      <c r="EQ144" s="782">
        <f t="shared" ca="1" si="508"/>
        <v>0</v>
      </c>
      <c r="ER144" s="782">
        <f t="shared" ca="1" si="508"/>
        <v>999999</v>
      </c>
      <c r="ES144" s="800" t="str">
        <f t="shared" ca="1" si="679"/>
        <v>-</v>
      </c>
      <c r="ET144" s="800" t="str">
        <f t="shared" ca="1" si="509"/>
        <v>-</v>
      </c>
      <c r="EU144" s="801" t="str">
        <f t="shared" ca="1" si="510"/>
        <v>-</v>
      </c>
      <c r="EV144" s="802" t="str">
        <f t="shared" ca="1" si="610"/>
        <v>-</v>
      </c>
      <c r="EW144" s="781">
        <f t="shared" ca="1" si="511"/>
        <v>999999</v>
      </c>
      <c r="EX144" s="779">
        <f t="shared" ca="1" si="611"/>
        <v>999999</v>
      </c>
      <c r="EY144" s="780">
        <f t="shared" ca="1" si="612"/>
        <v>999999</v>
      </c>
      <c r="EZ144" s="545" cm="1">
        <f t="array" aca="1" ref="EZ144" ca="1">INDEX(i.ELMated,$AB144+1,1)</f>
        <v>0</v>
      </c>
      <c r="FA144" s="630" cm="1">
        <f t="array" aca="1" ref="FA144" ca="1">INDEX(i.ELMatedEst,$AA144+1,$T144)</f>
        <v>0</v>
      </c>
      <c r="FB144" s="535" t="str" cm="1">
        <f t="array" aca="1" ref="FB144" ca="1">INDEX(FB$13:FB143,$B144+1,1)</f>
        <v>-</v>
      </c>
      <c r="FC144" s="535" t="str" cm="1">
        <f t="array" aca="1" ref="FC144" ca="1">INDEX(FC$13:FC143,$B144+1,1)</f>
        <v>-</v>
      </c>
      <c r="FD144" s="664">
        <f t="shared" ca="1" si="512"/>
        <v>0</v>
      </c>
      <c r="FE144" s="666">
        <f t="shared" ca="1" si="513"/>
        <v>5.0000000000000001E-3</v>
      </c>
      <c r="FF144" s="191">
        <f t="shared" ca="1" si="613"/>
        <v>0.95</v>
      </c>
      <c r="FG144" s="667">
        <f t="shared" ca="1" si="514"/>
        <v>0.12</v>
      </c>
      <c r="FH144" s="667">
        <f ca="1">INDEX(CHOOSE($N144,DataAutumn!i.EL_PropnSold,DataWinter!i.EL_PropnSold,DataSpring!i.EL_PropnSold),$AI144,$T144)*INDEX(i.ELMatedEst,$AB144+1,$T144)*i.dAdultRR_ELPropSold
+INDEX(i.dryman,($AJ144-1)*4+$AI144,FH$7)</f>
        <v>0</v>
      </c>
      <c r="FI144" s="667">
        <f ca="1">INDEX(CHOOSE($N144,DataAutumn!i.EL_PropnSold,DataWinter!i.EL_PropnSold,DataSpring!i.EL_PropnSold),$AI144,$T144)*INDEX(i.ELMatedEst,$AB144+1,$T144)*i.dAdultRR_ELPropSold
+INDEX(i.dryman,($AJ144-1)*4+$AI144,FI$7)</f>
        <v>3.125E-2</v>
      </c>
      <c r="FJ144" s="667">
        <f ca="1">INDEX(CHOOSE($N144,DataAutumn!i.EL_PropnSold,DataWinter!i.EL_PropnSold,DataSpring!i.EL_PropnSold),$AI144,$T144)*INDEX(i.ELMatedEst,$AB144+1,$T144)*i.dAdultRR_ELPropSold
+INDEX(i.dryman,($AJ144-1)*4+$AI144,FJ$7)</f>
        <v>3.125E-2</v>
      </c>
      <c r="FK144" s="667">
        <f ca="1">INDEX(CHOOSE($N144,DataAutumn!i.EL_PropnSold,DataWinter!i.EL_PropnSold,DataSpring!i.EL_PropnSold),$AI144,$T144)*INDEX(i.ELMatedEst,$AB144+1,$T144)*i.dAdultRR_ELPropSold
+INDEX(i.dryman,($AJ144-1)*4+$AI144,FK$7)</f>
        <v>3.125E-2</v>
      </c>
      <c r="FL144" s="668">
        <f ca="1">INDEX(CHOOSE($N144,DataAutumn!i.EL_PropnSold,DataWinter!i.EL_PropnSold,DataSpring!i.EL_PropnSold),$AI144,$T144)*INDEX(i.ELMatedEst,$AB144+1,$T144)*i.dAdultLSurv_ELPropSold</f>
        <v>0</v>
      </c>
      <c r="FM144" s="666" t="b">
        <f t="shared" ca="1" si="515"/>
        <v>0</v>
      </c>
      <c r="FN144" s="666" t="b">
        <f t="shared" ca="1" si="515"/>
        <v>0</v>
      </c>
      <c r="FO144" s="716" t="b">
        <f t="shared" ca="1" si="516"/>
        <v>1</v>
      </c>
      <c r="FP144" s="666" t="b">
        <f t="shared" ca="1" si="515"/>
        <v>0</v>
      </c>
      <c r="FQ144" s="668">
        <f t="shared" ca="1" si="517"/>
        <v>1</v>
      </c>
      <c r="FR144" s="669">
        <f t="shared" ca="1" si="518"/>
        <v>0</v>
      </c>
      <c r="FS144" s="670" t="b">
        <f t="shared" ca="1" si="519"/>
        <v>0</v>
      </c>
      <c r="FT144" s="665" t="b">
        <f t="shared" ca="1" si="520"/>
        <v>0</v>
      </c>
      <c r="FU144" s="411" t="b">
        <f t="shared" ca="1" si="520"/>
        <v>0</v>
      </c>
      <c r="FV144" s="411" t="b">
        <f t="shared" ca="1" si="520"/>
        <v>1</v>
      </c>
      <c r="FW144" s="87">
        <f t="shared" ca="1" si="521"/>
        <v>2</v>
      </c>
      <c r="FX144" s="87">
        <f t="shared" ca="1" si="521"/>
        <v>2</v>
      </c>
      <c r="FY144" s="411">
        <f t="shared" ca="1" si="522"/>
        <v>1</v>
      </c>
      <c r="FZ144" s="411">
        <f t="shared" ca="1" si="523"/>
        <v>1</v>
      </c>
      <c r="GA144" s="411">
        <f t="shared" ca="1" si="523"/>
        <v>1</v>
      </c>
      <c r="GB144" s="411">
        <f t="shared" ca="1" si="524"/>
        <v>1</v>
      </c>
      <c r="GC144" s="411">
        <f t="shared" ca="1" si="629"/>
        <v>0.35</v>
      </c>
      <c r="GD144" s="411" t="b">
        <f t="shared" ca="1" si="629"/>
        <v>1</v>
      </c>
      <c r="GE144" s="411" t="b">
        <f t="shared" ca="1" si="629"/>
        <v>0</v>
      </c>
      <c r="GF144" s="411" t="b">
        <f t="shared" ca="1" si="629"/>
        <v>0</v>
      </c>
      <c r="GG144" s="411" t="b">
        <f t="shared" ca="1" si="629"/>
        <v>0</v>
      </c>
      <c r="GH144" s="87">
        <f t="shared" ca="1" si="526"/>
        <v>1</v>
      </c>
      <c r="GI144" s="87">
        <f t="shared" ca="1" si="526"/>
        <v>1</v>
      </c>
      <c r="GJ144" s="87">
        <f t="shared" ca="1" si="526"/>
        <v>1</v>
      </c>
      <c r="GK144" s="87">
        <f t="shared" ca="1" si="526"/>
        <v>1</v>
      </c>
      <c r="GL144" s="87">
        <f t="shared" ca="1" si="526"/>
        <v>1</v>
      </c>
      <c r="GM144" s="87">
        <f t="shared" ca="1" si="526"/>
        <v>1</v>
      </c>
      <c r="GN144" s="87">
        <f t="shared" ca="1" si="526"/>
        <v>1</v>
      </c>
      <c r="GO144" s="87">
        <f t="shared" ca="1" si="526"/>
        <v>1</v>
      </c>
      <c r="GP144" s="535" cm="1">
        <f t="array" aca="1" ref="GP144" ca="1">INDEX(GP$13:GP143,$B144+1,1)</f>
        <v>0</v>
      </c>
      <c r="GQ144" s="535" cm="1">
        <f t="array" aca="1" ref="GQ144" ca="1">INDEX(GQ$13:GQ143,$B144+1,1)</f>
        <v>0</v>
      </c>
      <c r="GR144" s="535" cm="1">
        <f t="array" aca="1" ref="GR144" ca="1">INDEX(GR$13:GR143,$B144+1,1)</f>
        <v>0</v>
      </c>
      <c r="GS144" s="535" cm="1">
        <f t="array" aca="1" ref="GS144" ca="1">INDEX(GS$13:GS143,$B144+1,1)</f>
        <v>0</v>
      </c>
      <c r="GT144" s="411" cm="1">
        <f t="array" aca="1" ref="GT144" ca="1">INDEX(i.dse_type,1,$L144)</f>
        <v>0</v>
      </c>
      <c r="GU144" s="535" t="str" cm="1">
        <f t="array" aca="1" ref="GU144" ca="1">INDEX(GU$13:GU143,$B144+1,1)</f>
        <v>-</v>
      </c>
      <c r="GV144" s="535" t="str" cm="1">
        <f t="array" aca="1" ref="GV144" ca="1">INDEX(GV$13:GV143,$B144+1,1)</f>
        <v>-</v>
      </c>
      <c r="GW144" s="535" t="str" cm="1">
        <f t="array" aca="1" ref="GW144" ca="1">INDEX(GW$13:GW143,$B144+1,1)</f>
        <v>-</v>
      </c>
      <c r="GX144" s="18"/>
      <c r="GY144" s="535" t="str" cm="1">
        <f t="array" aca="1" ref="GY144" ca="1">INDEX(GY$13:GY143,$B144+1,1)</f>
        <v>-</v>
      </c>
      <c r="GZ144" s="535" t="str" cm="1">
        <f t="array" aca="1" ref="GZ144" ca="1">INDEX(GZ$13:GZ143,$B144+1,1)</f>
        <v>-</v>
      </c>
      <c r="HA144" s="535" t="str" cm="1">
        <f t="array" aca="1" ref="HA144" ca="1">INDEX(HA$13:HA143,$B144+1,1)</f>
        <v>-</v>
      </c>
      <c r="HB144" s="411" t="str">
        <f t="shared" si="527"/>
        <v>-</v>
      </c>
      <c r="HC144" s="535" t="str" cm="1">
        <f t="array" aca="1" ref="HC144" ca="1">INDEX(HC$13:HC143,$B144+1,1)</f>
        <v>-</v>
      </c>
      <c r="HD144" s="535" cm="1">
        <f t="array" aca="1" ref="HD144" ca="1">INDEX(HD$13:HD143,$B144+1,1)</f>
        <v>1</v>
      </c>
      <c r="HE144" s="535" cm="1">
        <f t="array" aca="1" ref="HE144" ca="1">INDEX(HE$13:HE143,$B144+1,1)</f>
        <v>1</v>
      </c>
      <c r="HF144" s="535" t="str" cm="1">
        <f t="array" aca="1" ref="HF144" ca="1">INDEX(HF$13:HF143,$B144+1,1)</f>
        <v>-</v>
      </c>
      <c r="HG144" s="535" t="str" cm="1">
        <f t="array" aca="1" ref="HG144" ca="1">INDEX(HG$13:HG143,$B144+1,1)</f>
        <v>-</v>
      </c>
      <c r="HH144" s="535" t="str" cm="1">
        <f t="array" aca="1" ref="HH144" ca="1">INDEX(HH$13:HH143,$B144+1,1)</f>
        <v>-</v>
      </c>
      <c r="HI144" s="535" t="str" cm="1">
        <f t="array" aca="1" ref="HI144" ca="1">INDEX(HI$13:HI143,$B144+1,1)</f>
        <v>-</v>
      </c>
      <c r="HJ144" s="535" t="str" cm="1">
        <f t="array" aca="1" ref="HJ144" ca="1">INDEX(HJ$13:HJ143,$B144+1,1)</f>
        <v>-</v>
      </c>
      <c r="HK144" s="535" t="str" cm="1">
        <f t="array" aca="1" ref="HK144" ca="1">INDEX(HK$13:HK143,$B144+1,1)</f>
        <v>-</v>
      </c>
      <c r="HL144" s="535" t="str" cm="1">
        <f t="array" aca="1" ref="HL144" ca="1">INDEX(HL$13:HL143,$B144+1,1)</f>
        <v>-</v>
      </c>
      <c r="HM144" s="535" t="str" cm="1">
        <f t="array" aca="1" ref="HM144" ca="1">INDEX(HM$13:HM143,$B144+1,1)</f>
        <v>-</v>
      </c>
      <c r="HN144" s="535" t="str" cm="1">
        <f t="array" aca="1" ref="HN144" ca="1">INDEX(HN$13:HN143,$B144+1,1)</f>
        <v>-</v>
      </c>
      <c r="HO144" s="535" t="str" cm="1">
        <f t="array" aca="1" ref="HO144" ca="1">INDEX(HO$13:HO143,$B144+1,1)</f>
        <v>-</v>
      </c>
      <c r="HP144" s="535" t="str" cm="1">
        <f t="array" aca="1" ref="HP144" ca="1">INDEX(HP$13:HP143,$B144+1,1)</f>
        <v>-</v>
      </c>
      <c r="HQ144" s="535" t="str" cm="1">
        <f t="array" aca="1" ref="HQ144" ca="1">INDEX(HQ$13:HQ143,$B144+1,1)</f>
        <v>-</v>
      </c>
      <c r="HR144" s="535" t="str" cm="1">
        <f t="array" aca="1" ref="HR144" ca="1">INDEX(HR$13:HR143,$B144+1,1)</f>
        <v>-</v>
      </c>
      <c r="HS144" s="535" t="str" cm="1">
        <f t="array" aca="1" ref="HS144" ca="1">INDEX(HS$13:HS143,$B144+1,1)</f>
        <v>-</v>
      </c>
      <c r="HT144" s="535" t="str" cm="1">
        <f t="array" aca="1" ref="HT144" ca="1">INDEX(HT$13:HT143,$B144+1,1)</f>
        <v>-</v>
      </c>
      <c r="HU144" s="535" t="str" cm="1">
        <f t="array" aca="1" ref="HU144" ca="1">INDEX(HU$13:HU143,$B144+1,1)</f>
        <v>-</v>
      </c>
      <c r="HV144" s="535" t="str" cm="1">
        <f t="array" aca="1" ref="HV144" ca="1">INDEX(HV$13:HV143,$B144+1,1)</f>
        <v>-</v>
      </c>
      <c r="HW144" s="535" t="str" cm="1">
        <f t="array" aca="1" ref="HW144" ca="1">INDEX(HW$13:HW143,$B144+1,1)</f>
        <v>-</v>
      </c>
      <c r="HX144" s="535" t="str" cm="1">
        <f t="array" aca="1" ref="HX144" ca="1">INDEX(HX$13:HX143,$B144+1,1)</f>
        <v>-</v>
      </c>
      <c r="HY144" s="535" t="str" cm="1">
        <f t="array" aca="1" ref="HY144" ca="1">INDEX(HY$13:HY143,$B144+1,1)</f>
        <v>-</v>
      </c>
      <c r="HZ144" s="535" t="str" cm="1">
        <f t="array" aca="1" ref="HZ144" ca="1">INDEX(HZ$13:HZ143,$B144+1,1)</f>
        <v>-</v>
      </c>
      <c r="IA144" s="411">
        <f t="shared" si="528"/>
        <v>0</v>
      </c>
      <c r="IB144" s="535" t="str" cm="1">
        <f t="array" aca="1" ref="IB144" ca="1">INDEX(IB$13:IB143,$B144+1,1)</f>
        <v>-</v>
      </c>
      <c r="IC144" s="535" cm="1">
        <f t="array" aca="1" ref="IC144" ca="1">INDEX(IC$13:IC143,$B144+1,1)</f>
        <v>1</v>
      </c>
      <c r="ID144" s="535" cm="1">
        <f t="array" aca="1" ref="ID144" ca="1">INDEX(ID$13:ID143,$B144+1,1)</f>
        <v>0</v>
      </c>
      <c r="IE144" s="411">
        <f t="shared" si="529"/>
        <v>0</v>
      </c>
      <c r="IF144" s="535" cm="1">
        <f t="array" aca="1" ref="IF144" ca="1">INDEX(IF$13:IF143,$B144+1,1)</f>
        <v>0</v>
      </c>
      <c r="IG144" s="411">
        <f t="shared" si="630"/>
        <v>0</v>
      </c>
      <c r="IH144" s="411">
        <f t="shared" si="630"/>
        <v>0</v>
      </c>
      <c r="II144" s="411">
        <f t="shared" si="630"/>
        <v>0</v>
      </c>
      <c r="IJ144" s="411">
        <f t="shared" si="630"/>
        <v>0</v>
      </c>
      <c r="IK144" s="411">
        <f t="shared" si="630"/>
        <v>1</v>
      </c>
      <c r="IL144" s="411">
        <f t="shared" si="630"/>
        <v>0</v>
      </c>
      <c r="IM144" s="535" cm="1">
        <f t="array" aca="1" ref="IM144" ca="1">INDEX(IM$13:IM143,$B144+1,1)</f>
        <v>0</v>
      </c>
      <c r="IN144" s="535" cm="1">
        <f t="array" aca="1" ref="IN144" ca="1">INDEX(IN$13:IN143,$B144+1,1)</f>
        <v>0</v>
      </c>
      <c r="IO144" s="535" cm="1">
        <f t="array" aca="1" ref="IO144" ca="1">INDEX(IO$13:IO143,$B144+1,1)</f>
        <v>0</v>
      </c>
      <c r="IP144" s="535" cm="1">
        <f t="array" aca="1" ref="IP144" ca="1">INDEX(IP$13:IP143,$B144+1,1)</f>
        <v>0</v>
      </c>
      <c r="IQ144" s="18"/>
      <c r="IR144" s="535" t="str" cm="1">
        <f t="array" aca="1" ref="IR144" ca="1">INDEX(IR$13:IR143,$B144+1,1)</f>
        <v>-</v>
      </c>
      <c r="IS144" s="535" t="str" cm="1">
        <f t="array" aca="1" ref="IS144" ca="1">INDEX(IS$13:IS143,$B144+1,1)</f>
        <v>-</v>
      </c>
      <c r="IT144" s="535" t="str" cm="1">
        <f t="array" aca="1" ref="IT144" ca="1">INDEX(IT$13:IT143,$B144+1,1)</f>
        <v>-</v>
      </c>
      <c r="IU144" s="535" t="str" cm="1">
        <f t="array" aca="1" ref="IU144" ca="1">INDEX(IU$13:IU143,$B144+1,1)</f>
        <v>-</v>
      </c>
      <c r="IV144" s="535" t="str" cm="1">
        <f t="array" aca="1" ref="IV144" ca="1">INDEX(IV$13:IV143,$B144+1,1)</f>
        <v>-</v>
      </c>
      <c r="IW144" s="535" t="str" cm="1">
        <f t="array" aca="1" ref="IW144" ca="1">INDEX(IW$13:IW143,$B144+1,1)</f>
        <v>-</v>
      </c>
      <c r="IX144" s="535" t="str" cm="1">
        <f t="array" aca="1" ref="IX144" ca="1">INDEX(IX$13:IX143,$B144+1,1)</f>
        <v>-</v>
      </c>
      <c r="IY144" s="535" t="str" cm="1">
        <f t="array" aca="1" ref="IY144" ca="1">INDEX(IY$13:IY143,$B144+1,1)</f>
        <v>-</v>
      </c>
      <c r="IZ144" s="535" t="str" cm="1">
        <f t="array" aca="1" ref="IZ144" ca="1">INDEX(IZ$13:IZ143,$B144+1,1)</f>
        <v>-</v>
      </c>
      <c r="JA144" s="535" t="str" cm="1">
        <f t="array" aca="1" ref="JA144" ca="1">INDEX(JA$13:JA143,$B144+1,1)</f>
        <v>-</v>
      </c>
      <c r="JB144" s="535" t="str" cm="1">
        <f t="array" aca="1" ref="JB144" ca="1">INDEX(JB$13:JB143,$B144+1,1)</f>
        <v>-</v>
      </c>
      <c r="JC144" s="535" t="str" cm="1">
        <f t="array" aca="1" ref="JC144" ca="1">INDEX(JC$13:JC143,$B144+1,1)</f>
        <v>-</v>
      </c>
      <c r="JD144" s="535" t="str" cm="1">
        <f t="array" aca="1" ref="JD144" ca="1">INDEX(JD$13:JD143,$B144+1,1)</f>
        <v>-</v>
      </c>
      <c r="JE144" s="535" t="str" cm="1">
        <f t="array" aca="1" ref="JE144" ca="1">INDEX(JE$13:JE143,$B144+1,1)</f>
        <v>-</v>
      </c>
      <c r="JF144" s="535" t="str" cm="1">
        <f t="array" aca="1" ref="JF144" ca="1">INDEX(JF$13:JF143,$B144+1,1)</f>
        <v>-</v>
      </c>
      <c r="JG144" s="535" t="str" cm="1">
        <f t="array" aca="1" ref="JG144" ca="1">INDEX(JG$13:JG143,$B144+1,1)</f>
        <v>-</v>
      </c>
      <c r="JH144" s="535" cm="1">
        <f t="array" aca="1" ref="JH144" ca="1">INDEX(JH$13:JH143,$B144+1,1)</f>
        <v>0</v>
      </c>
      <c r="JI144" s="535" cm="1">
        <f t="array" aca="1" ref="JI144" ca="1">INDEX(JI$13:JI143,$B144+1,1)</f>
        <v>0</v>
      </c>
      <c r="JJ144" s="545" cm="1">
        <f t="array" aca="1" ref="JJ144" ca="1">IF(AND($N144=JJ$10,$AS144&lt;&gt;0),INDEX(i.LTWFeedLevels,$AS144,12),0)</f>
        <v>0</v>
      </c>
      <c r="JK144" s="630" cm="1">
        <f t="array" aca="1" ref="JK144" ca="1">IF(AND($N144=JK$10,$AT144&lt;&gt;0),INDEX(i.LTWFeedLevels,$AT144,12),0)</f>
        <v>0</v>
      </c>
      <c r="JL144" s="457">
        <f t="shared" ca="1" si="614"/>
        <v>0</v>
      </c>
      <c r="JM144" s="457">
        <f t="shared" ca="1" si="531"/>
        <v>0</v>
      </c>
      <c r="JN144" s="457">
        <f t="shared" ca="1" si="532"/>
        <v>0</v>
      </c>
      <c r="JO144" s="545" cm="1">
        <f t="array" aca="1" ref="JO144" ca="1">IF(AND($N144=JO$10,$AS144&lt;&gt;0),INDEX(i.LTWFeedLevels,$AS144,12),0)</f>
        <v>0</v>
      </c>
      <c r="JP144" s="630" cm="1">
        <f t="array" aca="1" ref="JP144" ca="1">IF(AND($N144=JP$10,$AT144&lt;&gt;0),INDEX(i.LTWFeedLevels,$AT144,12),0)</f>
        <v>0</v>
      </c>
      <c r="JQ144" s="457">
        <f t="shared" ca="1" si="533"/>
        <v>0</v>
      </c>
      <c r="JR144" s="457">
        <f t="shared" ca="1" si="534"/>
        <v>0</v>
      </c>
      <c r="JS144" s="457">
        <f t="shared" ca="1" si="535"/>
        <v>0</v>
      </c>
      <c r="JT144" s="545" cm="1">
        <f t="array" aca="1" ref="JT144" ca="1">IF(AND($N144=JT$10,$AS144&lt;&gt;0),INDEX(i.LTWFeedLevels,$AS144,12),0)</f>
        <v>0</v>
      </c>
      <c r="JU144" s="630" cm="1">
        <f t="array" aca="1" ref="JU144" ca="1">IF(AND($N144=JU$10,$AT144&lt;&gt;0),INDEX(i.LTWFeedLevels,$AT144,12),0)</f>
        <v>0</v>
      </c>
      <c r="JV144" s="457">
        <f t="shared" ca="1" si="536"/>
        <v>0</v>
      </c>
      <c r="JW144" s="457">
        <f t="shared" ca="1" si="537"/>
        <v>0</v>
      </c>
      <c r="JX144" s="457">
        <f t="shared" ca="1" si="538"/>
        <v>0</v>
      </c>
      <c r="JY144" s="189">
        <f t="shared" ca="1" si="631"/>
        <v>0</v>
      </c>
      <c r="JZ144" s="189">
        <f t="shared" ca="1" si="631"/>
        <v>0</v>
      </c>
      <c r="KA144" s="189">
        <f t="shared" ca="1" si="631"/>
        <v>0</v>
      </c>
      <c r="KB144" s="189">
        <f t="shared" ca="1" si="631"/>
        <v>0</v>
      </c>
      <c r="KC144" s="189">
        <f t="shared" ca="1" si="631"/>
        <v>0</v>
      </c>
      <c r="KD144" s="189">
        <f t="shared" ca="1" si="631"/>
        <v>0</v>
      </c>
      <c r="KE144" s="189">
        <f t="shared" ca="1" si="631"/>
        <v>0</v>
      </c>
      <c r="KF144" s="189">
        <f t="shared" ca="1" si="631"/>
        <v>0</v>
      </c>
      <c r="KG144" s="189">
        <f t="shared" ca="1" si="631"/>
        <v>0</v>
      </c>
      <c r="KH144" s="189">
        <f t="shared" ca="1" si="631"/>
        <v>0</v>
      </c>
      <c r="KI144" s="189">
        <f t="shared" ca="1" si="632"/>
        <v>0</v>
      </c>
      <c r="KJ144" s="189">
        <f t="shared" ca="1" si="632"/>
        <v>0</v>
      </c>
      <c r="KK144" s="189">
        <f t="shared" ca="1" si="632"/>
        <v>0</v>
      </c>
      <c r="KL144" s="189">
        <f t="shared" ca="1" si="632"/>
        <v>0</v>
      </c>
      <c r="KM144" s="189">
        <f t="shared" ca="1" si="632"/>
        <v>0</v>
      </c>
      <c r="KN144" s="189">
        <f t="shared" ca="1" si="632"/>
        <v>0</v>
      </c>
      <c r="KO144" s="189">
        <f t="shared" ca="1" si="632"/>
        <v>0</v>
      </c>
      <c r="KP144" s="189">
        <f t="shared" ca="1" si="632"/>
        <v>0</v>
      </c>
      <c r="KQ144" s="189">
        <f t="shared" ca="1" si="632"/>
        <v>0</v>
      </c>
      <c r="KR144" s="189">
        <f t="shared" ca="1" si="632"/>
        <v>0</v>
      </c>
      <c r="KS144" s="189">
        <f t="shared" ca="1" si="633"/>
        <v>0</v>
      </c>
      <c r="KT144" s="189">
        <f t="shared" ca="1" si="633"/>
        <v>0</v>
      </c>
      <c r="KU144" s="189">
        <f t="shared" ca="1" si="633"/>
        <v>0</v>
      </c>
      <c r="KV144" s="189">
        <f t="shared" ca="1" si="633"/>
        <v>0</v>
      </c>
      <c r="KW144" s="189">
        <f t="shared" ca="1" si="633"/>
        <v>0</v>
      </c>
      <c r="KX144" s="189">
        <f t="shared" ca="1" si="633"/>
        <v>0</v>
      </c>
      <c r="KY144" s="189">
        <f t="shared" ca="1" si="633"/>
        <v>0</v>
      </c>
      <c r="KZ144" s="189">
        <f t="shared" ca="1" si="633"/>
        <v>0</v>
      </c>
      <c r="LA144" s="189">
        <f t="shared" ca="1" si="633"/>
        <v>0</v>
      </c>
      <c r="LB144" s="189">
        <f t="shared" ca="1" si="633"/>
        <v>0</v>
      </c>
      <c r="LC144" s="189">
        <f t="shared" ca="1" si="634"/>
        <v>0</v>
      </c>
      <c r="LD144" s="189">
        <f t="shared" ca="1" si="634"/>
        <v>0</v>
      </c>
      <c r="LE144" s="189">
        <f t="shared" ca="1" si="634"/>
        <v>0</v>
      </c>
      <c r="LF144" s="189">
        <f t="shared" ca="1" si="634"/>
        <v>0</v>
      </c>
      <c r="LG144" s="189">
        <f t="shared" ca="1" si="634"/>
        <v>0</v>
      </c>
      <c r="LH144" s="189">
        <f t="shared" ca="1" si="634"/>
        <v>0</v>
      </c>
      <c r="LI144" s="189">
        <f t="shared" ca="1" si="634"/>
        <v>0</v>
      </c>
      <c r="LJ144" s="189">
        <f t="shared" ca="1" si="634"/>
        <v>0</v>
      </c>
      <c r="LK144" s="189">
        <f t="shared" ca="1" si="634"/>
        <v>0</v>
      </c>
      <c r="LL144" s="189">
        <f t="shared" ca="1" si="634"/>
        <v>0</v>
      </c>
      <c r="LM144" s="189">
        <f t="shared" ca="1" si="635"/>
        <v>0</v>
      </c>
      <c r="LN144" s="189">
        <f t="shared" ca="1" si="635"/>
        <v>0</v>
      </c>
      <c r="LO144" s="189">
        <f t="shared" ca="1" si="635"/>
        <v>0</v>
      </c>
      <c r="LP144" s="189">
        <f t="shared" ca="1" si="635"/>
        <v>0</v>
      </c>
      <c r="LQ144" s="189">
        <f t="shared" ca="1" si="635"/>
        <v>0</v>
      </c>
      <c r="LR144" s="189">
        <f t="shared" ca="1" si="635"/>
        <v>0</v>
      </c>
      <c r="LS144" s="189">
        <f t="shared" ca="1" si="635"/>
        <v>0</v>
      </c>
      <c r="LT144" s="189">
        <f t="shared" ca="1" si="635"/>
        <v>0</v>
      </c>
      <c r="LU144" s="189">
        <f t="shared" ca="1" si="635"/>
        <v>0</v>
      </c>
      <c r="LV144" s="189">
        <f t="shared" ca="1" si="635"/>
        <v>0</v>
      </c>
      <c r="LW144" s="189">
        <f t="shared" ca="1" si="636"/>
        <v>0</v>
      </c>
      <c r="LX144" s="189">
        <f t="shared" ca="1" si="636"/>
        <v>0</v>
      </c>
      <c r="LY144" s="189">
        <f t="shared" ca="1" si="636"/>
        <v>0</v>
      </c>
      <c r="LZ144" s="189">
        <f t="shared" ca="1" si="636"/>
        <v>0</v>
      </c>
      <c r="MA144" s="189">
        <f t="shared" ca="1" si="636"/>
        <v>0</v>
      </c>
      <c r="MB144" s="189">
        <f t="shared" ca="1" si="636"/>
        <v>0</v>
      </c>
      <c r="MC144" s="189">
        <f t="shared" ca="1" si="636"/>
        <v>0</v>
      </c>
      <c r="MD144" s="189">
        <f t="shared" ca="1" si="636"/>
        <v>0</v>
      </c>
      <c r="ME144" s="189">
        <f t="shared" ca="1" si="636"/>
        <v>0</v>
      </c>
      <c r="MF144" s="189">
        <f t="shared" ca="1" si="636"/>
        <v>0</v>
      </c>
      <c r="MG144" s="189">
        <f t="shared" ca="1" si="637"/>
        <v>0</v>
      </c>
      <c r="MH144" s="189">
        <f t="shared" ca="1" si="637"/>
        <v>0</v>
      </c>
      <c r="MI144" s="189">
        <f t="shared" ca="1" si="637"/>
        <v>0</v>
      </c>
      <c r="MJ144" s="189">
        <f t="shared" ca="1" si="637"/>
        <v>0</v>
      </c>
      <c r="MK144" s="189">
        <f t="shared" ca="1" si="637"/>
        <v>0</v>
      </c>
      <c r="ML144" s="189">
        <f t="shared" ca="1" si="637"/>
        <v>0</v>
      </c>
      <c r="MM144" s="189">
        <f t="shared" ca="1" si="637"/>
        <v>0</v>
      </c>
      <c r="MN144" s="189">
        <f t="shared" ca="1" si="637"/>
        <v>0</v>
      </c>
      <c r="MO144" s="189">
        <f t="shared" ca="1" si="637"/>
        <v>0</v>
      </c>
      <c r="MP144" s="189">
        <f t="shared" ca="1" si="637"/>
        <v>0</v>
      </c>
      <c r="MQ144" s="189">
        <f t="shared" ca="1" si="637"/>
        <v>0</v>
      </c>
      <c r="MR144" s="189">
        <f t="shared" ca="1" si="637"/>
        <v>0</v>
      </c>
      <c r="MS144" s="557">
        <f t="shared" ca="1" si="638"/>
        <v>0</v>
      </c>
      <c r="MT144" s="557">
        <f t="shared" ca="1" si="638"/>
        <v>0</v>
      </c>
      <c r="MU144" s="557">
        <f t="shared" ca="1" si="638"/>
        <v>0</v>
      </c>
      <c r="MV144" s="557">
        <f t="shared" ca="1" si="638"/>
        <v>0</v>
      </c>
      <c r="MW144" s="557">
        <f t="shared" ca="1" si="638"/>
        <v>0</v>
      </c>
      <c r="MX144" s="557">
        <f t="shared" ca="1" si="638"/>
        <v>0</v>
      </c>
      <c r="MY144" s="557">
        <f t="shared" ca="1" si="638"/>
        <v>0</v>
      </c>
      <c r="MZ144" s="557">
        <f t="shared" ca="1" si="638"/>
        <v>0</v>
      </c>
      <c r="NA144" s="557">
        <f t="shared" ca="1" si="638"/>
        <v>0</v>
      </c>
      <c r="NB144" s="557">
        <f t="shared" ca="1" si="638"/>
        <v>0</v>
      </c>
      <c r="NC144" s="557">
        <f t="shared" ca="1" si="639"/>
        <v>0</v>
      </c>
      <c r="ND144" s="557">
        <f t="shared" ca="1" si="639"/>
        <v>0</v>
      </c>
      <c r="NE144" s="557">
        <f t="shared" ca="1" si="639"/>
        <v>0</v>
      </c>
      <c r="NF144" s="557">
        <f t="shared" ca="1" si="639"/>
        <v>0</v>
      </c>
      <c r="NG144" s="557">
        <f t="shared" ca="1" si="639"/>
        <v>0</v>
      </c>
      <c r="NH144" s="557">
        <f t="shared" ca="1" si="639"/>
        <v>0</v>
      </c>
      <c r="NI144" s="557">
        <f t="shared" ca="1" si="639"/>
        <v>0</v>
      </c>
      <c r="NJ144" s="557">
        <f t="shared" ca="1" si="639"/>
        <v>0</v>
      </c>
      <c r="NK144" s="557">
        <f t="shared" ca="1" si="639"/>
        <v>0</v>
      </c>
      <c r="NL144" s="557">
        <f t="shared" ca="1" si="639"/>
        <v>0</v>
      </c>
      <c r="NM144" s="557">
        <f t="shared" ca="1" si="640"/>
        <v>0</v>
      </c>
      <c r="NN144" s="557">
        <f t="shared" ca="1" si="640"/>
        <v>0</v>
      </c>
      <c r="NO144" s="557">
        <f t="shared" ca="1" si="640"/>
        <v>0</v>
      </c>
      <c r="NP144" s="557">
        <f t="shared" ca="1" si="640"/>
        <v>0</v>
      </c>
      <c r="NQ144" s="557">
        <f t="shared" ca="1" si="640"/>
        <v>0</v>
      </c>
      <c r="NR144" s="557">
        <f t="shared" ca="1" si="640"/>
        <v>0</v>
      </c>
      <c r="NS144" s="557">
        <f t="shared" ca="1" si="640"/>
        <v>0</v>
      </c>
      <c r="NT144" s="557">
        <f t="shared" ca="1" si="640"/>
        <v>0</v>
      </c>
      <c r="NU144" s="557">
        <f t="shared" ca="1" si="640"/>
        <v>0</v>
      </c>
      <c r="NV144" s="557">
        <f t="shared" ca="1" si="640"/>
        <v>0</v>
      </c>
      <c r="NW144" s="557">
        <f t="shared" ca="1" si="641"/>
        <v>0</v>
      </c>
      <c r="NX144" s="557">
        <f t="shared" ca="1" si="641"/>
        <v>0</v>
      </c>
      <c r="NY144" s="557">
        <f t="shared" ca="1" si="641"/>
        <v>0</v>
      </c>
      <c r="NZ144" s="557">
        <f t="shared" ca="1" si="641"/>
        <v>0</v>
      </c>
      <c r="OA144" s="557">
        <f t="shared" ca="1" si="641"/>
        <v>0</v>
      </c>
      <c r="OB144" s="557">
        <f t="shared" ca="1" si="641"/>
        <v>0</v>
      </c>
      <c r="OC144" s="557">
        <f t="shared" ca="1" si="641"/>
        <v>0</v>
      </c>
      <c r="OD144" s="557">
        <f t="shared" ca="1" si="641"/>
        <v>0</v>
      </c>
      <c r="OE144" s="557">
        <f t="shared" ca="1" si="641"/>
        <v>0</v>
      </c>
      <c r="OF144" s="557">
        <f t="shared" ca="1" si="641"/>
        <v>0</v>
      </c>
      <c r="OG144" s="557">
        <f t="shared" ca="1" si="642"/>
        <v>0</v>
      </c>
      <c r="OH144" s="557">
        <f t="shared" ca="1" si="642"/>
        <v>0</v>
      </c>
      <c r="OI144" s="557">
        <f t="shared" ca="1" si="642"/>
        <v>0</v>
      </c>
      <c r="OJ144" s="557">
        <f t="shared" ca="1" si="642"/>
        <v>0</v>
      </c>
      <c r="OK144" s="557">
        <f t="shared" ca="1" si="642"/>
        <v>0</v>
      </c>
      <c r="OL144" s="557">
        <f t="shared" ca="1" si="642"/>
        <v>0</v>
      </c>
      <c r="OM144" s="557">
        <f t="shared" ca="1" si="642"/>
        <v>0</v>
      </c>
      <c r="ON144" s="557">
        <f t="shared" ca="1" si="642"/>
        <v>0</v>
      </c>
      <c r="OO144" s="557">
        <f t="shared" ca="1" si="642"/>
        <v>0</v>
      </c>
      <c r="OP144" s="557">
        <f t="shared" ca="1" si="642"/>
        <v>0</v>
      </c>
      <c r="OQ144" s="557">
        <f t="shared" ca="1" si="643"/>
        <v>0</v>
      </c>
      <c r="OR144" s="557">
        <f t="shared" ca="1" si="643"/>
        <v>0</v>
      </c>
      <c r="OS144" s="557">
        <f t="shared" ca="1" si="643"/>
        <v>0</v>
      </c>
      <c r="OT144" s="557">
        <f t="shared" ca="1" si="643"/>
        <v>0</v>
      </c>
      <c r="OU144" s="557">
        <f t="shared" ca="1" si="643"/>
        <v>0</v>
      </c>
      <c r="OV144" s="557">
        <f t="shared" ca="1" si="643"/>
        <v>0</v>
      </c>
      <c r="OW144" s="557">
        <f t="shared" ca="1" si="643"/>
        <v>0</v>
      </c>
      <c r="OX144" s="557">
        <f t="shared" ca="1" si="643"/>
        <v>0</v>
      </c>
      <c r="OY144" s="557">
        <f t="shared" ca="1" si="643"/>
        <v>0</v>
      </c>
      <c r="OZ144" s="557">
        <f t="shared" ca="1" si="643"/>
        <v>0</v>
      </c>
      <c r="PA144" s="557">
        <f t="shared" ca="1" si="644"/>
        <v>0</v>
      </c>
      <c r="PB144" s="557">
        <f t="shared" ca="1" si="644"/>
        <v>0</v>
      </c>
      <c r="PC144" s="557">
        <f t="shared" ca="1" si="644"/>
        <v>0</v>
      </c>
      <c r="PD144" s="557">
        <f t="shared" ca="1" si="644"/>
        <v>0</v>
      </c>
      <c r="PE144" s="557">
        <f t="shared" ca="1" si="644"/>
        <v>0</v>
      </c>
      <c r="PF144" s="557">
        <f t="shared" ca="1" si="644"/>
        <v>0</v>
      </c>
      <c r="PG144" s="557">
        <f t="shared" ca="1" si="644"/>
        <v>0</v>
      </c>
      <c r="PH144" s="557">
        <f t="shared" ca="1" si="644"/>
        <v>0</v>
      </c>
      <c r="PI144" s="557">
        <f t="shared" ca="1" si="644"/>
        <v>0</v>
      </c>
      <c r="PJ144" s="557">
        <f t="shared" ca="1" si="644"/>
        <v>0</v>
      </c>
      <c r="PK144" s="557">
        <f t="shared" ca="1" si="645"/>
        <v>0</v>
      </c>
      <c r="PL144" s="557">
        <f t="shared" ca="1" si="645"/>
        <v>0</v>
      </c>
      <c r="PM144" s="557">
        <f t="shared" ca="1" si="645"/>
        <v>0</v>
      </c>
      <c r="PN144" s="557">
        <f t="shared" ca="1" si="645"/>
        <v>0</v>
      </c>
      <c r="PO144" s="557">
        <f t="shared" ca="1" si="645"/>
        <v>0</v>
      </c>
      <c r="PP144" s="557">
        <f t="shared" ca="1" si="645"/>
        <v>0</v>
      </c>
      <c r="PQ144" s="557">
        <f t="shared" ca="1" si="645"/>
        <v>0</v>
      </c>
      <c r="PR144" s="557">
        <f t="shared" ca="1" si="645"/>
        <v>0</v>
      </c>
      <c r="PS144" s="557">
        <f t="shared" ca="1" si="645"/>
        <v>0</v>
      </c>
      <c r="PT144" s="557">
        <f t="shared" ca="1" si="645"/>
        <v>0</v>
      </c>
      <c r="PU144" s="557">
        <f t="shared" ca="1" si="646"/>
        <v>0</v>
      </c>
      <c r="PV144" s="557">
        <f t="shared" ca="1" si="646"/>
        <v>0</v>
      </c>
      <c r="PW144" s="557">
        <f t="shared" ca="1" si="646"/>
        <v>0</v>
      </c>
      <c r="PX144" s="557">
        <f t="shared" ca="1" si="646"/>
        <v>0</v>
      </c>
      <c r="PY144" s="557">
        <f t="shared" ca="1" si="646"/>
        <v>0</v>
      </c>
      <c r="PZ144" s="557">
        <f t="shared" ca="1" si="646"/>
        <v>0</v>
      </c>
      <c r="QA144" s="557">
        <f t="shared" ca="1" si="646"/>
        <v>0</v>
      </c>
      <c r="QB144" s="557">
        <f t="shared" ca="1" si="646"/>
        <v>0</v>
      </c>
      <c r="QC144" s="557">
        <f t="shared" ca="1" si="646"/>
        <v>0</v>
      </c>
      <c r="QD144" s="557">
        <f t="shared" ca="1" si="646"/>
        <v>0</v>
      </c>
      <c r="QE144" s="557">
        <f t="shared" ca="1" si="647"/>
        <v>0</v>
      </c>
      <c r="QF144" s="557">
        <f t="shared" ca="1" si="647"/>
        <v>0</v>
      </c>
      <c r="QG144" s="557">
        <f t="shared" ca="1" si="647"/>
        <v>0</v>
      </c>
      <c r="QH144" s="557">
        <f t="shared" ca="1" si="647"/>
        <v>0</v>
      </c>
      <c r="QI144" s="557">
        <f t="shared" ca="1" si="647"/>
        <v>0</v>
      </c>
      <c r="QJ144" s="557">
        <f t="shared" ca="1" si="647"/>
        <v>0</v>
      </c>
      <c r="QK144" s="557">
        <f t="shared" ca="1" si="647"/>
        <v>0</v>
      </c>
      <c r="QL144" s="557">
        <f t="shared" ca="1" si="647"/>
        <v>0</v>
      </c>
      <c r="QM144" s="557">
        <f t="shared" ca="1" si="647"/>
        <v>0</v>
      </c>
      <c r="QN144" s="557">
        <f t="shared" ca="1" si="647"/>
        <v>0</v>
      </c>
      <c r="QO144" s="557">
        <f t="shared" ca="1" si="648"/>
        <v>0</v>
      </c>
      <c r="QP144" s="557">
        <f t="shared" ca="1" si="648"/>
        <v>0</v>
      </c>
      <c r="QQ144" s="557">
        <f t="shared" ca="1" si="648"/>
        <v>0</v>
      </c>
      <c r="QR144" s="557">
        <f t="shared" ca="1" si="648"/>
        <v>0</v>
      </c>
      <c r="QS144" s="557">
        <f t="shared" ca="1" si="648"/>
        <v>0</v>
      </c>
      <c r="QT144" s="557">
        <f t="shared" ca="1" si="648"/>
        <v>0</v>
      </c>
      <c r="QU144" s="557">
        <f t="shared" ca="1" si="648"/>
        <v>0</v>
      </c>
      <c r="QV144" s="557">
        <f t="shared" ca="1" si="648"/>
        <v>0</v>
      </c>
      <c r="QW144" s="557">
        <f t="shared" ca="1" si="648"/>
        <v>0</v>
      </c>
      <c r="QX144" s="557">
        <f t="shared" ca="1" si="648"/>
        <v>0</v>
      </c>
      <c r="QY144" s="557">
        <f t="shared" ca="1" si="649"/>
        <v>0</v>
      </c>
      <c r="QZ144" s="557">
        <f t="shared" ca="1" si="649"/>
        <v>0</v>
      </c>
      <c r="RA144" s="557">
        <f t="shared" ca="1" si="649"/>
        <v>0</v>
      </c>
      <c r="RB144" s="557">
        <f t="shared" ca="1" si="649"/>
        <v>0</v>
      </c>
      <c r="RC144" s="557">
        <f t="shared" ca="1" si="649"/>
        <v>0</v>
      </c>
      <c r="RD144" s="557">
        <f t="shared" ca="1" si="649"/>
        <v>0</v>
      </c>
      <c r="RE144" s="557">
        <f t="shared" ca="1" si="649"/>
        <v>0</v>
      </c>
      <c r="RF144" s="557">
        <f t="shared" ca="1" si="649"/>
        <v>0</v>
      </c>
      <c r="RG144" s="557">
        <f t="shared" ca="1" si="649"/>
        <v>0</v>
      </c>
      <c r="RH144" s="557">
        <f t="shared" ca="1" si="649"/>
        <v>0</v>
      </c>
      <c r="RI144" s="557">
        <f t="shared" ca="1" si="650"/>
        <v>0</v>
      </c>
      <c r="RJ144" s="557">
        <f t="shared" ca="1" si="650"/>
        <v>0</v>
      </c>
      <c r="RK144" s="557">
        <f t="shared" ca="1" si="650"/>
        <v>0</v>
      </c>
      <c r="RL144" s="557">
        <f t="shared" ca="1" si="650"/>
        <v>0</v>
      </c>
      <c r="RM144" s="557">
        <f t="shared" ca="1" si="650"/>
        <v>0</v>
      </c>
      <c r="RN144" s="557">
        <f t="shared" ca="1" si="650"/>
        <v>0</v>
      </c>
      <c r="RO144" s="557">
        <f t="shared" ca="1" si="650"/>
        <v>0</v>
      </c>
      <c r="RP144" s="557">
        <f t="shared" ca="1" si="650"/>
        <v>0</v>
      </c>
      <c r="RQ144" s="557">
        <f t="shared" ca="1" si="650"/>
        <v>0</v>
      </c>
      <c r="RR144" s="557">
        <f t="shared" ca="1" si="650"/>
        <v>0</v>
      </c>
      <c r="RS144" s="557">
        <f t="shared" ca="1" si="651"/>
        <v>0</v>
      </c>
      <c r="RT144" s="557">
        <f t="shared" ca="1" si="651"/>
        <v>0</v>
      </c>
      <c r="RU144" s="557">
        <f t="shared" ca="1" si="651"/>
        <v>0</v>
      </c>
      <c r="RV144" s="557">
        <f t="shared" ca="1" si="651"/>
        <v>0</v>
      </c>
      <c r="RW144" s="557">
        <f t="shared" ca="1" si="651"/>
        <v>0</v>
      </c>
      <c r="RX144" s="557">
        <f t="shared" ca="1" si="651"/>
        <v>0</v>
      </c>
      <c r="RY144" s="557">
        <f t="shared" ca="1" si="651"/>
        <v>0</v>
      </c>
      <c r="RZ144" s="557">
        <f t="shared" ca="1" si="651"/>
        <v>0</v>
      </c>
      <c r="SA144" s="557">
        <f t="shared" ca="1" si="651"/>
        <v>0</v>
      </c>
      <c r="SB144" s="557">
        <f t="shared" ca="1" si="651"/>
        <v>0</v>
      </c>
      <c r="SC144" s="557">
        <f t="shared" ca="1" si="652"/>
        <v>0</v>
      </c>
      <c r="SD144" s="557">
        <f t="shared" ca="1" si="652"/>
        <v>0</v>
      </c>
      <c r="SE144" s="557">
        <f t="shared" ca="1" si="652"/>
        <v>0</v>
      </c>
      <c r="SF144" s="557">
        <f t="shared" ca="1" si="652"/>
        <v>0</v>
      </c>
      <c r="SG144" s="557">
        <f t="shared" ca="1" si="652"/>
        <v>0</v>
      </c>
      <c r="SH144" s="557">
        <f t="shared" ca="1" si="652"/>
        <v>0</v>
      </c>
      <c r="SI144" s="557">
        <f t="shared" ca="1" si="652"/>
        <v>0</v>
      </c>
      <c r="SJ144" s="557">
        <f t="shared" ca="1" si="652"/>
        <v>0</v>
      </c>
      <c r="SK144" s="557">
        <f t="shared" ca="1" si="652"/>
        <v>0</v>
      </c>
      <c r="SL144" s="557">
        <f t="shared" ca="1" si="652"/>
        <v>0</v>
      </c>
      <c r="SM144" s="557">
        <f t="shared" ca="1" si="653"/>
        <v>0</v>
      </c>
      <c r="SN144" s="557">
        <f t="shared" ca="1" si="653"/>
        <v>0</v>
      </c>
      <c r="SO144" s="557">
        <f t="shared" ca="1" si="653"/>
        <v>0</v>
      </c>
      <c r="SP144" s="557">
        <f t="shared" ca="1" si="653"/>
        <v>0</v>
      </c>
      <c r="SQ144" s="557">
        <f t="shared" ca="1" si="653"/>
        <v>0</v>
      </c>
      <c r="SR144" s="557">
        <f t="shared" ca="1" si="653"/>
        <v>0</v>
      </c>
      <c r="SS144" s="557">
        <f t="shared" ca="1" si="653"/>
        <v>0</v>
      </c>
      <c r="ST144" s="557">
        <f t="shared" ca="1" si="653"/>
        <v>0</v>
      </c>
      <c r="SU144" s="557">
        <f t="shared" ca="1" si="653"/>
        <v>0</v>
      </c>
      <c r="SV144" s="557">
        <f t="shared" ca="1" si="653"/>
        <v>0</v>
      </c>
      <c r="SW144" s="557">
        <f t="shared" ca="1" si="654"/>
        <v>0</v>
      </c>
      <c r="SX144" s="557">
        <f t="shared" ca="1" si="654"/>
        <v>0</v>
      </c>
      <c r="SY144" s="557">
        <f t="shared" ca="1" si="654"/>
        <v>0</v>
      </c>
      <c r="SZ144" s="557">
        <f t="shared" ca="1" si="654"/>
        <v>0</v>
      </c>
      <c r="TA144" s="557">
        <f t="shared" ca="1" si="654"/>
        <v>0</v>
      </c>
      <c r="TB144" s="557">
        <f t="shared" ca="1" si="654"/>
        <v>0</v>
      </c>
      <c r="TC144" s="557">
        <f t="shared" ca="1" si="654"/>
        <v>0</v>
      </c>
      <c r="TD144" s="557">
        <f t="shared" ca="1" si="654"/>
        <v>0</v>
      </c>
      <c r="TE144" s="557">
        <f t="shared" ca="1" si="654"/>
        <v>0</v>
      </c>
      <c r="TF144" s="557">
        <f t="shared" ca="1" si="654"/>
        <v>0</v>
      </c>
      <c r="TG144" s="557">
        <f t="shared" ca="1" si="655"/>
        <v>0</v>
      </c>
      <c r="TH144" s="557">
        <f t="shared" ca="1" si="655"/>
        <v>0</v>
      </c>
      <c r="TI144" s="557">
        <f t="shared" ca="1" si="655"/>
        <v>0</v>
      </c>
      <c r="TJ144" s="557">
        <f t="shared" ca="1" si="655"/>
        <v>0</v>
      </c>
      <c r="TK144" s="557">
        <f t="shared" ca="1" si="655"/>
        <v>0</v>
      </c>
      <c r="TL144" s="557">
        <f t="shared" ca="1" si="655"/>
        <v>0</v>
      </c>
      <c r="TM144" s="557">
        <f t="shared" ca="1" si="655"/>
        <v>0</v>
      </c>
      <c r="TN144" s="557">
        <f t="shared" ca="1" si="655"/>
        <v>0</v>
      </c>
      <c r="TO144" s="557">
        <f t="shared" ca="1" si="655"/>
        <v>0</v>
      </c>
      <c r="TP144" s="557">
        <f t="shared" ca="1" si="655"/>
        <v>0</v>
      </c>
      <c r="TQ144" s="557">
        <f t="shared" ca="1" si="656"/>
        <v>0</v>
      </c>
      <c r="TR144" s="557">
        <f t="shared" ca="1" si="656"/>
        <v>0</v>
      </c>
      <c r="TS144" s="557">
        <f t="shared" ca="1" si="656"/>
        <v>0</v>
      </c>
      <c r="TT144" s="557">
        <f t="shared" ca="1" si="656"/>
        <v>0</v>
      </c>
      <c r="TU144" s="557">
        <f t="shared" ca="1" si="656"/>
        <v>0</v>
      </c>
      <c r="TV144" s="557">
        <f t="shared" ca="1" si="656"/>
        <v>0</v>
      </c>
      <c r="TW144" s="557">
        <f t="shared" ca="1" si="656"/>
        <v>0</v>
      </c>
      <c r="TX144" s="557">
        <f t="shared" ca="1" si="656"/>
        <v>0</v>
      </c>
      <c r="TY144" s="557">
        <f t="shared" ca="1" si="656"/>
        <v>0</v>
      </c>
      <c r="TZ144" s="557">
        <f t="shared" ca="1" si="656"/>
        <v>0</v>
      </c>
      <c r="UA144" s="557">
        <f t="shared" ca="1" si="657"/>
        <v>0</v>
      </c>
      <c r="UB144" s="557">
        <f t="shared" ca="1" si="657"/>
        <v>0</v>
      </c>
      <c r="UC144" s="557">
        <f t="shared" ca="1" si="657"/>
        <v>0</v>
      </c>
      <c r="UD144" s="557">
        <f t="shared" ca="1" si="657"/>
        <v>0</v>
      </c>
      <c r="UE144" s="557">
        <f t="shared" ca="1" si="657"/>
        <v>0</v>
      </c>
      <c r="UF144" s="557">
        <f t="shared" ca="1" si="657"/>
        <v>0</v>
      </c>
      <c r="UG144" s="557">
        <f t="shared" ca="1" si="657"/>
        <v>0</v>
      </c>
      <c r="UH144" s="557">
        <f t="shared" ca="1" si="657"/>
        <v>0</v>
      </c>
      <c r="UI144" s="557">
        <f t="shared" ca="1" si="657"/>
        <v>0</v>
      </c>
      <c r="UJ144" s="557">
        <f t="shared" ca="1" si="657"/>
        <v>0</v>
      </c>
      <c r="UK144" s="557">
        <f t="shared" ca="1" si="658"/>
        <v>0</v>
      </c>
      <c r="UL144" s="557">
        <f t="shared" ca="1" si="658"/>
        <v>0</v>
      </c>
      <c r="UM144" s="557">
        <f t="shared" ca="1" si="658"/>
        <v>0</v>
      </c>
      <c r="UN144" s="557">
        <f t="shared" ca="1" si="658"/>
        <v>0</v>
      </c>
      <c r="UO144" s="557">
        <f t="shared" ca="1" si="658"/>
        <v>0</v>
      </c>
      <c r="UP144" s="557">
        <f t="shared" ca="1" si="658"/>
        <v>0</v>
      </c>
      <c r="UQ144" s="557">
        <f t="shared" ca="1" si="658"/>
        <v>0</v>
      </c>
      <c r="UR144" s="557">
        <f t="shared" ca="1" si="658"/>
        <v>0</v>
      </c>
      <c r="US144" s="557">
        <f t="shared" ca="1" si="658"/>
        <v>0</v>
      </c>
      <c r="UT144" s="557">
        <f t="shared" ca="1" si="658"/>
        <v>0</v>
      </c>
      <c r="UU144" s="557">
        <f t="shared" ca="1" si="659"/>
        <v>0</v>
      </c>
      <c r="UV144" s="557">
        <f t="shared" ca="1" si="659"/>
        <v>0</v>
      </c>
      <c r="UW144" s="557">
        <f t="shared" ca="1" si="659"/>
        <v>0</v>
      </c>
      <c r="UX144" s="557">
        <f t="shared" ca="1" si="659"/>
        <v>0</v>
      </c>
      <c r="UY144" s="557">
        <f t="shared" ca="1" si="659"/>
        <v>0</v>
      </c>
      <c r="UZ144" s="557">
        <f t="shared" ca="1" si="659"/>
        <v>0</v>
      </c>
      <c r="VA144" s="557">
        <f t="shared" ca="1" si="659"/>
        <v>0</v>
      </c>
      <c r="VB144" s="557">
        <f t="shared" ca="1" si="659"/>
        <v>0</v>
      </c>
      <c r="VC144" s="557">
        <f t="shared" ca="1" si="659"/>
        <v>0</v>
      </c>
      <c r="VD144" s="557">
        <f t="shared" ca="1" si="659"/>
        <v>0</v>
      </c>
      <c r="VE144" s="557">
        <f t="shared" ca="1" si="660"/>
        <v>0</v>
      </c>
      <c r="VF144" s="557">
        <f t="shared" ca="1" si="660"/>
        <v>0</v>
      </c>
      <c r="VG144" s="557">
        <f t="shared" ca="1" si="660"/>
        <v>0</v>
      </c>
      <c r="VH144" s="557">
        <f t="shared" ca="1" si="660"/>
        <v>0</v>
      </c>
      <c r="VI144" s="557">
        <f t="shared" ca="1" si="660"/>
        <v>0</v>
      </c>
      <c r="VJ144" s="557">
        <f t="shared" ca="1" si="660"/>
        <v>0</v>
      </c>
      <c r="VK144" s="557">
        <f t="shared" ca="1" si="660"/>
        <v>0</v>
      </c>
      <c r="VL144" s="557">
        <f t="shared" ca="1" si="660"/>
        <v>0</v>
      </c>
      <c r="VM144" s="557">
        <f t="shared" ca="1" si="660"/>
        <v>0</v>
      </c>
      <c r="VN144" s="557">
        <f t="shared" ca="1" si="660"/>
        <v>0</v>
      </c>
      <c r="VO144" s="557">
        <f t="shared" ca="1" si="660"/>
        <v>0</v>
      </c>
      <c r="VP144" s="189">
        <f t="shared" ca="1" si="661"/>
        <v>0</v>
      </c>
      <c r="VQ144" s="189">
        <f t="shared" ca="1" si="661"/>
        <v>0</v>
      </c>
      <c r="VR144" s="189">
        <f t="shared" ca="1" si="661"/>
        <v>0</v>
      </c>
      <c r="VS144" s="189">
        <f t="shared" ca="1" si="661"/>
        <v>0</v>
      </c>
      <c r="VT144" s="189">
        <f t="shared" ca="1" si="661"/>
        <v>0</v>
      </c>
      <c r="VU144" s="230">
        <f t="shared" ca="1" si="570"/>
        <v>0</v>
      </c>
      <c r="VV144" s="189">
        <f t="shared" ca="1" si="662"/>
        <v>0</v>
      </c>
      <c r="VW144" s="189">
        <f t="shared" ca="1" si="662"/>
        <v>0</v>
      </c>
      <c r="VX144" s="189">
        <f t="shared" ca="1" si="662"/>
        <v>0</v>
      </c>
      <c r="VY144" s="189">
        <f t="shared" ca="1" si="662"/>
        <v>0</v>
      </c>
      <c r="VZ144" s="189">
        <f t="shared" ca="1" si="662"/>
        <v>0</v>
      </c>
      <c r="WA144" s="230">
        <f t="shared" ca="1" si="572"/>
        <v>0</v>
      </c>
      <c r="WB144" s="231">
        <f t="shared" ca="1" si="573"/>
        <v>0</v>
      </c>
      <c r="WC144" s="231">
        <f t="shared" ca="1" si="573"/>
        <v>0</v>
      </c>
      <c r="WD144" s="231">
        <f t="shared" ca="1" si="573"/>
        <v>0</v>
      </c>
      <c r="WE144" s="231">
        <f t="shared" ca="1" si="573"/>
        <v>0</v>
      </c>
      <c r="WF144" s="544">
        <f t="shared" ca="1" si="574"/>
        <v>0</v>
      </c>
      <c r="WG144" s="231">
        <f t="shared" ca="1" si="575"/>
        <v>0</v>
      </c>
      <c r="WH144" s="231">
        <f t="shared" ca="1" si="575"/>
        <v>0</v>
      </c>
      <c r="WI144" s="231">
        <f t="shared" ca="1" si="575"/>
        <v>0</v>
      </c>
      <c r="WJ144" s="231">
        <f t="shared" ca="1" si="575"/>
        <v>0</v>
      </c>
      <c r="WK144" s="544">
        <f t="shared" ca="1" si="663"/>
        <v>0</v>
      </c>
      <c r="WL144" s="544">
        <f t="shared" ca="1" si="663"/>
        <v>0</v>
      </c>
      <c r="WM144" s="544">
        <f t="shared" ca="1" si="663"/>
        <v>0</v>
      </c>
      <c r="WN144" s="544">
        <f t="shared" ca="1" si="663"/>
        <v>0</v>
      </c>
      <c r="WO144" s="544">
        <f t="shared" ca="1" si="663"/>
        <v>0</v>
      </c>
      <c r="WP144" s="544">
        <f t="shared" ca="1" si="663"/>
        <v>0</v>
      </c>
      <c r="WQ144" s="544">
        <f t="shared" ca="1" si="663"/>
        <v>0</v>
      </c>
      <c r="WR144" s="535" cm="1">
        <f t="array" aca="1" ref="WR144" ca="1">INDEX(WR$13:WR143,$B144+1,1)</f>
        <v>0</v>
      </c>
      <c r="WS144" s="411">
        <f t="shared" ca="1" si="577"/>
        <v>67</v>
      </c>
      <c r="WT144" s="18"/>
      <c r="WU144" s="535" cm="1">
        <f t="array" aca="1" ref="WU144" ca="1">INDEX(WU$13:WU143,$B144+1,1)</f>
        <v>0</v>
      </c>
      <c r="WV144" s="411">
        <f t="shared" si="578"/>
        <v>0</v>
      </c>
      <c r="WW144" s="535" cm="1">
        <f t="array" aca="1" ref="WW144" ca="1">INDEX(WW$13:WW143,$B144+1,1)</f>
        <v>0</v>
      </c>
      <c r="WX144" s="535" t="str" cm="1">
        <f t="array" aca="1" ref="WX144" ca="1">INDEX(WX$13:WX143,$B144+1,1)</f>
        <v>-</v>
      </c>
      <c r="WY144" s="535" t="str" cm="1">
        <f t="array" aca="1" ref="WY144" ca="1">INDEX(WY$13:WY143,$B144+1,1)</f>
        <v>-</v>
      </c>
      <c r="WZ144" s="535" t="str" cm="1">
        <f t="array" aca="1" ref="WZ144" ca="1">INDEX(WZ$13:WZ143,$B144+1,1)</f>
        <v>-</v>
      </c>
      <c r="XA144" s="535" t="str" cm="1">
        <f t="array" aca="1" ref="XA144" ca="1">INDEX(XA$13:XA143,$B144+1,1)</f>
        <v>-</v>
      </c>
      <c r="XB144" s="535" t="str" cm="1">
        <f t="array" aca="1" ref="XB144" ca="1">INDEX(XB$13:XB143,$B144+1,1)</f>
        <v>-</v>
      </c>
      <c r="XC144" s="535" t="str" cm="1">
        <f t="array" aca="1" ref="XC144" ca="1">INDEX(XC$13:XC143,$B144+1,1)</f>
        <v>-</v>
      </c>
      <c r="XD144" s="535" t="str" cm="1">
        <f t="array" aca="1" ref="XD144" ca="1">INDEX(XD$13:XD143,$B144+1,1)</f>
        <v>-</v>
      </c>
      <c r="XE144" s="535" t="str" cm="1">
        <f t="array" aca="1" ref="XE144" ca="1">INDEX(XE$13:XE143,$B144+1,1)</f>
        <v>-</v>
      </c>
      <c r="XF144" s="535" t="str" cm="1">
        <f t="array" aca="1" ref="XF144" ca="1">INDEX(XF$13:XF143,$B144+1,1)</f>
        <v>-</v>
      </c>
      <c r="XG144" s="535" t="str" cm="1">
        <f t="array" aca="1" ref="XG144" ca="1">INDEX(XG$13:XG143,$B144+1,1)</f>
        <v>-</v>
      </c>
      <c r="XH144" s="535" t="str" cm="1">
        <f t="array" aca="1" ref="XH144" ca="1">INDEX(XH$13:XH143,$B144+1,1)</f>
        <v>-</v>
      </c>
      <c r="XI144" s="535" t="str" cm="1">
        <f t="array" aca="1" ref="XI144" ca="1">INDEX(XI$13:XI143,$B144+1,1)</f>
        <v>-</v>
      </c>
      <c r="XJ144" s="535" t="str" cm="1">
        <f t="array" aca="1" ref="XJ144" ca="1">INDEX(XJ$13:XJ143,$B144+1,1)</f>
        <v>-</v>
      </c>
      <c r="XK144" s="535" t="str" cm="1">
        <f t="array" aca="1" ref="XK144" ca="1">INDEX(XK$13:XK143,$B144+1,1)</f>
        <v>-</v>
      </c>
      <c r="XL144" s="535" t="str" cm="1">
        <f t="array" aca="1" ref="XL144" ca="1">INDEX(XL$13:XL143,$B144+1,1)</f>
        <v>-</v>
      </c>
      <c r="XM144" s="535" t="str" cm="1">
        <f t="array" aca="1" ref="XM144" ca="1">INDEX(XM$13:XM143,$B144+1,1)</f>
        <v>-</v>
      </c>
      <c r="XN144" s="18"/>
      <c r="XO144" s="411" t="b">
        <f t="shared" ca="1" si="579"/>
        <v>0</v>
      </c>
      <c r="XP144" s="535" t="str" cm="1">
        <f t="array" aca="1" ref="XP144" ca="1">INDEX(XP$13:XP143,$B144+1,1)</f>
        <v>-</v>
      </c>
      <c r="XQ144" s="535" t="str" cm="1">
        <f t="array" aca="1" ref="XQ144" ca="1">INDEX(XQ$13:XQ143,$B144+1,1)</f>
        <v>-</v>
      </c>
      <c r="XR144" s="535" t="str" cm="1">
        <f t="array" aca="1" ref="XR144" ca="1">INDEX(XR$13:XR143,$B144+1,1)</f>
        <v>-</v>
      </c>
      <c r="XS144" s="535" t="str" cm="1">
        <f t="array" aca="1" ref="XS144" ca="1">INDEX(XS$13:XS143,$B144+1,1)</f>
        <v>-</v>
      </c>
      <c r="XT144" s="535" t="str" cm="1">
        <f t="array" aca="1" ref="XT144" ca="1">INDEX(XT$13:XT143,$B144+1,1)</f>
        <v>-</v>
      </c>
      <c r="XU144" s="535" t="str" cm="1">
        <f t="array" aca="1" ref="XU144" ca="1">INDEX(XU$13:XU143,$B144+1,1)</f>
        <v>-</v>
      </c>
      <c r="XV144" s="411" t="str">
        <f t="shared" ca="1" si="580"/>
        <v>-</v>
      </c>
      <c r="XW144" s="535" t="str" cm="1">
        <f t="array" aca="1" ref="XW144" ca="1">INDEX(XW$13:XW143,$B144+1,1)</f>
        <v>-</v>
      </c>
      <c r="XX144" s="535" t="str" cm="1">
        <f t="array" aca="1" ref="XX144" ca="1">INDEX(XX$13:XX143,$B144+1,1)</f>
        <v>-</v>
      </c>
      <c r="XY144" s="535" t="str" cm="1">
        <f t="array" aca="1" ref="XY144" ca="1">INDEX(XY$13:XY143,$B144+1,1)</f>
        <v>-</v>
      </c>
      <c r="XZ144" s="535" t="str" cm="1">
        <f t="array" aca="1" ref="XZ144" ca="1">INDEX(XZ$13:XZ143,$B144+1,1)</f>
        <v>-</v>
      </c>
      <c r="YA144" s="535" t="str" cm="1">
        <f t="array" aca="1" ref="YA144" ca="1">INDEX(YA$13:YA143,$B144+1,1)</f>
        <v>-</v>
      </c>
      <c r="YB144" s="545" cm="1">
        <f t="array" aca="1" ref="YB144" ca="1">INDEX(i.AgeJ,$AD144,1)</f>
        <v>0</v>
      </c>
      <c r="YC144" s="535" t="str" cm="1">
        <f t="array" aca="1" ref="YC144" ca="1">INDEX(YC$13:YC143,$B144+1,1)</f>
        <v>-</v>
      </c>
      <c r="YD144" s="411" t="str">
        <f t="shared" si="581"/>
        <v>-</v>
      </c>
      <c r="YE144" s="411" t="str">
        <f t="shared" si="581"/>
        <v>-</v>
      </c>
      <c r="YF144" s="535" t="str" cm="1">
        <f t="array" aca="1" ref="YF144" ca="1">INDEX(YF$13:YF143,$B144+1,1)</f>
        <v>-</v>
      </c>
      <c r="YG144" s="535" t="str" cm="1">
        <f t="array" aca="1" ref="YG144" ca="1">INDEX(YG$13:YG143,$B144+1,1)</f>
        <v>-</v>
      </c>
      <c r="YH144" s="535" t="str" cm="1">
        <f t="array" aca="1" ref="YH144" ca="1">INDEX(YH$13:YH143,$B144+1,1)</f>
        <v>-</v>
      </c>
      <c r="YI144" s="535" t="str" cm="1">
        <f t="array" aca="1" ref="YI144" ca="1">INDEX(YI$13:YI143,$B144+1,1)</f>
        <v>-</v>
      </c>
      <c r="YJ144" s="535" t="str" cm="1">
        <f t="array" aca="1" ref="YJ144" ca="1">INDEX(YJ$13:YJ143,$B144+1,1)</f>
        <v>-</v>
      </c>
      <c r="YK144" s="535" t="b" cm="1">
        <f t="array" aca="1" ref="YK144" ca="1">INDEX(YK$13:YK143,$B144+1,1)</f>
        <v>1</v>
      </c>
      <c r="YL144" s="535" t="str" cm="1">
        <f t="array" aca="1" ref="YL144" ca="1">INDEX(YL$13:YL143,$B144+1,1)</f>
        <v>-</v>
      </c>
      <c r="YM144" s="535" cm="1">
        <f t="array" aca="1" ref="YM144" ca="1">INDEX(YM$13:YM143,$B144+1,1)</f>
        <v>0</v>
      </c>
      <c r="YN144" s="535" cm="1">
        <f t="array" aca="1" ref="YN144" ca="1">INDEX(YN$13:YN143,$B144+1,1)</f>
        <v>0</v>
      </c>
      <c r="YO144" s="535" cm="1">
        <f t="array" aca="1" ref="YO144" ca="1">INDEX(YO$13:YO143,$B144+1,1)</f>
        <v>0</v>
      </c>
      <c r="YP144" s="18"/>
      <c r="YQ144" s="411">
        <f t="shared" si="582"/>
        <v>50</v>
      </c>
      <c r="YR144" s="411">
        <f t="shared" si="582"/>
        <v>50</v>
      </c>
      <c r="YS144" s="411">
        <f t="shared" si="582"/>
        <v>50</v>
      </c>
      <c r="YT144" s="411">
        <f t="shared" si="582"/>
        <v>50</v>
      </c>
      <c r="YU144" s="535" cm="1">
        <f t="array" aca="1" ref="YU144" ca="1">INDEX(YU$13:YU143,$B144+1,1)</f>
        <v>1</v>
      </c>
      <c r="YV144" s="535" cm="1">
        <f t="array" aca="1" ref="YV144" ca="1">INDEX(YV$13:YV143,$B144+1,1)</f>
        <v>1</v>
      </c>
      <c r="YW144" s="535" cm="1">
        <f t="array" aca="1" ref="YW144" ca="1">INDEX(YW$13:YW143,$B144+1,1)</f>
        <v>1</v>
      </c>
      <c r="YX144" s="535" cm="1">
        <f t="array" aca="1" ref="YX144" ca="1">INDEX(YX$13:YX143,$B144+1,1)</f>
        <v>1</v>
      </c>
      <c r="YY144" s="535" t="str" cm="1">
        <f t="array" aca="1" ref="YY144" ca="1">INDEX(YY$13:YY143,$B144+1,1)</f>
        <v>-</v>
      </c>
      <c r="YZ144" s="535" t="str" cm="1">
        <f t="array" aca="1" ref="YZ144" ca="1">INDEX(YZ$13:YZ143,$B144+1,1)</f>
        <v>-</v>
      </c>
      <c r="ZA144" s="535" t="str" cm="1">
        <f t="array" aca="1" ref="ZA144" ca="1">INDEX(ZA$13:ZA143,$B144+1,1)</f>
        <v>-</v>
      </c>
      <c r="ZB144" s="535" t="str" cm="1">
        <f t="array" aca="1" ref="ZB144" ca="1">INDEX(ZB$13:ZB143,$B144+1,1)</f>
        <v>-</v>
      </c>
      <c r="ZC144" s="535" t="str" cm="1">
        <f t="array" aca="1" ref="ZC144" ca="1">INDEX(ZC$13:ZC143,$B144+1,1)</f>
        <v>-</v>
      </c>
      <c r="ZD144" s="18"/>
      <c r="ZE144" s="411">
        <f t="shared" ca="1" si="583"/>
        <v>1</v>
      </c>
      <c r="ZF144" s="18"/>
      <c r="ZG144" s="669" t="str">
        <f t="shared" ca="1" si="584"/>
        <v>-</v>
      </c>
      <c r="ZH144" s="535" t="b" cm="1">
        <f t="array" aca="1" ref="ZH144" ca="1">INDEX(ZH$13:ZH143,$B144+1,1)</f>
        <v>1</v>
      </c>
      <c r="ZI144" s="22" t="b">
        <v>1</v>
      </c>
      <c r="ZJ144" s="411" t="b">
        <f t="shared" ca="1" si="615"/>
        <v>1</v>
      </c>
      <c r="ZK144" s="535" t="b" cm="1">
        <f t="array" aca="1" ref="ZK144" ca="1">INDEX(ZK$13:ZK143,$B144+1,1)</f>
        <v>0</v>
      </c>
      <c r="ZL144" s="535" cm="1">
        <f t="array" aca="1" ref="ZL144" ca="1">INDEX(ZL$13:ZL143,$B144+1,1)</f>
        <v>0</v>
      </c>
      <c r="ZM144" s="547" cm="1">
        <f t="array" aca="1" ref="ZM144" ca="1">IF(ZH144&lt;&gt;TRUE,"-",VALUE(IFERROR(VALUE($K144),0) &amp; _xlfn.SWITCH($CD144,"-",4,$CD144) &amp; $L144 &amp; $T144 &amp; "00" &amp; $N144 &amp; $AK144 &amp; $R144 &amp; _xlfn.SWITCH($AM144,3,1,$AM144) &amp; _xlfn.SWITCH($M144,4,0,$M144) &amp; $AD144 &amp; IF(MOD($H144-2,ZM$6)&gt;=ZM$7,"",TEXT(INT(MOD($H144-2,ZM$6)/2)+1,"00"))))</f>
        <v>142200321206</v>
      </c>
      <c r="ZN144" s="662" cm="1">
        <f t="array" aca="1" ref="ZN144" ca="1">IF(ZI144&lt;&gt;TRUE,"-",VALUE(IFERROR(VALUE($K144),0) &amp; _xlfn.SWITCH($CD144,"-",4,$CD144) &amp; $L144 &amp; $T144 &amp; "00" &amp; $N144 &amp; $AK144 &amp; $R144 &amp; _xlfn.SWITCH($AM144,3,1,$AM144) &amp; _xlfn.SWITCH($M144,4,0,$M144) &amp; $AD144 &amp; IF(MOD($H144-1,ZN$6)&gt;=ZN$7,"",TEXT(INT(MOD($H144-1,ZN$6)/2)+1,"00"))))</f>
        <v>142200321206</v>
      </c>
      <c r="ZO144" s="543">
        <f t="shared" ca="1" si="585"/>
        <v>652</v>
      </c>
      <c r="ZP144" s="543">
        <f t="shared" ca="1" si="585"/>
        <v>686</v>
      </c>
      <c r="ZQ144" s="543">
        <f t="shared" ca="1" si="585"/>
        <v>721</v>
      </c>
      <c r="ZR144" s="459">
        <f t="shared" ca="1" si="586"/>
        <v>469</v>
      </c>
      <c r="ZS144" s="459">
        <f t="shared" ca="1" si="586"/>
        <v>504</v>
      </c>
      <c r="ZT144" s="459">
        <f t="shared" ca="1" si="586"/>
        <v>539</v>
      </c>
      <c r="ZU144" s="459">
        <f t="shared" ca="1" si="587"/>
        <v>385</v>
      </c>
      <c r="ZV144" s="459">
        <f t="shared" ca="1" si="587"/>
        <v>420</v>
      </c>
      <c r="ZW144" s="459">
        <f t="shared" ca="1" si="587"/>
        <v>455</v>
      </c>
      <c r="ZX144" s="535" t="str" cm="1">
        <f t="array" aca="1" ref="ZX144" ca="1">INDEX(ZX$13:ZX143,$B144+1,1)</f>
        <v>-</v>
      </c>
      <c r="ZY144" s="535" t="str" cm="1">
        <f t="array" aca="1" ref="ZY144" ca="1">INDEX(ZY$13:ZY143,$B144+1,1)</f>
        <v>-</v>
      </c>
      <c r="ZZ144" s="535" t="str" cm="1">
        <f t="array" aca="1" ref="ZZ144" ca="1">INDEX(ZZ$13:ZZ143,$B144+1,1)</f>
        <v>-</v>
      </c>
      <c r="AAA144" s="535" t="str" cm="1">
        <f t="array" aca="1" ref="AAA144" ca="1">INDEX(AAA$13:AAA143,$B144+1,1)</f>
        <v>-</v>
      </c>
      <c r="AAB144" s="535" t="str" cm="1">
        <f t="array" aca="1" ref="AAB144" ca="1">INDEX(AAB$13:AAB143,$B144+1,1)</f>
        <v>-</v>
      </c>
      <c r="AAC144" s="535" t="str" cm="1">
        <f t="array" aca="1" ref="AAC144" ca="1">INDEX(AAC$13:AAC143,$B144+1,1)</f>
        <v>-</v>
      </c>
      <c r="AAD144" s="535" t="str" cm="1">
        <f t="array" aca="1" ref="AAD144" ca="1">INDEX(AAD$13:AAD143,$B144+1,1)</f>
        <v>-</v>
      </c>
      <c r="AAE144" s="535" t="str" cm="1">
        <f t="array" aca="1" ref="AAE144" ca="1">INDEX(AAE$13:AAE143,$B144+1,1)</f>
        <v>-</v>
      </c>
      <c r="AAF144" s="535" t="str" cm="1">
        <f t="array" aca="1" ref="AAF144" ca="1">INDEX(AAF$13:AAF143,$B144+1,1)</f>
        <v>-</v>
      </c>
      <c r="AAG144" s="535" t="str" cm="1">
        <f t="array" aca="1" ref="AAG144" ca="1">INDEX(AAG$13:AAG143,$B144+1,1)</f>
        <v>-</v>
      </c>
      <c r="AAH144" s="535" t="str" cm="1">
        <f t="array" aca="1" ref="AAH144" ca="1">INDEX(AAH$13:AAH143,$B144+1,1)</f>
        <v>-</v>
      </c>
      <c r="AAI144" s="535" t="str" cm="1">
        <f t="array" aca="1" ref="AAI144" ca="1">INDEX(AAI$13:AAI143,$B144+1,1)</f>
        <v>-</v>
      </c>
      <c r="AAJ144" s="22">
        <v>1</v>
      </c>
      <c r="AAK144" s="22">
        <v>1</v>
      </c>
      <c r="AAL144" s="535" cm="1">
        <f t="array" aca="1" ref="AAL144" ca="1">INDEX(AAL$13:AAL143,$B144+1,1)</f>
        <v>0</v>
      </c>
      <c r="AAM144" s="535" t="str" cm="1">
        <f t="array" aca="1" ref="AAM144" ca="1">INDEX(AAM$13:AAM143,$B144+1,1)</f>
        <v>-</v>
      </c>
      <c r="AAN144" s="535" t="str" cm="1">
        <f t="array" aca="1" ref="AAN144" ca="1">INDEX(AAN$13:AAN143,$B144+1,1)</f>
        <v>-</v>
      </c>
      <c r="AAO144" s="535" t="str" cm="1">
        <f t="array" aca="1" ref="AAO144" ca="1">INDEX(AAO$13:AAO143,$B144+1,1)</f>
        <v>-</v>
      </c>
      <c r="AAP144" s="535" t="str" cm="1">
        <f t="array" aca="1" ref="AAP144" ca="1">INDEX(AAP$13:AAP143,$B144+1,1)</f>
        <v>-</v>
      </c>
      <c r="AAQ144" s="535" t="str" cm="1">
        <f t="array" aca="1" ref="AAQ144" ca="1">INDEX(AAQ$13:AAQ143,$B144+1,1)</f>
        <v>-</v>
      </c>
      <c r="AAR144" s="535" cm="1">
        <f t="array" aca="1" ref="AAR144" ca="1">INDEX(AAR$13:AAR143,$B144+1,1)</f>
        <v>0</v>
      </c>
      <c r="AAS144" s="535" t="str" cm="1">
        <f t="array" aca="1" ref="AAS144" ca="1">INDEX(AAS$13:AAS143,$B144+1,1)</f>
        <v>-</v>
      </c>
      <c r="AAT144" s="535" t="str" cm="1">
        <f t="array" aca="1" ref="AAT144" ca="1">INDEX(AAT$13:AAT143,$B144+1,1)</f>
        <v>-</v>
      </c>
      <c r="AAU144" s="535" t="str" cm="1">
        <f t="array" aca="1" ref="AAU144" ca="1">INDEX(AAU$13:AAU143,$B144+1,1)</f>
        <v>-</v>
      </c>
      <c r="AAV144" s="535" cm="1">
        <f t="array" aca="1" ref="AAV144" ca="1">INDEX(AAV$13:AAV143,$B144+1,1)</f>
        <v>1</v>
      </c>
      <c r="AAW144" s="535" cm="1">
        <f t="array" aca="1" ref="AAW144" ca="1">INDEX(AAW$13:AAW143,$B144+1,1)</f>
        <v>1</v>
      </c>
      <c r="AAX144" s="666" t="str">
        <f ca="1">IF(OR($AAJ144=1,MOD($H144,21)&gt;AAX$6),"-",FALSE)</f>
        <v>-</v>
      </c>
      <c r="AAY144" s="666" t="str">
        <f ca="1">IF(OR($AAJ144=1,MOD($H144,21)&gt;AAY$6),"-",FALSE)</f>
        <v>-</v>
      </c>
      <c r="AAZ144" s="666" t="str">
        <f ca="1">IF(OR($AAJ144=1,MOD($H144,21)&gt;AAZ$6),"-",FALSE)</f>
        <v>-</v>
      </c>
      <c r="ABA144" s="666" t="str">
        <f ca="1">IF(OR($AAJ144=1,MOD($H144,21)&gt;ABA$6),"-",FALSE)</f>
        <v>-</v>
      </c>
      <c r="ABB144" s="667" t="str">
        <f t="shared" ca="1" si="588"/>
        <v>-</v>
      </c>
      <c r="ABC144" s="668" t="str">
        <f t="shared" ca="1" si="589"/>
        <v>-</v>
      </c>
      <c r="ABD144" s="669" t="str">
        <f t="shared" ca="1" si="590"/>
        <v>-</v>
      </c>
      <c r="ABE144" s="716" t="str">
        <f t="shared" ca="1" si="591"/>
        <v>-</v>
      </c>
      <c r="ABF144" s="191" t="b">
        <f t="shared" si="619"/>
        <v>0</v>
      </c>
      <c r="ABG144" s="715" t="str">
        <f t="shared" ca="1" si="592"/>
        <v>-</v>
      </c>
      <c r="ABH144" s="717" t="str">
        <f ca="1">IF(OR($AAJ144=1,MOD($H144,21)&gt;ABH$6),"-",0)</f>
        <v>-</v>
      </c>
      <c r="ABI144" s="717" t="str">
        <f ca="1">IF(OR($AAJ144=1,MOD($H144,21)&gt;ABI$6),"-",0)</f>
        <v>-</v>
      </c>
      <c r="ABJ144" s="670" t="str">
        <f t="shared" ca="1" si="593"/>
        <v>-</v>
      </c>
      <c r="ABK144" s="18"/>
      <c r="ABL144" s="545" t="str">
        <f t="shared" ca="1" si="664"/>
        <v>-</v>
      </c>
      <c r="ABM144" s="545" t="str">
        <f t="shared" ca="1" si="664"/>
        <v>-</v>
      </c>
      <c r="ABN144" s="545" t="str">
        <f t="shared" ca="1" si="664"/>
        <v>-</v>
      </c>
      <c r="ABO144" s="545" t="str">
        <f t="shared" ca="1" si="664"/>
        <v>-</v>
      </c>
      <c r="ABP144" s="545" t="str">
        <f t="shared" ca="1" si="664"/>
        <v>-</v>
      </c>
      <c r="ABQ144" s="545" t="str">
        <f t="shared" ca="1" si="664"/>
        <v>-</v>
      </c>
      <c r="ABR144" s="545" t="str">
        <f t="shared" ca="1" si="664"/>
        <v>-</v>
      </c>
      <c r="ABS144" s="545" t="str">
        <f t="shared" ca="1" si="664"/>
        <v>-</v>
      </c>
      <c r="ABT144" s="545" t="str">
        <f t="shared" ca="1" si="664"/>
        <v>-</v>
      </c>
      <c r="ABU144" s="545" t="str">
        <f t="shared" ca="1" si="664"/>
        <v>-</v>
      </c>
      <c r="ABV144" s="545" t="str">
        <f t="shared" ca="1" si="665"/>
        <v>-</v>
      </c>
      <c r="ABW144" s="545" t="str">
        <f t="shared" ca="1" si="665"/>
        <v>-</v>
      </c>
      <c r="ABX144" s="545" t="str">
        <f t="shared" ca="1" si="665"/>
        <v>-</v>
      </c>
      <c r="ABY144" s="545" t="str">
        <f t="shared" ca="1" si="665"/>
        <v>-</v>
      </c>
      <c r="ABZ144" s="545" t="str">
        <f t="shared" ca="1" si="665"/>
        <v>-</v>
      </c>
      <c r="ACA144" s="545" t="str">
        <f t="shared" ca="1" si="665"/>
        <v>-</v>
      </c>
      <c r="ACB144" s="545" t="str">
        <f t="shared" ca="1" si="665"/>
        <v>-</v>
      </c>
      <c r="ACC144" s="545" t="b">
        <f t="shared" ca="1" si="665"/>
        <v>1</v>
      </c>
      <c r="ACD144" s="545" t="str">
        <f t="shared" ca="1" si="665"/>
        <v>-</v>
      </c>
      <c r="ACE144" s="545" t="str">
        <f t="shared" ca="1" si="665"/>
        <v>-</v>
      </c>
      <c r="ACF144" s="545" t="str">
        <f t="shared" ca="1" si="666"/>
        <v>-</v>
      </c>
      <c r="ACG144" s="545" t="str">
        <f t="shared" ca="1" si="666"/>
        <v>-</v>
      </c>
      <c r="ACH144" s="545" t="str">
        <f t="shared" ca="1" si="666"/>
        <v>-</v>
      </c>
      <c r="ACI144" s="545" t="str">
        <f t="shared" ca="1" si="666"/>
        <v>-</v>
      </c>
      <c r="ACJ144" s="545" t="str">
        <f t="shared" ca="1" si="666"/>
        <v>-</v>
      </c>
      <c r="ACK144" s="545" t="str">
        <f t="shared" ca="1" si="666"/>
        <v>-</v>
      </c>
      <c r="ACL144" s="545" t="str">
        <f t="shared" ca="1" si="666"/>
        <v>-</v>
      </c>
      <c r="ACM144" s="545" t="str">
        <f t="shared" ca="1" si="666"/>
        <v>-</v>
      </c>
      <c r="ACN144" s="545" t="str">
        <f t="shared" ca="1" si="666"/>
        <v>-</v>
      </c>
      <c r="ACO144" s="545" t="str">
        <f t="shared" ca="1" si="666"/>
        <v>-</v>
      </c>
      <c r="ACP144" s="545" t="str">
        <f t="shared" ca="1" si="667"/>
        <v>-</v>
      </c>
      <c r="ACQ144" s="545" t="str">
        <f t="shared" ca="1" si="667"/>
        <v>-</v>
      </c>
      <c r="ACR144" s="545" t="str">
        <f t="shared" ca="1" si="667"/>
        <v>-</v>
      </c>
      <c r="ACS144" s="545" t="str">
        <f t="shared" ca="1" si="667"/>
        <v>-</v>
      </c>
      <c r="ACT144" s="545" t="str">
        <f t="shared" ca="1" si="667"/>
        <v>-</v>
      </c>
      <c r="ACU144" s="545" t="b">
        <f t="shared" ca="1" si="667"/>
        <v>1</v>
      </c>
      <c r="ACV144" s="545" t="str">
        <f t="shared" ca="1" si="667"/>
        <v>-</v>
      </c>
      <c r="ACW144" s="545" t="str">
        <f t="shared" ca="1" si="667"/>
        <v>-</v>
      </c>
      <c r="ACX144" s="545" t="str">
        <f t="shared" ca="1" si="667"/>
        <v>-</v>
      </c>
      <c r="ACY144" s="545" t="str">
        <f t="shared" ca="1" si="667"/>
        <v>-</v>
      </c>
      <c r="ACZ144" s="545" t="str">
        <f t="shared" ca="1" si="668"/>
        <v>-</v>
      </c>
      <c r="ADA144" s="545" t="str">
        <f t="shared" ca="1" si="668"/>
        <v>-</v>
      </c>
      <c r="ADB144" s="545" t="str">
        <f t="shared" ca="1" si="668"/>
        <v>-</v>
      </c>
      <c r="ADC144" s="545" t="str">
        <f t="shared" ca="1" si="668"/>
        <v>-</v>
      </c>
      <c r="ADD144" s="545" t="str">
        <f t="shared" ca="1" si="668"/>
        <v>-</v>
      </c>
      <c r="ADE144" s="545" t="str">
        <f t="shared" ca="1" si="668"/>
        <v>-</v>
      </c>
      <c r="ADF144" s="545" t="str">
        <f t="shared" ca="1" si="668"/>
        <v>-</v>
      </c>
      <c r="ADG144" s="545" t="str">
        <f t="shared" ca="1" si="668"/>
        <v>-</v>
      </c>
      <c r="ADH144" s="545" t="str">
        <f t="shared" ca="1" si="668"/>
        <v>-</v>
      </c>
      <c r="ADI144" s="545" t="str">
        <f t="shared" ca="1" si="668"/>
        <v>-</v>
      </c>
      <c r="ADJ144" s="545" t="str">
        <f t="shared" ca="1" si="669"/>
        <v>-</v>
      </c>
      <c r="ADK144" s="545" t="str">
        <f t="shared" ca="1" si="669"/>
        <v>-</v>
      </c>
      <c r="ADL144" s="545" t="str">
        <f t="shared" ca="1" si="669"/>
        <v>-</v>
      </c>
      <c r="ADM144" s="545" t="b">
        <f t="shared" ca="1" si="669"/>
        <v>1</v>
      </c>
      <c r="ADN144" s="545" t="str">
        <f t="shared" ca="1" si="669"/>
        <v>-</v>
      </c>
      <c r="ADO144" s="545" t="str">
        <f t="shared" ca="1" si="669"/>
        <v>-</v>
      </c>
      <c r="ADP144" s="545" t="str">
        <f t="shared" ca="1" si="669"/>
        <v>-</v>
      </c>
      <c r="ADQ144" s="545" t="str">
        <f t="shared" ca="1" si="669"/>
        <v>-</v>
      </c>
      <c r="ADR144" s="545" t="str">
        <f t="shared" ca="1" si="669"/>
        <v>-</v>
      </c>
      <c r="ADS144" s="545" t="str">
        <f t="shared" ca="1" si="669"/>
        <v>-</v>
      </c>
      <c r="ADT144" s="545" t="str">
        <f t="shared" ca="1" si="670"/>
        <v>-</v>
      </c>
      <c r="ADU144" s="545" t="str">
        <f t="shared" ca="1" si="670"/>
        <v>-</v>
      </c>
      <c r="ADV144" s="545" t="str">
        <f t="shared" ca="1" si="670"/>
        <v>-</v>
      </c>
      <c r="ADW144" s="545" t="str">
        <f t="shared" ca="1" si="670"/>
        <v>-</v>
      </c>
      <c r="ADX144" s="545" t="str">
        <f t="shared" ca="1" si="670"/>
        <v>-</v>
      </c>
      <c r="ADY144" s="545" t="str">
        <f t="shared" ca="1" si="670"/>
        <v>-</v>
      </c>
      <c r="ADZ144" s="545" t="str">
        <f t="shared" ca="1" si="670"/>
        <v>-</v>
      </c>
      <c r="AEA144" s="545" t="str">
        <f t="shared" ca="1" si="670"/>
        <v>-</v>
      </c>
      <c r="AEB144" s="545" t="str">
        <f t="shared" ca="1" si="670"/>
        <v>-</v>
      </c>
      <c r="AEC144" s="545" t="str">
        <f t="shared" ca="1" si="670"/>
        <v>-</v>
      </c>
      <c r="AED144" s="545" t="str">
        <f t="shared" ca="1" si="671"/>
        <v>-</v>
      </c>
      <c r="AEE144" s="545" t="b">
        <f t="shared" ca="1" si="671"/>
        <v>1</v>
      </c>
      <c r="AEF144" s="545" t="str">
        <f t="shared" ca="1" si="671"/>
        <v>-</v>
      </c>
      <c r="AEG144" s="545" t="str">
        <f t="shared" ca="1" si="671"/>
        <v>-</v>
      </c>
      <c r="AEH144" s="545" t="str">
        <f t="shared" ca="1" si="671"/>
        <v>-</v>
      </c>
      <c r="AEI144" s="545" t="str">
        <f t="shared" ca="1" si="671"/>
        <v>-</v>
      </c>
      <c r="AEJ144" s="545" t="str">
        <f t="shared" ca="1" si="671"/>
        <v>-</v>
      </c>
      <c r="AEK144" s="545" t="str">
        <f t="shared" ca="1" si="671"/>
        <v>-</v>
      </c>
      <c r="AEL144" s="545" t="str">
        <f t="shared" ca="1" si="671"/>
        <v>-</v>
      </c>
      <c r="AEM144" s="545" t="str">
        <f t="shared" ca="1" si="671"/>
        <v>-</v>
      </c>
      <c r="AEN144" s="545" t="str">
        <f t="shared" ca="1" si="672"/>
        <v>-</v>
      </c>
      <c r="AEO144" s="545" t="str">
        <f t="shared" ca="1" si="672"/>
        <v>-</v>
      </c>
      <c r="AEP144" s="545" t="str">
        <f t="shared" ca="1" si="672"/>
        <v>-</v>
      </c>
      <c r="AEQ144" s="545" t="str">
        <f t="shared" ca="1" si="672"/>
        <v>-</v>
      </c>
      <c r="AER144" s="545" t="str">
        <f t="shared" ca="1" si="672"/>
        <v>-</v>
      </c>
      <c r="AES144" s="545" t="str">
        <f t="shared" ca="1" si="672"/>
        <v>-</v>
      </c>
      <c r="AET144" s="545" t="str">
        <f t="shared" ca="1" si="672"/>
        <v>-</v>
      </c>
      <c r="AEU144" s="545" t="str">
        <f t="shared" ca="1" si="672"/>
        <v>-</v>
      </c>
      <c r="AEV144" s="545" t="str">
        <f t="shared" ca="1" si="672"/>
        <v>-</v>
      </c>
      <c r="AEW144" s="545" t="b">
        <f t="shared" ca="1" si="672"/>
        <v>1</v>
      </c>
      <c r="AEX144" s="535" cm="1">
        <f t="array" aca="1" ref="AEX144" ca="1">INDEX(AEX$13:AEX143,$B144+1,1)</f>
        <v>0</v>
      </c>
      <c r="AEY144" s="483">
        <v>0</v>
      </c>
    </row>
    <row r="145" spans="1:831" outlineLevel="2">
      <c r="A145" s="18">
        <f t="shared" si="221"/>
        <v>132</v>
      </c>
      <c r="B145" s="658">
        <f ca="1">OFFSET($A145,-$ZM$6,0)</f>
        <v>111</v>
      </c>
      <c r="C145" s="458">
        <f t="shared" ca="1" si="488"/>
        <v>2200</v>
      </c>
      <c r="D145" s="119" t="str">
        <f t="shared" ca="1" si="489"/>
        <v>GSW</v>
      </c>
      <c r="E145" t="b">
        <v>1</v>
      </c>
      <c r="F145" t="b">
        <v>0</v>
      </c>
      <c r="G145" t="b">
        <f t="shared" si="490"/>
        <v>1</v>
      </c>
      <c r="H145" s="191">
        <f t="shared" ca="1" si="618"/>
        <v>21</v>
      </c>
      <c r="I145" s="535" cm="1">
        <f t="array" aca="1" ref="I145" ca="1">INDEX(I$13:I144,$B145+1,1)</f>
        <v>1</v>
      </c>
      <c r="J145" s="535" cm="1">
        <f t="array" aca="1" ref="J145" ca="1">INDEX(J$13:J144,$B145+1,1)</f>
        <v>0</v>
      </c>
      <c r="K145" s="535" cm="1">
        <f t="array" aca="1" ref="K145" ca="1">INDEX(K$13:K144,$B145+1,1)</f>
        <v>1</v>
      </c>
      <c r="L145" s="535" cm="1">
        <f t="array" aca="1" ref="L145" ca="1">INDEX(L$13:L144,$B145+1,1)</f>
        <v>2</v>
      </c>
      <c r="M145" s="535" cm="1">
        <f t="array" aca="1" ref="M145" ca="1">INDEX(M$13:M144,$B145+1,1)</f>
        <v>0</v>
      </c>
      <c r="N145" s="535" cm="1">
        <f t="array" aca="1" ref="N145" ca="1">INDEX(N$13:N144,$B145+1,1)</f>
        <v>3</v>
      </c>
      <c r="O145" s="535" cm="1">
        <f t="array" aca="1" ref="O145" ca="1">INDEX(O$13:O144,$B145+1,1)</f>
        <v>2</v>
      </c>
      <c r="P145" s="535" cm="1">
        <f t="array" aca="1" ref="P145" ca="1">INDEX(P$13:P144,$B145+1,1)</f>
        <v>0</v>
      </c>
      <c r="Q145" s="535" cm="1">
        <f t="array" aca="1" ref="Q145" ca="1">INDEX(Q$13:Q144,$B145+1,1)</f>
        <v>1</v>
      </c>
      <c r="R145" s="535" cm="1">
        <f t="array" aca="1" ref="R145" ca="1">INDEX(R$13:R144,$B145+1,1)</f>
        <v>1</v>
      </c>
      <c r="S145" s="535" cm="1">
        <f t="array" aca="1" ref="S145" ca="1">INDEX(S$13:S144,$B145+1,1)</f>
        <v>1</v>
      </c>
      <c r="T145" s="411">
        <f t="shared" ca="1" si="603"/>
        <v>2</v>
      </c>
      <c r="U145" s="411">
        <f t="shared" ca="1" si="603"/>
        <v>2</v>
      </c>
      <c r="V145" s="411">
        <f t="shared" ca="1" si="604"/>
        <v>2</v>
      </c>
      <c r="W145" s="777" t="b">
        <f t="shared" ca="1" si="605"/>
        <v>1</v>
      </c>
      <c r="X145" s="777" t="b">
        <f t="shared" ca="1" si="605"/>
        <v>1</v>
      </c>
      <c r="Y145" s="777" t="b">
        <f t="shared" ca="1" si="605"/>
        <v>1</v>
      </c>
      <c r="Z145" s="796" t="b" cm="1">
        <f t="array" aca="1" ref="Z145" ca="1">INDEX(Z$13:Z144,$B145+1,1)</f>
        <v>0</v>
      </c>
      <c r="AA145" s="411">
        <f t="shared" ca="1" si="606"/>
        <v>6</v>
      </c>
      <c r="AB145" s="411">
        <f t="shared" ca="1" si="607"/>
        <v>6</v>
      </c>
      <c r="AC145" s="535" cm="1">
        <f t="array" aca="1" ref="AC145" ca="1">INDEX(AC$13:AC144,$B145+1,1)</f>
        <v>6</v>
      </c>
      <c r="AD145" s="535" cm="1">
        <f t="array" aca="1" ref="AD145" ca="1">INDEX(AD$13:AD144,$B145+1,1)</f>
        <v>6</v>
      </c>
      <c r="AE145" s="535" cm="1">
        <f t="array" aca="1" ref="AE145" ca="1">INDEX(AE$13:AE144,$B145+1,1)</f>
        <v>0</v>
      </c>
      <c r="AF145" s="535" cm="1">
        <f t="array" aca="1" ref="AF145" ca="1">INDEX(AF$13:AF144,$B145+1,1)</f>
        <v>0</v>
      </c>
      <c r="AG145" s="535" cm="1">
        <f t="array" aca="1" ref="AG145" ca="1">INDEX(AG$13:AG144,$B145+1,1)</f>
        <v>0</v>
      </c>
      <c r="AH145" s="535" cm="1">
        <f t="array" aca="1" ref="AH145" ca="1">INDEX(AH$13:AH144,$B145+1,1)</f>
        <v>0</v>
      </c>
      <c r="AI145" s="87">
        <f t="shared" ca="1" si="608"/>
        <v>2</v>
      </c>
      <c r="AJ145" s="87">
        <f ca="1">INDEX(CHOOSE($N145,DataAutumn!i.AdultDrys,DataWinter!i.AdultDrys,DataSpring!i.AdultDrys),1,$T145)</f>
        <v>1</v>
      </c>
      <c r="AK145" s="535" cm="1">
        <f t="array" aca="1" ref="AK145" ca="1">INDEX(AK$13:AK144,$B145+1,1)</f>
        <v>2</v>
      </c>
      <c r="AL145" s="535" cm="1">
        <f t="array" aca="1" ref="AL145" ca="1">INDEX(AL$13:AL144,$B145+1,1)</f>
        <v>0</v>
      </c>
      <c r="AM145" s="535" cm="1">
        <f t="array" aca="1" ref="AM145" ca="1">INDEX(AM$13:AM144,$B145+1,1)</f>
        <v>2</v>
      </c>
      <c r="AN145" s="111"/>
      <c r="AO145" s="111"/>
      <c r="AP145" s="111"/>
      <c r="AQ145" s="111"/>
      <c r="AR145" s="111"/>
      <c r="AS145" s="111"/>
      <c r="AT145" s="111"/>
      <c r="AU145" s="111"/>
      <c r="AV145" s="111"/>
      <c r="AW145" s="111"/>
      <c r="AX145" s="111"/>
      <c r="AY145" s="111"/>
      <c r="AZ145" s="111"/>
      <c r="BA145" s="312" t="str">
        <f t="shared" ca="1" si="494"/>
        <v xml:space="preserve">FS_Opt_Tem 00021 SE GSW Past     MFM     TOLSpr Scan2 GFS RR+01% GP100% WP100% MP100% (Et_F33N11L11)      </v>
      </c>
      <c r="BB145" s="8" t="str">
        <f ca="1">IF(COUNTIF($BA$13:$BA145,$BA145)=1,"-","Dup")</f>
        <v>-</v>
      </c>
      <c r="BC145" s="18"/>
      <c r="BD145" s="535" t="b" cm="1">
        <f t="array" aca="1" ref="BD145" ca="1">INDEX(BD$13:BD144,$B145+1,1)</f>
        <v>0</v>
      </c>
      <c r="BE145" s="535" t="b" cm="1">
        <f t="array" aca="1" ref="BE145" ca="1">INDEX(BE$13:BE144,$B145+1,1)</f>
        <v>0</v>
      </c>
      <c r="BF145" s="535" t="b" cm="1">
        <f t="array" aca="1" ref="BF145" ca="1">INDEX(BF$13:BF144,$B145+1,1)</f>
        <v>0</v>
      </c>
      <c r="BG145" s="535" t="b" cm="1">
        <f t="array" aca="1" ref="BG145" ca="1">INDEX(BG$13:BG144,$B145+1,1)</f>
        <v>0</v>
      </c>
      <c r="BH145" s="535" t="b" cm="1">
        <f t="array" aca="1" ref="BH145" ca="1">INDEX(BH$13:BH144,$B145+1,1)</f>
        <v>0</v>
      </c>
      <c r="BI145" s="535" t="b" cm="1">
        <f t="array" aca="1" ref="BI145" ca="1">INDEX(BI$13:BI144,$B145+1,1)</f>
        <v>0</v>
      </c>
      <c r="BJ145" s="535" t="b" cm="1">
        <f t="array" aca="1" ref="BJ145" ca="1">INDEX(BJ$13:BJ144,$B145+1,1)</f>
        <v>0</v>
      </c>
      <c r="BK145" s="535" t="b" cm="1">
        <f t="array" aca="1" ref="BK145" ca="1">INDEX(BK$13:BK144,$B145+1,1)</f>
        <v>0</v>
      </c>
      <c r="BL145" s="535" t="b" cm="1">
        <f t="array" aca="1" ref="BL145" ca="1">INDEX(BL$13:BL144,$B145+1,1)</f>
        <v>0</v>
      </c>
      <c r="BM145" s="18"/>
      <c r="BN145" s="411" t="b">
        <f t="shared" ca="1" si="683"/>
        <v>1</v>
      </c>
      <c r="BO145" s="411" t="str">
        <f t="shared" ca="1" si="683"/>
        <v>-</v>
      </c>
      <c r="BP145" s="411" t="b">
        <f t="shared" ca="1" si="683"/>
        <v>0</v>
      </c>
      <c r="BQ145" s="411" t="str">
        <f t="shared" ca="1" si="683"/>
        <v>-</v>
      </c>
      <c r="BR145" s="411" t="str">
        <f t="shared" ca="1" si="683"/>
        <v>-</v>
      </c>
      <c r="BS145" s="411" t="str">
        <f t="shared" ca="1" si="683"/>
        <v>-</v>
      </c>
      <c r="BT145" s="411" t="str">
        <f t="shared" ca="1" si="683"/>
        <v>-</v>
      </c>
      <c r="BU145" s="411" t="str">
        <f t="shared" ca="1" si="683"/>
        <v>-</v>
      </c>
      <c r="BV145" s="411" t="str">
        <f t="shared" ca="1" si="683"/>
        <v>-</v>
      </c>
      <c r="BW145" s="411" t="str">
        <f t="shared" ca="1" si="683"/>
        <v>-</v>
      </c>
      <c r="BX145" s="411" t="str">
        <f t="shared" ca="1" si="683"/>
        <v>-</v>
      </c>
      <c r="BY145" s="411" t="str">
        <f t="shared" ca="1" si="683"/>
        <v>-</v>
      </c>
      <c r="BZ145" s="411" t="b">
        <f t="shared" ca="1" si="683"/>
        <v>0</v>
      </c>
      <c r="CA145" s="87">
        <f t="shared" ca="1" si="683"/>
        <v>0</v>
      </c>
      <c r="CB145" s="535" t="str" cm="1">
        <f t="array" aca="1" ref="CB145" ca="1">INDEX(CB$13:CB144,$B145+1,1)</f>
        <v>-</v>
      </c>
      <c r="CC145" s="535" t="str" cm="1">
        <f t="array" aca="1" ref="CC145" ca="1">INDEX(CC$13:CC144,$B145+1,1)</f>
        <v>-</v>
      </c>
      <c r="CD145" s="535" t="str" cm="1">
        <f t="array" aca="1" ref="CD145" ca="1">INDEX(CD$13:CD144,$B145+1,1)</f>
        <v>-</v>
      </c>
      <c r="CE145" s="535" t="b" cm="1">
        <f t="array" aca="1" ref="CE145" ca="1">INDEX(CE$13:CE144,$B145+1,1)</f>
        <v>1</v>
      </c>
      <c r="CF145" s="18"/>
      <c r="CG145" s="535" t="str" cm="1">
        <f t="array" aca="1" ref="CG145" ca="1">INDEX(CG$13:CG144,$B145+1,1)</f>
        <v>-</v>
      </c>
      <c r="CH145" s="411" t="str">
        <f t="shared" ca="1" si="496"/>
        <v>-</v>
      </c>
      <c r="CI145" s="411">
        <f t="shared" ca="1" si="497"/>
        <v>1</v>
      </c>
      <c r="CJ145" s="411">
        <f t="shared" ca="1" si="497"/>
        <v>1</v>
      </c>
      <c r="CK145" s="535" t="str" cm="1">
        <f t="array" aca="1" ref="CK145" ca="1">INDEX(CK$13:CK144,$B145+1,1)</f>
        <v>-</v>
      </c>
      <c r="CL145" s="535" t="str" cm="1">
        <f t="array" aca="1" ref="CL145" ca="1">INDEX(CL$13:CL144,$B145+1,1)</f>
        <v>-</v>
      </c>
      <c r="CM145" s="535" t="str" cm="1">
        <f t="array" aca="1" ref="CM145" ca="1">INDEX(CM$13:CM144,$B145+1,1)</f>
        <v>-</v>
      </c>
      <c r="CN145" s="411" t="str">
        <f t="shared" ca="1" si="498"/>
        <v>-</v>
      </c>
      <c r="CO145" s="411">
        <f t="shared" ca="1" si="499"/>
        <v>1</v>
      </c>
      <c r="CP145" s="411">
        <f t="shared" ca="1" si="499"/>
        <v>1</v>
      </c>
      <c r="CQ145" s="535" t="str" cm="1">
        <f t="array" aca="1" ref="CQ145" ca="1">INDEX(CQ$13:CQ144,$B145+1,1)</f>
        <v>-</v>
      </c>
      <c r="CR145" s="411" t="str">
        <f t="shared" ca="1" si="500"/>
        <v>-</v>
      </c>
      <c r="CS145" s="411">
        <f t="shared" ca="1" si="501"/>
        <v>1</v>
      </c>
      <c r="CT145" s="535" t="str" cm="1">
        <f t="array" aca="1" ref="CT145" ca="1">INDEX(CT$13:CT144,$B145+1,1)</f>
        <v>-</v>
      </c>
      <c r="CU145" s="535" t="str" cm="1">
        <f t="array" aca="1" ref="CU145" ca="1">INDEX(CU$13:CU144,$B145+1,1)</f>
        <v>-</v>
      </c>
      <c r="CV145" s="411">
        <f t="shared" ca="1" si="502"/>
        <v>1</v>
      </c>
      <c r="CW145" s="535" t="str" cm="1">
        <f t="array" aca="1" ref="CW145" ca="1">INDEX(CW$13:CW144,$B145+1,1)</f>
        <v>-</v>
      </c>
      <c r="CX145" s="411" t="str">
        <f t="shared" ca="1" si="503"/>
        <v>-</v>
      </c>
      <c r="CY145" s="411">
        <f t="shared" ca="1" si="504"/>
        <v>1</v>
      </c>
      <c r="CZ145" s="411">
        <f t="shared" ca="1" si="504"/>
        <v>1</v>
      </c>
      <c r="DA145" s="535" cm="1">
        <f t="array" aca="1" ref="DA145" ca="1">INDEX(DA$13:DA144,$B145+1,1)</f>
        <v>720</v>
      </c>
      <c r="DB145" s="535" cm="1">
        <f t="array" aca="1" ref="DB145" ca="1">INDEX(DB$13:DB144,$B145+1,1)</f>
        <v>720</v>
      </c>
      <c r="DC145" s="18"/>
      <c r="DD145" s="535" t="str" cm="1">
        <f t="array" aca="1" ref="DD145" ca="1">INDEX(DD$13:DD144,$B145+1,1)</f>
        <v>-</v>
      </c>
      <c r="DE145" s="535" t="str" cm="1">
        <f t="array" aca="1" ref="DE145" ca="1">INDEX(DE$13:DE144,$B145+1,1)</f>
        <v>-</v>
      </c>
      <c r="DF145" s="535" t="str" cm="1">
        <f t="array" aca="1" ref="DF145" ca="1">INDEX(DF$13:DF144,$B145+1,1)</f>
        <v>-</v>
      </c>
      <c r="DG145" s="535" t="str" cm="1">
        <f t="array" aca="1" ref="DG145" ca="1">INDEX(DG$13:DG144,$B145+1,1)</f>
        <v>-</v>
      </c>
      <c r="DH145" s="804" cm="1">
        <f t="array" aca="1" ref="DH145" ca="1">VALUE(IFERROR(VALUE($K145),0) &amp; _xlfn.SWITCH($CD145,"-",4,$CD145) &amp; $L145 &amp; $T145 &amp; "00" &amp; $N145 &amp; $AK145 &amp; $R145 &amp; _xlfn.SWITCH($AM145,3,1,$AM145) &amp; _xlfn.SWITCH($M145,4,0,$M145) &amp; _xlfn.SWITCH($AD145,6,1,$AD145))</f>
        <v>142200321201</v>
      </c>
      <c r="DI145" s="535" cm="1">
        <f t="array" aca="1" ref="DI145" ca="1">INDEX(DI$13:DI144,$B145+1,1)</f>
        <v>1</v>
      </c>
      <c r="DJ145" s="535" cm="1">
        <f t="array" aca="1" ref="DJ145" ca="1">INDEX(DJ$13:DJ144,$B145+1,1)</f>
        <v>1</v>
      </c>
      <c r="DK145" s="411">
        <f t="shared" ca="1" si="505"/>
        <v>1</v>
      </c>
      <c r="DL145" s="411">
        <f t="shared" ca="1" si="505"/>
        <v>60</v>
      </c>
      <c r="DM145" s="411" t="str">
        <f t="shared" ca="1" si="505"/>
        <v>-</v>
      </c>
      <c r="DN145" s="411" t="str">
        <f t="shared" ca="1" si="505"/>
        <v>-</v>
      </c>
      <c r="DO145" s="411" t="str">
        <f t="shared" ca="1" si="505"/>
        <v>-</v>
      </c>
      <c r="DP145" s="411" t="str">
        <f t="shared" ca="1" si="505"/>
        <v>-</v>
      </c>
      <c r="DQ145" s="411" t="b">
        <f t="shared" ca="1" si="506"/>
        <v>0</v>
      </c>
      <c r="DR145" s="411" t="str">
        <f t="shared" ca="1" si="507"/>
        <v>-</v>
      </c>
      <c r="DS145" s="411" t="str">
        <f t="shared" ca="1" si="507"/>
        <v>-</v>
      </c>
      <c r="DT145" s="411" t="str">
        <f t="shared" ca="1" si="507"/>
        <v>-</v>
      </c>
      <c r="DU145" s="411" t="str">
        <f t="shared" ca="1" si="507"/>
        <v>-</v>
      </c>
      <c r="DV145" s="411">
        <f t="shared" ca="1" si="507"/>
        <v>500</v>
      </c>
      <c r="DW145" s="411">
        <f t="shared" ca="1" si="507"/>
        <v>500</v>
      </c>
      <c r="DX145" s="411" t="str">
        <f t="shared" ca="1" si="507"/>
        <v>-</v>
      </c>
      <c r="DY145" s="411" t="str">
        <f t="shared" ca="1" si="507"/>
        <v>-</v>
      </c>
      <c r="DZ145" s="411" t="str">
        <f t="shared" ca="1" si="507"/>
        <v>-</v>
      </c>
      <c r="EA145" s="411" t="str">
        <f t="shared" ca="1" si="684"/>
        <v>-</v>
      </c>
      <c r="EB145" s="411" t="str">
        <f t="shared" ca="1" si="684"/>
        <v>-</v>
      </c>
      <c r="EC145" s="535" cm="1">
        <f t="array" aca="1" ref="EC145" ca="1">INDEX(EC$13:EC144,$B145+1,1)</f>
        <v>0</v>
      </c>
      <c r="ED145" s="535" cm="1">
        <f t="array" aca="1" ref="ED145" ca="1">INDEX(ED$13:ED144,$B145+1,1)</f>
        <v>999999</v>
      </c>
      <c r="EE145" s="535" cm="1">
        <f t="array" aca="1" ref="EE145" ca="1">INDEX(EE$13:EE144,$B145+1,1)</f>
        <v>999999</v>
      </c>
      <c r="EF145" s="535" cm="1">
        <f t="array" aca="1" ref="EF145" ca="1">INDEX(EF$13:EF144,$B145+1,1)</f>
        <v>999999</v>
      </c>
      <c r="EG145" s="535" cm="1">
        <f t="array" aca="1" ref="EG145" ca="1">INDEX(EG$13:EG144,$B145+1,1)</f>
        <v>999999</v>
      </c>
      <c r="EH145" s="535" cm="1">
        <f t="array" aca="1" ref="EH145" ca="1">INDEX(EH$13:EH144,$B145+1,1)</f>
        <v>999999</v>
      </c>
      <c r="EI145" s="535" cm="1">
        <f t="array" aca="1" ref="EI145" ca="1">INDEX(EI$13:EI144,$B145+1,1)</f>
        <v>999999</v>
      </c>
      <c r="EJ145" s="535" cm="1">
        <f t="array" aca="1" ref="EJ145" ca="1">INDEX(EJ$13:EJ144,$B145+1,1)</f>
        <v>999999</v>
      </c>
      <c r="EK145" s="535" cm="1">
        <f t="array" aca="1" ref="EK145" ca="1">INDEX(EK$13:EK144,$B145+1,1)</f>
        <v>999999</v>
      </c>
      <c r="EL145" s="535" cm="1">
        <f t="array" aca="1" ref="EL145" ca="1">INDEX(EL$13:EL144,$B145+1,1)</f>
        <v>999999</v>
      </c>
      <c r="EM145" s="535" cm="1">
        <f t="array" aca="1" ref="EM145" ca="1">INDEX(EM$13:EM144,$B145+1,1)</f>
        <v>999999</v>
      </c>
      <c r="EN145" s="535" cm="1">
        <f t="array" aca="1" ref="EN145" ca="1">INDEX(EN$13:EN144,$B145+1,1)</f>
        <v>999999</v>
      </c>
      <c r="EO145" s="535" cm="1">
        <f t="array" aca="1" ref="EO145" ca="1">INDEX(EO$13:EO144,$B145+1,1)</f>
        <v>999999</v>
      </c>
      <c r="EP145" s="782">
        <f t="shared" ca="1" si="508"/>
        <v>0</v>
      </c>
      <c r="EQ145" s="782">
        <f t="shared" ca="1" si="508"/>
        <v>0</v>
      </c>
      <c r="ER145" s="782">
        <f t="shared" ca="1" si="508"/>
        <v>999999</v>
      </c>
      <c r="ES145" s="800" t="str">
        <f t="shared" ca="1" si="679"/>
        <v>-</v>
      </c>
      <c r="ET145" s="800" t="str">
        <f t="shared" ca="1" si="509"/>
        <v>-</v>
      </c>
      <c r="EU145" s="801" t="str">
        <f t="shared" ca="1" si="510"/>
        <v>-</v>
      </c>
      <c r="EV145" s="802" t="str">
        <f t="shared" ca="1" si="610"/>
        <v>-</v>
      </c>
      <c r="EW145" s="781">
        <f t="shared" ca="1" si="511"/>
        <v>999999</v>
      </c>
      <c r="EX145" s="779">
        <f t="shared" ca="1" si="611"/>
        <v>999999</v>
      </c>
      <c r="EY145" s="780">
        <f t="shared" ca="1" si="612"/>
        <v>999999</v>
      </c>
      <c r="EZ145" s="545" cm="1">
        <f t="array" aca="1" ref="EZ145" ca="1">INDEX(i.ELMated,$AB145+1,1)</f>
        <v>0</v>
      </c>
      <c r="FA145" s="630" cm="1">
        <f t="array" aca="1" ref="FA145" ca="1">INDEX(i.ELMatedEst,$AA145+1,$T145)</f>
        <v>0</v>
      </c>
      <c r="FB145" s="535" t="str" cm="1">
        <f t="array" aca="1" ref="FB145" ca="1">INDEX(FB$13:FB144,$B145+1,1)</f>
        <v>-</v>
      </c>
      <c r="FC145" s="535" t="str" cm="1">
        <f t="array" aca="1" ref="FC145" ca="1">INDEX(FC$13:FC144,$B145+1,1)</f>
        <v>-</v>
      </c>
      <c r="FD145" s="664">
        <f t="shared" ca="1" si="512"/>
        <v>0</v>
      </c>
      <c r="FE145" s="666">
        <f t="shared" ca="1" si="513"/>
        <v>5.0000000000000001E-3</v>
      </c>
      <c r="FF145" s="191">
        <f t="shared" ca="1" si="613"/>
        <v>0.95</v>
      </c>
      <c r="FG145" s="667">
        <f t="shared" ca="1" si="514"/>
        <v>0.12</v>
      </c>
      <c r="FH145" s="667">
        <f ca="1">INDEX(CHOOSE($N145,DataAutumn!i.EL_PropnSold,DataWinter!i.EL_PropnSold,DataSpring!i.EL_PropnSold),$AI145,$T145)*INDEX(i.ELMatedEst,$AB145+1,$T145)*i.dAdultRR_ELPropSold
+INDEX(i.dryman,($AJ145-1)*4+$AI145,FH$7)</f>
        <v>0</v>
      </c>
      <c r="FI145" s="667">
        <f ca="1">INDEX(CHOOSE($N145,DataAutumn!i.EL_PropnSold,DataWinter!i.EL_PropnSold,DataSpring!i.EL_PropnSold),$AI145,$T145)*INDEX(i.ELMatedEst,$AB145+1,$T145)*i.dAdultRR_ELPropSold
+INDEX(i.dryman,($AJ145-1)*4+$AI145,FI$7)</f>
        <v>3.125E-2</v>
      </c>
      <c r="FJ145" s="667">
        <f ca="1">INDEX(CHOOSE($N145,DataAutumn!i.EL_PropnSold,DataWinter!i.EL_PropnSold,DataSpring!i.EL_PropnSold),$AI145,$T145)*INDEX(i.ELMatedEst,$AB145+1,$T145)*i.dAdultRR_ELPropSold
+INDEX(i.dryman,($AJ145-1)*4+$AI145,FJ$7)</f>
        <v>3.125E-2</v>
      </c>
      <c r="FK145" s="667">
        <f ca="1">INDEX(CHOOSE($N145,DataAutumn!i.EL_PropnSold,DataWinter!i.EL_PropnSold,DataSpring!i.EL_PropnSold),$AI145,$T145)*INDEX(i.ELMatedEst,$AB145+1,$T145)*i.dAdultRR_ELPropSold
+INDEX(i.dryman,($AJ145-1)*4+$AI145,FK$7)</f>
        <v>3.125E-2</v>
      </c>
      <c r="FL145" s="668">
        <f ca="1">INDEX(CHOOSE($N145,DataAutumn!i.EL_PropnSold,DataWinter!i.EL_PropnSold,DataSpring!i.EL_PropnSold),$AI145,$T145)*INDEX(i.ELMatedEst,$AB145+1,$T145)*i.dAdultLSurv_ELPropSold</f>
        <v>0</v>
      </c>
      <c r="FM145" s="666" t="b">
        <f t="shared" ca="1" si="515"/>
        <v>0</v>
      </c>
      <c r="FN145" s="666" t="b">
        <f t="shared" ca="1" si="515"/>
        <v>0</v>
      </c>
      <c r="FO145" s="716" t="b">
        <f t="shared" ca="1" si="516"/>
        <v>1</v>
      </c>
      <c r="FP145" s="666" t="b">
        <f t="shared" ca="1" si="515"/>
        <v>0</v>
      </c>
      <c r="FQ145" s="668">
        <f t="shared" ca="1" si="517"/>
        <v>1</v>
      </c>
      <c r="FR145" s="669">
        <f t="shared" ca="1" si="518"/>
        <v>0</v>
      </c>
      <c r="FS145" s="670" t="b">
        <f t="shared" ca="1" si="519"/>
        <v>0</v>
      </c>
      <c r="FT145" s="665" t="b">
        <f t="shared" ca="1" si="520"/>
        <v>0</v>
      </c>
      <c r="FU145" s="411" t="b">
        <f t="shared" ca="1" si="520"/>
        <v>0</v>
      </c>
      <c r="FV145" s="411" t="b">
        <f t="shared" ca="1" si="520"/>
        <v>1</v>
      </c>
      <c r="FW145" s="87">
        <f t="shared" ca="1" si="521"/>
        <v>2</v>
      </c>
      <c r="FX145" s="87">
        <f t="shared" ca="1" si="521"/>
        <v>2</v>
      </c>
      <c r="FY145" s="411">
        <f t="shared" ca="1" si="522"/>
        <v>1</v>
      </c>
      <c r="FZ145" s="411">
        <f t="shared" ca="1" si="523"/>
        <v>1</v>
      </c>
      <c r="GA145" s="411">
        <f t="shared" ca="1" si="523"/>
        <v>1</v>
      </c>
      <c r="GB145" s="411">
        <f t="shared" ca="1" si="524"/>
        <v>1</v>
      </c>
      <c r="GC145" s="411">
        <f t="shared" ca="1" si="629"/>
        <v>0.35</v>
      </c>
      <c r="GD145" s="411" t="b">
        <f t="shared" ca="1" si="629"/>
        <v>1</v>
      </c>
      <c r="GE145" s="411" t="b">
        <f t="shared" ca="1" si="629"/>
        <v>0</v>
      </c>
      <c r="GF145" s="411" t="b">
        <f t="shared" ca="1" si="629"/>
        <v>0</v>
      </c>
      <c r="GG145" s="411" t="b">
        <f t="shared" ca="1" si="629"/>
        <v>0</v>
      </c>
      <c r="GH145" s="87">
        <f t="shared" ca="1" si="526"/>
        <v>1</v>
      </c>
      <c r="GI145" s="87">
        <f t="shared" ca="1" si="526"/>
        <v>1</v>
      </c>
      <c r="GJ145" s="87">
        <f t="shared" ca="1" si="526"/>
        <v>1</v>
      </c>
      <c r="GK145" s="87">
        <f t="shared" ca="1" si="526"/>
        <v>1</v>
      </c>
      <c r="GL145" s="87">
        <f t="shared" ca="1" si="526"/>
        <v>1</v>
      </c>
      <c r="GM145" s="87">
        <f t="shared" ca="1" si="526"/>
        <v>1</v>
      </c>
      <c r="GN145" s="87">
        <f t="shared" ca="1" si="526"/>
        <v>1</v>
      </c>
      <c r="GO145" s="87">
        <f t="shared" ca="1" si="526"/>
        <v>1</v>
      </c>
      <c r="GP145" s="535" cm="1">
        <f t="array" aca="1" ref="GP145" ca="1">INDEX(GP$13:GP144,$B145+1,1)</f>
        <v>0</v>
      </c>
      <c r="GQ145" s="535" cm="1">
        <f t="array" aca="1" ref="GQ145" ca="1">INDEX(GQ$13:GQ144,$B145+1,1)</f>
        <v>0</v>
      </c>
      <c r="GR145" s="535" cm="1">
        <f t="array" aca="1" ref="GR145" ca="1">INDEX(GR$13:GR144,$B145+1,1)</f>
        <v>0</v>
      </c>
      <c r="GS145" s="535" cm="1">
        <f t="array" aca="1" ref="GS145" ca="1">INDEX(GS$13:GS144,$B145+1,1)</f>
        <v>0</v>
      </c>
      <c r="GT145" s="411" cm="1">
        <f t="array" aca="1" ref="GT145" ca="1">INDEX(i.dse_type,1,$L145)</f>
        <v>0</v>
      </c>
      <c r="GU145" s="535" t="str" cm="1">
        <f t="array" aca="1" ref="GU145" ca="1">INDEX(GU$13:GU144,$B145+1,1)</f>
        <v>-</v>
      </c>
      <c r="GV145" s="535" t="str" cm="1">
        <f t="array" aca="1" ref="GV145" ca="1">INDEX(GV$13:GV144,$B145+1,1)</f>
        <v>-</v>
      </c>
      <c r="GW145" s="535" t="str" cm="1">
        <f t="array" aca="1" ref="GW145" ca="1">INDEX(GW$13:GW144,$B145+1,1)</f>
        <v>-</v>
      </c>
      <c r="GX145" s="18"/>
      <c r="GY145" s="535" t="str" cm="1">
        <f t="array" aca="1" ref="GY145" ca="1">INDEX(GY$13:GY144,$B145+1,1)</f>
        <v>-</v>
      </c>
      <c r="GZ145" s="535" t="str" cm="1">
        <f t="array" aca="1" ref="GZ145" ca="1">INDEX(GZ$13:GZ144,$B145+1,1)</f>
        <v>-</v>
      </c>
      <c r="HA145" s="535" t="str" cm="1">
        <f t="array" aca="1" ref="HA145" ca="1">INDEX(HA$13:HA144,$B145+1,1)</f>
        <v>-</v>
      </c>
      <c r="HB145" s="411" t="str">
        <f t="shared" si="527"/>
        <v>-</v>
      </c>
      <c r="HC145" s="535" t="str" cm="1">
        <f t="array" aca="1" ref="HC145" ca="1">INDEX(HC$13:HC144,$B145+1,1)</f>
        <v>-</v>
      </c>
      <c r="HD145" s="535" cm="1">
        <f t="array" aca="1" ref="HD145" ca="1">INDEX(HD$13:HD144,$B145+1,1)</f>
        <v>1</v>
      </c>
      <c r="HE145" s="535" cm="1">
        <f t="array" aca="1" ref="HE145" ca="1">INDEX(HE$13:HE144,$B145+1,1)</f>
        <v>1</v>
      </c>
      <c r="HF145" s="535" t="str" cm="1">
        <f t="array" aca="1" ref="HF145" ca="1">INDEX(HF$13:HF144,$B145+1,1)</f>
        <v>-</v>
      </c>
      <c r="HG145" s="535" t="str" cm="1">
        <f t="array" aca="1" ref="HG145" ca="1">INDEX(HG$13:HG144,$B145+1,1)</f>
        <v>-</v>
      </c>
      <c r="HH145" s="535" t="str" cm="1">
        <f t="array" aca="1" ref="HH145" ca="1">INDEX(HH$13:HH144,$B145+1,1)</f>
        <v>-</v>
      </c>
      <c r="HI145" s="535" t="str" cm="1">
        <f t="array" aca="1" ref="HI145" ca="1">INDEX(HI$13:HI144,$B145+1,1)</f>
        <v>-</v>
      </c>
      <c r="HJ145" s="535" t="str" cm="1">
        <f t="array" aca="1" ref="HJ145" ca="1">INDEX(HJ$13:HJ144,$B145+1,1)</f>
        <v>-</v>
      </c>
      <c r="HK145" s="535" t="str" cm="1">
        <f t="array" aca="1" ref="HK145" ca="1">INDEX(HK$13:HK144,$B145+1,1)</f>
        <v>-</v>
      </c>
      <c r="HL145" s="535" t="str" cm="1">
        <f t="array" aca="1" ref="HL145" ca="1">INDEX(HL$13:HL144,$B145+1,1)</f>
        <v>-</v>
      </c>
      <c r="HM145" s="535" t="str" cm="1">
        <f t="array" aca="1" ref="HM145" ca="1">INDEX(HM$13:HM144,$B145+1,1)</f>
        <v>-</v>
      </c>
      <c r="HN145" s="535" t="str" cm="1">
        <f t="array" aca="1" ref="HN145" ca="1">INDEX(HN$13:HN144,$B145+1,1)</f>
        <v>-</v>
      </c>
      <c r="HO145" s="535" t="str" cm="1">
        <f t="array" aca="1" ref="HO145" ca="1">INDEX(HO$13:HO144,$B145+1,1)</f>
        <v>-</v>
      </c>
      <c r="HP145" s="535" t="str" cm="1">
        <f t="array" aca="1" ref="HP145" ca="1">INDEX(HP$13:HP144,$B145+1,1)</f>
        <v>-</v>
      </c>
      <c r="HQ145" s="535" t="str" cm="1">
        <f t="array" aca="1" ref="HQ145" ca="1">INDEX(HQ$13:HQ144,$B145+1,1)</f>
        <v>-</v>
      </c>
      <c r="HR145" s="535" t="str" cm="1">
        <f t="array" aca="1" ref="HR145" ca="1">INDEX(HR$13:HR144,$B145+1,1)</f>
        <v>-</v>
      </c>
      <c r="HS145" s="535" t="str" cm="1">
        <f t="array" aca="1" ref="HS145" ca="1">INDEX(HS$13:HS144,$B145+1,1)</f>
        <v>-</v>
      </c>
      <c r="HT145" s="535" t="str" cm="1">
        <f t="array" aca="1" ref="HT145" ca="1">INDEX(HT$13:HT144,$B145+1,1)</f>
        <v>-</v>
      </c>
      <c r="HU145" s="535" t="str" cm="1">
        <f t="array" aca="1" ref="HU145" ca="1">INDEX(HU$13:HU144,$B145+1,1)</f>
        <v>-</v>
      </c>
      <c r="HV145" s="535" t="str" cm="1">
        <f t="array" aca="1" ref="HV145" ca="1">INDEX(HV$13:HV144,$B145+1,1)</f>
        <v>-</v>
      </c>
      <c r="HW145" s="535" t="str" cm="1">
        <f t="array" aca="1" ref="HW145" ca="1">INDEX(HW$13:HW144,$B145+1,1)</f>
        <v>-</v>
      </c>
      <c r="HX145" s="535" t="str" cm="1">
        <f t="array" aca="1" ref="HX145" ca="1">INDEX(HX$13:HX144,$B145+1,1)</f>
        <v>-</v>
      </c>
      <c r="HY145" s="535" t="str" cm="1">
        <f t="array" aca="1" ref="HY145" ca="1">INDEX(HY$13:HY144,$B145+1,1)</f>
        <v>-</v>
      </c>
      <c r="HZ145" s="535" t="str" cm="1">
        <f t="array" aca="1" ref="HZ145" ca="1">INDEX(HZ$13:HZ144,$B145+1,1)</f>
        <v>-</v>
      </c>
      <c r="IA145" s="411">
        <f t="shared" si="528"/>
        <v>0</v>
      </c>
      <c r="IB145" s="535" t="str" cm="1">
        <f t="array" aca="1" ref="IB145" ca="1">INDEX(IB$13:IB144,$B145+1,1)</f>
        <v>-</v>
      </c>
      <c r="IC145" s="535" cm="1">
        <f t="array" aca="1" ref="IC145" ca="1">INDEX(IC$13:IC144,$B145+1,1)</f>
        <v>1</v>
      </c>
      <c r="ID145" s="535" cm="1">
        <f t="array" aca="1" ref="ID145" ca="1">INDEX(ID$13:ID144,$B145+1,1)</f>
        <v>0</v>
      </c>
      <c r="IE145" s="411">
        <f t="shared" si="529"/>
        <v>0</v>
      </c>
      <c r="IF145" s="535" cm="1">
        <f t="array" aca="1" ref="IF145" ca="1">INDEX(IF$13:IF144,$B145+1,1)</f>
        <v>0</v>
      </c>
      <c r="IG145" s="411">
        <f t="shared" si="630"/>
        <v>0</v>
      </c>
      <c r="IH145" s="411">
        <f t="shared" si="630"/>
        <v>0</v>
      </c>
      <c r="II145" s="411">
        <f t="shared" si="630"/>
        <v>0</v>
      </c>
      <c r="IJ145" s="411">
        <f t="shared" si="630"/>
        <v>0</v>
      </c>
      <c r="IK145" s="411">
        <f t="shared" si="630"/>
        <v>1</v>
      </c>
      <c r="IL145" s="411">
        <f t="shared" si="630"/>
        <v>0</v>
      </c>
      <c r="IM145" s="535" cm="1">
        <f t="array" aca="1" ref="IM145" ca="1">INDEX(IM$13:IM144,$B145+1,1)</f>
        <v>0</v>
      </c>
      <c r="IN145" s="535" cm="1">
        <f t="array" aca="1" ref="IN145" ca="1">INDEX(IN$13:IN144,$B145+1,1)</f>
        <v>0</v>
      </c>
      <c r="IO145" s="535" cm="1">
        <f t="array" aca="1" ref="IO145" ca="1">INDEX(IO$13:IO144,$B145+1,1)</f>
        <v>0</v>
      </c>
      <c r="IP145" s="535" cm="1">
        <f t="array" aca="1" ref="IP145" ca="1">INDEX(IP$13:IP144,$B145+1,1)</f>
        <v>0</v>
      </c>
      <c r="IQ145" s="18"/>
      <c r="IR145" s="535" t="str" cm="1">
        <f t="array" aca="1" ref="IR145" ca="1">INDEX(IR$13:IR144,$B145+1,1)</f>
        <v>-</v>
      </c>
      <c r="IS145" s="535" t="str" cm="1">
        <f t="array" aca="1" ref="IS145" ca="1">INDEX(IS$13:IS144,$B145+1,1)</f>
        <v>-</v>
      </c>
      <c r="IT145" s="535" t="str" cm="1">
        <f t="array" aca="1" ref="IT145" ca="1">INDEX(IT$13:IT144,$B145+1,1)</f>
        <v>-</v>
      </c>
      <c r="IU145" s="535" t="str" cm="1">
        <f t="array" aca="1" ref="IU145" ca="1">INDEX(IU$13:IU144,$B145+1,1)</f>
        <v>-</v>
      </c>
      <c r="IV145" s="535" t="str" cm="1">
        <f t="array" aca="1" ref="IV145" ca="1">INDEX(IV$13:IV144,$B145+1,1)</f>
        <v>-</v>
      </c>
      <c r="IW145" s="535" t="str" cm="1">
        <f t="array" aca="1" ref="IW145" ca="1">INDEX(IW$13:IW144,$B145+1,1)</f>
        <v>-</v>
      </c>
      <c r="IX145" s="535" t="str" cm="1">
        <f t="array" aca="1" ref="IX145" ca="1">INDEX(IX$13:IX144,$B145+1,1)</f>
        <v>-</v>
      </c>
      <c r="IY145" s="535" t="str" cm="1">
        <f t="array" aca="1" ref="IY145" ca="1">INDEX(IY$13:IY144,$B145+1,1)</f>
        <v>-</v>
      </c>
      <c r="IZ145" s="535" t="str" cm="1">
        <f t="array" aca="1" ref="IZ145" ca="1">INDEX(IZ$13:IZ144,$B145+1,1)</f>
        <v>-</v>
      </c>
      <c r="JA145" s="535" t="str" cm="1">
        <f t="array" aca="1" ref="JA145" ca="1">INDEX(JA$13:JA144,$B145+1,1)</f>
        <v>-</v>
      </c>
      <c r="JB145" s="535" t="str" cm="1">
        <f t="array" aca="1" ref="JB145" ca="1">INDEX(JB$13:JB144,$B145+1,1)</f>
        <v>-</v>
      </c>
      <c r="JC145" s="535" t="str" cm="1">
        <f t="array" aca="1" ref="JC145" ca="1">INDEX(JC$13:JC144,$B145+1,1)</f>
        <v>-</v>
      </c>
      <c r="JD145" s="535" t="str" cm="1">
        <f t="array" aca="1" ref="JD145" ca="1">INDEX(JD$13:JD144,$B145+1,1)</f>
        <v>-</v>
      </c>
      <c r="JE145" s="535" t="str" cm="1">
        <f t="array" aca="1" ref="JE145" ca="1">INDEX(JE$13:JE144,$B145+1,1)</f>
        <v>-</v>
      </c>
      <c r="JF145" s="535" t="str" cm="1">
        <f t="array" aca="1" ref="JF145" ca="1">INDEX(JF$13:JF144,$B145+1,1)</f>
        <v>-</v>
      </c>
      <c r="JG145" s="535" t="str" cm="1">
        <f t="array" aca="1" ref="JG145" ca="1">INDEX(JG$13:JG144,$B145+1,1)</f>
        <v>-</v>
      </c>
      <c r="JH145" s="535" cm="1">
        <f t="array" aca="1" ref="JH145" ca="1">INDEX(JH$13:JH144,$B145+1,1)</f>
        <v>0</v>
      </c>
      <c r="JI145" s="535" cm="1">
        <f t="array" aca="1" ref="JI145" ca="1">INDEX(JI$13:JI144,$B145+1,1)</f>
        <v>0</v>
      </c>
      <c r="JJ145" s="545" cm="1">
        <f t="array" aca="1" ref="JJ145" ca="1">IF(AND($N145=JJ$10,$AS145&lt;&gt;0),INDEX(i.LTWFeedLevels,$AS145,12),0)</f>
        <v>0</v>
      </c>
      <c r="JK145" s="630" cm="1">
        <f t="array" aca="1" ref="JK145" ca="1">IF(AND($N145=JK$10,$AT145&lt;&gt;0),INDEX(i.LTWFeedLevels,$AT145,12),0)</f>
        <v>0</v>
      </c>
      <c r="JL145" s="457">
        <f t="shared" ca="1" si="614"/>
        <v>0</v>
      </c>
      <c r="JM145" s="457">
        <f t="shared" ca="1" si="531"/>
        <v>0</v>
      </c>
      <c r="JN145" s="457">
        <f t="shared" ca="1" si="532"/>
        <v>0</v>
      </c>
      <c r="JO145" s="545" cm="1">
        <f t="array" aca="1" ref="JO145" ca="1">IF(AND($N145=JO$10,$AS145&lt;&gt;0),INDEX(i.LTWFeedLevels,$AS145,12),0)</f>
        <v>0</v>
      </c>
      <c r="JP145" s="630" cm="1">
        <f t="array" aca="1" ref="JP145" ca="1">IF(AND($N145=JP$10,$AT145&lt;&gt;0),INDEX(i.LTWFeedLevels,$AT145,12),0)</f>
        <v>0</v>
      </c>
      <c r="JQ145" s="457">
        <f t="shared" ca="1" si="533"/>
        <v>0</v>
      </c>
      <c r="JR145" s="457">
        <f t="shared" ca="1" si="534"/>
        <v>0</v>
      </c>
      <c r="JS145" s="457">
        <f t="shared" ca="1" si="535"/>
        <v>0</v>
      </c>
      <c r="JT145" s="545" cm="1">
        <f t="array" aca="1" ref="JT145" ca="1">IF(AND($N145=JT$10,$AS145&lt;&gt;0),INDEX(i.LTWFeedLevels,$AS145,12),0)</f>
        <v>0</v>
      </c>
      <c r="JU145" s="630" cm="1">
        <f t="array" aca="1" ref="JU145" ca="1">IF(AND($N145=JU$10,$AT145&lt;&gt;0),INDEX(i.LTWFeedLevels,$AT145,12),0)</f>
        <v>0</v>
      </c>
      <c r="JV145" s="457">
        <f t="shared" ca="1" si="536"/>
        <v>0</v>
      </c>
      <c r="JW145" s="457">
        <f t="shared" ca="1" si="537"/>
        <v>0</v>
      </c>
      <c r="JX145" s="457">
        <f t="shared" ca="1" si="538"/>
        <v>0</v>
      </c>
      <c r="JY145" s="189">
        <f t="shared" ca="1" si="631"/>
        <v>0</v>
      </c>
      <c r="JZ145" s="189">
        <f t="shared" ca="1" si="631"/>
        <v>0</v>
      </c>
      <c r="KA145" s="189">
        <f t="shared" ca="1" si="631"/>
        <v>0</v>
      </c>
      <c r="KB145" s="189">
        <f t="shared" ca="1" si="631"/>
        <v>0</v>
      </c>
      <c r="KC145" s="189">
        <f t="shared" ca="1" si="631"/>
        <v>0</v>
      </c>
      <c r="KD145" s="189">
        <f t="shared" ca="1" si="631"/>
        <v>0</v>
      </c>
      <c r="KE145" s="189">
        <f t="shared" ca="1" si="631"/>
        <v>0</v>
      </c>
      <c r="KF145" s="189">
        <f t="shared" ca="1" si="631"/>
        <v>0</v>
      </c>
      <c r="KG145" s="189">
        <f t="shared" ca="1" si="631"/>
        <v>0</v>
      </c>
      <c r="KH145" s="189">
        <f t="shared" ca="1" si="631"/>
        <v>0</v>
      </c>
      <c r="KI145" s="189">
        <f t="shared" ca="1" si="632"/>
        <v>0</v>
      </c>
      <c r="KJ145" s="189">
        <f t="shared" ca="1" si="632"/>
        <v>0</v>
      </c>
      <c r="KK145" s="189">
        <f t="shared" ca="1" si="632"/>
        <v>0</v>
      </c>
      <c r="KL145" s="189">
        <f t="shared" ca="1" si="632"/>
        <v>0</v>
      </c>
      <c r="KM145" s="189">
        <f t="shared" ca="1" si="632"/>
        <v>0</v>
      </c>
      <c r="KN145" s="189">
        <f t="shared" ca="1" si="632"/>
        <v>0</v>
      </c>
      <c r="KO145" s="189">
        <f t="shared" ca="1" si="632"/>
        <v>0</v>
      </c>
      <c r="KP145" s="189">
        <f t="shared" ca="1" si="632"/>
        <v>0</v>
      </c>
      <c r="KQ145" s="189">
        <f t="shared" ca="1" si="632"/>
        <v>0</v>
      </c>
      <c r="KR145" s="189">
        <f t="shared" ca="1" si="632"/>
        <v>0</v>
      </c>
      <c r="KS145" s="189">
        <f t="shared" ca="1" si="633"/>
        <v>0</v>
      </c>
      <c r="KT145" s="189">
        <f t="shared" ca="1" si="633"/>
        <v>0</v>
      </c>
      <c r="KU145" s="189">
        <f t="shared" ca="1" si="633"/>
        <v>0</v>
      </c>
      <c r="KV145" s="189">
        <f t="shared" ca="1" si="633"/>
        <v>0</v>
      </c>
      <c r="KW145" s="189">
        <f t="shared" ca="1" si="633"/>
        <v>0</v>
      </c>
      <c r="KX145" s="189">
        <f t="shared" ca="1" si="633"/>
        <v>0</v>
      </c>
      <c r="KY145" s="189">
        <f t="shared" ca="1" si="633"/>
        <v>0</v>
      </c>
      <c r="KZ145" s="189">
        <f t="shared" ca="1" si="633"/>
        <v>0</v>
      </c>
      <c r="LA145" s="189">
        <f t="shared" ca="1" si="633"/>
        <v>0</v>
      </c>
      <c r="LB145" s="189">
        <f t="shared" ca="1" si="633"/>
        <v>0</v>
      </c>
      <c r="LC145" s="189">
        <f t="shared" ca="1" si="634"/>
        <v>0</v>
      </c>
      <c r="LD145" s="189">
        <f t="shared" ca="1" si="634"/>
        <v>0</v>
      </c>
      <c r="LE145" s="189">
        <f t="shared" ca="1" si="634"/>
        <v>0</v>
      </c>
      <c r="LF145" s="189">
        <f t="shared" ca="1" si="634"/>
        <v>0</v>
      </c>
      <c r="LG145" s="189">
        <f t="shared" ca="1" si="634"/>
        <v>0</v>
      </c>
      <c r="LH145" s="189">
        <f t="shared" ca="1" si="634"/>
        <v>0</v>
      </c>
      <c r="LI145" s="189">
        <f t="shared" ca="1" si="634"/>
        <v>0</v>
      </c>
      <c r="LJ145" s="189">
        <f t="shared" ca="1" si="634"/>
        <v>0</v>
      </c>
      <c r="LK145" s="189">
        <f t="shared" ca="1" si="634"/>
        <v>0</v>
      </c>
      <c r="LL145" s="189">
        <f t="shared" ca="1" si="634"/>
        <v>0</v>
      </c>
      <c r="LM145" s="189">
        <f t="shared" ca="1" si="635"/>
        <v>0</v>
      </c>
      <c r="LN145" s="189">
        <f t="shared" ca="1" si="635"/>
        <v>0</v>
      </c>
      <c r="LO145" s="189">
        <f t="shared" ca="1" si="635"/>
        <v>0</v>
      </c>
      <c r="LP145" s="189">
        <f t="shared" ca="1" si="635"/>
        <v>0</v>
      </c>
      <c r="LQ145" s="189">
        <f t="shared" ca="1" si="635"/>
        <v>0</v>
      </c>
      <c r="LR145" s="189">
        <f t="shared" ca="1" si="635"/>
        <v>0</v>
      </c>
      <c r="LS145" s="189">
        <f t="shared" ca="1" si="635"/>
        <v>0</v>
      </c>
      <c r="LT145" s="189">
        <f t="shared" ca="1" si="635"/>
        <v>0</v>
      </c>
      <c r="LU145" s="189">
        <f t="shared" ca="1" si="635"/>
        <v>0</v>
      </c>
      <c r="LV145" s="189">
        <f t="shared" ca="1" si="635"/>
        <v>0</v>
      </c>
      <c r="LW145" s="189">
        <f t="shared" ca="1" si="636"/>
        <v>0</v>
      </c>
      <c r="LX145" s="189">
        <f t="shared" ca="1" si="636"/>
        <v>0</v>
      </c>
      <c r="LY145" s="189">
        <f t="shared" ca="1" si="636"/>
        <v>0</v>
      </c>
      <c r="LZ145" s="189">
        <f t="shared" ca="1" si="636"/>
        <v>0</v>
      </c>
      <c r="MA145" s="189">
        <f t="shared" ca="1" si="636"/>
        <v>0</v>
      </c>
      <c r="MB145" s="189">
        <f t="shared" ca="1" si="636"/>
        <v>0</v>
      </c>
      <c r="MC145" s="189">
        <f t="shared" ca="1" si="636"/>
        <v>0</v>
      </c>
      <c r="MD145" s="189">
        <f t="shared" ca="1" si="636"/>
        <v>0</v>
      </c>
      <c r="ME145" s="189">
        <f t="shared" ca="1" si="636"/>
        <v>0</v>
      </c>
      <c r="MF145" s="189">
        <f t="shared" ca="1" si="636"/>
        <v>0</v>
      </c>
      <c r="MG145" s="189">
        <f t="shared" ca="1" si="637"/>
        <v>0</v>
      </c>
      <c r="MH145" s="189">
        <f t="shared" ca="1" si="637"/>
        <v>0</v>
      </c>
      <c r="MI145" s="189">
        <f t="shared" ca="1" si="637"/>
        <v>0</v>
      </c>
      <c r="MJ145" s="189">
        <f t="shared" ca="1" si="637"/>
        <v>0</v>
      </c>
      <c r="MK145" s="189">
        <f t="shared" ca="1" si="637"/>
        <v>0</v>
      </c>
      <c r="ML145" s="189">
        <f t="shared" ca="1" si="637"/>
        <v>0</v>
      </c>
      <c r="MM145" s="189">
        <f t="shared" ca="1" si="637"/>
        <v>0</v>
      </c>
      <c r="MN145" s="189">
        <f t="shared" ca="1" si="637"/>
        <v>0</v>
      </c>
      <c r="MO145" s="189">
        <f t="shared" ca="1" si="637"/>
        <v>0</v>
      </c>
      <c r="MP145" s="189">
        <f t="shared" ca="1" si="637"/>
        <v>0</v>
      </c>
      <c r="MQ145" s="189">
        <f t="shared" ca="1" si="637"/>
        <v>0</v>
      </c>
      <c r="MR145" s="189">
        <f t="shared" ca="1" si="637"/>
        <v>0</v>
      </c>
      <c r="MS145" s="557">
        <f t="shared" ca="1" si="638"/>
        <v>0</v>
      </c>
      <c r="MT145" s="557">
        <f t="shared" ca="1" si="638"/>
        <v>0</v>
      </c>
      <c r="MU145" s="557">
        <f t="shared" ca="1" si="638"/>
        <v>0</v>
      </c>
      <c r="MV145" s="557">
        <f t="shared" ca="1" si="638"/>
        <v>0</v>
      </c>
      <c r="MW145" s="557">
        <f t="shared" ca="1" si="638"/>
        <v>0</v>
      </c>
      <c r="MX145" s="557">
        <f t="shared" ca="1" si="638"/>
        <v>0</v>
      </c>
      <c r="MY145" s="557">
        <f t="shared" ca="1" si="638"/>
        <v>0</v>
      </c>
      <c r="MZ145" s="557">
        <f t="shared" ca="1" si="638"/>
        <v>0</v>
      </c>
      <c r="NA145" s="557">
        <f t="shared" ca="1" si="638"/>
        <v>0</v>
      </c>
      <c r="NB145" s="557">
        <f t="shared" ca="1" si="638"/>
        <v>0</v>
      </c>
      <c r="NC145" s="557">
        <f t="shared" ca="1" si="639"/>
        <v>0</v>
      </c>
      <c r="ND145" s="557">
        <f t="shared" ca="1" si="639"/>
        <v>0</v>
      </c>
      <c r="NE145" s="557">
        <f t="shared" ca="1" si="639"/>
        <v>0</v>
      </c>
      <c r="NF145" s="557">
        <f t="shared" ca="1" si="639"/>
        <v>0</v>
      </c>
      <c r="NG145" s="557">
        <f t="shared" ca="1" si="639"/>
        <v>0</v>
      </c>
      <c r="NH145" s="557">
        <f t="shared" ca="1" si="639"/>
        <v>0</v>
      </c>
      <c r="NI145" s="557">
        <f t="shared" ca="1" si="639"/>
        <v>0</v>
      </c>
      <c r="NJ145" s="557">
        <f t="shared" ca="1" si="639"/>
        <v>0</v>
      </c>
      <c r="NK145" s="557">
        <f t="shared" ca="1" si="639"/>
        <v>0</v>
      </c>
      <c r="NL145" s="557">
        <f t="shared" ca="1" si="639"/>
        <v>0</v>
      </c>
      <c r="NM145" s="557">
        <f t="shared" ca="1" si="640"/>
        <v>0</v>
      </c>
      <c r="NN145" s="557">
        <f t="shared" ca="1" si="640"/>
        <v>0</v>
      </c>
      <c r="NO145" s="557">
        <f t="shared" ca="1" si="640"/>
        <v>0</v>
      </c>
      <c r="NP145" s="557">
        <f t="shared" ca="1" si="640"/>
        <v>0</v>
      </c>
      <c r="NQ145" s="557">
        <f t="shared" ca="1" si="640"/>
        <v>0</v>
      </c>
      <c r="NR145" s="557">
        <f t="shared" ca="1" si="640"/>
        <v>0</v>
      </c>
      <c r="NS145" s="557">
        <f t="shared" ca="1" si="640"/>
        <v>0</v>
      </c>
      <c r="NT145" s="557">
        <f t="shared" ca="1" si="640"/>
        <v>0</v>
      </c>
      <c r="NU145" s="557">
        <f t="shared" ca="1" si="640"/>
        <v>0</v>
      </c>
      <c r="NV145" s="557">
        <f t="shared" ca="1" si="640"/>
        <v>0</v>
      </c>
      <c r="NW145" s="557">
        <f t="shared" ca="1" si="641"/>
        <v>0</v>
      </c>
      <c r="NX145" s="557">
        <f t="shared" ca="1" si="641"/>
        <v>0</v>
      </c>
      <c r="NY145" s="557">
        <f t="shared" ca="1" si="641"/>
        <v>0</v>
      </c>
      <c r="NZ145" s="557">
        <f t="shared" ca="1" si="641"/>
        <v>0</v>
      </c>
      <c r="OA145" s="557">
        <f t="shared" ca="1" si="641"/>
        <v>0</v>
      </c>
      <c r="OB145" s="557">
        <f t="shared" ca="1" si="641"/>
        <v>0</v>
      </c>
      <c r="OC145" s="557">
        <f t="shared" ca="1" si="641"/>
        <v>0</v>
      </c>
      <c r="OD145" s="557">
        <f t="shared" ca="1" si="641"/>
        <v>0</v>
      </c>
      <c r="OE145" s="557">
        <f t="shared" ca="1" si="641"/>
        <v>0</v>
      </c>
      <c r="OF145" s="557">
        <f t="shared" ca="1" si="641"/>
        <v>0</v>
      </c>
      <c r="OG145" s="557">
        <f t="shared" ca="1" si="642"/>
        <v>0</v>
      </c>
      <c r="OH145" s="557">
        <f t="shared" ca="1" si="642"/>
        <v>0</v>
      </c>
      <c r="OI145" s="557">
        <f t="shared" ca="1" si="642"/>
        <v>0</v>
      </c>
      <c r="OJ145" s="557">
        <f t="shared" ca="1" si="642"/>
        <v>0</v>
      </c>
      <c r="OK145" s="557">
        <f t="shared" ca="1" si="642"/>
        <v>0</v>
      </c>
      <c r="OL145" s="557">
        <f t="shared" ca="1" si="642"/>
        <v>0</v>
      </c>
      <c r="OM145" s="557">
        <f t="shared" ca="1" si="642"/>
        <v>0</v>
      </c>
      <c r="ON145" s="557">
        <f t="shared" ca="1" si="642"/>
        <v>0</v>
      </c>
      <c r="OO145" s="557">
        <f t="shared" ca="1" si="642"/>
        <v>0</v>
      </c>
      <c r="OP145" s="557">
        <f t="shared" ca="1" si="642"/>
        <v>0</v>
      </c>
      <c r="OQ145" s="557">
        <f t="shared" ca="1" si="643"/>
        <v>0</v>
      </c>
      <c r="OR145" s="557">
        <f t="shared" ca="1" si="643"/>
        <v>0</v>
      </c>
      <c r="OS145" s="557">
        <f t="shared" ca="1" si="643"/>
        <v>0</v>
      </c>
      <c r="OT145" s="557">
        <f t="shared" ca="1" si="643"/>
        <v>0</v>
      </c>
      <c r="OU145" s="557">
        <f t="shared" ca="1" si="643"/>
        <v>0</v>
      </c>
      <c r="OV145" s="557">
        <f t="shared" ca="1" si="643"/>
        <v>0</v>
      </c>
      <c r="OW145" s="557">
        <f t="shared" ca="1" si="643"/>
        <v>0</v>
      </c>
      <c r="OX145" s="557">
        <f t="shared" ca="1" si="643"/>
        <v>0</v>
      </c>
      <c r="OY145" s="557">
        <f t="shared" ca="1" si="643"/>
        <v>0</v>
      </c>
      <c r="OZ145" s="557">
        <f t="shared" ca="1" si="643"/>
        <v>0</v>
      </c>
      <c r="PA145" s="557">
        <f t="shared" ca="1" si="644"/>
        <v>0</v>
      </c>
      <c r="PB145" s="557">
        <f t="shared" ca="1" si="644"/>
        <v>0</v>
      </c>
      <c r="PC145" s="557">
        <f t="shared" ca="1" si="644"/>
        <v>0</v>
      </c>
      <c r="PD145" s="557">
        <f t="shared" ca="1" si="644"/>
        <v>0</v>
      </c>
      <c r="PE145" s="557">
        <f t="shared" ca="1" si="644"/>
        <v>0</v>
      </c>
      <c r="PF145" s="557">
        <f t="shared" ca="1" si="644"/>
        <v>0</v>
      </c>
      <c r="PG145" s="557">
        <f t="shared" ca="1" si="644"/>
        <v>0</v>
      </c>
      <c r="PH145" s="557">
        <f t="shared" ca="1" si="644"/>
        <v>0</v>
      </c>
      <c r="PI145" s="557">
        <f t="shared" ca="1" si="644"/>
        <v>0</v>
      </c>
      <c r="PJ145" s="557">
        <f t="shared" ca="1" si="644"/>
        <v>0</v>
      </c>
      <c r="PK145" s="557">
        <f t="shared" ca="1" si="645"/>
        <v>0</v>
      </c>
      <c r="PL145" s="557">
        <f t="shared" ca="1" si="645"/>
        <v>0</v>
      </c>
      <c r="PM145" s="557">
        <f t="shared" ca="1" si="645"/>
        <v>0</v>
      </c>
      <c r="PN145" s="557">
        <f t="shared" ca="1" si="645"/>
        <v>0</v>
      </c>
      <c r="PO145" s="557">
        <f t="shared" ca="1" si="645"/>
        <v>0</v>
      </c>
      <c r="PP145" s="557">
        <f t="shared" ca="1" si="645"/>
        <v>0</v>
      </c>
      <c r="PQ145" s="557">
        <f t="shared" ca="1" si="645"/>
        <v>0</v>
      </c>
      <c r="PR145" s="557">
        <f t="shared" ca="1" si="645"/>
        <v>0</v>
      </c>
      <c r="PS145" s="557">
        <f t="shared" ca="1" si="645"/>
        <v>0</v>
      </c>
      <c r="PT145" s="557">
        <f t="shared" ca="1" si="645"/>
        <v>0</v>
      </c>
      <c r="PU145" s="557">
        <f t="shared" ca="1" si="646"/>
        <v>0</v>
      </c>
      <c r="PV145" s="557">
        <f t="shared" ca="1" si="646"/>
        <v>0</v>
      </c>
      <c r="PW145" s="557">
        <f t="shared" ca="1" si="646"/>
        <v>0</v>
      </c>
      <c r="PX145" s="557">
        <f t="shared" ca="1" si="646"/>
        <v>0</v>
      </c>
      <c r="PY145" s="557">
        <f t="shared" ca="1" si="646"/>
        <v>0</v>
      </c>
      <c r="PZ145" s="557">
        <f t="shared" ca="1" si="646"/>
        <v>0</v>
      </c>
      <c r="QA145" s="557">
        <f t="shared" ca="1" si="646"/>
        <v>0</v>
      </c>
      <c r="QB145" s="557">
        <f t="shared" ca="1" si="646"/>
        <v>0</v>
      </c>
      <c r="QC145" s="557">
        <f t="shared" ca="1" si="646"/>
        <v>0</v>
      </c>
      <c r="QD145" s="557">
        <f t="shared" ca="1" si="646"/>
        <v>0</v>
      </c>
      <c r="QE145" s="557">
        <f t="shared" ca="1" si="647"/>
        <v>0</v>
      </c>
      <c r="QF145" s="557">
        <f t="shared" ca="1" si="647"/>
        <v>0</v>
      </c>
      <c r="QG145" s="557">
        <f t="shared" ca="1" si="647"/>
        <v>0</v>
      </c>
      <c r="QH145" s="557">
        <f t="shared" ca="1" si="647"/>
        <v>0</v>
      </c>
      <c r="QI145" s="557">
        <f t="shared" ca="1" si="647"/>
        <v>0</v>
      </c>
      <c r="QJ145" s="557">
        <f t="shared" ca="1" si="647"/>
        <v>0</v>
      </c>
      <c r="QK145" s="557">
        <f t="shared" ca="1" si="647"/>
        <v>0</v>
      </c>
      <c r="QL145" s="557">
        <f t="shared" ca="1" si="647"/>
        <v>0</v>
      </c>
      <c r="QM145" s="557">
        <f t="shared" ca="1" si="647"/>
        <v>0</v>
      </c>
      <c r="QN145" s="557">
        <f t="shared" ca="1" si="647"/>
        <v>0</v>
      </c>
      <c r="QO145" s="557">
        <f t="shared" ca="1" si="648"/>
        <v>0</v>
      </c>
      <c r="QP145" s="557">
        <f t="shared" ca="1" si="648"/>
        <v>0</v>
      </c>
      <c r="QQ145" s="557">
        <f t="shared" ca="1" si="648"/>
        <v>0</v>
      </c>
      <c r="QR145" s="557">
        <f t="shared" ca="1" si="648"/>
        <v>0</v>
      </c>
      <c r="QS145" s="557">
        <f t="shared" ca="1" si="648"/>
        <v>0</v>
      </c>
      <c r="QT145" s="557">
        <f t="shared" ca="1" si="648"/>
        <v>0</v>
      </c>
      <c r="QU145" s="557">
        <f t="shared" ca="1" si="648"/>
        <v>0</v>
      </c>
      <c r="QV145" s="557">
        <f t="shared" ca="1" si="648"/>
        <v>0</v>
      </c>
      <c r="QW145" s="557">
        <f t="shared" ca="1" si="648"/>
        <v>0</v>
      </c>
      <c r="QX145" s="557">
        <f t="shared" ca="1" si="648"/>
        <v>0</v>
      </c>
      <c r="QY145" s="557">
        <f t="shared" ca="1" si="649"/>
        <v>0</v>
      </c>
      <c r="QZ145" s="557">
        <f t="shared" ca="1" si="649"/>
        <v>0</v>
      </c>
      <c r="RA145" s="557">
        <f t="shared" ca="1" si="649"/>
        <v>0</v>
      </c>
      <c r="RB145" s="557">
        <f t="shared" ca="1" si="649"/>
        <v>0</v>
      </c>
      <c r="RC145" s="557">
        <f t="shared" ca="1" si="649"/>
        <v>0</v>
      </c>
      <c r="RD145" s="557">
        <f t="shared" ca="1" si="649"/>
        <v>0</v>
      </c>
      <c r="RE145" s="557">
        <f t="shared" ca="1" si="649"/>
        <v>0</v>
      </c>
      <c r="RF145" s="557">
        <f t="shared" ca="1" si="649"/>
        <v>0</v>
      </c>
      <c r="RG145" s="557">
        <f t="shared" ca="1" si="649"/>
        <v>0</v>
      </c>
      <c r="RH145" s="557">
        <f t="shared" ca="1" si="649"/>
        <v>0</v>
      </c>
      <c r="RI145" s="557">
        <f t="shared" ca="1" si="650"/>
        <v>0</v>
      </c>
      <c r="RJ145" s="557">
        <f t="shared" ca="1" si="650"/>
        <v>0</v>
      </c>
      <c r="RK145" s="557">
        <f t="shared" ca="1" si="650"/>
        <v>0</v>
      </c>
      <c r="RL145" s="557">
        <f t="shared" ca="1" si="650"/>
        <v>0</v>
      </c>
      <c r="RM145" s="557">
        <f t="shared" ca="1" si="650"/>
        <v>0</v>
      </c>
      <c r="RN145" s="557">
        <f t="shared" ca="1" si="650"/>
        <v>0</v>
      </c>
      <c r="RO145" s="557">
        <f t="shared" ca="1" si="650"/>
        <v>0</v>
      </c>
      <c r="RP145" s="557">
        <f t="shared" ca="1" si="650"/>
        <v>0</v>
      </c>
      <c r="RQ145" s="557">
        <f t="shared" ca="1" si="650"/>
        <v>0</v>
      </c>
      <c r="RR145" s="557">
        <f t="shared" ca="1" si="650"/>
        <v>0</v>
      </c>
      <c r="RS145" s="557">
        <f t="shared" ca="1" si="651"/>
        <v>0</v>
      </c>
      <c r="RT145" s="557">
        <f t="shared" ca="1" si="651"/>
        <v>0</v>
      </c>
      <c r="RU145" s="557">
        <f t="shared" ca="1" si="651"/>
        <v>0</v>
      </c>
      <c r="RV145" s="557">
        <f t="shared" ca="1" si="651"/>
        <v>0</v>
      </c>
      <c r="RW145" s="557">
        <f t="shared" ca="1" si="651"/>
        <v>0</v>
      </c>
      <c r="RX145" s="557">
        <f t="shared" ca="1" si="651"/>
        <v>0</v>
      </c>
      <c r="RY145" s="557">
        <f t="shared" ca="1" si="651"/>
        <v>0</v>
      </c>
      <c r="RZ145" s="557">
        <f t="shared" ca="1" si="651"/>
        <v>0</v>
      </c>
      <c r="SA145" s="557">
        <f t="shared" ca="1" si="651"/>
        <v>0</v>
      </c>
      <c r="SB145" s="557">
        <f t="shared" ca="1" si="651"/>
        <v>0</v>
      </c>
      <c r="SC145" s="557">
        <f t="shared" ca="1" si="652"/>
        <v>0</v>
      </c>
      <c r="SD145" s="557">
        <f t="shared" ca="1" si="652"/>
        <v>0</v>
      </c>
      <c r="SE145" s="557">
        <f t="shared" ca="1" si="652"/>
        <v>0</v>
      </c>
      <c r="SF145" s="557">
        <f t="shared" ca="1" si="652"/>
        <v>0</v>
      </c>
      <c r="SG145" s="557">
        <f t="shared" ca="1" si="652"/>
        <v>0</v>
      </c>
      <c r="SH145" s="557">
        <f t="shared" ca="1" si="652"/>
        <v>0</v>
      </c>
      <c r="SI145" s="557">
        <f t="shared" ca="1" si="652"/>
        <v>0</v>
      </c>
      <c r="SJ145" s="557">
        <f t="shared" ca="1" si="652"/>
        <v>0</v>
      </c>
      <c r="SK145" s="557">
        <f t="shared" ca="1" si="652"/>
        <v>0</v>
      </c>
      <c r="SL145" s="557">
        <f t="shared" ca="1" si="652"/>
        <v>0</v>
      </c>
      <c r="SM145" s="557">
        <f t="shared" ca="1" si="653"/>
        <v>0</v>
      </c>
      <c r="SN145" s="557">
        <f t="shared" ca="1" si="653"/>
        <v>0</v>
      </c>
      <c r="SO145" s="557">
        <f t="shared" ca="1" si="653"/>
        <v>0</v>
      </c>
      <c r="SP145" s="557">
        <f t="shared" ca="1" si="653"/>
        <v>0</v>
      </c>
      <c r="SQ145" s="557">
        <f t="shared" ca="1" si="653"/>
        <v>0</v>
      </c>
      <c r="SR145" s="557">
        <f t="shared" ca="1" si="653"/>
        <v>0</v>
      </c>
      <c r="SS145" s="557">
        <f t="shared" ca="1" si="653"/>
        <v>0</v>
      </c>
      <c r="ST145" s="557">
        <f t="shared" ca="1" si="653"/>
        <v>0</v>
      </c>
      <c r="SU145" s="557">
        <f t="shared" ca="1" si="653"/>
        <v>0</v>
      </c>
      <c r="SV145" s="557">
        <f t="shared" ca="1" si="653"/>
        <v>0</v>
      </c>
      <c r="SW145" s="557">
        <f t="shared" ca="1" si="654"/>
        <v>0</v>
      </c>
      <c r="SX145" s="557">
        <f t="shared" ca="1" si="654"/>
        <v>0</v>
      </c>
      <c r="SY145" s="557">
        <f t="shared" ca="1" si="654"/>
        <v>0</v>
      </c>
      <c r="SZ145" s="557">
        <f t="shared" ca="1" si="654"/>
        <v>0</v>
      </c>
      <c r="TA145" s="557">
        <f t="shared" ca="1" si="654"/>
        <v>0</v>
      </c>
      <c r="TB145" s="557">
        <f t="shared" ca="1" si="654"/>
        <v>0</v>
      </c>
      <c r="TC145" s="557">
        <f t="shared" ca="1" si="654"/>
        <v>0</v>
      </c>
      <c r="TD145" s="557">
        <f t="shared" ca="1" si="654"/>
        <v>0</v>
      </c>
      <c r="TE145" s="557">
        <f t="shared" ca="1" si="654"/>
        <v>0</v>
      </c>
      <c r="TF145" s="557">
        <f t="shared" ca="1" si="654"/>
        <v>0</v>
      </c>
      <c r="TG145" s="557">
        <f t="shared" ca="1" si="655"/>
        <v>0</v>
      </c>
      <c r="TH145" s="557">
        <f t="shared" ca="1" si="655"/>
        <v>0</v>
      </c>
      <c r="TI145" s="557">
        <f t="shared" ca="1" si="655"/>
        <v>0</v>
      </c>
      <c r="TJ145" s="557">
        <f t="shared" ca="1" si="655"/>
        <v>0</v>
      </c>
      <c r="TK145" s="557">
        <f t="shared" ca="1" si="655"/>
        <v>0</v>
      </c>
      <c r="TL145" s="557">
        <f t="shared" ca="1" si="655"/>
        <v>0</v>
      </c>
      <c r="TM145" s="557">
        <f t="shared" ca="1" si="655"/>
        <v>0</v>
      </c>
      <c r="TN145" s="557">
        <f t="shared" ca="1" si="655"/>
        <v>0</v>
      </c>
      <c r="TO145" s="557">
        <f t="shared" ca="1" si="655"/>
        <v>0</v>
      </c>
      <c r="TP145" s="557">
        <f t="shared" ca="1" si="655"/>
        <v>0</v>
      </c>
      <c r="TQ145" s="557">
        <f t="shared" ca="1" si="656"/>
        <v>0</v>
      </c>
      <c r="TR145" s="557">
        <f t="shared" ca="1" si="656"/>
        <v>0</v>
      </c>
      <c r="TS145" s="557">
        <f t="shared" ca="1" si="656"/>
        <v>0</v>
      </c>
      <c r="TT145" s="557">
        <f t="shared" ca="1" si="656"/>
        <v>0</v>
      </c>
      <c r="TU145" s="557">
        <f t="shared" ca="1" si="656"/>
        <v>0</v>
      </c>
      <c r="TV145" s="557">
        <f t="shared" ca="1" si="656"/>
        <v>0</v>
      </c>
      <c r="TW145" s="557">
        <f t="shared" ca="1" si="656"/>
        <v>0</v>
      </c>
      <c r="TX145" s="557">
        <f t="shared" ca="1" si="656"/>
        <v>0</v>
      </c>
      <c r="TY145" s="557">
        <f t="shared" ca="1" si="656"/>
        <v>0</v>
      </c>
      <c r="TZ145" s="557">
        <f t="shared" ca="1" si="656"/>
        <v>0</v>
      </c>
      <c r="UA145" s="557">
        <f t="shared" ca="1" si="657"/>
        <v>0</v>
      </c>
      <c r="UB145" s="557">
        <f t="shared" ca="1" si="657"/>
        <v>0</v>
      </c>
      <c r="UC145" s="557">
        <f t="shared" ca="1" si="657"/>
        <v>0</v>
      </c>
      <c r="UD145" s="557">
        <f t="shared" ca="1" si="657"/>
        <v>0</v>
      </c>
      <c r="UE145" s="557">
        <f t="shared" ca="1" si="657"/>
        <v>0</v>
      </c>
      <c r="UF145" s="557">
        <f t="shared" ca="1" si="657"/>
        <v>0</v>
      </c>
      <c r="UG145" s="557">
        <f t="shared" ca="1" si="657"/>
        <v>0</v>
      </c>
      <c r="UH145" s="557">
        <f t="shared" ca="1" si="657"/>
        <v>0</v>
      </c>
      <c r="UI145" s="557">
        <f t="shared" ca="1" si="657"/>
        <v>0</v>
      </c>
      <c r="UJ145" s="557">
        <f t="shared" ca="1" si="657"/>
        <v>0</v>
      </c>
      <c r="UK145" s="557">
        <f t="shared" ca="1" si="658"/>
        <v>0</v>
      </c>
      <c r="UL145" s="557">
        <f t="shared" ca="1" si="658"/>
        <v>0</v>
      </c>
      <c r="UM145" s="557">
        <f t="shared" ca="1" si="658"/>
        <v>0</v>
      </c>
      <c r="UN145" s="557">
        <f t="shared" ca="1" si="658"/>
        <v>0</v>
      </c>
      <c r="UO145" s="557">
        <f t="shared" ca="1" si="658"/>
        <v>0</v>
      </c>
      <c r="UP145" s="557">
        <f t="shared" ca="1" si="658"/>
        <v>0</v>
      </c>
      <c r="UQ145" s="557">
        <f t="shared" ca="1" si="658"/>
        <v>0</v>
      </c>
      <c r="UR145" s="557">
        <f t="shared" ca="1" si="658"/>
        <v>0</v>
      </c>
      <c r="US145" s="557">
        <f t="shared" ca="1" si="658"/>
        <v>0</v>
      </c>
      <c r="UT145" s="557">
        <f t="shared" ca="1" si="658"/>
        <v>0</v>
      </c>
      <c r="UU145" s="557">
        <f t="shared" ca="1" si="659"/>
        <v>0</v>
      </c>
      <c r="UV145" s="557">
        <f t="shared" ca="1" si="659"/>
        <v>0</v>
      </c>
      <c r="UW145" s="557">
        <f t="shared" ca="1" si="659"/>
        <v>0</v>
      </c>
      <c r="UX145" s="557">
        <f t="shared" ca="1" si="659"/>
        <v>0</v>
      </c>
      <c r="UY145" s="557">
        <f t="shared" ca="1" si="659"/>
        <v>0</v>
      </c>
      <c r="UZ145" s="557">
        <f t="shared" ca="1" si="659"/>
        <v>0</v>
      </c>
      <c r="VA145" s="557">
        <f t="shared" ca="1" si="659"/>
        <v>0</v>
      </c>
      <c r="VB145" s="557">
        <f t="shared" ca="1" si="659"/>
        <v>0</v>
      </c>
      <c r="VC145" s="557">
        <f t="shared" ca="1" si="659"/>
        <v>0</v>
      </c>
      <c r="VD145" s="557">
        <f t="shared" ca="1" si="659"/>
        <v>0</v>
      </c>
      <c r="VE145" s="557">
        <f t="shared" ca="1" si="660"/>
        <v>0</v>
      </c>
      <c r="VF145" s="557">
        <f t="shared" ca="1" si="660"/>
        <v>0</v>
      </c>
      <c r="VG145" s="557">
        <f t="shared" ca="1" si="660"/>
        <v>0</v>
      </c>
      <c r="VH145" s="557">
        <f t="shared" ca="1" si="660"/>
        <v>0</v>
      </c>
      <c r="VI145" s="557">
        <f t="shared" ca="1" si="660"/>
        <v>0</v>
      </c>
      <c r="VJ145" s="557">
        <f t="shared" ca="1" si="660"/>
        <v>0</v>
      </c>
      <c r="VK145" s="557">
        <f t="shared" ca="1" si="660"/>
        <v>0</v>
      </c>
      <c r="VL145" s="557">
        <f t="shared" ca="1" si="660"/>
        <v>0</v>
      </c>
      <c r="VM145" s="557">
        <f t="shared" ca="1" si="660"/>
        <v>0</v>
      </c>
      <c r="VN145" s="557">
        <f t="shared" ca="1" si="660"/>
        <v>0</v>
      </c>
      <c r="VO145" s="557">
        <f t="shared" ca="1" si="660"/>
        <v>0</v>
      </c>
      <c r="VP145" s="189">
        <f t="shared" ca="1" si="661"/>
        <v>0</v>
      </c>
      <c r="VQ145" s="189">
        <f t="shared" ca="1" si="661"/>
        <v>0</v>
      </c>
      <c r="VR145" s="189">
        <f t="shared" ca="1" si="661"/>
        <v>0</v>
      </c>
      <c r="VS145" s="189">
        <f t="shared" ca="1" si="661"/>
        <v>0</v>
      </c>
      <c r="VT145" s="189">
        <f t="shared" ca="1" si="661"/>
        <v>0</v>
      </c>
      <c r="VU145" s="230">
        <f t="shared" ca="1" si="570"/>
        <v>0</v>
      </c>
      <c r="VV145" s="189">
        <f t="shared" ca="1" si="662"/>
        <v>0</v>
      </c>
      <c r="VW145" s="189">
        <f t="shared" ca="1" si="662"/>
        <v>0</v>
      </c>
      <c r="VX145" s="189">
        <f t="shared" ca="1" si="662"/>
        <v>0</v>
      </c>
      <c r="VY145" s="189">
        <f t="shared" ca="1" si="662"/>
        <v>0</v>
      </c>
      <c r="VZ145" s="189">
        <f t="shared" ca="1" si="662"/>
        <v>0</v>
      </c>
      <c r="WA145" s="230">
        <f t="shared" ca="1" si="572"/>
        <v>0</v>
      </c>
      <c r="WB145" s="231">
        <f t="shared" ca="1" si="573"/>
        <v>0</v>
      </c>
      <c r="WC145" s="231">
        <f t="shared" ca="1" si="573"/>
        <v>0</v>
      </c>
      <c r="WD145" s="231">
        <f t="shared" ca="1" si="573"/>
        <v>0</v>
      </c>
      <c r="WE145" s="231">
        <f t="shared" ca="1" si="573"/>
        <v>0</v>
      </c>
      <c r="WF145" s="544">
        <f t="shared" ca="1" si="574"/>
        <v>0</v>
      </c>
      <c r="WG145" s="231">
        <f t="shared" ca="1" si="575"/>
        <v>0</v>
      </c>
      <c r="WH145" s="231">
        <f t="shared" ca="1" si="575"/>
        <v>0</v>
      </c>
      <c r="WI145" s="231">
        <f t="shared" ca="1" si="575"/>
        <v>0</v>
      </c>
      <c r="WJ145" s="231">
        <f t="shared" ca="1" si="575"/>
        <v>0</v>
      </c>
      <c r="WK145" s="544">
        <f t="shared" ca="1" si="663"/>
        <v>0</v>
      </c>
      <c r="WL145" s="544">
        <f t="shared" ca="1" si="663"/>
        <v>0</v>
      </c>
      <c r="WM145" s="544">
        <f t="shared" ca="1" si="663"/>
        <v>0</v>
      </c>
      <c r="WN145" s="544">
        <f t="shared" ca="1" si="663"/>
        <v>0</v>
      </c>
      <c r="WO145" s="544">
        <f t="shared" ca="1" si="663"/>
        <v>0</v>
      </c>
      <c r="WP145" s="544">
        <f t="shared" ca="1" si="663"/>
        <v>0</v>
      </c>
      <c r="WQ145" s="544">
        <f t="shared" ca="1" si="663"/>
        <v>0</v>
      </c>
      <c r="WR145" s="535" cm="1">
        <f t="array" aca="1" ref="WR145" ca="1">INDEX(WR$13:WR144,$B145+1,1)</f>
        <v>0</v>
      </c>
      <c r="WS145" s="411">
        <f t="shared" ca="1" si="577"/>
        <v>67</v>
      </c>
      <c r="WT145" s="18"/>
      <c r="WU145" s="535" cm="1">
        <f t="array" aca="1" ref="WU145" ca="1">INDEX(WU$13:WU144,$B145+1,1)</f>
        <v>0</v>
      </c>
      <c r="WV145" s="411">
        <f t="shared" si="578"/>
        <v>0</v>
      </c>
      <c r="WW145" s="535" cm="1">
        <f t="array" aca="1" ref="WW145" ca="1">INDEX(WW$13:WW144,$B145+1,1)</f>
        <v>0</v>
      </c>
      <c r="WX145" s="535" t="str" cm="1">
        <f t="array" aca="1" ref="WX145" ca="1">INDEX(WX$13:WX144,$B145+1,1)</f>
        <v>-</v>
      </c>
      <c r="WY145" s="535" t="str" cm="1">
        <f t="array" aca="1" ref="WY145" ca="1">INDEX(WY$13:WY144,$B145+1,1)</f>
        <v>-</v>
      </c>
      <c r="WZ145" s="535" t="str" cm="1">
        <f t="array" aca="1" ref="WZ145" ca="1">INDEX(WZ$13:WZ144,$B145+1,1)</f>
        <v>-</v>
      </c>
      <c r="XA145" s="535" t="str" cm="1">
        <f t="array" aca="1" ref="XA145" ca="1">INDEX(XA$13:XA144,$B145+1,1)</f>
        <v>-</v>
      </c>
      <c r="XB145" s="535" t="str" cm="1">
        <f t="array" aca="1" ref="XB145" ca="1">INDEX(XB$13:XB144,$B145+1,1)</f>
        <v>-</v>
      </c>
      <c r="XC145" s="535" t="str" cm="1">
        <f t="array" aca="1" ref="XC145" ca="1">INDEX(XC$13:XC144,$B145+1,1)</f>
        <v>-</v>
      </c>
      <c r="XD145" s="535" t="str" cm="1">
        <f t="array" aca="1" ref="XD145" ca="1">INDEX(XD$13:XD144,$B145+1,1)</f>
        <v>-</v>
      </c>
      <c r="XE145" s="535" t="str" cm="1">
        <f t="array" aca="1" ref="XE145" ca="1">INDEX(XE$13:XE144,$B145+1,1)</f>
        <v>-</v>
      </c>
      <c r="XF145" s="535" t="str" cm="1">
        <f t="array" aca="1" ref="XF145" ca="1">INDEX(XF$13:XF144,$B145+1,1)</f>
        <v>-</v>
      </c>
      <c r="XG145" s="535" t="str" cm="1">
        <f t="array" aca="1" ref="XG145" ca="1">INDEX(XG$13:XG144,$B145+1,1)</f>
        <v>-</v>
      </c>
      <c r="XH145" s="535" t="str" cm="1">
        <f t="array" aca="1" ref="XH145" ca="1">INDEX(XH$13:XH144,$B145+1,1)</f>
        <v>-</v>
      </c>
      <c r="XI145" s="535" t="str" cm="1">
        <f t="array" aca="1" ref="XI145" ca="1">INDEX(XI$13:XI144,$B145+1,1)</f>
        <v>-</v>
      </c>
      <c r="XJ145" s="535" t="str" cm="1">
        <f t="array" aca="1" ref="XJ145" ca="1">INDEX(XJ$13:XJ144,$B145+1,1)</f>
        <v>-</v>
      </c>
      <c r="XK145" s="535" t="str" cm="1">
        <f t="array" aca="1" ref="XK145" ca="1">INDEX(XK$13:XK144,$B145+1,1)</f>
        <v>-</v>
      </c>
      <c r="XL145" s="535" t="str" cm="1">
        <f t="array" aca="1" ref="XL145" ca="1">INDEX(XL$13:XL144,$B145+1,1)</f>
        <v>-</v>
      </c>
      <c r="XM145" s="535" t="str" cm="1">
        <f t="array" aca="1" ref="XM145" ca="1">INDEX(XM$13:XM144,$B145+1,1)</f>
        <v>-</v>
      </c>
      <c r="XN145" s="18"/>
      <c r="XO145" s="411" t="b">
        <f t="shared" ca="1" si="579"/>
        <v>0</v>
      </c>
      <c r="XP145" s="535" t="str" cm="1">
        <f t="array" aca="1" ref="XP145" ca="1">INDEX(XP$13:XP144,$B145+1,1)</f>
        <v>-</v>
      </c>
      <c r="XQ145" s="535" t="str" cm="1">
        <f t="array" aca="1" ref="XQ145" ca="1">INDEX(XQ$13:XQ144,$B145+1,1)</f>
        <v>-</v>
      </c>
      <c r="XR145" s="535" t="str" cm="1">
        <f t="array" aca="1" ref="XR145" ca="1">INDEX(XR$13:XR144,$B145+1,1)</f>
        <v>-</v>
      </c>
      <c r="XS145" s="535" t="str" cm="1">
        <f t="array" aca="1" ref="XS145" ca="1">INDEX(XS$13:XS144,$B145+1,1)</f>
        <v>-</v>
      </c>
      <c r="XT145" s="535" t="str" cm="1">
        <f t="array" aca="1" ref="XT145" ca="1">INDEX(XT$13:XT144,$B145+1,1)</f>
        <v>-</v>
      </c>
      <c r="XU145" s="535" t="str" cm="1">
        <f t="array" aca="1" ref="XU145" ca="1">INDEX(XU$13:XU144,$B145+1,1)</f>
        <v>-</v>
      </c>
      <c r="XV145" s="411" t="str">
        <f t="shared" ca="1" si="580"/>
        <v>-</v>
      </c>
      <c r="XW145" s="535" t="str" cm="1">
        <f t="array" aca="1" ref="XW145" ca="1">INDEX(XW$13:XW144,$B145+1,1)</f>
        <v>-</v>
      </c>
      <c r="XX145" s="535" t="str" cm="1">
        <f t="array" aca="1" ref="XX145" ca="1">INDEX(XX$13:XX144,$B145+1,1)</f>
        <v>-</v>
      </c>
      <c r="XY145" s="535" t="str" cm="1">
        <f t="array" aca="1" ref="XY145" ca="1">INDEX(XY$13:XY144,$B145+1,1)</f>
        <v>-</v>
      </c>
      <c r="XZ145" s="535" t="str" cm="1">
        <f t="array" aca="1" ref="XZ145" ca="1">INDEX(XZ$13:XZ144,$B145+1,1)</f>
        <v>-</v>
      </c>
      <c r="YA145" s="535" t="str" cm="1">
        <f t="array" aca="1" ref="YA145" ca="1">INDEX(YA$13:YA144,$B145+1,1)</f>
        <v>-</v>
      </c>
      <c r="YB145" s="545" cm="1">
        <f t="array" aca="1" ref="YB145" ca="1">INDEX(i.AgeJ,$AD145,1)</f>
        <v>0</v>
      </c>
      <c r="YC145" s="535" t="str" cm="1">
        <f t="array" aca="1" ref="YC145" ca="1">INDEX(YC$13:YC144,$B145+1,1)</f>
        <v>-</v>
      </c>
      <c r="YD145" s="411" t="str">
        <f t="shared" si="581"/>
        <v>-</v>
      </c>
      <c r="YE145" s="411" t="str">
        <f t="shared" si="581"/>
        <v>-</v>
      </c>
      <c r="YF145" s="535" t="str" cm="1">
        <f t="array" aca="1" ref="YF145" ca="1">INDEX(YF$13:YF144,$B145+1,1)</f>
        <v>-</v>
      </c>
      <c r="YG145" s="535" t="str" cm="1">
        <f t="array" aca="1" ref="YG145" ca="1">INDEX(YG$13:YG144,$B145+1,1)</f>
        <v>-</v>
      </c>
      <c r="YH145" s="535" t="str" cm="1">
        <f t="array" aca="1" ref="YH145" ca="1">INDEX(YH$13:YH144,$B145+1,1)</f>
        <v>-</v>
      </c>
      <c r="YI145" s="535" t="str" cm="1">
        <f t="array" aca="1" ref="YI145" ca="1">INDEX(YI$13:YI144,$B145+1,1)</f>
        <v>-</v>
      </c>
      <c r="YJ145" s="535" t="str" cm="1">
        <f t="array" aca="1" ref="YJ145" ca="1">INDEX(YJ$13:YJ144,$B145+1,1)</f>
        <v>-</v>
      </c>
      <c r="YK145" s="535" t="b" cm="1">
        <f t="array" aca="1" ref="YK145" ca="1">INDEX(YK$13:YK144,$B145+1,1)</f>
        <v>1</v>
      </c>
      <c r="YL145" s="535" t="str" cm="1">
        <f t="array" aca="1" ref="YL145" ca="1">INDEX(YL$13:YL144,$B145+1,1)</f>
        <v>-</v>
      </c>
      <c r="YM145" s="535" cm="1">
        <f t="array" aca="1" ref="YM145" ca="1">INDEX(YM$13:YM144,$B145+1,1)</f>
        <v>0</v>
      </c>
      <c r="YN145" s="535" cm="1">
        <f t="array" aca="1" ref="YN145" ca="1">INDEX(YN$13:YN144,$B145+1,1)</f>
        <v>0</v>
      </c>
      <c r="YO145" s="535" cm="1">
        <f t="array" aca="1" ref="YO145" ca="1">INDEX(YO$13:YO144,$B145+1,1)</f>
        <v>0</v>
      </c>
      <c r="YP145" s="18"/>
      <c r="YQ145" s="411">
        <f t="shared" si="582"/>
        <v>50</v>
      </c>
      <c r="YR145" s="411">
        <f t="shared" si="582"/>
        <v>50</v>
      </c>
      <c r="YS145" s="411">
        <f t="shared" si="582"/>
        <v>50</v>
      </c>
      <c r="YT145" s="411">
        <f t="shared" si="582"/>
        <v>50</v>
      </c>
      <c r="YU145" s="535" cm="1">
        <f t="array" aca="1" ref="YU145" ca="1">INDEX(YU$13:YU144,$B145+1,1)</f>
        <v>1</v>
      </c>
      <c r="YV145" s="535" cm="1">
        <f t="array" aca="1" ref="YV145" ca="1">INDEX(YV$13:YV144,$B145+1,1)</f>
        <v>1</v>
      </c>
      <c r="YW145" s="535" cm="1">
        <f t="array" aca="1" ref="YW145" ca="1">INDEX(YW$13:YW144,$B145+1,1)</f>
        <v>1</v>
      </c>
      <c r="YX145" s="535" cm="1">
        <f t="array" aca="1" ref="YX145" ca="1">INDEX(YX$13:YX144,$B145+1,1)</f>
        <v>1</v>
      </c>
      <c r="YY145" s="535" t="str" cm="1">
        <f t="array" aca="1" ref="YY145" ca="1">INDEX(YY$13:YY144,$B145+1,1)</f>
        <v>-</v>
      </c>
      <c r="YZ145" s="535" t="str" cm="1">
        <f t="array" aca="1" ref="YZ145" ca="1">INDEX(YZ$13:YZ144,$B145+1,1)</f>
        <v>-</v>
      </c>
      <c r="ZA145" s="535" t="str" cm="1">
        <f t="array" aca="1" ref="ZA145" ca="1">INDEX(ZA$13:ZA144,$B145+1,1)</f>
        <v>-</v>
      </c>
      <c r="ZB145" s="535" t="str" cm="1">
        <f t="array" aca="1" ref="ZB145" ca="1">INDEX(ZB$13:ZB144,$B145+1,1)</f>
        <v>-</v>
      </c>
      <c r="ZC145" s="535" t="str" cm="1">
        <f t="array" aca="1" ref="ZC145" ca="1">INDEX(ZC$13:ZC144,$B145+1,1)</f>
        <v>-</v>
      </c>
      <c r="ZD145" s="18"/>
      <c r="ZE145" s="411">
        <f t="shared" ca="1" si="583"/>
        <v>1</v>
      </c>
      <c r="ZF145" s="18"/>
      <c r="ZG145" s="535" t="str" cm="1">
        <f t="array" aca="1" ref="ZG145" ca="1">INDEX(ZG$13:ZG144,$B145+1,1)</f>
        <v>-</v>
      </c>
      <c r="ZH145" s="535" t="b" cm="1">
        <f t="array" aca="1" ref="ZH145" ca="1">INDEX(ZH$13:ZH144,$B145+1,1)</f>
        <v>0</v>
      </c>
      <c r="ZI145" s="535" t="str" cm="1">
        <f t="array" aca="1" ref="ZI145" ca="1">INDEX(ZI$13:ZI144,$B145+1,1)</f>
        <v>-</v>
      </c>
      <c r="ZJ145" s="535" t="b" cm="1">
        <f t="array" aca="1" ref="ZJ145" ca="1">INDEX(ZJ$13:ZJ144,$B145+1,1)</f>
        <v>0</v>
      </c>
      <c r="ZK145" s="535" t="b" cm="1">
        <f t="array" aca="1" ref="ZK145" ca="1">INDEX(ZK$13:ZK144,$B145+1,1)</f>
        <v>1</v>
      </c>
      <c r="ZL145" s="535" t="str" cm="1">
        <f t="array" aca="1" ref="ZL145" ca="1">INDEX(ZL$13:ZL144,$B145+1,1)</f>
        <v>-</v>
      </c>
      <c r="ZM145" s="547" t="str" cm="1">
        <f t="array" aca="1" ref="ZM145" ca="1">IF(ZH145&lt;&gt;TRUE,"-",VALUE(IFERROR(VALUE($K145),0) &amp; _xlfn.SWITCH($CD145,"-",4,$CD145) &amp; $L145 &amp; $T145 &amp; "00" &amp; $N145 &amp; $AK145 &amp; $R145 &amp; _xlfn.SWITCH($AM145,3,1,$AM145) &amp; _xlfn.SWITCH($M145,4,0,$M145) &amp; $AD145 &amp; IF(MOD($H145-2,ZM$6)&gt;=ZM$7,"",TEXT(INT(MOD($H145-2,ZM$6)/2)+1,"00"))))</f>
        <v>-</v>
      </c>
      <c r="ZN145" s="662" t="str" cm="1">
        <f t="array" aca="1" ref="ZN145" ca="1">IF(ZI145&lt;&gt;TRUE,"-",VALUE(IFERROR(VALUE($K145),0) &amp; _xlfn.SWITCH($CD145,"-",4,$CD145) &amp; $L145 &amp; $T145 &amp; "00" &amp; $N145 &amp; $AK145 &amp; $R145 &amp; _xlfn.SWITCH($AM145,3,1,$AM145) &amp; _xlfn.SWITCH($M145,4,0,$M145) &amp; $AD145 &amp; IF(MOD($H145-1,ZN$6)&gt;=ZN$7,"",TEXT(INT(MOD($H145-1,ZN$6)/2)+1,"00"))))</f>
        <v>-</v>
      </c>
      <c r="ZO145" s="543">
        <f t="shared" ca="1" si="585"/>
        <v>652</v>
      </c>
      <c r="ZP145" s="543">
        <f t="shared" ca="1" si="585"/>
        <v>686</v>
      </c>
      <c r="ZQ145" s="543">
        <f t="shared" ca="1" si="585"/>
        <v>721</v>
      </c>
      <c r="ZR145" s="459">
        <f t="shared" ca="1" si="586"/>
        <v>469</v>
      </c>
      <c r="ZS145" s="459">
        <f t="shared" ca="1" si="586"/>
        <v>504</v>
      </c>
      <c r="ZT145" s="459">
        <f t="shared" ca="1" si="586"/>
        <v>539</v>
      </c>
      <c r="ZU145" s="459">
        <f t="shared" ca="1" si="587"/>
        <v>385</v>
      </c>
      <c r="ZV145" s="459">
        <f t="shared" ca="1" si="587"/>
        <v>420</v>
      </c>
      <c r="ZW145" s="459">
        <f t="shared" ca="1" si="587"/>
        <v>455</v>
      </c>
      <c r="ZX145" s="535" t="str" cm="1">
        <f t="array" aca="1" ref="ZX145" ca="1">INDEX(ZX$13:ZX144,$B145+1,1)</f>
        <v>-</v>
      </c>
      <c r="ZY145" s="535" t="str" cm="1">
        <f t="array" aca="1" ref="ZY145" ca="1">INDEX(ZY$13:ZY144,$B145+1,1)</f>
        <v>-</v>
      </c>
      <c r="ZZ145" s="535" t="str" cm="1">
        <f t="array" aca="1" ref="ZZ145" ca="1">INDEX(ZZ$13:ZZ144,$B145+1,1)</f>
        <v>-</v>
      </c>
      <c r="AAA145" s="535" t="str" cm="1">
        <f t="array" aca="1" ref="AAA145" ca="1">INDEX(AAA$13:AAA144,$B145+1,1)</f>
        <v>-</v>
      </c>
      <c r="AAB145" s="535" t="str" cm="1">
        <f t="array" aca="1" ref="AAB145" ca="1">INDEX(AAB$13:AAB144,$B145+1,1)</f>
        <v>-</v>
      </c>
      <c r="AAC145" s="535" t="str" cm="1">
        <f t="array" aca="1" ref="AAC145" ca="1">INDEX(AAC$13:AAC144,$B145+1,1)</f>
        <v>-</v>
      </c>
      <c r="AAD145" s="535" t="str" cm="1">
        <f t="array" aca="1" ref="AAD145" ca="1">INDEX(AAD$13:AAD144,$B145+1,1)</f>
        <v>-</v>
      </c>
      <c r="AAE145" s="535" t="str" cm="1">
        <f t="array" aca="1" ref="AAE145" ca="1">INDEX(AAE$13:AAE144,$B145+1,1)</f>
        <v>-</v>
      </c>
      <c r="AAF145" s="535" t="str" cm="1">
        <f t="array" aca="1" ref="AAF145" ca="1">INDEX(AAF$13:AAF144,$B145+1,1)</f>
        <v>-</v>
      </c>
      <c r="AAG145" s="535" t="str" cm="1">
        <f t="array" aca="1" ref="AAG145" ca="1">INDEX(AAG$13:AAG144,$B145+1,1)</f>
        <v>-</v>
      </c>
      <c r="AAH145" s="535" t="str" cm="1">
        <f t="array" aca="1" ref="AAH145" ca="1">INDEX(AAH$13:AAH144,$B145+1,1)</f>
        <v>-</v>
      </c>
      <c r="AAI145" s="535" t="str" cm="1">
        <f t="array" aca="1" ref="AAI145" ca="1">INDEX(AAI$13:AAI144,$B145+1,1)</f>
        <v>-</v>
      </c>
      <c r="AAJ145" s="535" cm="1">
        <f t="array" aca="1" ref="AAJ145" ca="1">INDEX(AAJ$13:AAJ144,$B145+1,1)</f>
        <v>1</v>
      </c>
      <c r="AAK145" s="535" cm="1">
        <f t="array" aca="1" ref="AAK145" ca="1">INDEX(AAK$13:AAK144,$B145+1,1)</f>
        <v>1</v>
      </c>
      <c r="AAL145" s="535" cm="1">
        <f t="array" aca="1" ref="AAL145" ca="1">INDEX(AAL$13:AAL144,$B145+1,1)</f>
        <v>0</v>
      </c>
      <c r="AAM145" s="535" t="str" cm="1">
        <f t="array" aca="1" ref="AAM145" ca="1">INDEX(AAM$13:AAM144,$B145+1,1)</f>
        <v>-</v>
      </c>
      <c r="AAN145" s="535" t="str" cm="1">
        <f t="array" aca="1" ref="AAN145" ca="1">INDEX(AAN$13:AAN144,$B145+1,1)</f>
        <v>-</v>
      </c>
      <c r="AAO145" s="535" t="str" cm="1">
        <f t="array" aca="1" ref="AAO145" ca="1">INDEX(AAO$13:AAO144,$B145+1,1)</f>
        <v>-</v>
      </c>
      <c r="AAP145" s="535" t="str" cm="1">
        <f t="array" aca="1" ref="AAP145" ca="1">INDEX(AAP$13:AAP144,$B145+1,1)</f>
        <v>-</v>
      </c>
      <c r="AAQ145" s="535" t="str" cm="1">
        <f t="array" aca="1" ref="AAQ145" ca="1">INDEX(AAQ$13:AAQ144,$B145+1,1)</f>
        <v>-</v>
      </c>
      <c r="AAR145" s="535" cm="1">
        <f t="array" aca="1" ref="AAR145" ca="1">INDEX(AAR$13:AAR144,$B145+1,1)</f>
        <v>0</v>
      </c>
      <c r="AAS145" s="535" t="str" cm="1">
        <f t="array" aca="1" ref="AAS145" ca="1">INDEX(AAS$13:AAS144,$B145+1,1)</f>
        <v>-</v>
      </c>
      <c r="AAT145" s="535" t="str" cm="1">
        <f t="array" aca="1" ref="AAT145" ca="1">INDEX(AAT$13:AAT144,$B145+1,1)</f>
        <v>-</v>
      </c>
      <c r="AAU145" s="535" t="str" cm="1">
        <f t="array" aca="1" ref="AAU145" ca="1">INDEX(AAU$13:AAU144,$B145+1,1)</f>
        <v>-</v>
      </c>
      <c r="AAV145" s="535" cm="1">
        <f t="array" aca="1" ref="AAV145" ca="1">INDEX(AAV$13:AAV144,$B145+1,1)</f>
        <v>1</v>
      </c>
      <c r="AAW145" s="535" cm="1">
        <f t="array" aca="1" ref="AAW145" ca="1">INDEX(AAW$13:AAW144,$B145+1,1)</f>
        <v>1</v>
      </c>
      <c r="AAX145" s="535" t="str" cm="1">
        <f t="array" aca="1" ref="AAX145" ca="1">INDEX(AAX$13:AAX144,$B145+1,1)</f>
        <v>-</v>
      </c>
      <c r="AAY145" s="535" t="str" cm="1">
        <f t="array" aca="1" ref="AAY145" ca="1">INDEX(AAY$13:AAY144,$B145+1,1)</f>
        <v>-</v>
      </c>
      <c r="AAZ145" s="535" t="str" cm="1">
        <f t="array" aca="1" ref="AAZ145" ca="1">INDEX(AAZ$13:AAZ144,$B145+1,1)</f>
        <v>-</v>
      </c>
      <c r="ABA145" s="535" t="str" cm="1">
        <f t="array" aca="1" ref="ABA145" ca="1">INDEX(ABA$13:ABA144,$B145+1,1)</f>
        <v>-</v>
      </c>
      <c r="ABB145" s="535" t="str" cm="1">
        <f t="array" aca="1" ref="ABB145" ca="1">INDEX(ABB$13:ABB144,$B145+1,1)</f>
        <v>-</v>
      </c>
      <c r="ABC145" s="535" t="str" cm="1">
        <f t="array" aca="1" ref="ABC145" ca="1">INDEX(ABC$13:ABC144,$B145+1,1)</f>
        <v>-</v>
      </c>
      <c r="ABD145" s="535" t="str" cm="1">
        <f t="array" aca="1" ref="ABD145" ca="1">INDEX(ABD$13:ABD144,$B145+1,1)</f>
        <v>-</v>
      </c>
      <c r="ABE145" s="535" t="str" cm="1">
        <f t="array" aca="1" ref="ABE145" ca="1">INDEX(ABE$13:ABE144,$B145+1,1)</f>
        <v>-</v>
      </c>
      <c r="ABF145" s="191" t="b">
        <f t="shared" si="619"/>
        <v>0</v>
      </c>
      <c r="ABG145" s="535" t="str" cm="1">
        <f t="array" aca="1" ref="ABG145" ca="1">INDEX(ABG$13:ABG144,$B145+1,1)</f>
        <v>-</v>
      </c>
      <c r="ABH145" s="535" t="str" cm="1">
        <f t="array" aca="1" ref="ABH145" ca="1">INDEX(ABH$13:ABH144,$B145+1,1)</f>
        <v>-</v>
      </c>
      <c r="ABI145" s="535" t="str" cm="1">
        <f t="array" aca="1" ref="ABI145" ca="1">INDEX(ABI$13:ABI144,$B145+1,1)</f>
        <v>-</v>
      </c>
      <c r="ABJ145" s="535" t="str" cm="1">
        <f t="array" aca="1" ref="ABJ145" ca="1">INDEX(ABJ$13:ABJ144,$B145+1,1)</f>
        <v>-</v>
      </c>
      <c r="ABK145" s="18"/>
      <c r="ABL145" s="545" t="str">
        <f t="shared" ca="1" si="664"/>
        <v>-</v>
      </c>
      <c r="ABM145" s="545" t="str">
        <f t="shared" ca="1" si="664"/>
        <v>-</v>
      </c>
      <c r="ABN145" s="545" t="str">
        <f t="shared" ca="1" si="664"/>
        <v>-</v>
      </c>
      <c r="ABO145" s="545" t="str">
        <f t="shared" ca="1" si="664"/>
        <v>-</v>
      </c>
      <c r="ABP145" s="545" t="str">
        <f t="shared" ca="1" si="664"/>
        <v>-</v>
      </c>
      <c r="ABQ145" s="545" t="str">
        <f t="shared" ca="1" si="664"/>
        <v>-</v>
      </c>
      <c r="ABR145" s="545" t="str">
        <f t="shared" ca="1" si="664"/>
        <v>-</v>
      </c>
      <c r="ABS145" s="545" t="str">
        <f t="shared" ca="1" si="664"/>
        <v>-</v>
      </c>
      <c r="ABT145" s="545" t="str">
        <f t="shared" ca="1" si="664"/>
        <v>-</v>
      </c>
      <c r="ABU145" s="545" t="str">
        <f t="shared" ca="1" si="664"/>
        <v>-</v>
      </c>
      <c r="ABV145" s="545" t="str">
        <f t="shared" ca="1" si="665"/>
        <v>-</v>
      </c>
      <c r="ABW145" s="545" t="str">
        <f t="shared" ca="1" si="665"/>
        <v>-</v>
      </c>
      <c r="ABX145" s="545" t="str">
        <f t="shared" ca="1" si="665"/>
        <v>-</v>
      </c>
      <c r="ABY145" s="545" t="str">
        <f t="shared" ca="1" si="665"/>
        <v>-</v>
      </c>
      <c r="ABZ145" s="545" t="str">
        <f t="shared" ca="1" si="665"/>
        <v>-</v>
      </c>
      <c r="ACA145" s="545" t="str">
        <f t="shared" ca="1" si="665"/>
        <v>-</v>
      </c>
      <c r="ACB145" s="545" t="str">
        <f t="shared" ca="1" si="665"/>
        <v>-</v>
      </c>
      <c r="ACC145" s="545" t="b">
        <f t="shared" ca="1" si="665"/>
        <v>1</v>
      </c>
      <c r="ACD145" s="545" t="str">
        <f t="shared" ca="1" si="665"/>
        <v>-</v>
      </c>
      <c r="ACE145" s="545" t="str">
        <f t="shared" ca="1" si="665"/>
        <v>-</v>
      </c>
      <c r="ACF145" s="545" t="str">
        <f t="shared" ca="1" si="666"/>
        <v>-</v>
      </c>
      <c r="ACG145" s="545" t="str">
        <f t="shared" ca="1" si="666"/>
        <v>-</v>
      </c>
      <c r="ACH145" s="545" t="str">
        <f t="shared" ca="1" si="666"/>
        <v>-</v>
      </c>
      <c r="ACI145" s="545" t="str">
        <f t="shared" ca="1" si="666"/>
        <v>-</v>
      </c>
      <c r="ACJ145" s="545" t="str">
        <f t="shared" ca="1" si="666"/>
        <v>-</v>
      </c>
      <c r="ACK145" s="545" t="str">
        <f t="shared" ca="1" si="666"/>
        <v>-</v>
      </c>
      <c r="ACL145" s="545" t="str">
        <f t="shared" ca="1" si="666"/>
        <v>-</v>
      </c>
      <c r="ACM145" s="545" t="str">
        <f t="shared" ca="1" si="666"/>
        <v>-</v>
      </c>
      <c r="ACN145" s="545" t="str">
        <f t="shared" ca="1" si="666"/>
        <v>-</v>
      </c>
      <c r="ACO145" s="545" t="str">
        <f t="shared" ca="1" si="666"/>
        <v>-</v>
      </c>
      <c r="ACP145" s="545" t="str">
        <f t="shared" ca="1" si="667"/>
        <v>-</v>
      </c>
      <c r="ACQ145" s="545" t="str">
        <f t="shared" ca="1" si="667"/>
        <v>-</v>
      </c>
      <c r="ACR145" s="545" t="str">
        <f t="shared" ca="1" si="667"/>
        <v>-</v>
      </c>
      <c r="ACS145" s="545" t="str">
        <f t="shared" ca="1" si="667"/>
        <v>-</v>
      </c>
      <c r="ACT145" s="545" t="str">
        <f t="shared" ca="1" si="667"/>
        <v>-</v>
      </c>
      <c r="ACU145" s="545" t="b">
        <f t="shared" ca="1" si="667"/>
        <v>1</v>
      </c>
      <c r="ACV145" s="545" t="str">
        <f t="shared" ca="1" si="667"/>
        <v>-</v>
      </c>
      <c r="ACW145" s="545" t="str">
        <f t="shared" ca="1" si="667"/>
        <v>-</v>
      </c>
      <c r="ACX145" s="545" t="str">
        <f t="shared" ca="1" si="667"/>
        <v>-</v>
      </c>
      <c r="ACY145" s="545" t="str">
        <f t="shared" ca="1" si="667"/>
        <v>-</v>
      </c>
      <c r="ACZ145" s="545" t="str">
        <f t="shared" ca="1" si="668"/>
        <v>-</v>
      </c>
      <c r="ADA145" s="545" t="str">
        <f t="shared" ca="1" si="668"/>
        <v>-</v>
      </c>
      <c r="ADB145" s="545" t="str">
        <f t="shared" ca="1" si="668"/>
        <v>-</v>
      </c>
      <c r="ADC145" s="545" t="str">
        <f t="shared" ca="1" si="668"/>
        <v>-</v>
      </c>
      <c r="ADD145" s="545" t="str">
        <f t="shared" ca="1" si="668"/>
        <v>-</v>
      </c>
      <c r="ADE145" s="545" t="str">
        <f t="shared" ca="1" si="668"/>
        <v>-</v>
      </c>
      <c r="ADF145" s="545" t="str">
        <f t="shared" ca="1" si="668"/>
        <v>-</v>
      </c>
      <c r="ADG145" s="545" t="str">
        <f t="shared" ca="1" si="668"/>
        <v>-</v>
      </c>
      <c r="ADH145" s="545" t="str">
        <f t="shared" ca="1" si="668"/>
        <v>-</v>
      </c>
      <c r="ADI145" s="545" t="str">
        <f t="shared" ca="1" si="668"/>
        <v>-</v>
      </c>
      <c r="ADJ145" s="545" t="str">
        <f t="shared" ca="1" si="669"/>
        <v>-</v>
      </c>
      <c r="ADK145" s="545" t="str">
        <f t="shared" ca="1" si="669"/>
        <v>-</v>
      </c>
      <c r="ADL145" s="545" t="str">
        <f t="shared" ca="1" si="669"/>
        <v>-</v>
      </c>
      <c r="ADM145" s="545" t="b">
        <f t="shared" ca="1" si="669"/>
        <v>1</v>
      </c>
      <c r="ADN145" s="545" t="str">
        <f t="shared" ca="1" si="669"/>
        <v>-</v>
      </c>
      <c r="ADO145" s="545" t="str">
        <f t="shared" ca="1" si="669"/>
        <v>-</v>
      </c>
      <c r="ADP145" s="545" t="str">
        <f t="shared" ca="1" si="669"/>
        <v>-</v>
      </c>
      <c r="ADQ145" s="545" t="str">
        <f t="shared" ca="1" si="669"/>
        <v>-</v>
      </c>
      <c r="ADR145" s="545" t="str">
        <f t="shared" ca="1" si="669"/>
        <v>-</v>
      </c>
      <c r="ADS145" s="545" t="str">
        <f t="shared" ca="1" si="669"/>
        <v>-</v>
      </c>
      <c r="ADT145" s="545" t="str">
        <f t="shared" ca="1" si="670"/>
        <v>-</v>
      </c>
      <c r="ADU145" s="545" t="str">
        <f t="shared" ca="1" si="670"/>
        <v>-</v>
      </c>
      <c r="ADV145" s="545" t="str">
        <f t="shared" ca="1" si="670"/>
        <v>-</v>
      </c>
      <c r="ADW145" s="545" t="str">
        <f t="shared" ca="1" si="670"/>
        <v>-</v>
      </c>
      <c r="ADX145" s="545" t="str">
        <f t="shared" ca="1" si="670"/>
        <v>-</v>
      </c>
      <c r="ADY145" s="545" t="str">
        <f t="shared" ca="1" si="670"/>
        <v>-</v>
      </c>
      <c r="ADZ145" s="545" t="str">
        <f t="shared" ca="1" si="670"/>
        <v>-</v>
      </c>
      <c r="AEA145" s="545" t="str">
        <f t="shared" ca="1" si="670"/>
        <v>-</v>
      </c>
      <c r="AEB145" s="545" t="str">
        <f t="shared" ca="1" si="670"/>
        <v>-</v>
      </c>
      <c r="AEC145" s="545" t="str">
        <f t="shared" ca="1" si="670"/>
        <v>-</v>
      </c>
      <c r="AED145" s="545" t="str">
        <f t="shared" ca="1" si="671"/>
        <v>-</v>
      </c>
      <c r="AEE145" s="545" t="b">
        <f t="shared" ca="1" si="671"/>
        <v>1</v>
      </c>
      <c r="AEF145" s="545" t="str">
        <f t="shared" ca="1" si="671"/>
        <v>-</v>
      </c>
      <c r="AEG145" s="545" t="str">
        <f t="shared" ca="1" si="671"/>
        <v>-</v>
      </c>
      <c r="AEH145" s="545" t="str">
        <f t="shared" ca="1" si="671"/>
        <v>-</v>
      </c>
      <c r="AEI145" s="545" t="str">
        <f t="shared" ca="1" si="671"/>
        <v>-</v>
      </c>
      <c r="AEJ145" s="545" t="str">
        <f t="shared" ca="1" si="671"/>
        <v>-</v>
      </c>
      <c r="AEK145" s="545" t="str">
        <f t="shared" ca="1" si="671"/>
        <v>-</v>
      </c>
      <c r="AEL145" s="545" t="str">
        <f t="shared" ca="1" si="671"/>
        <v>-</v>
      </c>
      <c r="AEM145" s="545" t="str">
        <f t="shared" ca="1" si="671"/>
        <v>-</v>
      </c>
      <c r="AEN145" s="545" t="str">
        <f t="shared" ca="1" si="672"/>
        <v>-</v>
      </c>
      <c r="AEO145" s="545" t="str">
        <f t="shared" ca="1" si="672"/>
        <v>-</v>
      </c>
      <c r="AEP145" s="545" t="str">
        <f t="shared" ca="1" si="672"/>
        <v>-</v>
      </c>
      <c r="AEQ145" s="545" t="str">
        <f t="shared" ca="1" si="672"/>
        <v>-</v>
      </c>
      <c r="AER145" s="545" t="str">
        <f t="shared" ca="1" si="672"/>
        <v>-</v>
      </c>
      <c r="AES145" s="545" t="str">
        <f t="shared" ca="1" si="672"/>
        <v>-</v>
      </c>
      <c r="AET145" s="545" t="str">
        <f t="shared" ca="1" si="672"/>
        <v>-</v>
      </c>
      <c r="AEU145" s="545" t="str">
        <f t="shared" ca="1" si="672"/>
        <v>-</v>
      </c>
      <c r="AEV145" s="545" t="str">
        <f t="shared" ca="1" si="672"/>
        <v>-</v>
      </c>
      <c r="AEW145" s="545" t="b">
        <f t="shared" ca="1" si="672"/>
        <v>1</v>
      </c>
      <c r="AEX145" s="535" cm="1">
        <f t="array" aca="1" ref="AEX145" ca="1">INDEX(AEX$13:AEX144,$B145+1,1)</f>
        <v>0</v>
      </c>
      <c r="AEY145" s="483">
        <v>0</v>
      </c>
    </row>
    <row r="146" spans="1:831" outlineLevel="2">
      <c r="A146" s="18">
        <f t="shared" si="221"/>
        <v>133</v>
      </c>
      <c r="B146" s="658">
        <f t="shared" ref="B146:B147" ca="1" si="687">OFFSET($A146,-21,0)</f>
        <v>112</v>
      </c>
      <c r="C146" s="458">
        <f t="shared" ca="1" si="488"/>
        <v>2200</v>
      </c>
      <c r="D146" s="119" t="str">
        <f t="shared" ca="1" si="489"/>
        <v>GSW</v>
      </c>
      <c r="E146" t="b">
        <v>1</v>
      </c>
      <c r="F146" t="b">
        <v>0</v>
      </c>
      <c r="G146" t="b">
        <f t="shared" si="490"/>
        <v>1</v>
      </c>
      <c r="H146" s="191">
        <f t="shared" ca="1" si="618"/>
        <v>22</v>
      </c>
      <c r="I146" s="535" cm="1">
        <f t="array" aca="1" ref="I146" ca="1">INDEX(I$13:I145,$B146+1,1)</f>
        <v>1</v>
      </c>
      <c r="J146" s="535" cm="1">
        <f t="array" aca="1" ref="J146" ca="1">INDEX(J$13:J145,$B146+1,1)</f>
        <v>0</v>
      </c>
      <c r="K146" s="535" cm="1">
        <f t="array" aca="1" ref="K146" ca="1">INDEX(K$13:K145,$B146+1,1)</f>
        <v>1</v>
      </c>
      <c r="L146" s="535" cm="1">
        <f t="array" aca="1" ref="L146" ca="1">INDEX(L$13:L145,$B146+1,1)</f>
        <v>2</v>
      </c>
      <c r="M146" s="535" cm="1">
        <f t="array" aca="1" ref="M146" ca="1">INDEX(M$13:M145,$B146+1,1)</f>
        <v>0</v>
      </c>
      <c r="N146" s="535" cm="1">
        <f t="array" aca="1" ref="N146" ca="1">INDEX(N$13:N145,$B146+1,1)</f>
        <v>3</v>
      </c>
      <c r="O146" s="535" cm="1">
        <f t="array" aca="1" ref="O146" ca="1">INDEX(O$13:O145,$B146+1,1)</f>
        <v>2</v>
      </c>
      <c r="P146" s="535" cm="1">
        <f t="array" aca="1" ref="P146" ca="1">INDEX(P$13:P145,$B146+1,1)</f>
        <v>0</v>
      </c>
      <c r="Q146" s="535" cm="1">
        <f t="array" aca="1" ref="Q146" ca="1">INDEX(Q$13:Q145,$B146+1,1)</f>
        <v>1</v>
      </c>
      <c r="R146" s="535" cm="1">
        <f t="array" aca="1" ref="R146" ca="1">INDEX(R$13:R145,$B146+1,1)</f>
        <v>1</v>
      </c>
      <c r="S146" s="535" cm="1">
        <f t="array" aca="1" ref="S146" ca="1">INDEX(S$13:S145,$B146+1,1)</f>
        <v>1</v>
      </c>
      <c r="T146" s="411">
        <f t="shared" ca="1" si="603"/>
        <v>2</v>
      </c>
      <c r="U146" s="411">
        <f t="shared" ca="1" si="603"/>
        <v>2</v>
      </c>
      <c r="V146" s="411">
        <f t="shared" ca="1" si="604"/>
        <v>2</v>
      </c>
      <c r="W146" s="777" t="b">
        <f t="shared" ca="1" si="605"/>
        <v>1</v>
      </c>
      <c r="X146" s="777" t="b">
        <f t="shared" ca="1" si="605"/>
        <v>1</v>
      </c>
      <c r="Y146" s="777" t="b">
        <f t="shared" ca="1" si="605"/>
        <v>1</v>
      </c>
      <c r="Z146" s="796" t="b" cm="1">
        <f t="array" aca="1" ref="Z146" ca="1">INDEX(Z$13:Z145,$B146+1,1)</f>
        <v>0</v>
      </c>
      <c r="AA146" s="411">
        <f t="shared" ca="1" si="606"/>
        <v>6</v>
      </c>
      <c r="AB146" s="411">
        <f t="shared" ca="1" si="607"/>
        <v>6</v>
      </c>
      <c r="AC146" s="535" cm="1">
        <f t="array" aca="1" ref="AC146" ca="1">INDEX(AC$13:AC145,$B146+1,1)</f>
        <v>6</v>
      </c>
      <c r="AD146" s="535" cm="1">
        <f t="array" aca="1" ref="AD146" ca="1">INDEX(AD$13:AD145,$B146+1,1)</f>
        <v>6</v>
      </c>
      <c r="AE146" s="535" cm="1">
        <f t="array" aca="1" ref="AE146" ca="1">INDEX(AE$13:AE145,$B146+1,1)</f>
        <v>0</v>
      </c>
      <c r="AF146" s="535" cm="1">
        <f t="array" aca="1" ref="AF146" ca="1">INDEX(AF$13:AF145,$B146+1,1)</f>
        <v>0</v>
      </c>
      <c r="AG146" s="535" cm="1">
        <f t="array" aca="1" ref="AG146" ca="1">INDEX(AG$13:AG145,$B146+1,1)</f>
        <v>0</v>
      </c>
      <c r="AH146" s="535" cm="1">
        <f t="array" aca="1" ref="AH146" ca="1">INDEX(AH$13:AH145,$B146+1,1)</f>
        <v>0</v>
      </c>
      <c r="AI146" s="87">
        <f t="shared" ca="1" si="608"/>
        <v>2</v>
      </c>
      <c r="AJ146" s="87">
        <f ca="1">INDEX(CHOOSE($N146,DataAutumn!i.AdultDrys,DataWinter!i.AdultDrys,DataSpring!i.AdultDrys),1,$T146)</f>
        <v>1</v>
      </c>
      <c r="AK146" s="535" cm="1">
        <f t="array" aca="1" ref="AK146" ca="1">INDEX(AK$13:AK145,$B146+1,1)</f>
        <v>2</v>
      </c>
      <c r="AL146" s="535" cm="1">
        <f t="array" aca="1" ref="AL146" ca="1">INDEX(AL$13:AL145,$B146+1,1)</f>
        <v>0</v>
      </c>
      <c r="AM146" s="535" cm="1">
        <f t="array" aca="1" ref="AM146" ca="1">INDEX(AM$13:AM145,$B146+1,1)</f>
        <v>2</v>
      </c>
      <c r="AN146" s="111"/>
      <c r="AO146" s="111"/>
      <c r="AP146" s="111"/>
      <c r="AQ146" s="111"/>
      <c r="AR146" s="111"/>
      <c r="AS146" s="111"/>
      <c r="AT146" s="111"/>
      <c r="AU146" s="111"/>
      <c r="AV146" s="111"/>
      <c r="AW146" s="111"/>
      <c r="AX146" s="111"/>
      <c r="AY146" s="111"/>
      <c r="AZ146" s="111"/>
      <c r="BA146" s="312" t="str">
        <f t="shared" ca="1" si="494"/>
        <v>FS_Opt_Tem 00022 SE GSW Past     MFM     TOLSpr Scan2 GFS RR+01% GP100% WP100% MP100% (Et_F33N33L11)       NutS1.0 Forced</v>
      </c>
      <c r="BB146" s="8" t="str">
        <f ca="1">IF(COUNTIF($BA$13:$BA146,$BA146)=1,"-","Dup")</f>
        <v>-</v>
      </c>
      <c r="BC146" s="18"/>
      <c r="BD146" s="535" t="b" cm="1">
        <f t="array" aca="1" ref="BD146" ca="1">INDEX(BD$13:BD145,$B146+1,1)</f>
        <v>0</v>
      </c>
      <c r="BE146" s="535" t="b" cm="1">
        <f t="array" aca="1" ref="BE146" ca="1">INDEX(BE$13:BE145,$B146+1,1)</f>
        <v>0</v>
      </c>
      <c r="BF146" s="535" t="b" cm="1">
        <f t="array" aca="1" ref="BF146" ca="1">INDEX(BF$13:BF145,$B146+1,1)</f>
        <v>0</v>
      </c>
      <c r="BG146" s="535" t="b" cm="1">
        <f t="array" aca="1" ref="BG146" ca="1">INDEX(BG$13:BG145,$B146+1,1)</f>
        <v>0</v>
      </c>
      <c r="BH146" s="535" t="b" cm="1">
        <f t="array" aca="1" ref="BH146" ca="1">INDEX(BH$13:BH145,$B146+1,1)</f>
        <v>0</v>
      </c>
      <c r="BI146" s="535" t="b" cm="1">
        <f t="array" aca="1" ref="BI146" ca="1">INDEX(BI$13:BI145,$B146+1,1)</f>
        <v>0</v>
      </c>
      <c r="BJ146" s="535" t="b" cm="1">
        <f t="array" aca="1" ref="BJ146" ca="1">INDEX(BJ$13:BJ145,$B146+1,1)</f>
        <v>0</v>
      </c>
      <c r="BK146" s="535" t="b" cm="1">
        <f t="array" aca="1" ref="BK146" ca="1">INDEX(BK$13:BK145,$B146+1,1)</f>
        <v>0</v>
      </c>
      <c r="BL146" s="535" t="b" cm="1">
        <f t="array" aca="1" ref="BL146" ca="1">INDEX(BL$13:BL145,$B146+1,1)</f>
        <v>0</v>
      </c>
      <c r="BM146" s="18"/>
      <c r="BN146" s="411" t="b">
        <f t="shared" ca="1" si="683"/>
        <v>1</v>
      </c>
      <c r="BO146" s="411" t="str">
        <f t="shared" ca="1" si="683"/>
        <v>-</v>
      </c>
      <c r="BP146" s="411" t="b">
        <f t="shared" ca="1" si="683"/>
        <v>0</v>
      </c>
      <c r="BQ146" s="411" t="str">
        <f t="shared" ca="1" si="683"/>
        <v>-</v>
      </c>
      <c r="BR146" s="411" t="str">
        <f t="shared" ca="1" si="683"/>
        <v>-</v>
      </c>
      <c r="BS146" s="411" t="str">
        <f t="shared" ca="1" si="683"/>
        <v>-</v>
      </c>
      <c r="BT146" s="411" t="str">
        <f t="shared" ca="1" si="683"/>
        <v>-</v>
      </c>
      <c r="BU146" s="411" t="str">
        <f t="shared" ca="1" si="683"/>
        <v>-</v>
      </c>
      <c r="BV146" s="411" t="str">
        <f t="shared" ca="1" si="683"/>
        <v>-</v>
      </c>
      <c r="BW146" s="411" t="str">
        <f t="shared" ca="1" si="683"/>
        <v>-</v>
      </c>
      <c r="BX146" s="411" t="str">
        <f t="shared" ca="1" si="683"/>
        <v>-</v>
      </c>
      <c r="BY146" s="411" t="str">
        <f t="shared" ca="1" si="683"/>
        <v>-</v>
      </c>
      <c r="BZ146" s="411" t="b">
        <f t="shared" ca="1" si="683"/>
        <v>0</v>
      </c>
      <c r="CA146" s="87">
        <f t="shared" ca="1" si="683"/>
        <v>0</v>
      </c>
      <c r="CB146" s="535" t="str" cm="1">
        <f t="array" aca="1" ref="CB146" ca="1">INDEX(CB$13:CB145,$B146+1,1)</f>
        <v>-</v>
      </c>
      <c r="CC146" s="535" t="str" cm="1">
        <f t="array" aca="1" ref="CC146" ca="1">INDEX(CC$13:CC145,$B146+1,1)</f>
        <v>-</v>
      </c>
      <c r="CD146" s="535" t="str" cm="1">
        <f t="array" aca="1" ref="CD146" ca="1">INDEX(CD$13:CD145,$B146+1,1)</f>
        <v>-</v>
      </c>
      <c r="CE146" s="535" t="b" cm="1">
        <f t="array" aca="1" ref="CE146" ca="1">INDEX(CE$13:CE145,$B146+1,1)</f>
        <v>1</v>
      </c>
      <c r="CF146" s="18"/>
      <c r="CG146" s="535" t="str" cm="1">
        <f t="array" aca="1" ref="CG146" ca="1">INDEX(CG$13:CG145,$B146+1,1)</f>
        <v>-</v>
      </c>
      <c r="CH146" s="411" t="str">
        <f t="shared" ca="1" si="496"/>
        <v>-</v>
      </c>
      <c r="CI146" s="411">
        <f t="shared" ca="1" si="497"/>
        <v>1</v>
      </c>
      <c r="CJ146" s="411">
        <f t="shared" ca="1" si="497"/>
        <v>1</v>
      </c>
      <c r="CK146" s="535" t="str" cm="1">
        <f t="array" aca="1" ref="CK146" ca="1">INDEX(CK$13:CK145,$B146+1,1)</f>
        <v>-</v>
      </c>
      <c r="CL146" s="535" t="str" cm="1">
        <f t="array" aca="1" ref="CL146" ca="1">INDEX(CL$13:CL145,$B146+1,1)</f>
        <v>-</v>
      </c>
      <c r="CM146" s="535" t="str" cm="1">
        <f t="array" aca="1" ref="CM146" ca="1">INDEX(CM$13:CM145,$B146+1,1)</f>
        <v>-</v>
      </c>
      <c r="CN146" s="411" t="str">
        <f t="shared" ca="1" si="498"/>
        <v>-</v>
      </c>
      <c r="CO146" s="411">
        <f t="shared" ca="1" si="499"/>
        <v>1</v>
      </c>
      <c r="CP146" s="411">
        <f t="shared" ca="1" si="499"/>
        <v>1</v>
      </c>
      <c r="CQ146" s="535" t="str" cm="1">
        <f t="array" aca="1" ref="CQ146" ca="1">INDEX(CQ$13:CQ145,$B146+1,1)</f>
        <v>-</v>
      </c>
      <c r="CR146" s="411" t="str">
        <f t="shared" ca="1" si="500"/>
        <v>-</v>
      </c>
      <c r="CS146" s="411">
        <f t="shared" ca="1" si="501"/>
        <v>1</v>
      </c>
      <c r="CT146" s="535" t="str" cm="1">
        <f t="array" aca="1" ref="CT146" ca="1">INDEX(CT$13:CT145,$B146+1,1)</f>
        <v>-</v>
      </c>
      <c r="CU146" s="535" t="str" cm="1">
        <f t="array" aca="1" ref="CU146" ca="1">INDEX(CU$13:CU145,$B146+1,1)</f>
        <v>-</v>
      </c>
      <c r="CV146" s="411">
        <f t="shared" ca="1" si="502"/>
        <v>1</v>
      </c>
      <c r="CW146" s="535" t="str" cm="1">
        <f t="array" aca="1" ref="CW146" ca="1">INDEX(CW$13:CW145,$B146+1,1)</f>
        <v>-</v>
      </c>
      <c r="CX146" s="411" t="str">
        <f t="shared" ca="1" si="503"/>
        <v>-</v>
      </c>
      <c r="CY146" s="411">
        <f t="shared" ca="1" si="504"/>
        <v>1</v>
      </c>
      <c r="CZ146" s="411">
        <f t="shared" ca="1" si="504"/>
        <v>1</v>
      </c>
      <c r="DA146" s="535" cm="1">
        <f t="array" aca="1" ref="DA146" ca="1">INDEX(DA$13:DA145,$B146+1,1)</f>
        <v>720</v>
      </c>
      <c r="DB146" s="535" cm="1">
        <f t="array" aca="1" ref="DB146" ca="1">INDEX(DB$13:DB145,$B146+1,1)</f>
        <v>720</v>
      </c>
      <c r="DC146" s="18"/>
      <c r="DD146" s="535" t="str" cm="1">
        <f t="array" aca="1" ref="DD146" ca="1">INDEX(DD$13:DD145,$B146+1,1)</f>
        <v>-</v>
      </c>
      <c r="DE146" s="535" t="str" cm="1">
        <f t="array" aca="1" ref="DE146" ca="1">INDEX(DE$13:DE145,$B146+1,1)</f>
        <v>-</v>
      </c>
      <c r="DF146" s="535" t="str" cm="1">
        <f t="array" aca="1" ref="DF146" ca="1">INDEX(DF$13:DF145,$B146+1,1)</f>
        <v>-</v>
      </c>
      <c r="DG146" s="535" t="str" cm="1">
        <f t="array" aca="1" ref="DG146" ca="1">INDEX(DG$13:DG145,$B146+1,1)</f>
        <v>-</v>
      </c>
      <c r="DH146" s="804" cm="1">
        <f t="array" aca="1" ref="DH146" ca="1">VALUE(IFERROR(VALUE($K146),0) &amp; _xlfn.SWITCH($CD146,"-",4,$CD146) &amp; $L146 &amp; $T146 &amp; "00" &amp; $N146 &amp; $AK146 &amp; $R146 &amp; _xlfn.SWITCH($AM146,3,1,$AM146) &amp; _xlfn.SWITCH($M146,4,0,$M146) &amp; _xlfn.SWITCH($AD146,6,1,$AD146))</f>
        <v>142200321201</v>
      </c>
      <c r="DI146" s="535" cm="1">
        <f t="array" aca="1" ref="DI146" ca="1">INDEX(DI$13:DI145,$B146+1,1)</f>
        <v>1</v>
      </c>
      <c r="DJ146" s="535" cm="1">
        <f t="array" aca="1" ref="DJ146" ca="1">INDEX(DJ$13:DJ145,$B146+1,1)</f>
        <v>1</v>
      </c>
      <c r="DK146" s="411">
        <f t="shared" ca="1" si="505"/>
        <v>1</v>
      </c>
      <c r="DL146" s="411">
        <f t="shared" ca="1" si="505"/>
        <v>60</v>
      </c>
      <c r="DM146" s="411" t="str">
        <f t="shared" ca="1" si="505"/>
        <v>-</v>
      </c>
      <c r="DN146" s="411" t="str">
        <f t="shared" ca="1" si="505"/>
        <v>-</v>
      </c>
      <c r="DO146" s="411" t="str">
        <f t="shared" ca="1" si="505"/>
        <v>-</v>
      </c>
      <c r="DP146" s="411" t="str">
        <f t="shared" ca="1" si="505"/>
        <v>-</v>
      </c>
      <c r="DQ146" s="411" t="b">
        <f t="shared" ca="1" si="506"/>
        <v>0</v>
      </c>
      <c r="DR146" s="411" t="str">
        <f t="shared" ca="1" si="507"/>
        <v>-</v>
      </c>
      <c r="DS146" s="411" t="str">
        <f t="shared" ca="1" si="507"/>
        <v>-</v>
      </c>
      <c r="DT146" s="411" t="str">
        <f t="shared" ca="1" si="507"/>
        <v>-</v>
      </c>
      <c r="DU146" s="411" t="str">
        <f t="shared" ca="1" si="507"/>
        <v>-</v>
      </c>
      <c r="DV146" s="411">
        <f t="shared" ca="1" si="507"/>
        <v>500</v>
      </c>
      <c r="DW146" s="411">
        <f t="shared" ca="1" si="507"/>
        <v>500</v>
      </c>
      <c r="DX146" s="411" t="str">
        <f t="shared" ca="1" si="507"/>
        <v>-</v>
      </c>
      <c r="DY146" s="411" t="str">
        <f t="shared" ca="1" si="507"/>
        <v>-</v>
      </c>
      <c r="DZ146" s="411" t="str">
        <f t="shared" ca="1" si="507"/>
        <v>-</v>
      </c>
      <c r="EA146" s="411" t="str">
        <f t="shared" ca="1" si="684"/>
        <v>-</v>
      </c>
      <c r="EB146" s="411" t="str">
        <f t="shared" ca="1" si="684"/>
        <v>-</v>
      </c>
      <c r="EC146" s="535" cm="1">
        <f t="array" aca="1" ref="EC146" ca="1">INDEX(EC$13:EC145,$B146+1,1)</f>
        <v>0</v>
      </c>
      <c r="ED146" s="535" cm="1">
        <f t="array" aca="1" ref="ED146" ca="1">INDEX(ED$13:ED145,$B146+1,1)</f>
        <v>999999</v>
      </c>
      <c r="EE146" s="535" cm="1">
        <f t="array" aca="1" ref="EE146" ca="1">INDEX(EE$13:EE145,$B146+1,1)</f>
        <v>999999</v>
      </c>
      <c r="EF146" s="535" cm="1">
        <f t="array" aca="1" ref="EF146" ca="1">INDEX(EF$13:EF145,$B146+1,1)</f>
        <v>999999</v>
      </c>
      <c r="EG146" s="535" cm="1">
        <f t="array" aca="1" ref="EG146" ca="1">INDEX(EG$13:EG145,$B146+1,1)</f>
        <v>999999</v>
      </c>
      <c r="EH146" s="535" cm="1">
        <f t="array" aca="1" ref="EH146" ca="1">INDEX(EH$13:EH145,$B146+1,1)</f>
        <v>999999</v>
      </c>
      <c r="EI146" s="535" cm="1">
        <f t="array" aca="1" ref="EI146" ca="1">INDEX(EI$13:EI145,$B146+1,1)</f>
        <v>999999</v>
      </c>
      <c r="EJ146" s="535" cm="1">
        <f t="array" aca="1" ref="EJ146" ca="1">INDEX(EJ$13:EJ145,$B146+1,1)</f>
        <v>999999</v>
      </c>
      <c r="EK146" s="535" cm="1">
        <f t="array" aca="1" ref="EK146" ca="1">INDEX(EK$13:EK145,$B146+1,1)</f>
        <v>999999</v>
      </c>
      <c r="EL146" s="535" cm="1">
        <f t="array" aca="1" ref="EL146" ca="1">INDEX(EL$13:EL145,$B146+1,1)</f>
        <v>999999</v>
      </c>
      <c r="EM146" s="535" cm="1">
        <f t="array" aca="1" ref="EM146" ca="1">INDEX(EM$13:EM145,$B146+1,1)</f>
        <v>999999</v>
      </c>
      <c r="EN146" s="535" cm="1">
        <f t="array" aca="1" ref="EN146" ca="1">INDEX(EN$13:EN145,$B146+1,1)</f>
        <v>999999</v>
      </c>
      <c r="EO146" s="535" cm="1">
        <f t="array" aca="1" ref="EO146" ca="1">INDEX(EO$13:EO145,$B146+1,1)</f>
        <v>999999</v>
      </c>
      <c r="EP146" s="782">
        <f t="shared" ca="1" si="508"/>
        <v>0</v>
      </c>
      <c r="EQ146" s="782">
        <f t="shared" ca="1" si="508"/>
        <v>0</v>
      </c>
      <c r="ER146" s="782">
        <f t="shared" ca="1" si="508"/>
        <v>999999</v>
      </c>
      <c r="ES146" s="800" t="str">
        <f t="shared" ca="1" si="679"/>
        <v>-</v>
      </c>
      <c r="ET146" s="800" t="str">
        <f t="shared" ca="1" si="509"/>
        <v>-</v>
      </c>
      <c r="EU146" s="801" t="str">
        <f t="shared" ca="1" si="510"/>
        <v>-</v>
      </c>
      <c r="EV146" s="802" t="str">
        <f t="shared" ca="1" si="610"/>
        <v>-</v>
      </c>
      <c r="EW146" s="781">
        <f t="shared" ca="1" si="511"/>
        <v>999999</v>
      </c>
      <c r="EX146" s="779">
        <f t="shared" ca="1" si="611"/>
        <v>999999</v>
      </c>
      <c r="EY146" s="780">
        <f t="shared" ca="1" si="612"/>
        <v>999999</v>
      </c>
      <c r="EZ146" s="545" cm="1">
        <f t="array" aca="1" ref="EZ146" ca="1">INDEX(i.ELMated,$AB146+1,1)</f>
        <v>0</v>
      </c>
      <c r="FA146" s="630" cm="1">
        <f t="array" aca="1" ref="FA146" ca="1">INDEX(i.ELMatedEst,$AA146+1,$T146)</f>
        <v>0</v>
      </c>
      <c r="FB146" s="535" t="str" cm="1">
        <f t="array" aca="1" ref="FB146" ca="1">INDEX(FB$13:FB145,$B146+1,1)</f>
        <v>-</v>
      </c>
      <c r="FC146" s="535" t="str" cm="1">
        <f t="array" aca="1" ref="FC146" ca="1">INDEX(FC$13:FC145,$B146+1,1)</f>
        <v>-</v>
      </c>
      <c r="FD146" s="664">
        <f t="shared" ca="1" si="512"/>
        <v>0</v>
      </c>
      <c r="FE146" s="666">
        <f t="shared" ca="1" si="513"/>
        <v>5.0000000000000001E-3</v>
      </c>
      <c r="FF146" s="191">
        <f t="shared" ca="1" si="613"/>
        <v>0.95</v>
      </c>
      <c r="FG146" s="667">
        <f t="shared" ca="1" si="514"/>
        <v>0.12</v>
      </c>
      <c r="FH146" s="667">
        <f ca="1">INDEX(CHOOSE($N146,DataAutumn!i.EL_PropnSold,DataWinter!i.EL_PropnSold,DataSpring!i.EL_PropnSold),$AI146,$T146)*INDEX(i.ELMatedEst,$AB146+1,$T146)*i.dAdultRR_ELPropSold
+INDEX(i.dryman,($AJ146-1)*4+$AI146,FH$7)</f>
        <v>0</v>
      </c>
      <c r="FI146" s="667">
        <f ca="1">INDEX(CHOOSE($N146,DataAutumn!i.EL_PropnSold,DataWinter!i.EL_PropnSold,DataSpring!i.EL_PropnSold),$AI146,$T146)*INDEX(i.ELMatedEst,$AB146+1,$T146)*i.dAdultRR_ELPropSold
+INDEX(i.dryman,($AJ146-1)*4+$AI146,FI$7)</f>
        <v>3.125E-2</v>
      </c>
      <c r="FJ146" s="667">
        <f ca="1">INDEX(CHOOSE($N146,DataAutumn!i.EL_PropnSold,DataWinter!i.EL_PropnSold,DataSpring!i.EL_PropnSold),$AI146,$T146)*INDEX(i.ELMatedEst,$AB146+1,$T146)*i.dAdultRR_ELPropSold
+INDEX(i.dryman,($AJ146-1)*4+$AI146,FJ$7)</f>
        <v>3.125E-2</v>
      </c>
      <c r="FK146" s="667">
        <f ca="1">INDEX(CHOOSE($N146,DataAutumn!i.EL_PropnSold,DataWinter!i.EL_PropnSold,DataSpring!i.EL_PropnSold),$AI146,$T146)*INDEX(i.ELMatedEst,$AB146+1,$T146)*i.dAdultRR_ELPropSold
+INDEX(i.dryman,($AJ146-1)*4+$AI146,FK$7)</f>
        <v>3.125E-2</v>
      </c>
      <c r="FL146" s="668">
        <f ca="1">INDEX(CHOOSE($N146,DataAutumn!i.EL_PropnSold,DataWinter!i.EL_PropnSold,DataSpring!i.EL_PropnSold),$AI146,$T146)*INDEX(i.ELMatedEst,$AB146+1,$T146)*i.dAdultLSurv_ELPropSold</f>
        <v>0</v>
      </c>
      <c r="FM146" s="666" t="b">
        <f t="shared" ca="1" si="515"/>
        <v>0</v>
      </c>
      <c r="FN146" s="666" t="b">
        <f t="shared" ca="1" si="515"/>
        <v>0</v>
      </c>
      <c r="FO146" s="716" t="b">
        <f t="shared" ca="1" si="516"/>
        <v>1</v>
      </c>
      <c r="FP146" s="666" t="b">
        <f t="shared" ca="1" si="515"/>
        <v>0</v>
      </c>
      <c r="FQ146" s="668">
        <f t="shared" ca="1" si="517"/>
        <v>1</v>
      </c>
      <c r="FR146" s="669">
        <f t="shared" ca="1" si="518"/>
        <v>0</v>
      </c>
      <c r="FS146" s="670" t="b">
        <f t="shared" ca="1" si="519"/>
        <v>0</v>
      </c>
      <c r="FT146" s="665" t="b">
        <f t="shared" ca="1" si="520"/>
        <v>0</v>
      </c>
      <c r="FU146" s="411" t="b">
        <f t="shared" ca="1" si="520"/>
        <v>0</v>
      </c>
      <c r="FV146" s="411" t="b">
        <f t="shared" ca="1" si="520"/>
        <v>1</v>
      </c>
      <c r="FW146" s="87">
        <f t="shared" ca="1" si="521"/>
        <v>2</v>
      </c>
      <c r="FX146" s="87">
        <f t="shared" ca="1" si="521"/>
        <v>2</v>
      </c>
      <c r="FY146" s="411">
        <f t="shared" ca="1" si="522"/>
        <v>1</v>
      </c>
      <c r="FZ146" s="411">
        <f t="shared" ca="1" si="523"/>
        <v>1</v>
      </c>
      <c r="GA146" s="411">
        <f t="shared" ca="1" si="523"/>
        <v>1</v>
      </c>
      <c r="GB146" s="411">
        <f t="shared" ca="1" si="524"/>
        <v>1</v>
      </c>
      <c r="GC146" s="411">
        <f t="shared" ca="1" si="629"/>
        <v>0.35</v>
      </c>
      <c r="GD146" s="411" t="b">
        <f t="shared" ca="1" si="629"/>
        <v>1</v>
      </c>
      <c r="GE146" s="411" t="b">
        <f t="shared" ca="1" si="629"/>
        <v>0</v>
      </c>
      <c r="GF146" s="411" t="b">
        <f t="shared" ca="1" si="629"/>
        <v>0</v>
      </c>
      <c r="GG146" s="411" t="b">
        <f t="shared" ca="1" si="629"/>
        <v>0</v>
      </c>
      <c r="GH146" s="87">
        <f t="shared" ca="1" si="526"/>
        <v>1</v>
      </c>
      <c r="GI146" s="87">
        <f t="shared" ca="1" si="526"/>
        <v>1</v>
      </c>
      <c r="GJ146" s="87">
        <f t="shared" ca="1" si="526"/>
        <v>1</v>
      </c>
      <c r="GK146" s="87">
        <f t="shared" ca="1" si="526"/>
        <v>1</v>
      </c>
      <c r="GL146" s="87">
        <f t="shared" ca="1" si="526"/>
        <v>1</v>
      </c>
      <c r="GM146" s="87">
        <f t="shared" ca="1" si="526"/>
        <v>1</v>
      </c>
      <c r="GN146" s="87">
        <f t="shared" ca="1" si="526"/>
        <v>1</v>
      </c>
      <c r="GO146" s="87">
        <f t="shared" ca="1" si="526"/>
        <v>1</v>
      </c>
      <c r="GP146" s="535" cm="1">
        <f t="array" aca="1" ref="GP146" ca="1">INDEX(GP$13:GP145,$B146+1,1)</f>
        <v>0</v>
      </c>
      <c r="GQ146" s="535" cm="1">
        <f t="array" aca="1" ref="GQ146" ca="1">INDEX(GQ$13:GQ145,$B146+1,1)</f>
        <v>0</v>
      </c>
      <c r="GR146" s="535" cm="1">
        <f t="array" aca="1" ref="GR146" ca="1">INDEX(GR$13:GR145,$B146+1,1)</f>
        <v>0</v>
      </c>
      <c r="GS146" s="535" cm="1">
        <f t="array" aca="1" ref="GS146" ca="1">INDEX(GS$13:GS145,$B146+1,1)</f>
        <v>0</v>
      </c>
      <c r="GT146" s="411" cm="1">
        <f t="array" aca="1" ref="GT146" ca="1">INDEX(i.dse_type,1,$L146)</f>
        <v>0</v>
      </c>
      <c r="GU146" s="535" t="str" cm="1">
        <f t="array" aca="1" ref="GU146" ca="1">INDEX(GU$13:GU145,$B146+1,1)</f>
        <v>-</v>
      </c>
      <c r="GV146" s="535" t="str" cm="1">
        <f t="array" aca="1" ref="GV146" ca="1">INDEX(GV$13:GV145,$B146+1,1)</f>
        <v>-</v>
      </c>
      <c r="GW146" s="535" t="str" cm="1">
        <f t="array" aca="1" ref="GW146" ca="1">INDEX(GW$13:GW145,$B146+1,1)</f>
        <v>-</v>
      </c>
      <c r="GX146" s="18"/>
      <c r="GY146" s="535" t="str" cm="1">
        <f t="array" aca="1" ref="GY146" ca="1">INDEX(GY$13:GY145,$B146+1,1)</f>
        <v>-</v>
      </c>
      <c r="GZ146" s="535" t="str" cm="1">
        <f t="array" aca="1" ref="GZ146" ca="1">INDEX(GZ$13:GZ145,$B146+1,1)</f>
        <v>-</v>
      </c>
      <c r="HA146" s="535" t="str" cm="1">
        <f t="array" aca="1" ref="HA146" ca="1">INDEX(HA$13:HA145,$B146+1,1)</f>
        <v>-</v>
      </c>
      <c r="HB146" s="411" t="str">
        <f t="shared" si="527"/>
        <v>-</v>
      </c>
      <c r="HC146" s="535" t="str" cm="1">
        <f t="array" aca="1" ref="HC146" ca="1">INDEX(HC$13:HC145,$B146+1,1)</f>
        <v>-</v>
      </c>
      <c r="HD146" s="535" cm="1">
        <f t="array" aca="1" ref="HD146" ca="1">INDEX(HD$13:HD145,$B146+1,1)</f>
        <v>1</v>
      </c>
      <c r="HE146" s="535" cm="1">
        <f t="array" aca="1" ref="HE146" ca="1">INDEX(HE$13:HE145,$B146+1,1)</f>
        <v>1</v>
      </c>
      <c r="HF146" s="535" t="str" cm="1">
        <f t="array" aca="1" ref="HF146" ca="1">INDEX(HF$13:HF145,$B146+1,1)</f>
        <v>-</v>
      </c>
      <c r="HG146" s="535" t="str" cm="1">
        <f t="array" aca="1" ref="HG146" ca="1">INDEX(HG$13:HG145,$B146+1,1)</f>
        <v>-</v>
      </c>
      <c r="HH146" s="535" t="str" cm="1">
        <f t="array" aca="1" ref="HH146" ca="1">INDEX(HH$13:HH145,$B146+1,1)</f>
        <v>-</v>
      </c>
      <c r="HI146" s="535" t="str" cm="1">
        <f t="array" aca="1" ref="HI146" ca="1">INDEX(HI$13:HI145,$B146+1,1)</f>
        <v>-</v>
      </c>
      <c r="HJ146" s="535" t="str" cm="1">
        <f t="array" aca="1" ref="HJ146" ca="1">INDEX(HJ$13:HJ145,$B146+1,1)</f>
        <v>-</v>
      </c>
      <c r="HK146" s="535" t="str" cm="1">
        <f t="array" aca="1" ref="HK146" ca="1">INDEX(HK$13:HK145,$B146+1,1)</f>
        <v>-</v>
      </c>
      <c r="HL146" s="535" t="str" cm="1">
        <f t="array" aca="1" ref="HL146" ca="1">INDEX(HL$13:HL145,$B146+1,1)</f>
        <v>-</v>
      </c>
      <c r="HM146" s="535" t="str" cm="1">
        <f t="array" aca="1" ref="HM146" ca="1">INDEX(HM$13:HM145,$B146+1,1)</f>
        <v>-</v>
      </c>
      <c r="HN146" s="535" t="str" cm="1">
        <f t="array" aca="1" ref="HN146" ca="1">INDEX(HN$13:HN145,$B146+1,1)</f>
        <v>-</v>
      </c>
      <c r="HO146" s="535" t="str" cm="1">
        <f t="array" aca="1" ref="HO146" ca="1">INDEX(HO$13:HO145,$B146+1,1)</f>
        <v>-</v>
      </c>
      <c r="HP146" s="535" t="str" cm="1">
        <f t="array" aca="1" ref="HP146" ca="1">INDEX(HP$13:HP145,$B146+1,1)</f>
        <v>-</v>
      </c>
      <c r="HQ146" s="535" t="str" cm="1">
        <f t="array" aca="1" ref="HQ146" ca="1">INDEX(HQ$13:HQ145,$B146+1,1)</f>
        <v>-</v>
      </c>
      <c r="HR146" s="535" t="str" cm="1">
        <f t="array" aca="1" ref="HR146" ca="1">INDEX(HR$13:HR145,$B146+1,1)</f>
        <v>-</v>
      </c>
      <c r="HS146" s="535" t="str" cm="1">
        <f t="array" aca="1" ref="HS146" ca="1">INDEX(HS$13:HS145,$B146+1,1)</f>
        <v>-</v>
      </c>
      <c r="HT146" s="535" t="str" cm="1">
        <f t="array" aca="1" ref="HT146" ca="1">INDEX(HT$13:HT145,$B146+1,1)</f>
        <v>-</v>
      </c>
      <c r="HU146" s="535" t="str" cm="1">
        <f t="array" aca="1" ref="HU146" ca="1">INDEX(HU$13:HU145,$B146+1,1)</f>
        <v>-</v>
      </c>
      <c r="HV146" s="535" t="str" cm="1">
        <f t="array" aca="1" ref="HV146" ca="1">INDEX(HV$13:HV145,$B146+1,1)</f>
        <v>-</v>
      </c>
      <c r="HW146" s="535" t="str" cm="1">
        <f t="array" aca="1" ref="HW146" ca="1">INDEX(HW$13:HW145,$B146+1,1)</f>
        <v>-</v>
      </c>
      <c r="HX146" s="535" t="str" cm="1">
        <f t="array" aca="1" ref="HX146" ca="1">INDEX(HX$13:HX145,$B146+1,1)</f>
        <v>-</v>
      </c>
      <c r="HY146" s="535" t="str" cm="1">
        <f t="array" aca="1" ref="HY146" ca="1">INDEX(HY$13:HY145,$B146+1,1)</f>
        <v>-</v>
      </c>
      <c r="HZ146" s="535" t="str" cm="1">
        <f t="array" aca="1" ref="HZ146" ca="1">INDEX(HZ$13:HZ145,$B146+1,1)</f>
        <v>-</v>
      </c>
      <c r="IA146" s="411">
        <f t="shared" si="528"/>
        <v>0</v>
      </c>
      <c r="IB146" s="535" t="str" cm="1">
        <f t="array" aca="1" ref="IB146" ca="1">INDEX(IB$13:IB145,$B146+1,1)</f>
        <v>-</v>
      </c>
      <c r="IC146" s="535" cm="1">
        <f t="array" aca="1" ref="IC146" ca="1">INDEX(IC$13:IC145,$B146+1,1)</f>
        <v>1</v>
      </c>
      <c r="ID146" s="535" cm="1">
        <f t="array" aca="1" ref="ID146" ca="1">INDEX(ID$13:ID145,$B146+1,1)</f>
        <v>0</v>
      </c>
      <c r="IE146" s="411">
        <f t="shared" si="529"/>
        <v>0</v>
      </c>
      <c r="IF146" s="535" cm="1">
        <f t="array" aca="1" ref="IF146" ca="1">INDEX(IF$13:IF145,$B146+1,1)</f>
        <v>0</v>
      </c>
      <c r="IG146" s="411">
        <f t="shared" si="630"/>
        <v>0</v>
      </c>
      <c r="IH146" s="411">
        <f t="shared" si="630"/>
        <v>0</v>
      </c>
      <c r="II146" s="411">
        <f t="shared" si="630"/>
        <v>0</v>
      </c>
      <c r="IJ146" s="411">
        <f t="shared" si="630"/>
        <v>0</v>
      </c>
      <c r="IK146" s="411">
        <f t="shared" si="630"/>
        <v>1</v>
      </c>
      <c r="IL146" s="411">
        <f t="shared" si="630"/>
        <v>0</v>
      </c>
      <c r="IM146" s="535" cm="1">
        <f t="array" aca="1" ref="IM146" ca="1">INDEX(IM$13:IM145,$B146+1,1)</f>
        <v>0</v>
      </c>
      <c r="IN146" s="535" cm="1">
        <f t="array" aca="1" ref="IN146" ca="1">INDEX(IN$13:IN145,$B146+1,1)</f>
        <v>0</v>
      </c>
      <c r="IO146" s="535" cm="1">
        <f t="array" aca="1" ref="IO146" ca="1">INDEX(IO$13:IO145,$B146+1,1)</f>
        <v>0</v>
      </c>
      <c r="IP146" s="535" cm="1">
        <f t="array" aca="1" ref="IP146" ca="1">INDEX(IP$13:IP145,$B146+1,1)</f>
        <v>0</v>
      </c>
      <c r="IQ146" s="18"/>
      <c r="IR146" s="535" t="str" cm="1">
        <f t="array" aca="1" ref="IR146" ca="1">INDEX(IR$13:IR145,$B146+1,1)</f>
        <v>-</v>
      </c>
      <c r="IS146" s="535" t="str" cm="1">
        <f t="array" aca="1" ref="IS146" ca="1">INDEX(IS$13:IS145,$B146+1,1)</f>
        <v>-</v>
      </c>
      <c r="IT146" s="535" t="str" cm="1">
        <f t="array" aca="1" ref="IT146" ca="1">INDEX(IT$13:IT145,$B146+1,1)</f>
        <v>-</v>
      </c>
      <c r="IU146" s="535" t="str" cm="1">
        <f t="array" aca="1" ref="IU146" ca="1">INDEX(IU$13:IU145,$B146+1,1)</f>
        <v>-</v>
      </c>
      <c r="IV146" s="535" t="str" cm="1">
        <f t="array" aca="1" ref="IV146" ca="1">INDEX(IV$13:IV145,$B146+1,1)</f>
        <v>-</v>
      </c>
      <c r="IW146" s="535" t="str" cm="1">
        <f t="array" aca="1" ref="IW146" ca="1">INDEX(IW$13:IW145,$B146+1,1)</f>
        <v>-</v>
      </c>
      <c r="IX146" s="535" t="str" cm="1">
        <f t="array" aca="1" ref="IX146" ca="1">INDEX(IX$13:IX145,$B146+1,1)</f>
        <v>-</v>
      </c>
      <c r="IY146" s="535" t="str" cm="1">
        <f t="array" aca="1" ref="IY146" ca="1">INDEX(IY$13:IY145,$B146+1,1)</f>
        <v>-</v>
      </c>
      <c r="IZ146" s="535" t="str" cm="1">
        <f t="array" aca="1" ref="IZ146" ca="1">INDEX(IZ$13:IZ145,$B146+1,1)</f>
        <v>-</v>
      </c>
      <c r="JA146" s="535" t="str" cm="1">
        <f t="array" aca="1" ref="JA146" ca="1">INDEX(JA$13:JA145,$B146+1,1)</f>
        <v>-</v>
      </c>
      <c r="JB146" s="535" t="str" cm="1">
        <f t="array" aca="1" ref="JB146" ca="1">INDEX(JB$13:JB145,$B146+1,1)</f>
        <v>-</v>
      </c>
      <c r="JC146" s="535" t="str" cm="1">
        <f t="array" aca="1" ref="JC146" ca="1">INDEX(JC$13:JC145,$B146+1,1)</f>
        <v>-</v>
      </c>
      <c r="JD146" s="535" t="str" cm="1">
        <f t="array" aca="1" ref="JD146" ca="1">INDEX(JD$13:JD145,$B146+1,1)</f>
        <v>-</v>
      </c>
      <c r="JE146" s="535" t="str" cm="1">
        <f t="array" aca="1" ref="JE146" ca="1">INDEX(JE$13:JE145,$B146+1,1)</f>
        <v>-</v>
      </c>
      <c r="JF146" s="535" t="str" cm="1">
        <f t="array" aca="1" ref="JF146" ca="1">INDEX(JF$13:JF145,$B146+1,1)</f>
        <v>-</v>
      </c>
      <c r="JG146" s="535" t="str" cm="1">
        <f t="array" aca="1" ref="JG146" ca="1">INDEX(JG$13:JG145,$B146+1,1)</f>
        <v>-</v>
      </c>
      <c r="JH146" s="535" cm="1">
        <f t="array" aca="1" ref="JH146" ca="1">INDEX(JH$13:JH145,$B146+1,1)</f>
        <v>0</v>
      </c>
      <c r="JI146" s="535" cm="1">
        <f t="array" aca="1" ref="JI146" ca="1">INDEX(JI$13:JI145,$B146+1,1)</f>
        <v>0</v>
      </c>
      <c r="JJ146" s="545" cm="1">
        <f t="array" aca="1" ref="JJ146" ca="1">IF(AND($N146=JJ$10,$AS146&lt;&gt;0),INDEX(i.LTWFeedLevels,$AS146,12),0)</f>
        <v>0</v>
      </c>
      <c r="JK146" s="630" cm="1">
        <f t="array" aca="1" ref="JK146" ca="1">IF(AND($N146=JK$10,$AT146&lt;&gt;0),INDEX(i.LTWFeedLevels,$AT146,12),0)</f>
        <v>0</v>
      </c>
      <c r="JL146" s="457">
        <f t="shared" ca="1" si="614"/>
        <v>0</v>
      </c>
      <c r="JM146" s="457">
        <f t="shared" ca="1" si="531"/>
        <v>0</v>
      </c>
      <c r="JN146" s="457">
        <f t="shared" ca="1" si="532"/>
        <v>0</v>
      </c>
      <c r="JO146" s="545" cm="1">
        <f t="array" aca="1" ref="JO146" ca="1">IF(AND($N146=JO$10,$AS146&lt;&gt;0),INDEX(i.LTWFeedLevels,$AS146,12),0)</f>
        <v>0</v>
      </c>
      <c r="JP146" s="630" cm="1">
        <f t="array" aca="1" ref="JP146" ca="1">IF(AND($N146=JP$10,$AT146&lt;&gt;0),INDEX(i.LTWFeedLevels,$AT146,12),0)</f>
        <v>0</v>
      </c>
      <c r="JQ146" s="457">
        <f t="shared" ca="1" si="533"/>
        <v>0</v>
      </c>
      <c r="JR146" s="457">
        <f t="shared" ca="1" si="534"/>
        <v>0</v>
      </c>
      <c r="JS146" s="457">
        <f t="shared" ca="1" si="535"/>
        <v>0</v>
      </c>
      <c r="JT146" s="545" cm="1">
        <f t="array" aca="1" ref="JT146" ca="1">IF(AND($N146=JT$10,$AS146&lt;&gt;0),INDEX(i.LTWFeedLevels,$AS146,12),0)</f>
        <v>0</v>
      </c>
      <c r="JU146" s="630" cm="1">
        <f t="array" aca="1" ref="JU146" ca="1">IF(AND($N146=JU$10,$AT146&lt;&gt;0),INDEX(i.LTWFeedLevels,$AT146,12),0)</f>
        <v>0</v>
      </c>
      <c r="JV146" s="457">
        <f t="shared" ca="1" si="536"/>
        <v>0</v>
      </c>
      <c r="JW146" s="457">
        <f t="shared" ca="1" si="537"/>
        <v>0</v>
      </c>
      <c r="JX146" s="457">
        <f t="shared" ca="1" si="538"/>
        <v>0</v>
      </c>
      <c r="JY146" s="189">
        <f t="shared" ca="1" si="631"/>
        <v>0</v>
      </c>
      <c r="JZ146" s="189">
        <f t="shared" ca="1" si="631"/>
        <v>0</v>
      </c>
      <c r="KA146" s="189">
        <f t="shared" ca="1" si="631"/>
        <v>0</v>
      </c>
      <c r="KB146" s="189">
        <f t="shared" ca="1" si="631"/>
        <v>0</v>
      </c>
      <c r="KC146" s="189">
        <f t="shared" ca="1" si="631"/>
        <v>0</v>
      </c>
      <c r="KD146" s="189">
        <f t="shared" ca="1" si="631"/>
        <v>0</v>
      </c>
      <c r="KE146" s="189">
        <f t="shared" ca="1" si="631"/>
        <v>0</v>
      </c>
      <c r="KF146" s="189">
        <f t="shared" ca="1" si="631"/>
        <v>0</v>
      </c>
      <c r="KG146" s="189">
        <f t="shared" ca="1" si="631"/>
        <v>0</v>
      </c>
      <c r="KH146" s="189">
        <f t="shared" ca="1" si="631"/>
        <v>0</v>
      </c>
      <c r="KI146" s="189">
        <f t="shared" ca="1" si="632"/>
        <v>0</v>
      </c>
      <c r="KJ146" s="189">
        <f t="shared" ca="1" si="632"/>
        <v>0</v>
      </c>
      <c r="KK146" s="189">
        <f t="shared" ca="1" si="632"/>
        <v>0</v>
      </c>
      <c r="KL146" s="189">
        <f t="shared" ca="1" si="632"/>
        <v>0</v>
      </c>
      <c r="KM146" s="189">
        <f t="shared" ca="1" si="632"/>
        <v>0</v>
      </c>
      <c r="KN146" s="189">
        <f t="shared" ca="1" si="632"/>
        <v>0</v>
      </c>
      <c r="KO146" s="189">
        <f t="shared" ca="1" si="632"/>
        <v>0</v>
      </c>
      <c r="KP146" s="189">
        <f t="shared" ca="1" si="632"/>
        <v>0</v>
      </c>
      <c r="KQ146" s="189">
        <f t="shared" ca="1" si="632"/>
        <v>0</v>
      </c>
      <c r="KR146" s="189">
        <f t="shared" ca="1" si="632"/>
        <v>0</v>
      </c>
      <c r="KS146" s="189">
        <f t="shared" ca="1" si="633"/>
        <v>0</v>
      </c>
      <c r="KT146" s="189">
        <f t="shared" ca="1" si="633"/>
        <v>0</v>
      </c>
      <c r="KU146" s="189">
        <f t="shared" ca="1" si="633"/>
        <v>0</v>
      </c>
      <c r="KV146" s="189">
        <f t="shared" ca="1" si="633"/>
        <v>0</v>
      </c>
      <c r="KW146" s="189">
        <f t="shared" ca="1" si="633"/>
        <v>0</v>
      </c>
      <c r="KX146" s="189">
        <f t="shared" ca="1" si="633"/>
        <v>0</v>
      </c>
      <c r="KY146" s="189">
        <f t="shared" ca="1" si="633"/>
        <v>0</v>
      </c>
      <c r="KZ146" s="189">
        <f t="shared" ca="1" si="633"/>
        <v>0</v>
      </c>
      <c r="LA146" s="189">
        <f t="shared" ca="1" si="633"/>
        <v>0</v>
      </c>
      <c r="LB146" s="189">
        <f t="shared" ca="1" si="633"/>
        <v>0</v>
      </c>
      <c r="LC146" s="189">
        <f t="shared" ca="1" si="634"/>
        <v>0</v>
      </c>
      <c r="LD146" s="189">
        <f t="shared" ca="1" si="634"/>
        <v>0</v>
      </c>
      <c r="LE146" s="189">
        <f t="shared" ca="1" si="634"/>
        <v>0</v>
      </c>
      <c r="LF146" s="189">
        <f t="shared" ca="1" si="634"/>
        <v>0</v>
      </c>
      <c r="LG146" s="189">
        <f t="shared" ca="1" si="634"/>
        <v>0</v>
      </c>
      <c r="LH146" s="189">
        <f t="shared" ca="1" si="634"/>
        <v>0</v>
      </c>
      <c r="LI146" s="189">
        <f t="shared" ca="1" si="634"/>
        <v>0</v>
      </c>
      <c r="LJ146" s="189">
        <f t="shared" ca="1" si="634"/>
        <v>0</v>
      </c>
      <c r="LK146" s="189">
        <f t="shared" ca="1" si="634"/>
        <v>0</v>
      </c>
      <c r="LL146" s="189">
        <f t="shared" ca="1" si="634"/>
        <v>0</v>
      </c>
      <c r="LM146" s="189">
        <f t="shared" ca="1" si="635"/>
        <v>0</v>
      </c>
      <c r="LN146" s="189">
        <f t="shared" ca="1" si="635"/>
        <v>0</v>
      </c>
      <c r="LO146" s="189">
        <f t="shared" ca="1" si="635"/>
        <v>0</v>
      </c>
      <c r="LP146" s="189">
        <f t="shared" ca="1" si="635"/>
        <v>0</v>
      </c>
      <c r="LQ146" s="189">
        <f t="shared" ca="1" si="635"/>
        <v>0</v>
      </c>
      <c r="LR146" s="189">
        <f t="shared" ca="1" si="635"/>
        <v>0</v>
      </c>
      <c r="LS146" s="189">
        <f t="shared" ca="1" si="635"/>
        <v>0</v>
      </c>
      <c r="LT146" s="189">
        <f t="shared" ca="1" si="635"/>
        <v>0</v>
      </c>
      <c r="LU146" s="189">
        <f t="shared" ca="1" si="635"/>
        <v>0</v>
      </c>
      <c r="LV146" s="189">
        <f t="shared" ca="1" si="635"/>
        <v>0</v>
      </c>
      <c r="LW146" s="189">
        <f t="shared" ca="1" si="636"/>
        <v>0</v>
      </c>
      <c r="LX146" s="189">
        <f t="shared" ca="1" si="636"/>
        <v>0</v>
      </c>
      <c r="LY146" s="189">
        <f t="shared" ca="1" si="636"/>
        <v>0</v>
      </c>
      <c r="LZ146" s="189">
        <f t="shared" ca="1" si="636"/>
        <v>0</v>
      </c>
      <c r="MA146" s="189">
        <f t="shared" ca="1" si="636"/>
        <v>0</v>
      </c>
      <c r="MB146" s="189">
        <f t="shared" ca="1" si="636"/>
        <v>0</v>
      </c>
      <c r="MC146" s="189">
        <f t="shared" ca="1" si="636"/>
        <v>0</v>
      </c>
      <c r="MD146" s="189">
        <f t="shared" ca="1" si="636"/>
        <v>0</v>
      </c>
      <c r="ME146" s="189">
        <f t="shared" ca="1" si="636"/>
        <v>0</v>
      </c>
      <c r="MF146" s="189">
        <f t="shared" ca="1" si="636"/>
        <v>0</v>
      </c>
      <c r="MG146" s="189">
        <f t="shared" ca="1" si="637"/>
        <v>0</v>
      </c>
      <c r="MH146" s="189">
        <f t="shared" ca="1" si="637"/>
        <v>0</v>
      </c>
      <c r="MI146" s="189">
        <f t="shared" ca="1" si="637"/>
        <v>0</v>
      </c>
      <c r="MJ146" s="189">
        <f t="shared" ca="1" si="637"/>
        <v>0</v>
      </c>
      <c r="MK146" s="189">
        <f t="shared" ca="1" si="637"/>
        <v>0</v>
      </c>
      <c r="ML146" s="189">
        <f t="shared" ca="1" si="637"/>
        <v>0</v>
      </c>
      <c r="MM146" s="189">
        <f t="shared" ca="1" si="637"/>
        <v>0</v>
      </c>
      <c r="MN146" s="189">
        <f t="shared" ca="1" si="637"/>
        <v>0</v>
      </c>
      <c r="MO146" s="189">
        <f t="shared" ca="1" si="637"/>
        <v>0</v>
      </c>
      <c r="MP146" s="189">
        <f t="shared" ca="1" si="637"/>
        <v>0</v>
      </c>
      <c r="MQ146" s="189">
        <f t="shared" ca="1" si="637"/>
        <v>0</v>
      </c>
      <c r="MR146" s="189">
        <f t="shared" ca="1" si="637"/>
        <v>0</v>
      </c>
      <c r="MS146" s="557">
        <f t="shared" ca="1" si="638"/>
        <v>0</v>
      </c>
      <c r="MT146" s="557">
        <f t="shared" ca="1" si="638"/>
        <v>0</v>
      </c>
      <c r="MU146" s="557">
        <f t="shared" ca="1" si="638"/>
        <v>0</v>
      </c>
      <c r="MV146" s="557">
        <f t="shared" ca="1" si="638"/>
        <v>0</v>
      </c>
      <c r="MW146" s="557">
        <f t="shared" ca="1" si="638"/>
        <v>0</v>
      </c>
      <c r="MX146" s="557">
        <f t="shared" ca="1" si="638"/>
        <v>0</v>
      </c>
      <c r="MY146" s="557">
        <f t="shared" ca="1" si="638"/>
        <v>0</v>
      </c>
      <c r="MZ146" s="557">
        <f t="shared" ca="1" si="638"/>
        <v>0</v>
      </c>
      <c r="NA146" s="557">
        <f t="shared" ca="1" si="638"/>
        <v>0</v>
      </c>
      <c r="NB146" s="557">
        <f t="shared" ca="1" si="638"/>
        <v>0</v>
      </c>
      <c r="NC146" s="557">
        <f t="shared" ca="1" si="639"/>
        <v>0</v>
      </c>
      <c r="ND146" s="557">
        <f t="shared" ca="1" si="639"/>
        <v>0</v>
      </c>
      <c r="NE146" s="557">
        <f t="shared" ca="1" si="639"/>
        <v>0</v>
      </c>
      <c r="NF146" s="557">
        <f t="shared" ca="1" si="639"/>
        <v>0</v>
      </c>
      <c r="NG146" s="557">
        <f t="shared" ca="1" si="639"/>
        <v>0</v>
      </c>
      <c r="NH146" s="557">
        <f t="shared" ca="1" si="639"/>
        <v>0</v>
      </c>
      <c r="NI146" s="557">
        <f t="shared" ca="1" si="639"/>
        <v>0</v>
      </c>
      <c r="NJ146" s="557">
        <f t="shared" ca="1" si="639"/>
        <v>0</v>
      </c>
      <c r="NK146" s="557">
        <f t="shared" ca="1" si="639"/>
        <v>0</v>
      </c>
      <c r="NL146" s="557">
        <f t="shared" ca="1" si="639"/>
        <v>0</v>
      </c>
      <c r="NM146" s="557">
        <f t="shared" ca="1" si="640"/>
        <v>0</v>
      </c>
      <c r="NN146" s="557">
        <f t="shared" ca="1" si="640"/>
        <v>0</v>
      </c>
      <c r="NO146" s="557">
        <f t="shared" ca="1" si="640"/>
        <v>0</v>
      </c>
      <c r="NP146" s="557">
        <f t="shared" ca="1" si="640"/>
        <v>0</v>
      </c>
      <c r="NQ146" s="557">
        <f t="shared" ca="1" si="640"/>
        <v>0</v>
      </c>
      <c r="NR146" s="557">
        <f t="shared" ca="1" si="640"/>
        <v>0</v>
      </c>
      <c r="NS146" s="557">
        <f t="shared" ca="1" si="640"/>
        <v>0</v>
      </c>
      <c r="NT146" s="557">
        <f t="shared" ca="1" si="640"/>
        <v>0</v>
      </c>
      <c r="NU146" s="557">
        <f t="shared" ca="1" si="640"/>
        <v>0</v>
      </c>
      <c r="NV146" s="557">
        <f t="shared" ca="1" si="640"/>
        <v>0</v>
      </c>
      <c r="NW146" s="557">
        <f t="shared" ca="1" si="641"/>
        <v>0</v>
      </c>
      <c r="NX146" s="557">
        <f t="shared" ca="1" si="641"/>
        <v>0</v>
      </c>
      <c r="NY146" s="557">
        <f t="shared" ca="1" si="641"/>
        <v>0</v>
      </c>
      <c r="NZ146" s="557">
        <f t="shared" ca="1" si="641"/>
        <v>0</v>
      </c>
      <c r="OA146" s="557">
        <f t="shared" ca="1" si="641"/>
        <v>0</v>
      </c>
      <c r="OB146" s="557">
        <f t="shared" ca="1" si="641"/>
        <v>0</v>
      </c>
      <c r="OC146" s="557">
        <f t="shared" ca="1" si="641"/>
        <v>0</v>
      </c>
      <c r="OD146" s="557">
        <f t="shared" ca="1" si="641"/>
        <v>0</v>
      </c>
      <c r="OE146" s="557">
        <f t="shared" ca="1" si="641"/>
        <v>0</v>
      </c>
      <c r="OF146" s="557">
        <f t="shared" ca="1" si="641"/>
        <v>0</v>
      </c>
      <c r="OG146" s="557">
        <f t="shared" ca="1" si="642"/>
        <v>0</v>
      </c>
      <c r="OH146" s="557">
        <f t="shared" ca="1" si="642"/>
        <v>0</v>
      </c>
      <c r="OI146" s="557">
        <f t="shared" ca="1" si="642"/>
        <v>0</v>
      </c>
      <c r="OJ146" s="557">
        <f t="shared" ca="1" si="642"/>
        <v>0</v>
      </c>
      <c r="OK146" s="557">
        <f t="shared" ca="1" si="642"/>
        <v>0</v>
      </c>
      <c r="OL146" s="557">
        <f t="shared" ca="1" si="642"/>
        <v>0</v>
      </c>
      <c r="OM146" s="557">
        <f t="shared" ca="1" si="642"/>
        <v>0</v>
      </c>
      <c r="ON146" s="557">
        <f t="shared" ca="1" si="642"/>
        <v>0</v>
      </c>
      <c r="OO146" s="557">
        <f t="shared" ca="1" si="642"/>
        <v>0</v>
      </c>
      <c r="OP146" s="557">
        <f t="shared" ca="1" si="642"/>
        <v>0</v>
      </c>
      <c r="OQ146" s="557">
        <f t="shared" ca="1" si="643"/>
        <v>0</v>
      </c>
      <c r="OR146" s="557">
        <f t="shared" ca="1" si="643"/>
        <v>0</v>
      </c>
      <c r="OS146" s="557">
        <f t="shared" ca="1" si="643"/>
        <v>0</v>
      </c>
      <c r="OT146" s="557">
        <f t="shared" ca="1" si="643"/>
        <v>0</v>
      </c>
      <c r="OU146" s="557">
        <f t="shared" ca="1" si="643"/>
        <v>0</v>
      </c>
      <c r="OV146" s="557">
        <f t="shared" ca="1" si="643"/>
        <v>0</v>
      </c>
      <c r="OW146" s="557">
        <f t="shared" ca="1" si="643"/>
        <v>0</v>
      </c>
      <c r="OX146" s="557">
        <f t="shared" ca="1" si="643"/>
        <v>0</v>
      </c>
      <c r="OY146" s="557">
        <f t="shared" ca="1" si="643"/>
        <v>0</v>
      </c>
      <c r="OZ146" s="557">
        <f t="shared" ca="1" si="643"/>
        <v>0</v>
      </c>
      <c r="PA146" s="557">
        <f t="shared" ca="1" si="644"/>
        <v>0</v>
      </c>
      <c r="PB146" s="557">
        <f t="shared" ca="1" si="644"/>
        <v>0</v>
      </c>
      <c r="PC146" s="557">
        <f t="shared" ca="1" si="644"/>
        <v>0</v>
      </c>
      <c r="PD146" s="557">
        <f t="shared" ca="1" si="644"/>
        <v>0</v>
      </c>
      <c r="PE146" s="557">
        <f t="shared" ca="1" si="644"/>
        <v>0</v>
      </c>
      <c r="PF146" s="557">
        <f t="shared" ca="1" si="644"/>
        <v>0</v>
      </c>
      <c r="PG146" s="557">
        <f t="shared" ca="1" si="644"/>
        <v>0</v>
      </c>
      <c r="PH146" s="557">
        <f t="shared" ca="1" si="644"/>
        <v>0</v>
      </c>
      <c r="PI146" s="557">
        <f t="shared" ca="1" si="644"/>
        <v>0</v>
      </c>
      <c r="PJ146" s="557">
        <f t="shared" ca="1" si="644"/>
        <v>0</v>
      </c>
      <c r="PK146" s="557">
        <f t="shared" ca="1" si="645"/>
        <v>0</v>
      </c>
      <c r="PL146" s="557">
        <f t="shared" ca="1" si="645"/>
        <v>0</v>
      </c>
      <c r="PM146" s="557">
        <f t="shared" ca="1" si="645"/>
        <v>0</v>
      </c>
      <c r="PN146" s="557">
        <f t="shared" ca="1" si="645"/>
        <v>0</v>
      </c>
      <c r="PO146" s="557">
        <f t="shared" ca="1" si="645"/>
        <v>0</v>
      </c>
      <c r="PP146" s="557">
        <f t="shared" ca="1" si="645"/>
        <v>0</v>
      </c>
      <c r="PQ146" s="557">
        <f t="shared" ca="1" si="645"/>
        <v>0</v>
      </c>
      <c r="PR146" s="557">
        <f t="shared" ca="1" si="645"/>
        <v>0</v>
      </c>
      <c r="PS146" s="557">
        <f t="shared" ca="1" si="645"/>
        <v>0</v>
      </c>
      <c r="PT146" s="557">
        <f t="shared" ca="1" si="645"/>
        <v>0</v>
      </c>
      <c r="PU146" s="557">
        <f t="shared" ca="1" si="646"/>
        <v>0</v>
      </c>
      <c r="PV146" s="557">
        <f t="shared" ca="1" si="646"/>
        <v>0</v>
      </c>
      <c r="PW146" s="557">
        <f t="shared" ca="1" si="646"/>
        <v>0</v>
      </c>
      <c r="PX146" s="557">
        <f t="shared" ca="1" si="646"/>
        <v>0</v>
      </c>
      <c r="PY146" s="557">
        <f t="shared" ca="1" si="646"/>
        <v>0</v>
      </c>
      <c r="PZ146" s="557">
        <f t="shared" ca="1" si="646"/>
        <v>0</v>
      </c>
      <c r="QA146" s="557">
        <f t="shared" ca="1" si="646"/>
        <v>0</v>
      </c>
      <c r="QB146" s="557">
        <f t="shared" ca="1" si="646"/>
        <v>0</v>
      </c>
      <c r="QC146" s="557">
        <f t="shared" ca="1" si="646"/>
        <v>0</v>
      </c>
      <c r="QD146" s="557">
        <f t="shared" ca="1" si="646"/>
        <v>0</v>
      </c>
      <c r="QE146" s="557">
        <f t="shared" ca="1" si="647"/>
        <v>0</v>
      </c>
      <c r="QF146" s="557">
        <f t="shared" ca="1" si="647"/>
        <v>0</v>
      </c>
      <c r="QG146" s="557">
        <f t="shared" ca="1" si="647"/>
        <v>0</v>
      </c>
      <c r="QH146" s="557">
        <f t="shared" ca="1" si="647"/>
        <v>0</v>
      </c>
      <c r="QI146" s="557">
        <f t="shared" ca="1" si="647"/>
        <v>0</v>
      </c>
      <c r="QJ146" s="557">
        <f t="shared" ca="1" si="647"/>
        <v>0</v>
      </c>
      <c r="QK146" s="557">
        <f t="shared" ca="1" si="647"/>
        <v>0</v>
      </c>
      <c r="QL146" s="557">
        <f t="shared" ca="1" si="647"/>
        <v>0</v>
      </c>
      <c r="QM146" s="557">
        <f t="shared" ca="1" si="647"/>
        <v>0</v>
      </c>
      <c r="QN146" s="557">
        <f t="shared" ca="1" si="647"/>
        <v>0</v>
      </c>
      <c r="QO146" s="557">
        <f t="shared" ca="1" si="648"/>
        <v>0</v>
      </c>
      <c r="QP146" s="557">
        <f t="shared" ca="1" si="648"/>
        <v>0</v>
      </c>
      <c r="QQ146" s="557">
        <f t="shared" ca="1" si="648"/>
        <v>0</v>
      </c>
      <c r="QR146" s="557">
        <f t="shared" ca="1" si="648"/>
        <v>0</v>
      </c>
      <c r="QS146" s="557">
        <f t="shared" ca="1" si="648"/>
        <v>0</v>
      </c>
      <c r="QT146" s="557">
        <f t="shared" ca="1" si="648"/>
        <v>0</v>
      </c>
      <c r="QU146" s="557">
        <f t="shared" ca="1" si="648"/>
        <v>0</v>
      </c>
      <c r="QV146" s="557">
        <f t="shared" ca="1" si="648"/>
        <v>0</v>
      </c>
      <c r="QW146" s="557">
        <f t="shared" ca="1" si="648"/>
        <v>0</v>
      </c>
      <c r="QX146" s="557">
        <f t="shared" ca="1" si="648"/>
        <v>0</v>
      </c>
      <c r="QY146" s="557">
        <f t="shared" ca="1" si="649"/>
        <v>0</v>
      </c>
      <c r="QZ146" s="557">
        <f t="shared" ca="1" si="649"/>
        <v>0</v>
      </c>
      <c r="RA146" s="557">
        <f t="shared" ca="1" si="649"/>
        <v>0</v>
      </c>
      <c r="RB146" s="557">
        <f t="shared" ca="1" si="649"/>
        <v>0</v>
      </c>
      <c r="RC146" s="557">
        <f t="shared" ca="1" si="649"/>
        <v>0</v>
      </c>
      <c r="RD146" s="557">
        <f t="shared" ca="1" si="649"/>
        <v>0</v>
      </c>
      <c r="RE146" s="557">
        <f t="shared" ca="1" si="649"/>
        <v>0</v>
      </c>
      <c r="RF146" s="557">
        <f t="shared" ca="1" si="649"/>
        <v>0</v>
      </c>
      <c r="RG146" s="557">
        <f t="shared" ca="1" si="649"/>
        <v>0</v>
      </c>
      <c r="RH146" s="557">
        <f t="shared" ca="1" si="649"/>
        <v>0</v>
      </c>
      <c r="RI146" s="557">
        <f t="shared" ca="1" si="650"/>
        <v>0</v>
      </c>
      <c r="RJ146" s="557">
        <f t="shared" ca="1" si="650"/>
        <v>0</v>
      </c>
      <c r="RK146" s="557">
        <f t="shared" ca="1" si="650"/>
        <v>0</v>
      </c>
      <c r="RL146" s="557">
        <f t="shared" ca="1" si="650"/>
        <v>0</v>
      </c>
      <c r="RM146" s="557">
        <f t="shared" ca="1" si="650"/>
        <v>0</v>
      </c>
      <c r="RN146" s="557">
        <f t="shared" ca="1" si="650"/>
        <v>0</v>
      </c>
      <c r="RO146" s="557">
        <f t="shared" ca="1" si="650"/>
        <v>0</v>
      </c>
      <c r="RP146" s="557">
        <f t="shared" ca="1" si="650"/>
        <v>0</v>
      </c>
      <c r="RQ146" s="557">
        <f t="shared" ca="1" si="650"/>
        <v>0</v>
      </c>
      <c r="RR146" s="557">
        <f t="shared" ca="1" si="650"/>
        <v>0</v>
      </c>
      <c r="RS146" s="557">
        <f t="shared" ca="1" si="651"/>
        <v>0</v>
      </c>
      <c r="RT146" s="557">
        <f t="shared" ca="1" si="651"/>
        <v>0</v>
      </c>
      <c r="RU146" s="557">
        <f t="shared" ca="1" si="651"/>
        <v>0</v>
      </c>
      <c r="RV146" s="557">
        <f t="shared" ca="1" si="651"/>
        <v>0</v>
      </c>
      <c r="RW146" s="557">
        <f t="shared" ca="1" si="651"/>
        <v>0</v>
      </c>
      <c r="RX146" s="557">
        <f t="shared" ca="1" si="651"/>
        <v>0</v>
      </c>
      <c r="RY146" s="557">
        <f t="shared" ca="1" si="651"/>
        <v>0</v>
      </c>
      <c r="RZ146" s="557">
        <f t="shared" ca="1" si="651"/>
        <v>0</v>
      </c>
      <c r="SA146" s="557">
        <f t="shared" ca="1" si="651"/>
        <v>0</v>
      </c>
      <c r="SB146" s="557">
        <f t="shared" ca="1" si="651"/>
        <v>0</v>
      </c>
      <c r="SC146" s="557">
        <f t="shared" ca="1" si="652"/>
        <v>0</v>
      </c>
      <c r="SD146" s="557">
        <f t="shared" ca="1" si="652"/>
        <v>0</v>
      </c>
      <c r="SE146" s="557">
        <f t="shared" ca="1" si="652"/>
        <v>0</v>
      </c>
      <c r="SF146" s="557">
        <f t="shared" ca="1" si="652"/>
        <v>0</v>
      </c>
      <c r="SG146" s="557">
        <f t="shared" ca="1" si="652"/>
        <v>0</v>
      </c>
      <c r="SH146" s="557">
        <f t="shared" ca="1" si="652"/>
        <v>0</v>
      </c>
      <c r="SI146" s="557">
        <f t="shared" ca="1" si="652"/>
        <v>0</v>
      </c>
      <c r="SJ146" s="557">
        <f t="shared" ca="1" si="652"/>
        <v>0</v>
      </c>
      <c r="SK146" s="557">
        <f t="shared" ca="1" si="652"/>
        <v>0</v>
      </c>
      <c r="SL146" s="557">
        <f t="shared" ca="1" si="652"/>
        <v>0</v>
      </c>
      <c r="SM146" s="557">
        <f t="shared" ca="1" si="653"/>
        <v>0</v>
      </c>
      <c r="SN146" s="557">
        <f t="shared" ca="1" si="653"/>
        <v>0</v>
      </c>
      <c r="SO146" s="557">
        <f t="shared" ca="1" si="653"/>
        <v>0</v>
      </c>
      <c r="SP146" s="557">
        <f t="shared" ca="1" si="653"/>
        <v>0</v>
      </c>
      <c r="SQ146" s="557">
        <f t="shared" ca="1" si="653"/>
        <v>0</v>
      </c>
      <c r="SR146" s="557">
        <f t="shared" ca="1" si="653"/>
        <v>0</v>
      </c>
      <c r="SS146" s="557">
        <f t="shared" ca="1" si="653"/>
        <v>0</v>
      </c>
      <c r="ST146" s="557">
        <f t="shared" ca="1" si="653"/>
        <v>0</v>
      </c>
      <c r="SU146" s="557">
        <f t="shared" ca="1" si="653"/>
        <v>0</v>
      </c>
      <c r="SV146" s="557">
        <f t="shared" ca="1" si="653"/>
        <v>0</v>
      </c>
      <c r="SW146" s="557">
        <f t="shared" ca="1" si="654"/>
        <v>0</v>
      </c>
      <c r="SX146" s="557">
        <f t="shared" ca="1" si="654"/>
        <v>0</v>
      </c>
      <c r="SY146" s="557">
        <f t="shared" ca="1" si="654"/>
        <v>0</v>
      </c>
      <c r="SZ146" s="557">
        <f t="shared" ca="1" si="654"/>
        <v>0</v>
      </c>
      <c r="TA146" s="557">
        <f t="shared" ca="1" si="654"/>
        <v>0</v>
      </c>
      <c r="TB146" s="557">
        <f t="shared" ca="1" si="654"/>
        <v>0</v>
      </c>
      <c r="TC146" s="557">
        <f t="shared" ca="1" si="654"/>
        <v>0</v>
      </c>
      <c r="TD146" s="557">
        <f t="shared" ca="1" si="654"/>
        <v>0</v>
      </c>
      <c r="TE146" s="557">
        <f t="shared" ca="1" si="654"/>
        <v>0</v>
      </c>
      <c r="TF146" s="557">
        <f t="shared" ca="1" si="654"/>
        <v>0</v>
      </c>
      <c r="TG146" s="557">
        <f t="shared" ca="1" si="655"/>
        <v>0</v>
      </c>
      <c r="TH146" s="557">
        <f t="shared" ca="1" si="655"/>
        <v>0</v>
      </c>
      <c r="TI146" s="557">
        <f t="shared" ca="1" si="655"/>
        <v>0</v>
      </c>
      <c r="TJ146" s="557">
        <f t="shared" ca="1" si="655"/>
        <v>0</v>
      </c>
      <c r="TK146" s="557">
        <f t="shared" ca="1" si="655"/>
        <v>0</v>
      </c>
      <c r="TL146" s="557">
        <f t="shared" ca="1" si="655"/>
        <v>0</v>
      </c>
      <c r="TM146" s="557">
        <f t="shared" ca="1" si="655"/>
        <v>0</v>
      </c>
      <c r="TN146" s="557">
        <f t="shared" ca="1" si="655"/>
        <v>0</v>
      </c>
      <c r="TO146" s="557">
        <f t="shared" ca="1" si="655"/>
        <v>0</v>
      </c>
      <c r="TP146" s="557">
        <f t="shared" ca="1" si="655"/>
        <v>0</v>
      </c>
      <c r="TQ146" s="557">
        <f t="shared" ca="1" si="656"/>
        <v>0</v>
      </c>
      <c r="TR146" s="557">
        <f t="shared" ca="1" si="656"/>
        <v>0</v>
      </c>
      <c r="TS146" s="557">
        <f t="shared" ca="1" si="656"/>
        <v>0</v>
      </c>
      <c r="TT146" s="557">
        <f t="shared" ca="1" si="656"/>
        <v>0</v>
      </c>
      <c r="TU146" s="557">
        <f t="shared" ca="1" si="656"/>
        <v>0</v>
      </c>
      <c r="TV146" s="557">
        <f t="shared" ca="1" si="656"/>
        <v>0</v>
      </c>
      <c r="TW146" s="557">
        <f t="shared" ca="1" si="656"/>
        <v>0</v>
      </c>
      <c r="TX146" s="557">
        <f t="shared" ca="1" si="656"/>
        <v>0</v>
      </c>
      <c r="TY146" s="557">
        <f t="shared" ca="1" si="656"/>
        <v>0</v>
      </c>
      <c r="TZ146" s="557">
        <f t="shared" ca="1" si="656"/>
        <v>0</v>
      </c>
      <c r="UA146" s="557">
        <f t="shared" ca="1" si="657"/>
        <v>0</v>
      </c>
      <c r="UB146" s="557">
        <f t="shared" ca="1" si="657"/>
        <v>0</v>
      </c>
      <c r="UC146" s="557">
        <f t="shared" ca="1" si="657"/>
        <v>0</v>
      </c>
      <c r="UD146" s="557">
        <f t="shared" ca="1" si="657"/>
        <v>0</v>
      </c>
      <c r="UE146" s="557">
        <f t="shared" ca="1" si="657"/>
        <v>0</v>
      </c>
      <c r="UF146" s="557">
        <f t="shared" ca="1" si="657"/>
        <v>0</v>
      </c>
      <c r="UG146" s="557">
        <f t="shared" ca="1" si="657"/>
        <v>0</v>
      </c>
      <c r="UH146" s="557">
        <f t="shared" ca="1" si="657"/>
        <v>0</v>
      </c>
      <c r="UI146" s="557">
        <f t="shared" ca="1" si="657"/>
        <v>0</v>
      </c>
      <c r="UJ146" s="557">
        <f t="shared" ca="1" si="657"/>
        <v>0</v>
      </c>
      <c r="UK146" s="557">
        <f t="shared" ca="1" si="658"/>
        <v>0</v>
      </c>
      <c r="UL146" s="557">
        <f t="shared" ca="1" si="658"/>
        <v>0</v>
      </c>
      <c r="UM146" s="557">
        <f t="shared" ca="1" si="658"/>
        <v>0</v>
      </c>
      <c r="UN146" s="557">
        <f t="shared" ca="1" si="658"/>
        <v>0</v>
      </c>
      <c r="UO146" s="557">
        <f t="shared" ca="1" si="658"/>
        <v>0</v>
      </c>
      <c r="UP146" s="557">
        <f t="shared" ca="1" si="658"/>
        <v>0</v>
      </c>
      <c r="UQ146" s="557">
        <f t="shared" ca="1" si="658"/>
        <v>0</v>
      </c>
      <c r="UR146" s="557">
        <f t="shared" ca="1" si="658"/>
        <v>0</v>
      </c>
      <c r="US146" s="557">
        <f t="shared" ca="1" si="658"/>
        <v>0</v>
      </c>
      <c r="UT146" s="557">
        <f t="shared" ca="1" si="658"/>
        <v>0</v>
      </c>
      <c r="UU146" s="557">
        <f t="shared" ca="1" si="659"/>
        <v>0</v>
      </c>
      <c r="UV146" s="557">
        <f t="shared" ca="1" si="659"/>
        <v>0</v>
      </c>
      <c r="UW146" s="557">
        <f t="shared" ca="1" si="659"/>
        <v>0</v>
      </c>
      <c r="UX146" s="557">
        <f t="shared" ca="1" si="659"/>
        <v>0</v>
      </c>
      <c r="UY146" s="557">
        <f t="shared" ca="1" si="659"/>
        <v>0</v>
      </c>
      <c r="UZ146" s="557">
        <f t="shared" ca="1" si="659"/>
        <v>0</v>
      </c>
      <c r="VA146" s="557">
        <f t="shared" ca="1" si="659"/>
        <v>0</v>
      </c>
      <c r="VB146" s="557">
        <f t="shared" ca="1" si="659"/>
        <v>0</v>
      </c>
      <c r="VC146" s="557">
        <f t="shared" ca="1" si="659"/>
        <v>0</v>
      </c>
      <c r="VD146" s="557">
        <f t="shared" ca="1" si="659"/>
        <v>0</v>
      </c>
      <c r="VE146" s="557">
        <f t="shared" ca="1" si="660"/>
        <v>0</v>
      </c>
      <c r="VF146" s="557">
        <f t="shared" ca="1" si="660"/>
        <v>0</v>
      </c>
      <c r="VG146" s="557">
        <f t="shared" ca="1" si="660"/>
        <v>0</v>
      </c>
      <c r="VH146" s="557">
        <f t="shared" ca="1" si="660"/>
        <v>0</v>
      </c>
      <c r="VI146" s="557">
        <f t="shared" ca="1" si="660"/>
        <v>0</v>
      </c>
      <c r="VJ146" s="557">
        <f t="shared" ca="1" si="660"/>
        <v>0</v>
      </c>
      <c r="VK146" s="557">
        <f t="shared" ca="1" si="660"/>
        <v>0</v>
      </c>
      <c r="VL146" s="557">
        <f t="shared" ca="1" si="660"/>
        <v>0</v>
      </c>
      <c r="VM146" s="557">
        <f t="shared" ca="1" si="660"/>
        <v>0</v>
      </c>
      <c r="VN146" s="557">
        <f t="shared" ca="1" si="660"/>
        <v>0</v>
      </c>
      <c r="VO146" s="557">
        <f t="shared" ca="1" si="660"/>
        <v>0</v>
      </c>
      <c r="VP146" s="189">
        <f t="shared" ca="1" si="661"/>
        <v>0</v>
      </c>
      <c r="VQ146" s="189">
        <f t="shared" ca="1" si="661"/>
        <v>0</v>
      </c>
      <c r="VR146" s="189">
        <f t="shared" ca="1" si="661"/>
        <v>0</v>
      </c>
      <c r="VS146" s="189">
        <f t="shared" ca="1" si="661"/>
        <v>0</v>
      </c>
      <c r="VT146" s="189">
        <f t="shared" ca="1" si="661"/>
        <v>0</v>
      </c>
      <c r="VU146" s="230">
        <f t="shared" ca="1" si="570"/>
        <v>0</v>
      </c>
      <c r="VV146" s="189">
        <f t="shared" ca="1" si="662"/>
        <v>0</v>
      </c>
      <c r="VW146" s="189">
        <f t="shared" ca="1" si="662"/>
        <v>0</v>
      </c>
      <c r="VX146" s="189">
        <f t="shared" ca="1" si="662"/>
        <v>0</v>
      </c>
      <c r="VY146" s="189">
        <f t="shared" ca="1" si="662"/>
        <v>0</v>
      </c>
      <c r="VZ146" s="189">
        <f t="shared" ca="1" si="662"/>
        <v>0</v>
      </c>
      <c r="WA146" s="230">
        <f t="shared" ca="1" si="572"/>
        <v>0</v>
      </c>
      <c r="WB146" s="231">
        <f t="shared" ca="1" si="573"/>
        <v>0</v>
      </c>
      <c r="WC146" s="231">
        <f t="shared" ca="1" si="573"/>
        <v>0</v>
      </c>
      <c r="WD146" s="231">
        <f t="shared" ca="1" si="573"/>
        <v>0</v>
      </c>
      <c r="WE146" s="231">
        <f t="shared" ca="1" si="573"/>
        <v>0</v>
      </c>
      <c r="WF146" s="544">
        <f t="shared" ca="1" si="574"/>
        <v>0</v>
      </c>
      <c r="WG146" s="231">
        <f t="shared" ca="1" si="575"/>
        <v>0</v>
      </c>
      <c r="WH146" s="231">
        <f t="shared" ca="1" si="575"/>
        <v>0</v>
      </c>
      <c r="WI146" s="231">
        <f t="shared" ca="1" si="575"/>
        <v>0</v>
      </c>
      <c r="WJ146" s="231">
        <f t="shared" ca="1" si="575"/>
        <v>0</v>
      </c>
      <c r="WK146" s="544">
        <f t="shared" ca="1" si="663"/>
        <v>0</v>
      </c>
      <c r="WL146" s="544">
        <f t="shared" ca="1" si="663"/>
        <v>0</v>
      </c>
      <c r="WM146" s="544">
        <f t="shared" ca="1" si="663"/>
        <v>0</v>
      </c>
      <c r="WN146" s="544">
        <f t="shared" ca="1" si="663"/>
        <v>0</v>
      </c>
      <c r="WO146" s="544">
        <f t="shared" ca="1" si="663"/>
        <v>0</v>
      </c>
      <c r="WP146" s="544">
        <f t="shared" ca="1" si="663"/>
        <v>0</v>
      </c>
      <c r="WQ146" s="544">
        <f t="shared" ca="1" si="663"/>
        <v>0</v>
      </c>
      <c r="WR146" s="535" cm="1">
        <f t="array" aca="1" ref="WR146" ca="1">INDEX(WR$13:WR145,$B146+1,1)</f>
        <v>0</v>
      </c>
      <c r="WS146" s="411">
        <f t="shared" ca="1" si="577"/>
        <v>67</v>
      </c>
      <c r="WT146" s="18"/>
      <c r="WU146" s="535" cm="1">
        <f t="array" aca="1" ref="WU146" ca="1">INDEX(WU$13:WU145,$B146+1,1)</f>
        <v>0</v>
      </c>
      <c r="WV146" s="411">
        <f t="shared" si="578"/>
        <v>0</v>
      </c>
      <c r="WW146" s="535" cm="1">
        <f t="array" aca="1" ref="WW146" ca="1">INDEX(WW$13:WW145,$B146+1,1)</f>
        <v>0</v>
      </c>
      <c r="WX146" s="535" t="str" cm="1">
        <f t="array" aca="1" ref="WX146" ca="1">INDEX(WX$13:WX145,$B146+1,1)</f>
        <v>-</v>
      </c>
      <c r="WY146" s="535" t="str" cm="1">
        <f t="array" aca="1" ref="WY146" ca="1">INDEX(WY$13:WY145,$B146+1,1)</f>
        <v>-</v>
      </c>
      <c r="WZ146" s="535" t="str" cm="1">
        <f t="array" aca="1" ref="WZ146" ca="1">INDEX(WZ$13:WZ145,$B146+1,1)</f>
        <v>-</v>
      </c>
      <c r="XA146" s="535" t="str" cm="1">
        <f t="array" aca="1" ref="XA146" ca="1">INDEX(XA$13:XA145,$B146+1,1)</f>
        <v>-</v>
      </c>
      <c r="XB146" s="535" t="str" cm="1">
        <f t="array" aca="1" ref="XB146" ca="1">INDEX(XB$13:XB145,$B146+1,1)</f>
        <v>-</v>
      </c>
      <c r="XC146" s="535" t="str" cm="1">
        <f t="array" aca="1" ref="XC146" ca="1">INDEX(XC$13:XC145,$B146+1,1)</f>
        <v>-</v>
      </c>
      <c r="XD146" s="535" t="str" cm="1">
        <f t="array" aca="1" ref="XD146" ca="1">INDEX(XD$13:XD145,$B146+1,1)</f>
        <v>-</v>
      </c>
      <c r="XE146" s="535" t="str" cm="1">
        <f t="array" aca="1" ref="XE146" ca="1">INDEX(XE$13:XE145,$B146+1,1)</f>
        <v>-</v>
      </c>
      <c r="XF146" s="535" t="str" cm="1">
        <f t="array" aca="1" ref="XF146" ca="1">INDEX(XF$13:XF145,$B146+1,1)</f>
        <v>-</v>
      </c>
      <c r="XG146" s="535" t="str" cm="1">
        <f t="array" aca="1" ref="XG146" ca="1">INDEX(XG$13:XG145,$B146+1,1)</f>
        <v>-</v>
      </c>
      <c r="XH146" s="535" t="str" cm="1">
        <f t="array" aca="1" ref="XH146" ca="1">INDEX(XH$13:XH145,$B146+1,1)</f>
        <v>-</v>
      </c>
      <c r="XI146" s="535" t="str" cm="1">
        <f t="array" aca="1" ref="XI146" ca="1">INDEX(XI$13:XI145,$B146+1,1)</f>
        <v>-</v>
      </c>
      <c r="XJ146" s="535" t="str" cm="1">
        <f t="array" aca="1" ref="XJ146" ca="1">INDEX(XJ$13:XJ145,$B146+1,1)</f>
        <v>-</v>
      </c>
      <c r="XK146" s="535" t="str" cm="1">
        <f t="array" aca="1" ref="XK146" ca="1">INDEX(XK$13:XK145,$B146+1,1)</f>
        <v>-</v>
      </c>
      <c r="XL146" s="535" t="str" cm="1">
        <f t="array" aca="1" ref="XL146" ca="1">INDEX(XL$13:XL145,$B146+1,1)</f>
        <v>-</v>
      </c>
      <c r="XM146" s="535" t="str" cm="1">
        <f t="array" aca="1" ref="XM146" ca="1">INDEX(XM$13:XM145,$B146+1,1)</f>
        <v>-</v>
      </c>
      <c r="XN146" s="18"/>
      <c r="XO146" s="411" t="b">
        <f t="shared" ca="1" si="579"/>
        <v>0</v>
      </c>
      <c r="XP146" s="535" t="str" cm="1">
        <f t="array" aca="1" ref="XP146" ca="1">INDEX(XP$13:XP145,$B146+1,1)</f>
        <v>-</v>
      </c>
      <c r="XQ146" s="535" t="str" cm="1">
        <f t="array" aca="1" ref="XQ146" ca="1">INDEX(XQ$13:XQ145,$B146+1,1)</f>
        <v>-</v>
      </c>
      <c r="XR146" s="535" t="str" cm="1">
        <f t="array" aca="1" ref="XR146" ca="1">INDEX(XR$13:XR145,$B146+1,1)</f>
        <v>-</v>
      </c>
      <c r="XS146" s="535" t="str" cm="1">
        <f t="array" aca="1" ref="XS146" ca="1">INDEX(XS$13:XS145,$B146+1,1)</f>
        <v>-</v>
      </c>
      <c r="XT146" s="535" t="str" cm="1">
        <f t="array" aca="1" ref="XT146" ca="1">INDEX(XT$13:XT145,$B146+1,1)</f>
        <v>-</v>
      </c>
      <c r="XU146" s="535" t="str" cm="1">
        <f t="array" aca="1" ref="XU146" ca="1">INDEX(XU$13:XU145,$B146+1,1)</f>
        <v>-</v>
      </c>
      <c r="XV146" s="411" t="str">
        <f t="shared" ca="1" si="580"/>
        <v>-</v>
      </c>
      <c r="XW146" s="535" t="str" cm="1">
        <f t="array" aca="1" ref="XW146" ca="1">INDEX(XW$13:XW145,$B146+1,1)</f>
        <v>-</v>
      </c>
      <c r="XX146" s="535" t="str" cm="1">
        <f t="array" aca="1" ref="XX146" ca="1">INDEX(XX$13:XX145,$B146+1,1)</f>
        <v>-</v>
      </c>
      <c r="XY146" s="535" t="str" cm="1">
        <f t="array" aca="1" ref="XY146" ca="1">INDEX(XY$13:XY145,$B146+1,1)</f>
        <v>-</v>
      </c>
      <c r="XZ146" s="535" t="str" cm="1">
        <f t="array" aca="1" ref="XZ146" ca="1">INDEX(XZ$13:XZ145,$B146+1,1)</f>
        <v>-</v>
      </c>
      <c r="YA146" s="535" t="str" cm="1">
        <f t="array" aca="1" ref="YA146" ca="1">INDEX(YA$13:YA145,$B146+1,1)</f>
        <v>-</v>
      </c>
      <c r="YB146" s="545" cm="1">
        <f t="array" aca="1" ref="YB146" ca="1">INDEX(i.AgeJ,$AD146,1)</f>
        <v>0</v>
      </c>
      <c r="YC146" s="535" t="str" cm="1">
        <f t="array" aca="1" ref="YC146" ca="1">INDEX(YC$13:YC145,$B146+1,1)</f>
        <v>-</v>
      </c>
      <c r="YD146" s="411" t="str">
        <f t="shared" si="581"/>
        <v>-</v>
      </c>
      <c r="YE146" s="411" t="str">
        <f t="shared" si="581"/>
        <v>-</v>
      </c>
      <c r="YF146" s="535" t="str" cm="1">
        <f t="array" aca="1" ref="YF146" ca="1">INDEX(YF$13:YF145,$B146+1,1)</f>
        <v>-</v>
      </c>
      <c r="YG146" s="535" t="str" cm="1">
        <f t="array" aca="1" ref="YG146" ca="1">INDEX(YG$13:YG145,$B146+1,1)</f>
        <v>-</v>
      </c>
      <c r="YH146" s="535" t="str" cm="1">
        <f t="array" aca="1" ref="YH146" ca="1">INDEX(YH$13:YH145,$B146+1,1)</f>
        <v>-</v>
      </c>
      <c r="YI146" s="535" t="str" cm="1">
        <f t="array" aca="1" ref="YI146" ca="1">INDEX(YI$13:YI145,$B146+1,1)</f>
        <v>-</v>
      </c>
      <c r="YJ146" s="535" t="str" cm="1">
        <f t="array" aca="1" ref="YJ146" ca="1">INDEX(YJ$13:YJ145,$B146+1,1)</f>
        <v>-</v>
      </c>
      <c r="YK146" s="535" t="b" cm="1">
        <f t="array" aca="1" ref="YK146" ca="1">INDEX(YK$13:YK145,$B146+1,1)</f>
        <v>1</v>
      </c>
      <c r="YL146" s="535" t="str" cm="1">
        <f t="array" aca="1" ref="YL146" ca="1">INDEX(YL$13:YL145,$B146+1,1)</f>
        <v>-</v>
      </c>
      <c r="YM146" s="535" cm="1">
        <f t="array" aca="1" ref="YM146" ca="1">INDEX(YM$13:YM145,$B146+1,1)</f>
        <v>0</v>
      </c>
      <c r="YN146" s="535" cm="1">
        <f t="array" aca="1" ref="YN146" ca="1">INDEX(YN$13:YN145,$B146+1,1)</f>
        <v>0</v>
      </c>
      <c r="YO146" s="535" cm="1">
        <f t="array" aca="1" ref="YO146" ca="1">INDEX(YO$13:YO145,$B146+1,1)</f>
        <v>0</v>
      </c>
      <c r="YP146" s="18"/>
      <c r="YQ146" s="411">
        <f t="shared" si="582"/>
        <v>50</v>
      </c>
      <c r="YR146" s="411">
        <f t="shared" si="582"/>
        <v>50</v>
      </c>
      <c r="YS146" s="411">
        <f t="shared" si="582"/>
        <v>50</v>
      </c>
      <c r="YT146" s="411">
        <f t="shared" si="582"/>
        <v>50</v>
      </c>
      <c r="YU146" s="535" cm="1">
        <f t="array" aca="1" ref="YU146" ca="1">INDEX(YU$13:YU145,$B146+1,1)</f>
        <v>1</v>
      </c>
      <c r="YV146" s="535" cm="1">
        <f t="array" aca="1" ref="YV146" ca="1">INDEX(YV$13:YV145,$B146+1,1)</f>
        <v>1</v>
      </c>
      <c r="YW146" s="535" cm="1">
        <f t="array" aca="1" ref="YW146" ca="1">INDEX(YW$13:YW145,$B146+1,1)</f>
        <v>1</v>
      </c>
      <c r="YX146" s="535" cm="1">
        <f t="array" aca="1" ref="YX146" ca="1">INDEX(YX$13:YX145,$B146+1,1)</f>
        <v>1</v>
      </c>
      <c r="YY146" s="535" t="str" cm="1">
        <f t="array" aca="1" ref="YY146" ca="1">INDEX(YY$13:YY145,$B146+1,1)</f>
        <v>-</v>
      </c>
      <c r="YZ146" s="535" t="str" cm="1">
        <f t="array" aca="1" ref="YZ146" ca="1">INDEX(YZ$13:YZ145,$B146+1,1)</f>
        <v>-</v>
      </c>
      <c r="ZA146" s="535" t="str" cm="1">
        <f t="array" aca="1" ref="ZA146" ca="1">INDEX(ZA$13:ZA145,$B146+1,1)</f>
        <v>-</v>
      </c>
      <c r="ZB146" s="535" t="str" cm="1">
        <f t="array" aca="1" ref="ZB146" ca="1">INDEX(ZB$13:ZB145,$B146+1,1)</f>
        <v>-</v>
      </c>
      <c r="ZC146" s="535" t="str" cm="1">
        <f t="array" aca="1" ref="ZC146" ca="1">INDEX(ZC$13:ZC145,$B146+1,1)</f>
        <v>-</v>
      </c>
      <c r="ZD146" s="18"/>
      <c r="ZE146" s="411">
        <f t="shared" ca="1" si="583"/>
        <v>1</v>
      </c>
      <c r="ZF146" s="18"/>
      <c r="ZG146" s="535" t="b" cm="1">
        <f t="array" aca="1" ref="ZG146" ca="1">INDEX(ZG$13:ZG145,$B146+1,1)</f>
        <v>1</v>
      </c>
      <c r="ZH146" s="535" t="b" cm="1">
        <f t="array" aca="1" ref="ZH146" ca="1">INDEX(ZH$13:ZH145,$B146+1,1)</f>
        <v>0</v>
      </c>
      <c r="ZI146" s="535" t="b" cm="1">
        <f t="array" aca="1" ref="ZI146" ca="1">INDEX(ZI$13:ZI145,$B146+1,1)</f>
        <v>1</v>
      </c>
      <c r="ZJ146" s="535" t="b" cm="1">
        <f t="array" aca="1" ref="ZJ146" ca="1">INDEX(ZJ$13:ZJ145,$B146+1,1)</f>
        <v>0</v>
      </c>
      <c r="ZK146" s="535" t="b" cm="1">
        <f t="array" aca="1" ref="ZK146" ca="1">INDEX(ZK$13:ZK145,$B146+1,1)</f>
        <v>1</v>
      </c>
      <c r="ZL146" s="535" t="str" cm="1">
        <f t="array" aca="1" ref="ZL146" ca="1">INDEX(ZL$13:ZL145,$B146+1,1)</f>
        <v>-</v>
      </c>
      <c r="ZM146" s="547" t="str" cm="1">
        <f t="array" aca="1" ref="ZM146" ca="1">IF(ZH146&lt;&gt;TRUE,"-",VALUE(IFERROR(VALUE($K146),0) &amp; _xlfn.SWITCH($CD146,"-",4,$CD146) &amp; $L146 &amp; $T146 &amp; "00" &amp; $N146 &amp; $AK146 &amp; $R146 &amp; _xlfn.SWITCH($AM146,3,1,$AM146) &amp; _xlfn.SWITCH($M146,4,0,$M146) &amp; $AD146 &amp; IF(MOD($H146-2,ZM$6)&gt;=ZM$7,"",TEXT(INT(MOD($H146-2,ZM$6)/2)+1,"00"))))</f>
        <v>-</v>
      </c>
      <c r="ZN146" s="662" cm="1">
        <f t="array" aca="1" ref="ZN146" ca="1">IF(ZI146&lt;&gt;TRUE,"-",VALUE(IFERROR(VALUE($K146),0) &amp; _xlfn.SWITCH($CD146,"-",4,$CD146) &amp; $L146 &amp; $T146 &amp; "00" &amp; $N146 &amp; $AK146 &amp; $R146 &amp; _xlfn.SWITCH($AM146,3,1,$AM146) &amp; _xlfn.SWITCH($M146,4,0,$M146) &amp; $AD146 &amp; IF(MOD($H146-1,ZN$6)&gt;=ZN$7,"",TEXT(INT(MOD($H146-1,ZN$6)/2)+1,"00"))))</f>
        <v>14220032120601</v>
      </c>
      <c r="ZO146" s="543">
        <f t="shared" ca="1" si="585"/>
        <v>652</v>
      </c>
      <c r="ZP146" s="543">
        <f t="shared" ca="1" si="585"/>
        <v>686</v>
      </c>
      <c r="ZQ146" s="543">
        <f t="shared" ca="1" si="585"/>
        <v>721</v>
      </c>
      <c r="ZR146" s="459">
        <f t="shared" ca="1" si="586"/>
        <v>469</v>
      </c>
      <c r="ZS146" s="459">
        <f t="shared" ca="1" si="586"/>
        <v>504</v>
      </c>
      <c r="ZT146" s="459">
        <f t="shared" ca="1" si="586"/>
        <v>539</v>
      </c>
      <c r="ZU146" s="459">
        <f t="shared" ca="1" si="587"/>
        <v>385</v>
      </c>
      <c r="ZV146" s="459">
        <f t="shared" ca="1" si="587"/>
        <v>420</v>
      </c>
      <c r="ZW146" s="459">
        <f t="shared" ca="1" si="587"/>
        <v>455</v>
      </c>
      <c r="ZX146" s="535" t="str" cm="1">
        <f t="array" aca="1" ref="ZX146" ca="1">INDEX(ZX$13:ZX145,$B146+1,1)</f>
        <v>-</v>
      </c>
      <c r="ZY146" s="535" t="str" cm="1">
        <f t="array" aca="1" ref="ZY146" ca="1">INDEX(ZY$13:ZY145,$B146+1,1)</f>
        <v>-</v>
      </c>
      <c r="ZZ146" s="535" t="str" cm="1">
        <f t="array" aca="1" ref="ZZ146" ca="1">INDEX(ZZ$13:ZZ145,$B146+1,1)</f>
        <v>-</v>
      </c>
      <c r="AAA146" s="535" t="str" cm="1">
        <f t="array" aca="1" ref="AAA146" ca="1">INDEX(AAA$13:AAA145,$B146+1,1)</f>
        <v>-</v>
      </c>
      <c r="AAB146" s="535" t="str" cm="1">
        <f t="array" aca="1" ref="AAB146" ca="1">INDEX(AAB$13:AAB145,$B146+1,1)</f>
        <v>-</v>
      </c>
      <c r="AAC146" s="535" t="str" cm="1">
        <f t="array" aca="1" ref="AAC146" ca="1">INDEX(AAC$13:AAC145,$B146+1,1)</f>
        <v>-</v>
      </c>
      <c r="AAD146" s="535" t="str" cm="1">
        <f t="array" aca="1" ref="AAD146" ca="1">INDEX(AAD$13:AAD145,$B146+1,1)</f>
        <v>-</v>
      </c>
      <c r="AAE146" s="535" t="str" cm="1">
        <f t="array" aca="1" ref="AAE146" ca="1">INDEX(AAE$13:AAE145,$B146+1,1)</f>
        <v>-</v>
      </c>
      <c r="AAF146" s="535" t="str" cm="1">
        <f t="array" aca="1" ref="AAF146" ca="1">INDEX(AAF$13:AAF145,$B146+1,1)</f>
        <v>-</v>
      </c>
      <c r="AAG146" s="535" t="str" cm="1">
        <f t="array" aca="1" ref="AAG146" ca="1">INDEX(AAG$13:AAG145,$B146+1,1)</f>
        <v>-</v>
      </c>
      <c r="AAH146" s="535" t="str" cm="1">
        <f t="array" aca="1" ref="AAH146" ca="1">INDEX(AAH$13:AAH145,$B146+1,1)</f>
        <v>-</v>
      </c>
      <c r="AAI146" s="535" t="str" cm="1">
        <f t="array" aca="1" ref="AAI146" ca="1">INDEX(AAI$13:AAI145,$B146+1,1)</f>
        <v>-</v>
      </c>
      <c r="AAJ146" s="535" cm="1">
        <f t="array" aca="1" ref="AAJ146" ca="1">INDEX(AAJ$13:AAJ145,$B146+1,1)</f>
        <v>3</v>
      </c>
      <c r="AAK146" s="535" cm="1">
        <f t="array" aca="1" ref="AAK146" ca="1">INDEX(AAK$13:AAK145,$B146+1,1)</f>
        <v>3</v>
      </c>
      <c r="AAL146" s="535" cm="1">
        <f t="array" aca="1" ref="AAL146" ca="1">INDEX(AAL$13:AAL145,$B146+1,1)</f>
        <v>0</v>
      </c>
      <c r="AAM146" s="535" cm="1">
        <f t="array" aca="1" ref="AAM146" ca="1">INDEX(AAM$13:AAM145,$B146+1,1)</f>
        <v>1</v>
      </c>
      <c r="AAN146" s="535" cm="1">
        <f t="array" aca="1" ref="AAN146" ca="1">INDEX(AAN$13:AAN145,$B146+1,1)</f>
        <v>-1</v>
      </c>
      <c r="AAO146" s="535" t="str" cm="1">
        <f t="array" aca="1" ref="AAO146" ca="1">INDEX(AAO$13:AAO145,$B146+1,1)</f>
        <v>-</v>
      </c>
      <c r="AAP146" s="535" t="str" cm="1">
        <f t="array" aca="1" ref="AAP146" ca="1">INDEX(AAP$13:AAP145,$B146+1,1)</f>
        <v>-</v>
      </c>
      <c r="AAQ146" s="535" t="str" cm="1">
        <f t="array" aca="1" ref="AAQ146" ca="1">INDEX(AAQ$13:AAQ145,$B146+1,1)</f>
        <v>-</v>
      </c>
      <c r="AAR146" s="535" cm="1">
        <f t="array" aca="1" ref="AAR146" ca="1">INDEX(AAR$13:AAR145,$B146+1,1)</f>
        <v>0</v>
      </c>
      <c r="AAS146" s="535" cm="1">
        <f t="array" aca="1" ref="AAS146" ca="1">INDEX(AAS$13:AAS145,$B146+1,1)</f>
        <v>1</v>
      </c>
      <c r="AAT146" s="535" cm="1">
        <f t="array" aca="1" ref="AAT146" ca="1">INDEX(AAT$13:AAT145,$B146+1,1)</f>
        <v>-1</v>
      </c>
      <c r="AAU146" s="535" t="str" cm="1">
        <f t="array" aca="1" ref="AAU146" ca="1">INDEX(AAU$13:AAU145,$B146+1,1)</f>
        <v>-</v>
      </c>
      <c r="AAV146" s="535" cm="1">
        <f t="array" aca="1" ref="AAV146" ca="1">INDEX(AAV$13:AAV145,$B146+1,1)</f>
        <v>1</v>
      </c>
      <c r="AAW146" s="535" cm="1">
        <f t="array" aca="1" ref="AAW146" ca="1">INDEX(AAW$13:AAW145,$B146+1,1)</f>
        <v>1</v>
      </c>
      <c r="AAX146" s="535" t="b" cm="1">
        <f t="array" aca="1" ref="AAX146" ca="1">INDEX(AAX$13:AAX145,$B146+1,1)</f>
        <v>0</v>
      </c>
      <c r="AAY146" s="535" t="b" cm="1">
        <f t="array" aca="1" ref="AAY146" ca="1">INDEX(AAY$13:AAY145,$B146+1,1)</f>
        <v>0</v>
      </c>
      <c r="AAZ146" s="535" t="b" cm="1">
        <f t="array" aca="1" ref="AAZ146" ca="1">INDEX(AAZ$13:AAZ145,$B146+1,1)</f>
        <v>0</v>
      </c>
      <c r="ABA146" s="535" t="b" cm="1">
        <f t="array" aca="1" ref="ABA146" ca="1">INDEX(ABA$13:ABA145,$B146+1,1)</f>
        <v>0</v>
      </c>
      <c r="ABB146" s="535" cm="1">
        <f t="array" aca="1" ref="ABB146" ca="1">INDEX(ABB$13:ABB145,$B146+1,1)</f>
        <v>0.9</v>
      </c>
      <c r="ABC146" s="535" cm="1">
        <f t="array" aca="1" ref="ABC146" ca="1">INDEX(ABC$13:ABC145,$B146+1,1)</f>
        <v>0.66</v>
      </c>
      <c r="ABD146" s="535" t="b" cm="1">
        <f t="array" aca="1" ref="ABD146" ca="1">INDEX(ABD$13:ABD145,$B146+1,1)</f>
        <v>1</v>
      </c>
      <c r="ABE146" s="535" cm="1">
        <f t="array" aca="1" ref="ABE146" ca="1">INDEX(ABE$13:ABE145,$B146+1,1)</f>
        <v>999</v>
      </c>
      <c r="ABF146" s="191" t="b">
        <f t="shared" si="619"/>
        <v>0</v>
      </c>
      <c r="ABG146" s="535" cm="1">
        <f t="array" aca="1" ref="ABG146" ca="1">INDEX(ABG$13:ABG145,$B146+1,1)</f>
        <v>0.5</v>
      </c>
      <c r="ABH146" s="535" cm="1">
        <f t="array" aca="1" ref="ABH146" ca="1">INDEX(ABH$13:ABH145,$B146+1,1)</f>
        <v>0</v>
      </c>
      <c r="ABI146" s="535" cm="1">
        <f t="array" aca="1" ref="ABI146" ca="1">INDEX(ABI$13:ABI145,$B146+1,1)</f>
        <v>0</v>
      </c>
      <c r="ABJ146" s="535" cm="1">
        <f t="array" aca="1" ref="ABJ146" ca="1">INDEX(ABJ$13:ABJ145,$B146+1,1)</f>
        <v>999999</v>
      </c>
      <c r="ABK146" s="18"/>
      <c r="ABL146" s="545" t="str">
        <f t="shared" ca="1" si="664"/>
        <v>-</v>
      </c>
      <c r="ABM146" s="545" t="str">
        <f t="shared" ca="1" si="664"/>
        <v>-</v>
      </c>
      <c r="ABN146" s="545" t="str">
        <f t="shared" ca="1" si="664"/>
        <v>-</v>
      </c>
      <c r="ABO146" s="545" t="str">
        <f t="shared" ca="1" si="664"/>
        <v>-</v>
      </c>
      <c r="ABP146" s="545" t="str">
        <f t="shared" ca="1" si="664"/>
        <v>-</v>
      </c>
      <c r="ABQ146" s="545" t="str">
        <f t="shared" ca="1" si="664"/>
        <v>-</v>
      </c>
      <c r="ABR146" s="545" t="str">
        <f t="shared" ca="1" si="664"/>
        <v>-</v>
      </c>
      <c r="ABS146" s="545" t="str">
        <f t="shared" ca="1" si="664"/>
        <v>-</v>
      </c>
      <c r="ABT146" s="545" t="str">
        <f t="shared" ca="1" si="664"/>
        <v>-</v>
      </c>
      <c r="ABU146" s="545" t="str">
        <f t="shared" ca="1" si="664"/>
        <v>-</v>
      </c>
      <c r="ABV146" s="545" t="str">
        <f t="shared" ca="1" si="665"/>
        <v>-</v>
      </c>
      <c r="ABW146" s="545" t="str">
        <f t="shared" ca="1" si="665"/>
        <v>-</v>
      </c>
      <c r="ABX146" s="545" t="str">
        <f t="shared" ca="1" si="665"/>
        <v>-</v>
      </c>
      <c r="ABY146" s="545" t="str">
        <f t="shared" ca="1" si="665"/>
        <v>-</v>
      </c>
      <c r="ABZ146" s="545" t="str">
        <f t="shared" ca="1" si="665"/>
        <v>-</v>
      </c>
      <c r="ACA146" s="545" t="str">
        <f t="shared" ca="1" si="665"/>
        <v>-</v>
      </c>
      <c r="ACB146" s="545" t="str">
        <f t="shared" ca="1" si="665"/>
        <v>-</v>
      </c>
      <c r="ACC146" s="545" t="b">
        <f t="shared" ca="1" si="665"/>
        <v>1</v>
      </c>
      <c r="ACD146" s="545" t="str">
        <f t="shared" ca="1" si="665"/>
        <v>-</v>
      </c>
      <c r="ACE146" s="545" t="str">
        <f t="shared" ca="1" si="665"/>
        <v>-</v>
      </c>
      <c r="ACF146" s="545" t="str">
        <f t="shared" ca="1" si="666"/>
        <v>-</v>
      </c>
      <c r="ACG146" s="545" t="str">
        <f t="shared" ca="1" si="666"/>
        <v>-</v>
      </c>
      <c r="ACH146" s="545" t="str">
        <f t="shared" ca="1" si="666"/>
        <v>-</v>
      </c>
      <c r="ACI146" s="545" t="str">
        <f t="shared" ca="1" si="666"/>
        <v>-</v>
      </c>
      <c r="ACJ146" s="545" t="str">
        <f t="shared" ca="1" si="666"/>
        <v>-</v>
      </c>
      <c r="ACK146" s="545" t="str">
        <f t="shared" ca="1" si="666"/>
        <v>-</v>
      </c>
      <c r="ACL146" s="545" t="str">
        <f t="shared" ca="1" si="666"/>
        <v>-</v>
      </c>
      <c r="ACM146" s="545" t="str">
        <f t="shared" ca="1" si="666"/>
        <v>-</v>
      </c>
      <c r="ACN146" s="545" t="str">
        <f t="shared" ca="1" si="666"/>
        <v>-</v>
      </c>
      <c r="ACO146" s="545" t="str">
        <f t="shared" ca="1" si="666"/>
        <v>-</v>
      </c>
      <c r="ACP146" s="545" t="str">
        <f t="shared" ca="1" si="667"/>
        <v>-</v>
      </c>
      <c r="ACQ146" s="545" t="str">
        <f t="shared" ca="1" si="667"/>
        <v>-</v>
      </c>
      <c r="ACR146" s="545" t="str">
        <f t="shared" ca="1" si="667"/>
        <v>-</v>
      </c>
      <c r="ACS146" s="545" t="str">
        <f t="shared" ca="1" si="667"/>
        <v>-</v>
      </c>
      <c r="ACT146" s="545" t="str">
        <f t="shared" ca="1" si="667"/>
        <v>-</v>
      </c>
      <c r="ACU146" s="545" t="b">
        <f t="shared" ca="1" si="667"/>
        <v>1</v>
      </c>
      <c r="ACV146" s="545" t="str">
        <f t="shared" ca="1" si="667"/>
        <v>-</v>
      </c>
      <c r="ACW146" s="545" t="str">
        <f t="shared" ca="1" si="667"/>
        <v>-</v>
      </c>
      <c r="ACX146" s="545" t="str">
        <f t="shared" ca="1" si="667"/>
        <v>-</v>
      </c>
      <c r="ACY146" s="545" t="str">
        <f t="shared" ca="1" si="667"/>
        <v>-</v>
      </c>
      <c r="ACZ146" s="545" t="str">
        <f t="shared" ca="1" si="668"/>
        <v>-</v>
      </c>
      <c r="ADA146" s="545" t="str">
        <f t="shared" ca="1" si="668"/>
        <v>-</v>
      </c>
      <c r="ADB146" s="545" t="str">
        <f t="shared" ca="1" si="668"/>
        <v>-</v>
      </c>
      <c r="ADC146" s="545" t="str">
        <f t="shared" ca="1" si="668"/>
        <v>-</v>
      </c>
      <c r="ADD146" s="545" t="str">
        <f t="shared" ca="1" si="668"/>
        <v>-</v>
      </c>
      <c r="ADE146" s="545" t="str">
        <f t="shared" ca="1" si="668"/>
        <v>-</v>
      </c>
      <c r="ADF146" s="545" t="str">
        <f t="shared" ca="1" si="668"/>
        <v>-</v>
      </c>
      <c r="ADG146" s="545" t="str">
        <f t="shared" ca="1" si="668"/>
        <v>-</v>
      </c>
      <c r="ADH146" s="545" t="str">
        <f t="shared" ca="1" si="668"/>
        <v>-</v>
      </c>
      <c r="ADI146" s="545" t="str">
        <f t="shared" ca="1" si="668"/>
        <v>-</v>
      </c>
      <c r="ADJ146" s="545" t="str">
        <f t="shared" ca="1" si="669"/>
        <v>-</v>
      </c>
      <c r="ADK146" s="545" t="str">
        <f t="shared" ca="1" si="669"/>
        <v>-</v>
      </c>
      <c r="ADL146" s="545" t="str">
        <f t="shared" ca="1" si="669"/>
        <v>-</v>
      </c>
      <c r="ADM146" s="545" t="b">
        <f t="shared" ca="1" si="669"/>
        <v>1</v>
      </c>
      <c r="ADN146" s="545" t="str">
        <f t="shared" ca="1" si="669"/>
        <v>-</v>
      </c>
      <c r="ADO146" s="545" t="str">
        <f t="shared" ca="1" si="669"/>
        <v>-</v>
      </c>
      <c r="ADP146" s="545" t="str">
        <f t="shared" ca="1" si="669"/>
        <v>-</v>
      </c>
      <c r="ADQ146" s="545" t="str">
        <f t="shared" ca="1" si="669"/>
        <v>-</v>
      </c>
      <c r="ADR146" s="545" t="str">
        <f t="shared" ca="1" si="669"/>
        <v>-</v>
      </c>
      <c r="ADS146" s="545" t="str">
        <f t="shared" ca="1" si="669"/>
        <v>-</v>
      </c>
      <c r="ADT146" s="545" t="str">
        <f t="shared" ca="1" si="670"/>
        <v>-</v>
      </c>
      <c r="ADU146" s="545" t="str">
        <f t="shared" ca="1" si="670"/>
        <v>-</v>
      </c>
      <c r="ADV146" s="545" t="str">
        <f t="shared" ca="1" si="670"/>
        <v>-</v>
      </c>
      <c r="ADW146" s="545" t="str">
        <f t="shared" ca="1" si="670"/>
        <v>-</v>
      </c>
      <c r="ADX146" s="545" t="str">
        <f t="shared" ca="1" si="670"/>
        <v>-</v>
      </c>
      <c r="ADY146" s="545" t="str">
        <f t="shared" ca="1" si="670"/>
        <v>-</v>
      </c>
      <c r="ADZ146" s="545" t="str">
        <f t="shared" ca="1" si="670"/>
        <v>-</v>
      </c>
      <c r="AEA146" s="545" t="str">
        <f t="shared" ca="1" si="670"/>
        <v>-</v>
      </c>
      <c r="AEB146" s="545" t="str">
        <f t="shared" ca="1" si="670"/>
        <v>-</v>
      </c>
      <c r="AEC146" s="545" t="str">
        <f t="shared" ca="1" si="670"/>
        <v>-</v>
      </c>
      <c r="AED146" s="545" t="str">
        <f t="shared" ca="1" si="671"/>
        <v>-</v>
      </c>
      <c r="AEE146" s="545" t="b">
        <f t="shared" ca="1" si="671"/>
        <v>1</v>
      </c>
      <c r="AEF146" s="545" t="str">
        <f t="shared" ca="1" si="671"/>
        <v>-</v>
      </c>
      <c r="AEG146" s="545" t="str">
        <f t="shared" ca="1" si="671"/>
        <v>-</v>
      </c>
      <c r="AEH146" s="545" t="str">
        <f t="shared" ca="1" si="671"/>
        <v>-</v>
      </c>
      <c r="AEI146" s="545" t="str">
        <f t="shared" ca="1" si="671"/>
        <v>-</v>
      </c>
      <c r="AEJ146" s="545" t="str">
        <f t="shared" ca="1" si="671"/>
        <v>-</v>
      </c>
      <c r="AEK146" s="545" t="str">
        <f t="shared" ca="1" si="671"/>
        <v>-</v>
      </c>
      <c r="AEL146" s="545" t="str">
        <f t="shared" ca="1" si="671"/>
        <v>-</v>
      </c>
      <c r="AEM146" s="545" t="str">
        <f t="shared" ca="1" si="671"/>
        <v>-</v>
      </c>
      <c r="AEN146" s="545" t="str">
        <f t="shared" ca="1" si="672"/>
        <v>-</v>
      </c>
      <c r="AEO146" s="545" t="str">
        <f t="shared" ca="1" si="672"/>
        <v>-</v>
      </c>
      <c r="AEP146" s="545" t="str">
        <f t="shared" ca="1" si="672"/>
        <v>-</v>
      </c>
      <c r="AEQ146" s="545" t="str">
        <f t="shared" ca="1" si="672"/>
        <v>-</v>
      </c>
      <c r="AER146" s="545" t="str">
        <f t="shared" ca="1" si="672"/>
        <v>-</v>
      </c>
      <c r="AES146" s="545" t="str">
        <f t="shared" ca="1" si="672"/>
        <v>-</v>
      </c>
      <c r="AET146" s="545" t="str">
        <f t="shared" ca="1" si="672"/>
        <v>-</v>
      </c>
      <c r="AEU146" s="545" t="str">
        <f t="shared" ca="1" si="672"/>
        <v>-</v>
      </c>
      <c r="AEV146" s="545" t="str">
        <f t="shared" ca="1" si="672"/>
        <v>-</v>
      </c>
      <c r="AEW146" s="545" t="b">
        <f t="shared" ca="1" si="672"/>
        <v>1</v>
      </c>
      <c r="AEX146" s="535" cm="1">
        <f t="array" aca="1" ref="AEX146" ca="1">INDEX(AEX$13:AEX145,$B146+1,1)</f>
        <v>0</v>
      </c>
      <c r="AEY146" s="483">
        <v>0</v>
      </c>
    </row>
    <row r="147" spans="1:831" outlineLevel="2">
      <c r="A147" s="18">
        <f t="shared" si="221"/>
        <v>134</v>
      </c>
      <c r="B147" s="658">
        <f t="shared" ca="1" si="687"/>
        <v>113</v>
      </c>
      <c r="C147" s="458">
        <f t="shared" ca="1" si="488"/>
        <v>2200</v>
      </c>
      <c r="D147" s="119" t="str">
        <f t="shared" ca="1" si="489"/>
        <v>GSW</v>
      </c>
      <c r="E147" t="b">
        <v>1</v>
      </c>
      <c r="F147" t="b">
        <v>0</v>
      </c>
      <c r="G147" t="b">
        <f t="shared" si="490"/>
        <v>1</v>
      </c>
      <c r="H147" s="191">
        <f t="shared" ca="1" si="618"/>
        <v>23</v>
      </c>
      <c r="I147" s="535" cm="1">
        <f t="array" aca="1" ref="I147" ca="1">INDEX(I$13:I146,$B147+1,1)</f>
        <v>1</v>
      </c>
      <c r="J147" s="535" cm="1">
        <f t="array" aca="1" ref="J147" ca="1">INDEX(J$13:J146,$B147+1,1)</f>
        <v>0</v>
      </c>
      <c r="K147" s="535" cm="1">
        <f t="array" aca="1" ref="K147" ca="1">INDEX(K$13:K146,$B147+1,1)</f>
        <v>1</v>
      </c>
      <c r="L147" s="535" cm="1">
        <f t="array" aca="1" ref="L147" ca="1">INDEX(L$13:L146,$B147+1,1)</f>
        <v>2</v>
      </c>
      <c r="M147" s="535" cm="1">
        <f t="array" aca="1" ref="M147" ca="1">INDEX(M$13:M146,$B147+1,1)</f>
        <v>0</v>
      </c>
      <c r="N147" s="535" cm="1">
        <f t="array" aca="1" ref="N147" ca="1">INDEX(N$13:N146,$B147+1,1)</f>
        <v>3</v>
      </c>
      <c r="O147" s="535" cm="1">
        <f t="array" aca="1" ref="O147" ca="1">INDEX(O$13:O146,$B147+1,1)</f>
        <v>2</v>
      </c>
      <c r="P147" s="535" cm="1">
        <f t="array" aca="1" ref="P147" ca="1">INDEX(P$13:P146,$B147+1,1)</f>
        <v>0</v>
      </c>
      <c r="Q147" s="535" cm="1">
        <f t="array" aca="1" ref="Q147" ca="1">INDEX(Q$13:Q146,$B147+1,1)</f>
        <v>1</v>
      </c>
      <c r="R147" s="535" cm="1">
        <f t="array" aca="1" ref="R147" ca="1">INDEX(R$13:R146,$B147+1,1)</f>
        <v>1</v>
      </c>
      <c r="S147" s="535" cm="1">
        <f t="array" aca="1" ref="S147" ca="1">INDEX(S$13:S146,$B147+1,1)</f>
        <v>1</v>
      </c>
      <c r="T147" s="411">
        <f t="shared" ca="1" si="603"/>
        <v>2</v>
      </c>
      <c r="U147" s="411">
        <f t="shared" ca="1" si="603"/>
        <v>2</v>
      </c>
      <c r="V147" s="411">
        <f t="shared" ca="1" si="604"/>
        <v>2</v>
      </c>
      <c r="W147" s="777" t="b">
        <f t="shared" ca="1" si="605"/>
        <v>1</v>
      </c>
      <c r="X147" s="777" t="b">
        <f t="shared" ca="1" si="605"/>
        <v>1</v>
      </c>
      <c r="Y147" s="777" t="b">
        <f t="shared" ca="1" si="605"/>
        <v>1</v>
      </c>
      <c r="Z147" s="796" t="b" cm="1">
        <f t="array" aca="1" ref="Z147" ca="1">INDEX(Z$13:Z146,$B147+1,1)</f>
        <v>0</v>
      </c>
      <c r="AA147" s="411">
        <f t="shared" ca="1" si="606"/>
        <v>6</v>
      </c>
      <c r="AB147" s="411">
        <f t="shared" ca="1" si="607"/>
        <v>6</v>
      </c>
      <c r="AC147" s="535" cm="1">
        <f t="array" aca="1" ref="AC147" ca="1">INDEX(AC$13:AC146,$B147+1,1)</f>
        <v>6</v>
      </c>
      <c r="AD147" s="535" cm="1">
        <f t="array" aca="1" ref="AD147" ca="1">INDEX(AD$13:AD146,$B147+1,1)</f>
        <v>6</v>
      </c>
      <c r="AE147" s="535" cm="1">
        <f t="array" aca="1" ref="AE147" ca="1">INDEX(AE$13:AE146,$B147+1,1)</f>
        <v>0</v>
      </c>
      <c r="AF147" s="535" cm="1">
        <f t="array" aca="1" ref="AF147" ca="1">INDEX(AF$13:AF146,$B147+1,1)</f>
        <v>0</v>
      </c>
      <c r="AG147" s="535" cm="1">
        <f t="array" aca="1" ref="AG147" ca="1">INDEX(AG$13:AG146,$B147+1,1)</f>
        <v>0</v>
      </c>
      <c r="AH147" s="535" cm="1">
        <f t="array" aca="1" ref="AH147" ca="1">INDEX(AH$13:AH146,$B147+1,1)</f>
        <v>0</v>
      </c>
      <c r="AI147" s="87">
        <f t="shared" ca="1" si="608"/>
        <v>2</v>
      </c>
      <c r="AJ147" s="87">
        <f ca="1">INDEX(CHOOSE($N147,DataAutumn!i.AdultDrys,DataWinter!i.AdultDrys,DataSpring!i.AdultDrys),1,$T147)</f>
        <v>1</v>
      </c>
      <c r="AK147" s="535" cm="1">
        <f t="array" aca="1" ref="AK147" ca="1">INDEX(AK$13:AK146,$B147+1,1)</f>
        <v>2</v>
      </c>
      <c r="AL147" s="535" cm="1">
        <f t="array" aca="1" ref="AL147" ca="1">INDEX(AL$13:AL146,$B147+1,1)</f>
        <v>0</v>
      </c>
      <c r="AM147" s="535" cm="1">
        <f t="array" aca="1" ref="AM147" ca="1">INDEX(AM$13:AM146,$B147+1,1)</f>
        <v>2</v>
      </c>
      <c r="AN147" s="111"/>
      <c r="AO147" s="111"/>
      <c r="AP147" s="111"/>
      <c r="AQ147" s="111"/>
      <c r="AR147" s="111"/>
      <c r="AS147" s="111"/>
      <c r="AT147" s="111"/>
      <c r="AU147" s="111"/>
      <c r="AV147" s="111"/>
      <c r="AW147" s="111"/>
      <c r="AX147" s="111"/>
      <c r="AY147" s="111"/>
      <c r="AZ147" s="111"/>
      <c r="BA147" s="312" t="str">
        <f t="shared" ca="1" si="494"/>
        <v xml:space="preserve">FS_Opt_Tem 00023 SE GSW Past     MFM     TOLSpr Scan2 GFS RR+01% GP100% WP100% MP100% (PT_F33N11L11)      </v>
      </c>
      <c r="BB147" s="8" t="str">
        <f ca="1">IF(COUNTIF($BA$13:$BA147,$BA147)=1,"-","Dup")</f>
        <v>-</v>
      </c>
      <c r="BC147" s="18"/>
      <c r="BD147" s="535" t="b" cm="1">
        <f t="array" aca="1" ref="BD147" ca="1">INDEX(BD$13:BD146,$B147+1,1)</f>
        <v>0</v>
      </c>
      <c r="BE147" s="535" t="b" cm="1">
        <f t="array" aca="1" ref="BE147" ca="1">INDEX(BE$13:BE146,$B147+1,1)</f>
        <v>0</v>
      </c>
      <c r="BF147" s="535" t="b" cm="1">
        <f t="array" aca="1" ref="BF147" ca="1">INDEX(BF$13:BF146,$B147+1,1)</f>
        <v>0</v>
      </c>
      <c r="BG147" s="535" t="b" cm="1">
        <f t="array" aca="1" ref="BG147" ca="1">INDEX(BG$13:BG146,$B147+1,1)</f>
        <v>0</v>
      </c>
      <c r="BH147" s="535" t="b" cm="1">
        <f t="array" aca="1" ref="BH147" ca="1">INDEX(BH$13:BH146,$B147+1,1)</f>
        <v>0</v>
      </c>
      <c r="BI147" s="535" t="b" cm="1">
        <f t="array" aca="1" ref="BI147" ca="1">INDEX(BI$13:BI146,$B147+1,1)</f>
        <v>0</v>
      </c>
      <c r="BJ147" s="535" t="b" cm="1">
        <f t="array" aca="1" ref="BJ147" ca="1">INDEX(BJ$13:BJ146,$B147+1,1)</f>
        <v>0</v>
      </c>
      <c r="BK147" s="535" t="b" cm="1">
        <f t="array" aca="1" ref="BK147" ca="1">INDEX(BK$13:BK146,$B147+1,1)</f>
        <v>0</v>
      </c>
      <c r="BL147" s="535" t="b" cm="1">
        <f t="array" aca="1" ref="BL147" ca="1">INDEX(BL$13:BL146,$B147+1,1)</f>
        <v>0</v>
      </c>
      <c r="BM147" s="18"/>
      <c r="BN147" s="411" t="b">
        <f t="shared" ca="1" si="683"/>
        <v>1</v>
      </c>
      <c r="BO147" s="411" t="str">
        <f t="shared" ca="1" si="683"/>
        <v>-</v>
      </c>
      <c r="BP147" s="411" t="b">
        <f t="shared" ca="1" si="683"/>
        <v>0</v>
      </c>
      <c r="BQ147" s="411" t="str">
        <f t="shared" ca="1" si="683"/>
        <v>-</v>
      </c>
      <c r="BR147" s="411" t="str">
        <f t="shared" ca="1" si="683"/>
        <v>-</v>
      </c>
      <c r="BS147" s="411" t="str">
        <f t="shared" ca="1" si="683"/>
        <v>-</v>
      </c>
      <c r="BT147" s="411" t="str">
        <f t="shared" ca="1" si="683"/>
        <v>-</v>
      </c>
      <c r="BU147" s="411" t="str">
        <f t="shared" ca="1" si="683"/>
        <v>-</v>
      </c>
      <c r="BV147" s="411" t="str">
        <f t="shared" ca="1" si="683"/>
        <v>-</v>
      </c>
      <c r="BW147" s="411" t="str">
        <f t="shared" ca="1" si="683"/>
        <v>-</v>
      </c>
      <c r="BX147" s="411" t="str">
        <f t="shared" ca="1" si="683"/>
        <v>-</v>
      </c>
      <c r="BY147" s="411" t="str">
        <f t="shared" ca="1" si="683"/>
        <v>-</v>
      </c>
      <c r="BZ147" s="411" t="b">
        <f t="shared" ca="1" si="683"/>
        <v>0</v>
      </c>
      <c r="CA147" s="87">
        <f t="shared" ca="1" si="683"/>
        <v>0</v>
      </c>
      <c r="CB147" s="535" t="str" cm="1">
        <f t="array" aca="1" ref="CB147" ca="1">INDEX(CB$13:CB146,$B147+1,1)</f>
        <v>-</v>
      </c>
      <c r="CC147" s="535" t="str" cm="1">
        <f t="array" aca="1" ref="CC147" ca="1">INDEX(CC$13:CC146,$B147+1,1)</f>
        <v>-</v>
      </c>
      <c r="CD147" s="535" t="str" cm="1">
        <f t="array" aca="1" ref="CD147" ca="1">INDEX(CD$13:CD146,$B147+1,1)</f>
        <v>-</v>
      </c>
      <c r="CE147" s="535" t="b" cm="1">
        <f t="array" aca="1" ref="CE147" ca="1">INDEX(CE$13:CE146,$B147+1,1)</f>
        <v>1</v>
      </c>
      <c r="CF147" s="18"/>
      <c r="CG147" s="535" t="str" cm="1">
        <f t="array" aca="1" ref="CG147" ca="1">INDEX(CG$13:CG146,$B147+1,1)</f>
        <v>-</v>
      </c>
      <c r="CH147" s="411" t="str">
        <f t="shared" ca="1" si="496"/>
        <v>-</v>
      </c>
      <c r="CI147" s="411">
        <f t="shared" ca="1" si="497"/>
        <v>1</v>
      </c>
      <c r="CJ147" s="411">
        <f t="shared" ca="1" si="497"/>
        <v>1</v>
      </c>
      <c r="CK147" s="535" t="str" cm="1">
        <f t="array" aca="1" ref="CK147" ca="1">INDEX(CK$13:CK146,$B147+1,1)</f>
        <v>-</v>
      </c>
      <c r="CL147" s="535" t="str" cm="1">
        <f t="array" aca="1" ref="CL147" ca="1">INDEX(CL$13:CL146,$B147+1,1)</f>
        <v>-</v>
      </c>
      <c r="CM147" s="535" t="str" cm="1">
        <f t="array" aca="1" ref="CM147" ca="1">INDEX(CM$13:CM146,$B147+1,1)</f>
        <v>-</v>
      </c>
      <c r="CN147" s="411" t="str">
        <f t="shared" ca="1" si="498"/>
        <v>-</v>
      </c>
      <c r="CO147" s="411">
        <f t="shared" ca="1" si="499"/>
        <v>1</v>
      </c>
      <c r="CP147" s="411">
        <f t="shared" ca="1" si="499"/>
        <v>1</v>
      </c>
      <c r="CQ147" s="535" t="str" cm="1">
        <f t="array" aca="1" ref="CQ147" ca="1">INDEX(CQ$13:CQ146,$B147+1,1)</f>
        <v>-</v>
      </c>
      <c r="CR147" s="411" t="str">
        <f t="shared" ca="1" si="500"/>
        <v>-</v>
      </c>
      <c r="CS147" s="411">
        <f t="shared" ca="1" si="501"/>
        <v>1</v>
      </c>
      <c r="CT147" s="535" t="str" cm="1">
        <f t="array" aca="1" ref="CT147" ca="1">INDEX(CT$13:CT146,$B147+1,1)</f>
        <v>-</v>
      </c>
      <c r="CU147" s="535" t="str" cm="1">
        <f t="array" aca="1" ref="CU147" ca="1">INDEX(CU$13:CU146,$B147+1,1)</f>
        <v>-</v>
      </c>
      <c r="CV147" s="411">
        <f t="shared" ca="1" si="502"/>
        <v>1</v>
      </c>
      <c r="CW147" s="535" t="str" cm="1">
        <f t="array" aca="1" ref="CW147" ca="1">INDEX(CW$13:CW146,$B147+1,1)</f>
        <v>-</v>
      </c>
      <c r="CX147" s="411" t="str">
        <f t="shared" ca="1" si="503"/>
        <v>-</v>
      </c>
      <c r="CY147" s="411">
        <f t="shared" ca="1" si="504"/>
        <v>1</v>
      </c>
      <c r="CZ147" s="411">
        <f t="shared" ca="1" si="504"/>
        <v>1</v>
      </c>
      <c r="DA147" s="535" cm="1">
        <f t="array" aca="1" ref="DA147" ca="1">INDEX(DA$13:DA146,$B147+1,1)</f>
        <v>720</v>
      </c>
      <c r="DB147" s="535" cm="1">
        <f t="array" aca="1" ref="DB147" ca="1">INDEX(DB$13:DB146,$B147+1,1)</f>
        <v>720</v>
      </c>
      <c r="DC147" s="18"/>
      <c r="DD147" s="535" t="str" cm="1">
        <f t="array" aca="1" ref="DD147" ca="1">INDEX(DD$13:DD146,$B147+1,1)</f>
        <v>-</v>
      </c>
      <c r="DE147" s="535" t="str" cm="1">
        <f t="array" aca="1" ref="DE147" ca="1">INDEX(DE$13:DE146,$B147+1,1)</f>
        <v>-</v>
      </c>
      <c r="DF147" s="535" t="str" cm="1">
        <f t="array" aca="1" ref="DF147" ca="1">INDEX(DF$13:DF146,$B147+1,1)</f>
        <v>-</v>
      </c>
      <c r="DG147" s="535" t="str" cm="1">
        <f t="array" aca="1" ref="DG147" ca="1">INDEX(DG$13:DG146,$B147+1,1)</f>
        <v>-</v>
      </c>
      <c r="DH147" s="804" cm="1">
        <f t="array" aca="1" ref="DH147" ca="1">VALUE(IFERROR(VALUE($K147),0) &amp; _xlfn.SWITCH($CD147,"-",4,$CD147) &amp; $L147 &amp; $T147 &amp; "00" &amp; $N147 &amp; $AK147 &amp; $R147 &amp; _xlfn.SWITCH($AM147,3,1,$AM147) &amp; _xlfn.SWITCH($M147,4,0,$M147) &amp; _xlfn.SWITCH($AD147,6,1,$AD147))</f>
        <v>142200321201</v>
      </c>
      <c r="DI147" s="535" cm="1">
        <f t="array" aca="1" ref="DI147" ca="1">INDEX(DI$13:DI146,$B147+1,1)</f>
        <v>1</v>
      </c>
      <c r="DJ147" s="535" cm="1">
        <f t="array" aca="1" ref="DJ147" ca="1">INDEX(DJ$13:DJ146,$B147+1,1)</f>
        <v>1</v>
      </c>
      <c r="DK147" s="411">
        <f t="shared" ca="1" si="505"/>
        <v>1</v>
      </c>
      <c r="DL147" s="411">
        <f t="shared" ca="1" si="505"/>
        <v>60</v>
      </c>
      <c r="DM147" s="411" t="str">
        <f t="shared" ca="1" si="505"/>
        <v>-</v>
      </c>
      <c r="DN147" s="411" t="str">
        <f t="shared" ca="1" si="505"/>
        <v>-</v>
      </c>
      <c r="DO147" s="411" t="str">
        <f t="shared" ca="1" si="505"/>
        <v>-</v>
      </c>
      <c r="DP147" s="411" t="str">
        <f t="shared" ca="1" si="505"/>
        <v>-</v>
      </c>
      <c r="DQ147" s="411" t="b">
        <f t="shared" ca="1" si="506"/>
        <v>0</v>
      </c>
      <c r="DR147" s="411" t="str">
        <f t="shared" ca="1" si="507"/>
        <v>-</v>
      </c>
      <c r="DS147" s="411" t="str">
        <f t="shared" ca="1" si="507"/>
        <v>-</v>
      </c>
      <c r="DT147" s="411" t="str">
        <f t="shared" ca="1" si="507"/>
        <v>-</v>
      </c>
      <c r="DU147" s="411" t="str">
        <f t="shared" ca="1" si="507"/>
        <v>-</v>
      </c>
      <c r="DV147" s="411">
        <f t="shared" ca="1" si="507"/>
        <v>500</v>
      </c>
      <c r="DW147" s="411">
        <f t="shared" ca="1" si="507"/>
        <v>500</v>
      </c>
      <c r="DX147" s="411" t="str">
        <f t="shared" ca="1" si="507"/>
        <v>-</v>
      </c>
      <c r="DY147" s="411" t="str">
        <f t="shared" ca="1" si="507"/>
        <v>-</v>
      </c>
      <c r="DZ147" s="411" t="str">
        <f t="shared" ca="1" si="507"/>
        <v>-</v>
      </c>
      <c r="EA147" s="411" t="str">
        <f t="shared" ca="1" si="684"/>
        <v>-</v>
      </c>
      <c r="EB147" s="411" t="str">
        <f t="shared" ca="1" si="684"/>
        <v>-</v>
      </c>
      <c r="EC147" s="535" cm="1">
        <f t="array" aca="1" ref="EC147" ca="1">INDEX(EC$13:EC146,$B147+1,1)</f>
        <v>0</v>
      </c>
      <c r="ED147" s="535" cm="1">
        <f t="array" aca="1" ref="ED147" ca="1">INDEX(ED$13:ED146,$B147+1,1)</f>
        <v>999999</v>
      </c>
      <c r="EE147" s="535" cm="1">
        <f t="array" aca="1" ref="EE147" ca="1">INDEX(EE$13:EE146,$B147+1,1)</f>
        <v>999999</v>
      </c>
      <c r="EF147" s="535" cm="1">
        <f t="array" aca="1" ref="EF147" ca="1">INDEX(EF$13:EF146,$B147+1,1)</f>
        <v>999999</v>
      </c>
      <c r="EG147" s="535" cm="1">
        <f t="array" aca="1" ref="EG147" ca="1">INDEX(EG$13:EG146,$B147+1,1)</f>
        <v>999999</v>
      </c>
      <c r="EH147" s="535" cm="1">
        <f t="array" aca="1" ref="EH147" ca="1">INDEX(EH$13:EH146,$B147+1,1)</f>
        <v>999999</v>
      </c>
      <c r="EI147" s="535" cm="1">
        <f t="array" aca="1" ref="EI147" ca="1">INDEX(EI$13:EI146,$B147+1,1)</f>
        <v>999999</v>
      </c>
      <c r="EJ147" s="535" cm="1">
        <f t="array" aca="1" ref="EJ147" ca="1">INDEX(EJ$13:EJ146,$B147+1,1)</f>
        <v>999999</v>
      </c>
      <c r="EK147" s="535" cm="1">
        <f t="array" aca="1" ref="EK147" ca="1">INDEX(EK$13:EK146,$B147+1,1)</f>
        <v>999999</v>
      </c>
      <c r="EL147" s="535" cm="1">
        <f t="array" aca="1" ref="EL147" ca="1">INDEX(EL$13:EL146,$B147+1,1)</f>
        <v>999999</v>
      </c>
      <c r="EM147" s="535" cm="1">
        <f t="array" aca="1" ref="EM147" ca="1">INDEX(EM$13:EM146,$B147+1,1)</f>
        <v>999999</v>
      </c>
      <c r="EN147" s="535" cm="1">
        <f t="array" aca="1" ref="EN147" ca="1">INDEX(EN$13:EN146,$B147+1,1)</f>
        <v>999999</v>
      </c>
      <c r="EO147" s="535" cm="1">
        <f t="array" aca="1" ref="EO147" ca="1">INDEX(EO$13:EO146,$B147+1,1)</f>
        <v>999999</v>
      </c>
      <c r="EP147" s="782">
        <f t="shared" ca="1" si="508"/>
        <v>0</v>
      </c>
      <c r="EQ147" s="782">
        <f t="shared" ca="1" si="508"/>
        <v>0</v>
      </c>
      <c r="ER147" s="782">
        <f t="shared" ca="1" si="508"/>
        <v>999999</v>
      </c>
      <c r="ES147" s="800" t="str">
        <f t="shared" ca="1" si="679"/>
        <v>-</v>
      </c>
      <c r="ET147" s="800" t="str">
        <f t="shared" ca="1" si="509"/>
        <v>-</v>
      </c>
      <c r="EU147" s="801" t="str">
        <f t="shared" ca="1" si="510"/>
        <v>-</v>
      </c>
      <c r="EV147" s="802" t="str">
        <f t="shared" ca="1" si="610"/>
        <v>-</v>
      </c>
      <c r="EW147" s="781">
        <f t="shared" ca="1" si="511"/>
        <v>999999</v>
      </c>
      <c r="EX147" s="779">
        <f t="shared" ca="1" si="611"/>
        <v>999999</v>
      </c>
      <c r="EY147" s="780">
        <f t="shared" ca="1" si="612"/>
        <v>999999</v>
      </c>
      <c r="EZ147" s="545" cm="1">
        <f t="array" aca="1" ref="EZ147" ca="1">INDEX(i.ELMated,$AB147+1,1)</f>
        <v>0</v>
      </c>
      <c r="FA147" s="630" cm="1">
        <f t="array" aca="1" ref="FA147" ca="1">INDEX(i.ELMatedEst,$AA147+1,$T147)</f>
        <v>0</v>
      </c>
      <c r="FB147" s="535" t="str" cm="1">
        <f t="array" aca="1" ref="FB147" ca="1">INDEX(FB$13:FB146,$B147+1,1)</f>
        <v>-</v>
      </c>
      <c r="FC147" s="535" t="str" cm="1">
        <f t="array" aca="1" ref="FC147" ca="1">INDEX(FC$13:FC146,$B147+1,1)</f>
        <v>-</v>
      </c>
      <c r="FD147" s="664">
        <f t="shared" ca="1" si="512"/>
        <v>0</v>
      </c>
      <c r="FE147" s="666">
        <f t="shared" ca="1" si="513"/>
        <v>5.0000000000000001E-3</v>
      </c>
      <c r="FF147" s="191">
        <f t="shared" ca="1" si="613"/>
        <v>0.95</v>
      </c>
      <c r="FG147" s="667">
        <f t="shared" ca="1" si="514"/>
        <v>0.12</v>
      </c>
      <c r="FH147" s="667">
        <f ca="1">INDEX(CHOOSE($N147,DataAutumn!i.EL_PropnSold,DataWinter!i.EL_PropnSold,DataSpring!i.EL_PropnSold),$AI147,$T147)*INDEX(i.ELMatedEst,$AB147+1,$T147)*i.dAdultRR_ELPropSold
+INDEX(i.dryman,($AJ147-1)*4+$AI147,FH$7)</f>
        <v>0</v>
      </c>
      <c r="FI147" s="667">
        <f ca="1">INDEX(CHOOSE($N147,DataAutumn!i.EL_PropnSold,DataWinter!i.EL_PropnSold,DataSpring!i.EL_PropnSold),$AI147,$T147)*INDEX(i.ELMatedEst,$AB147+1,$T147)*i.dAdultRR_ELPropSold
+INDEX(i.dryman,($AJ147-1)*4+$AI147,FI$7)</f>
        <v>3.125E-2</v>
      </c>
      <c r="FJ147" s="667">
        <f ca="1">INDEX(CHOOSE($N147,DataAutumn!i.EL_PropnSold,DataWinter!i.EL_PropnSold,DataSpring!i.EL_PropnSold),$AI147,$T147)*INDEX(i.ELMatedEst,$AB147+1,$T147)*i.dAdultRR_ELPropSold
+INDEX(i.dryman,($AJ147-1)*4+$AI147,FJ$7)</f>
        <v>3.125E-2</v>
      </c>
      <c r="FK147" s="667">
        <f ca="1">INDEX(CHOOSE($N147,DataAutumn!i.EL_PropnSold,DataWinter!i.EL_PropnSold,DataSpring!i.EL_PropnSold),$AI147,$T147)*INDEX(i.ELMatedEst,$AB147+1,$T147)*i.dAdultRR_ELPropSold
+INDEX(i.dryman,($AJ147-1)*4+$AI147,FK$7)</f>
        <v>3.125E-2</v>
      </c>
      <c r="FL147" s="668">
        <f ca="1">INDEX(CHOOSE($N147,DataAutumn!i.EL_PropnSold,DataWinter!i.EL_PropnSold,DataSpring!i.EL_PropnSold),$AI147,$T147)*INDEX(i.ELMatedEst,$AB147+1,$T147)*i.dAdultLSurv_ELPropSold</f>
        <v>0</v>
      </c>
      <c r="FM147" s="666" t="b">
        <f t="shared" ca="1" si="515"/>
        <v>0</v>
      </c>
      <c r="FN147" s="666" t="b">
        <f t="shared" ca="1" si="515"/>
        <v>0</v>
      </c>
      <c r="FO147" s="716" t="b">
        <f t="shared" ca="1" si="516"/>
        <v>1</v>
      </c>
      <c r="FP147" s="666" t="b">
        <f t="shared" ca="1" si="515"/>
        <v>0</v>
      </c>
      <c r="FQ147" s="668">
        <f t="shared" ca="1" si="517"/>
        <v>1</v>
      </c>
      <c r="FR147" s="669">
        <f t="shared" ca="1" si="518"/>
        <v>0</v>
      </c>
      <c r="FS147" s="670" t="b">
        <f t="shared" ca="1" si="519"/>
        <v>0</v>
      </c>
      <c r="FT147" s="665" t="b">
        <f t="shared" ca="1" si="520"/>
        <v>0</v>
      </c>
      <c r="FU147" s="411" t="b">
        <f t="shared" ca="1" si="520"/>
        <v>0</v>
      </c>
      <c r="FV147" s="411" t="b">
        <f t="shared" ca="1" si="520"/>
        <v>1</v>
      </c>
      <c r="FW147" s="87">
        <f t="shared" ca="1" si="521"/>
        <v>2</v>
      </c>
      <c r="FX147" s="87">
        <f t="shared" ca="1" si="521"/>
        <v>2</v>
      </c>
      <c r="FY147" s="411">
        <f t="shared" ca="1" si="522"/>
        <v>1</v>
      </c>
      <c r="FZ147" s="411">
        <f t="shared" ca="1" si="523"/>
        <v>1</v>
      </c>
      <c r="GA147" s="411">
        <f t="shared" ca="1" si="523"/>
        <v>1</v>
      </c>
      <c r="GB147" s="411">
        <f t="shared" ca="1" si="524"/>
        <v>1</v>
      </c>
      <c r="GC147" s="411">
        <f t="shared" ca="1" si="629"/>
        <v>0.35</v>
      </c>
      <c r="GD147" s="411" t="b">
        <f t="shared" ca="1" si="629"/>
        <v>1</v>
      </c>
      <c r="GE147" s="411" t="b">
        <f t="shared" ca="1" si="629"/>
        <v>0</v>
      </c>
      <c r="GF147" s="411" t="b">
        <f t="shared" ca="1" si="629"/>
        <v>0</v>
      </c>
      <c r="GG147" s="411" t="b">
        <f t="shared" ca="1" si="629"/>
        <v>0</v>
      </c>
      <c r="GH147" s="87">
        <f t="shared" ca="1" si="526"/>
        <v>1</v>
      </c>
      <c r="GI147" s="87">
        <f t="shared" ca="1" si="526"/>
        <v>1</v>
      </c>
      <c r="GJ147" s="87">
        <f t="shared" ca="1" si="526"/>
        <v>1</v>
      </c>
      <c r="GK147" s="87">
        <f t="shared" ca="1" si="526"/>
        <v>1</v>
      </c>
      <c r="GL147" s="87">
        <f t="shared" ca="1" si="526"/>
        <v>1</v>
      </c>
      <c r="GM147" s="87">
        <f t="shared" ca="1" si="526"/>
        <v>1</v>
      </c>
      <c r="GN147" s="87">
        <f t="shared" ca="1" si="526"/>
        <v>1</v>
      </c>
      <c r="GO147" s="87">
        <f t="shared" ca="1" si="526"/>
        <v>1</v>
      </c>
      <c r="GP147" s="535" cm="1">
        <f t="array" aca="1" ref="GP147" ca="1">INDEX(GP$13:GP146,$B147+1,1)</f>
        <v>0</v>
      </c>
      <c r="GQ147" s="535" cm="1">
        <f t="array" aca="1" ref="GQ147" ca="1">INDEX(GQ$13:GQ146,$B147+1,1)</f>
        <v>0</v>
      </c>
      <c r="GR147" s="535" cm="1">
        <f t="array" aca="1" ref="GR147" ca="1">INDEX(GR$13:GR146,$B147+1,1)</f>
        <v>0</v>
      </c>
      <c r="GS147" s="535" cm="1">
        <f t="array" aca="1" ref="GS147" ca="1">INDEX(GS$13:GS146,$B147+1,1)</f>
        <v>0</v>
      </c>
      <c r="GT147" s="411" cm="1">
        <f t="array" aca="1" ref="GT147" ca="1">INDEX(i.dse_type,1,$L147)</f>
        <v>0</v>
      </c>
      <c r="GU147" s="535" t="str" cm="1">
        <f t="array" aca="1" ref="GU147" ca="1">INDEX(GU$13:GU146,$B147+1,1)</f>
        <v>-</v>
      </c>
      <c r="GV147" s="535" t="str" cm="1">
        <f t="array" aca="1" ref="GV147" ca="1">INDEX(GV$13:GV146,$B147+1,1)</f>
        <v>-</v>
      </c>
      <c r="GW147" s="535" t="str" cm="1">
        <f t="array" aca="1" ref="GW147" ca="1">INDEX(GW$13:GW146,$B147+1,1)</f>
        <v>-</v>
      </c>
      <c r="GX147" s="18"/>
      <c r="GY147" s="535" t="str" cm="1">
        <f t="array" aca="1" ref="GY147" ca="1">INDEX(GY$13:GY146,$B147+1,1)</f>
        <v>-</v>
      </c>
      <c r="GZ147" s="535" t="str" cm="1">
        <f t="array" aca="1" ref="GZ147" ca="1">INDEX(GZ$13:GZ146,$B147+1,1)</f>
        <v>-</v>
      </c>
      <c r="HA147" s="535" t="str" cm="1">
        <f t="array" aca="1" ref="HA147" ca="1">INDEX(HA$13:HA146,$B147+1,1)</f>
        <v>-</v>
      </c>
      <c r="HB147" s="411" t="str">
        <f t="shared" si="527"/>
        <v>-</v>
      </c>
      <c r="HC147" s="535" t="str" cm="1">
        <f t="array" aca="1" ref="HC147" ca="1">INDEX(HC$13:HC146,$B147+1,1)</f>
        <v>-</v>
      </c>
      <c r="HD147" s="535" cm="1">
        <f t="array" aca="1" ref="HD147" ca="1">INDEX(HD$13:HD146,$B147+1,1)</f>
        <v>1</v>
      </c>
      <c r="HE147" s="535" cm="1">
        <f t="array" aca="1" ref="HE147" ca="1">INDEX(HE$13:HE146,$B147+1,1)</f>
        <v>1</v>
      </c>
      <c r="HF147" s="535" t="str" cm="1">
        <f t="array" aca="1" ref="HF147" ca="1">INDEX(HF$13:HF146,$B147+1,1)</f>
        <v>-</v>
      </c>
      <c r="HG147" s="535" t="str" cm="1">
        <f t="array" aca="1" ref="HG147" ca="1">INDEX(HG$13:HG146,$B147+1,1)</f>
        <v>-</v>
      </c>
      <c r="HH147" s="535" t="str" cm="1">
        <f t="array" aca="1" ref="HH147" ca="1">INDEX(HH$13:HH146,$B147+1,1)</f>
        <v>-</v>
      </c>
      <c r="HI147" s="535" t="str" cm="1">
        <f t="array" aca="1" ref="HI147" ca="1">INDEX(HI$13:HI146,$B147+1,1)</f>
        <v>-</v>
      </c>
      <c r="HJ147" s="535" t="str" cm="1">
        <f t="array" aca="1" ref="HJ147" ca="1">INDEX(HJ$13:HJ146,$B147+1,1)</f>
        <v>-</v>
      </c>
      <c r="HK147" s="535" t="str" cm="1">
        <f t="array" aca="1" ref="HK147" ca="1">INDEX(HK$13:HK146,$B147+1,1)</f>
        <v>-</v>
      </c>
      <c r="HL147" s="535" t="str" cm="1">
        <f t="array" aca="1" ref="HL147" ca="1">INDEX(HL$13:HL146,$B147+1,1)</f>
        <v>-</v>
      </c>
      <c r="HM147" s="535" t="str" cm="1">
        <f t="array" aca="1" ref="HM147" ca="1">INDEX(HM$13:HM146,$B147+1,1)</f>
        <v>-</v>
      </c>
      <c r="HN147" s="535" t="str" cm="1">
        <f t="array" aca="1" ref="HN147" ca="1">INDEX(HN$13:HN146,$B147+1,1)</f>
        <v>-</v>
      </c>
      <c r="HO147" s="535" t="str" cm="1">
        <f t="array" aca="1" ref="HO147" ca="1">INDEX(HO$13:HO146,$B147+1,1)</f>
        <v>-</v>
      </c>
      <c r="HP147" s="535" t="str" cm="1">
        <f t="array" aca="1" ref="HP147" ca="1">INDEX(HP$13:HP146,$B147+1,1)</f>
        <v>-</v>
      </c>
      <c r="HQ147" s="535" t="str" cm="1">
        <f t="array" aca="1" ref="HQ147" ca="1">INDEX(HQ$13:HQ146,$B147+1,1)</f>
        <v>-</v>
      </c>
      <c r="HR147" s="535" t="str" cm="1">
        <f t="array" aca="1" ref="HR147" ca="1">INDEX(HR$13:HR146,$B147+1,1)</f>
        <v>-</v>
      </c>
      <c r="HS147" s="535" t="str" cm="1">
        <f t="array" aca="1" ref="HS147" ca="1">INDEX(HS$13:HS146,$B147+1,1)</f>
        <v>-</v>
      </c>
      <c r="HT147" s="535" t="str" cm="1">
        <f t="array" aca="1" ref="HT147" ca="1">INDEX(HT$13:HT146,$B147+1,1)</f>
        <v>-</v>
      </c>
      <c r="HU147" s="535" t="str" cm="1">
        <f t="array" aca="1" ref="HU147" ca="1">INDEX(HU$13:HU146,$B147+1,1)</f>
        <v>-</v>
      </c>
      <c r="HV147" s="535" t="str" cm="1">
        <f t="array" aca="1" ref="HV147" ca="1">INDEX(HV$13:HV146,$B147+1,1)</f>
        <v>-</v>
      </c>
      <c r="HW147" s="535" t="str" cm="1">
        <f t="array" aca="1" ref="HW147" ca="1">INDEX(HW$13:HW146,$B147+1,1)</f>
        <v>-</v>
      </c>
      <c r="HX147" s="535" t="str" cm="1">
        <f t="array" aca="1" ref="HX147" ca="1">INDEX(HX$13:HX146,$B147+1,1)</f>
        <v>-</v>
      </c>
      <c r="HY147" s="535" t="str" cm="1">
        <f t="array" aca="1" ref="HY147" ca="1">INDEX(HY$13:HY146,$B147+1,1)</f>
        <v>-</v>
      </c>
      <c r="HZ147" s="535" t="str" cm="1">
        <f t="array" aca="1" ref="HZ147" ca="1">INDEX(HZ$13:HZ146,$B147+1,1)</f>
        <v>-</v>
      </c>
      <c r="IA147" s="411">
        <f t="shared" si="528"/>
        <v>0</v>
      </c>
      <c r="IB147" s="535" t="str" cm="1">
        <f t="array" aca="1" ref="IB147" ca="1">INDEX(IB$13:IB146,$B147+1,1)</f>
        <v>-</v>
      </c>
      <c r="IC147" s="535" cm="1">
        <f t="array" aca="1" ref="IC147" ca="1">INDEX(IC$13:IC146,$B147+1,1)</f>
        <v>1</v>
      </c>
      <c r="ID147" s="535" cm="1">
        <f t="array" aca="1" ref="ID147" ca="1">INDEX(ID$13:ID146,$B147+1,1)</f>
        <v>0</v>
      </c>
      <c r="IE147" s="411">
        <f t="shared" si="529"/>
        <v>0</v>
      </c>
      <c r="IF147" s="535" cm="1">
        <f t="array" aca="1" ref="IF147" ca="1">INDEX(IF$13:IF146,$B147+1,1)</f>
        <v>0</v>
      </c>
      <c r="IG147" s="411">
        <f t="shared" si="630"/>
        <v>0</v>
      </c>
      <c r="IH147" s="411">
        <f t="shared" si="630"/>
        <v>0</v>
      </c>
      <c r="II147" s="411">
        <f t="shared" si="630"/>
        <v>0</v>
      </c>
      <c r="IJ147" s="411">
        <f t="shared" si="630"/>
        <v>0</v>
      </c>
      <c r="IK147" s="411">
        <f t="shared" si="630"/>
        <v>1</v>
      </c>
      <c r="IL147" s="411">
        <f t="shared" si="630"/>
        <v>0</v>
      </c>
      <c r="IM147" s="535" cm="1">
        <f t="array" aca="1" ref="IM147" ca="1">INDEX(IM$13:IM146,$B147+1,1)</f>
        <v>0</v>
      </c>
      <c r="IN147" s="535" cm="1">
        <f t="array" aca="1" ref="IN147" ca="1">INDEX(IN$13:IN146,$B147+1,1)</f>
        <v>0</v>
      </c>
      <c r="IO147" s="535" cm="1">
        <f t="array" aca="1" ref="IO147" ca="1">INDEX(IO$13:IO146,$B147+1,1)</f>
        <v>0</v>
      </c>
      <c r="IP147" s="535" cm="1">
        <f t="array" aca="1" ref="IP147" ca="1">INDEX(IP$13:IP146,$B147+1,1)</f>
        <v>0</v>
      </c>
      <c r="IQ147" s="18"/>
      <c r="IR147" s="535" t="str" cm="1">
        <f t="array" aca="1" ref="IR147" ca="1">INDEX(IR$13:IR146,$B147+1,1)</f>
        <v>-</v>
      </c>
      <c r="IS147" s="535" t="str" cm="1">
        <f t="array" aca="1" ref="IS147" ca="1">INDEX(IS$13:IS146,$B147+1,1)</f>
        <v>-</v>
      </c>
      <c r="IT147" s="535" t="str" cm="1">
        <f t="array" aca="1" ref="IT147" ca="1">INDEX(IT$13:IT146,$B147+1,1)</f>
        <v>-</v>
      </c>
      <c r="IU147" s="535" t="str" cm="1">
        <f t="array" aca="1" ref="IU147" ca="1">INDEX(IU$13:IU146,$B147+1,1)</f>
        <v>-</v>
      </c>
      <c r="IV147" s="535" t="str" cm="1">
        <f t="array" aca="1" ref="IV147" ca="1">INDEX(IV$13:IV146,$B147+1,1)</f>
        <v>-</v>
      </c>
      <c r="IW147" s="535" t="str" cm="1">
        <f t="array" aca="1" ref="IW147" ca="1">INDEX(IW$13:IW146,$B147+1,1)</f>
        <v>-</v>
      </c>
      <c r="IX147" s="535" t="str" cm="1">
        <f t="array" aca="1" ref="IX147" ca="1">INDEX(IX$13:IX146,$B147+1,1)</f>
        <v>-</v>
      </c>
      <c r="IY147" s="535" t="str" cm="1">
        <f t="array" aca="1" ref="IY147" ca="1">INDEX(IY$13:IY146,$B147+1,1)</f>
        <v>-</v>
      </c>
      <c r="IZ147" s="535" t="str" cm="1">
        <f t="array" aca="1" ref="IZ147" ca="1">INDEX(IZ$13:IZ146,$B147+1,1)</f>
        <v>-</v>
      </c>
      <c r="JA147" s="535" t="str" cm="1">
        <f t="array" aca="1" ref="JA147" ca="1">INDEX(JA$13:JA146,$B147+1,1)</f>
        <v>-</v>
      </c>
      <c r="JB147" s="535" t="str" cm="1">
        <f t="array" aca="1" ref="JB147" ca="1">INDEX(JB$13:JB146,$B147+1,1)</f>
        <v>-</v>
      </c>
      <c r="JC147" s="535" t="str" cm="1">
        <f t="array" aca="1" ref="JC147" ca="1">INDEX(JC$13:JC146,$B147+1,1)</f>
        <v>-</v>
      </c>
      <c r="JD147" s="535" t="str" cm="1">
        <f t="array" aca="1" ref="JD147" ca="1">INDEX(JD$13:JD146,$B147+1,1)</f>
        <v>-</v>
      </c>
      <c r="JE147" s="535" t="str" cm="1">
        <f t="array" aca="1" ref="JE147" ca="1">INDEX(JE$13:JE146,$B147+1,1)</f>
        <v>-</v>
      </c>
      <c r="JF147" s="535" t="str" cm="1">
        <f t="array" aca="1" ref="JF147" ca="1">INDEX(JF$13:JF146,$B147+1,1)</f>
        <v>-</v>
      </c>
      <c r="JG147" s="535" t="str" cm="1">
        <f t="array" aca="1" ref="JG147" ca="1">INDEX(JG$13:JG146,$B147+1,1)</f>
        <v>-</v>
      </c>
      <c r="JH147" s="535" cm="1">
        <f t="array" aca="1" ref="JH147" ca="1">INDEX(JH$13:JH146,$B147+1,1)</f>
        <v>0</v>
      </c>
      <c r="JI147" s="535" cm="1">
        <f t="array" aca="1" ref="JI147" ca="1">INDEX(JI$13:JI146,$B147+1,1)</f>
        <v>0</v>
      </c>
      <c r="JJ147" s="545" cm="1">
        <f t="array" aca="1" ref="JJ147" ca="1">IF(AND($N147=JJ$10,$AS147&lt;&gt;0),INDEX(i.LTWFeedLevels,$AS147,12),0)</f>
        <v>0</v>
      </c>
      <c r="JK147" s="630" cm="1">
        <f t="array" aca="1" ref="JK147" ca="1">IF(AND($N147=JK$10,$AT147&lt;&gt;0),INDEX(i.LTWFeedLevels,$AT147,12),0)</f>
        <v>0</v>
      </c>
      <c r="JL147" s="457">
        <f t="shared" ca="1" si="614"/>
        <v>0</v>
      </c>
      <c r="JM147" s="457">
        <f t="shared" ca="1" si="531"/>
        <v>0</v>
      </c>
      <c r="JN147" s="457">
        <f t="shared" ca="1" si="532"/>
        <v>0</v>
      </c>
      <c r="JO147" s="545" cm="1">
        <f t="array" aca="1" ref="JO147" ca="1">IF(AND($N147=JO$10,$AS147&lt;&gt;0),INDEX(i.LTWFeedLevels,$AS147,12),0)</f>
        <v>0</v>
      </c>
      <c r="JP147" s="630" cm="1">
        <f t="array" aca="1" ref="JP147" ca="1">IF(AND($N147=JP$10,$AT147&lt;&gt;0),INDEX(i.LTWFeedLevels,$AT147,12),0)</f>
        <v>0</v>
      </c>
      <c r="JQ147" s="457">
        <f t="shared" ca="1" si="533"/>
        <v>0</v>
      </c>
      <c r="JR147" s="457">
        <f t="shared" ca="1" si="534"/>
        <v>0</v>
      </c>
      <c r="JS147" s="457">
        <f t="shared" ca="1" si="535"/>
        <v>0</v>
      </c>
      <c r="JT147" s="545" cm="1">
        <f t="array" aca="1" ref="JT147" ca="1">IF(AND($N147=JT$10,$AS147&lt;&gt;0),INDEX(i.LTWFeedLevels,$AS147,12),0)</f>
        <v>0</v>
      </c>
      <c r="JU147" s="630" cm="1">
        <f t="array" aca="1" ref="JU147" ca="1">IF(AND($N147=JU$10,$AT147&lt;&gt;0),INDEX(i.LTWFeedLevels,$AT147,12),0)</f>
        <v>0</v>
      </c>
      <c r="JV147" s="457">
        <f t="shared" ca="1" si="536"/>
        <v>0</v>
      </c>
      <c r="JW147" s="457">
        <f t="shared" ca="1" si="537"/>
        <v>0</v>
      </c>
      <c r="JX147" s="457">
        <f t="shared" ca="1" si="538"/>
        <v>0</v>
      </c>
      <c r="JY147" s="189">
        <f t="shared" ca="1" si="631"/>
        <v>0</v>
      </c>
      <c r="JZ147" s="189">
        <f t="shared" ca="1" si="631"/>
        <v>0</v>
      </c>
      <c r="KA147" s="189">
        <f t="shared" ca="1" si="631"/>
        <v>0</v>
      </c>
      <c r="KB147" s="189">
        <f t="shared" ca="1" si="631"/>
        <v>0</v>
      </c>
      <c r="KC147" s="189">
        <f t="shared" ca="1" si="631"/>
        <v>0</v>
      </c>
      <c r="KD147" s="189">
        <f t="shared" ca="1" si="631"/>
        <v>0</v>
      </c>
      <c r="KE147" s="189">
        <f t="shared" ca="1" si="631"/>
        <v>0</v>
      </c>
      <c r="KF147" s="189">
        <f t="shared" ca="1" si="631"/>
        <v>0</v>
      </c>
      <c r="KG147" s="189">
        <f t="shared" ca="1" si="631"/>
        <v>0</v>
      </c>
      <c r="KH147" s="189">
        <f t="shared" ca="1" si="631"/>
        <v>0</v>
      </c>
      <c r="KI147" s="189">
        <f t="shared" ca="1" si="632"/>
        <v>0</v>
      </c>
      <c r="KJ147" s="189">
        <f t="shared" ca="1" si="632"/>
        <v>0</v>
      </c>
      <c r="KK147" s="189">
        <f t="shared" ca="1" si="632"/>
        <v>0</v>
      </c>
      <c r="KL147" s="189">
        <f t="shared" ca="1" si="632"/>
        <v>0</v>
      </c>
      <c r="KM147" s="189">
        <f t="shared" ca="1" si="632"/>
        <v>0</v>
      </c>
      <c r="KN147" s="189">
        <f t="shared" ca="1" si="632"/>
        <v>0</v>
      </c>
      <c r="KO147" s="189">
        <f t="shared" ca="1" si="632"/>
        <v>0</v>
      </c>
      <c r="KP147" s="189">
        <f t="shared" ca="1" si="632"/>
        <v>0</v>
      </c>
      <c r="KQ147" s="189">
        <f t="shared" ca="1" si="632"/>
        <v>0</v>
      </c>
      <c r="KR147" s="189">
        <f t="shared" ca="1" si="632"/>
        <v>0</v>
      </c>
      <c r="KS147" s="189">
        <f t="shared" ca="1" si="633"/>
        <v>0</v>
      </c>
      <c r="KT147" s="189">
        <f t="shared" ca="1" si="633"/>
        <v>0</v>
      </c>
      <c r="KU147" s="189">
        <f t="shared" ca="1" si="633"/>
        <v>0</v>
      </c>
      <c r="KV147" s="189">
        <f t="shared" ca="1" si="633"/>
        <v>0</v>
      </c>
      <c r="KW147" s="189">
        <f t="shared" ca="1" si="633"/>
        <v>0</v>
      </c>
      <c r="KX147" s="189">
        <f t="shared" ca="1" si="633"/>
        <v>0</v>
      </c>
      <c r="KY147" s="189">
        <f t="shared" ca="1" si="633"/>
        <v>0</v>
      </c>
      <c r="KZ147" s="189">
        <f t="shared" ca="1" si="633"/>
        <v>0</v>
      </c>
      <c r="LA147" s="189">
        <f t="shared" ca="1" si="633"/>
        <v>0</v>
      </c>
      <c r="LB147" s="189">
        <f t="shared" ca="1" si="633"/>
        <v>0</v>
      </c>
      <c r="LC147" s="189">
        <f t="shared" ca="1" si="634"/>
        <v>0</v>
      </c>
      <c r="LD147" s="189">
        <f t="shared" ca="1" si="634"/>
        <v>0</v>
      </c>
      <c r="LE147" s="189">
        <f t="shared" ca="1" si="634"/>
        <v>0</v>
      </c>
      <c r="LF147" s="189">
        <f t="shared" ca="1" si="634"/>
        <v>0</v>
      </c>
      <c r="LG147" s="189">
        <f t="shared" ca="1" si="634"/>
        <v>0</v>
      </c>
      <c r="LH147" s="189">
        <f t="shared" ca="1" si="634"/>
        <v>0</v>
      </c>
      <c r="LI147" s="189">
        <f t="shared" ca="1" si="634"/>
        <v>0</v>
      </c>
      <c r="LJ147" s="189">
        <f t="shared" ca="1" si="634"/>
        <v>0</v>
      </c>
      <c r="LK147" s="189">
        <f t="shared" ca="1" si="634"/>
        <v>0</v>
      </c>
      <c r="LL147" s="189">
        <f t="shared" ca="1" si="634"/>
        <v>0</v>
      </c>
      <c r="LM147" s="189">
        <f t="shared" ca="1" si="635"/>
        <v>0</v>
      </c>
      <c r="LN147" s="189">
        <f t="shared" ca="1" si="635"/>
        <v>0</v>
      </c>
      <c r="LO147" s="189">
        <f t="shared" ca="1" si="635"/>
        <v>0</v>
      </c>
      <c r="LP147" s="189">
        <f t="shared" ca="1" si="635"/>
        <v>0</v>
      </c>
      <c r="LQ147" s="189">
        <f t="shared" ca="1" si="635"/>
        <v>0</v>
      </c>
      <c r="LR147" s="189">
        <f t="shared" ca="1" si="635"/>
        <v>0</v>
      </c>
      <c r="LS147" s="189">
        <f t="shared" ca="1" si="635"/>
        <v>0</v>
      </c>
      <c r="LT147" s="189">
        <f t="shared" ca="1" si="635"/>
        <v>0</v>
      </c>
      <c r="LU147" s="189">
        <f t="shared" ca="1" si="635"/>
        <v>0</v>
      </c>
      <c r="LV147" s="189">
        <f t="shared" ca="1" si="635"/>
        <v>0</v>
      </c>
      <c r="LW147" s="189">
        <f t="shared" ca="1" si="636"/>
        <v>0</v>
      </c>
      <c r="LX147" s="189">
        <f t="shared" ca="1" si="636"/>
        <v>0</v>
      </c>
      <c r="LY147" s="189">
        <f t="shared" ca="1" si="636"/>
        <v>0</v>
      </c>
      <c r="LZ147" s="189">
        <f t="shared" ca="1" si="636"/>
        <v>0</v>
      </c>
      <c r="MA147" s="189">
        <f t="shared" ca="1" si="636"/>
        <v>0</v>
      </c>
      <c r="MB147" s="189">
        <f t="shared" ca="1" si="636"/>
        <v>0</v>
      </c>
      <c r="MC147" s="189">
        <f t="shared" ca="1" si="636"/>
        <v>0</v>
      </c>
      <c r="MD147" s="189">
        <f t="shared" ca="1" si="636"/>
        <v>0</v>
      </c>
      <c r="ME147" s="189">
        <f t="shared" ca="1" si="636"/>
        <v>0</v>
      </c>
      <c r="MF147" s="189">
        <f t="shared" ca="1" si="636"/>
        <v>0</v>
      </c>
      <c r="MG147" s="189">
        <f t="shared" ca="1" si="637"/>
        <v>0</v>
      </c>
      <c r="MH147" s="189">
        <f t="shared" ca="1" si="637"/>
        <v>0</v>
      </c>
      <c r="MI147" s="189">
        <f t="shared" ca="1" si="637"/>
        <v>0</v>
      </c>
      <c r="MJ147" s="189">
        <f t="shared" ca="1" si="637"/>
        <v>0</v>
      </c>
      <c r="MK147" s="189">
        <f t="shared" ca="1" si="637"/>
        <v>0</v>
      </c>
      <c r="ML147" s="189">
        <f t="shared" ca="1" si="637"/>
        <v>0</v>
      </c>
      <c r="MM147" s="189">
        <f t="shared" ca="1" si="637"/>
        <v>0</v>
      </c>
      <c r="MN147" s="189">
        <f t="shared" ca="1" si="637"/>
        <v>0</v>
      </c>
      <c r="MO147" s="189">
        <f t="shared" ca="1" si="637"/>
        <v>0</v>
      </c>
      <c r="MP147" s="189">
        <f t="shared" ca="1" si="637"/>
        <v>0</v>
      </c>
      <c r="MQ147" s="189">
        <f t="shared" ca="1" si="637"/>
        <v>0</v>
      </c>
      <c r="MR147" s="189">
        <f t="shared" ca="1" si="637"/>
        <v>0</v>
      </c>
      <c r="MS147" s="557">
        <f t="shared" ca="1" si="638"/>
        <v>0</v>
      </c>
      <c r="MT147" s="557">
        <f t="shared" ca="1" si="638"/>
        <v>0</v>
      </c>
      <c r="MU147" s="557">
        <f t="shared" ca="1" si="638"/>
        <v>0</v>
      </c>
      <c r="MV147" s="557">
        <f t="shared" ca="1" si="638"/>
        <v>0</v>
      </c>
      <c r="MW147" s="557">
        <f t="shared" ca="1" si="638"/>
        <v>0</v>
      </c>
      <c r="MX147" s="557">
        <f t="shared" ca="1" si="638"/>
        <v>0</v>
      </c>
      <c r="MY147" s="557">
        <f t="shared" ca="1" si="638"/>
        <v>0</v>
      </c>
      <c r="MZ147" s="557">
        <f t="shared" ca="1" si="638"/>
        <v>0</v>
      </c>
      <c r="NA147" s="557">
        <f t="shared" ca="1" si="638"/>
        <v>0</v>
      </c>
      <c r="NB147" s="557">
        <f t="shared" ca="1" si="638"/>
        <v>0</v>
      </c>
      <c r="NC147" s="557">
        <f t="shared" ca="1" si="639"/>
        <v>0</v>
      </c>
      <c r="ND147" s="557">
        <f t="shared" ca="1" si="639"/>
        <v>0</v>
      </c>
      <c r="NE147" s="557">
        <f t="shared" ca="1" si="639"/>
        <v>0</v>
      </c>
      <c r="NF147" s="557">
        <f t="shared" ca="1" si="639"/>
        <v>0</v>
      </c>
      <c r="NG147" s="557">
        <f t="shared" ca="1" si="639"/>
        <v>0</v>
      </c>
      <c r="NH147" s="557">
        <f t="shared" ca="1" si="639"/>
        <v>0</v>
      </c>
      <c r="NI147" s="557">
        <f t="shared" ca="1" si="639"/>
        <v>0</v>
      </c>
      <c r="NJ147" s="557">
        <f t="shared" ca="1" si="639"/>
        <v>0</v>
      </c>
      <c r="NK147" s="557">
        <f t="shared" ca="1" si="639"/>
        <v>0</v>
      </c>
      <c r="NL147" s="557">
        <f t="shared" ca="1" si="639"/>
        <v>0</v>
      </c>
      <c r="NM147" s="557">
        <f t="shared" ca="1" si="640"/>
        <v>0</v>
      </c>
      <c r="NN147" s="557">
        <f t="shared" ca="1" si="640"/>
        <v>0</v>
      </c>
      <c r="NO147" s="557">
        <f t="shared" ca="1" si="640"/>
        <v>0</v>
      </c>
      <c r="NP147" s="557">
        <f t="shared" ca="1" si="640"/>
        <v>0</v>
      </c>
      <c r="NQ147" s="557">
        <f t="shared" ca="1" si="640"/>
        <v>0</v>
      </c>
      <c r="NR147" s="557">
        <f t="shared" ca="1" si="640"/>
        <v>0</v>
      </c>
      <c r="NS147" s="557">
        <f t="shared" ca="1" si="640"/>
        <v>0</v>
      </c>
      <c r="NT147" s="557">
        <f t="shared" ca="1" si="640"/>
        <v>0</v>
      </c>
      <c r="NU147" s="557">
        <f t="shared" ca="1" si="640"/>
        <v>0</v>
      </c>
      <c r="NV147" s="557">
        <f t="shared" ca="1" si="640"/>
        <v>0</v>
      </c>
      <c r="NW147" s="557">
        <f t="shared" ca="1" si="641"/>
        <v>0</v>
      </c>
      <c r="NX147" s="557">
        <f t="shared" ca="1" si="641"/>
        <v>0</v>
      </c>
      <c r="NY147" s="557">
        <f t="shared" ca="1" si="641"/>
        <v>0</v>
      </c>
      <c r="NZ147" s="557">
        <f t="shared" ca="1" si="641"/>
        <v>0</v>
      </c>
      <c r="OA147" s="557">
        <f t="shared" ca="1" si="641"/>
        <v>0</v>
      </c>
      <c r="OB147" s="557">
        <f t="shared" ca="1" si="641"/>
        <v>0</v>
      </c>
      <c r="OC147" s="557">
        <f t="shared" ca="1" si="641"/>
        <v>0</v>
      </c>
      <c r="OD147" s="557">
        <f t="shared" ca="1" si="641"/>
        <v>0</v>
      </c>
      <c r="OE147" s="557">
        <f t="shared" ca="1" si="641"/>
        <v>0</v>
      </c>
      <c r="OF147" s="557">
        <f t="shared" ca="1" si="641"/>
        <v>0</v>
      </c>
      <c r="OG147" s="557">
        <f t="shared" ca="1" si="642"/>
        <v>0</v>
      </c>
      <c r="OH147" s="557">
        <f t="shared" ca="1" si="642"/>
        <v>0</v>
      </c>
      <c r="OI147" s="557">
        <f t="shared" ca="1" si="642"/>
        <v>0</v>
      </c>
      <c r="OJ147" s="557">
        <f t="shared" ca="1" si="642"/>
        <v>0</v>
      </c>
      <c r="OK147" s="557">
        <f t="shared" ca="1" si="642"/>
        <v>0</v>
      </c>
      <c r="OL147" s="557">
        <f t="shared" ca="1" si="642"/>
        <v>0</v>
      </c>
      <c r="OM147" s="557">
        <f t="shared" ca="1" si="642"/>
        <v>0</v>
      </c>
      <c r="ON147" s="557">
        <f t="shared" ca="1" si="642"/>
        <v>0</v>
      </c>
      <c r="OO147" s="557">
        <f t="shared" ca="1" si="642"/>
        <v>0</v>
      </c>
      <c r="OP147" s="557">
        <f t="shared" ca="1" si="642"/>
        <v>0</v>
      </c>
      <c r="OQ147" s="557">
        <f t="shared" ca="1" si="643"/>
        <v>0</v>
      </c>
      <c r="OR147" s="557">
        <f t="shared" ca="1" si="643"/>
        <v>0</v>
      </c>
      <c r="OS147" s="557">
        <f t="shared" ca="1" si="643"/>
        <v>0</v>
      </c>
      <c r="OT147" s="557">
        <f t="shared" ca="1" si="643"/>
        <v>0</v>
      </c>
      <c r="OU147" s="557">
        <f t="shared" ca="1" si="643"/>
        <v>0</v>
      </c>
      <c r="OV147" s="557">
        <f t="shared" ca="1" si="643"/>
        <v>0</v>
      </c>
      <c r="OW147" s="557">
        <f t="shared" ca="1" si="643"/>
        <v>0</v>
      </c>
      <c r="OX147" s="557">
        <f t="shared" ca="1" si="643"/>
        <v>0</v>
      </c>
      <c r="OY147" s="557">
        <f t="shared" ca="1" si="643"/>
        <v>0</v>
      </c>
      <c r="OZ147" s="557">
        <f t="shared" ca="1" si="643"/>
        <v>0</v>
      </c>
      <c r="PA147" s="557">
        <f t="shared" ca="1" si="644"/>
        <v>0</v>
      </c>
      <c r="PB147" s="557">
        <f t="shared" ca="1" si="644"/>
        <v>0</v>
      </c>
      <c r="PC147" s="557">
        <f t="shared" ca="1" si="644"/>
        <v>0</v>
      </c>
      <c r="PD147" s="557">
        <f t="shared" ca="1" si="644"/>
        <v>0</v>
      </c>
      <c r="PE147" s="557">
        <f t="shared" ca="1" si="644"/>
        <v>0</v>
      </c>
      <c r="PF147" s="557">
        <f t="shared" ca="1" si="644"/>
        <v>0</v>
      </c>
      <c r="PG147" s="557">
        <f t="shared" ca="1" si="644"/>
        <v>0</v>
      </c>
      <c r="PH147" s="557">
        <f t="shared" ca="1" si="644"/>
        <v>0</v>
      </c>
      <c r="PI147" s="557">
        <f t="shared" ca="1" si="644"/>
        <v>0</v>
      </c>
      <c r="PJ147" s="557">
        <f t="shared" ca="1" si="644"/>
        <v>0</v>
      </c>
      <c r="PK147" s="557">
        <f t="shared" ca="1" si="645"/>
        <v>0</v>
      </c>
      <c r="PL147" s="557">
        <f t="shared" ca="1" si="645"/>
        <v>0</v>
      </c>
      <c r="PM147" s="557">
        <f t="shared" ca="1" si="645"/>
        <v>0</v>
      </c>
      <c r="PN147" s="557">
        <f t="shared" ca="1" si="645"/>
        <v>0</v>
      </c>
      <c r="PO147" s="557">
        <f t="shared" ca="1" si="645"/>
        <v>0</v>
      </c>
      <c r="PP147" s="557">
        <f t="shared" ca="1" si="645"/>
        <v>0</v>
      </c>
      <c r="PQ147" s="557">
        <f t="shared" ca="1" si="645"/>
        <v>0</v>
      </c>
      <c r="PR147" s="557">
        <f t="shared" ca="1" si="645"/>
        <v>0</v>
      </c>
      <c r="PS147" s="557">
        <f t="shared" ca="1" si="645"/>
        <v>0</v>
      </c>
      <c r="PT147" s="557">
        <f t="shared" ca="1" si="645"/>
        <v>0</v>
      </c>
      <c r="PU147" s="557">
        <f t="shared" ca="1" si="646"/>
        <v>0</v>
      </c>
      <c r="PV147" s="557">
        <f t="shared" ca="1" si="646"/>
        <v>0</v>
      </c>
      <c r="PW147" s="557">
        <f t="shared" ca="1" si="646"/>
        <v>0</v>
      </c>
      <c r="PX147" s="557">
        <f t="shared" ca="1" si="646"/>
        <v>0</v>
      </c>
      <c r="PY147" s="557">
        <f t="shared" ca="1" si="646"/>
        <v>0</v>
      </c>
      <c r="PZ147" s="557">
        <f t="shared" ca="1" si="646"/>
        <v>0</v>
      </c>
      <c r="QA147" s="557">
        <f t="shared" ca="1" si="646"/>
        <v>0</v>
      </c>
      <c r="QB147" s="557">
        <f t="shared" ca="1" si="646"/>
        <v>0</v>
      </c>
      <c r="QC147" s="557">
        <f t="shared" ca="1" si="646"/>
        <v>0</v>
      </c>
      <c r="QD147" s="557">
        <f t="shared" ca="1" si="646"/>
        <v>0</v>
      </c>
      <c r="QE147" s="557">
        <f t="shared" ca="1" si="647"/>
        <v>0</v>
      </c>
      <c r="QF147" s="557">
        <f t="shared" ca="1" si="647"/>
        <v>0</v>
      </c>
      <c r="QG147" s="557">
        <f t="shared" ca="1" si="647"/>
        <v>0</v>
      </c>
      <c r="QH147" s="557">
        <f t="shared" ca="1" si="647"/>
        <v>0</v>
      </c>
      <c r="QI147" s="557">
        <f t="shared" ca="1" si="647"/>
        <v>0</v>
      </c>
      <c r="QJ147" s="557">
        <f t="shared" ca="1" si="647"/>
        <v>0</v>
      </c>
      <c r="QK147" s="557">
        <f t="shared" ca="1" si="647"/>
        <v>0</v>
      </c>
      <c r="QL147" s="557">
        <f t="shared" ca="1" si="647"/>
        <v>0</v>
      </c>
      <c r="QM147" s="557">
        <f t="shared" ca="1" si="647"/>
        <v>0</v>
      </c>
      <c r="QN147" s="557">
        <f t="shared" ca="1" si="647"/>
        <v>0</v>
      </c>
      <c r="QO147" s="557">
        <f t="shared" ca="1" si="648"/>
        <v>0</v>
      </c>
      <c r="QP147" s="557">
        <f t="shared" ca="1" si="648"/>
        <v>0</v>
      </c>
      <c r="QQ147" s="557">
        <f t="shared" ca="1" si="648"/>
        <v>0</v>
      </c>
      <c r="QR147" s="557">
        <f t="shared" ca="1" si="648"/>
        <v>0</v>
      </c>
      <c r="QS147" s="557">
        <f t="shared" ca="1" si="648"/>
        <v>0</v>
      </c>
      <c r="QT147" s="557">
        <f t="shared" ca="1" si="648"/>
        <v>0</v>
      </c>
      <c r="QU147" s="557">
        <f t="shared" ca="1" si="648"/>
        <v>0</v>
      </c>
      <c r="QV147" s="557">
        <f t="shared" ca="1" si="648"/>
        <v>0</v>
      </c>
      <c r="QW147" s="557">
        <f t="shared" ca="1" si="648"/>
        <v>0</v>
      </c>
      <c r="QX147" s="557">
        <f t="shared" ca="1" si="648"/>
        <v>0</v>
      </c>
      <c r="QY147" s="557">
        <f t="shared" ca="1" si="649"/>
        <v>0</v>
      </c>
      <c r="QZ147" s="557">
        <f t="shared" ca="1" si="649"/>
        <v>0</v>
      </c>
      <c r="RA147" s="557">
        <f t="shared" ca="1" si="649"/>
        <v>0</v>
      </c>
      <c r="RB147" s="557">
        <f t="shared" ca="1" si="649"/>
        <v>0</v>
      </c>
      <c r="RC147" s="557">
        <f t="shared" ca="1" si="649"/>
        <v>0</v>
      </c>
      <c r="RD147" s="557">
        <f t="shared" ca="1" si="649"/>
        <v>0</v>
      </c>
      <c r="RE147" s="557">
        <f t="shared" ca="1" si="649"/>
        <v>0</v>
      </c>
      <c r="RF147" s="557">
        <f t="shared" ca="1" si="649"/>
        <v>0</v>
      </c>
      <c r="RG147" s="557">
        <f t="shared" ca="1" si="649"/>
        <v>0</v>
      </c>
      <c r="RH147" s="557">
        <f t="shared" ca="1" si="649"/>
        <v>0</v>
      </c>
      <c r="RI147" s="557">
        <f t="shared" ca="1" si="650"/>
        <v>0</v>
      </c>
      <c r="RJ147" s="557">
        <f t="shared" ca="1" si="650"/>
        <v>0</v>
      </c>
      <c r="RK147" s="557">
        <f t="shared" ca="1" si="650"/>
        <v>0</v>
      </c>
      <c r="RL147" s="557">
        <f t="shared" ca="1" si="650"/>
        <v>0</v>
      </c>
      <c r="RM147" s="557">
        <f t="shared" ca="1" si="650"/>
        <v>0</v>
      </c>
      <c r="RN147" s="557">
        <f t="shared" ca="1" si="650"/>
        <v>0</v>
      </c>
      <c r="RO147" s="557">
        <f t="shared" ca="1" si="650"/>
        <v>0</v>
      </c>
      <c r="RP147" s="557">
        <f t="shared" ca="1" si="650"/>
        <v>0</v>
      </c>
      <c r="RQ147" s="557">
        <f t="shared" ca="1" si="650"/>
        <v>0</v>
      </c>
      <c r="RR147" s="557">
        <f t="shared" ca="1" si="650"/>
        <v>0</v>
      </c>
      <c r="RS147" s="557">
        <f t="shared" ca="1" si="651"/>
        <v>0</v>
      </c>
      <c r="RT147" s="557">
        <f t="shared" ca="1" si="651"/>
        <v>0</v>
      </c>
      <c r="RU147" s="557">
        <f t="shared" ca="1" si="651"/>
        <v>0</v>
      </c>
      <c r="RV147" s="557">
        <f t="shared" ca="1" si="651"/>
        <v>0</v>
      </c>
      <c r="RW147" s="557">
        <f t="shared" ca="1" si="651"/>
        <v>0</v>
      </c>
      <c r="RX147" s="557">
        <f t="shared" ca="1" si="651"/>
        <v>0</v>
      </c>
      <c r="RY147" s="557">
        <f t="shared" ca="1" si="651"/>
        <v>0</v>
      </c>
      <c r="RZ147" s="557">
        <f t="shared" ca="1" si="651"/>
        <v>0</v>
      </c>
      <c r="SA147" s="557">
        <f t="shared" ca="1" si="651"/>
        <v>0</v>
      </c>
      <c r="SB147" s="557">
        <f t="shared" ca="1" si="651"/>
        <v>0</v>
      </c>
      <c r="SC147" s="557">
        <f t="shared" ca="1" si="652"/>
        <v>0</v>
      </c>
      <c r="SD147" s="557">
        <f t="shared" ca="1" si="652"/>
        <v>0</v>
      </c>
      <c r="SE147" s="557">
        <f t="shared" ca="1" si="652"/>
        <v>0</v>
      </c>
      <c r="SF147" s="557">
        <f t="shared" ca="1" si="652"/>
        <v>0</v>
      </c>
      <c r="SG147" s="557">
        <f t="shared" ca="1" si="652"/>
        <v>0</v>
      </c>
      <c r="SH147" s="557">
        <f t="shared" ca="1" si="652"/>
        <v>0</v>
      </c>
      <c r="SI147" s="557">
        <f t="shared" ca="1" si="652"/>
        <v>0</v>
      </c>
      <c r="SJ147" s="557">
        <f t="shared" ca="1" si="652"/>
        <v>0</v>
      </c>
      <c r="SK147" s="557">
        <f t="shared" ca="1" si="652"/>
        <v>0</v>
      </c>
      <c r="SL147" s="557">
        <f t="shared" ca="1" si="652"/>
        <v>0</v>
      </c>
      <c r="SM147" s="557">
        <f t="shared" ca="1" si="653"/>
        <v>0</v>
      </c>
      <c r="SN147" s="557">
        <f t="shared" ca="1" si="653"/>
        <v>0</v>
      </c>
      <c r="SO147" s="557">
        <f t="shared" ca="1" si="653"/>
        <v>0</v>
      </c>
      <c r="SP147" s="557">
        <f t="shared" ca="1" si="653"/>
        <v>0</v>
      </c>
      <c r="SQ147" s="557">
        <f t="shared" ca="1" si="653"/>
        <v>0</v>
      </c>
      <c r="SR147" s="557">
        <f t="shared" ca="1" si="653"/>
        <v>0</v>
      </c>
      <c r="SS147" s="557">
        <f t="shared" ca="1" si="653"/>
        <v>0</v>
      </c>
      <c r="ST147" s="557">
        <f t="shared" ca="1" si="653"/>
        <v>0</v>
      </c>
      <c r="SU147" s="557">
        <f t="shared" ca="1" si="653"/>
        <v>0</v>
      </c>
      <c r="SV147" s="557">
        <f t="shared" ca="1" si="653"/>
        <v>0</v>
      </c>
      <c r="SW147" s="557">
        <f t="shared" ca="1" si="654"/>
        <v>0</v>
      </c>
      <c r="SX147" s="557">
        <f t="shared" ca="1" si="654"/>
        <v>0</v>
      </c>
      <c r="SY147" s="557">
        <f t="shared" ca="1" si="654"/>
        <v>0</v>
      </c>
      <c r="SZ147" s="557">
        <f t="shared" ca="1" si="654"/>
        <v>0</v>
      </c>
      <c r="TA147" s="557">
        <f t="shared" ca="1" si="654"/>
        <v>0</v>
      </c>
      <c r="TB147" s="557">
        <f t="shared" ca="1" si="654"/>
        <v>0</v>
      </c>
      <c r="TC147" s="557">
        <f t="shared" ca="1" si="654"/>
        <v>0</v>
      </c>
      <c r="TD147" s="557">
        <f t="shared" ca="1" si="654"/>
        <v>0</v>
      </c>
      <c r="TE147" s="557">
        <f t="shared" ca="1" si="654"/>
        <v>0</v>
      </c>
      <c r="TF147" s="557">
        <f t="shared" ca="1" si="654"/>
        <v>0</v>
      </c>
      <c r="TG147" s="557">
        <f t="shared" ca="1" si="655"/>
        <v>0</v>
      </c>
      <c r="TH147" s="557">
        <f t="shared" ca="1" si="655"/>
        <v>0</v>
      </c>
      <c r="TI147" s="557">
        <f t="shared" ca="1" si="655"/>
        <v>0</v>
      </c>
      <c r="TJ147" s="557">
        <f t="shared" ca="1" si="655"/>
        <v>0</v>
      </c>
      <c r="TK147" s="557">
        <f t="shared" ca="1" si="655"/>
        <v>0</v>
      </c>
      <c r="TL147" s="557">
        <f t="shared" ca="1" si="655"/>
        <v>0</v>
      </c>
      <c r="TM147" s="557">
        <f t="shared" ca="1" si="655"/>
        <v>0</v>
      </c>
      <c r="TN147" s="557">
        <f t="shared" ca="1" si="655"/>
        <v>0</v>
      </c>
      <c r="TO147" s="557">
        <f t="shared" ca="1" si="655"/>
        <v>0</v>
      </c>
      <c r="TP147" s="557">
        <f t="shared" ca="1" si="655"/>
        <v>0</v>
      </c>
      <c r="TQ147" s="557">
        <f t="shared" ca="1" si="656"/>
        <v>0</v>
      </c>
      <c r="TR147" s="557">
        <f t="shared" ca="1" si="656"/>
        <v>0</v>
      </c>
      <c r="TS147" s="557">
        <f t="shared" ca="1" si="656"/>
        <v>0</v>
      </c>
      <c r="TT147" s="557">
        <f t="shared" ca="1" si="656"/>
        <v>0</v>
      </c>
      <c r="TU147" s="557">
        <f t="shared" ca="1" si="656"/>
        <v>0</v>
      </c>
      <c r="TV147" s="557">
        <f t="shared" ca="1" si="656"/>
        <v>0</v>
      </c>
      <c r="TW147" s="557">
        <f t="shared" ca="1" si="656"/>
        <v>0</v>
      </c>
      <c r="TX147" s="557">
        <f t="shared" ca="1" si="656"/>
        <v>0</v>
      </c>
      <c r="TY147" s="557">
        <f t="shared" ca="1" si="656"/>
        <v>0</v>
      </c>
      <c r="TZ147" s="557">
        <f t="shared" ca="1" si="656"/>
        <v>0</v>
      </c>
      <c r="UA147" s="557">
        <f t="shared" ca="1" si="657"/>
        <v>0</v>
      </c>
      <c r="UB147" s="557">
        <f t="shared" ca="1" si="657"/>
        <v>0</v>
      </c>
      <c r="UC147" s="557">
        <f t="shared" ca="1" si="657"/>
        <v>0</v>
      </c>
      <c r="UD147" s="557">
        <f t="shared" ca="1" si="657"/>
        <v>0</v>
      </c>
      <c r="UE147" s="557">
        <f t="shared" ca="1" si="657"/>
        <v>0</v>
      </c>
      <c r="UF147" s="557">
        <f t="shared" ca="1" si="657"/>
        <v>0</v>
      </c>
      <c r="UG147" s="557">
        <f t="shared" ca="1" si="657"/>
        <v>0</v>
      </c>
      <c r="UH147" s="557">
        <f t="shared" ca="1" si="657"/>
        <v>0</v>
      </c>
      <c r="UI147" s="557">
        <f t="shared" ca="1" si="657"/>
        <v>0</v>
      </c>
      <c r="UJ147" s="557">
        <f t="shared" ca="1" si="657"/>
        <v>0</v>
      </c>
      <c r="UK147" s="557">
        <f t="shared" ca="1" si="658"/>
        <v>0</v>
      </c>
      <c r="UL147" s="557">
        <f t="shared" ca="1" si="658"/>
        <v>0</v>
      </c>
      <c r="UM147" s="557">
        <f t="shared" ca="1" si="658"/>
        <v>0</v>
      </c>
      <c r="UN147" s="557">
        <f t="shared" ca="1" si="658"/>
        <v>0</v>
      </c>
      <c r="UO147" s="557">
        <f t="shared" ca="1" si="658"/>
        <v>0</v>
      </c>
      <c r="UP147" s="557">
        <f t="shared" ca="1" si="658"/>
        <v>0</v>
      </c>
      <c r="UQ147" s="557">
        <f t="shared" ca="1" si="658"/>
        <v>0</v>
      </c>
      <c r="UR147" s="557">
        <f t="shared" ca="1" si="658"/>
        <v>0</v>
      </c>
      <c r="US147" s="557">
        <f t="shared" ca="1" si="658"/>
        <v>0</v>
      </c>
      <c r="UT147" s="557">
        <f t="shared" ca="1" si="658"/>
        <v>0</v>
      </c>
      <c r="UU147" s="557">
        <f t="shared" ca="1" si="659"/>
        <v>0</v>
      </c>
      <c r="UV147" s="557">
        <f t="shared" ca="1" si="659"/>
        <v>0</v>
      </c>
      <c r="UW147" s="557">
        <f t="shared" ca="1" si="659"/>
        <v>0</v>
      </c>
      <c r="UX147" s="557">
        <f t="shared" ca="1" si="659"/>
        <v>0</v>
      </c>
      <c r="UY147" s="557">
        <f t="shared" ca="1" si="659"/>
        <v>0</v>
      </c>
      <c r="UZ147" s="557">
        <f t="shared" ca="1" si="659"/>
        <v>0</v>
      </c>
      <c r="VA147" s="557">
        <f t="shared" ca="1" si="659"/>
        <v>0</v>
      </c>
      <c r="VB147" s="557">
        <f t="shared" ca="1" si="659"/>
        <v>0</v>
      </c>
      <c r="VC147" s="557">
        <f t="shared" ca="1" si="659"/>
        <v>0</v>
      </c>
      <c r="VD147" s="557">
        <f t="shared" ca="1" si="659"/>
        <v>0</v>
      </c>
      <c r="VE147" s="557">
        <f t="shared" ca="1" si="660"/>
        <v>0</v>
      </c>
      <c r="VF147" s="557">
        <f t="shared" ca="1" si="660"/>
        <v>0</v>
      </c>
      <c r="VG147" s="557">
        <f t="shared" ca="1" si="660"/>
        <v>0</v>
      </c>
      <c r="VH147" s="557">
        <f t="shared" ca="1" si="660"/>
        <v>0</v>
      </c>
      <c r="VI147" s="557">
        <f t="shared" ca="1" si="660"/>
        <v>0</v>
      </c>
      <c r="VJ147" s="557">
        <f t="shared" ca="1" si="660"/>
        <v>0</v>
      </c>
      <c r="VK147" s="557">
        <f t="shared" ca="1" si="660"/>
        <v>0</v>
      </c>
      <c r="VL147" s="557">
        <f t="shared" ca="1" si="660"/>
        <v>0</v>
      </c>
      <c r="VM147" s="557">
        <f t="shared" ca="1" si="660"/>
        <v>0</v>
      </c>
      <c r="VN147" s="557">
        <f t="shared" ca="1" si="660"/>
        <v>0</v>
      </c>
      <c r="VO147" s="557">
        <f t="shared" ca="1" si="660"/>
        <v>0</v>
      </c>
      <c r="VP147" s="189">
        <f t="shared" ca="1" si="661"/>
        <v>0</v>
      </c>
      <c r="VQ147" s="189">
        <f t="shared" ca="1" si="661"/>
        <v>0</v>
      </c>
      <c r="VR147" s="189">
        <f t="shared" ca="1" si="661"/>
        <v>0</v>
      </c>
      <c r="VS147" s="189">
        <f t="shared" ca="1" si="661"/>
        <v>0</v>
      </c>
      <c r="VT147" s="189">
        <f t="shared" ca="1" si="661"/>
        <v>0</v>
      </c>
      <c r="VU147" s="230">
        <f t="shared" ca="1" si="570"/>
        <v>0</v>
      </c>
      <c r="VV147" s="189">
        <f t="shared" ca="1" si="662"/>
        <v>0</v>
      </c>
      <c r="VW147" s="189">
        <f t="shared" ca="1" si="662"/>
        <v>0</v>
      </c>
      <c r="VX147" s="189">
        <f t="shared" ca="1" si="662"/>
        <v>0</v>
      </c>
      <c r="VY147" s="189">
        <f t="shared" ca="1" si="662"/>
        <v>0</v>
      </c>
      <c r="VZ147" s="189">
        <f t="shared" ca="1" si="662"/>
        <v>0</v>
      </c>
      <c r="WA147" s="230">
        <f t="shared" ca="1" si="572"/>
        <v>0</v>
      </c>
      <c r="WB147" s="231">
        <f t="shared" ca="1" si="573"/>
        <v>0</v>
      </c>
      <c r="WC147" s="231">
        <f t="shared" ca="1" si="573"/>
        <v>0</v>
      </c>
      <c r="WD147" s="231">
        <f t="shared" ca="1" si="573"/>
        <v>0</v>
      </c>
      <c r="WE147" s="231">
        <f t="shared" ca="1" si="573"/>
        <v>0</v>
      </c>
      <c r="WF147" s="544">
        <f t="shared" ca="1" si="574"/>
        <v>0</v>
      </c>
      <c r="WG147" s="231">
        <f t="shared" ca="1" si="575"/>
        <v>0</v>
      </c>
      <c r="WH147" s="231">
        <f t="shared" ca="1" si="575"/>
        <v>0</v>
      </c>
      <c r="WI147" s="231">
        <f t="shared" ca="1" si="575"/>
        <v>0</v>
      </c>
      <c r="WJ147" s="231">
        <f t="shared" ca="1" si="575"/>
        <v>0</v>
      </c>
      <c r="WK147" s="544">
        <f t="shared" ca="1" si="663"/>
        <v>0</v>
      </c>
      <c r="WL147" s="544">
        <f t="shared" ca="1" si="663"/>
        <v>0</v>
      </c>
      <c r="WM147" s="544">
        <f t="shared" ca="1" si="663"/>
        <v>0</v>
      </c>
      <c r="WN147" s="544">
        <f t="shared" ca="1" si="663"/>
        <v>0</v>
      </c>
      <c r="WO147" s="544">
        <f t="shared" ca="1" si="663"/>
        <v>0</v>
      </c>
      <c r="WP147" s="544">
        <f t="shared" ca="1" si="663"/>
        <v>0</v>
      </c>
      <c r="WQ147" s="544">
        <f t="shared" ca="1" si="663"/>
        <v>0</v>
      </c>
      <c r="WR147" s="535" cm="1">
        <f t="array" aca="1" ref="WR147" ca="1">INDEX(WR$13:WR146,$B147+1,1)</f>
        <v>0</v>
      </c>
      <c r="WS147" s="411">
        <f t="shared" ca="1" si="577"/>
        <v>67</v>
      </c>
      <c r="WT147" s="18"/>
      <c r="WU147" s="535" cm="1">
        <f t="array" aca="1" ref="WU147" ca="1">INDEX(WU$13:WU146,$B147+1,1)</f>
        <v>0</v>
      </c>
      <c r="WV147" s="411">
        <f t="shared" si="578"/>
        <v>0</v>
      </c>
      <c r="WW147" s="535" cm="1">
        <f t="array" aca="1" ref="WW147" ca="1">INDEX(WW$13:WW146,$B147+1,1)</f>
        <v>0</v>
      </c>
      <c r="WX147" s="535" t="str" cm="1">
        <f t="array" aca="1" ref="WX147" ca="1">INDEX(WX$13:WX146,$B147+1,1)</f>
        <v>-</v>
      </c>
      <c r="WY147" s="535" t="str" cm="1">
        <f t="array" aca="1" ref="WY147" ca="1">INDEX(WY$13:WY146,$B147+1,1)</f>
        <v>-</v>
      </c>
      <c r="WZ147" s="535" t="str" cm="1">
        <f t="array" aca="1" ref="WZ147" ca="1">INDEX(WZ$13:WZ146,$B147+1,1)</f>
        <v>-</v>
      </c>
      <c r="XA147" s="535" t="str" cm="1">
        <f t="array" aca="1" ref="XA147" ca="1">INDEX(XA$13:XA146,$B147+1,1)</f>
        <v>-</v>
      </c>
      <c r="XB147" s="535" t="str" cm="1">
        <f t="array" aca="1" ref="XB147" ca="1">INDEX(XB$13:XB146,$B147+1,1)</f>
        <v>-</v>
      </c>
      <c r="XC147" s="535" t="str" cm="1">
        <f t="array" aca="1" ref="XC147" ca="1">INDEX(XC$13:XC146,$B147+1,1)</f>
        <v>-</v>
      </c>
      <c r="XD147" s="535" t="str" cm="1">
        <f t="array" aca="1" ref="XD147" ca="1">INDEX(XD$13:XD146,$B147+1,1)</f>
        <v>-</v>
      </c>
      <c r="XE147" s="535" t="str" cm="1">
        <f t="array" aca="1" ref="XE147" ca="1">INDEX(XE$13:XE146,$B147+1,1)</f>
        <v>-</v>
      </c>
      <c r="XF147" s="535" t="str" cm="1">
        <f t="array" aca="1" ref="XF147" ca="1">INDEX(XF$13:XF146,$B147+1,1)</f>
        <v>-</v>
      </c>
      <c r="XG147" s="535" t="str" cm="1">
        <f t="array" aca="1" ref="XG147" ca="1">INDEX(XG$13:XG146,$B147+1,1)</f>
        <v>-</v>
      </c>
      <c r="XH147" s="535" t="str" cm="1">
        <f t="array" aca="1" ref="XH147" ca="1">INDEX(XH$13:XH146,$B147+1,1)</f>
        <v>-</v>
      </c>
      <c r="XI147" s="535" t="str" cm="1">
        <f t="array" aca="1" ref="XI147" ca="1">INDEX(XI$13:XI146,$B147+1,1)</f>
        <v>-</v>
      </c>
      <c r="XJ147" s="535" t="str" cm="1">
        <f t="array" aca="1" ref="XJ147" ca="1">INDEX(XJ$13:XJ146,$B147+1,1)</f>
        <v>-</v>
      </c>
      <c r="XK147" s="535" t="str" cm="1">
        <f t="array" aca="1" ref="XK147" ca="1">INDEX(XK$13:XK146,$B147+1,1)</f>
        <v>-</v>
      </c>
      <c r="XL147" s="535" t="str" cm="1">
        <f t="array" aca="1" ref="XL147" ca="1">INDEX(XL$13:XL146,$B147+1,1)</f>
        <v>-</v>
      </c>
      <c r="XM147" s="535" t="str" cm="1">
        <f t="array" aca="1" ref="XM147" ca="1">INDEX(XM$13:XM146,$B147+1,1)</f>
        <v>-</v>
      </c>
      <c r="XN147" s="18"/>
      <c r="XO147" s="411" t="b">
        <f t="shared" ca="1" si="579"/>
        <v>0</v>
      </c>
      <c r="XP147" s="535" t="str" cm="1">
        <f t="array" aca="1" ref="XP147" ca="1">INDEX(XP$13:XP146,$B147+1,1)</f>
        <v>-</v>
      </c>
      <c r="XQ147" s="535" t="str" cm="1">
        <f t="array" aca="1" ref="XQ147" ca="1">INDEX(XQ$13:XQ146,$B147+1,1)</f>
        <v>-</v>
      </c>
      <c r="XR147" s="535" t="str" cm="1">
        <f t="array" aca="1" ref="XR147" ca="1">INDEX(XR$13:XR146,$B147+1,1)</f>
        <v>-</v>
      </c>
      <c r="XS147" s="535" t="str" cm="1">
        <f t="array" aca="1" ref="XS147" ca="1">INDEX(XS$13:XS146,$B147+1,1)</f>
        <v>-</v>
      </c>
      <c r="XT147" s="535" t="str" cm="1">
        <f t="array" aca="1" ref="XT147" ca="1">INDEX(XT$13:XT146,$B147+1,1)</f>
        <v>-</v>
      </c>
      <c r="XU147" s="535" t="str" cm="1">
        <f t="array" aca="1" ref="XU147" ca="1">INDEX(XU$13:XU146,$B147+1,1)</f>
        <v>-</v>
      </c>
      <c r="XV147" s="411" t="str">
        <f t="shared" ca="1" si="580"/>
        <v>-</v>
      </c>
      <c r="XW147" s="535" t="str" cm="1">
        <f t="array" aca="1" ref="XW147" ca="1">INDEX(XW$13:XW146,$B147+1,1)</f>
        <v>-</v>
      </c>
      <c r="XX147" s="535" t="str" cm="1">
        <f t="array" aca="1" ref="XX147" ca="1">INDEX(XX$13:XX146,$B147+1,1)</f>
        <v>-</v>
      </c>
      <c r="XY147" s="535" t="str" cm="1">
        <f t="array" aca="1" ref="XY147" ca="1">INDEX(XY$13:XY146,$B147+1,1)</f>
        <v>-</v>
      </c>
      <c r="XZ147" s="535" t="str" cm="1">
        <f t="array" aca="1" ref="XZ147" ca="1">INDEX(XZ$13:XZ146,$B147+1,1)</f>
        <v>-</v>
      </c>
      <c r="YA147" s="535" t="str" cm="1">
        <f t="array" aca="1" ref="YA147" ca="1">INDEX(YA$13:YA146,$B147+1,1)</f>
        <v>-</v>
      </c>
      <c r="YB147" s="545" cm="1">
        <f t="array" aca="1" ref="YB147" ca="1">INDEX(i.AgeJ,$AD147,1)</f>
        <v>0</v>
      </c>
      <c r="YC147" s="535" t="str" cm="1">
        <f t="array" aca="1" ref="YC147" ca="1">INDEX(YC$13:YC146,$B147+1,1)</f>
        <v>-</v>
      </c>
      <c r="YD147" s="411" t="str">
        <f t="shared" si="581"/>
        <v>-</v>
      </c>
      <c r="YE147" s="411" t="str">
        <f t="shared" si="581"/>
        <v>-</v>
      </c>
      <c r="YF147" s="535" t="str" cm="1">
        <f t="array" aca="1" ref="YF147" ca="1">INDEX(YF$13:YF146,$B147+1,1)</f>
        <v>-</v>
      </c>
      <c r="YG147" s="535" t="str" cm="1">
        <f t="array" aca="1" ref="YG147" ca="1">INDEX(YG$13:YG146,$B147+1,1)</f>
        <v>-</v>
      </c>
      <c r="YH147" s="535" t="str" cm="1">
        <f t="array" aca="1" ref="YH147" ca="1">INDEX(YH$13:YH146,$B147+1,1)</f>
        <v>-</v>
      </c>
      <c r="YI147" s="535" t="str" cm="1">
        <f t="array" aca="1" ref="YI147" ca="1">INDEX(YI$13:YI146,$B147+1,1)</f>
        <v>-</v>
      </c>
      <c r="YJ147" s="535" t="str" cm="1">
        <f t="array" aca="1" ref="YJ147" ca="1">INDEX(YJ$13:YJ146,$B147+1,1)</f>
        <v>-</v>
      </c>
      <c r="YK147" s="535" t="b" cm="1">
        <f t="array" aca="1" ref="YK147" ca="1">INDEX(YK$13:YK146,$B147+1,1)</f>
        <v>1</v>
      </c>
      <c r="YL147" s="535" t="str" cm="1">
        <f t="array" aca="1" ref="YL147" ca="1">INDEX(YL$13:YL146,$B147+1,1)</f>
        <v>-</v>
      </c>
      <c r="YM147" s="535" cm="1">
        <f t="array" aca="1" ref="YM147" ca="1">INDEX(YM$13:YM146,$B147+1,1)</f>
        <v>0</v>
      </c>
      <c r="YN147" s="535" cm="1">
        <f t="array" aca="1" ref="YN147" ca="1">INDEX(YN$13:YN146,$B147+1,1)</f>
        <v>0</v>
      </c>
      <c r="YO147" s="535" cm="1">
        <f t="array" aca="1" ref="YO147" ca="1">INDEX(YO$13:YO146,$B147+1,1)</f>
        <v>0</v>
      </c>
      <c r="YP147" s="18"/>
      <c r="YQ147" s="411">
        <f t="shared" si="582"/>
        <v>50</v>
      </c>
      <c r="YR147" s="411">
        <f t="shared" si="582"/>
        <v>50</v>
      </c>
      <c r="YS147" s="411">
        <f t="shared" si="582"/>
        <v>50</v>
      </c>
      <c r="YT147" s="411">
        <f t="shared" si="582"/>
        <v>50</v>
      </c>
      <c r="YU147" s="535" cm="1">
        <f t="array" aca="1" ref="YU147" ca="1">INDEX(YU$13:YU146,$B147+1,1)</f>
        <v>1</v>
      </c>
      <c r="YV147" s="535" cm="1">
        <f t="array" aca="1" ref="YV147" ca="1">INDEX(YV$13:YV146,$B147+1,1)</f>
        <v>1</v>
      </c>
      <c r="YW147" s="535" cm="1">
        <f t="array" aca="1" ref="YW147" ca="1">INDEX(YW$13:YW146,$B147+1,1)</f>
        <v>1</v>
      </c>
      <c r="YX147" s="535" cm="1">
        <f t="array" aca="1" ref="YX147" ca="1">INDEX(YX$13:YX146,$B147+1,1)</f>
        <v>1</v>
      </c>
      <c r="YY147" s="535" t="str" cm="1">
        <f t="array" aca="1" ref="YY147" ca="1">INDEX(YY$13:YY146,$B147+1,1)</f>
        <v>-</v>
      </c>
      <c r="YZ147" s="535" t="str" cm="1">
        <f t="array" aca="1" ref="YZ147" ca="1">INDEX(YZ$13:YZ146,$B147+1,1)</f>
        <v>-</v>
      </c>
      <c r="ZA147" s="535" t="str" cm="1">
        <f t="array" aca="1" ref="ZA147" ca="1">INDEX(ZA$13:ZA146,$B147+1,1)</f>
        <v>-</v>
      </c>
      <c r="ZB147" s="535" t="str" cm="1">
        <f t="array" aca="1" ref="ZB147" ca="1">INDEX(ZB$13:ZB146,$B147+1,1)</f>
        <v>-</v>
      </c>
      <c r="ZC147" s="535" t="str" cm="1">
        <f t="array" aca="1" ref="ZC147" ca="1">INDEX(ZC$13:ZC146,$B147+1,1)</f>
        <v>-</v>
      </c>
      <c r="ZD147" s="18"/>
      <c r="ZE147" s="411">
        <f t="shared" ca="1" si="583"/>
        <v>1</v>
      </c>
      <c r="ZF147" s="18"/>
      <c r="ZG147" s="535" t="str" cm="1">
        <f t="array" aca="1" ref="ZG147" ca="1">INDEX(ZG$13:ZG146,$B147+1,1)</f>
        <v>-</v>
      </c>
      <c r="ZH147" s="535" t="b" cm="1">
        <f t="array" aca="1" ref="ZH147" ca="1">INDEX(ZH$13:ZH146,$B147+1,1)</f>
        <v>1</v>
      </c>
      <c r="ZI147" s="535" t="str" cm="1">
        <f t="array" aca="1" ref="ZI147" ca="1">INDEX(ZI$13:ZI146,$B147+1,1)</f>
        <v>-</v>
      </c>
      <c r="ZJ147" s="535" t="b" cm="1">
        <f t="array" aca="1" ref="ZJ147" ca="1">INDEX(ZJ$13:ZJ146,$B147+1,1)</f>
        <v>1</v>
      </c>
      <c r="ZK147" s="535" t="b" cm="1">
        <f t="array" aca="1" ref="ZK147" ca="1">INDEX(ZK$13:ZK146,$B147+1,1)</f>
        <v>0</v>
      </c>
      <c r="ZL147" s="535" cm="1">
        <f t="array" aca="1" ref="ZL147" ca="1">INDEX(ZL$13:ZL146,$B147+1,1)</f>
        <v>0</v>
      </c>
      <c r="ZM147" s="547" cm="1">
        <f t="array" aca="1" ref="ZM147" ca="1">IF(ZH147&lt;&gt;TRUE,"-",VALUE(IFERROR(VALUE($K147),0) &amp; _xlfn.SWITCH($CD147,"-",4,$CD147) &amp; $L147 &amp; $T147 &amp; "00" &amp; $N147 &amp; $AK147 &amp; $R147 &amp; _xlfn.SWITCH($AM147,3,1,$AM147) &amp; _xlfn.SWITCH($M147,4,0,$M147) &amp; $AD147 &amp; IF(MOD($H147-2,ZM$6)&gt;=ZM$7,"",TEXT(INT(MOD($H147-2,ZM$6)/2)+1,"00"))))</f>
        <v>14220032120601</v>
      </c>
      <c r="ZN147" s="662" t="str" cm="1">
        <f t="array" aca="1" ref="ZN147" ca="1">IF(ZI147&lt;&gt;TRUE,"-",VALUE(IFERROR(VALUE($K147),0) &amp; _xlfn.SWITCH($CD147,"-",4,$CD147) &amp; $L147 &amp; $T147 &amp; "00" &amp; $N147 &amp; $AK147 &amp; $R147 &amp; _xlfn.SWITCH($AM147,3,1,$AM147) &amp; _xlfn.SWITCH($M147,4,0,$M147) &amp; $AD147 &amp; IF(MOD($H147-1,ZN$6)&gt;=ZN$7,"",TEXT(INT(MOD($H147-1,ZN$6)/2)+1,"00"))))</f>
        <v>-</v>
      </c>
      <c r="ZO147" s="543">
        <f t="shared" ca="1" si="585"/>
        <v>652</v>
      </c>
      <c r="ZP147" s="543">
        <f t="shared" ca="1" si="585"/>
        <v>686</v>
      </c>
      <c r="ZQ147" s="543">
        <f t="shared" ca="1" si="585"/>
        <v>721</v>
      </c>
      <c r="ZR147" s="459">
        <f t="shared" ca="1" si="586"/>
        <v>469</v>
      </c>
      <c r="ZS147" s="459">
        <f t="shared" ca="1" si="586"/>
        <v>504</v>
      </c>
      <c r="ZT147" s="459">
        <f t="shared" ca="1" si="586"/>
        <v>539</v>
      </c>
      <c r="ZU147" s="459">
        <f t="shared" ca="1" si="587"/>
        <v>385</v>
      </c>
      <c r="ZV147" s="459">
        <f t="shared" ca="1" si="587"/>
        <v>420</v>
      </c>
      <c r="ZW147" s="459">
        <f t="shared" ca="1" si="587"/>
        <v>455</v>
      </c>
      <c r="ZX147" s="535" t="str" cm="1">
        <f t="array" aca="1" ref="ZX147" ca="1">INDEX(ZX$13:ZX146,$B147+1,1)</f>
        <v>-</v>
      </c>
      <c r="ZY147" s="535" t="str" cm="1">
        <f t="array" aca="1" ref="ZY147" ca="1">INDEX(ZY$13:ZY146,$B147+1,1)</f>
        <v>-</v>
      </c>
      <c r="ZZ147" s="535" t="str" cm="1">
        <f t="array" aca="1" ref="ZZ147" ca="1">INDEX(ZZ$13:ZZ146,$B147+1,1)</f>
        <v>-</v>
      </c>
      <c r="AAA147" s="535" t="str" cm="1">
        <f t="array" aca="1" ref="AAA147" ca="1">INDEX(AAA$13:AAA146,$B147+1,1)</f>
        <v>-</v>
      </c>
      <c r="AAB147" s="535" t="str" cm="1">
        <f t="array" aca="1" ref="AAB147" ca="1">INDEX(AAB$13:AAB146,$B147+1,1)</f>
        <v>-</v>
      </c>
      <c r="AAC147" s="535" t="str" cm="1">
        <f t="array" aca="1" ref="AAC147" ca="1">INDEX(AAC$13:AAC146,$B147+1,1)</f>
        <v>-</v>
      </c>
      <c r="AAD147" s="535" t="str" cm="1">
        <f t="array" aca="1" ref="AAD147" ca="1">INDEX(AAD$13:AAD146,$B147+1,1)</f>
        <v>-</v>
      </c>
      <c r="AAE147" s="535" t="str" cm="1">
        <f t="array" aca="1" ref="AAE147" ca="1">INDEX(AAE$13:AAE146,$B147+1,1)</f>
        <v>-</v>
      </c>
      <c r="AAF147" s="535" t="str" cm="1">
        <f t="array" aca="1" ref="AAF147" ca="1">INDEX(AAF$13:AAF146,$B147+1,1)</f>
        <v>-</v>
      </c>
      <c r="AAG147" s="535" t="str" cm="1">
        <f t="array" aca="1" ref="AAG147" ca="1">INDEX(AAG$13:AAG146,$B147+1,1)</f>
        <v>-</v>
      </c>
      <c r="AAH147" s="535" t="str" cm="1">
        <f t="array" aca="1" ref="AAH147" ca="1">INDEX(AAH$13:AAH146,$B147+1,1)</f>
        <v>-</v>
      </c>
      <c r="AAI147" s="535" t="str" cm="1">
        <f t="array" aca="1" ref="AAI147" ca="1">INDEX(AAI$13:AAI146,$B147+1,1)</f>
        <v>-</v>
      </c>
      <c r="AAJ147" s="535" cm="1">
        <f t="array" aca="1" ref="AAJ147" ca="1">INDEX(AAJ$13:AAJ146,$B147+1,1)</f>
        <v>1</v>
      </c>
      <c r="AAK147" s="535" cm="1">
        <f t="array" aca="1" ref="AAK147" ca="1">INDEX(AAK$13:AAK146,$B147+1,1)</f>
        <v>1</v>
      </c>
      <c r="AAL147" s="535" cm="1">
        <f t="array" aca="1" ref="AAL147" ca="1">INDEX(AAL$13:AAL146,$B147+1,1)</f>
        <v>0</v>
      </c>
      <c r="AAM147" s="535" t="str" cm="1">
        <f t="array" aca="1" ref="AAM147" ca="1">INDEX(AAM$13:AAM146,$B147+1,1)</f>
        <v>-</v>
      </c>
      <c r="AAN147" s="535" t="str" cm="1">
        <f t="array" aca="1" ref="AAN147" ca="1">INDEX(AAN$13:AAN146,$B147+1,1)</f>
        <v>-</v>
      </c>
      <c r="AAO147" s="535" t="str" cm="1">
        <f t="array" aca="1" ref="AAO147" ca="1">INDEX(AAO$13:AAO146,$B147+1,1)</f>
        <v>-</v>
      </c>
      <c r="AAP147" s="535" t="str" cm="1">
        <f t="array" aca="1" ref="AAP147" ca="1">INDEX(AAP$13:AAP146,$B147+1,1)</f>
        <v>-</v>
      </c>
      <c r="AAQ147" s="535" t="str" cm="1">
        <f t="array" aca="1" ref="AAQ147" ca="1">INDEX(AAQ$13:AAQ146,$B147+1,1)</f>
        <v>-</v>
      </c>
      <c r="AAR147" s="535" cm="1">
        <f t="array" aca="1" ref="AAR147" ca="1">INDEX(AAR$13:AAR146,$B147+1,1)</f>
        <v>0</v>
      </c>
      <c r="AAS147" s="535" t="str" cm="1">
        <f t="array" aca="1" ref="AAS147" ca="1">INDEX(AAS$13:AAS146,$B147+1,1)</f>
        <v>-</v>
      </c>
      <c r="AAT147" s="535" t="str" cm="1">
        <f t="array" aca="1" ref="AAT147" ca="1">INDEX(AAT$13:AAT146,$B147+1,1)</f>
        <v>-</v>
      </c>
      <c r="AAU147" s="535" t="str" cm="1">
        <f t="array" aca="1" ref="AAU147" ca="1">INDEX(AAU$13:AAU146,$B147+1,1)</f>
        <v>-</v>
      </c>
      <c r="AAV147" s="535" cm="1">
        <f t="array" aca="1" ref="AAV147" ca="1">INDEX(AAV$13:AAV146,$B147+1,1)</f>
        <v>1</v>
      </c>
      <c r="AAW147" s="535" cm="1">
        <f t="array" aca="1" ref="AAW147" ca="1">INDEX(AAW$13:AAW146,$B147+1,1)</f>
        <v>1</v>
      </c>
      <c r="AAX147" s="535" t="str" cm="1">
        <f t="array" aca="1" ref="AAX147" ca="1">INDEX(AAX$13:AAX146,$B147+1,1)</f>
        <v>-</v>
      </c>
      <c r="AAY147" s="535" t="str" cm="1">
        <f t="array" aca="1" ref="AAY147" ca="1">INDEX(AAY$13:AAY146,$B147+1,1)</f>
        <v>-</v>
      </c>
      <c r="AAZ147" s="535" t="str" cm="1">
        <f t="array" aca="1" ref="AAZ147" ca="1">INDEX(AAZ$13:AAZ146,$B147+1,1)</f>
        <v>-</v>
      </c>
      <c r="ABA147" s="535" t="str" cm="1">
        <f t="array" aca="1" ref="ABA147" ca="1">INDEX(ABA$13:ABA146,$B147+1,1)</f>
        <v>-</v>
      </c>
      <c r="ABB147" s="535" t="str" cm="1">
        <f t="array" aca="1" ref="ABB147" ca="1">INDEX(ABB$13:ABB146,$B147+1,1)</f>
        <v>-</v>
      </c>
      <c r="ABC147" s="535" t="str" cm="1">
        <f t="array" aca="1" ref="ABC147" ca="1">INDEX(ABC$13:ABC146,$B147+1,1)</f>
        <v>-</v>
      </c>
      <c r="ABD147" s="535" t="str" cm="1">
        <f t="array" aca="1" ref="ABD147" ca="1">INDEX(ABD$13:ABD146,$B147+1,1)</f>
        <v>-</v>
      </c>
      <c r="ABE147" s="535" t="str" cm="1">
        <f t="array" aca="1" ref="ABE147" ca="1">INDEX(ABE$13:ABE146,$B147+1,1)</f>
        <v>-</v>
      </c>
      <c r="ABF147" s="191" t="b">
        <f t="shared" si="619"/>
        <v>0</v>
      </c>
      <c r="ABG147" s="535" t="str" cm="1">
        <f t="array" aca="1" ref="ABG147" ca="1">INDEX(ABG$13:ABG146,$B147+1,1)</f>
        <v>-</v>
      </c>
      <c r="ABH147" s="535" t="str" cm="1">
        <f t="array" aca="1" ref="ABH147" ca="1">INDEX(ABH$13:ABH146,$B147+1,1)</f>
        <v>-</v>
      </c>
      <c r="ABI147" s="535" t="str" cm="1">
        <f t="array" aca="1" ref="ABI147" ca="1">INDEX(ABI$13:ABI146,$B147+1,1)</f>
        <v>-</v>
      </c>
      <c r="ABJ147" s="535" t="str" cm="1">
        <f t="array" aca="1" ref="ABJ147" ca="1">INDEX(ABJ$13:ABJ146,$B147+1,1)</f>
        <v>-</v>
      </c>
      <c r="ABK147" s="18"/>
      <c r="ABL147" s="545" t="str">
        <f t="shared" ca="1" si="664"/>
        <v>-</v>
      </c>
      <c r="ABM147" s="545" t="str">
        <f t="shared" ca="1" si="664"/>
        <v>-</v>
      </c>
      <c r="ABN147" s="545" t="str">
        <f t="shared" ca="1" si="664"/>
        <v>-</v>
      </c>
      <c r="ABO147" s="545" t="str">
        <f t="shared" ca="1" si="664"/>
        <v>-</v>
      </c>
      <c r="ABP147" s="545" t="str">
        <f t="shared" ca="1" si="664"/>
        <v>-</v>
      </c>
      <c r="ABQ147" s="545" t="str">
        <f t="shared" ca="1" si="664"/>
        <v>-</v>
      </c>
      <c r="ABR147" s="545" t="str">
        <f t="shared" ca="1" si="664"/>
        <v>-</v>
      </c>
      <c r="ABS147" s="545" t="str">
        <f t="shared" ca="1" si="664"/>
        <v>-</v>
      </c>
      <c r="ABT147" s="545" t="str">
        <f t="shared" ca="1" si="664"/>
        <v>-</v>
      </c>
      <c r="ABU147" s="545" t="str">
        <f t="shared" ca="1" si="664"/>
        <v>-</v>
      </c>
      <c r="ABV147" s="545" t="str">
        <f t="shared" ca="1" si="665"/>
        <v>-</v>
      </c>
      <c r="ABW147" s="545" t="str">
        <f t="shared" ca="1" si="665"/>
        <v>-</v>
      </c>
      <c r="ABX147" s="545" t="str">
        <f t="shared" ca="1" si="665"/>
        <v>-</v>
      </c>
      <c r="ABY147" s="545" t="str">
        <f t="shared" ca="1" si="665"/>
        <v>-</v>
      </c>
      <c r="ABZ147" s="545" t="str">
        <f t="shared" ca="1" si="665"/>
        <v>-</v>
      </c>
      <c r="ACA147" s="545" t="str">
        <f t="shared" ca="1" si="665"/>
        <v>-</v>
      </c>
      <c r="ACB147" s="545" t="str">
        <f t="shared" ca="1" si="665"/>
        <v>-</v>
      </c>
      <c r="ACC147" s="545" t="b">
        <f t="shared" ca="1" si="665"/>
        <v>1</v>
      </c>
      <c r="ACD147" s="545" t="str">
        <f t="shared" ca="1" si="665"/>
        <v>-</v>
      </c>
      <c r="ACE147" s="545" t="str">
        <f t="shared" ca="1" si="665"/>
        <v>-</v>
      </c>
      <c r="ACF147" s="545" t="str">
        <f t="shared" ca="1" si="666"/>
        <v>-</v>
      </c>
      <c r="ACG147" s="545" t="str">
        <f t="shared" ca="1" si="666"/>
        <v>-</v>
      </c>
      <c r="ACH147" s="545" t="str">
        <f t="shared" ca="1" si="666"/>
        <v>-</v>
      </c>
      <c r="ACI147" s="545" t="str">
        <f t="shared" ca="1" si="666"/>
        <v>-</v>
      </c>
      <c r="ACJ147" s="545" t="str">
        <f t="shared" ca="1" si="666"/>
        <v>-</v>
      </c>
      <c r="ACK147" s="545" t="str">
        <f t="shared" ca="1" si="666"/>
        <v>-</v>
      </c>
      <c r="ACL147" s="545" t="str">
        <f t="shared" ca="1" si="666"/>
        <v>-</v>
      </c>
      <c r="ACM147" s="545" t="str">
        <f t="shared" ca="1" si="666"/>
        <v>-</v>
      </c>
      <c r="ACN147" s="545" t="str">
        <f t="shared" ca="1" si="666"/>
        <v>-</v>
      </c>
      <c r="ACO147" s="545" t="str">
        <f t="shared" ca="1" si="666"/>
        <v>-</v>
      </c>
      <c r="ACP147" s="545" t="str">
        <f t="shared" ca="1" si="667"/>
        <v>-</v>
      </c>
      <c r="ACQ147" s="545" t="str">
        <f t="shared" ca="1" si="667"/>
        <v>-</v>
      </c>
      <c r="ACR147" s="545" t="str">
        <f t="shared" ca="1" si="667"/>
        <v>-</v>
      </c>
      <c r="ACS147" s="545" t="str">
        <f t="shared" ca="1" si="667"/>
        <v>-</v>
      </c>
      <c r="ACT147" s="545" t="str">
        <f t="shared" ca="1" si="667"/>
        <v>-</v>
      </c>
      <c r="ACU147" s="545" t="b">
        <f t="shared" ca="1" si="667"/>
        <v>1</v>
      </c>
      <c r="ACV147" s="545" t="str">
        <f t="shared" ca="1" si="667"/>
        <v>-</v>
      </c>
      <c r="ACW147" s="545" t="str">
        <f t="shared" ca="1" si="667"/>
        <v>-</v>
      </c>
      <c r="ACX147" s="545" t="str">
        <f t="shared" ca="1" si="667"/>
        <v>-</v>
      </c>
      <c r="ACY147" s="545" t="str">
        <f t="shared" ca="1" si="667"/>
        <v>-</v>
      </c>
      <c r="ACZ147" s="545" t="str">
        <f t="shared" ca="1" si="668"/>
        <v>-</v>
      </c>
      <c r="ADA147" s="545" t="str">
        <f t="shared" ca="1" si="668"/>
        <v>-</v>
      </c>
      <c r="ADB147" s="545" t="str">
        <f t="shared" ca="1" si="668"/>
        <v>-</v>
      </c>
      <c r="ADC147" s="545" t="str">
        <f t="shared" ca="1" si="668"/>
        <v>-</v>
      </c>
      <c r="ADD147" s="545" t="str">
        <f t="shared" ca="1" si="668"/>
        <v>-</v>
      </c>
      <c r="ADE147" s="545" t="str">
        <f t="shared" ca="1" si="668"/>
        <v>-</v>
      </c>
      <c r="ADF147" s="545" t="str">
        <f t="shared" ca="1" si="668"/>
        <v>-</v>
      </c>
      <c r="ADG147" s="545" t="str">
        <f t="shared" ca="1" si="668"/>
        <v>-</v>
      </c>
      <c r="ADH147" s="545" t="str">
        <f t="shared" ca="1" si="668"/>
        <v>-</v>
      </c>
      <c r="ADI147" s="545" t="str">
        <f t="shared" ca="1" si="668"/>
        <v>-</v>
      </c>
      <c r="ADJ147" s="545" t="str">
        <f t="shared" ca="1" si="669"/>
        <v>-</v>
      </c>
      <c r="ADK147" s="545" t="str">
        <f t="shared" ca="1" si="669"/>
        <v>-</v>
      </c>
      <c r="ADL147" s="545" t="str">
        <f t="shared" ca="1" si="669"/>
        <v>-</v>
      </c>
      <c r="ADM147" s="545" t="b">
        <f t="shared" ca="1" si="669"/>
        <v>1</v>
      </c>
      <c r="ADN147" s="545" t="str">
        <f t="shared" ca="1" si="669"/>
        <v>-</v>
      </c>
      <c r="ADO147" s="545" t="str">
        <f t="shared" ca="1" si="669"/>
        <v>-</v>
      </c>
      <c r="ADP147" s="545" t="str">
        <f t="shared" ca="1" si="669"/>
        <v>-</v>
      </c>
      <c r="ADQ147" s="545" t="str">
        <f t="shared" ca="1" si="669"/>
        <v>-</v>
      </c>
      <c r="ADR147" s="545" t="str">
        <f t="shared" ca="1" si="669"/>
        <v>-</v>
      </c>
      <c r="ADS147" s="545" t="str">
        <f t="shared" ca="1" si="669"/>
        <v>-</v>
      </c>
      <c r="ADT147" s="545" t="str">
        <f t="shared" ca="1" si="670"/>
        <v>-</v>
      </c>
      <c r="ADU147" s="545" t="str">
        <f t="shared" ca="1" si="670"/>
        <v>-</v>
      </c>
      <c r="ADV147" s="545" t="str">
        <f t="shared" ca="1" si="670"/>
        <v>-</v>
      </c>
      <c r="ADW147" s="545" t="str">
        <f t="shared" ca="1" si="670"/>
        <v>-</v>
      </c>
      <c r="ADX147" s="545" t="str">
        <f t="shared" ca="1" si="670"/>
        <v>-</v>
      </c>
      <c r="ADY147" s="545" t="str">
        <f t="shared" ca="1" si="670"/>
        <v>-</v>
      </c>
      <c r="ADZ147" s="545" t="str">
        <f t="shared" ca="1" si="670"/>
        <v>-</v>
      </c>
      <c r="AEA147" s="545" t="str">
        <f t="shared" ca="1" si="670"/>
        <v>-</v>
      </c>
      <c r="AEB147" s="545" t="str">
        <f t="shared" ca="1" si="670"/>
        <v>-</v>
      </c>
      <c r="AEC147" s="545" t="str">
        <f t="shared" ca="1" si="670"/>
        <v>-</v>
      </c>
      <c r="AED147" s="545" t="str">
        <f t="shared" ca="1" si="671"/>
        <v>-</v>
      </c>
      <c r="AEE147" s="545" t="b">
        <f t="shared" ca="1" si="671"/>
        <v>1</v>
      </c>
      <c r="AEF147" s="545" t="str">
        <f t="shared" ca="1" si="671"/>
        <v>-</v>
      </c>
      <c r="AEG147" s="545" t="str">
        <f t="shared" ca="1" si="671"/>
        <v>-</v>
      </c>
      <c r="AEH147" s="545" t="str">
        <f t="shared" ca="1" si="671"/>
        <v>-</v>
      </c>
      <c r="AEI147" s="545" t="str">
        <f t="shared" ca="1" si="671"/>
        <v>-</v>
      </c>
      <c r="AEJ147" s="545" t="str">
        <f t="shared" ca="1" si="671"/>
        <v>-</v>
      </c>
      <c r="AEK147" s="545" t="str">
        <f t="shared" ca="1" si="671"/>
        <v>-</v>
      </c>
      <c r="AEL147" s="545" t="str">
        <f t="shared" ca="1" si="671"/>
        <v>-</v>
      </c>
      <c r="AEM147" s="545" t="str">
        <f t="shared" ca="1" si="671"/>
        <v>-</v>
      </c>
      <c r="AEN147" s="545" t="str">
        <f t="shared" ca="1" si="672"/>
        <v>-</v>
      </c>
      <c r="AEO147" s="545" t="str">
        <f t="shared" ca="1" si="672"/>
        <v>-</v>
      </c>
      <c r="AEP147" s="545" t="str">
        <f t="shared" ca="1" si="672"/>
        <v>-</v>
      </c>
      <c r="AEQ147" s="545" t="str">
        <f t="shared" ca="1" si="672"/>
        <v>-</v>
      </c>
      <c r="AER147" s="545" t="str">
        <f t="shared" ca="1" si="672"/>
        <v>-</v>
      </c>
      <c r="AES147" s="545" t="str">
        <f t="shared" ca="1" si="672"/>
        <v>-</v>
      </c>
      <c r="AET147" s="545" t="str">
        <f t="shared" ca="1" si="672"/>
        <v>-</v>
      </c>
      <c r="AEU147" s="545" t="str">
        <f t="shared" ca="1" si="672"/>
        <v>-</v>
      </c>
      <c r="AEV147" s="545" t="str">
        <f t="shared" ca="1" si="672"/>
        <v>-</v>
      </c>
      <c r="AEW147" s="545" t="b">
        <f t="shared" ca="1" si="672"/>
        <v>1</v>
      </c>
      <c r="AEX147" s="535" cm="1">
        <f t="array" aca="1" ref="AEX147" ca="1">INDEX(AEX$13:AEX146,$B147+1,1)</f>
        <v>0</v>
      </c>
      <c r="AEY147" s="483">
        <v>0</v>
      </c>
    </row>
    <row r="148" spans="1:831" outlineLevel="2">
      <c r="A148" s="18">
        <f t="shared" si="221"/>
        <v>135</v>
      </c>
      <c r="B148" s="18"/>
      <c r="D148" s="12"/>
      <c r="E148" t="b">
        <v>0</v>
      </c>
      <c r="H148" s="111"/>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11"/>
      <c r="AF148" s="111"/>
      <c r="AG148" s="111"/>
      <c r="AH148" s="111"/>
      <c r="AI148" s="18"/>
      <c r="AJ148" s="18"/>
      <c r="AK148" s="18"/>
      <c r="AL148" s="18"/>
      <c r="AM148" s="18"/>
      <c r="AN148" s="111"/>
      <c r="AO148" s="111"/>
      <c r="AP148" s="111"/>
      <c r="AQ148" s="111"/>
      <c r="AR148" s="111"/>
      <c r="AS148" s="111"/>
      <c r="AT148" s="111"/>
      <c r="AU148" s="111"/>
      <c r="AV148" s="111"/>
      <c r="AW148" s="111"/>
      <c r="AX148" s="111"/>
      <c r="AY148" s="111"/>
      <c r="AZ148" s="111"/>
      <c r="BA148" s="202" t="str">
        <f>"blank "&amp;TEXT(ROW($A148),"0")</f>
        <v>blank 148</v>
      </c>
      <c r="BB148" s="8" t="str">
        <f ca="1">IF(COUNTIF($BA$13:$BA148,$BA148)=1,"-","Dup")</f>
        <v>-</v>
      </c>
      <c r="BC148" s="18"/>
      <c r="BD148" s="517"/>
      <c r="BE148" s="517"/>
      <c r="BF148" s="517"/>
      <c r="BG148" s="517"/>
      <c r="BH148" s="517"/>
      <c r="BI148" s="517"/>
      <c r="BJ148" s="517"/>
      <c r="BK148" s="517"/>
      <c r="BL148" s="517"/>
      <c r="BM148" s="18"/>
      <c r="BN148" s="517"/>
      <c r="BO148" s="517"/>
      <c r="BP148" s="517"/>
      <c r="BQ148" s="517"/>
      <c r="BR148" s="517"/>
      <c r="BS148" s="517"/>
      <c r="BT148" s="517"/>
      <c r="BU148" s="517"/>
      <c r="BV148" s="517"/>
      <c r="BW148" s="517"/>
      <c r="BX148" s="517"/>
      <c r="BY148" s="517"/>
      <c r="BZ148" s="517"/>
      <c r="CA148" s="517"/>
      <c r="CB148" s="517"/>
      <c r="CC148" s="517"/>
      <c r="CD148" s="517"/>
      <c r="CE148" s="517"/>
      <c r="CF148" s="18"/>
      <c r="CG148" s="517"/>
      <c r="CH148" s="517"/>
      <c r="CI148" s="517"/>
      <c r="CJ148" s="517"/>
      <c r="CK148" s="517"/>
      <c r="CL148" s="517"/>
      <c r="CM148" s="517"/>
      <c r="CN148" s="517"/>
      <c r="CO148" s="517"/>
      <c r="CP148" s="517"/>
      <c r="CQ148" s="517"/>
      <c r="CR148" s="517"/>
      <c r="CS148" s="517"/>
      <c r="CT148" s="517"/>
      <c r="CU148" s="517"/>
      <c r="CV148" s="517"/>
      <c r="CW148" s="517"/>
      <c r="CX148" s="517"/>
      <c r="CY148" s="517"/>
      <c r="CZ148" s="517"/>
      <c r="DA148" s="517"/>
      <c r="DB148" s="517"/>
      <c r="DC148" s="18"/>
      <c r="DD148" s="517"/>
      <c r="DE148" s="517"/>
      <c r="DF148" s="517"/>
      <c r="DG148" s="517"/>
      <c r="DH148" s="518"/>
      <c r="DI148" s="517"/>
      <c r="DJ148" s="517"/>
      <c r="DK148" s="517"/>
      <c r="DL148" s="517"/>
      <c r="DM148" s="517"/>
      <c r="DN148" s="517"/>
      <c r="DO148" s="517"/>
      <c r="DP148" s="517"/>
      <c r="DQ148" s="517"/>
      <c r="DR148" s="517"/>
      <c r="DS148" s="517"/>
      <c r="DT148" s="517"/>
      <c r="DU148" s="517"/>
      <c r="DV148" s="517"/>
      <c r="DW148" s="517"/>
      <c r="DX148" s="517"/>
      <c r="DY148" s="517"/>
      <c r="DZ148" s="517"/>
      <c r="EA148" s="517"/>
      <c r="EB148" s="517"/>
      <c r="EC148" s="517"/>
      <c r="ED148" s="517"/>
      <c r="EE148" s="517"/>
      <c r="EF148" s="517"/>
      <c r="EG148" s="517"/>
      <c r="EH148" s="517"/>
      <c r="EI148" s="517"/>
      <c r="EJ148" s="517"/>
      <c r="EK148" s="517"/>
      <c r="EL148" s="517"/>
      <c r="EM148" s="517"/>
      <c r="EN148" s="517"/>
      <c r="EO148" s="517"/>
      <c r="EP148" s="517"/>
      <c r="EQ148" s="517"/>
      <c r="ER148" s="517"/>
      <c r="ES148" s="517"/>
      <c r="ET148" s="517"/>
      <c r="EU148" s="517"/>
      <c r="EV148" s="517"/>
      <c r="EW148" s="517"/>
      <c r="EX148" s="517"/>
      <c r="EY148" s="517"/>
      <c r="EZ148" s="517"/>
      <c r="FA148" s="517"/>
      <c r="FB148" s="517"/>
      <c r="FC148" s="517"/>
      <c r="FD148" s="517"/>
      <c r="FE148" s="517"/>
      <c r="FF148" s="517"/>
      <c r="FG148" s="517"/>
      <c r="FH148" s="517"/>
      <c r="FI148" s="517"/>
      <c r="FJ148" s="517"/>
      <c r="FK148" s="517"/>
      <c r="FL148" s="517"/>
      <c r="FM148" s="517"/>
      <c r="FN148" s="517"/>
      <c r="FO148" s="517"/>
      <c r="FP148" s="517"/>
      <c r="FQ148" s="517"/>
      <c r="FR148" s="517"/>
      <c r="FS148" s="517"/>
      <c r="FT148" s="517"/>
      <c r="FU148" s="517"/>
      <c r="FV148" s="517"/>
      <c r="FW148" s="517"/>
      <c r="FX148" s="517"/>
      <c r="FY148" s="517"/>
      <c r="FZ148" s="517"/>
      <c r="GA148" s="517"/>
      <c r="GB148" s="517"/>
      <c r="GC148" s="517"/>
      <c r="GD148" s="517"/>
      <c r="GE148" s="517"/>
      <c r="GF148" s="517"/>
      <c r="GG148" s="517"/>
      <c r="GH148" s="517"/>
      <c r="GI148" s="517"/>
      <c r="GJ148" s="517"/>
      <c r="GK148" s="517"/>
      <c r="GL148" s="517"/>
      <c r="GM148" s="517"/>
      <c r="GN148" s="517"/>
      <c r="GO148" s="517"/>
      <c r="GP148" s="517"/>
      <c r="GQ148" s="517"/>
      <c r="GR148" s="517"/>
      <c r="GS148" s="517"/>
      <c r="GT148" s="517"/>
      <c r="GU148" s="517"/>
      <c r="GV148" s="517"/>
      <c r="GW148" s="517"/>
      <c r="GX148" s="18"/>
      <c r="GY148" s="517"/>
      <c r="GZ148" s="517"/>
      <c r="HA148" s="517"/>
      <c r="HB148" s="517"/>
      <c r="HC148" s="517"/>
      <c r="HD148" s="517"/>
      <c r="HE148" s="517"/>
      <c r="HF148" s="517"/>
      <c r="HG148" s="517"/>
      <c r="HH148" s="517"/>
      <c r="HI148" s="517"/>
      <c r="HJ148" s="517"/>
      <c r="HK148" s="517"/>
      <c r="HL148" s="517"/>
      <c r="HM148" s="517"/>
      <c r="HN148" s="517"/>
      <c r="HO148" s="517"/>
      <c r="HP148" s="517"/>
      <c r="HQ148" s="517"/>
      <c r="HR148" s="517"/>
      <c r="HS148" s="517"/>
      <c r="HT148" s="517"/>
      <c r="HU148" s="517"/>
      <c r="HV148" s="517"/>
      <c r="HW148" s="517"/>
      <c r="HX148" s="517"/>
      <c r="HY148" s="517"/>
      <c r="HZ148" s="517"/>
      <c r="IA148" s="517"/>
      <c r="IB148" s="517"/>
      <c r="IC148" s="517"/>
      <c r="ID148" s="517"/>
      <c r="IE148" s="517"/>
      <c r="IF148" s="517"/>
      <c r="IG148" s="517"/>
      <c r="IH148" s="517"/>
      <c r="II148" s="517"/>
      <c r="IJ148" s="517"/>
      <c r="IK148" s="517"/>
      <c r="IL148" s="517"/>
      <c r="IM148" s="517"/>
      <c r="IN148" s="517"/>
      <c r="IO148" s="517"/>
      <c r="IP148" s="517"/>
      <c r="IQ148" s="18"/>
      <c r="IR148" s="517"/>
      <c r="IS148" s="517"/>
      <c r="IT148" s="517"/>
      <c r="IU148" s="517"/>
      <c r="IV148" s="517"/>
      <c r="IW148" s="517"/>
      <c r="IX148" s="517"/>
      <c r="IY148" s="517"/>
      <c r="IZ148" s="517"/>
      <c r="JA148" s="517"/>
      <c r="JB148" s="517"/>
      <c r="JC148" s="517"/>
      <c r="JD148" s="517"/>
      <c r="JE148" s="517"/>
      <c r="JF148" s="517"/>
      <c r="JG148" s="517"/>
      <c r="JH148" s="517"/>
      <c r="JI148" s="517"/>
      <c r="JJ148" s="517"/>
      <c r="JK148" s="517"/>
      <c r="JL148" s="517"/>
      <c r="JM148" s="517"/>
      <c r="JN148" s="517"/>
      <c r="JO148" s="517"/>
      <c r="JP148" s="517"/>
      <c r="JQ148" s="517"/>
      <c r="JR148" s="517"/>
      <c r="JS148" s="517"/>
      <c r="JT148" s="517"/>
      <c r="JU148" s="517"/>
      <c r="JV148" s="517"/>
      <c r="JW148" s="517"/>
      <c r="JX148" s="517"/>
      <c r="JY148" s="517"/>
      <c r="JZ148" s="517"/>
      <c r="KA148" s="517"/>
      <c r="KB148" s="517"/>
      <c r="KC148" s="517"/>
      <c r="KD148" s="517"/>
      <c r="KE148" s="517"/>
      <c r="KF148" s="517"/>
      <c r="KG148" s="517"/>
      <c r="KH148" s="517"/>
      <c r="KI148" s="517"/>
      <c r="KJ148" s="517"/>
      <c r="KK148" s="517"/>
      <c r="KL148" s="517"/>
      <c r="KM148" s="517"/>
      <c r="KN148" s="517"/>
      <c r="KO148" s="517"/>
      <c r="KP148" s="517"/>
      <c r="KQ148" s="517"/>
      <c r="KR148" s="517"/>
      <c r="KS148" s="517"/>
      <c r="KT148" s="517"/>
      <c r="KU148" s="517"/>
      <c r="KV148" s="517"/>
      <c r="KW148" s="517"/>
      <c r="KX148" s="517"/>
      <c r="KY148" s="517"/>
      <c r="KZ148" s="517"/>
      <c r="LA148" s="517"/>
      <c r="LB148" s="517"/>
      <c r="LC148" s="517"/>
      <c r="LD148" s="517"/>
      <c r="LE148" s="517"/>
      <c r="LF148" s="517"/>
      <c r="LG148" s="517"/>
      <c r="LH148" s="517"/>
      <c r="LI148" s="517"/>
      <c r="LJ148" s="517"/>
      <c r="LK148" s="517"/>
      <c r="LL148" s="517"/>
      <c r="LM148" s="517"/>
      <c r="LN148" s="517"/>
      <c r="LO148" s="517"/>
      <c r="LP148" s="517"/>
      <c r="LQ148" s="517"/>
      <c r="LR148" s="517"/>
      <c r="LS148" s="517"/>
      <c r="LT148" s="517"/>
      <c r="LU148" s="517"/>
      <c r="LV148" s="517"/>
      <c r="LW148" s="517"/>
      <c r="LX148" s="517"/>
      <c r="LY148" s="517"/>
      <c r="LZ148" s="517"/>
      <c r="MA148" s="517"/>
      <c r="MB148" s="517"/>
      <c r="MC148" s="517"/>
      <c r="MD148" s="517"/>
      <c r="ME148" s="517"/>
      <c r="MF148" s="517"/>
      <c r="MG148" s="517"/>
      <c r="MH148" s="517"/>
      <c r="MI148" s="517"/>
      <c r="MJ148" s="517"/>
      <c r="MK148" s="517"/>
      <c r="ML148" s="517"/>
      <c r="MM148" s="517"/>
      <c r="MN148" s="517"/>
      <c r="MO148" s="517"/>
      <c r="MP148" s="517"/>
      <c r="MQ148" s="517"/>
      <c r="MR148" s="517"/>
      <c r="MS148" s="517"/>
      <c r="MT148" s="517"/>
      <c r="MU148" s="517"/>
      <c r="MV148" s="517"/>
      <c r="MW148" s="517"/>
      <c r="MX148" s="517"/>
      <c r="MY148" s="517"/>
      <c r="MZ148" s="517"/>
      <c r="NA148" s="517"/>
      <c r="NB148" s="517"/>
      <c r="NC148" s="517"/>
      <c r="ND148" s="517"/>
      <c r="NE148" s="517"/>
      <c r="NF148" s="517"/>
      <c r="NG148" s="517"/>
      <c r="NH148" s="517"/>
      <c r="NI148" s="517"/>
      <c r="NJ148" s="517"/>
      <c r="NK148" s="517"/>
      <c r="NL148" s="517"/>
      <c r="NM148" s="517"/>
      <c r="NN148" s="517"/>
      <c r="NO148" s="517"/>
      <c r="NP148" s="517"/>
      <c r="NQ148" s="517"/>
      <c r="NR148" s="517"/>
      <c r="NS148" s="517"/>
      <c r="NT148" s="517"/>
      <c r="NU148" s="517"/>
      <c r="NV148" s="517"/>
      <c r="NW148" s="517"/>
      <c r="NX148" s="517"/>
      <c r="NY148" s="517"/>
      <c r="NZ148" s="517"/>
      <c r="OA148" s="517"/>
      <c r="OB148" s="517"/>
      <c r="OC148" s="517"/>
      <c r="OD148" s="517"/>
      <c r="OE148" s="517"/>
      <c r="OF148" s="517"/>
      <c r="OG148" s="517"/>
      <c r="OH148" s="517"/>
      <c r="OI148" s="517"/>
      <c r="OJ148" s="517"/>
      <c r="OK148" s="517"/>
      <c r="OL148" s="517"/>
      <c r="OM148" s="517"/>
      <c r="ON148" s="517"/>
      <c r="OO148" s="517"/>
      <c r="OP148" s="517"/>
      <c r="OQ148" s="517"/>
      <c r="OR148" s="517"/>
      <c r="OS148" s="517"/>
      <c r="OT148" s="517"/>
      <c r="OU148" s="517"/>
      <c r="OV148" s="517"/>
      <c r="OW148" s="517"/>
      <c r="OX148" s="517"/>
      <c r="OY148" s="517"/>
      <c r="OZ148" s="517"/>
      <c r="PA148" s="517"/>
      <c r="PB148" s="517"/>
      <c r="PC148" s="517"/>
      <c r="PD148" s="517"/>
      <c r="PE148" s="517"/>
      <c r="PF148" s="517"/>
      <c r="PG148" s="517"/>
      <c r="PH148" s="517"/>
      <c r="PI148" s="517"/>
      <c r="PJ148" s="517"/>
      <c r="PK148" s="517"/>
      <c r="PL148" s="517"/>
      <c r="PM148" s="517"/>
      <c r="PN148" s="517"/>
      <c r="PO148" s="517"/>
      <c r="PP148" s="517"/>
      <c r="PQ148" s="517"/>
      <c r="PR148" s="517"/>
      <c r="PS148" s="517"/>
      <c r="PT148" s="517"/>
      <c r="PU148" s="517"/>
      <c r="PV148" s="517"/>
      <c r="PW148" s="517"/>
      <c r="PX148" s="517"/>
      <c r="PY148" s="517"/>
      <c r="PZ148" s="517"/>
      <c r="QA148" s="517"/>
      <c r="QB148" s="517"/>
      <c r="QC148" s="517"/>
      <c r="QD148" s="517"/>
      <c r="QE148" s="517"/>
      <c r="QF148" s="517"/>
      <c r="QG148" s="517"/>
      <c r="QH148" s="517"/>
      <c r="QI148" s="517"/>
      <c r="QJ148" s="517"/>
      <c r="QK148" s="517"/>
      <c r="QL148" s="517"/>
      <c r="QM148" s="517"/>
      <c r="QN148" s="517"/>
      <c r="QO148" s="517"/>
      <c r="QP148" s="517"/>
      <c r="QQ148" s="517"/>
      <c r="QR148" s="517"/>
      <c r="QS148" s="517"/>
      <c r="QT148" s="517"/>
      <c r="QU148" s="517"/>
      <c r="QV148" s="517"/>
      <c r="QW148" s="517"/>
      <c r="QX148" s="517"/>
      <c r="QY148" s="517"/>
      <c r="QZ148" s="517"/>
      <c r="RA148" s="517"/>
      <c r="RB148" s="517"/>
      <c r="RC148" s="517"/>
      <c r="RD148" s="517"/>
      <c r="RE148" s="517"/>
      <c r="RF148" s="517"/>
      <c r="RG148" s="517"/>
      <c r="RH148" s="517"/>
      <c r="RI148" s="517"/>
      <c r="RJ148" s="517"/>
      <c r="RK148" s="517"/>
      <c r="RL148" s="517"/>
      <c r="RM148" s="517"/>
      <c r="RN148" s="517"/>
      <c r="RO148" s="517"/>
      <c r="RP148" s="517"/>
      <c r="RQ148" s="517"/>
      <c r="RR148" s="517"/>
      <c r="RS148" s="517"/>
      <c r="RT148" s="517"/>
      <c r="RU148" s="517"/>
      <c r="RV148" s="517"/>
      <c r="RW148" s="517"/>
      <c r="RX148" s="517"/>
      <c r="RY148" s="517"/>
      <c r="RZ148" s="517"/>
      <c r="SA148" s="517"/>
      <c r="SB148" s="517"/>
      <c r="SC148" s="517"/>
      <c r="SD148" s="517"/>
      <c r="SE148" s="517"/>
      <c r="SF148" s="517"/>
      <c r="SG148" s="517"/>
      <c r="SH148" s="517"/>
      <c r="SI148" s="517"/>
      <c r="SJ148" s="517"/>
      <c r="SK148" s="517"/>
      <c r="SL148" s="517"/>
      <c r="SM148" s="517"/>
      <c r="SN148" s="517"/>
      <c r="SO148" s="517"/>
      <c r="SP148" s="517"/>
      <c r="SQ148" s="517"/>
      <c r="SR148" s="517"/>
      <c r="SS148" s="517"/>
      <c r="ST148" s="517"/>
      <c r="SU148" s="517"/>
      <c r="SV148" s="517"/>
      <c r="SW148" s="517"/>
      <c r="SX148" s="517"/>
      <c r="SY148" s="517"/>
      <c r="SZ148" s="517"/>
      <c r="TA148" s="517"/>
      <c r="TB148" s="517"/>
      <c r="TC148" s="517"/>
      <c r="TD148" s="517"/>
      <c r="TE148" s="517"/>
      <c r="TF148" s="517"/>
      <c r="TG148" s="517"/>
      <c r="TH148" s="517"/>
      <c r="TI148" s="517"/>
      <c r="TJ148" s="517"/>
      <c r="TK148" s="517"/>
      <c r="TL148" s="517"/>
      <c r="TM148" s="517"/>
      <c r="TN148" s="517"/>
      <c r="TO148" s="517"/>
      <c r="TP148" s="517"/>
      <c r="TQ148" s="517"/>
      <c r="TR148" s="517"/>
      <c r="TS148" s="517"/>
      <c r="TT148" s="517"/>
      <c r="TU148" s="517"/>
      <c r="TV148" s="517"/>
      <c r="TW148" s="517"/>
      <c r="TX148" s="517"/>
      <c r="TY148" s="517"/>
      <c r="TZ148" s="517"/>
      <c r="UA148" s="517"/>
      <c r="UB148" s="517"/>
      <c r="UC148" s="517"/>
      <c r="UD148" s="517"/>
      <c r="UE148" s="517"/>
      <c r="UF148" s="517"/>
      <c r="UG148" s="517"/>
      <c r="UH148" s="517"/>
      <c r="UI148" s="517"/>
      <c r="UJ148" s="517"/>
      <c r="UK148" s="517"/>
      <c r="UL148" s="517"/>
      <c r="UM148" s="517"/>
      <c r="UN148" s="517"/>
      <c r="UO148" s="517"/>
      <c r="UP148" s="517"/>
      <c r="UQ148" s="517"/>
      <c r="UR148" s="517"/>
      <c r="US148" s="517"/>
      <c r="UT148" s="517"/>
      <c r="UU148" s="517"/>
      <c r="UV148" s="517"/>
      <c r="UW148" s="517"/>
      <c r="UX148" s="517"/>
      <c r="UY148" s="517"/>
      <c r="UZ148" s="517"/>
      <c r="VA148" s="517"/>
      <c r="VB148" s="517"/>
      <c r="VC148" s="517"/>
      <c r="VD148" s="517"/>
      <c r="VE148" s="517"/>
      <c r="VF148" s="517"/>
      <c r="VG148" s="517"/>
      <c r="VH148" s="517"/>
      <c r="VI148" s="517"/>
      <c r="VJ148" s="517"/>
      <c r="VK148" s="517"/>
      <c r="VL148" s="517"/>
      <c r="VM148" s="517"/>
      <c r="VN148" s="517"/>
      <c r="VO148" s="517"/>
      <c r="VP148" s="517"/>
      <c r="VQ148" s="517"/>
      <c r="VR148" s="517"/>
      <c r="VS148" s="517"/>
      <c r="VT148" s="517"/>
      <c r="VU148" s="517"/>
      <c r="VV148" s="517"/>
      <c r="VW148" s="517"/>
      <c r="VX148" s="517"/>
      <c r="VY148" s="517"/>
      <c r="VZ148" s="517"/>
      <c r="WA148" s="517"/>
      <c r="WB148" s="517"/>
      <c r="WC148" s="517"/>
      <c r="WD148" s="517"/>
      <c r="WE148" s="517"/>
      <c r="WF148" s="517"/>
      <c r="WG148" s="517"/>
      <c r="WH148" s="517"/>
      <c r="WI148" s="517"/>
      <c r="WJ148" s="517"/>
      <c r="WK148" s="517"/>
      <c r="WL148" s="517"/>
      <c r="WM148" s="517"/>
      <c r="WN148" s="517"/>
      <c r="WO148" s="517"/>
      <c r="WP148" s="517"/>
      <c r="WQ148" s="517"/>
      <c r="WR148" s="517"/>
      <c r="WS148" s="517"/>
      <c r="WT148" s="18"/>
      <c r="WU148" s="517"/>
      <c r="WV148" s="517"/>
      <c r="WW148" s="517"/>
      <c r="WX148" s="517"/>
      <c r="WY148" s="517"/>
      <c r="WZ148" s="517"/>
      <c r="XA148" s="517"/>
      <c r="XB148" s="517"/>
      <c r="XC148" s="517"/>
      <c r="XD148" s="517"/>
      <c r="XE148" s="517"/>
      <c r="XF148" s="517"/>
      <c r="XG148" s="517"/>
      <c r="XH148" s="517"/>
      <c r="XI148" s="517"/>
      <c r="XJ148" s="517"/>
      <c r="XK148" s="517"/>
      <c r="XL148" s="517"/>
      <c r="XM148" s="517"/>
      <c r="XN148" s="18"/>
      <c r="XO148" s="517"/>
      <c r="XP148" s="517"/>
      <c r="XQ148" s="517"/>
      <c r="XR148" s="517"/>
      <c r="XS148" s="517"/>
      <c r="XT148" s="517"/>
      <c r="XU148" s="517"/>
      <c r="XV148" s="517"/>
      <c r="XW148" s="517"/>
      <c r="XX148" s="517"/>
      <c r="XY148" s="517"/>
      <c r="XZ148" s="517"/>
      <c r="YA148" s="517"/>
      <c r="YB148" s="517"/>
      <c r="YC148" s="517"/>
      <c r="YD148" s="517"/>
      <c r="YE148" s="517"/>
      <c r="YF148" s="517"/>
      <c r="YG148" s="517"/>
      <c r="YH148" s="517"/>
      <c r="YI148" s="517"/>
      <c r="YJ148" s="517"/>
      <c r="YK148" s="517"/>
      <c r="YL148" s="517"/>
      <c r="YM148" s="517"/>
      <c r="YN148" s="517"/>
      <c r="YO148" s="517"/>
      <c r="YP148" s="18"/>
      <c r="YQ148" s="517"/>
      <c r="YR148" s="517"/>
      <c r="YS148" s="517"/>
      <c r="YT148" s="517"/>
      <c r="YU148" s="517"/>
      <c r="YV148" s="517"/>
      <c r="YW148" s="517"/>
      <c r="YX148" s="517"/>
      <c r="YY148" s="517"/>
      <c r="YZ148" s="517"/>
      <c r="ZA148" s="517"/>
      <c r="ZB148" s="517"/>
      <c r="ZC148" s="517"/>
      <c r="ZD148" s="18"/>
      <c r="ZE148" s="517"/>
      <c r="ZF148" s="18"/>
      <c r="ZG148" s="517"/>
      <c r="ZH148" s="517"/>
      <c r="ZI148" s="517"/>
      <c r="ZJ148" s="517"/>
      <c r="ZK148" s="517"/>
      <c r="ZL148" s="517"/>
      <c r="ZM148" s="518"/>
      <c r="ZN148" s="518"/>
      <c r="ZO148" s="517"/>
      <c r="ZP148" s="517"/>
      <c r="ZQ148" s="517"/>
      <c r="ZR148" s="517"/>
      <c r="ZS148" s="517"/>
      <c r="ZT148" s="517"/>
      <c r="ZU148" s="517"/>
      <c r="ZV148" s="517"/>
      <c r="ZW148" s="517"/>
      <c r="ZX148" s="517"/>
      <c r="ZY148" s="517"/>
      <c r="ZZ148" s="517"/>
      <c r="AAA148" s="517"/>
      <c r="AAB148" s="517"/>
      <c r="AAC148" s="517"/>
      <c r="AAD148" s="517"/>
      <c r="AAE148" s="517"/>
      <c r="AAF148" s="517"/>
      <c r="AAG148" s="517"/>
      <c r="AAH148" s="517"/>
      <c r="AAI148" s="517"/>
      <c r="AAJ148" s="517"/>
      <c r="AAK148" s="517"/>
      <c r="AAL148" s="517"/>
      <c r="AAM148" s="517"/>
      <c r="AAN148" s="517"/>
      <c r="AAO148" s="517"/>
      <c r="AAP148" s="517"/>
      <c r="AAQ148" s="517"/>
      <c r="AAR148" s="517"/>
      <c r="AAS148" s="517"/>
      <c r="AAT148" s="517"/>
      <c r="AAU148" s="517"/>
      <c r="AAV148" s="517"/>
      <c r="AAW148" s="517"/>
      <c r="AAX148" s="517"/>
      <c r="AAY148" s="517"/>
      <c r="AAZ148" s="517"/>
      <c r="ABA148" s="517"/>
      <c r="ABB148" s="517"/>
      <c r="ABC148" s="517"/>
      <c r="ABD148" s="517"/>
      <c r="ABE148" s="517"/>
      <c r="ABF148" s="517"/>
      <c r="ABG148" s="517"/>
      <c r="ABH148" s="517"/>
      <c r="ABI148" s="517"/>
      <c r="ABJ148" s="517"/>
      <c r="ABK148" s="18"/>
      <c r="ABL148" s="517"/>
      <c r="ABM148" s="517"/>
      <c r="ABN148" s="517"/>
      <c r="ABO148" s="517"/>
      <c r="ABP148" s="517"/>
      <c r="ABQ148" s="517"/>
      <c r="ABR148" s="517"/>
      <c r="ABS148" s="517"/>
      <c r="ABT148" s="517"/>
      <c r="ABU148" s="517"/>
      <c r="ABV148" s="517"/>
      <c r="ABW148" s="517"/>
      <c r="ABX148" s="517"/>
      <c r="ABY148" s="517"/>
      <c r="ABZ148" s="517"/>
      <c r="ACA148" s="517"/>
      <c r="ACB148" s="517"/>
      <c r="ACC148" s="517"/>
      <c r="ACD148" s="517"/>
      <c r="ACE148" s="517"/>
      <c r="ACF148" s="517"/>
      <c r="ACG148" s="517"/>
      <c r="ACH148" s="517"/>
      <c r="ACI148" s="517"/>
      <c r="ACJ148" s="517"/>
      <c r="ACK148" s="517"/>
      <c r="ACL148" s="517"/>
      <c r="ACM148" s="517"/>
      <c r="ACN148" s="517"/>
      <c r="ACO148" s="517"/>
      <c r="ACP148" s="517"/>
      <c r="ACQ148" s="517"/>
      <c r="ACR148" s="517"/>
      <c r="ACS148" s="517"/>
      <c r="ACT148" s="517"/>
      <c r="ACU148" s="517"/>
      <c r="ACV148" s="517"/>
      <c r="ACW148" s="517"/>
      <c r="ACX148" s="517"/>
      <c r="ACY148" s="517"/>
      <c r="ACZ148" s="517"/>
      <c r="ADA148" s="517"/>
      <c r="ADB148" s="517"/>
      <c r="ADC148" s="517"/>
      <c r="ADD148" s="517"/>
      <c r="ADE148" s="517"/>
      <c r="ADF148" s="517"/>
      <c r="ADG148" s="517"/>
      <c r="ADH148" s="517"/>
      <c r="ADI148" s="517"/>
      <c r="ADJ148" s="517"/>
      <c r="ADK148" s="517"/>
      <c r="ADL148" s="517"/>
      <c r="ADM148" s="517"/>
      <c r="ADN148" s="517"/>
      <c r="ADO148" s="517"/>
      <c r="ADP148" s="517"/>
      <c r="ADQ148" s="517"/>
      <c r="ADR148" s="517"/>
      <c r="ADS148" s="517"/>
      <c r="ADT148" s="517"/>
      <c r="ADU148" s="517"/>
      <c r="ADV148" s="517"/>
      <c r="ADW148" s="517"/>
      <c r="ADX148" s="517"/>
      <c r="ADY148" s="517"/>
      <c r="ADZ148" s="517"/>
      <c r="AEA148" s="517"/>
      <c r="AEB148" s="517"/>
      <c r="AEC148" s="517"/>
      <c r="AED148" s="517"/>
      <c r="AEE148" s="517"/>
      <c r="AEF148" s="517"/>
      <c r="AEG148" s="517"/>
      <c r="AEH148" s="517"/>
      <c r="AEI148" s="517"/>
      <c r="AEJ148" s="517"/>
      <c r="AEK148" s="517"/>
      <c r="AEL148" s="517"/>
      <c r="AEM148" s="517"/>
      <c r="AEN148" s="517"/>
      <c r="AEO148" s="517"/>
      <c r="AEP148" s="517"/>
      <c r="AEQ148" s="517"/>
      <c r="AER148" s="517"/>
      <c r="AES148" s="517"/>
      <c r="AET148" s="517"/>
      <c r="AEU148" s="517"/>
      <c r="AEV148" s="517"/>
      <c r="AEW148" s="517"/>
      <c r="AEX148" s="517"/>
      <c r="AEY148" s="483">
        <v>0</v>
      </c>
    </row>
    <row r="149" spans="1:831" ht="6.75" customHeight="1">
      <c r="A149" s="18">
        <f t="shared" ref="A149" si="688">ROW(A149)-ROW($A$13)</f>
        <v>136</v>
      </c>
      <c r="B149" s="7">
        <f t="shared" ref="B149:G149" si="689">B$13</f>
        <v>0</v>
      </c>
      <c r="C149" s="7">
        <f t="shared" si="689"/>
        <v>1</v>
      </c>
      <c r="D149" s="7" t="str">
        <f t="shared" si="689"/>
        <v>GSW</v>
      </c>
      <c r="E149" s="7" t="b">
        <f t="shared" si="689"/>
        <v>0</v>
      </c>
      <c r="F149" s="7" t="b">
        <f t="shared" si="689"/>
        <v>0</v>
      </c>
      <c r="G149" s="7" t="b">
        <f t="shared" si="689"/>
        <v>0</v>
      </c>
      <c r="H149" s="19" t="b">
        <v>0</v>
      </c>
      <c r="I149" s="19" t="b">
        <v>0</v>
      </c>
      <c r="J149" s="19" t="b">
        <v>0</v>
      </c>
      <c r="K149" s="19" t="b">
        <v>0</v>
      </c>
      <c r="L149" s="19" t="b">
        <v>0</v>
      </c>
      <c r="M149" s="19" t="b">
        <v>0</v>
      </c>
      <c r="N149" s="19" t="b">
        <v>0</v>
      </c>
      <c r="O149" s="19" t="b">
        <v>0</v>
      </c>
      <c r="P149" s="19" t="b">
        <v>0</v>
      </c>
      <c r="Q149" s="19" t="b">
        <v>0</v>
      </c>
      <c r="R149" s="19" t="b">
        <v>0</v>
      </c>
      <c r="S149" s="19" t="b">
        <v>0</v>
      </c>
      <c r="T149" s="19" t="b">
        <v>0</v>
      </c>
      <c r="U149" s="19" t="b">
        <v>0</v>
      </c>
      <c r="V149" s="19" t="b">
        <v>0</v>
      </c>
      <c r="W149" s="19" t="b">
        <v>0</v>
      </c>
      <c r="X149" s="19" t="b">
        <v>0</v>
      </c>
      <c r="Y149" s="19" t="b">
        <v>0</v>
      </c>
      <c r="Z149" s="19" t="b">
        <v>0</v>
      </c>
      <c r="AA149" s="19" t="b">
        <v>0</v>
      </c>
      <c r="AB149" s="19" t="b">
        <v>0</v>
      </c>
      <c r="AC149" s="19" t="b">
        <v>0</v>
      </c>
      <c r="AD149" s="19" t="b">
        <v>0</v>
      </c>
      <c r="AE149" s="237" t="b">
        <v>0</v>
      </c>
      <c r="AF149" s="237" t="b">
        <v>0</v>
      </c>
      <c r="AG149" s="237" t="b">
        <v>0</v>
      </c>
      <c r="AH149" s="237" t="b">
        <v>0</v>
      </c>
      <c r="AI149" s="19" t="b">
        <v>0</v>
      </c>
      <c r="AJ149" s="19" t="b">
        <v>0</v>
      </c>
      <c r="AK149" s="19" t="b">
        <v>0</v>
      </c>
      <c r="AL149" s="19" t="b">
        <v>0</v>
      </c>
      <c r="AM149" s="19" t="b">
        <v>0</v>
      </c>
      <c r="AN149" s="19" t="b">
        <v>0</v>
      </c>
      <c r="AO149" s="19" t="b">
        <v>0</v>
      </c>
      <c r="AP149" s="19" t="b">
        <v>0</v>
      </c>
      <c r="AQ149" s="237" t="b">
        <v>0</v>
      </c>
      <c r="AR149" s="237" t="b">
        <v>0</v>
      </c>
      <c r="AS149" s="237" t="b">
        <v>0</v>
      </c>
      <c r="AT149" s="237" t="b">
        <v>0</v>
      </c>
      <c r="AU149" s="237" t="b">
        <v>0</v>
      </c>
      <c r="AV149" s="237" t="b">
        <v>0</v>
      </c>
      <c r="AW149" s="237" t="b">
        <v>0</v>
      </c>
      <c r="AX149" s="237" t="b">
        <v>0</v>
      </c>
      <c r="AY149" s="19" t="b">
        <v>0</v>
      </c>
      <c r="AZ149" s="19" t="b">
        <v>0</v>
      </c>
      <c r="BA149" s="203" t="s">
        <v>23</v>
      </c>
      <c r="BB149" s="9" t="str">
        <f ca="1">IF(COUNTIF($BA$13:$BA149,$BA149)=1,"-","Dup")</f>
        <v>-</v>
      </c>
      <c r="BC149" s="619">
        <f t="shared" ref="BC149:DK149" si="690">BC$13</f>
        <v>0</v>
      </c>
      <c r="BD149" s="548" t="str">
        <f t="shared" si="690"/>
        <v>-</v>
      </c>
      <c r="BE149" s="548" t="str">
        <f t="shared" si="690"/>
        <v>-</v>
      </c>
      <c r="BF149" s="548" t="str">
        <f t="shared" si="690"/>
        <v>-</v>
      </c>
      <c r="BG149" s="548" t="str">
        <f t="shared" si="690"/>
        <v>-</v>
      </c>
      <c r="BH149" s="548" t="str">
        <f t="shared" si="690"/>
        <v>-</v>
      </c>
      <c r="BI149" s="548" t="str">
        <f t="shared" si="690"/>
        <v>-</v>
      </c>
      <c r="BJ149" s="548" t="str">
        <f t="shared" si="690"/>
        <v>-</v>
      </c>
      <c r="BK149" s="548" t="str">
        <f t="shared" si="690"/>
        <v>-</v>
      </c>
      <c r="BL149" s="548" t="str">
        <f t="shared" si="690"/>
        <v>-</v>
      </c>
      <c r="BM149" s="619">
        <f t="shared" si="690"/>
        <v>0</v>
      </c>
      <c r="BN149" s="548" t="str">
        <f t="shared" si="690"/>
        <v>-</v>
      </c>
      <c r="BO149" s="548" t="str">
        <f t="shared" si="690"/>
        <v>-</v>
      </c>
      <c r="BP149" s="548" t="str">
        <f t="shared" si="690"/>
        <v>-</v>
      </c>
      <c r="BQ149" s="548" t="str">
        <f t="shared" si="690"/>
        <v>-</v>
      </c>
      <c r="BR149" s="548" t="str">
        <f t="shared" si="690"/>
        <v>-</v>
      </c>
      <c r="BS149" s="548" t="str">
        <f t="shared" si="690"/>
        <v>-</v>
      </c>
      <c r="BT149" s="548" t="str">
        <f t="shared" si="690"/>
        <v>-</v>
      </c>
      <c r="BU149" s="548" t="str">
        <f t="shared" si="690"/>
        <v>-</v>
      </c>
      <c r="BV149" s="548" t="str">
        <f t="shared" si="690"/>
        <v>-</v>
      </c>
      <c r="BW149" s="548" t="str">
        <f t="shared" si="690"/>
        <v>-</v>
      </c>
      <c r="BX149" s="548" t="str">
        <f t="shared" si="690"/>
        <v>-</v>
      </c>
      <c r="BY149" s="548" t="str">
        <f t="shared" si="690"/>
        <v>-</v>
      </c>
      <c r="BZ149" s="548" t="str">
        <f t="shared" si="690"/>
        <v>-</v>
      </c>
      <c r="CA149" s="548" t="str">
        <f t="shared" si="690"/>
        <v>-</v>
      </c>
      <c r="CB149" s="548" t="str">
        <f t="shared" si="690"/>
        <v>-</v>
      </c>
      <c r="CC149" s="548" t="str">
        <f t="shared" si="690"/>
        <v>-</v>
      </c>
      <c r="CD149" s="548" t="str">
        <f t="shared" si="690"/>
        <v>-</v>
      </c>
      <c r="CE149" s="548" t="str">
        <f t="shared" si="690"/>
        <v>-</v>
      </c>
      <c r="CF149" s="619">
        <f t="shared" si="690"/>
        <v>0</v>
      </c>
      <c r="CG149" s="548" t="str">
        <f t="shared" si="690"/>
        <v>-</v>
      </c>
      <c r="CH149" s="548" t="str">
        <f t="shared" si="690"/>
        <v>-</v>
      </c>
      <c r="CI149" s="548" t="str">
        <f t="shared" si="690"/>
        <v>-</v>
      </c>
      <c r="CJ149" s="548" t="str">
        <f t="shared" si="690"/>
        <v>-</v>
      </c>
      <c r="CK149" s="548" t="str">
        <f t="shared" si="690"/>
        <v>-</v>
      </c>
      <c r="CL149" s="548" t="str">
        <f t="shared" si="690"/>
        <v>-</v>
      </c>
      <c r="CM149" s="548" t="str">
        <f t="shared" si="690"/>
        <v>-</v>
      </c>
      <c r="CN149" s="548" t="str">
        <f t="shared" si="690"/>
        <v>-</v>
      </c>
      <c r="CO149" s="548" t="str">
        <f t="shared" si="690"/>
        <v>-</v>
      </c>
      <c r="CP149" s="548" t="str">
        <f t="shared" si="690"/>
        <v>-</v>
      </c>
      <c r="CQ149" s="548" t="str">
        <f t="shared" si="690"/>
        <v>-</v>
      </c>
      <c r="CR149" s="548" t="str">
        <f t="shared" si="690"/>
        <v>-</v>
      </c>
      <c r="CS149" s="548" t="str">
        <f t="shared" si="690"/>
        <v>-</v>
      </c>
      <c r="CT149" s="548" t="str">
        <f t="shared" si="690"/>
        <v>-</v>
      </c>
      <c r="CU149" s="548" t="str">
        <f t="shared" si="690"/>
        <v>-</v>
      </c>
      <c r="CV149" s="548" t="str">
        <f t="shared" si="690"/>
        <v>-</v>
      </c>
      <c r="CW149" s="548" t="str">
        <f t="shared" si="690"/>
        <v>-</v>
      </c>
      <c r="CX149" s="548" t="str">
        <f t="shared" si="690"/>
        <v>-</v>
      </c>
      <c r="CY149" s="548" t="str">
        <f t="shared" si="690"/>
        <v>-</v>
      </c>
      <c r="CZ149" s="548" t="str">
        <f t="shared" si="690"/>
        <v>-</v>
      </c>
      <c r="DA149" s="548">
        <f t="shared" si="690"/>
        <v>0</v>
      </c>
      <c r="DB149" s="548">
        <f t="shared" si="690"/>
        <v>0</v>
      </c>
      <c r="DC149" s="619">
        <f t="shared" si="690"/>
        <v>0</v>
      </c>
      <c r="DD149" s="548" t="str">
        <f t="shared" si="690"/>
        <v>-</v>
      </c>
      <c r="DE149" s="548" t="str">
        <f>DE$13</f>
        <v>-</v>
      </c>
      <c r="DF149" s="548" t="str">
        <f t="shared" si="690"/>
        <v>-</v>
      </c>
      <c r="DG149" s="548" t="str">
        <f t="shared" si="690"/>
        <v>-</v>
      </c>
      <c r="DH149" s="549" t="str">
        <f>DH$13</f>
        <v>-</v>
      </c>
      <c r="DI149" s="548" t="str">
        <f t="shared" si="690"/>
        <v>-</v>
      </c>
      <c r="DJ149" s="548" t="str">
        <f t="shared" si="690"/>
        <v>-</v>
      </c>
      <c r="DK149" s="548" t="str">
        <f t="shared" si="690"/>
        <v>-</v>
      </c>
      <c r="DL149" s="548" t="str">
        <f t="shared" ref="DL149:HJ149" si="691">DL$13</f>
        <v>-</v>
      </c>
      <c r="DM149" s="548" t="str">
        <f t="shared" si="691"/>
        <v>-</v>
      </c>
      <c r="DN149" s="548" t="str">
        <f t="shared" si="691"/>
        <v>-</v>
      </c>
      <c r="DO149" s="548" t="str">
        <f t="shared" si="691"/>
        <v>-</v>
      </c>
      <c r="DP149" s="548" t="str">
        <f t="shared" si="691"/>
        <v>-</v>
      </c>
      <c r="DQ149" s="548" t="str">
        <f t="shared" si="691"/>
        <v>-</v>
      </c>
      <c r="DR149" s="548" t="str">
        <f t="shared" si="691"/>
        <v>-</v>
      </c>
      <c r="DS149" s="548" t="str">
        <f t="shared" si="691"/>
        <v>-</v>
      </c>
      <c r="DT149" s="548" t="str">
        <f t="shared" si="691"/>
        <v>-</v>
      </c>
      <c r="DU149" s="548" t="str">
        <f t="shared" si="691"/>
        <v>-</v>
      </c>
      <c r="DV149" s="548" t="str">
        <f t="shared" si="691"/>
        <v>-</v>
      </c>
      <c r="DW149" s="548" t="str">
        <f t="shared" si="691"/>
        <v>-</v>
      </c>
      <c r="DX149" s="548" t="str">
        <f t="shared" si="691"/>
        <v>-</v>
      </c>
      <c r="DY149" s="548" t="str">
        <f t="shared" si="691"/>
        <v>-</v>
      </c>
      <c r="DZ149" s="548" t="str">
        <f t="shared" si="691"/>
        <v>-</v>
      </c>
      <c r="EA149" s="548" t="str">
        <f t="shared" si="691"/>
        <v>-</v>
      </c>
      <c r="EB149" s="548" t="str">
        <f t="shared" si="691"/>
        <v>-</v>
      </c>
      <c r="EC149" s="548" t="str">
        <f t="shared" ref="EC149:EY149" si="692">EC$13</f>
        <v>-</v>
      </c>
      <c r="ED149" s="548" t="str">
        <f t="shared" si="692"/>
        <v>-</v>
      </c>
      <c r="EE149" s="548" t="str">
        <f t="shared" si="692"/>
        <v>-</v>
      </c>
      <c r="EF149" s="548" t="str">
        <f t="shared" si="692"/>
        <v>-</v>
      </c>
      <c r="EG149" s="548" t="str">
        <f t="shared" si="692"/>
        <v>-</v>
      </c>
      <c r="EH149" s="548" t="str">
        <f t="shared" si="692"/>
        <v>-</v>
      </c>
      <c r="EI149" s="548" t="str">
        <f t="shared" si="692"/>
        <v>-</v>
      </c>
      <c r="EJ149" s="548" t="str">
        <f t="shared" si="692"/>
        <v>-</v>
      </c>
      <c r="EK149" s="548" t="str">
        <f t="shared" si="692"/>
        <v>-</v>
      </c>
      <c r="EL149" s="548" t="str">
        <f t="shared" si="692"/>
        <v>-</v>
      </c>
      <c r="EM149" s="548" t="str">
        <f t="shared" si="692"/>
        <v>-</v>
      </c>
      <c r="EN149" s="548" t="str">
        <f t="shared" si="692"/>
        <v>-</v>
      </c>
      <c r="EO149" s="548" t="str">
        <f t="shared" si="692"/>
        <v>-</v>
      </c>
      <c r="EP149" s="548" t="str">
        <f t="shared" si="692"/>
        <v>-</v>
      </c>
      <c r="EQ149" s="548" t="str">
        <f t="shared" si="692"/>
        <v>-</v>
      </c>
      <c r="ER149" s="548" t="str">
        <f t="shared" si="692"/>
        <v>-</v>
      </c>
      <c r="ES149" s="548" t="str">
        <f>ES$13</f>
        <v>-</v>
      </c>
      <c r="ET149" s="548" t="str">
        <f>ET$13</f>
        <v>-</v>
      </c>
      <c r="EU149" s="548" t="str">
        <f>EU$13</f>
        <v>-</v>
      </c>
      <c r="EV149" s="548" t="str">
        <f>EV$13</f>
        <v>-</v>
      </c>
      <c r="EW149" s="548" t="str">
        <f t="shared" si="692"/>
        <v>-</v>
      </c>
      <c r="EX149" s="548" t="str">
        <f t="shared" si="692"/>
        <v>-</v>
      </c>
      <c r="EY149" s="548" t="str">
        <f t="shared" si="692"/>
        <v>-</v>
      </c>
      <c r="EZ149" s="548" t="str">
        <f>EZ$13</f>
        <v>-</v>
      </c>
      <c r="FA149" s="548" t="str">
        <f>FA$13</f>
        <v>-</v>
      </c>
      <c r="FB149" s="548" t="str">
        <f>FB$13</f>
        <v>-</v>
      </c>
      <c r="FC149" s="548" t="str">
        <f>FC$13</f>
        <v>-</v>
      </c>
      <c r="FD149" s="548">
        <f t="shared" si="691"/>
        <v>0</v>
      </c>
      <c r="FE149" s="548">
        <f t="shared" si="691"/>
        <v>0</v>
      </c>
      <c r="FF149" s="548">
        <f t="shared" si="691"/>
        <v>1</v>
      </c>
      <c r="FG149" s="548">
        <f t="shared" si="691"/>
        <v>0</v>
      </c>
      <c r="FH149" s="548">
        <f t="shared" si="691"/>
        <v>0</v>
      </c>
      <c r="FI149" s="548">
        <f t="shared" si="691"/>
        <v>0</v>
      </c>
      <c r="FJ149" s="548">
        <f t="shared" si="691"/>
        <v>0</v>
      </c>
      <c r="FK149" s="548">
        <f t="shared" si="691"/>
        <v>0</v>
      </c>
      <c r="FL149" s="548">
        <f t="shared" si="691"/>
        <v>0</v>
      </c>
      <c r="FM149" s="548" t="str">
        <f t="shared" si="691"/>
        <v>-</v>
      </c>
      <c r="FN149" s="548" t="str">
        <f t="shared" si="691"/>
        <v>-</v>
      </c>
      <c r="FO149" s="548" t="str">
        <f t="shared" si="691"/>
        <v>-</v>
      </c>
      <c r="FP149" s="548" t="str">
        <f t="shared" si="691"/>
        <v>-</v>
      </c>
      <c r="FQ149" s="548" t="str">
        <f t="shared" si="691"/>
        <v>-</v>
      </c>
      <c r="FR149" s="548" t="str">
        <f t="shared" si="691"/>
        <v>-</v>
      </c>
      <c r="FS149" s="548" t="str">
        <f t="shared" si="691"/>
        <v>-</v>
      </c>
      <c r="FT149" s="548" t="str">
        <f t="shared" si="691"/>
        <v>-</v>
      </c>
      <c r="FU149" s="548" t="str">
        <f t="shared" si="691"/>
        <v>-</v>
      </c>
      <c r="FV149" s="548" t="str">
        <f t="shared" si="691"/>
        <v>-</v>
      </c>
      <c r="FW149" s="548" t="str">
        <f t="shared" si="691"/>
        <v>-</v>
      </c>
      <c r="FX149" s="548" t="str">
        <f t="shared" si="691"/>
        <v>-</v>
      </c>
      <c r="FY149" s="548">
        <f t="shared" si="691"/>
        <v>1</v>
      </c>
      <c r="FZ149" s="548">
        <f t="shared" si="691"/>
        <v>1</v>
      </c>
      <c r="GA149" s="548">
        <f t="shared" si="691"/>
        <v>1</v>
      </c>
      <c r="GB149" s="548">
        <f t="shared" si="691"/>
        <v>1</v>
      </c>
      <c r="GC149" s="548" t="str">
        <f t="shared" si="691"/>
        <v>-</v>
      </c>
      <c r="GD149" s="548" t="str">
        <f t="shared" si="691"/>
        <v>-</v>
      </c>
      <c r="GE149" s="548" t="str">
        <f t="shared" si="691"/>
        <v>-</v>
      </c>
      <c r="GF149" s="548" t="str">
        <f t="shared" si="691"/>
        <v>-</v>
      </c>
      <c r="GG149" s="548" t="str">
        <f t="shared" si="691"/>
        <v>-</v>
      </c>
      <c r="GH149" s="548">
        <f t="shared" si="691"/>
        <v>1</v>
      </c>
      <c r="GI149" s="548">
        <f t="shared" si="691"/>
        <v>1</v>
      </c>
      <c r="GJ149" s="548">
        <f t="shared" si="691"/>
        <v>1</v>
      </c>
      <c r="GK149" s="548">
        <f t="shared" si="691"/>
        <v>1</v>
      </c>
      <c r="GL149" s="548">
        <f t="shared" si="691"/>
        <v>1</v>
      </c>
      <c r="GM149" s="548">
        <f t="shared" si="691"/>
        <v>1</v>
      </c>
      <c r="GN149" s="548">
        <f t="shared" si="691"/>
        <v>1</v>
      </c>
      <c r="GO149" s="548">
        <f t="shared" si="691"/>
        <v>1</v>
      </c>
      <c r="GP149" s="548">
        <f t="shared" si="691"/>
        <v>0</v>
      </c>
      <c r="GQ149" s="548">
        <f t="shared" si="691"/>
        <v>0</v>
      </c>
      <c r="GR149" s="548">
        <f t="shared" si="691"/>
        <v>0</v>
      </c>
      <c r="GS149" s="548">
        <f t="shared" si="691"/>
        <v>0</v>
      </c>
      <c r="GT149" s="548" t="str">
        <f>GT$13</f>
        <v>-</v>
      </c>
      <c r="GU149" s="548" t="str">
        <f>GU$13</f>
        <v>-</v>
      </c>
      <c r="GV149" s="548" t="str">
        <f t="shared" si="691"/>
        <v>-</v>
      </c>
      <c r="GW149" s="548" t="str">
        <f t="shared" si="691"/>
        <v>-</v>
      </c>
      <c r="GX149" s="619">
        <f t="shared" si="691"/>
        <v>0</v>
      </c>
      <c r="GY149" s="548" t="str">
        <f t="shared" si="691"/>
        <v>-</v>
      </c>
      <c r="GZ149" s="548" t="str">
        <f t="shared" si="691"/>
        <v>-</v>
      </c>
      <c r="HA149" s="548" t="str">
        <f t="shared" si="691"/>
        <v>-</v>
      </c>
      <c r="HB149" s="548" t="str">
        <f t="shared" si="691"/>
        <v>-</v>
      </c>
      <c r="HC149" s="548" t="str">
        <f t="shared" si="691"/>
        <v>-</v>
      </c>
      <c r="HD149" s="548">
        <f t="shared" si="691"/>
        <v>1</v>
      </c>
      <c r="HE149" s="548">
        <f t="shared" si="691"/>
        <v>1</v>
      </c>
      <c r="HF149" s="548" t="str">
        <f t="shared" si="691"/>
        <v>-</v>
      </c>
      <c r="HG149" s="548" t="str">
        <f t="shared" si="691"/>
        <v>-</v>
      </c>
      <c r="HH149" s="548" t="str">
        <f t="shared" si="691"/>
        <v>-</v>
      </c>
      <c r="HI149" s="548" t="str">
        <f t="shared" si="691"/>
        <v>-</v>
      </c>
      <c r="HJ149" s="548" t="str">
        <f t="shared" si="691"/>
        <v>-</v>
      </c>
      <c r="HK149" s="548" t="str">
        <f t="shared" ref="HK149:IS149" si="693">HK$13</f>
        <v>-</v>
      </c>
      <c r="HL149" s="548" t="str">
        <f t="shared" si="693"/>
        <v>-</v>
      </c>
      <c r="HM149" s="548" t="str">
        <f t="shared" si="693"/>
        <v>-</v>
      </c>
      <c r="HN149" s="548" t="str">
        <f t="shared" si="693"/>
        <v>-</v>
      </c>
      <c r="HO149" s="548" t="str">
        <f t="shared" si="693"/>
        <v>-</v>
      </c>
      <c r="HP149" s="548" t="str">
        <f t="shared" si="693"/>
        <v>-</v>
      </c>
      <c r="HQ149" s="548" t="str">
        <f t="shared" si="693"/>
        <v>-</v>
      </c>
      <c r="HR149" s="548" t="str">
        <f t="shared" si="693"/>
        <v>-</v>
      </c>
      <c r="HS149" s="548" t="str">
        <f t="shared" si="693"/>
        <v>-</v>
      </c>
      <c r="HT149" s="548" t="str">
        <f t="shared" si="693"/>
        <v>-</v>
      </c>
      <c r="HU149" s="548" t="str">
        <f t="shared" si="693"/>
        <v>-</v>
      </c>
      <c r="HV149" s="548" t="str">
        <f t="shared" si="693"/>
        <v>-</v>
      </c>
      <c r="HW149" s="548" t="str">
        <f t="shared" si="693"/>
        <v>-</v>
      </c>
      <c r="HX149" s="548" t="str">
        <f t="shared" si="693"/>
        <v>-</v>
      </c>
      <c r="HY149" s="548" t="str">
        <f t="shared" si="693"/>
        <v>-</v>
      </c>
      <c r="HZ149" s="548" t="str">
        <f t="shared" si="693"/>
        <v>-</v>
      </c>
      <c r="IA149" s="548">
        <f t="shared" si="693"/>
        <v>0</v>
      </c>
      <c r="IB149" s="548" t="str">
        <f t="shared" si="693"/>
        <v>-</v>
      </c>
      <c r="IC149" s="548">
        <f t="shared" si="693"/>
        <v>1</v>
      </c>
      <c r="ID149" s="548">
        <f t="shared" si="693"/>
        <v>0</v>
      </c>
      <c r="IE149" s="548">
        <f t="shared" si="693"/>
        <v>0</v>
      </c>
      <c r="IF149" s="548">
        <f t="shared" si="693"/>
        <v>0</v>
      </c>
      <c r="IG149" s="548">
        <f t="shared" si="693"/>
        <v>0</v>
      </c>
      <c r="IH149" s="548">
        <f t="shared" si="693"/>
        <v>0</v>
      </c>
      <c r="II149" s="548">
        <f t="shared" si="693"/>
        <v>0</v>
      </c>
      <c r="IJ149" s="548">
        <f t="shared" si="693"/>
        <v>0</v>
      </c>
      <c r="IK149" s="548">
        <f t="shared" si="693"/>
        <v>1</v>
      </c>
      <c r="IL149" s="548">
        <f t="shared" si="693"/>
        <v>0</v>
      </c>
      <c r="IM149" s="548">
        <f t="shared" si="693"/>
        <v>0</v>
      </c>
      <c r="IN149" s="548">
        <f t="shared" si="693"/>
        <v>0</v>
      </c>
      <c r="IO149" s="548">
        <f t="shared" si="693"/>
        <v>0</v>
      </c>
      <c r="IP149" s="548">
        <f t="shared" si="693"/>
        <v>0</v>
      </c>
      <c r="IQ149" s="619">
        <f t="shared" si="693"/>
        <v>0</v>
      </c>
      <c r="IR149" s="548" t="str">
        <f t="shared" si="693"/>
        <v>-</v>
      </c>
      <c r="IS149" s="548" t="str">
        <f t="shared" si="693"/>
        <v>-</v>
      </c>
      <c r="IT149" s="548" t="str">
        <f t="shared" ref="IT149:XJ149" si="694">IT$13</f>
        <v>-</v>
      </c>
      <c r="IU149" s="548" t="str">
        <f t="shared" si="694"/>
        <v>-</v>
      </c>
      <c r="IV149" s="548" t="str">
        <f t="shared" si="694"/>
        <v>-</v>
      </c>
      <c r="IW149" s="548" t="str">
        <f t="shared" si="694"/>
        <v>-</v>
      </c>
      <c r="IX149" s="548" t="str">
        <f t="shared" si="694"/>
        <v>-</v>
      </c>
      <c r="IY149" s="548" t="str">
        <f t="shared" si="694"/>
        <v>-</v>
      </c>
      <c r="IZ149" s="548" t="str">
        <f t="shared" si="694"/>
        <v>-</v>
      </c>
      <c r="JA149" s="548" t="str">
        <f t="shared" si="694"/>
        <v>-</v>
      </c>
      <c r="JB149" s="548" t="str">
        <f t="shared" si="694"/>
        <v>-</v>
      </c>
      <c r="JC149" s="548" t="str">
        <f t="shared" si="694"/>
        <v>-</v>
      </c>
      <c r="JD149" s="548" t="str">
        <f t="shared" si="694"/>
        <v>-</v>
      </c>
      <c r="JE149" s="548" t="str">
        <f t="shared" si="694"/>
        <v>-</v>
      </c>
      <c r="JF149" s="548" t="str">
        <f t="shared" si="694"/>
        <v>-</v>
      </c>
      <c r="JG149" s="548" t="str">
        <f t="shared" si="694"/>
        <v>-</v>
      </c>
      <c r="JH149" s="548">
        <f t="shared" si="694"/>
        <v>0</v>
      </c>
      <c r="JI149" s="548">
        <f>JI$13</f>
        <v>0</v>
      </c>
      <c r="JJ149" s="19" t="b">
        <v>0</v>
      </c>
      <c r="JK149" s="19" t="b">
        <v>0</v>
      </c>
      <c r="JL149" s="19" t="b">
        <v>0</v>
      </c>
      <c r="JM149" s="19" t="b">
        <v>0</v>
      </c>
      <c r="JN149" s="19" t="b">
        <v>0</v>
      </c>
      <c r="JO149" s="19" t="b">
        <v>0</v>
      </c>
      <c r="JP149" s="19" t="b">
        <v>0</v>
      </c>
      <c r="JQ149" s="19" t="b">
        <v>0</v>
      </c>
      <c r="JR149" s="19" t="b">
        <v>0</v>
      </c>
      <c r="JS149" s="19" t="b">
        <v>0</v>
      </c>
      <c r="JT149" s="19" t="b">
        <v>0</v>
      </c>
      <c r="JU149" s="19" t="b">
        <v>0</v>
      </c>
      <c r="JV149" s="19" t="b">
        <v>0</v>
      </c>
      <c r="JW149" s="19" t="b">
        <v>0</v>
      </c>
      <c r="JX149" s="19" t="b">
        <v>0</v>
      </c>
      <c r="JY149" s="19" t="b">
        <v>0</v>
      </c>
      <c r="JZ149" s="548">
        <f t="shared" si="694"/>
        <v>0</v>
      </c>
      <c r="KA149" s="548">
        <f t="shared" si="694"/>
        <v>0</v>
      </c>
      <c r="KB149" s="548">
        <f t="shared" si="694"/>
        <v>0</v>
      </c>
      <c r="KC149" s="548">
        <f t="shared" si="694"/>
        <v>0</v>
      </c>
      <c r="KD149" s="548">
        <f t="shared" si="694"/>
        <v>0</v>
      </c>
      <c r="KE149" s="548">
        <f t="shared" si="694"/>
        <v>0</v>
      </c>
      <c r="KF149" s="548">
        <f t="shared" si="694"/>
        <v>0</v>
      </c>
      <c r="KG149" s="548">
        <f t="shared" si="694"/>
        <v>0</v>
      </c>
      <c r="KH149" s="548">
        <f t="shared" si="694"/>
        <v>0</v>
      </c>
      <c r="KI149" s="548">
        <f t="shared" si="694"/>
        <v>0</v>
      </c>
      <c r="KJ149" s="548">
        <f t="shared" si="694"/>
        <v>0</v>
      </c>
      <c r="KK149" s="548">
        <f t="shared" si="694"/>
        <v>0</v>
      </c>
      <c r="KL149" s="548">
        <f t="shared" si="694"/>
        <v>0</v>
      </c>
      <c r="KM149" s="548">
        <f t="shared" si="694"/>
        <v>0</v>
      </c>
      <c r="KN149" s="548">
        <f t="shared" si="694"/>
        <v>0</v>
      </c>
      <c r="KO149" s="548">
        <f t="shared" si="694"/>
        <v>0</v>
      </c>
      <c r="KP149" s="548">
        <f t="shared" si="694"/>
        <v>0</v>
      </c>
      <c r="KQ149" s="548">
        <f t="shared" si="694"/>
        <v>0</v>
      </c>
      <c r="KR149" s="548">
        <f t="shared" si="694"/>
        <v>0</v>
      </c>
      <c r="KS149" s="548">
        <f t="shared" si="694"/>
        <v>0</v>
      </c>
      <c r="KT149" s="548">
        <f t="shared" si="694"/>
        <v>0</v>
      </c>
      <c r="KU149" s="548">
        <f t="shared" si="694"/>
        <v>0</v>
      </c>
      <c r="KV149" s="548">
        <f t="shared" si="694"/>
        <v>0</v>
      </c>
      <c r="KW149" s="548">
        <f t="shared" si="694"/>
        <v>0</v>
      </c>
      <c r="KX149" s="548">
        <f t="shared" si="694"/>
        <v>0</v>
      </c>
      <c r="KY149" s="548">
        <f t="shared" si="694"/>
        <v>0</v>
      </c>
      <c r="KZ149" s="548">
        <f t="shared" si="694"/>
        <v>0</v>
      </c>
      <c r="LA149" s="548">
        <f t="shared" si="694"/>
        <v>0</v>
      </c>
      <c r="LB149" s="548">
        <f t="shared" si="694"/>
        <v>0</v>
      </c>
      <c r="LC149" s="548">
        <f t="shared" si="694"/>
        <v>0</v>
      </c>
      <c r="LD149" s="548">
        <f t="shared" si="694"/>
        <v>0</v>
      </c>
      <c r="LE149" s="548">
        <f t="shared" si="694"/>
        <v>0</v>
      </c>
      <c r="LF149" s="548">
        <f t="shared" si="694"/>
        <v>0</v>
      </c>
      <c r="LG149" s="548">
        <f t="shared" si="694"/>
        <v>0</v>
      </c>
      <c r="LH149" s="548">
        <f t="shared" si="694"/>
        <v>0</v>
      </c>
      <c r="LI149" s="548">
        <f t="shared" si="694"/>
        <v>0</v>
      </c>
      <c r="LJ149" s="548">
        <f t="shared" si="694"/>
        <v>0</v>
      </c>
      <c r="LK149" s="548">
        <f t="shared" si="694"/>
        <v>0</v>
      </c>
      <c r="LL149" s="548">
        <f t="shared" si="694"/>
        <v>0</v>
      </c>
      <c r="LM149" s="548">
        <f t="shared" si="694"/>
        <v>0</v>
      </c>
      <c r="LN149" s="548">
        <f t="shared" si="694"/>
        <v>0</v>
      </c>
      <c r="LO149" s="548">
        <f t="shared" si="694"/>
        <v>0</v>
      </c>
      <c r="LP149" s="548">
        <f t="shared" si="694"/>
        <v>0</v>
      </c>
      <c r="LQ149" s="548">
        <f t="shared" si="694"/>
        <v>0</v>
      </c>
      <c r="LR149" s="548">
        <f t="shared" si="694"/>
        <v>0</v>
      </c>
      <c r="LS149" s="548">
        <f t="shared" si="694"/>
        <v>0</v>
      </c>
      <c r="LT149" s="548">
        <f t="shared" si="694"/>
        <v>0</v>
      </c>
      <c r="LU149" s="548">
        <f t="shared" si="694"/>
        <v>0</v>
      </c>
      <c r="LV149" s="548">
        <f t="shared" si="694"/>
        <v>0</v>
      </c>
      <c r="LW149" s="548">
        <f t="shared" si="694"/>
        <v>0</v>
      </c>
      <c r="LX149" s="548">
        <f t="shared" si="694"/>
        <v>0</v>
      </c>
      <c r="LY149" s="548">
        <f t="shared" si="694"/>
        <v>0</v>
      </c>
      <c r="LZ149" s="548">
        <f t="shared" si="694"/>
        <v>0</v>
      </c>
      <c r="MA149" s="548">
        <f t="shared" si="694"/>
        <v>0</v>
      </c>
      <c r="MB149" s="548">
        <f t="shared" si="694"/>
        <v>0</v>
      </c>
      <c r="MC149" s="548">
        <f t="shared" si="694"/>
        <v>0</v>
      </c>
      <c r="MD149" s="548">
        <f t="shared" si="694"/>
        <v>0</v>
      </c>
      <c r="ME149" s="548">
        <f t="shared" si="694"/>
        <v>0</v>
      </c>
      <c r="MF149" s="548">
        <f t="shared" si="694"/>
        <v>0</v>
      </c>
      <c r="MG149" s="548">
        <f t="shared" si="694"/>
        <v>0</v>
      </c>
      <c r="MH149" s="548">
        <f t="shared" si="694"/>
        <v>0</v>
      </c>
      <c r="MI149" s="548">
        <f t="shared" si="694"/>
        <v>0</v>
      </c>
      <c r="MJ149" s="548">
        <f t="shared" si="694"/>
        <v>0</v>
      </c>
      <c r="MK149" s="548">
        <f t="shared" si="694"/>
        <v>0</v>
      </c>
      <c r="ML149" s="548">
        <f t="shared" si="694"/>
        <v>0</v>
      </c>
      <c r="MM149" s="548">
        <f t="shared" si="694"/>
        <v>0</v>
      </c>
      <c r="MN149" s="548">
        <f t="shared" si="694"/>
        <v>0</v>
      </c>
      <c r="MO149" s="548">
        <f t="shared" si="694"/>
        <v>0</v>
      </c>
      <c r="MP149" s="548">
        <f t="shared" si="694"/>
        <v>0</v>
      </c>
      <c r="MQ149" s="548">
        <f t="shared" si="694"/>
        <v>0</v>
      </c>
      <c r="MR149" s="548">
        <f t="shared" si="694"/>
        <v>0</v>
      </c>
      <c r="MS149" s="548">
        <f t="shared" si="694"/>
        <v>0</v>
      </c>
      <c r="MT149" s="548">
        <f t="shared" si="694"/>
        <v>0</v>
      </c>
      <c r="MU149" s="548">
        <f t="shared" si="694"/>
        <v>0</v>
      </c>
      <c r="MV149" s="548">
        <f t="shared" si="694"/>
        <v>0</v>
      </c>
      <c r="MW149" s="548">
        <f t="shared" si="694"/>
        <v>0</v>
      </c>
      <c r="MX149" s="548">
        <f t="shared" si="694"/>
        <v>0</v>
      </c>
      <c r="MY149" s="548">
        <f t="shared" si="694"/>
        <v>0</v>
      </c>
      <c r="MZ149" s="548">
        <f t="shared" si="694"/>
        <v>0</v>
      </c>
      <c r="NA149" s="548">
        <f t="shared" si="694"/>
        <v>0</v>
      </c>
      <c r="NB149" s="548">
        <f t="shared" si="694"/>
        <v>0</v>
      </c>
      <c r="NC149" s="548">
        <f t="shared" si="694"/>
        <v>0</v>
      </c>
      <c r="ND149" s="548">
        <f t="shared" si="694"/>
        <v>0</v>
      </c>
      <c r="NE149" s="548">
        <f t="shared" si="694"/>
        <v>0</v>
      </c>
      <c r="NF149" s="548">
        <f t="shared" si="694"/>
        <v>0</v>
      </c>
      <c r="NG149" s="548">
        <f t="shared" si="694"/>
        <v>0</v>
      </c>
      <c r="NH149" s="548">
        <f t="shared" si="694"/>
        <v>0</v>
      </c>
      <c r="NI149" s="548">
        <f t="shared" si="694"/>
        <v>0</v>
      </c>
      <c r="NJ149" s="548">
        <f t="shared" si="694"/>
        <v>0</v>
      </c>
      <c r="NK149" s="548">
        <f t="shared" si="694"/>
        <v>0</v>
      </c>
      <c r="NL149" s="548">
        <f t="shared" si="694"/>
        <v>0</v>
      </c>
      <c r="NM149" s="548">
        <f t="shared" si="694"/>
        <v>0</v>
      </c>
      <c r="NN149" s="548">
        <f t="shared" si="694"/>
        <v>0</v>
      </c>
      <c r="NO149" s="548">
        <f t="shared" si="694"/>
        <v>0</v>
      </c>
      <c r="NP149" s="548">
        <f t="shared" si="694"/>
        <v>0</v>
      </c>
      <c r="NQ149" s="548">
        <f t="shared" si="694"/>
        <v>0</v>
      </c>
      <c r="NR149" s="548">
        <f t="shared" si="694"/>
        <v>0</v>
      </c>
      <c r="NS149" s="548">
        <f t="shared" si="694"/>
        <v>0</v>
      </c>
      <c r="NT149" s="548">
        <f t="shared" si="694"/>
        <v>0</v>
      </c>
      <c r="NU149" s="548">
        <f t="shared" si="694"/>
        <v>0</v>
      </c>
      <c r="NV149" s="548">
        <f t="shared" si="694"/>
        <v>0</v>
      </c>
      <c r="NW149" s="548">
        <f t="shared" si="694"/>
        <v>0</v>
      </c>
      <c r="NX149" s="548">
        <f t="shared" si="694"/>
        <v>0</v>
      </c>
      <c r="NY149" s="548">
        <f t="shared" si="694"/>
        <v>0</v>
      </c>
      <c r="NZ149" s="548">
        <f t="shared" si="694"/>
        <v>0</v>
      </c>
      <c r="OA149" s="548">
        <f t="shared" si="694"/>
        <v>0</v>
      </c>
      <c r="OB149" s="548">
        <f t="shared" si="694"/>
        <v>0</v>
      </c>
      <c r="OC149" s="548">
        <f t="shared" si="694"/>
        <v>0</v>
      </c>
      <c r="OD149" s="548">
        <f t="shared" si="694"/>
        <v>0</v>
      </c>
      <c r="OE149" s="548">
        <f t="shared" si="694"/>
        <v>0</v>
      </c>
      <c r="OF149" s="548">
        <f t="shared" si="694"/>
        <v>0</v>
      </c>
      <c r="OG149" s="548">
        <f t="shared" si="694"/>
        <v>0</v>
      </c>
      <c r="OH149" s="548">
        <f t="shared" si="694"/>
        <v>0</v>
      </c>
      <c r="OI149" s="548">
        <f t="shared" si="694"/>
        <v>0</v>
      </c>
      <c r="OJ149" s="548">
        <f t="shared" si="694"/>
        <v>0</v>
      </c>
      <c r="OK149" s="548">
        <f t="shared" si="694"/>
        <v>0</v>
      </c>
      <c r="OL149" s="548">
        <f t="shared" si="694"/>
        <v>0</v>
      </c>
      <c r="OM149" s="548">
        <f t="shared" si="694"/>
        <v>0</v>
      </c>
      <c r="ON149" s="548">
        <f t="shared" si="694"/>
        <v>0</v>
      </c>
      <c r="OO149" s="548">
        <f t="shared" si="694"/>
        <v>0</v>
      </c>
      <c r="OP149" s="548">
        <f t="shared" si="694"/>
        <v>0</v>
      </c>
      <c r="OQ149" s="548">
        <f t="shared" si="694"/>
        <v>0</v>
      </c>
      <c r="OR149" s="548">
        <f t="shared" si="694"/>
        <v>0</v>
      </c>
      <c r="OS149" s="548">
        <f t="shared" si="694"/>
        <v>0</v>
      </c>
      <c r="OT149" s="548">
        <f t="shared" si="694"/>
        <v>0</v>
      </c>
      <c r="OU149" s="548">
        <f t="shared" si="694"/>
        <v>0</v>
      </c>
      <c r="OV149" s="548">
        <f t="shared" si="694"/>
        <v>0</v>
      </c>
      <c r="OW149" s="548">
        <f t="shared" si="694"/>
        <v>0</v>
      </c>
      <c r="OX149" s="548">
        <f t="shared" si="694"/>
        <v>0</v>
      </c>
      <c r="OY149" s="548">
        <f t="shared" si="694"/>
        <v>0</v>
      </c>
      <c r="OZ149" s="548">
        <f t="shared" si="694"/>
        <v>0</v>
      </c>
      <c r="PA149" s="548">
        <f t="shared" si="694"/>
        <v>0</v>
      </c>
      <c r="PB149" s="548">
        <f t="shared" si="694"/>
        <v>0</v>
      </c>
      <c r="PC149" s="548">
        <f t="shared" si="694"/>
        <v>0</v>
      </c>
      <c r="PD149" s="548">
        <f t="shared" si="694"/>
        <v>0</v>
      </c>
      <c r="PE149" s="548">
        <f t="shared" si="694"/>
        <v>0</v>
      </c>
      <c r="PF149" s="548">
        <f t="shared" si="694"/>
        <v>0</v>
      </c>
      <c r="PG149" s="548">
        <f t="shared" si="694"/>
        <v>0</v>
      </c>
      <c r="PH149" s="548">
        <f t="shared" si="694"/>
        <v>0</v>
      </c>
      <c r="PI149" s="548">
        <f t="shared" si="694"/>
        <v>0</v>
      </c>
      <c r="PJ149" s="548">
        <f t="shared" si="694"/>
        <v>0</v>
      </c>
      <c r="PK149" s="548">
        <f t="shared" si="694"/>
        <v>0</v>
      </c>
      <c r="PL149" s="548">
        <f t="shared" si="694"/>
        <v>0</v>
      </c>
      <c r="PM149" s="548">
        <f t="shared" si="694"/>
        <v>0</v>
      </c>
      <c r="PN149" s="548">
        <f t="shared" si="694"/>
        <v>0</v>
      </c>
      <c r="PO149" s="548">
        <f t="shared" si="694"/>
        <v>0</v>
      </c>
      <c r="PP149" s="548">
        <f t="shared" si="694"/>
        <v>0</v>
      </c>
      <c r="PQ149" s="548">
        <f t="shared" si="694"/>
        <v>0</v>
      </c>
      <c r="PR149" s="548">
        <f t="shared" si="694"/>
        <v>0</v>
      </c>
      <c r="PS149" s="548">
        <f t="shared" si="694"/>
        <v>0</v>
      </c>
      <c r="PT149" s="548">
        <f t="shared" si="694"/>
        <v>0</v>
      </c>
      <c r="PU149" s="548">
        <f t="shared" si="694"/>
        <v>0</v>
      </c>
      <c r="PV149" s="548">
        <f t="shared" si="694"/>
        <v>0</v>
      </c>
      <c r="PW149" s="548">
        <f t="shared" si="694"/>
        <v>0</v>
      </c>
      <c r="PX149" s="548">
        <f t="shared" si="694"/>
        <v>0</v>
      </c>
      <c r="PY149" s="548">
        <f t="shared" si="694"/>
        <v>0</v>
      </c>
      <c r="PZ149" s="548">
        <f t="shared" ref="PZ149:SK149" si="695">PZ$13</f>
        <v>0</v>
      </c>
      <c r="QA149" s="548">
        <f t="shared" si="695"/>
        <v>0</v>
      </c>
      <c r="QB149" s="548">
        <f t="shared" si="695"/>
        <v>0</v>
      </c>
      <c r="QC149" s="548">
        <f t="shared" si="695"/>
        <v>0</v>
      </c>
      <c r="QD149" s="548">
        <f t="shared" si="695"/>
        <v>0</v>
      </c>
      <c r="QE149" s="548">
        <f t="shared" si="695"/>
        <v>0</v>
      </c>
      <c r="QF149" s="548">
        <f t="shared" si="695"/>
        <v>0</v>
      </c>
      <c r="QG149" s="548">
        <f t="shared" si="695"/>
        <v>0</v>
      </c>
      <c r="QH149" s="548">
        <f t="shared" si="695"/>
        <v>0</v>
      </c>
      <c r="QI149" s="548">
        <f t="shared" si="695"/>
        <v>0</v>
      </c>
      <c r="QJ149" s="548">
        <f t="shared" si="695"/>
        <v>0</v>
      </c>
      <c r="QK149" s="548">
        <f t="shared" si="695"/>
        <v>0</v>
      </c>
      <c r="QL149" s="548">
        <f t="shared" si="695"/>
        <v>0</v>
      </c>
      <c r="QM149" s="548">
        <f t="shared" si="695"/>
        <v>0</v>
      </c>
      <c r="QN149" s="548">
        <f t="shared" si="695"/>
        <v>0</v>
      </c>
      <c r="QO149" s="548">
        <f t="shared" si="695"/>
        <v>0</v>
      </c>
      <c r="QP149" s="548">
        <f t="shared" si="695"/>
        <v>0</v>
      </c>
      <c r="QQ149" s="548">
        <f t="shared" si="695"/>
        <v>0</v>
      </c>
      <c r="QR149" s="548">
        <f t="shared" si="695"/>
        <v>0</v>
      </c>
      <c r="QS149" s="548">
        <f t="shared" si="695"/>
        <v>0</v>
      </c>
      <c r="QT149" s="548">
        <f t="shared" si="695"/>
        <v>0</v>
      </c>
      <c r="QU149" s="548">
        <f t="shared" si="695"/>
        <v>0</v>
      </c>
      <c r="QV149" s="548">
        <f t="shared" si="695"/>
        <v>0</v>
      </c>
      <c r="QW149" s="548">
        <f t="shared" si="695"/>
        <v>0</v>
      </c>
      <c r="QX149" s="548">
        <f t="shared" si="695"/>
        <v>0</v>
      </c>
      <c r="QY149" s="548">
        <f t="shared" si="695"/>
        <v>0</v>
      </c>
      <c r="QZ149" s="548">
        <f t="shared" si="695"/>
        <v>0</v>
      </c>
      <c r="RA149" s="548">
        <f t="shared" si="695"/>
        <v>0</v>
      </c>
      <c r="RB149" s="548">
        <f t="shared" si="695"/>
        <v>0</v>
      </c>
      <c r="RC149" s="548">
        <f t="shared" si="695"/>
        <v>0</v>
      </c>
      <c r="RD149" s="548">
        <f t="shared" si="695"/>
        <v>0</v>
      </c>
      <c r="RE149" s="548">
        <f t="shared" si="695"/>
        <v>0</v>
      </c>
      <c r="RF149" s="548">
        <f t="shared" si="695"/>
        <v>0</v>
      </c>
      <c r="RG149" s="548">
        <f t="shared" si="695"/>
        <v>0</v>
      </c>
      <c r="RH149" s="548">
        <f t="shared" si="695"/>
        <v>0</v>
      </c>
      <c r="RI149" s="548">
        <f t="shared" si="695"/>
        <v>0</v>
      </c>
      <c r="RJ149" s="548">
        <f t="shared" si="695"/>
        <v>0</v>
      </c>
      <c r="RK149" s="548">
        <f t="shared" si="695"/>
        <v>0</v>
      </c>
      <c r="RL149" s="548">
        <f t="shared" si="695"/>
        <v>0</v>
      </c>
      <c r="RM149" s="548">
        <f t="shared" si="695"/>
        <v>0</v>
      </c>
      <c r="RN149" s="548">
        <f t="shared" si="695"/>
        <v>0</v>
      </c>
      <c r="RO149" s="548">
        <f t="shared" si="695"/>
        <v>0</v>
      </c>
      <c r="RP149" s="548">
        <f t="shared" si="695"/>
        <v>0</v>
      </c>
      <c r="RQ149" s="548">
        <f t="shared" si="695"/>
        <v>0</v>
      </c>
      <c r="RR149" s="548">
        <f t="shared" si="695"/>
        <v>0</v>
      </c>
      <c r="RS149" s="548">
        <f t="shared" si="695"/>
        <v>0</v>
      </c>
      <c r="RT149" s="548">
        <f t="shared" si="695"/>
        <v>0</v>
      </c>
      <c r="RU149" s="548">
        <f t="shared" si="695"/>
        <v>0</v>
      </c>
      <c r="RV149" s="548">
        <f t="shared" si="695"/>
        <v>0</v>
      </c>
      <c r="RW149" s="548">
        <f t="shared" si="695"/>
        <v>0</v>
      </c>
      <c r="RX149" s="548">
        <f t="shared" si="695"/>
        <v>0</v>
      </c>
      <c r="RY149" s="548">
        <f t="shared" si="695"/>
        <v>0</v>
      </c>
      <c r="RZ149" s="548">
        <f t="shared" si="695"/>
        <v>0</v>
      </c>
      <c r="SA149" s="548">
        <f t="shared" si="695"/>
        <v>0</v>
      </c>
      <c r="SB149" s="548">
        <f t="shared" si="695"/>
        <v>0</v>
      </c>
      <c r="SC149" s="548">
        <f t="shared" si="695"/>
        <v>0</v>
      </c>
      <c r="SD149" s="548">
        <f t="shared" si="695"/>
        <v>0</v>
      </c>
      <c r="SE149" s="548">
        <f t="shared" si="695"/>
        <v>0</v>
      </c>
      <c r="SF149" s="548">
        <f t="shared" si="695"/>
        <v>0</v>
      </c>
      <c r="SG149" s="548">
        <f t="shared" si="695"/>
        <v>0</v>
      </c>
      <c r="SH149" s="548">
        <f t="shared" si="695"/>
        <v>0</v>
      </c>
      <c r="SI149" s="548">
        <f t="shared" si="695"/>
        <v>0</v>
      </c>
      <c r="SJ149" s="548">
        <f t="shared" si="695"/>
        <v>0</v>
      </c>
      <c r="SK149" s="548">
        <f t="shared" si="695"/>
        <v>0</v>
      </c>
      <c r="SL149" s="548">
        <f t="shared" ref="SL149:UW149" si="696">SL$13</f>
        <v>0</v>
      </c>
      <c r="SM149" s="548">
        <f t="shared" si="696"/>
        <v>0</v>
      </c>
      <c r="SN149" s="548">
        <f t="shared" si="696"/>
        <v>0</v>
      </c>
      <c r="SO149" s="548">
        <f t="shared" si="696"/>
        <v>0</v>
      </c>
      <c r="SP149" s="548">
        <f t="shared" si="696"/>
        <v>0</v>
      </c>
      <c r="SQ149" s="548">
        <f t="shared" si="696"/>
        <v>0</v>
      </c>
      <c r="SR149" s="548">
        <f t="shared" si="696"/>
        <v>0</v>
      </c>
      <c r="SS149" s="548">
        <f t="shared" si="696"/>
        <v>0</v>
      </c>
      <c r="ST149" s="548">
        <f t="shared" si="696"/>
        <v>0</v>
      </c>
      <c r="SU149" s="548">
        <f t="shared" si="696"/>
        <v>0</v>
      </c>
      <c r="SV149" s="548">
        <f t="shared" si="696"/>
        <v>0</v>
      </c>
      <c r="SW149" s="548">
        <f t="shared" si="696"/>
        <v>0</v>
      </c>
      <c r="SX149" s="548">
        <f t="shared" si="696"/>
        <v>0</v>
      </c>
      <c r="SY149" s="548">
        <f t="shared" si="696"/>
        <v>0</v>
      </c>
      <c r="SZ149" s="548">
        <f t="shared" si="696"/>
        <v>0</v>
      </c>
      <c r="TA149" s="548">
        <f t="shared" si="696"/>
        <v>0</v>
      </c>
      <c r="TB149" s="548">
        <f t="shared" si="696"/>
        <v>0</v>
      </c>
      <c r="TC149" s="548">
        <f t="shared" si="696"/>
        <v>0</v>
      </c>
      <c r="TD149" s="548">
        <f t="shared" si="696"/>
        <v>0</v>
      </c>
      <c r="TE149" s="548">
        <f t="shared" si="696"/>
        <v>0</v>
      </c>
      <c r="TF149" s="548">
        <f t="shared" si="696"/>
        <v>0</v>
      </c>
      <c r="TG149" s="548">
        <f t="shared" si="696"/>
        <v>0</v>
      </c>
      <c r="TH149" s="548">
        <f t="shared" si="696"/>
        <v>0</v>
      </c>
      <c r="TI149" s="548">
        <f t="shared" si="696"/>
        <v>0</v>
      </c>
      <c r="TJ149" s="548">
        <f t="shared" si="696"/>
        <v>0</v>
      </c>
      <c r="TK149" s="548">
        <f t="shared" si="696"/>
        <v>0</v>
      </c>
      <c r="TL149" s="548">
        <f t="shared" si="696"/>
        <v>0</v>
      </c>
      <c r="TM149" s="548">
        <f t="shared" si="696"/>
        <v>0</v>
      </c>
      <c r="TN149" s="548">
        <f t="shared" si="696"/>
        <v>0</v>
      </c>
      <c r="TO149" s="548">
        <f t="shared" si="696"/>
        <v>0</v>
      </c>
      <c r="TP149" s="548">
        <f t="shared" si="696"/>
        <v>0</v>
      </c>
      <c r="TQ149" s="548">
        <f t="shared" si="696"/>
        <v>0</v>
      </c>
      <c r="TR149" s="548">
        <f t="shared" si="696"/>
        <v>0</v>
      </c>
      <c r="TS149" s="548">
        <f t="shared" si="696"/>
        <v>0</v>
      </c>
      <c r="TT149" s="548">
        <f t="shared" si="696"/>
        <v>0</v>
      </c>
      <c r="TU149" s="548">
        <f t="shared" si="696"/>
        <v>0</v>
      </c>
      <c r="TV149" s="548">
        <f t="shared" si="696"/>
        <v>0</v>
      </c>
      <c r="TW149" s="548">
        <f t="shared" si="696"/>
        <v>0</v>
      </c>
      <c r="TX149" s="548">
        <f t="shared" si="696"/>
        <v>0</v>
      </c>
      <c r="TY149" s="548">
        <f t="shared" si="696"/>
        <v>0</v>
      </c>
      <c r="TZ149" s="548">
        <f t="shared" si="696"/>
        <v>0</v>
      </c>
      <c r="UA149" s="548">
        <f t="shared" si="696"/>
        <v>0</v>
      </c>
      <c r="UB149" s="548">
        <f t="shared" si="696"/>
        <v>0</v>
      </c>
      <c r="UC149" s="548">
        <f t="shared" si="696"/>
        <v>0</v>
      </c>
      <c r="UD149" s="548">
        <f t="shared" si="696"/>
        <v>0</v>
      </c>
      <c r="UE149" s="548">
        <f t="shared" si="696"/>
        <v>0</v>
      </c>
      <c r="UF149" s="548">
        <f t="shared" si="696"/>
        <v>0</v>
      </c>
      <c r="UG149" s="548">
        <f t="shared" si="696"/>
        <v>0</v>
      </c>
      <c r="UH149" s="548">
        <f t="shared" si="696"/>
        <v>0</v>
      </c>
      <c r="UI149" s="548">
        <f t="shared" si="696"/>
        <v>0</v>
      </c>
      <c r="UJ149" s="548">
        <f t="shared" si="696"/>
        <v>0</v>
      </c>
      <c r="UK149" s="548">
        <f t="shared" si="696"/>
        <v>0</v>
      </c>
      <c r="UL149" s="548">
        <f t="shared" si="696"/>
        <v>0</v>
      </c>
      <c r="UM149" s="548">
        <f t="shared" si="696"/>
        <v>0</v>
      </c>
      <c r="UN149" s="548">
        <f t="shared" si="696"/>
        <v>0</v>
      </c>
      <c r="UO149" s="548">
        <f t="shared" si="696"/>
        <v>0</v>
      </c>
      <c r="UP149" s="548">
        <f t="shared" si="696"/>
        <v>0</v>
      </c>
      <c r="UQ149" s="548">
        <f t="shared" si="696"/>
        <v>0</v>
      </c>
      <c r="UR149" s="548">
        <f t="shared" si="696"/>
        <v>0</v>
      </c>
      <c r="US149" s="548">
        <f t="shared" si="696"/>
        <v>0</v>
      </c>
      <c r="UT149" s="548">
        <f t="shared" si="696"/>
        <v>0</v>
      </c>
      <c r="UU149" s="548">
        <f t="shared" si="696"/>
        <v>0</v>
      </c>
      <c r="UV149" s="548">
        <f t="shared" si="696"/>
        <v>0</v>
      </c>
      <c r="UW149" s="548">
        <f t="shared" si="696"/>
        <v>0</v>
      </c>
      <c r="UX149" s="548">
        <f t="shared" ref="UX149:VO149" si="697">UX$13</f>
        <v>0</v>
      </c>
      <c r="UY149" s="548">
        <f t="shared" si="697"/>
        <v>0</v>
      </c>
      <c r="UZ149" s="548">
        <f t="shared" si="697"/>
        <v>0</v>
      </c>
      <c r="VA149" s="548">
        <f t="shared" si="697"/>
        <v>0</v>
      </c>
      <c r="VB149" s="548">
        <f t="shared" si="697"/>
        <v>0</v>
      </c>
      <c r="VC149" s="548">
        <f t="shared" si="697"/>
        <v>0</v>
      </c>
      <c r="VD149" s="548">
        <f t="shared" si="697"/>
        <v>0</v>
      </c>
      <c r="VE149" s="548">
        <f t="shared" si="697"/>
        <v>0</v>
      </c>
      <c r="VF149" s="548">
        <f t="shared" si="697"/>
        <v>0</v>
      </c>
      <c r="VG149" s="548">
        <f t="shared" si="697"/>
        <v>0</v>
      </c>
      <c r="VH149" s="548">
        <f t="shared" si="697"/>
        <v>0</v>
      </c>
      <c r="VI149" s="548">
        <f t="shared" si="697"/>
        <v>0</v>
      </c>
      <c r="VJ149" s="548">
        <f t="shared" si="697"/>
        <v>0</v>
      </c>
      <c r="VK149" s="548">
        <f t="shared" si="697"/>
        <v>0</v>
      </c>
      <c r="VL149" s="548">
        <f t="shared" si="697"/>
        <v>0</v>
      </c>
      <c r="VM149" s="548">
        <f t="shared" si="697"/>
        <v>0</v>
      </c>
      <c r="VN149" s="548">
        <f t="shared" si="697"/>
        <v>0</v>
      </c>
      <c r="VO149" s="548">
        <f t="shared" si="697"/>
        <v>0</v>
      </c>
      <c r="VP149" s="548">
        <f t="shared" si="694"/>
        <v>0</v>
      </c>
      <c r="VQ149" s="548">
        <f t="shared" si="694"/>
        <v>0</v>
      </c>
      <c r="VR149" s="548">
        <f t="shared" si="694"/>
        <v>0</v>
      </c>
      <c r="VS149" s="548">
        <f t="shared" si="694"/>
        <v>0</v>
      </c>
      <c r="VT149" s="548">
        <f t="shared" si="694"/>
        <v>0</v>
      </c>
      <c r="VU149" s="548">
        <f t="shared" si="694"/>
        <v>0</v>
      </c>
      <c r="VV149" s="548">
        <f t="shared" si="694"/>
        <v>0</v>
      </c>
      <c r="VW149" s="548">
        <f t="shared" si="694"/>
        <v>0</v>
      </c>
      <c r="VX149" s="548">
        <f t="shared" si="694"/>
        <v>0</v>
      </c>
      <c r="VY149" s="548">
        <f t="shared" si="694"/>
        <v>0</v>
      </c>
      <c r="VZ149" s="548">
        <f t="shared" si="694"/>
        <v>0</v>
      </c>
      <c r="WA149" s="548">
        <f t="shared" si="694"/>
        <v>0</v>
      </c>
      <c r="WB149" s="548">
        <f t="shared" si="694"/>
        <v>0</v>
      </c>
      <c r="WC149" s="548">
        <f t="shared" si="694"/>
        <v>0</v>
      </c>
      <c r="WD149" s="548">
        <f t="shared" si="694"/>
        <v>0</v>
      </c>
      <c r="WE149" s="548">
        <f t="shared" si="694"/>
        <v>0</v>
      </c>
      <c r="WF149" s="548">
        <f t="shared" si="694"/>
        <v>0</v>
      </c>
      <c r="WG149" s="548">
        <f t="shared" si="694"/>
        <v>0</v>
      </c>
      <c r="WH149" s="548">
        <f t="shared" si="694"/>
        <v>0</v>
      </c>
      <c r="WI149" s="548">
        <f t="shared" si="694"/>
        <v>0</v>
      </c>
      <c r="WJ149" s="548">
        <f t="shared" si="694"/>
        <v>0</v>
      </c>
      <c r="WK149" s="548">
        <f t="shared" si="694"/>
        <v>0</v>
      </c>
      <c r="WL149" s="548">
        <f t="shared" si="694"/>
        <v>0</v>
      </c>
      <c r="WM149" s="548">
        <f t="shared" si="694"/>
        <v>0</v>
      </c>
      <c r="WN149" s="548">
        <f t="shared" si="694"/>
        <v>0</v>
      </c>
      <c r="WO149" s="548">
        <f t="shared" si="694"/>
        <v>0</v>
      </c>
      <c r="WP149" s="548">
        <f t="shared" si="694"/>
        <v>0</v>
      </c>
      <c r="WQ149" s="548">
        <f t="shared" si="694"/>
        <v>0</v>
      </c>
      <c r="WR149" s="548">
        <f t="shared" si="694"/>
        <v>0</v>
      </c>
      <c r="WS149" s="548" t="str">
        <f t="shared" si="694"/>
        <v>-</v>
      </c>
      <c r="WT149" s="619">
        <f t="shared" si="694"/>
        <v>0</v>
      </c>
      <c r="WU149" s="548">
        <f t="shared" si="694"/>
        <v>0</v>
      </c>
      <c r="WV149" s="548">
        <f t="shared" si="694"/>
        <v>0</v>
      </c>
      <c r="WW149" s="548">
        <f t="shared" si="694"/>
        <v>0</v>
      </c>
      <c r="WX149" s="548" t="str">
        <f t="shared" si="694"/>
        <v>-</v>
      </c>
      <c r="WY149" s="548" t="str">
        <f t="shared" si="694"/>
        <v>-</v>
      </c>
      <c r="WZ149" s="548" t="str">
        <f t="shared" si="694"/>
        <v>-</v>
      </c>
      <c r="XA149" s="548" t="str">
        <f t="shared" si="694"/>
        <v>-</v>
      </c>
      <c r="XB149" s="548" t="str">
        <f t="shared" si="694"/>
        <v>-</v>
      </c>
      <c r="XC149" s="548" t="str">
        <f t="shared" si="694"/>
        <v>-</v>
      </c>
      <c r="XD149" s="548" t="str">
        <f t="shared" si="694"/>
        <v>-</v>
      </c>
      <c r="XE149" s="548" t="str">
        <f t="shared" si="694"/>
        <v>-</v>
      </c>
      <c r="XF149" s="548" t="str">
        <f t="shared" si="694"/>
        <v>-</v>
      </c>
      <c r="XG149" s="548" t="str">
        <f t="shared" si="694"/>
        <v>-</v>
      </c>
      <c r="XH149" s="548" t="str">
        <f t="shared" si="694"/>
        <v>-</v>
      </c>
      <c r="XI149" s="548" t="str">
        <f t="shared" si="694"/>
        <v>-</v>
      </c>
      <c r="XJ149" s="548" t="str">
        <f t="shared" si="694"/>
        <v>-</v>
      </c>
      <c r="XK149" s="548" t="str">
        <f t="shared" ref="XK149:AEX149" si="698">XK$13</f>
        <v>-</v>
      </c>
      <c r="XL149" s="548" t="str">
        <f t="shared" si="698"/>
        <v>-</v>
      </c>
      <c r="XM149" s="548" t="str">
        <f t="shared" si="698"/>
        <v>-</v>
      </c>
      <c r="XN149" s="619">
        <f t="shared" si="698"/>
        <v>0</v>
      </c>
      <c r="XO149" s="548" t="str">
        <f t="shared" si="698"/>
        <v>-</v>
      </c>
      <c r="XP149" s="548" t="str">
        <f t="shared" si="698"/>
        <v>-</v>
      </c>
      <c r="XQ149" s="548" t="str">
        <f t="shared" si="698"/>
        <v>-</v>
      </c>
      <c r="XR149" s="548" t="str">
        <f t="shared" si="698"/>
        <v>-</v>
      </c>
      <c r="XS149" s="548" t="str">
        <f t="shared" si="698"/>
        <v>-</v>
      </c>
      <c r="XT149" s="548" t="str">
        <f t="shared" si="698"/>
        <v>-</v>
      </c>
      <c r="XU149" s="548" t="str">
        <f t="shared" si="698"/>
        <v>-</v>
      </c>
      <c r="XV149" s="548" t="str">
        <f t="shared" si="698"/>
        <v>-</v>
      </c>
      <c r="XW149" s="548" t="str">
        <f t="shared" si="698"/>
        <v>-</v>
      </c>
      <c r="XX149" s="548" t="str">
        <f t="shared" si="698"/>
        <v>-</v>
      </c>
      <c r="XY149" s="548" t="str">
        <f t="shared" si="698"/>
        <v>-</v>
      </c>
      <c r="XZ149" s="548" t="str">
        <f t="shared" si="698"/>
        <v>-</v>
      </c>
      <c r="YA149" s="548" t="str">
        <f t="shared" si="698"/>
        <v>-</v>
      </c>
      <c r="YB149" s="548">
        <f t="shared" si="698"/>
        <v>0</v>
      </c>
      <c r="YC149" s="548" t="str">
        <f t="shared" si="698"/>
        <v>-</v>
      </c>
      <c r="YD149" s="548" t="str">
        <f t="shared" si="698"/>
        <v>-</v>
      </c>
      <c r="YE149" s="548" t="str">
        <f t="shared" si="698"/>
        <v>-</v>
      </c>
      <c r="YF149" s="548" t="str">
        <f>YF$13</f>
        <v>-</v>
      </c>
      <c r="YG149" s="548" t="str">
        <f>YG$13</f>
        <v>-</v>
      </c>
      <c r="YH149" s="548" t="str">
        <f>YH$13</f>
        <v>-</v>
      </c>
      <c r="YI149" s="548" t="str">
        <f>YI$13</f>
        <v>-</v>
      </c>
      <c r="YJ149" s="548" t="str">
        <f>YJ$13</f>
        <v>-</v>
      </c>
      <c r="YK149" s="548" t="str">
        <f t="shared" si="698"/>
        <v>-</v>
      </c>
      <c r="YL149" s="548" t="str">
        <f t="shared" si="698"/>
        <v>-</v>
      </c>
      <c r="YM149" s="548" t="str">
        <f t="shared" si="698"/>
        <v>-</v>
      </c>
      <c r="YN149" s="548" t="str">
        <f t="shared" si="698"/>
        <v>-</v>
      </c>
      <c r="YO149" s="548" t="str">
        <f t="shared" si="698"/>
        <v>-</v>
      </c>
      <c r="YP149" s="619">
        <f t="shared" si="698"/>
        <v>0</v>
      </c>
      <c r="YQ149" s="548" t="str">
        <f t="shared" si="698"/>
        <v>-</v>
      </c>
      <c r="YR149" s="548" t="str">
        <f t="shared" si="698"/>
        <v>-</v>
      </c>
      <c r="YS149" s="548" t="str">
        <f t="shared" si="698"/>
        <v>-</v>
      </c>
      <c r="YT149" s="548" t="str">
        <f t="shared" si="698"/>
        <v>-</v>
      </c>
      <c r="YU149" s="548">
        <f t="shared" si="698"/>
        <v>1</v>
      </c>
      <c r="YV149" s="548">
        <f t="shared" si="698"/>
        <v>1</v>
      </c>
      <c r="YW149" s="548">
        <f t="shared" si="698"/>
        <v>1</v>
      </c>
      <c r="YX149" s="548">
        <f t="shared" si="698"/>
        <v>1</v>
      </c>
      <c r="YY149" s="548" t="str">
        <f t="shared" si="698"/>
        <v>-</v>
      </c>
      <c r="YZ149" s="548" t="str">
        <f t="shared" si="698"/>
        <v>-</v>
      </c>
      <c r="ZA149" s="548" t="str">
        <f t="shared" si="698"/>
        <v>-</v>
      </c>
      <c r="ZB149" s="548" t="str">
        <f t="shared" si="698"/>
        <v>-</v>
      </c>
      <c r="ZC149" s="548" t="str">
        <f t="shared" si="698"/>
        <v>-</v>
      </c>
      <c r="ZD149" s="619">
        <f t="shared" si="698"/>
        <v>0</v>
      </c>
      <c r="ZE149" s="548">
        <f t="shared" si="698"/>
        <v>1</v>
      </c>
      <c r="ZF149" s="619">
        <f t="shared" ref="ZF149:ABD149" si="699">ZF$13</f>
        <v>0</v>
      </c>
      <c r="ZG149" s="548" t="str">
        <f>ZG$13</f>
        <v>-</v>
      </c>
      <c r="ZH149" s="548" t="str">
        <f t="shared" si="699"/>
        <v>-</v>
      </c>
      <c r="ZI149" s="548" t="str">
        <f t="shared" si="699"/>
        <v>-</v>
      </c>
      <c r="ZJ149" s="548" t="str">
        <f t="shared" si="699"/>
        <v>-</v>
      </c>
      <c r="ZK149" s="548" t="str">
        <f t="shared" si="699"/>
        <v>-</v>
      </c>
      <c r="ZL149" s="548" t="str">
        <f t="shared" si="699"/>
        <v>-</v>
      </c>
      <c r="ZM149" s="549" t="str">
        <f t="shared" si="699"/>
        <v>-</v>
      </c>
      <c r="ZN149" s="549" t="str">
        <f t="shared" si="699"/>
        <v>-</v>
      </c>
      <c r="ZO149" s="548" t="str">
        <f t="shared" si="699"/>
        <v>-</v>
      </c>
      <c r="ZP149" s="548" t="str">
        <f t="shared" si="699"/>
        <v>-</v>
      </c>
      <c r="ZQ149" s="548" t="str">
        <f t="shared" si="699"/>
        <v>-</v>
      </c>
      <c r="ZR149" s="548" t="str">
        <f t="shared" si="699"/>
        <v>-</v>
      </c>
      <c r="ZS149" s="548" t="str">
        <f t="shared" si="699"/>
        <v>-</v>
      </c>
      <c r="ZT149" s="548" t="str">
        <f t="shared" si="699"/>
        <v>-</v>
      </c>
      <c r="ZU149" s="548" t="str">
        <f t="shared" si="699"/>
        <v>-</v>
      </c>
      <c r="ZV149" s="548" t="str">
        <f t="shared" si="699"/>
        <v>-</v>
      </c>
      <c r="ZW149" s="548" t="str">
        <f t="shared" si="699"/>
        <v>-</v>
      </c>
      <c r="ZX149" s="548" t="str">
        <f t="shared" si="699"/>
        <v>-</v>
      </c>
      <c r="ZY149" s="548" t="str">
        <f t="shared" si="699"/>
        <v>-</v>
      </c>
      <c r="ZZ149" s="548" t="str">
        <f t="shared" si="699"/>
        <v>-</v>
      </c>
      <c r="AAA149" s="548" t="str">
        <f t="shared" si="699"/>
        <v>-</v>
      </c>
      <c r="AAB149" s="548" t="str">
        <f t="shared" si="699"/>
        <v>-</v>
      </c>
      <c r="AAC149" s="548" t="str">
        <f t="shared" si="699"/>
        <v>-</v>
      </c>
      <c r="AAD149" s="548" t="str">
        <f t="shared" si="699"/>
        <v>-</v>
      </c>
      <c r="AAE149" s="548" t="str">
        <f t="shared" si="699"/>
        <v>-</v>
      </c>
      <c r="AAF149" s="548" t="str">
        <f t="shared" si="699"/>
        <v>-</v>
      </c>
      <c r="AAG149" s="548" t="str">
        <f t="shared" si="699"/>
        <v>-</v>
      </c>
      <c r="AAH149" s="548" t="str">
        <f t="shared" si="699"/>
        <v>-</v>
      </c>
      <c r="AAI149" s="548" t="str">
        <f t="shared" si="699"/>
        <v>-</v>
      </c>
      <c r="AAJ149" s="548" t="str">
        <f t="shared" si="699"/>
        <v>-</v>
      </c>
      <c r="AAK149" s="548" t="str">
        <f t="shared" si="699"/>
        <v>-</v>
      </c>
      <c r="AAL149" s="548" t="str">
        <f t="shared" si="699"/>
        <v>-</v>
      </c>
      <c r="AAM149" s="548" t="str">
        <f t="shared" si="699"/>
        <v>-</v>
      </c>
      <c r="AAN149" s="548" t="str">
        <f t="shared" si="699"/>
        <v>-</v>
      </c>
      <c r="AAO149" s="548" t="str">
        <f t="shared" si="699"/>
        <v>-</v>
      </c>
      <c r="AAP149" s="548" t="str">
        <f t="shared" si="699"/>
        <v>-</v>
      </c>
      <c r="AAQ149" s="548" t="str">
        <f t="shared" si="699"/>
        <v>-</v>
      </c>
      <c r="AAR149" s="548" t="str">
        <f t="shared" si="699"/>
        <v>-</v>
      </c>
      <c r="AAS149" s="548" t="str">
        <f t="shared" si="699"/>
        <v>-</v>
      </c>
      <c r="AAT149" s="548" t="str">
        <f t="shared" si="699"/>
        <v>-</v>
      </c>
      <c r="AAU149" s="548" t="str">
        <f t="shared" si="699"/>
        <v>-</v>
      </c>
      <c r="AAV149" s="548">
        <f t="shared" si="699"/>
        <v>1</v>
      </c>
      <c r="AAW149" s="548">
        <f t="shared" si="699"/>
        <v>1</v>
      </c>
      <c r="AAX149" s="548" t="str">
        <f t="shared" si="699"/>
        <v>-</v>
      </c>
      <c r="AAY149" s="548" t="str">
        <f t="shared" si="699"/>
        <v>-</v>
      </c>
      <c r="AAZ149" s="548" t="str">
        <f t="shared" si="699"/>
        <v>-</v>
      </c>
      <c r="ABA149" s="548" t="str">
        <f t="shared" si="699"/>
        <v>-</v>
      </c>
      <c r="ABB149" s="548" t="str">
        <f t="shared" si="699"/>
        <v>-</v>
      </c>
      <c r="ABC149" s="548" t="str">
        <f t="shared" si="699"/>
        <v>-</v>
      </c>
      <c r="ABD149" s="548" t="str">
        <f t="shared" si="699"/>
        <v>-</v>
      </c>
      <c r="ABE149" s="548" t="str">
        <f t="shared" ref="ABE149:ABI149" si="700">ABE$13</f>
        <v>-</v>
      </c>
      <c r="ABF149" s="548" t="str">
        <f>ABF$13</f>
        <v>-</v>
      </c>
      <c r="ABG149" s="548" t="str">
        <f t="shared" si="700"/>
        <v>-</v>
      </c>
      <c r="ABH149" s="548" t="str">
        <f t="shared" si="700"/>
        <v>-</v>
      </c>
      <c r="ABI149" s="548" t="str">
        <f t="shared" si="700"/>
        <v>-</v>
      </c>
      <c r="ABJ149" s="548" t="str">
        <f>ABJ$13</f>
        <v>-</v>
      </c>
      <c r="ABK149" s="619">
        <f t="shared" si="698"/>
        <v>0</v>
      </c>
      <c r="ABL149" s="548" t="str">
        <f t="shared" si="698"/>
        <v>-</v>
      </c>
      <c r="ABM149" s="548" t="str">
        <f t="shared" si="698"/>
        <v>-</v>
      </c>
      <c r="ABN149" s="548" t="str">
        <f t="shared" si="698"/>
        <v>-</v>
      </c>
      <c r="ABO149" s="548" t="str">
        <f t="shared" si="698"/>
        <v>-</v>
      </c>
      <c r="ABP149" s="548" t="str">
        <f t="shared" si="698"/>
        <v>-</v>
      </c>
      <c r="ABQ149" s="548" t="str">
        <f t="shared" si="698"/>
        <v>-</v>
      </c>
      <c r="ABR149" s="548" t="str">
        <f t="shared" si="698"/>
        <v>-</v>
      </c>
      <c r="ABS149" s="548" t="str">
        <f t="shared" si="698"/>
        <v>-</v>
      </c>
      <c r="ABT149" s="548" t="str">
        <f t="shared" si="698"/>
        <v>-</v>
      </c>
      <c r="ABU149" s="548" t="str">
        <f t="shared" si="698"/>
        <v>-</v>
      </c>
      <c r="ABV149" s="548" t="str">
        <f t="shared" si="698"/>
        <v>-</v>
      </c>
      <c r="ABW149" s="548" t="str">
        <f t="shared" si="698"/>
        <v>-</v>
      </c>
      <c r="ABX149" s="548" t="str">
        <f t="shared" si="698"/>
        <v>-</v>
      </c>
      <c r="ABY149" s="548" t="str">
        <f t="shared" si="698"/>
        <v>-</v>
      </c>
      <c r="ABZ149" s="548" t="str">
        <f t="shared" si="698"/>
        <v>-</v>
      </c>
      <c r="ACA149" s="548" t="str">
        <f t="shared" si="698"/>
        <v>-</v>
      </c>
      <c r="ACB149" s="548" t="str">
        <f t="shared" si="698"/>
        <v>-</v>
      </c>
      <c r="ACC149" s="548" t="str">
        <f t="shared" si="698"/>
        <v>-</v>
      </c>
      <c r="ACD149" s="548" t="str">
        <f t="shared" si="698"/>
        <v>-</v>
      </c>
      <c r="ACE149" s="548" t="str">
        <f t="shared" si="698"/>
        <v>-</v>
      </c>
      <c r="ACF149" s="548" t="str">
        <f t="shared" si="698"/>
        <v>-</v>
      </c>
      <c r="ACG149" s="548" t="str">
        <f t="shared" si="698"/>
        <v>-</v>
      </c>
      <c r="ACH149" s="548" t="str">
        <f t="shared" si="698"/>
        <v>-</v>
      </c>
      <c r="ACI149" s="548" t="str">
        <f t="shared" si="698"/>
        <v>-</v>
      </c>
      <c r="ACJ149" s="548" t="str">
        <f t="shared" si="698"/>
        <v>-</v>
      </c>
      <c r="ACK149" s="548" t="str">
        <f t="shared" si="698"/>
        <v>-</v>
      </c>
      <c r="ACL149" s="548" t="str">
        <f t="shared" si="698"/>
        <v>-</v>
      </c>
      <c r="ACM149" s="548" t="str">
        <f t="shared" si="698"/>
        <v>-</v>
      </c>
      <c r="ACN149" s="548" t="str">
        <f t="shared" si="698"/>
        <v>-</v>
      </c>
      <c r="ACO149" s="548" t="str">
        <f t="shared" si="698"/>
        <v>-</v>
      </c>
      <c r="ACP149" s="548" t="str">
        <f t="shared" si="698"/>
        <v>-</v>
      </c>
      <c r="ACQ149" s="548" t="str">
        <f t="shared" si="698"/>
        <v>-</v>
      </c>
      <c r="ACR149" s="548" t="str">
        <f t="shared" si="698"/>
        <v>-</v>
      </c>
      <c r="ACS149" s="548" t="str">
        <f t="shared" si="698"/>
        <v>-</v>
      </c>
      <c r="ACT149" s="548" t="str">
        <f t="shared" si="698"/>
        <v>-</v>
      </c>
      <c r="ACU149" s="548" t="str">
        <f t="shared" si="698"/>
        <v>-</v>
      </c>
      <c r="ACV149" s="548" t="str">
        <f t="shared" si="698"/>
        <v>-</v>
      </c>
      <c r="ACW149" s="548" t="str">
        <f t="shared" si="698"/>
        <v>-</v>
      </c>
      <c r="ACX149" s="548" t="str">
        <f t="shared" si="698"/>
        <v>-</v>
      </c>
      <c r="ACY149" s="548" t="str">
        <f t="shared" si="698"/>
        <v>-</v>
      </c>
      <c r="ACZ149" s="548" t="str">
        <f t="shared" si="698"/>
        <v>-</v>
      </c>
      <c r="ADA149" s="548" t="str">
        <f t="shared" si="698"/>
        <v>-</v>
      </c>
      <c r="ADB149" s="548" t="str">
        <f t="shared" si="698"/>
        <v>-</v>
      </c>
      <c r="ADC149" s="548" t="str">
        <f t="shared" si="698"/>
        <v>-</v>
      </c>
      <c r="ADD149" s="548" t="str">
        <f t="shared" si="698"/>
        <v>-</v>
      </c>
      <c r="ADE149" s="548" t="str">
        <f t="shared" si="698"/>
        <v>-</v>
      </c>
      <c r="ADF149" s="548" t="str">
        <f t="shared" si="698"/>
        <v>-</v>
      </c>
      <c r="ADG149" s="548" t="str">
        <f t="shared" si="698"/>
        <v>-</v>
      </c>
      <c r="ADH149" s="548" t="str">
        <f t="shared" si="698"/>
        <v>-</v>
      </c>
      <c r="ADI149" s="548" t="str">
        <f t="shared" si="698"/>
        <v>-</v>
      </c>
      <c r="ADJ149" s="548" t="str">
        <f t="shared" si="698"/>
        <v>-</v>
      </c>
      <c r="ADK149" s="548" t="str">
        <f t="shared" si="698"/>
        <v>-</v>
      </c>
      <c r="ADL149" s="548" t="str">
        <f t="shared" si="698"/>
        <v>-</v>
      </c>
      <c r="ADM149" s="548" t="str">
        <f t="shared" si="698"/>
        <v>-</v>
      </c>
      <c r="ADN149" s="548" t="str">
        <f t="shared" si="698"/>
        <v>-</v>
      </c>
      <c r="ADO149" s="548" t="str">
        <f t="shared" si="698"/>
        <v>-</v>
      </c>
      <c r="ADP149" s="548" t="str">
        <f t="shared" si="698"/>
        <v>-</v>
      </c>
      <c r="ADQ149" s="548" t="str">
        <f t="shared" si="698"/>
        <v>-</v>
      </c>
      <c r="ADR149" s="548" t="str">
        <f t="shared" si="698"/>
        <v>-</v>
      </c>
      <c r="ADS149" s="548" t="str">
        <f t="shared" si="698"/>
        <v>-</v>
      </c>
      <c r="ADT149" s="548" t="str">
        <f t="shared" si="698"/>
        <v>-</v>
      </c>
      <c r="ADU149" s="548" t="str">
        <f t="shared" si="698"/>
        <v>-</v>
      </c>
      <c r="ADV149" s="548" t="str">
        <f t="shared" si="698"/>
        <v>-</v>
      </c>
      <c r="ADW149" s="548" t="str">
        <f t="shared" si="698"/>
        <v>-</v>
      </c>
      <c r="ADX149" s="548" t="str">
        <f t="shared" si="698"/>
        <v>-</v>
      </c>
      <c r="ADY149" s="548" t="str">
        <f t="shared" si="698"/>
        <v>-</v>
      </c>
      <c r="ADZ149" s="548" t="str">
        <f t="shared" si="698"/>
        <v>-</v>
      </c>
      <c r="AEA149" s="548" t="str">
        <f t="shared" si="698"/>
        <v>-</v>
      </c>
      <c r="AEB149" s="548" t="str">
        <f t="shared" si="698"/>
        <v>-</v>
      </c>
      <c r="AEC149" s="548" t="str">
        <f t="shared" si="698"/>
        <v>-</v>
      </c>
      <c r="AED149" s="548" t="str">
        <f t="shared" si="698"/>
        <v>-</v>
      </c>
      <c r="AEE149" s="548" t="str">
        <f t="shared" si="698"/>
        <v>-</v>
      </c>
      <c r="AEF149" s="548" t="str">
        <f t="shared" si="698"/>
        <v>-</v>
      </c>
      <c r="AEG149" s="548" t="str">
        <f t="shared" si="698"/>
        <v>-</v>
      </c>
      <c r="AEH149" s="548" t="str">
        <f t="shared" si="698"/>
        <v>-</v>
      </c>
      <c r="AEI149" s="548" t="str">
        <f t="shared" si="698"/>
        <v>-</v>
      </c>
      <c r="AEJ149" s="548" t="str">
        <f t="shared" si="698"/>
        <v>-</v>
      </c>
      <c r="AEK149" s="548" t="str">
        <f t="shared" si="698"/>
        <v>-</v>
      </c>
      <c r="AEL149" s="548" t="str">
        <f t="shared" si="698"/>
        <v>-</v>
      </c>
      <c r="AEM149" s="548" t="str">
        <f t="shared" si="698"/>
        <v>-</v>
      </c>
      <c r="AEN149" s="548" t="str">
        <f t="shared" si="698"/>
        <v>-</v>
      </c>
      <c r="AEO149" s="548" t="str">
        <f t="shared" si="698"/>
        <v>-</v>
      </c>
      <c r="AEP149" s="548" t="str">
        <f t="shared" si="698"/>
        <v>-</v>
      </c>
      <c r="AEQ149" s="548" t="str">
        <f t="shared" si="698"/>
        <v>-</v>
      </c>
      <c r="AER149" s="548" t="str">
        <f t="shared" si="698"/>
        <v>-</v>
      </c>
      <c r="AES149" s="548" t="str">
        <f t="shared" si="698"/>
        <v>-</v>
      </c>
      <c r="AET149" s="548" t="str">
        <f t="shared" si="698"/>
        <v>-</v>
      </c>
      <c r="AEU149" s="548" t="str">
        <f t="shared" si="698"/>
        <v>-</v>
      </c>
      <c r="AEV149" s="548" t="str">
        <f t="shared" si="698"/>
        <v>-</v>
      </c>
      <c r="AEW149" s="548" t="str">
        <f t="shared" si="698"/>
        <v>-</v>
      </c>
      <c r="AEX149" s="548">
        <f t="shared" si="698"/>
        <v>0</v>
      </c>
      <c r="AEY149" s="19">
        <v>0</v>
      </c>
    </row>
  </sheetData>
  <autoFilter ref="A13:AEY149"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G117:H122 E1:G1048576">
    <cfRule type="cellIs" dxfId="18" priority="467" stopIfTrue="1" operator="equal">
      <formula>TRUE</formula>
    </cfRule>
  </conditionalFormatting>
  <conditionalFormatting sqref="H57:H62">
    <cfRule type="cellIs" dxfId="17" priority="14" stopIfTrue="1" operator="equal">
      <formula>TRUE</formula>
    </cfRule>
  </conditionalFormatting>
  <conditionalFormatting sqref="ZY1:AAG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59" activePane="bottomLeft" state="frozen"/>
      <selection activeCell="FC116" sqref="FC116"/>
      <selection pane="bottomLeft" activeCell="C1466" sqref="C1466"/>
    </sheetView>
  </sheetViews>
  <sheetFormatPr defaultRowHeight="14.5"/>
  <cols>
    <col min="1" max="1" width="20.54296875" customWidth="1"/>
    <col min="2" max="2" width="9.54296875" customWidth="1"/>
    <col min="3" max="3" width="145.1796875" customWidth="1"/>
  </cols>
  <sheetData>
    <row r="1" spans="1:3" ht="16.5" customHeight="1">
      <c r="A1" s="478" t="s">
        <v>75</v>
      </c>
      <c r="B1" s="478" t="s">
        <v>2836</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29">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29">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29">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29">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29">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29">
      <c r="A332" s="503"/>
      <c r="B332" s="503"/>
      <c r="C332" s="470" t="s">
        <v>524</v>
      </c>
    </row>
    <row r="333" spans="1:3">
      <c r="A333" s="503"/>
      <c r="B333" s="503"/>
      <c r="C333" s="470" t="s">
        <v>520</v>
      </c>
    </row>
    <row r="334" spans="1:3">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29">
      <c r="A342" s="503"/>
      <c r="B342" s="503"/>
      <c r="C342" s="470" t="s">
        <v>529</v>
      </c>
    </row>
    <row r="343" spans="1:3" ht="29">
      <c r="A343" s="503"/>
      <c r="B343" s="503"/>
      <c r="C343" s="470" t="s">
        <v>536</v>
      </c>
    </row>
    <row r="344" spans="1:3">
      <c r="A344" s="503"/>
      <c r="B344" s="503"/>
      <c r="C344" s="470" t="s">
        <v>531</v>
      </c>
    </row>
    <row r="345" spans="1:3" ht="29">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29">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29">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29">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29">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29">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29">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29">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29">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29">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29">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29">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29">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1881</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29">
      <c r="A621" s="504"/>
      <c r="B621" s="504"/>
      <c r="C621" s="470" t="s">
        <v>1034</v>
      </c>
    </row>
    <row r="622" spans="1:3">
      <c r="A622" s="504"/>
      <c r="B622" s="504"/>
      <c r="C622" s="470" t="s">
        <v>1035</v>
      </c>
    </row>
    <row r="623" spans="1:3">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29">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29">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29">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29">
      <c r="A833" s="504">
        <v>45087.385850810198</v>
      </c>
      <c r="B833" s="504"/>
      <c r="C833" s="470" t="s">
        <v>1618</v>
      </c>
    </row>
    <row r="834" spans="1:3">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29">
      <c r="A847" s="504">
        <v>45099.812611805603</v>
      </c>
      <c r="B847" s="504"/>
      <c r="C847" s="470" t="s">
        <v>1628</v>
      </c>
    </row>
    <row r="848" spans="1:3">
      <c r="A848" s="504"/>
      <c r="B848" s="504"/>
      <c r="C848" s="470" t="s">
        <v>1630</v>
      </c>
    </row>
    <row r="849" spans="1:3" ht="29">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29">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3.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29">
      <c r="A890" s="504">
        <v>45265.578445717598</v>
      </c>
      <c r="B890" s="504"/>
      <c r="C890" s="5" t="s">
        <v>1745</v>
      </c>
    </row>
    <row r="891" spans="1:3">
      <c r="A891" s="504">
        <v>45266.352876851903</v>
      </c>
      <c r="B891" s="504"/>
      <c r="C891" s="5" t="s">
        <v>1746</v>
      </c>
    </row>
    <row r="892" spans="1:3">
      <c r="A892" s="504">
        <v>45266.488732523103</v>
      </c>
      <c r="B892" s="504"/>
      <c r="C892" s="5" t="s">
        <v>1747</v>
      </c>
    </row>
    <row r="893" spans="1:3">
      <c r="A893" s="504"/>
      <c r="B893" s="504"/>
      <c r="C893" s="5" t="s">
        <v>1758</v>
      </c>
    </row>
    <row r="894" spans="1:3">
      <c r="A894" s="504"/>
      <c r="B894" s="504"/>
      <c r="C894" s="5" t="s">
        <v>1759</v>
      </c>
    </row>
    <row r="895" spans="1:3">
      <c r="A895" s="504">
        <v>45273.717767824099</v>
      </c>
      <c r="B895" s="504"/>
      <c r="C895" s="5" t="s">
        <v>1764</v>
      </c>
    </row>
    <row r="896" spans="1:3">
      <c r="A896" s="504">
        <v>45283.379961342602</v>
      </c>
      <c r="B896" s="504"/>
      <c r="C896" s="5" t="s">
        <v>1780</v>
      </c>
    </row>
    <row r="897" spans="1:3">
      <c r="A897" s="504">
        <v>45297.403612499998</v>
      </c>
      <c r="B897" s="504"/>
      <c r="C897" s="5" t="s">
        <v>1779</v>
      </c>
    </row>
    <row r="898" spans="1:3">
      <c r="A898" s="504">
        <v>45313.706506828697</v>
      </c>
      <c r="B898" s="504"/>
      <c r="C898" s="5" t="s">
        <v>1782</v>
      </c>
    </row>
    <row r="899" spans="1:3">
      <c r="A899" s="504">
        <v>45317.703878703702</v>
      </c>
      <c r="B899" s="504"/>
      <c r="C899" s="5" t="s">
        <v>1798</v>
      </c>
    </row>
    <row r="900" spans="1:3">
      <c r="A900" s="504"/>
      <c r="B900" s="504"/>
      <c r="C900" s="5" t="s">
        <v>1799</v>
      </c>
    </row>
    <row r="901" spans="1:3">
      <c r="A901" s="504">
        <v>45318.663704050901</v>
      </c>
      <c r="B901" s="504"/>
      <c r="C901" s="5" t="s">
        <v>1801</v>
      </c>
    </row>
    <row r="902" spans="1:3">
      <c r="A902" s="504"/>
      <c r="B902" s="504"/>
      <c r="C902" s="5" t="s">
        <v>1810</v>
      </c>
    </row>
    <row r="903" spans="1:3">
      <c r="A903" s="504"/>
      <c r="B903" s="504"/>
      <c r="C903" s="5" t="s">
        <v>1811</v>
      </c>
    </row>
    <row r="904" spans="1:3">
      <c r="A904" s="504"/>
      <c r="B904" s="504"/>
      <c r="C904" s="5" t="s">
        <v>1812</v>
      </c>
    </row>
    <row r="905" spans="1:3">
      <c r="A905" s="504"/>
      <c r="B905" s="504"/>
      <c r="C905" s="5" t="s">
        <v>1813</v>
      </c>
    </row>
    <row r="906" spans="1:3">
      <c r="A906" s="504">
        <v>45319.426361689802</v>
      </c>
      <c r="B906" s="504"/>
      <c r="C906" s="5" t="s">
        <v>1814</v>
      </c>
    </row>
    <row r="907" spans="1:3">
      <c r="A907" s="504"/>
      <c r="B907" s="504"/>
      <c r="C907" s="5" t="s">
        <v>1815</v>
      </c>
    </row>
    <row r="908" spans="1:3">
      <c r="A908" s="504"/>
      <c r="B908" s="504"/>
      <c r="C908" s="5" t="s">
        <v>1824</v>
      </c>
    </row>
    <row r="909" spans="1:3">
      <c r="A909" s="504"/>
      <c r="B909" s="504"/>
      <c r="C909" s="5" t="s">
        <v>1825</v>
      </c>
    </row>
    <row r="910" spans="1:3">
      <c r="A910" s="504"/>
      <c r="B910" s="504"/>
      <c r="C910" s="5" t="s">
        <v>1826</v>
      </c>
    </row>
    <row r="911" spans="1:3">
      <c r="A911" s="504">
        <v>45319.806912963002</v>
      </c>
      <c r="B911" s="504"/>
      <c r="C911" s="5" t="s">
        <v>1844</v>
      </c>
    </row>
    <row r="912" spans="1:3">
      <c r="A912" s="504"/>
      <c r="B912" s="504"/>
      <c r="C912" s="5" t="s">
        <v>1847</v>
      </c>
    </row>
    <row r="913" spans="1:3">
      <c r="A913" s="504">
        <v>45320.291666666664</v>
      </c>
      <c r="B913" s="504"/>
      <c r="C913" s="5" t="s">
        <v>1850</v>
      </c>
    </row>
    <row r="914" spans="1:3">
      <c r="A914" s="504"/>
      <c r="B914" s="504"/>
      <c r="C914" s="5" t="s">
        <v>1851</v>
      </c>
    </row>
    <row r="915" spans="1:3">
      <c r="A915" s="504"/>
      <c r="B915" s="504"/>
      <c r="C915" s="5" t="s">
        <v>1852</v>
      </c>
    </row>
    <row r="916" spans="1:3">
      <c r="A916" s="504">
        <v>45320.638317939804</v>
      </c>
      <c r="B916" s="504"/>
      <c r="C916" s="5" t="s">
        <v>1853</v>
      </c>
    </row>
    <row r="917" spans="1:3">
      <c r="A917" s="504">
        <v>45320.954778356499</v>
      </c>
      <c r="B917" s="504"/>
      <c r="C917" s="5" t="s">
        <v>1854</v>
      </c>
    </row>
    <row r="918" spans="1:3">
      <c r="A918" s="504">
        <v>45337.651777314801</v>
      </c>
      <c r="B918" s="504"/>
      <c r="C918" s="5" t="s">
        <v>1855</v>
      </c>
    </row>
    <row r="919" spans="1:3">
      <c r="A919" s="504">
        <v>45379.832560648101</v>
      </c>
      <c r="B919" s="504"/>
      <c r="C919" s="5" t="s">
        <v>1858</v>
      </c>
    </row>
    <row r="920" spans="1:3">
      <c r="A920" s="504"/>
      <c r="B920" s="504"/>
      <c r="C920" s="5" t="s">
        <v>1859</v>
      </c>
    </row>
    <row r="921" spans="1:3">
      <c r="A921" s="504">
        <v>45381.502915393503</v>
      </c>
      <c r="B921" s="504"/>
      <c r="C921" s="5" t="s">
        <v>1861</v>
      </c>
    </row>
    <row r="922" spans="1:3">
      <c r="A922" s="504">
        <v>45390.838856713002</v>
      </c>
      <c r="B922" s="504"/>
      <c r="C922" s="5" t="s">
        <v>1862</v>
      </c>
    </row>
    <row r="923" spans="1:3">
      <c r="A923" s="504">
        <v>45463.0682226852</v>
      </c>
      <c r="B923" s="504"/>
      <c r="C923" s="5" t="s">
        <v>1864</v>
      </c>
    </row>
    <row r="924" spans="1:3">
      <c r="A924" s="504">
        <v>45463.917756828698</v>
      </c>
      <c r="B924" s="504"/>
      <c r="C924" s="5" t="s">
        <v>1865</v>
      </c>
    </row>
    <row r="925" spans="1:3">
      <c r="A925" s="504"/>
      <c r="B925" s="504"/>
      <c r="C925" s="5" t="s">
        <v>1867</v>
      </c>
    </row>
    <row r="926" spans="1:3">
      <c r="A926" s="504">
        <v>45466.339132523099</v>
      </c>
      <c r="B926" s="504"/>
      <c r="C926" s="5" t="s">
        <v>1871</v>
      </c>
    </row>
    <row r="927" spans="1:3">
      <c r="A927" s="504"/>
      <c r="B927" s="504"/>
      <c r="C927" s="5" t="s">
        <v>1876</v>
      </c>
    </row>
    <row r="928" spans="1:3">
      <c r="A928" s="504">
        <v>45466.597851851897</v>
      </c>
      <c r="B928" s="504"/>
      <c r="C928" s="5" t="s">
        <v>1878</v>
      </c>
    </row>
    <row r="929" spans="1:3">
      <c r="A929" s="504">
        <v>45488.584180787002</v>
      </c>
      <c r="B929" s="504"/>
      <c r="C929" s="5" t="s">
        <v>1879</v>
      </c>
    </row>
    <row r="930" spans="1:3">
      <c r="A930" s="504"/>
      <c r="B930" s="504"/>
      <c r="C930" s="5" t="s">
        <v>1882</v>
      </c>
    </row>
    <row r="931" spans="1:3">
      <c r="A931" s="504"/>
      <c r="B931" s="504"/>
      <c r="C931" s="5" t="s">
        <v>1883</v>
      </c>
    </row>
    <row r="932" spans="1:3">
      <c r="A932" s="504"/>
      <c r="B932" s="504"/>
      <c r="C932" s="5" t="s">
        <v>1886</v>
      </c>
    </row>
    <row r="933" spans="1:3">
      <c r="A933" s="504"/>
      <c r="B933" s="504"/>
      <c r="C933" s="5" t="s">
        <v>1892</v>
      </c>
    </row>
    <row r="934" spans="1:3">
      <c r="A934" s="504"/>
      <c r="B934" s="504"/>
      <c r="C934" s="5" t="s">
        <v>1888</v>
      </c>
    </row>
    <row r="935" spans="1:3">
      <c r="A935" s="504"/>
      <c r="B935" s="504"/>
      <c r="C935" s="5" t="s">
        <v>1889</v>
      </c>
    </row>
    <row r="936" spans="1:3">
      <c r="A936" s="504">
        <v>45489.210221180598</v>
      </c>
      <c r="B936" s="504"/>
      <c r="C936" s="5" t="s">
        <v>1890</v>
      </c>
    </row>
    <row r="937" spans="1:3">
      <c r="A937" s="504"/>
      <c r="B937" s="504"/>
      <c r="C937" s="5" t="s">
        <v>1891</v>
      </c>
    </row>
    <row r="938" spans="1:3">
      <c r="A938" s="504">
        <v>45489.449960416699</v>
      </c>
      <c r="B938" s="504"/>
      <c r="C938" s="5" t="s">
        <v>1893</v>
      </c>
    </row>
    <row r="939" spans="1:3">
      <c r="A939" s="504"/>
      <c r="B939" s="504"/>
      <c r="C939" s="5" t="s">
        <v>1894</v>
      </c>
    </row>
    <row r="940" spans="1:3">
      <c r="A940" s="504"/>
      <c r="B940" s="504"/>
      <c r="C940" s="5" t="s">
        <v>1895</v>
      </c>
    </row>
    <row r="941" spans="1:3">
      <c r="A941" s="504">
        <v>45489.738919675903</v>
      </c>
      <c r="B941" s="504"/>
      <c r="C941" s="5" t="s">
        <v>1898</v>
      </c>
    </row>
    <row r="942" spans="1:3">
      <c r="A942" s="504"/>
      <c r="B942" s="504"/>
      <c r="C942" s="5" t="s">
        <v>1901</v>
      </c>
    </row>
    <row r="943" spans="1:3">
      <c r="A943" s="504"/>
      <c r="B943" s="504"/>
      <c r="C943" s="5" t="s">
        <v>1902</v>
      </c>
    </row>
    <row r="944" spans="1:3">
      <c r="A944" s="504">
        <v>45489.856513078703</v>
      </c>
      <c r="B944" s="504"/>
      <c r="C944" s="5" t="s">
        <v>1903</v>
      </c>
    </row>
    <row r="945" spans="1:3">
      <c r="A945" s="504">
        <v>45490.749045949102</v>
      </c>
      <c r="B945" s="504"/>
      <c r="C945" s="5" t="s">
        <v>1904</v>
      </c>
    </row>
    <row r="946" spans="1:3">
      <c r="A946" s="504">
        <v>45491.4079724537</v>
      </c>
      <c r="B946" s="504"/>
      <c r="C946" s="5" t="s">
        <v>1905</v>
      </c>
    </row>
    <row r="947" spans="1:3">
      <c r="A947" s="504"/>
      <c r="B947" s="504"/>
      <c r="C947" s="5" t="s">
        <v>1906</v>
      </c>
    </row>
    <row r="948" spans="1:3">
      <c r="A948" s="504">
        <v>45491.6594611111</v>
      </c>
      <c r="B948" s="504"/>
      <c r="C948" s="5" t="s">
        <v>1907</v>
      </c>
    </row>
    <row r="949" spans="1:3">
      <c r="A949" s="504"/>
      <c r="B949" s="504"/>
      <c r="C949" s="5" t="s">
        <v>1908</v>
      </c>
    </row>
    <row r="950" spans="1:3">
      <c r="A950" s="504">
        <v>45491.856288888899</v>
      </c>
      <c r="B950" s="504"/>
      <c r="C950" s="5" t="s">
        <v>1909</v>
      </c>
    </row>
    <row r="951" spans="1:3">
      <c r="A951" s="504">
        <v>45492.674406481499</v>
      </c>
      <c r="B951" s="504"/>
      <c r="C951" s="5" t="s">
        <v>1910</v>
      </c>
    </row>
    <row r="952" spans="1:3">
      <c r="A952" s="504">
        <v>45493.390959837998</v>
      </c>
      <c r="B952" s="504"/>
      <c r="C952" s="5" t="s">
        <v>1911</v>
      </c>
    </row>
    <row r="953" spans="1:3">
      <c r="A953" s="504"/>
      <c r="B953" s="504"/>
      <c r="C953" s="5" t="s">
        <v>1913</v>
      </c>
    </row>
    <row r="954" spans="1:3">
      <c r="A954" s="504">
        <v>45494.515925231499</v>
      </c>
      <c r="B954" s="504"/>
      <c r="C954" s="5" t="s">
        <v>1915</v>
      </c>
    </row>
    <row r="955" spans="1:3">
      <c r="A955" s="504"/>
      <c r="B955" s="504"/>
      <c r="C955" s="5" t="s">
        <v>1917</v>
      </c>
    </row>
    <row r="956" spans="1:3">
      <c r="A956" s="504">
        <v>45494.667448379601</v>
      </c>
      <c r="B956" s="504"/>
      <c r="C956" s="5" t="s">
        <v>1918</v>
      </c>
    </row>
    <row r="957" spans="1:3">
      <c r="A957" s="504">
        <v>45495.355080555601</v>
      </c>
      <c r="B957" s="504"/>
      <c r="C957" s="5" t="s">
        <v>1931</v>
      </c>
    </row>
    <row r="958" spans="1:3">
      <c r="A958" s="504">
        <v>45495.592078819398</v>
      </c>
      <c r="B958" s="504"/>
      <c r="C958" s="5" t="s">
        <v>1937</v>
      </c>
    </row>
    <row r="959" spans="1:3">
      <c r="A959" s="504"/>
      <c r="B959" s="504"/>
      <c r="C959" s="5" t="s">
        <v>1938</v>
      </c>
    </row>
    <row r="960" spans="1:3">
      <c r="A960" s="504"/>
      <c r="B960" s="504"/>
      <c r="C960" s="5" t="s">
        <v>1939</v>
      </c>
    </row>
    <row r="961" spans="1:3">
      <c r="A961" s="504">
        <v>45496.332308449098</v>
      </c>
      <c r="B961" s="504"/>
      <c r="C961" s="5" t="s">
        <v>1940</v>
      </c>
    </row>
    <row r="962" spans="1:3">
      <c r="A962" s="504">
        <v>45496.384820138897</v>
      </c>
      <c r="B962" s="504"/>
      <c r="C962" s="5" t="s">
        <v>1942</v>
      </c>
    </row>
    <row r="963" spans="1:3">
      <c r="A963" s="504"/>
      <c r="B963" s="504"/>
      <c r="C963" s="5" t="s">
        <v>1943</v>
      </c>
    </row>
    <row r="964" spans="1:3">
      <c r="A964" s="504"/>
      <c r="B964" s="504"/>
      <c r="C964" s="5" t="s">
        <v>1948</v>
      </c>
    </row>
    <row r="965" spans="1:3">
      <c r="A965" s="504"/>
      <c r="B965" s="504"/>
      <c r="C965" s="5" t="s">
        <v>1952</v>
      </c>
    </row>
    <row r="966" spans="1:3">
      <c r="A966" s="504"/>
      <c r="B966" s="504"/>
      <c r="C966" s="5" t="s">
        <v>1949</v>
      </c>
    </row>
    <row r="967" spans="1:3">
      <c r="A967" s="504">
        <v>45497.474987963004</v>
      </c>
      <c r="B967" s="504"/>
      <c r="C967" s="5" t="s">
        <v>1951</v>
      </c>
    </row>
    <row r="968" spans="1:3">
      <c r="A968" s="504"/>
      <c r="B968" s="504"/>
      <c r="C968" s="5" t="s">
        <v>1953</v>
      </c>
    </row>
    <row r="969" spans="1:3">
      <c r="A969" s="504">
        <v>45497.753208912</v>
      </c>
      <c r="B969" s="504"/>
      <c r="C969" s="5" t="s">
        <v>1954</v>
      </c>
    </row>
    <row r="970" spans="1:3">
      <c r="A970" s="504">
        <v>45497.905034374999</v>
      </c>
      <c r="B970" s="504"/>
      <c r="C970" s="5" t="s">
        <v>1955</v>
      </c>
    </row>
    <row r="971" spans="1:3">
      <c r="A971" s="504">
        <v>45497.969297222196</v>
      </c>
      <c r="B971" s="504"/>
      <c r="C971" s="5" t="s">
        <v>1956</v>
      </c>
    </row>
    <row r="972" spans="1:3" ht="29">
      <c r="A972" s="504"/>
      <c r="B972" s="504"/>
      <c r="C972" s="5" t="s">
        <v>1957</v>
      </c>
    </row>
    <row r="973" spans="1:3">
      <c r="A973" s="504"/>
      <c r="B973" s="504"/>
      <c r="C973" s="5" t="s">
        <v>1959</v>
      </c>
    </row>
    <row r="974" spans="1:3">
      <c r="A974" s="504">
        <v>45500.773074305602</v>
      </c>
      <c r="B974" s="504"/>
      <c r="C974" s="5" t="s">
        <v>1960</v>
      </c>
    </row>
    <row r="975" spans="1:3">
      <c r="A975" s="504"/>
      <c r="B975" s="504"/>
      <c r="C975" s="5" t="s">
        <v>1961</v>
      </c>
    </row>
    <row r="976" spans="1:3">
      <c r="A976" s="504"/>
      <c r="B976" s="504"/>
      <c r="C976" s="5" t="s">
        <v>1966</v>
      </c>
    </row>
    <row r="977" spans="1:3">
      <c r="A977" s="504">
        <v>45501.970010648103</v>
      </c>
      <c r="B977" s="504"/>
      <c r="C977" s="5" t="s">
        <v>1967</v>
      </c>
    </row>
    <row r="978" spans="1:3">
      <c r="A978" s="504"/>
      <c r="B978" s="504"/>
      <c r="C978" s="5" t="s">
        <v>1968</v>
      </c>
    </row>
    <row r="979" spans="1:3">
      <c r="A979" s="504"/>
      <c r="B979" s="504"/>
      <c r="C979" s="5" t="s">
        <v>1973</v>
      </c>
    </row>
    <row r="980" spans="1:3">
      <c r="A980" s="504">
        <v>45531.531611111102</v>
      </c>
      <c r="B980" s="504"/>
      <c r="C980" s="5" t="s">
        <v>1974</v>
      </c>
    </row>
    <row r="981" spans="1:3">
      <c r="A981" s="504">
        <v>45532.391343981501</v>
      </c>
      <c r="B981" s="504"/>
      <c r="C981" s="5" t="s">
        <v>1975</v>
      </c>
    </row>
    <row r="982" spans="1:3">
      <c r="A982" s="504">
        <v>45533.409179976901</v>
      </c>
      <c r="B982" s="504"/>
      <c r="C982" s="5" t="s">
        <v>1976</v>
      </c>
    </row>
    <row r="983" spans="1:3">
      <c r="A983" s="504"/>
      <c r="B983" s="504"/>
      <c r="C983" s="5" t="s">
        <v>1977</v>
      </c>
    </row>
    <row r="984" spans="1:3">
      <c r="A984" s="504">
        <v>45538.415086805602</v>
      </c>
      <c r="B984" s="504"/>
      <c r="C984" s="5" t="s">
        <v>1988</v>
      </c>
    </row>
    <row r="985" spans="1:3">
      <c r="A985" s="504">
        <v>45539.5387064815</v>
      </c>
      <c r="B985" s="504"/>
      <c r="C985" s="5" t="s">
        <v>1994</v>
      </c>
    </row>
    <row r="986" spans="1:3">
      <c r="A986" s="504">
        <v>45539.723457754597</v>
      </c>
      <c r="B986" s="504"/>
      <c r="C986" s="5" t="s">
        <v>1995</v>
      </c>
    </row>
    <row r="987" spans="1:3">
      <c r="A987" s="504">
        <v>45540.566375115697</v>
      </c>
      <c r="B987" s="504"/>
      <c r="C987" s="5" t="s">
        <v>2009</v>
      </c>
    </row>
    <row r="988" spans="1:3">
      <c r="A988" s="504">
        <v>45541.364851851897</v>
      </c>
      <c r="B988" s="504"/>
      <c r="C988" s="5" t="s">
        <v>2010</v>
      </c>
    </row>
    <row r="989" spans="1:3">
      <c r="A989" s="504">
        <v>45542.478519444398</v>
      </c>
      <c r="B989" s="504"/>
      <c r="C989" s="5" t="s">
        <v>2014</v>
      </c>
    </row>
    <row r="990" spans="1:3">
      <c r="A990" s="504">
        <v>45555.3408164352</v>
      </c>
      <c r="B990" s="504"/>
      <c r="C990" s="5" t="s">
        <v>2017</v>
      </c>
    </row>
    <row r="991" spans="1:3">
      <c r="A991" s="504">
        <v>45556.348085879603</v>
      </c>
      <c r="B991" s="504"/>
      <c r="C991" s="5" t="s">
        <v>2018</v>
      </c>
    </row>
    <row r="992" spans="1:3" ht="29">
      <c r="A992" s="504">
        <v>45557.326923148103</v>
      </c>
      <c r="B992" s="504"/>
      <c r="C992" s="5" t="s">
        <v>2019</v>
      </c>
    </row>
    <row r="993" spans="1:3">
      <c r="A993" s="504"/>
      <c r="B993" s="504"/>
      <c r="C993" s="5" t="s">
        <v>2020</v>
      </c>
    </row>
    <row r="994" spans="1:3">
      <c r="A994" s="504"/>
      <c r="B994" s="504"/>
      <c r="C994" s="5" t="s">
        <v>2022</v>
      </c>
    </row>
    <row r="995" spans="1:3">
      <c r="A995" s="504">
        <v>45559.285466435198</v>
      </c>
      <c r="B995" s="504"/>
      <c r="C995" s="5" t="s">
        <v>2023</v>
      </c>
    </row>
    <row r="996" spans="1:3">
      <c r="A996" s="504">
        <v>45559.431185300899</v>
      </c>
      <c r="B996" s="504"/>
      <c r="C996" s="5" t="s">
        <v>2024</v>
      </c>
    </row>
    <row r="997" spans="1:3">
      <c r="A997" s="504"/>
      <c r="B997" s="504"/>
      <c r="C997" s="5" t="s">
        <v>2025</v>
      </c>
    </row>
    <row r="998" spans="1:3">
      <c r="A998" s="504"/>
      <c r="B998" s="504"/>
      <c r="C998" s="5" t="s">
        <v>2027</v>
      </c>
    </row>
    <row r="999" spans="1:3" ht="29">
      <c r="A999" s="504">
        <v>45560.410681713001</v>
      </c>
      <c r="B999" s="504"/>
      <c r="C999" s="5" t="s">
        <v>2026</v>
      </c>
    </row>
    <row r="1000" spans="1:3">
      <c r="A1000" s="504">
        <v>45560.911641898201</v>
      </c>
      <c r="B1000" s="504"/>
      <c r="C1000" s="5" t="s">
        <v>2028</v>
      </c>
    </row>
    <row r="1001" spans="1:3">
      <c r="A1001" s="504">
        <v>45561.606188194397</v>
      </c>
      <c r="B1001" s="504"/>
      <c r="C1001" s="5" t="s">
        <v>2029</v>
      </c>
    </row>
    <row r="1002" spans="1:3">
      <c r="A1002" s="504"/>
      <c r="B1002" s="504"/>
      <c r="C1002" s="5" t="s">
        <v>2032</v>
      </c>
    </row>
    <row r="1003" spans="1:3">
      <c r="A1003" s="504"/>
      <c r="B1003" s="504"/>
      <c r="C1003" s="5" t="s">
        <v>2037</v>
      </c>
    </row>
    <row r="1004" spans="1:3">
      <c r="A1004" s="504"/>
      <c r="B1004" s="504"/>
      <c r="C1004" s="5" t="s">
        <v>2041</v>
      </c>
    </row>
    <row r="1005" spans="1:3">
      <c r="A1005" s="504">
        <v>45562.319136921302</v>
      </c>
      <c r="B1005" s="504"/>
      <c r="C1005" s="5" t="s">
        <v>2042</v>
      </c>
    </row>
    <row r="1006" spans="1:3">
      <c r="A1006" s="504"/>
      <c r="B1006" s="504"/>
      <c r="C1006" s="5" t="s">
        <v>2043</v>
      </c>
    </row>
    <row r="1007" spans="1:3">
      <c r="A1007" s="504">
        <v>45562.600915162002</v>
      </c>
      <c r="B1007" s="504"/>
      <c r="C1007" s="5" t="s">
        <v>2044</v>
      </c>
    </row>
    <row r="1008" spans="1:3">
      <c r="A1008" s="504"/>
      <c r="B1008" s="504"/>
      <c r="C1008" s="5" t="s">
        <v>2047</v>
      </c>
    </row>
    <row r="1009" spans="1:3">
      <c r="A1009" s="504"/>
      <c r="B1009" s="504"/>
      <c r="C1009" s="5" t="s">
        <v>2048</v>
      </c>
    </row>
    <row r="1010" spans="1:3">
      <c r="A1010" s="504">
        <v>45565.362319560198</v>
      </c>
      <c r="B1010" s="504"/>
      <c r="C1010" s="5" t="s">
        <v>2049</v>
      </c>
    </row>
    <row r="1011" spans="1:3">
      <c r="A1011" s="504"/>
      <c r="B1011" s="504"/>
      <c r="C1011" s="5" t="s">
        <v>2050</v>
      </c>
    </row>
    <row r="1012" spans="1:3">
      <c r="A1012" s="504">
        <v>45566.216275694402</v>
      </c>
      <c r="B1012" s="504"/>
      <c r="C1012" s="5" t="s">
        <v>2052</v>
      </c>
    </row>
    <row r="1013" spans="1:3">
      <c r="A1013" s="504"/>
      <c r="B1013" s="504"/>
      <c r="C1013" s="5" t="s">
        <v>2053</v>
      </c>
    </row>
    <row r="1014" spans="1:3">
      <c r="A1014" s="504"/>
      <c r="B1014" s="504"/>
      <c r="C1014" s="5" t="s">
        <v>2054</v>
      </c>
    </row>
    <row r="1015" spans="1:3">
      <c r="A1015" s="504">
        <v>45578.429404513903</v>
      </c>
      <c r="B1015" s="504"/>
      <c r="C1015" s="5" t="s">
        <v>2056</v>
      </c>
    </row>
    <row r="1016" spans="1:3">
      <c r="A1016" s="504"/>
      <c r="B1016" s="504"/>
      <c r="C1016" s="5" t="s">
        <v>2060</v>
      </c>
    </row>
    <row r="1017" spans="1:3">
      <c r="A1017" s="504">
        <v>45591.9016283565</v>
      </c>
      <c r="B1017" s="504"/>
      <c r="C1017" s="5" t="s">
        <v>2069</v>
      </c>
    </row>
    <row r="1018" spans="1:3">
      <c r="A1018" s="504">
        <v>45592.427384259303</v>
      </c>
      <c r="B1018" s="504"/>
      <c r="C1018" s="5" t="s">
        <v>2071</v>
      </c>
    </row>
    <row r="1019" spans="1:3">
      <c r="A1019" s="504">
        <v>45614.536808448996</v>
      </c>
      <c r="B1019" s="504"/>
      <c r="C1019" s="5" t="s">
        <v>2088</v>
      </c>
    </row>
    <row r="1020" spans="1:3">
      <c r="A1020" s="504"/>
      <c r="B1020" s="504"/>
      <c r="C1020" s="5" t="s">
        <v>2093</v>
      </c>
    </row>
    <row r="1021" spans="1:3">
      <c r="A1021" s="504">
        <v>45625.513327662004</v>
      </c>
      <c r="B1021" s="504" t="s">
        <v>2098</v>
      </c>
      <c r="C1021" s="5" t="s">
        <v>2099</v>
      </c>
    </row>
    <row r="1022" spans="1:3">
      <c r="A1022" s="504"/>
      <c r="B1022" s="504" t="s">
        <v>2098</v>
      </c>
      <c r="C1022" s="5" t="s">
        <v>2100</v>
      </c>
    </row>
    <row r="1023" spans="1:3">
      <c r="A1023" s="504"/>
      <c r="B1023" s="504" t="s">
        <v>2098</v>
      </c>
      <c r="C1023" s="5" t="s">
        <v>2101</v>
      </c>
    </row>
    <row r="1024" spans="1:3" ht="29">
      <c r="A1024" s="504">
        <v>45629.744010300899</v>
      </c>
      <c r="B1024" s="504" t="s">
        <v>2098</v>
      </c>
      <c r="C1024" s="5" t="s">
        <v>2102</v>
      </c>
    </row>
    <row r="1025" spans="1:3" ht="29">
      <c r="A1025" s="504">
        <v>45629.833218749998</v>
      </c>
      <c r="B1025" s="504" t="s">
        <v>2098</v>
      </c>
      <c r="C1025" s="5" t="s">
        <v>2106</v>
      </c>
    </row>
    <row r="1026" spans="1:3">
      <c r="A1026" s="504">
        <v>45629.917926504597</v>
      </c>
      <c r="B1026" s="504" t="s">
        <v>2098</v>
      </c>
      <c r="C1026" s="5" t="s">
        <v>2107</v>
      </c>
    </row>
    <row r="1027" spans="1:3">
      <c r="A1027" s="504"/>
      <c r="B1027" s="504" t="s">
        <v>2098</v>
      </c>
      <c r="C1027" s="5" t="s">
        <v>2110</v>
      </c>
    </row>
    <row r="1028" spans="1:3">
      <c r="A1028" s="504"/>
      <c r="B1028" s="504" t="s">
        <v>2098</v>
      </c>
      <c r="C1028" s="5" t="s">
        <v>2111</v>
      </c>
    </row>
    <row r="1029" spans="1:3">
      <c r="A1029" s="504">
        <v>45633.308731481498</v>
      </c>
      <c r="B1029" s="504" t="s">
        <v>2098</v>
      </c>
      <c r="C1029" s="5" t="s">
        <v>2113</v>
      </c>
    </row>
    <row r="1030" spans="1:3">
      <c r="A1030" s="504">
        <v>45634.459183911997</v>
      </c>
      <c r="B1030" s="504" t="s">
        <v>2098</v>
      </c>
      <c r="C1030" s="5" t="s">
        <v>2114</v>
      </c>
    </row>
    <row r="1031" spans="1:3">
      <c r="A1031" s="504"/>
      <c r="B1031" s="504" t="s">
        <v>2098</v>
      </c>
      <c r="C1031" s="5" t="s">
        <v>2115</v>
      </c>
    </row>
    <row r="1032" spans="1:3">
      <c r="A1032" s="504"/>
      <c r="B1032" s="504" t="s">
        <v>2098</v>
      </c>
      <c r="C1032" s="5" t="s">
        <v>2116</v>
      </c>
    </row>
    <row r="1033" spans="1:3">
      <c r="A1033" s="504"/>
      <c r="B1033" s="504" t="s">
        <v>2098</v>
      </c>
      <c r="C1033" s="5" t="s">
        <v>2117</v>
      </c>
    </row>
    <row r="1034" spans="1:3">
      <c r="A1034" s="504"/>
      <c r="B1034" s="504" t="s">
        <v>2098</v>
      </c>
      <c r="C1034" s="5" t="s">
        <v>2118</v>
      </c>
    </row>
    <row r="1035" spans="1:3">
      <c r="A1035" s="504">
        <v>45634.5462655093</v>
      </c>
      <c r="B1035" s="504" t="s">
        <v>2098</v>
      </c>
      <c r="C1035" s="5" t="s">
        <v>2119</v>
      </c>
    </row>
    <row r="1036" spans="1:3">
      <c r="A1036" s="504"/>
      <c r="B1036" s="504" t="s">
        <v>2098</v>
      </c>
      <c r="C1036" s="5" t="s">
        <v>2120</v>
      </c>
    </row>
    <row r="1037" spans="1:3">
      <c r="A1037" s="504"/>
      <c r="B1037" s="504" t="s">
        <v>2098</v>
      </c>
      <c r="C1037" s="5" t="s">
        <v>2121</v>
      </c>
    </row>
    <row r="1038" spans="1:3">
      <c r="A1038" s="504">
        <v>45635.671010648097</v>
      </c>
      <c r="B1038" s="504" t="s">
        <v>2098</v>
      </c>
      <c r="C1038" s="5" t="s">
        <v>2122</v>
      </c>
    </row>
    <row r="1039" spans="1:3">
      <c r="A1039" s="504">
        <v>45635.924288888898</v>
      </c>
      <c r="B1039" s="504" t="s">
        <v>2098</v>
      </c>
      <c r="C1039" s="5" t="s">
        <v>2124</v>
      </c>
    </row>
    <row r="1040" spans="1:3">
      <c r="A1040" s="504">
        <v>45636.303021874999</v>
      </c>
      <c r="B1040" s="504" t="s">
        <v>2098</v>
      </c>
      <c r="C1040" s="5" t="s">
        <v>2125</v>
      </c>
    </row>
    <row r="1041" spans="1:3">
      <c r="A1041" s="504">
        <v>45636.536924768501</v>
      </c>
      <c r="B1041" s="504" t="s">
        <v>2098</v>
      </c>
      <c r="C1041" s="5" t="s">
        <v>2126</v>
      </c>
    </row>
    <row r="1042" spans="1:3">
      <c r="A1042" s="504">
        <v>45636.795527546303</v>
      </c>
      <c r="B1042" s="504" t="s">
        <v>2098</v>
      </c>
      <c r="C1042" s="5" t="s">
        <v>2128</v>
      </c>
    </row>
    <row r="1043" spans="1:3">
      <c r="A1043" s="504">
        <v>45636.881108333298</v>
      </c>
      <c r="B1043" s="504" t="s">
        <v>2098</v>
      </c>
      <c r="C1043" s="5" t="s">
        <v>2127</v>
      </c>
    </row>
    <row r="1044" spans="1:3">
      <c r="A1044" s="504">
        <v>45636.912638888898</v>
      </c>
      <c r="B1044" s="504" t="s">
        <v>2098</v>
      </c>
      <c r="C1044" s="5" t="s">
        <v>2130</v>
      </c>
    </row>
    <row r="1045" spans="1:3">
      <c r="A1045" s="504">
        <v>45636.931540393503</v>
      </c>
      <c r="B1045" s="504" t="s">
        <v>2098</v>
      </c>
      <c r="C1045" s="5" t="s">
        <v>2131</v>
      </c>
    </row>
    <row r="1046" spans="1:3">
      <c r="A1046" s="504">
        <v>45637.390722685202</v>
      </c>
      <c r="B1046" s="504" t="s">
        <v>2098</v>
      </c>
      <c r="C1046" s="5" t="s">
        <v>2132</v>
      </c>
    </row>
    <row r="1047" spans="1:3">
      <c r="A1047" s="504">
        <v>45637.472989467598</v>
      </c>
      <c r="B1047" s="504" t="s">
        <v>2098</v>
      </c>
      <c r="C1047" s="5" t="s">
        <v>2136</v>
      </c>
    </row>
    <row r="1048" spans="1:3">
      <c r="A1048" s="504">
        <v>45637.827690740698</v>
      </c>
      <c r="B1048" s="504" t="s">
        <v>2098</v>
      </c>
      <c r="C1048" s="5" t="s">
        <v>2137</v>
      </c>
    </row>
    <row r="1049" spans="1:3">
      <c r="A1049" s="504">
        <v>45638.3794375</v>
      </c>
      <c r="B1049" s="504" t="s">
        <v>2098</v>
      </c>
      <c r="C1049" s="5" t="s">
        <v>2138</v>
      </c>
    </row>
    <row r="1050" spans="1:3">
      <c r="A1050" s="504">
        <v>45638.413743981502</v>
      </c>
      <c r="B1050" s="504" t="s">
        <v>2098</v>
      </c>
      <c r="C1050" s="5" t="s">
        <v>2139</v>
      </c>
    </row>
    <row r="1051" spans="1:3">
      <c r="A1051" s="504">
        <v>45638.524425347197</v>
      </c>
      <c r="B1051" s="504" t="s">
        <v>2098</v>
      </c>
      <c r="C1051" s="5" t="s">
        <v>2140</v>
      </c>
    </row>
    <row r="1052" spans="1:3">
      <c r="A1052" s="504"/>
      <c r="B1052" s="504" t="s">
        <v>2098</v>
      </c>
      <c r="C1052" s="5" t="s">
        <v>2141</v>
      </c>
    </row>
    <row r="1053" spans="1:3">
      <c r="A1053" s="504">
        <v>45639.432666435197</v>
      </c>
      <c r="B1053" s="504" t="s">
        <v>2098</v>
      </c>
      <c r="C1053" s="5" t="s">
        <v>2142</v>
      </c>
    </row>
    <row r="1054" spans="1:3">
      <c r="A1054" s="504">
        <v>45645.871356481497</v>
      </c>
      <c r="B1054" s="504" t="s">
        <v>2098</v>
      </c>
      <c r="C1054" s="5" t="s">
        <v>2146</v>
      </c>
    </row>
    <row r="1055" spans="1:3" ht="29">
      <c r="A1055" s="504"/>
      <c r="B1055" s="504"/>
      <c r="C1055" s="5" t="s">
        <v>2148</v>
      </c>
    </row>
    <row r="1056" spans="1:3">
      <c r="A1056" s="504"/>
      <c r="B1056" s="504"/>
      <c r="C1056" s="5" t="s">
        <v>2147</v>
      </c>
    </row>
    <row r="1057" spans="1:3">
      <c r="A1057" s="504"/>
      <c r="B1057" s="504"/>
      <c r="C1057" s="5" t="s">
        <v>2149</v>
      </c>
    </row>
    <row r="1058" spans="1:3">
      <c r="A1058" s="504"/>
      <c r="B1058" s="504"/>
      <c r="C1058" s="5" t="s">
        <v>2151</v>
      </c>
    </row>
    <row r="1059" spans="1:3">
      <c r="A1059" s="504">
        <v>45645.910699537002</v>
      </c>
      <c r="B1059" s="504" t="s">
        <v>2098</v>
      </c>
      <c r="C1059" s="5" t="s">
        <v>2152</v>
      </c>
    </row>
    <row r="1060" spans="1:3">
      <c r="A1060" s="504">
        <v>45646.314477199099</v>
      </c>
      <c r="B1060" s="504" t="s">
        <v>2098</v>
      </c>
      <c r="C1060" s="5" t="s">
        <v>2153</v>
      </c>
    </row>
    <row r="1061" spans="1:3">
      <c r="A1061" s="504">
        <v>45648.596787731498</v>
      </c>
      <c r="B1061" s="504" t="s">
        <v>2098</v>
      </c>
      <c r="C1061" s="5" t="s">
        <v>2154</v>
      </c>
    </row>
    <row r="1062" spans="1:3">
      <c r="A1062" s="504">
        <v>45648.598062268502</v>
      </c>
      <c r="B1062" s="504" t="s">
        <v>2098</v>
      </c>
      <c r="C1062" s="5" t="s">
        <v>2155</v>
      </c>
    </row>
    <row r="1063" spans="1:3">
      <c r="A1063" s="504">
        <v>45648.624691782403</v>
      </c>
      <c r="B1063" s="504" t="s">
        <v>2098</v>
      </c>
      <c r="C1063" s="5" t="s">
        <v>2156</v>
      </c>
    </row>
    <row r="1064" spans="1:3">
      <c r="A1064" s="504"/>
      <c r="B1064" s="504" t="s">
        <v>2098</v>
      </c>
      <c r="C1064" s="5" t="s">
        <v>2157</v>
      </c>
    </row>
    <row r="1065" spans="1:3">
      <c r="A1065" s="504">
        <v>45648.6372064815</v>
      </c>
      <c r="B1065" s="504" t="s">
        <v>2098</v>
      </c>
      <c r="C1065" s="5" t="s">
        <v>2158</v>
      </c>
    </row>
    <row r="1066" spans="1:3">
      <c r="A1066" s="504">
        <v>45648.652284490701</v>
      </c>
      <c r="B1066" s="504" t="s">
        <v>2098</v>
      </c>
      <c r="C1066" s="5" t="s">
        <v>2159</v>
      </c>
    </row>
    <row r="1067" spans="1:3">
      <c r="A1067" s="504">
        <v>45648.742012962997</v>
      </c>
      <c r="B1067" s="504" t="s">
        <v>2098</v>
      </c>
      <c r="C1067" s="5" t="s">
        <v>2160</v>
      </c>
    </row>
    <row r="1068" spans="1:3">
      <c r="A1068" s="504">
        <v>45648.778078240699</v>
      </c>
      <c r="B1068" s="504" t="s">
        <v>2098</v>
      </c>
      <c r="C1068" s="5" t="s">
        <v>2180</v>
      </c>
    </row>
    <row r="1069" spans="1:3">
      <c r="A1069" s="504">
        <v>45649.291173842597</v>
      </c>
      <c r="B1069" s="504" t="s">
        <v>2098</v>
      </c>
      <c r="C1069" s="5" t="s">
        <v>2161</v>
      </c>
    </row>
    <row r="1070" spans="1:3">
      <c r="A1070" s="504">
        <v>45649.390999768497</v>
      </c>
      <c r="B1070" s="504" t="s">
        <v>2098</v>
      </c>
      <c r="C1070" s="5" t="s">
        <v>2162</v>
      </c>
    </row>
    <row r="1071" spans="1:3">
      <c r="A1071" s="504">
        <v>45650.291666666664</v>
      </c>
      <c r="B1071" s="504" t="s">
        <v>2098</v>
      </c>
      <c r="C1071" s="5" t="s">
        <v>2164</v>
      </c>
    </row>
    <row r="1072" spans="1:3">
      <c r="A1072" s="504">
        <v>45650.419016898202</v>
      </c>
      <c r="B1072" s="504" t="s">
        <v>2098</v>
      </c>
      <c r="C1072" s="5" t="s">
        <v>2165</v>
      </c>
    </row>
    <row r="1073" spans="1:3">
      <c r="A1073" s="504">
        <v>45652.308400347203</v>
      </c>
      <c r="B1073" s="504" t="s">
        <v>2098</v>
      </c>
      <c r="C1073" s="5" t="s">
        <v>2172</v>
      </c>
    </row>
    <row r="1074" spans="1:3">
      <c r="A1074" s="504"/>
      <c r="B1074" s="504" t="s">
        <v>2098</v>
      </c>
      <c r="C1074" s="5" t="s">
        <v>2173</v>
      </c>
    </row>
    <row r="1075" spans="1:3">
      <c r="A1075" s="504">
        <v>45653.263021527797</v>
      </c>
      <c r="B1075" s="504" t="s">
        <v>2098</v>
      </c>
      <c r="C1075" s="5" t="s">
        <v>2174</v>
      </c>
    </row>
    <row r="1076" spans="1:3">
      <c r="A1076" s="504">
        <v>45654.824534838001</v>
      </c>
      <c r="B1076" s="504" t="s">
        <v>2098</v>
      </c>
      <c r="C1076" s="5" t="s">
        <v>2175</v>
      </c>
    </row>
    <row r="1077" spans="1:3">
      <c r="A1077" s="504"/>
      <c r="B1077" s="504"/>
      <c r="C1077" s="5" t="s">
        <v>2176</v>
      </c>
    </row>
    <row r="1078" spans="1:3">
      <c r="A1078" s="504"/>
      <c r="B1078" s="504" t="s">
        <v>2188</v>
      </c>
      <c r="C1078" s="5" t="s">
        <v>2177</v>
      </c>
    </row>
    <row r="1079" spans="1:3">
      <c r="A1079" s="504">
        <v>45655.264167476897</v>
      </c>
      <c r="B1079" s="504" t="s">
        <v>2098</v>
      </c>
      <c r="C1079" s="5" t="s">
        <v>2178</v>
      </c>
    </row>
    <row r="1080" spans="1:3">
      <c r="A1080" s="504"/>
      <c r="B1080" s="504"/>
      <c r="C1080" s="5" t="s">
        <v>2179</v>
      </c>
    </row>
    <row r="1081" spans="1:3">
      <c r="A1081" s="504"/>
      <c r="B1081" s="504"/>
      <c r="C1081" s="5" t="s">
        <v>2181</v>
      </c>
    </row>
    <row r="1082" spans="1:3">
      <c r="A1082" s="504"/>
      <c r="B1082" s="504"/>
      <c r="C1082" s="5" t="s">
        <v>2182</v>
      </c>
    </row>
    <row r="1083" spans="1:3">
      <c r="A1083" s="504"/>
      <c r="B1083" s="504"/>
      <c r="C1083" s="5" t="s">
        <v>2183</v>
      </c>
    </row>
    <row r="1084" spans="1:3">
      <c r="A1084" s="504"/>
      <c r="B1084" s="504"/>
      <c r="C1084" s="5" t="s">
        <v>2184</v>
      </c>
    </row>
    <row r="1085" spans="1:3">
      <c r="A1085" s="504"/>
      <c r="B1085" s="504" t="s">
        <v>2187</v>
      </c>
      <c r="C1085" s="5" t="s">
        <v>2186</v>
      </c>
    </row>
    <row r="1086" spans="1:3">
      <c r="A1086" s="504">
        <v>45655.871625115702</v>
      </c>
      <c r="B1086" s="504" t="s">
        <v>2098</v>
      </c>
      <c r="C1086" s="5" t="s">
        <v>2185</v>
      </c>
    </row>
    <row r="1087" spans="1:3">
      <c r="A1087" s="504"/>
      <c r="B1087" s="504"/>
      <c r="C1087" s="5" t="s">
        <v>2189</v>
      </c>
    </row>
    <row r="1088" spans="1:3">
      <c r="A1088" s="504"/>
      <c r="B1088" s="504"/>
      <c r="C1088" s="5" t="s">
        <v>2190</v>
      </c>
    </row>
    <row r="1089" spans="1:3">
      <c r="A1089" s="504">
        <v>45658.705596180604</v>
      </c>
      <c r="B1089" s="504" t="s">
        <v>2098</v>
      </c>
      <c r="C1089" s="5" t="s">
        <v>2192</v>
      </c>
    </row>
    <row r="1090" spans="1:3">
      <c r="A1090" s="504"/>
      <c r="B1090" s="504"/>
      <c r="C1090" s="5" t="s">
        <v>2191</v>
      </c>
    </row>
    <row r="1091" spans="1:3">
      <c r="A1091" s="504"/>
      <c r="B1091" s="504"/>
      <c r="C1091" s="5" t="s">
        <v>2193</v>
      </c>
    </row>
    <row r="1092" spans="1:3">
      <c r="A1092" s="504"/>
      <c r="B1092" s="504"/>
      <c r="C1092" s="5" t="s">
        <v>2194</v>
      </c>
    </row>
    <row r="1093" spans="1:3">
      <c r="A1093" s="504"/>
      <c r="B1093" s="504"/>
      <c r="C1093" s="5" t="s">
        <v>2196</v>
      </c>
    </row>
    <row r="1094" spans="1:3">
      <c r="A1094" s="504"/>
      <c r="B1094" s="504"/>
      <c r="C1094" s="5" t="s">
        <v>2197</v>
      </c>
    </row>
    <row r="1095" spans="1:3">
      <c r="A1095" s="504">
        <v>45659.738869212997</v>
      </c>
      <c r="B1095" s="504" t="s">
        <v>2098</v>
      </c>
      <c r="C1095" s="5" t="s">
        <v>2207</v>
      </c>
    </row>
    <row r="1096" spans="1:3">
      <c r="A1096" s="504"/>
      <c r="B1096" s="504"/>
      <c r="C1096" s="5" t="s">
        <v>2208</v>
      </c>
    </row>
    <row r="1097" spans="1:3">
      <c r="A1097" s="504"/>
      <c r="B1097" s="504"/>
      <c r="C1097" s="5" t="s">
        <v>2209</v>
      </c>
    </row>
    <row r="1098" spans="1:3">
      <c r="A1098" s="504">
        <v>45660.3787024306</v>
      </c>
      <c r="B1098" s="504" t="s">
        <v>2211</v>
      </c>
      <c r="C1098" s="5" t="s">
        <v>2210</v>
      </c>
    </row>
    <row r="1099" spans="1:3" ht="29">
      <c r="A1099" s="504"/>
      <c r="B1099" s="504"/>
      <c r="C1099" s="5" t="s">
        <v>2213</v>
      </c>
    </row>
    <row r="1100" spans="1:3">
      <c r="A1100" s="504">
        <v>45660.564256481499</v>
      </c>
      <c r="B1100" s="504" t="s">
        <v>2215</v>
      </c>
      <c r="C1100" s="5" t="s">
        <v>2216</v>
      </c>
    </row>
    <row r="1101" spans="1:3">
      <c r="A1101" s="504"/>
      <c r="B1101" s="504"/>
      <c r="C1101" s="5" t="s">
        <v>2217</v>
      </c>
    </row>
    <row r="1102" spans="1:3">
      <c r="A1102" s="504"/>
      <c r="B1102" s="504"/>
      <c r="C1102" s="5" t="s">
        <v>2218</v>
      </c>
    </row>
    <row r="1103" spans="1:3">
      <c r="A1103" s="504"/>
      <c r="B1103" s="504"/>
      <c r="C1103" s="5" t="s">
        <v>2220</v>
      </c>
    </row>
    <row r="1104" spans="1:3">
      <c r="A1104" s="504"/>
      <c r="B1104" s="504"/>
      <c r="C1104" s="5" t="s">
        <v>2221</v>
      </c>
    </row>
    <row r="1105" spans="1:3">
      <c r="A1105" s="504">
        <v>45662.258538310198</v>
      </c>
      <c r="B1105" s="504" t="s">
        <v>2098</v>
      </c>
      <c r="C1105" s="5" t="s">
        <v>2222</v>
      </c>
    </row>
    <row r="1106" spans="1:3">
      <c r="A1106" s="504">
        <v>45663.387887615703</v>
      </c>
      <c r="B1106" s="504" t="s">
        <v>2098</v>
      </c>
      <c r="C1106" s="5" t="s">
        <v>2224</v>
      </c>
    </row>
    <row r="1107" spans="1:3">
      <c r="A1107" s="504"/>
      <c r="B1107" s="504"/>
      <c r="C1107" s="5" t="s">
        <v>2229</v>
      </c>
    </row>
    <row r="1108" spans="1:3">
      <c r="A1108" s="504"/>
      <c r="B1108" s="504"/>
      <c r="C1108" s="5" t="s">
        <v>2231</v>
      </c>
    </row>
    <row r="1109" spans="1:3">
      <c r="A1109" s="504">
        <v>45663.534920138904</v>
      </c>
      <c r="B1109" s="504"/>
      <c r="C1109" s="5" t="s">
        <v>2233</v>
      </c>
    </row>
    <row r="1110" spans="1:3">
      <c r="A1110" s="504">
        <v>45683.559664351902</v>
      </c>
      <c r="B1110" s="504" t="s">
        <v>2098</v>
      </c>
      <c r="C1110" s="5" t="s">
        <v>2234</v>
      </c>
    </row>
    <row r="1111" spans="1:3">
      <c r="A1111" s="504">
        <v>45684.596400810202</v>
      </c>
      <c r="B1111" s="504" t="s">
        <v>2098</v>
      </c>
      <c r="C1111" s="5" t="s">
        <v>2274</v>
      </c>
    </row>
    <row r="1112" spans="1:3">
      <c r="A1112" s="504"/>
      <c r="B1112" s="504"/>
      <c r="C1112" s="5" t="s">
        <v>2276</v>
      </c>
    </row>
    <row r="1113" spans="1:3">
      <c r="A1113" s="504"/>
      <c r="B1113" s="504"/>
      <c r="C1113" s="5" t="s">
        <v>2277</v>
      </c>
    </row>
    <row r="1114" spans="1:3">
      <c r="A1114" s="504"/>
      <c r="B1114" s="504"/>
      <c r="C1114" s="5" t="s">
        <v>2278</v>
      </c>
    </row>
    <row r="1115" spans="1:3">
      <c r="A1115" s="504">
        <v>45773</v>
      </c>
      <c r="B1115" s="504" t="s">
        <v>2280</v>
      </c>
      <c r="C1115" s="5" t="s">
        <v>2281</v>
      </c>
    </row>
    <row r="1116" spans="1:3">
      <c r="A1116" s="504">
        <v>45787.178144444399</v>
      </c>
      <c r="B1116" s="504" t="s">
        <v>2098</v>
      </c>
      <c r="C1116" s="5" t="s">
        <v>2282</v>
      </c>
    </row>
    <row r="1117" spans="1:3">
      <c r="A1117" s="504">
        <v>45789.691676273098</v>
      </c>
      <c r="B1117" s="504" t="s">
        <v>2098</v>
      </c>
      <c r="C1117" s="5" t="s">
        <v>2286</v>
      </c>
    </row>
    <row r="1118" spans="1:3">
      <c r="A1118" s="504"/>
      <c r="B1118" s="504" t="s">
        <v>2098</v>
      </c>
      <c r="C1118" s="5" t="s">
        <v>2293</v>
      </c>
    </row>
    <row r="1119" spans="1:3">
      <c r="A1119" s="504"/>
      <c r="B1119" s="504" t="s">
        <v>2098</v>
      </c>
      <c r="C1119" s="5" t="s">
        <v>2295</v>
      </c>
    </row>
    <row r="1120" spans="1:3" ht="29">
      <c r="A1120" s="504"/>
      <c r="B1120" s="504" t="s">
        <v>2098</v>
      </c>
      <c r="C1120" s="5" t="s">
        <v>2296</v>
      </c>
    </row>
    <row r="1121" spans="1:3">
      <c r="A1121" s="504">
        <v>45789.852995486101</v>
      </c>
      <c r="B1121" s="504" t="s">
        <v>2098</v>
      </c>
      <c r="C1121" s="5" t="s">
        <v>2297</v>
      </c>
    </row>
    <row r="1122" spans="1:3">
      <c r="A1122" s="504"/>
      <c r="B1122" s="504" t="s">
        <v>2098</v>
      </c>
      <c r="C1122" s="5" t="s">
        <v>2298</v>
      </c>
    </row>
    <row r="1123" spans="1:3">
      <c r="A1123" s="504"/>
      <c r="B1123" s="504" t="s">
        <v>2098</v>
      </c>
      <c r="C1123" s="5" t="s">
        <v>2299</v>
      </c>
    </row>
    <row r="1124" spans="1:3">
      <c r="A1124" s="504">
        <v>45789.919242013901</v>
      </c>
      <c r="B1124" s="504" t="s">
        <v>2098</v>
      </c>
      <c r="C1124" s="5" t="s">
        <v>2300</v>
      </c>
    </row>
    <row r="1125" spans="1:3">
      <c r="A1125" s="504">
        <v>45792.809226041703</v>
      </c>
      <c r="B1125" s="504" t="s">
        <v>2098</v>
      </c>
      <c r="C1125" s="5" t="s">
        <v>2301</v>
      </c>
    </row>
    <row r="1126" spans="1:3">
      <c r="A1126" s="504">
        <v>45794.575975694403</v>
      </c>
      <c r="B1126" s="504" t="s">
        <v>2098</v>
      </c>
      <c r="C1126" s="5" t="s">
        <v>2303</v>
      </c>
    </row>
    <row r="1127" spans="1:3">
      <c r="A1127" s="504"/>
      <c r="B1127" s="504" t="s">
        <v>2098</v>
      </c>
      <c r="C1127" s="5" t="s">
        <v>2304</v>
      </c>
    </row>
    <row r="1128" spans="1:3" ht="29">
      <c r="A1128" s="504">
        <v>45794.942553703702</v>
      </c>
      <c r="B1128" s="504" t="s">
        <v>2098</v>
      </c>
      <c r="C1128" s="5" t="s">
        <v>2305</v>
      </c>
    </row>
    <row r="1129" spans="1:3">
      <c r="A1129" s="504">
        <v>45795.3973722222</v>
      </c>
      <c r="B1129" s="504" t="s">
        <v>2098</v>
      </c>
      <c r="C1129" s="5" t="s">
        <v>2306</v>
      </c>
    </row>
    <row r="1130" spans="1:3">
      <c r="A1130" s="504"/>
      <c r="B1130" s="504" t="s">
        <v>2098</v>
      </c>
      <c r="C1130" s="5" t="s">
        <v>2307</v>
      </c>
    </row>
    <row r="1131" spans="1:3">
      <c r="A1131" s="504"/>
      <c r="B1131" s="504" t="s">
        <v>2098</v>
      </c>
      <c r="C1131" s="5" t="s">
        <v>2308</v>
      </c>
    </row>
    <row r="1132" spans="1:3">
      <c r="A1132" s="504">
        <v>45797.715923726799</v>
      </c>
      <c r="B1132" s="504" t="s">
        <v>2098</v>
      </c>
      <c r="C1132" s="5" t="s">
        <v>2309</v>
      </c>
    </row>
    <row r="1133" spans="1:3">
      <c r="A1133" s="504">
        <v>45801.465394791703</v>
      </c>
      <c r="B1133" s="504" t="s">
        <v>2098</v>
      </c>
      <c r="C1133" s="5" t="s">
        <v>2321</v>
      </c>
    </row>
    <row r="1134" spans="1:3">
      <c r="A1134" s="504">
        <v>45802.5395341435</v>
      </c>
      <c r="B1134" s="504" t="s">
        <v>2098</v>
      </c>
      <c r="C1134" s="5" t="s">
        <v>2320</v>
      </c>
    </row>
    <row r="1135" spans="1:3" ht="29">
      <c r="A1135" s="504"/>
      <c r="B1135" s="504" t="s">
        <v>2098</v>
      </c>
      <c r="C1135" s="5" t="s">
        <v>2317</v>
      </c>
    </row>
    <row r="1136" spans="1:3">
      <c r="A1136" s="504"/>
      <c r="B1136" s="504" t="s">
        <v>2098</v>
      </c>
      <c r="C1136" s="5" t="s">
        <v>2319</v>
      </c>
    </row>
    <row r="1137" spans="1:3">
      <c r="A1137" s="504">
        <v>45804.655643749997</v>
      </c>
      <c r="B1137" s="504" t="s">
        <v>2098</v>
      </c>
      <c r="C1137" s="5" t="s">
        <v>2380</v>
      </c>
    </row>
    <row r="1138" spans="1:3">
      <c r="A1138" s="504"/>
      <c r="B1138" s="504" t="s">
        <v>2098</v>
      </c>
      <c r="C1138" s="5" t="s">
        <v>2383</v>
      </c>
    </row>
    <row r="1139" spans="1:3">
      <c r="A1139" s="504">
        <v>45804.666666666664</v>
      </c>
      <c r="B1139" s="504" t="s">
        <v>2098</v>
      </c>
      <c r="C1139" s="5" t="s">
        <v>2388</v>
      </c>
    </row>
    <row r="1140" spans="1:3">
      <c r="A1140" s="504">
        <v>45804.9537039352</v>
      </c>
      <c r="B1140" s="504" t="s">
        <v>2098</v>
      </c>
      <c r="C1140" s="5" t="s">
        <v>2392</v>
      </c>
    </row>
    <row r="1141" spans="1:3">
      <c r="A1141" s="504">
        <v>45805.519265509298</v>
      </c>
      <c r="B1141" s="504" t="s">
        <v>2280</v>
      </c>
      <c r="C1141" s="5" t="s">
        <v>2391</v>
      </c>
    </row>
    <row r="1142" spans="1:3">
      <c r="A1142" s="504">
        <v>45805.531839930598</v>
      </c>
      <c r="B1142" s="504" t="s">
        <v>2098</v>
      </c>
      <c r="C1142" s="5" t="s">
        <v>2393</v>
      </c>
    </row>
    <row r="1143" spans="1:3">
      <c r="A1143" s="504">
        <v>45805.540182060198</v>
      </c>
      <c r="B1143" s="504" t="s">
        <v>2098</v>
      </c>
      <c r="C1143" s="5" t="s">
        <v>2397</v>
      </c>
    </row>
    <row r="1144" spans="1:3">
      <c r="A1144" s="504"/>
      <c r="B1144" s="504" t="s">
        <v>2098</v>
      </c>
      <c r="C1144" s="5" t="s">
        <v>2398</v>
      </c>
    </row>
    <row r="1145" spans="1:3">
      <c r="A1145" s="504">
        <v>45806.519264467599</v>
      </c>
      <c r="B1145" s="504" t="s">
        <v>2098</v>
      </c>
      <c r="C1145" s="5" t="s">
        <v>2399</v>
      </c>
    </row>
    <row r="1146" spans="1:3">
      <c r="A1146" s="504">
        <v>45806.678239699097</v>
      </c>
      <c r="B1146" s="504" t="s">
        <v>2098</v>
      </c>
      <c r="C1146" s="5" t="s">
        <v>2400</v>
      </c>
    </row>
    <row r="1147" spans="1:3">
      <c r="A1147" s="504">
        <v>45807.710749074096</v>
      </c>
      <c r="B1147" s="504" t="s">
        <v>2098</v>
      </c>
      <c r="C1147" s="5" t="s">
        <v>2401</v>
      </c>
    </row>
    <row r="1148" spans="1:3">
      <c r="A1148" s="504">
        <v>45807.931797106503</v>
      </c>
      <c r="B1148" s="504" t="s">
        <v>2404</v>
      </c>
      <c r="C1148" s="5" t="s">
        <v>2402</v>
      </c>
    </row>
    <row r="1149" spans="1:3">
      <c r="A1149" s="504"/>
      <c r="B1149" s="504"/>
      <c r="C1149" s="5" t="s">
        <v>2412</v>
      </c>
    </row>
    <row r="1150" spans="1:3">
      <c r="A1150" s="504">
        <v>45808.433820023201</v>
      </c>
      <c r="B1150" s="504" t="s">
        <v>2098</v>
      </c>
      <c r="C1150" s="5" t="s">
        <v>2411</v>
      </c>
    </row>
    <row r="1151" spans="1:3">
      <c r="A1151" s="504">
        <v>45808.604352314796</v>
      </c>
      <c r="B1151" s="504" t="s">
        <v>2422</v>
      </c>
      <c r="C1151" s="5" t="s">
        <v>2421</v>
      </c>
    </row>
    <row r="1152" spans="1:3">
      <c r="A1152" s="504">
        <v>45809.425250347202</v>
      </c>
      <c r="B1152" s="504" t="s">
        <v>2098</v>
      </c>
      <c r="C1152" s="5" t="s">
        <v>2424</v>
      </c>
    </row>
    <row r="1153" spans="1:3">
      <c r="A1153" s="504"/>
      <c r="B1153" s="504"/>
      <c r="C1153" s="5" t="s">
        <v>2425</v>
      </c>
    </row>
    <row r="1154" spans="1:3">
      <c r="A1154" s="504"/>
      <c r="B1154" s="504"/>
      <c r="C1154" s="5" t="s">
        <v>2426</v>
      </c>
    </row>
    <row r="1155" spans="1:3">
      <c r="A1155" s="504"/>
      <c r="B1155" s="504"/>
      <c r="C1155" s="5" t="s">
        <v>2427</v>
      </c>
    </row>
    <row r="1156" spans="1:3">
      <c r="A1156" s="504"/>
      <c r="B1156" s="504"/>
      <c r="C1156" s="5" t="s">
        <v>2428</v>
      </c>
    </row>
    <row r="1157" spans="1:3">
      <c r="A1157" s="504">
        <v>45809.914882175901</v>
      </c>
      <c r="B1157" s="504" t="s">
        <v>2098</v>
      </c>
      <c r="C1157" s="5" t="s">
        <v>2429</v>
      </c>
    </row>
    <row r="1158" spans="1:3">
      <c r="A1158" s="504">
        <v>45811.570595023099</v>
      </c>
      <c r="B1158" s="504" t="s">
        <v>2098</v>
      </c>
      <c r="C1158" s="5" t="s">
        <v>2430</v>
      </c>
    </row>
    <row r="1159" spans="1:3">
      <c r="A1159" s="504"/>
      <c r="B1159" s="504"/>
      <c r="C1159" s="5" t="s">
        <v>2432</v>
      </c>
    </row>
    <row r="1160" spans="1:3">
      <c r="A1160" s="504">
        <v>45811.858673958297</v>
      </c>
      <c r="B1160" s="504" t="s">
        <v>2098</v>
      </c>
      <c r="C1160" s="5" t="s">
        <v>2435</v>
      </c>
    </row>
    <row r="1161" spans="1:3">
      <c r="A1161" s="504"/>
      <c r="B1161" s="504"/>
      <c r="C1161" s="5" t="s">
        <v>2436</v>
      </c>
    </row>
    <row r="1162" spans="1:3">
      <c r="A1162" s="504">
        <v>45812.278617708303</v>
      </c>
      <c r="B1162" s="504" t="s">
        <v>2098</v>
      </c>
      <c r="C1162" s="5" t="s">
        <v>2571</v>
      </c>
    </row>
    <row r="1163" spans="1:3">
      <c r="A1163" s="504">
        <v>45812.582071527802</v>
      </c>
      <c r="B1163" s="504" t="s">
        <v>2098</v>
      </c>
      <c r="C1163" s="5" t="s">
        <v>2572</v>
      </c>
    </row>
    <row r="1164" spans="1:3">
      <c r="A1164" s="504"/>
      <c r="B1164" s="504"/>
      <c r="C1164" s="5" t="s">
        <v>2573</v>
      </c>
    </row>
    <row r="1165" spans="1:3">
      <c r="A1165" s="504">
        <v>45814.617238310202</v>
      </c>
      <c r="B1165" s="504" t="s">
        <v>2098</v>
      </c>
      <c r="C1165" s="5" t="s">
        <v>2574</v>
      </c>
    </row>
    <row r="1166" spans="1:3">
      <c r="A1166" s="504">
        <v>45816.116508333303</v>
      </c>
      <c r="B1166" s="504" t="s">
        <v>2575</v>
      </c>
      <c r="C1166" s="5" t="s">
        <v>2576</v>
      </c>
    </row>
    <row r="1167" spans="1:3">
      <c r="A1167" s="504"/>
      <c r="B1167" s="504" t="s">
        <v>2098</v>
      </c>
      <c r="C1167" s="5" t="s">
        <v>2577</v>
      </c>
    </row>
    <row r="1168" spans="1:3">
      <c r="A1168" s="504">
        <v>45816.618965624999</v>
      </c>
      <c r="B1168" s="504" t="s">
        <v>2098</v>
      </c>
      <c r="C1168" s="5" t="s">
        <v>2578</v>
      </c>
    </row>
    <row r="1169" spans="1:3">
      <c r="A1169" s="504"/>
      <c r="B1169" s="504" t="s">
        <v>2098</v>
      </c>
      <c r="C1169" s="5" t="s">
        <v>2579</v>
      </c>
    </row>
    <row r="1170" spans="1:3">
      <c r="A1170" s="504">
        <v>45816.702788194401</v>
      </c>
      <c r="B1170" s="504" t="s">
        <v>2098</v>
      </c>
      <c r="C1170" s="5" t="s">
        <v>2826</v>
      </c>
    </row>
    <row r="1171" spans="1:3">
      <c r="A1171" s="504">
        <v>45817.182753125002</v>
      </c>
      <c r="B1171" s="504" t="s">
        <v>2098</v>
      </c>
      <c r="C1171" s="5" t="s">
        <v>2580</v>
      </c>
    </row>
    <row r="1172" spans="1:3">
      <c r="A1172" s="504"/>
      <c r="B1172" s="504"/>
      <c r="C1172" s="5" t="s">
        <v>2581</v>
      </c>
    </row>
    <row r="1173" spans="1:3">
      <c r="A1173" s="504">
        <v>45841.681341666699</v>
      </c>
      <c r="B1173" s="504" t="s">
        <v>2589</v>
      </c>
      <c r="C1173" s="5" t="s">
        <v>2585</v>
      </c>
    </row>
    <row r="1174" spans="1:3">
      <c r="A1174" s="504">
        <v>45842.404391319396</v>
      </c>
      <c r="B1174" s="504" t="s">
        <v>2098</v>
      </c>
      <c r="C1174" s="5" t="s">
        <v>2586</v>
      </c>
    </row>
    <row r="1175" spans="1:3">
      <c r="A1175" s="504">
        <v>45842.535838657401</v>
      </c>
      <c r="B1175" s="504" t="s">
        <v>2098</v>
      </c>
      <c r="C1175" s="5" t="s">
        <v>2587</v>
      </c>
    </row>
    <row r="1176" spans="1:3">
      <c r="A1176" s="504"/>
      <c r="B1176" s="504" t="s">
        <v>2098</v>
      </c>
      <c r="C1176" s="5" t="s">
        <v>2588</v>
      </c>
    </row>
    <row r="1177" spans="1:3">
      <c r="A1177" s="504">
        <v>45842.540417939803</v>
      </c>
      <c r="B1177" s="504" t="s">
        <v>2590</v>
      </c>
      <c r="C1177" s="5" t="s">
        <v>2591</v>
      </c>
    </row>
    <row r="1178" spans="1:3">
      <c r="A1178" s="504"/>
      <c r="B1178" s="504"/>
      <c r="C1178" s="5" t="s">
        <v>2827</v>
      </c>
    </row>
    <row r="1179" spans="1:3">
      <c r="A1179" s="504">
        <v>45843.576953588003</v>
      </c>
      <c r="B1179" s="504" t="s">
        <v>2098</v>
      </c>
      <c r="C1179" s="5" t="s">
        <v>2592</v>
      </c>
    </row>
    <row r="1180" spans="1:3">
      <c r="A1180" s="504">
        <v>45843.701652314798</v>
      </c>
      <c r="B1180" s="504"/>
      <c r="C1180" s="5" t="s">
        <v>2596</v>
      </c>
    </row>
    <row r="1181" spans="1:3">
      <c r="A1181" s="504">
        <v>45844.400379398103</v>
      </c>
      <c r="B1181" s="504" t="s">
        <v>2098</v>
      </c>
      <c r="C1181" s="5" t="s">
        <v>2599</v>
      </c>
    </row>
    <row r="1182" spans="1:3">
      <c r="A1182" s="504">
        <v>45844.850860069397</v>
      </c>
      <c r="B1182" s="504" t="s">
        <v>2098</v>
      </c>
      <c r="C1182" s="723" t="s">
        <v>2605</v>
      </c>
    </row>
    <row r="1183" spans="1:3">
      <c r="A1183" s="504"/>
      <c r="B1183" s="504"/>
      <c r="C1183" s="723" t="s">
        <v>2607</v>
      </c>
    </row>
    <row r="1184" spans="1:3">
      <c r="A1184" s="504"/>
      <c r="B1184" s="504"/>
      <c r="C1184" s="5" t="s">
        <v>2609</v>
      </c>
    </row>
    <row r="1185" spans="1:3">
      <c r="A1185" s="504">
        <v>45845.336069791701</v>
      </c>
      <c r="B1185" s="504" t="s">
        <v>2098</v>
      </c>
      <c r="C1185" s="5" t="s">
        <v>2611</v>
      </c>
    </row>
    <row r="1186" spans="1:3">
      <c r="A1186" s="504">
        <v>45845.612484490703</v>
      </c>
      <c r="B1186" s="504" t="s">
        <v>2098</v>
      </c>
      <c r="C1186" s="5" t="s">
        <v>2612</v>
      </c>
    </row>
    <row r="1187" spans="1:3">
      <c r="A1187" s="504">
        <v>45846.762133333301</v>
      </c>
      <c r="B1187" s="504" t="s">
        <v>2098</v>
      </c>
      <c r="C1187" s="5" t="s">
        <v>2614</v>
      </c>
    </row>
    <row r="1188" spans="1:3">
      <c r="A1188" s="504">
        <v>45846.762133333301</v>
      </c>
      <c r="B1188" s="504" t="s">
        <v>2615</v>
      </c>
      <c r="C1188" s="5" t="s">
        <v>2613</v>
      </c>
    </row>
    <row r="1189" spans="1:3">
      <c r="A1189" s="504"/>
      <c r="B1189" s="504" t="s">
        <v>2098</v>
      </c>
      <c r="C1189" s="5" t="s">
        <v>2616</v>
      </c>
    </row>
    <row r="1190" spans="1:3">
      <c r="A1190" s="504">
        <v>45848.622212384304</v>
      </c>
      <c r="B1190" s="504" t="s">
        <v>2098</v>
      </c>
      <c r="C1190" s="5" t="s">
        <v>2617</v>
      </c>
    </row>
    <row r="1191" spans="1:3">
      <c r="A1191" s="504">
        <v>45848.763081712998</v>
      </c>
      <c r="B1191" s="504" t="s">
        <v>2098</v>
      </c>
      <c r="C1191" s="5" t="s">
        <v>2618</v>
      </c>
    </row>
    <row r="1192" spans="1:3">
      <c r="A1192" s="504"/>
      <c r="B1192" s="504"/>
      <c r="C1192" s="5" t="s">
        <v>2621</v>
      </c>
    </row>
    <row r="1193" spans="1:3">
      <c r="A1193" s="504"/>
      <c r="B1193" s="504"/>
      <c r="C1193" s="723" t="s">
        <v>2620</v>
      </c>
    </row>
    <row r="1194" spans="1:3">
      <c r="A1194" s="504"/>
      <c r="B1194" s="504"/>
      <c r="C1194" s="723" t="s">
        <v>2622</v>
      </c>
    </row>
    <row r="1195" spans="1:3">
      <c r="A1195" s="504">
        <v>45849.011637268501</v>
      </c>
      <c r="B1195" s="504" t="s">
        <v>2098</v>
      </c>
      <c r="C1195" s="5" t="s">
        <v>2623</v>
      </c>
    </row>
    <row r="1196" spans="1:3">
      <c r="A1196" s="504">
        <v>45849.286799884299</v>
      </c>
      <c r="B1196" s="504" t="s">
        <v>2098</v>
      </c>
      <c r="C1196" s="5" t="s">
        <v>2624</v>
      </c>
    </row>
    <row r="1197" spans="1:3" ht="29">
      <c r="A1197" s="504"/>
      <c r="B1197" s="504"/>
      <c r="C1197" s="5" t="s">
        <v>2626</v>
      </c>
    </row>
    <row r="1198" spans="1:3">
      <c r="A1198" s="504">
        <v>45850.8576642361</v>
      </c>
      <c r="B1198" s="504" t="s">
        <v>2098</v>
      </c>
      <c r="C1198" s="5" t="s">
        <v>2627</v>
      </c>
    </row>
    <row r="1199" spans="1:3" ht="29">
      <c r="A1199" s="504">
        <v>45850.912160532404</v>
      </c>
      <c r="B1199" s="504" t="s">
        <v>2630</v>
      </c>
      <c r="C1199" s="723" t="s">
        <v>2628</v>
      </c>
    </row>
    <row r="1200" spans="1:3">
      <c r="A1200" s="504">
        <v>45851.4191355324</v>
      </c>
      <c r="B1200" s="504"/>
      <c r="C1200" s="5" t="s">
        <v>2629</v>
      </c>
    </row>
    <row r="1201" spans="1:3">
      <c r="A1201" s="504">
        <v>45851.429272453701</v>
      </c>
      <c r="B1201" s="504"/>
      <c r="C1201" s="5" t="s">
        <v>2631</v>
      </c>
    </row>
    <row r="1202" spans="1:3" ht="29">
      <c r="A1202" s="504"/>
      <c r="B1202" s="504"/>
      <c r="C1202" s="5" t="s">
        <v>2632</v>
      </c>
    </row>
    <row r="1203" spans="1:3">
      <c r="A1203" s="504">
        <v>45922.914018171301</v>
      </c>
      <c r="B1203" s="504" t="s">
        <v>2098</v>
      </c>
      <c r="C1203" s="723" t="s">
        <v>2633</v>
      </c>
    </row>
    <row r="1204" spans="1:3">
      <c r="A1204" s="504">
        <v>45930.890290972202</v>
      </c>
      <c r="B1204" s="504" t="s">
        <v>2098</v>
      </c>
      <c r="C1204" s="5" t="s">
        <v>2634</v>
      </c>
    </row>
    <row r="1205" spans="1:3">
      <c r="A1205" s="504">
        <v>45944.631748148102</v>
      </c>
      <c r="B1205" s="504" t="s">
        <v>2098</v>
      </c>
      <c r="C1205" s="723" t="s">
        <v>2649</v>
      </c>
    </row>
    <row r="1206" spans="1:3">
      <c r="A1206" s="504"/>
      <c r="B1206" s="504" t="s">
        <v>2098</v>
      </c>
      <c r="C1206" s="723" t="s">
        <v>2650</v>
      </c>
    </row>
    <row r="1207" spans="1:3">
      <c r="A1207" s="504"/>
      <c r="B1207" s="504" t="s">
        <v>2098</v>
      </c>
      <c r="C1207" s="5" t="s">
        <v>2653</v>
      </c>
    </row>
    <row r="1208" spans="1:3">
      <c r="A1208" s="504">
        <v>45946.448006134298</v>
      </c>
      <c r="B1208" s="504" t="s">
        <v>2098</v>
      </c>
      <c r="C1208" s="5" t="s">
        <v>2654</v>
      </c>
    </row>
    <row r="1209" spans="1:3">
      <c r="A1209" s="504">
        <v>45947.463321643503</v>
      </c>
      <c r="B1209" s="504" t="s">
        <v>2098</v>
      </c>
      <c r="C1209" s="5" t="s">
        <v>2660</v>
      </c>
    </row>
    <row r="1210" spans="1:3">
      <c r="A1210" s="504"/>
      <c r="B1210" s="504" t="s">
        <v>2098</v>
      </c>
      <c r="C1210" s="5" t="s">
        <v>2661</v>
      </c>
    </row>
    <row r="1211" spans="1:3">
      <c r="A1211" s="504"/>
      <c r="B1211" s="504" t="s">
        <v>2098</v>
      </c>
      <c r="C1211" s="5" t="s">
        <v>2662</v>
      </c>
    </row>
    <row r="1212" spans="1:3">
      <c r="A1212" s="504">
        <v>45947.676378472199</v>
      </c>
      <c r="B1212" s="504" t="s">
        <v>2098</v>
      </c>
      <c r="C1212" s="723" t="s">
        <v>2663</v>
      </c>
    </row>
    <row r="1213" spans="1:3">
      <c r="A1213" s="504"/>
      <c r="B1213" s="504"/>
      <c r="C1213" s="5" t="s">
        <v>2665</v>
      </c>
    </row>
    <row r="1214" spans="1:3">
      <c r="A1214" s="504">
        <v>45948.321565277802</v>
      </c>
      <c r="B1214" s="504" t="s">
        <v>2667</v>
      </c>
      <c r="C1214" s="5" t="s">
        <v>2666</v>
      </c>
    </row>
    <row r="1215" spans="1:3">
      <c r="A1215" s="504"/>
      <c r="B1215" s="504"/>
      <c r="C1215" s="5" t="s">
        <v>2671</v>
      </c>
    </row>
    <row r="1216" spans="1:3">
      <c r="A1216" s="504"/>
      <c r="B1216" s="504"/>
      <c r="C1216" s="5" t="s">
        <v>2672</v>
      </c>
    </row>
    <row r="1217" spans="1:3">
      <c r="A1217" s="504"/>
      <c r="B1217" s="504"/>
      <c r="C1217" s="5" t="s">
        <v>2673</v>
      </c>
    </row>
    <row r="1218" spans="1:3">
      <c r="A1218" s="504">
        <v>45948.634798726896</v>
      </c>
      <c r="B1218" s="504" t="s">
        <v>2098</v>
      </c>
      <c r="C1218" s="5" t="s">
        <v>2675</v>
      </c>
    </row>
    <row r="1219" spans="1:3">
      <c r="A1219" s="504">
        <v>45949.159027546302</v>
      </c>
      <c r="B1219" s="504" t="s">
        <v>2098</v>
      </c>
      <c r="C1219" s="5" t="s">
        <v>2682</v>
      </c>
    </row>
    <row r="1220" spans="1:3">
      <c r="A1220" s="504"/>
      <c r="B1220" s="504" t="s">
        <v>2098</v>
      </c>
      <c r="C1220" s="5" t="s">
        <v>2683</v>
      </c>
    </row>
    <row r="1221" spans="1:3">
      <c r="A1221" s="504"/>
      <c r="B1221" s="504" t="s">
        <v>2098</v>
      </c>
      <c r="C1221" s="5" t="s">
        <v>2684</v>
      </c>
    </row>
    <row r="1222" spans="1:3">
      <c r="A1222" s="504"/>
      <c r="B1222" s="504" t="s">
        <v>2098</v>
      </c>
      <c r="C1222" s="5" t="s">
        <v>2685</v>
      </c>
    </row>
    <row r="1223" spans="1:3">
      <c r="A1223" s="504"/>
      <c r="B1223" s="504" t="s">
        <v>2098</v>
      </c>
      <c r="C1223" s="5" t="s">
        <v>2686</v>
      </c>
    </row>
    <row r="1224" spans="1:3">
      <c r="A1224" s="504">
        <v>45949.453519791699</v>
      </c>
      <c r="B1224" s="504" t="s">
        <v>2098</v>
      </c>
      <c r="C1224" s="5" t="s">
        <v>2743</v>
      </c>
    </row>
    <row r="1225" spans="1:3">
      <c r="A1225" s="504"/>
      <c r="B1225" s="504" t="s">
        <v>2098</v>
      </c>
      <c r="C1225" s="5" t="s">
        <v>2687</v>
      </c>
    </row>
    <row r="1226" spans="1:3">
      <c r="A1226" s="504"/>
      <c r="B1226" s="504" t="s">
        <v>2098</v>
      </c>
      <c r="C1226" s="5" t="s">
        <v>2690</v>
      </c>
    </row>
    <row r="1227" spans="1:3">
      <c r="A1227" s="504">
        <v>45949.643459606501</v>
      </c>
      <c r="B1227" s="504" t="s">
        <v>2098</v>
      </c>
      <c r="C1227" s="5" t="s">
        <v>2696</v>
      </c>
    </row>
    <row r="1228" spans="1:3">
      <c r="A1228" s="504"/>
      <c r="B1228" s="504"/>
      <c r="C1228" s="5" t="s">
        <v>2710</v>
      </c>
    </row>
    <row r="1229" spans="1:3">
      <c r="A1229" s="504"/>
      <c r="B1229" s="504"/>
      <c r="C1229" s="5" t="s">
        <v>2712</v>
      </c>
    </row>
    <row r="1230" spans="1:3">
      <c r="A1230" s="504">
        <v>45949.695299421299</v>
      </c>
      <c r="B1230" s="504" t="s">
        <v>2098</v>
      </c>
      <c r="C1230" s="5" t="s">
        <v>2713</v>
      </c>
    </row>
    <row r="1231" spans="1:3">
      <c r="A1231" s="504"/>
      <c r="B1231" s="504"/>
      <c r="C1231" s="5" t="s">
        <v>2714</v>
      </c>
    </row>
    <row r="1232" spans="1:3">
      <c r="A1232" s="504"/>
      <c r="B1232" s="504"/>
      <c r="C1232" s="5" t="s">
        <v>2717</v>
      </c>
    </row>
    <row r="1233" spans="1:3">
      <c r="A1233" s="504">
        <v>45950.4075302083</v>
      </c>
      <c r="B1233" s="504" t="s">
        <v>2098</v>
      </c>
      <c r="C1233" s="5" t="s">
        <v>2718</v>
      </c>
    </row>
    <row r="1234" spans="1:3">
      <c r="A1234" s="504"/>
      <c r="B1234" s="504"/>
      <c r="C1234" s="5" t="s">
        <v>2721</v>
      </c>
    </row>
    <row r="1235" spans="1:3">
      <c r="A1235" s="504">
        <v>45950.656827662002</v>
      </c>
      <c r="B1235" s="504" t="s">
        <v>2098</v>
      </c>
      <c r="C1235" s="5" t="s">
        <v>2722</v>
      </c>
    </row>
    <row r="1236" spans="1:3" ht="29">
      <c r="A1236" s="504"/>
      <c r="B1236" s="504"/>
      <c r="C1236" s="5" t="s">
        <v>2723</v>
      </c>
    </row>
    <row r="1237" spans="1:3">
      <c r="A1237" s="504">
        <v>45951.333514814803</v>
      </c>
      <c r="B1237" s="504" t="s">
        <v>2098</v>
      </c>
      <c r="C1237" s="5" t="s">
        <v>2724</v>
      </c>
    </row>
    <row r="1238" spans="1:3">
      <c r="A1238" s="504"/>
      <c r="B1238" s="504"/>
      <c r="C1238" s="5" t="s">
        <v>2725</v>
      </c>
    </row>
    <row r="1239" spans="1:3" ht="29">
      <c r="A1239" s="504">
        <v>45951.42424375</v>
      </c>
      <c r="B1239" s="504" t="s">
        <v>2098</v>
      </c>
      <c r="C1239" s="5" t="s">
        <v>2726</v>
      </c>
    </row>
    <row r="1240" spans="1:3">
      <c r="A1240" s="504"/>
      <c r="B1240" s="504"/>
      <c r="C1240" s="5" t="s">
        <v>2727</v>
      </c>
    </row>
    <row r="1241" spans="1:3">
      <c r="A1241" s="504"/>
      <c r="B1241" s="504"/>
      <c r="C1241" s="5" t="s">
        <v>2728</v>
      </c>
    </row>
    <row r="1242" spans="1:3">
      <c r="A1242" s="504">
        <v>45951.588997222199</v>
      </c>
      <c r="B1242" s="504" t="s">
        <v>2098</v>
      </c>
      <c r="C1242" s="723" t="s">
        <v>2729</v>
      </c>
    </row>
    <row r="1243" spans="1:3" ht="43.5">
      <c r="A1243" s="504"/>
      <c r="B1243" s="504"/>
      <c r="C1243" s="723" t="s">
        <v>2730</v>
      </c>
    </row>
    <row r="1244" spans="1:3" ht="29">
      <c r="A1244" s="504"/>
      <c r="B1244" s="504"/>
      <c r="C1244" s="5" t="s">
        <v>2734</v>
      </c>
    </row>
    <row r="1245" spans="1:3">
      <c r="A1245" s="504"/>
      <c r="B1245" s="504"/>
      <c r="C1245" s="5" t="s">
        <v>2737</v>
      </c>
    </row>
    <row r="1246" spans="1:3">
      <c r="A1246" s="504">
        <v>45963.722535532397</v>
      </c>
      <c r="B1246" s="504" t="s">
        <v>2738</v>
      </c>
      <c r="C1246" s="5" t="s">
        <v>2739</v>
      </c>
    </row>
    <row r="1247" spans="1:3" ht="29">
      <c r="A1247" s="504"/>
      <c r="B1247" s="504"/>
      <c r="C1247" s="5" t="s">
        <v>2916</v>
      </c>
    </row>
    <row r="1248" spans="1:3">
      <c r="A1248" s="504">
        <v>45964.711529629603</v>
      </c>
      <c r="B1248" s="504" t="s">
        <v>2098</v>
      </c>
      <c r="C1248" s="5" t="s">
        <v>2744</v>
      </c>
    </row>
    <row r="1249" spans="1:3">
      <c r="A1249" s="504"/>
      <c r="B1249" s="504"/>
      <c r="C1249" s="5" t="s">
        <v>2745</v>
      </c>
    </row>
    <row r="1250" spans="1:3">
      <c r="A1250" s="504">
        <v>45964.876619791699</v>
      </c>
      <c r="B1250" s="504"/>
      <c r="C1250" s="5" t="s">
        <v>2746</v>
      </c>
    </row>
    <row r="1251" spans="1:3">
      <c r="A1251" s="504"/>
      <c r="B1251" s="504"/>
      <c r="C1251" s="5" t="s">
        <v>2747</v>
      </c>
    </row>
    <row r="1252" spans="1:3">
      <c r="A1252" s="504"/>
      <c r="B1252" s="504"/>
      <c r="C1252" s="5" t="s">
        <v>2748</v>
      </c>
    </row>
    <row r="1253" spans="1:3">
      <c r="A1253" s="504">
        <v>45978.605771643503</v>
      </c>
      <c r="B1253" s="504" t="s">
        <v>2098</v>
      </c>
      <c r="C1253" s="5" t="s">
        <v>2750</v>
      </c>
    </row>
    <row r="1254" spans="1:3">
      <c r="A1254" s="504"/>
      <c r="B1254" s="504"/>
      <c r="C1254" s="5" t="s">
        <v>2749</v>
      </c>
    </row>
    <row r="1255" spans="1:3">
      <c r="A1255" s="504"/>
      <c r="B1255" s="504"/>
      <c r="C1255" s="5" t="s">
        <v>2751</v>
      </c>
    </row>
    <row r="1256" spans="1:3">
      <c r="A1256" s="504">
        <v>45978.665612615703</v>
      </c>
      <c r="B1256" s="504"/>
      <c r="C1256" s="5" t="s">
        <v>2828</v>
      </c>
    </row>
    <row r="1257" spans="1:3">
      <c r="A1257" s="504"/>
      <c r="B1257" s="504"/>
      <c r="C1257" s="5" t="s">
        <v>2758</v>
      </c>
    </row>
    <row r="1258" spans="1:3">
      <c r="A1258" s="504"/>
      <c r="B1258" s="504"/>
      <c r="C1258" s="5" t="s">
        <v>2759</v>
      </c>
    </row>
    <row r="1259" spans="1:3">
      <c r="A1259" s="504"/>
      <c r="B1259" s="504"/>
      <c r="C1259" s="5" t="s">
        <v>2760</v>
      </c>
    </row>
    <row r="1260" spans="1:3">
      <c r="A1260" s="504"/>
      <c r="B1260" s="504"/>
      <c r="C1260" s="5" t="s">
        <v>2761</v>
      </c>
    </row>
    <row r="1261" spans="1:3">
      <c r="A1261" s="504"/>
      <c r="B1261" s="504"/>
      <c r="C1261" s="5" t="s">
        <v>2762</v>
      </c>
    </row>
    <row r="1262" spans="1:3">
      <c r="A1262" s="504"/>
      <c r="B1262" s="504"/>
      <c r="C1262" s="5" t="s">
        <v>2763</v>
      </c>
    </row>
    <row r="1263" spans="1:3">
      <c r="A1263" s="504"/>
      <c r="B1263" s="504"/>
      <c r="C1263" s="5" t="s">
        <v>2764</v>
      </c>
    </row>
    <row r="1264" spans="1:3" ht="29">
      <c r="A1264" s="504">
        <v>45981.766028240701</v>
      </c>
      <c r="B1264" s="504" t="s">
        <v>2098</v>
      </c>
      <c r="C1264" s="5" t="s">
        <v>2770</v>
      </c>
    </row>
    <row r="1265" spans="1:3">
      <c r="A1265" s="504">
        <v>45981.884510648102</v>
      </c>
      <c r="B1265" s="504"/>
      <c r="C1265" s="723" t="s">
        <v>2829</v>
      </c>
    </row>
    <row r="1266" spans="1:3" ht="29">
      <c r="A1266" s="504">
        <v>45982.6256019676</v>
      </c>
      <c r="B1266" s="504" t="s">
        <v>2771</v>
      </c>
      <c r="C1266" s="5" t="s">
        <v>2781</v>
      </c>
    </row>
    <row r="1267" spans="1:3">
      <c r="A1267" s="504"/>
      <c r="B1267" s="504"/>
      <c r="C1267" s="5" t="s">
        <v>2772</v>
      </c>
    </row>
    <row r="1268" spans="1:3">
      <c r="A1268" s="504"/>
      <c r="B1268" s="504"/>
      <c r="C1268" s="723" t="s">
        <v>2791</v>
      </c>
    </row>
    <row r="1269" spans="1:3">
      <c r="A1269" s="504"/>
      <c r="B1269" s="504"/>
      <c r="C1269" s="723" t="s">
        <v>2792</v>
      </c>
    </row>
    <row r="1270" spans="1:3" ht="29">
      <c r="A1270" s="504"/>
      <c r="B1270" s="504"/>
      <c r="C1270" s="5" t="s">
        <v>2795</v>
      </c>
    </row>
    <row r="1271" spans="1:3">
      <c r="A1271" s="504">
        <v>45982.880866782398</v>
      </c>
      <c r="B1271" s="504" t="s">
        <v>2098</v>
      </c>
      <c r="C1271" s="5" t="s">
        <v>2793</v>
      </c>
    </row>
    <row r="1272" spans="1:3">
      <c r="A1272" s="504">
        <v>45985.6394947917</v>
      </c>
      <c r="B1272" s="504"/>
      <c r="C1272" s="723" t="s">
        <v>2794</v>
      </c>
    </row>
    <row r="1273" spans="1:3">
      <c r="A1273" s="504">
        <v>45985.737756481503</v>
      </c>
      <c r="B1273" s="504"/>
      <c r="C1273" s="5" t="s">
        <v>2797</v>
      </c>
    </row>
    <row r="1274" spans="1:3">
      <c r="A1274" s="504"/>
      <c r="B1274" s="504"/>
      <c r="C1274" s="5" t="s">
        <v>2796</v>
      </c>
    </row>
    <row r="1275" spans="1:3" ht="29">
      <c r="A1275" s="504"/>
      <c r="B1275" s="504"/>
      <c r="C1275" s="5" t="s">
        <v>2798</v>
      </c>
    </row>
    <row r="1276" spans="1:3">
      <c r="A1276" s="504"/>
      <c r="B1276" s="504"/>
      <c r="C1276" s="5" t="s">
        <v>2799</v>
      </c>
    </row>
    <row r="1277" spans="1:3">
      <c r="A1277" s="504"/>
      <c r="B1277" s="504"/>
      <c r="C1277" s="5" t="s">
        <v>2833</v>
      </c>
    </row>
    <row r="1278" spans="1:3">
      <c r="A1278" s="504">
        <v>45986.749603124998</v>
      </c>
      <c r="B1278" s="504"/>
      <c r="C1278" s="5" t="s">
        <v>2800</v>
      </c>
    </row>
    <row r="1279" spans="1:3">
      <c r="A1279" s="504"/>
      <c r="B1279" s="504"/>
      <c r="C1279" s="5" t="s">
        <v>2801</v>
      </c>
    </row>
    <row r="1280" spans="1:3">
      <c r="A1280" s="504">
        <v>45986.862259143498</v>
      </c>
      <c r="B1280" s="504"/>
      <c r="C1280" s="723" t="s">
        <v>2806</v>
      </c>
    </row>
    <row r="1281" spans="1:3">
      <c r="A1281" s="504"/>
      <c r="B1281" s="504"/>
      <c r="C1281" s="723" t="s">
        <v>2823</v>
      </c>
    </row>
    <row r="1282" spans="1:3" ht="29">
      <c r="A1282" s="504">
        <v>45988.815174421303</v>
      </c>
      <c r="B1282" s="504" t="s">
        <v>2098</v>
      </c>
      <c r="C1282" s="5" t="s">
        <v>2817</v>
      </c>
    </row>
    <row r="1283" spans="1:3">
      <c r="A1283" s="504"/>
      <c r="B1283" s="504"/>
      <c r="C1283" s="5" t="s">
        <v>2818</v>
      </c>
    </row>
    <row r="1284" spans="1:3" ht="29">
      <c r="A1284" s="504"/>
      <c r="B1284" s="504"/>
      <c r="C1284" s="5" t="s">
        <v>2820</v>
      </c>
    </row>
    <row r="1285" spans="1:3">
      <c r="A1285" s="504">
        <v>45989.234995370403</v>
      </c>
      <c r="B1285" s="504"/>
      <c r="C1285" s="5" t="s">
        <v>2821</v>
      </c>
    </row>
    <row r="1286" spans="1:3">
      <c r="A1286" s="504">
        <v>45990.763487152799</v>
      </c>
      <c r="B1286" s="504" t="s">
        <v>2822</v>
      </c>
      <c r="C1286" s="723" t="s">
        <v>2824</v>
      </c>
    </row>
    <row r="1287" spans="1:3">
      <c r="A1287" s="504"/>
      <c r="B1287" s="504" t="s">
        <v>2098</v>
      </c>
      <c r="C1287" s="5" t="s">
        <v>2834</v>
      </c>
    </row>
    <row r="1288" spans="1:3">
      <c r="A1288" s="504">
        <v>45991.293182291702</v>
      </c>
      <c r="B1288" s="504" t="s">
        <v>2098</v>
      </c>
      <c r="C1288" s="5" t="s">
        <v>2825</v>
      </c>
    </row>
    <row r="1289" spans="1:3" ht="29">
      <c r="A1289" s="504"/>
      <c r="B1289" s="504"/>
      <c r="C1289" s="723" t="s">
        <v>2831</v>
      </c>
    </row>
    <row r="1290" spans="1:3">
      <c r="A1290" s="504"/>
      <c r="B1290" s="504"/>
      <c r="C1290" s="729" t="s">
        <v>2832</v>
      </c>
    </row>
    <row r="1291" spans="1:3">
      <c r="A1291" s="504">
        <v>45992.642850463002</v>
      </c>
      <c r="B1291" s="504"/>
      <c r="C1291" s="5" t="s">
        <v>2835</v>
      </c>
    </row>
    <row r="1292" spans="1:3">
      <c r="A1292" s="504">
        <v>45996.730485300897</v>
      </c>
      <c r="B1292" s="504"/>
      <c r="C1292" s="5" t="s">
        <v>2837</v>
      </c>
    </row>
    <row r="1293" spans="1:3" ht="29">
      <c r="A1293" s="504"/>
      <c r="B1293" s="504"/>
      <c r="C1293" s="5" t="s">
        <v>2838</v>
      </c>
    </row>
    <row r="1294" spans="1:3" ht="29">
      <c r="A1294" s="504">
        <v>45996.772206134301</v>
      </c>
      <c r="B1294" s="504"/>
      <c r="C1294" s="723" t="s">
        <v>2840</v>
      </c>
    </row>
    <row r="1295" spans="1:3">
      <c r="A1295" s="504">
        <v>45996.897197685197</v>
      </c>
      <c r="B1295" s="504"/>
      <c r="C1295" s="5" t="s">
        <v>2842</v>
      </c>
    </row>
    <row r="1296" spans="1:3">
      <c r="A1296" s="504"/>
      <c r="B1296" s="504"/>
      <c r="C1296" s="5" t="s">
        <v>2845</v>
      </c>
    </row>
    <row r="1297" spans="1:3" ht="43.5">
      <c r="A1297" s="504"/>
      <c r="B1297" s="504"/>
      <c r="C1297" s="5" t="s">
        <v>2876</v>
      </c>
    </row>
    <row r="1298" spans="1:3">
      <c r="A1298" s="504"/>
      <c r="B1298" s="504"/>
      <c r="C1298" s="5" t="s">
        <v>2877</v>
      </c>
    </row>
    <row r="1299" spans="1:3">
      <c r="A1299" s="504">
        <v>45997.891071527803</v>
      </c>
      <c r="B1299" s="504"/>
      <c r="C1299" s="5" t="s">
        <v>2896</v>
      </c>
    </row>
    <row r="1300" spans="1:3">
      <c r="A1300" s="504">
        <v>45997.946284027799</v>
      </c>
      <c r="B1300" s="504"/>
      <c r="C1300" s="5" t="s">
        <v>2878</v>
      </c>
    </row>
    <row r="1301" spans="1:3">
      <c r="A1301" s="504">
        <v>45998.4236467593</v>
      </c>
      <c r="B1301" s="504"/>
      <c r="C1301" s="5" t="s">
        <v>2875</v>
      </c>
    </row>
    <row r="1302" spans="1:3">
      <c r="A1302" s="504">
        <v>45999.264289120401</v>
      </c>
      <c r="B1302" s="504"/>
      <c r="C1302" s="5" t="s">
        <v>2884</v>
      </c>
    </row>
    <row r="1303" spans="1:3">
      <c r="A1303" s="504">
        <v>45999.577393518499</v>
      </c>
      <c r="B1303" s="504"/>
      <c r="C1303" s="5" t="s">
        <v>2883</v>
      </c>
    </row>
    <row r="1304" spans="1:3">
      <c r="A1304" s="504"/>
      <c r="B1304" s="504"/>
      <c r="C1304" s="5" t="s">
        <v>2882</v>
      </c>
    </row>
    <row r="1305" spans="1:3">
      <c r="A1305" s="504">
        <v>45999.632473495403</v>
      </c>
      <c r="B1305" s="504"/>
      <c r="C1305" s="5" t="s">
        <v>2885</v>
      </c>
    </row>
    <row r="1306" spans="1:3" ht="43.5">
      <c r="A1306" s="504">
        <v>45999.8946715278</v>
      </c>
      <c r="B1306" s="504"/>
      <c r="C1306" s="723" t="s">
        <v>2888</v>
      </c>
    </row>
    <row r="1307" spans="1:3">
      <c r="A1307" s="504">
        <v>46000.292757291703</v>
      </c>
      <c r="B1307" s="504"/>
      <c r="C1307" s="5" t="s">
        <v>2889</v>
      </c>
    </row>
    <row r="1308" spans="1:3">
      <c r="A1308" s="504"/>
      <c r="B1308" s="504"/>
      <c r="C1308" s="731" t="s">
        <v>2917</v>
      </c>
    </row>
    <row r="1309" spans="1:3">
      <c r="A1309" s="504"/>
      <c r="B1309" s="504"/>
      <c r="C1309" s="5" t="s">
        <v>2892</v>
      </c>
    </row>
    <row r="1310" spans="1:3">
      <c r="A1310" s="504"/>
      <c r="B1310" s="504"/>
      <c r="C1310" s="5" t="s">
        <v>2895</v>
      </c>
    </row>
    <row r="1311" spans="1:3">
      <c r="A1311" s="504">
        <v>46000.385569213002</v>
      </c>
      <c r="B1311" s="504"/>
      <c r="C1311" s="5" t="s">
        <v>2912</v>
      </c>
    </row>
    <row r="1312" spans="1:3">
      <c r="A1312" s="504"/>
      <c r="B1312" s="504"/>
      <c r="C1312" s="729" t="s">
        <v>2918</v>
      </c>
    </row>
    <row r="1313" spans="1:3">
      <c r="A1313" s="504"/>
      <c r="B1313" s="504"/>
      <c r="C1313" s="5" t="s">
        <v>2919</v>
      </c>
    </row>
    <row r="1314" spans="1:3">
      <c r="A1314" s="504"/>
      <c r="B1314" s="504"/>
      <c r="C1314" s="5" t="s">
        <v>2920</v>
      </c>
    </row>
    <row r="1315" spans="1:3">
      <c r="A1315" s="504"/>
      <c r="B1315" s="504"/>
      <c r="C1315" s="5" t="s">
        <v>2921</v>
      </c>
    </row>
    <row r="1316" spans="1:3">
      <c r="A1316" s="504"/>
      <c r="B1316" s="504"/>
      <c r="C1316" s="5" t="s">
        <v>2922</v>
      </c>
    </row>
    <row r="1317" spans="1:3">
      <c r="A1317" s="504"/>
      <c r="B1317" s="504"/>
      <c r="C1317" s="5" t="s">
        <v>2924</v>
      </c>
    </row>
    <row r="1318" spans="1:3">
      <c r="A1318" s="504"/>
      <c r="B1318" s="504"/>
      <c r="C1318" s="723" t="s">
        <v>2925</v>
      </c>
    </row>
    <row r="1319" spans="1:3">
      <c r="A1319" s="504"/>
      <c r="B1319" s="504"/>
      <c r="C1319" s="5" t="s">
        <v>2926</v>
      </c>
    </row>
    <row r="1320" spans="1:3" ht="29">
      <c r="A1320" s="504">
        <v>46002.772725810202</v>
      </c>
      <c r="B1320" s="504"/>
      <c r="C1320" s="5" t="s">
        <v>2928</v>
      </c>
    </row>
    <row r="1321" spans="1:3">
      <c r="A1321" s="504">
        <v>46006.689396990703</v>
      </c>
      <c r="B1321" s="504"/>
      <c r="C1321" s="5" t="s">
        <v>2934</v>
      </c>
    </row>
    <row r="1322" spans="1:3">
      <c r="A1322" s="504"/>
      <c r="B1322" s="504"/>
      <c r="C1322" s="5" t="s">
        <v>2935</v>
      </c>
    </row>
    <row r="1323" spans="1:3" ht="29">
      <c r="A1323" s="504"/>
      <c r="B1323" s="504"/>
      <c r="C1323" s="5" t="s">
        <v>2942</v>
      </c>
    </row>
    <row r="1324" spans="1:3" ht="29">
      <c r="A1324" s="504"/>
      <c r="B1324" s="504"/>
      <c r="C1324" s="5" t="s">
        <v>2949</v>
      </c>
    </row>
    <row r="1325" spans="1:3">
      <c r="A1325" s="504"/>
      <c r="B1325" s="504"/>
      <c r="C1325" s="5" t="s">
        <v>2948</v>
      </c>
    </row>
    <row r="1326" spans="1:3" ht="29">
      <c r="A1326" s="504">
        <v>46007.303609953698</v>
      </c>
      <c r="B1326" s="504" t="s">
        <v>2952</v>
      </c>
      <c r="C1326" s="723" t="s">
        <v>2953</v>
      </c>
    </row>
    <row r="1327" spans="1:3">
      <c r="A1327" s="504"/>
      <c r="B1327" s="504"/>
      <c r="C1327" s="5" t="s">
        <v>2965</v>
      </c>
    </row>
    <row r="1328" spans="1:3">
      <c r="A1328" s="504"/>
      <c r="B1328" s="504"/>
      <c r="C1328" s="5" t="s">
        <v>2967</v>
      </c>
    </row>
    <row r="1329" spans="1:3">
      <c r="A1329" s="504"/>
      <c r="B1329" s="504"/>
      <c r="C1329" s="5" t="s">
        <v>2969</v>
      </c>
    </row>
    <row r="1330" spans="1:3">
      <c r="A1330" s="504"/>
      <c r="B1330" s="504"/>
      <c r="C1330" s="5" t="s">
        <v>2970</v>
      </c>
    </row>
    <row r="1331" spans="1:3">
      <c r="A1331" s="504"/>
      <c r="B1331" s="504"/>
      <c r="C1331" s="5" t="s">
        <v>2971</v>
      </c>
    </row>
    <row r="1332" spans="1:3">
      <c r="A1332" s="504">
        <v>46008.293585300897</v>
      </c>
      <c r="B1332" s="504" t="s">
        <v>2098</v>
      </c>
      <c r="C1332" s="5" t="s">
        <v>2972</v>
      </c>
    </row>
    <row r="1333" spans="1:3">
      <c r="A1333" s="504"/>
      <c r="B1333" s="504"/>
      <c r="C1333" s="5" t="s">
        <v>3115</v>
      </c>
    </row>
    <row r="1334" spans="1:3">
      <c r="A1334" s="504"/>
      <c r="B1334" s="504"/>
      <c r="C1334" s="5" t="s">
        <v>2973</v>
      </c>
    </row>
    <row r="1335" spans="1:3">
      <c r="A1335" s="504">
        <v>46008.561119444399</v>
      </c>
      <c r="B1335" s="504"/>
      <c r="C1335" s="5" t="s">
        <v>2975</v>
      </c>
    </row>
    <row r="1336" spans="1:3">
      <c r="A1336" s="504"/>
      <c r="B1336" s="504"/>
      <c r="C1336" s="5" t="s">
        <v>2974</v>
      </c>
    </row>
    <row r="1337" spans="1:3">
      <c r="A1337" s="504"/>
      <c r="B1337" s="504"/>
      <c r="C1337" s="5" t="s">
        <v>2976</v>
      </c>
    </row>
    <row r="1338" spans="1:3" ht="29">
      <c r="A1338" s="504"/>
      <c r="B1338" s="504"/>
      <c r="C1338" s="5" t="s">
        <v>2977</v>
      </c>
    </row>
    <row r="1339" spans="1:3">
      <c r="A1339" s="504">
        <v>46008.647853356502</v>
      </c>
      <c r="B1339" s="504"/>
      <c r="C1339" s="5" t="s">
        <v>2978</v>
      </c>
    </row>
    <row r="1340" spans="1:3">
      <c r="A1340" s="504">
        <v>46011.312310416703</v>
      </c>
      <c r="B1340" s="504"/>
      <c r="C1340" s="5" t="s">
        <v>2982</v>
      </c>
    </row>
    <row r="1341" spans="1:3">
      <c r="A1341" s="504"/>
      <c r="B1341" s="504"/>
      <c r="C1341" s="5" t="s">
        <v>2984</v>
      </c>
    </row>
    <row r="1342" spans="1:3">
      <c r="A1342" s="504"/>
      <c r="B1342" s="504"/>
      <c r="C1342" s="5" t="s">
        <v>2985</v>
      </c>
    </row>
    <row r="1343" spans="1:3">
      <c r="A1343" s="504"/>
      <c r="B1343" s="504"/>
      <c r="C1343" s="5" t="s">
        <v>2992</v>
      </c>
    </row>
    <row r="1344" spans="1:3">
      <c r="A1344" s="504"/>
      <c r="B1344" s="504"/>
      <c r="C1344" s="5" t="s">
        <v>2993</v>
      </c>
    </row>
    <row r="1345" spans="1:3">
      <c r="A1345" s="504">
        <v>46011.769999536999</v>
      </c>
      <c r="B1345" s="504"/>
      <c r="C1345" s="5" t="s">
        <v>2996</v>
      </c>
    </row>
    <row r="1346" spans="1:3">
      <c r="A1346" s="504"/>
      <c r="B1346" s="504"/>
      <c r="C1346" s="729" t="s">
        <v>2995</v>
      </c>
    </row>
    <row r="1347" spans="1:3">
      <c r="A1347" s="504"/>
      <c r="B1347" s="504"/>
      <c r="C1347" s="5" t="s">
        <v>2997</v>
      </c>
    </row>
    <row r="1348" spans="1:3">
      <c r="A1348" s="504"/>
      <c r="B1348" s="504"/>
      <c r="C1348" s="5" t="s">
        <v>3000</v>
      </c>
    </row>
    <row r="1349" spans="1:3">
      <c r="A1349" s="504">
        <v>46012.279021643502</v>
      </c>
      <c r="B1349" s="504"/>
      <c r="C1349" s="5" t="s">
        <v>2999</v>
      </c>
    </row>
    <row r="1350" spans="1:3">
      <c r="A1350" s="504"/>
      <c r="B1350" s="504"/>
      <c r="C1350" s="5" t="s">
        <v>3006</v>
      </c>
    </row>
    <row r="1351" spans="1:3">
      <c r="A1351" s="504"/>
      <c r="B1351" s="504"/>
      <c r="C1351" s="5" t="s">
        <v>3002</v>
      </c>
    </row>
    <row r="1352" spans="1:3">
      <c r="A1352" s="504">
        <v>46012.551195023101</v>
      </c>
      <c r="B1352" s="504"/>
      <c r="C1352" s="5" t="s">
        <v>3005</v>
      </c>
    </row>
    <row r="1353" spans="1:3">
      <c r="A1353" s="504"/>
      <c r="B1353" s="504"/>
      <c r="C1353" s="5" t="s">
        <v>3007</v>
      </c>
    </row>
    <row r="1354" spans="1:3">
      <c r="A1354" s="504"/>
      <c r="B1354" s="504"/>
      <c r="C1354" s="5" t="s">
        <v>3009</v>
      </c>
    </row>
    <row r="1355" spans="1:3">
      <c r="A1355" s="504"/>
      <c r="B1355" s="504"/>
      <c r="C1355" s="5" t="s">
        <v>3010</v>
      </c>
    </row>
    <row r="1356" spans="1:3">
      <c r="A1356" s="504"/>
      <c r="B1356" s="504"/>
      <c r="C1356" s="5" t="s">
        <v>3011</v>
      </c>
    </row>
    <row r="1357" spans="1:3">
      <c r="A1357" s="504"/>
      <c r="B1357" s="504"/>
      <c r="C1357" s="5" t="s">
        <v>3014</v>
      </c>
    </row>
    <row r="1358" spans="1:3">
      <c r="A1358" s="504"/>
      <c r="B1358" s="504"/>
      <c r="C1358" s="5" t="s">
        <v>3012</v>
      </c>
    </row>
    <row r="1359" spans="1:3">
      <c r="A1359" s="504"/>
      <c r="B1359" s="504"/>
      <c r="C1359" s="5" t="s">
        <v>3013</v>
      </c>
    </row>
    <row r="1360" spans="1:3">
      <c r="A1360" s="504"/>
      <c r="B1360" s="504"/>
      <c r="C1360" s="5" t="s">
        <v>3015</v>
      </c>
    </row>
    <row r="1361" spans="1:3">
      <c r="A1361" s="504">
        <v>46013.328465972198</v>
      </c>
      <c r="B1361" s="504"/>
      <c r="C1361" s="5" t="s">
        <v>3016</v>
      </c>
    </row>
    <row r="1362" spans="1:3">
      <c r="A1362" s="504">
        <v>46025.480770254602</v>
      </c>
      <c r="B1362" s="504"/>
      <c r="C1362" s="5" t="s">
        <v>3017</v>
      </c>
    </row>
    <row r="1363" spans="1:3">
      <c r="A1363" s="504"/>
      <c r="B1363" s="504"/>
      <c r="C1363" s="5" t="s">
        <v>3020</v>
      </c>
    </row>
    <row r="1364" spans="1:3">
      <c r="A1364" s="504"/>
      <c r="B1364" s="504"/>
      <c r="C1364" s="5" t="s">
        <v>3021</v>
      </c>
    </row>
    <row r="1365" spans="1:3">
      <c r="A1365" s="504"/>
      <c r="B1365" s="504"/>
      <c r="C1365" s="5" t="s">
        <v>3028</v>
      </c>
    </row>
    <row r="1366" spans="1:3">
      <c r="A1366" s="504">
        <v>46025.554768518501</v>
      </c>
      <c r="B1366" s="504"/>
      <c r="C1366" s="5" t="s">
        <v>3029</v>
      </c>
    </row>
    <row r="1367" spans="1:3">
      <c r="A1367" s="504"/>
      <c r="B1367" s="504"/>
      <c r="C1367" s="5" t="s">
        <v>3031</v>
      </c>
    </row>
    <row r="1368" spans="1:3">
      <c r="A1368" s="504"/>
      <c r="B1368" s="504"/>
      <c r="C1368" s="5" t="s">
        <v>3032</v>
      </c>
    </row>
    <row r="1369" spans="1:3" ht="29">
      <c r="A1369" s="504">
        <v>46026.471107638899</v>
      </c>
      <c r="B1369" s="504"/>
      <c r="C1369" s="5" t="s">
        <v>3034</v>
      </c>
    </row>
    <row r="1370" spans="1:3">
      <c r="A1370" s="504">
        <v>46026.544951388903</v>
      </c>
      <c r="B1370" s="504"/>
      <c r="C1370" s="5" t="s">
        <v>3035</v>
      </c>
    </row>
    <row r="1371" spans="1:3">
      <c r="A1371" s="504"/>
      <c r="B1371" s="504"/>
      <c r="C1371" s="5" t="s">
        <v>3036</v>
      </c>
    </row>
    <row r="1372" spans="1:3">
      <c r="A1372" s="504">
        <v>46027.335217824097</v>
      </c>
      <c r="B1372" s="504"/>
      <c r="C1372" s="5" t="s">
        <v>3041</v>
      </c>
    </row>
    <row r="1373" spans="1:3">
      <c r="A1373" s="504"/>
      <c r="B1373" s="504"/>
      <c r="C1373" s="5" t="s">
        <v>3040</v>
      </c>
    </row>
    <row r="1374" spans="1:3">
      <c r="A1374" s="504"/>
      <c r="B1374" s="504"/>
      <c r="C1374" s="5" t="s">
        <v>3043</v>
      </c>
    </row>
    <row r="1375" spans="1:3" ht="29">
      <c r="A1375" s="504"/>
      <c r="B1375" s="504"/>
      <c r="C1375" s="5" t="s">
        <v>3046</v>
      </c>
    </row>
    <row r="1376" spans="1:3">
      <c r="A1376" s="504">
        <v>46028.247683101901</v>
      </c>
      <c r="B1376" s="504"/>
      <c r="C1376" s="5" t="s">
        <v>3047</v>
      </c>
    </row>
    <row r="1377" spans="1:3">
      <c r="A1377" s="504"/>
      <c r="B1377" s="504"/>
      <c r="C1377" s="5" t="s">
        <v>3048</v>
      </c>
    </row>
    <row r="1378" spans="1:3">
      <c r="A1378" s="504"/>
      <c r="B1378" s="504"/>
      <c r="C1378" s="5" t="s">
        <v>3049</v>
      </c>
    </row>
    <row r="1379" spans="1:3">
      <c r="A1379" s="504"/>
      <c r="B1379" s="504"/>
      <c r="C1379" s="5" t="s">
        <v>3050</v>
      </c>
    </row>
    <row r="1380" spans="1:3">
      <c r="A1380" s="504"/>
      <c r="B1380" s="504"/>
      <c r="C1380" s="5" t="s">
        <v>3051</v>
      </c>
    </row>
    <row r="1381" spans="1:3">
      <c r="A1381" s="504">
        <v>46028.732446875001</v>
      </c>
      <c r="B1381" s="504"/>
      <c r="C1381" s="5" t="s">
        <v>3052</v>
      </c>
    </row>
    <row r="1382" spans="1:3" ht="29">
      <c r="A1382" s="504">
        <v>46029.308038425901</v>
      </c>
      <c r="B1382" s="504"/>
      <c r="C1382" s="5" t="s">
        <v>3053</v>
      </c>
    </row>
    <row r="1383" spans="1:3">
      <c r="A1383" s="504"/>
      <c r="B1383" s="504"/>
      <c r="C1383" s="5" t="s">
        <v>3054</v>
      </c>
    </row>
    <row r="1384" spans="1:3">
      <c r="A1384" s="504"/>
      <c r="B1384" s="504"/>
      <c r="C1384" s="5" t="s">
        <v>3055</v>
      </c>
    </row>
    <row r="1385" spans="1:3">
      <c r="A1385" s="504">
        <v>46029.540172106499</v>
      </c>
      <c r="B1385" s="504" t="s">
        <v>3057</v>
      </c>
      <c r="C1385" s="5" t="s">
        <v>3056</v>
      </c>
    </row>
    <row r="1386" spans="1:3">
      <c r="A1386" s="504"/>
      <c r="B1386" s="504"/>
      <c r="C1386" s="5" t="s">
        <v>3058</v>
      </c>
    </row>
    <row r="1387" spans="1:3">
      <c r="A1387" s="504"/>
      <c r="B1387" s="504"/>
      <c r="C1387" s="5" t="s">
        <v>3059</v>
      </c>
    </row>
    <row r="1388" spans="1:3" ht="29">
      <c r="A1388" s="504">
        <v>46030.691520370397</v>
      </c>
      <c r="B1388" s="504"/>
      <c r="C1388" s="5" t="s">
        <v>3061</v>
      </c>
    </row>
    <row r="1389" spans="1:3">
      <c r="A1389" s="504">
        <v>46031.319909259299</v>
      </c>
      <c r="B1389" s="504"/>
      <c r="C1389" s="5" t="s">
        <v>3060</v>
      </c>
    </row>
    <row r="1390" spans="1:3">
      <c r="A1390" s="504"/>
      <c r="B1390" s="504"/>
      <c r="C1390" s="5" t="s">
        <v>3062</v>
      </c>
    </row>
    <row r="1391" spans="1:3">
      <c r="A1391" s="504">
        <v>46032.472988310197</v>
      </c>
      <c r="B1391" s="504"/>
      <c r="C1391" s="5" t="s">
        <v>3064</v>
      </c>
    </row>
    <row r="1392" spans="1:3">
      <c r="A1392" s="504"/>
      <c r="B1392" s="504"/>
      <c r="C1392" s="5" t="s">
        <v>3066</v>
      </c>
    </row>
    <row r="1393" spans="1:3">
      <c r="A1393" s="504"/>
      <c r="B1393" s="504"/>
      <c r="C1393" s="5" t="s">
        <v>3067</v>
      </c>
    </row>
    <row r="1394" spans="1:3">
      <c r="A1394" s="504"/>
      <c r="B1394" s="504"/>
      <c r="C1394" s="5" t="s">
        <v>3069</v>
      </c>
    </row>
    <row r="1395" spans="1:3">
      <c r="A1395" s="504"/>
      <c r="B1395" s="504"/>
      <c r="C1395" s="5" t="s">
        <v>3070</v>
      </c>
    </row>
    <row r="1396" spans="1:3">
      <c r="A1396" s="504">
        <v>46033.264490740701</v>
      </c>
      <c r="B1396" s="504"/>
      <c r="C1396" s="5" t="s">
        <v>3071</v>
      </c>
    </row>
    <row r="1397" spans="1:3">
      <c r="A1397" s="504"/>
      <c r="B1397" s="504"/>
      <c r="C1397" s="5" t="s">
        <v>3072</v>
      </c>
    </row>
    <row r="1398" spans="1:3">
      <c r="A1398" s="504">
        <v>46033.562727083299</v>
      </c>
      <c r="B1398" s="504" t="s">
        <v>3073</v>
      </c>
      <c r="C1398" s="5" t="s">
        <v>3074</v>
      </c>
    </row>
    <row r="1399" spans="1:3" ht="29">
      <c r="A1399" s="504"/>
      <c r="B1399" s="504"/>
      <c r="C1399" s="5" t="s">
        <v>3075</v>
      </c>
    </row>
    <row r="1400" spans="1:3">
      <c r="A1400" s="504">
        <v>46033.731632523202</v>
      </c>
      <c r="B1400" s="504"/>
      <c r="C1400" s="5" t="s">
        <v>3076</v>
      </c>
    </row>
    <row r="1401" spans="1:3">
      <c r="A1401" s="504"/>
      <c r="B1401" s="504"/>
      <c r="C1401" s="5" t="s">
        <v>3079</v>
      </c>
    </row>
    <row r="1402" spans="1:3">
      <c r="A1402" s="504"/>
      <c r="B1402" s="504"/>
      <c r="C1402" s="5" t="s">
        <v>3080</v>
      </c>
    </row>
    <row r="1403" spans="1:3">
      <c r="A1403" s="504"/>
      <c r="B1403" s="504"/>
      <c r="C1403" s="5" t="s">
        <v>3078</v>
      </c>
    </row>
    <row r="1404" spans="1:3">
      <c r="A1404" s="504"/>
      <c r="B1404" s="504"/>
      <c r="C1404" s="5" t="s">
        <v>3077</v>
      </c>
    </row>
    <row r="1405" spans="1:3">
      <c r="A1405" s="504">
        <v>46035.285102546302</v>
      </c>
      <c r="B1405" s="504" t="s">
        <v>3082</v>
      </c>
      <c r="C1405" s="5" t="s">
        <v>3083</v>
      </c>
    </row>
    <row r="1406" spans="1:3" ht="58">
      <c r="A1406" s="504">
        <v>46036.245727083297</v>
      </c>
      <c r="B1406" s="504" t="s">
        <v>3084</v>
      </c>
      <c r="C1406" s="5" t="s">
        <v>3089</v>
      </c>
    </row>
    <row r="1407" spans="1:3">
      <c r="A1407" s="504"/>
      <c r="B1407" s="504"/>
      <c r="C1407" s="5" t="s">
        <v>3088</v>
      </c>
    </row>
    <row r="1408" spans="1:3">
      <c r="A1408" s="504">
        <v>46036.547005671302</v>
      </c>
      <c r="B1408" s="504"/>
      <c r="C1408" s="5" t="s">
        <v>3090</v>
      </c>
    </row>
    <row r="1409" spans="1:3">
      <c r="A1409" s="504"/>
      <c r="B1409" s="504"/>
      <c r="C1409" s="5" t="s">
        <v>3091</v>
      </c>
    </row>
    <row r="1410" spans="1:3" ht="29">
      <c r="A1410" s="504">
        <v>46038.367946296297</v>
      </c>
      <c r="B1410" s="504"/>
      <c r="C1410" s="5" t="s">
        <v>3092</v>
      </c>
    </row>
    <row r="1411" spans="1:3">
      <c r="A1411" s="504">
        <v>46040.253010185203</v>
      </c>
      <c r="B1411" s="504"/>
      <c r="C1411" s="5" t="s">
        <v>3093</v>
      </c>
    </row>
    <row r="1412" spans="1:3">
      <c r="A1412" s="504"/>
      <c r="B1412" s="504"/>
      <c r="C1412" s="5" t="s">
        <v>3094</v>
      </c>
    </row>
    <row r="1413" spans="1:3">
      <c r="A1413" s="504">
        <v>46049.310631365697</v>
      </c>
      <c r="B1413" s="504"/>
      <c r="C1413" s="5" t="s">
        <v>3095</v>
      </c>
    </row>
    <row r="1414" spans="1:3">
      <c r="A1414" s="504"/>
      <c r="B1414" s="504"/>
      <c r="C1414" s="5" t="s">
        <v>3096</v>
      </c>
    </row>
    <row r="1415" spans="1:3" ht="29">
      <c r="A1415" s="504">
        <v>46050.280782638903</v>
      </c>
      <c r="B1415" s="504" t="s">
        <v>3107</v>
      </c>
      <c r="C1415" s="5" t="s">
        <v>3108</v>
      </c>
    </row>
    <row r="1416" spans="1:3">
      <c r="A1416" s="504"/>
      <c r="B1416" s="504"/>
      <c r="C1416" s="5" t="s">
        <v>3109</v>
      </c>
    </row>
    <row r="1417" spans="1:3">
      <c r="A1417" s="504"/>
      <c r="B1417" s="504"/>
      <c r="C1417" s="5" t="s">
        <v>3113</v>
      </c>
    </row>
    <row r="1418" spans="1:3">
      <c r="A1418" s="504"/>
      <c r="B1418" s="504"/>
      <c r="C1418" s="5" t="s">
        <v>3114</v>
      </c>
    </row>
    <row r="1419" spans="1:3">
      <c r="A1419" s="504">
        <v>46051.709663078698</v>
      </c>
      <c r="B1419" s="504" t="s">
        <v>2098</v>
      </c>
      <c r="C1419" s="5" t="s">
        <v>3117</v>
      </c>
    </row>
    <row r="1420" spans="1:3">
      <c r="A1420" s="504"/>
      <c r="B1420" s="504"/>
      <c r="C1420" s="5" t="s">
        <v>3116</v>
      </c>
    </row>
    <row r="1421" spans="1:3">
      <c r="A1421" s="504">
        <v>46054.765352083297</v>
      </c>
      <c r="B1421" s="504" t="s">
        <v>3118</v>
      </c>
      <c r="C1421" s="5" t="s">
        <v>3119</v>
      </c>
    </row>
    <row r="1422" spans="1:3">
      <c r="A1422" s="504">
        <v>46055.649715856503</v>
      </c>
      <c r="B1422" s="504"/>
      <c r="C1422" s="5" t="s">
        <v>3120</v>
      </c>
    </row>
    <row r="1423" spans="1:3">
      <c r="A1423" s="504">
        <v>46055.741416319397</v>
      </c>
      <c r="B1423" s="504" t="s">
        <v>3121</v>
      </c>
      <c r="C1423" s="5" t="s">
        <v>3122</v>
      </c>
    </row>
    <row r="1424" spans="1:3">
      <c r="A1424" s="504"/>
      <c r="B1424" s="504"/>
      <c r="C1424" s="5" t="s">
        <v>3125</v>
      </c>
    </row>
    <row r="1425" spans="1:3">
      <c r="A1425" s="504"/>
      <c r="B1425" s="504"/>
      <c r="C1425" s="723" t="s">
        <v>3128</v>
      </c>
    </row>
    <row r="1426" spans="1:3">
      <c r="A1426" s="504">
        <v>46057.454120601898</v>
      </c>
      <c r="B1426" s="504"/>
      <c r="C1426" s="5" t="s">
        <v>3129</v>
      </c>
    </row>
    <row r="1427" spans="1:3">
      <c r="A1427" s="504"/>
      <c r="B1427" s="504"/>
      <c r="C1427" s="5" t="s">
        <v>3126</v>
      </c>
    </row>
    <row r="1428" spans="1:3">
      <c r="A1428" s="504">
        <v>46057.520382407398</v>
      </c>
      <c r="B1428" s="504"/>
      <c r="C1428" s="5" t="s">
        <v>3130</v>
      </c>
    </row>
    <row r="1429" spans="1:3">
      <c r="A1429" s="504"/>
      <c r="B1429" s="504"/>
      <c r="C1429" s="5" t="s">
        <v>3131</v>
      </c>
    </row>
    <row r="1430" spans="1:3">
      <c r="A1430" s="504"/>
      <c r="B1430" s="504"/>
      <c r="C1430" s="5" t="s">
        <v>3132</v>
      </c>
    </row>
    <row r="1431" spans="1:3">
      <c r="A1431" s="504"/>
      <c r="B1431" s="504"/>
      <c r="C1431" s="5" t="s">
        <v>3133</v>
      </c>
    </row>
    <row r="1432" spans="1:3">
      <c r="A1432" s="504">
        <v>46058.404757407399</v>
      </c>
      <c r="B1432" s="504"/>
      <c r="C1432" s="5" t="s">
        <v>3134</v>
      </c>
    </row>
    <row r="1433" spans="1:3">
      <c r="A1433" s="504"/>
      <c r="B1433" s="504"/>
      <c r="C1433" s="5" t="s">
        <v>3136</v>
      </c>
    </row>
    <row r="1434" spans="1:3" ht="29">
      <c r="A1434" s="504"/>
      <c r="B1434" s="504"/>
      <c r="C1434" s="5" t="s">
        <v>3135</v>
      </c>
    </row>
    <row r="1435" spans="1:3">
      <c r="A1435" s="504">
        <v>46059.465406713003</v>
      </c>
      <c r="B1435" s="504" t="s">
        <v>3137</v>
      </c>
      <c r="C1435" s="723" t="s">
        <v>3138</v>
      </c>
    </row>
    <row r="1436" spans="1:3">
      <c r="A1436" s="504"/>
      <c r="B1436" s="504"/>
      <c r="C1436" s="5" t="s">
        <v>3140</v>
      </c>
    </row>
    <row r="1437" spans="1:3">
      <c r="A1437" s="504">
        <v>46061.451429050903</v>
      </c>
      <c r="B1437" s="504"/>
      <c r="C1437" s="5" t="s">
        <v>3150</v>
      </c>
    </row>
    <row r="1438" spans="1:3" ht="29">
      <c r="A1438" s="504"/>
      <c r="B1438" s="504"/>
      <c r="C1438" s="5" t="s">
        <v>3141</v>
      </c>
    </row>
    <row r="1439" spans="1:3">
      <c r="A1439" s="504"/>
      <c r="B1439" s="504"/>
      <c r="C1439" s="5" t="s">
        <v>3142</v>
      </c>
    </row>
    <row r="1440" spans="1:3">
      <c r="A1440" s="504"/>
      <c r="B1440" s="504" t="s">
        <v>3172</v>
      </c>
      <c r="C1440" s="5" t="s">
        <v>3147</v>
      </c>
    </row>
    <row r="1441" spans="1:3">
      <c r="A1441" s="504"/>
      <c r="B1441" s="504"/>
      <c r="C1441" s="5" t="s">
        <v>3148</v>
      </c>
    </row>
    <row r="1442" spans="1:3">
      <c r="A1442" s="504">
        <v>46069.224159490703</v>
      </c>
      <c r="B1442" s="504"/>
      <c r="C1442" s="5" t="s">
        <v>3149</v>
      </c>
    </row>
    <row r="1443" spans="1:3">
      <c r="A1443" s="504">
        <v>46076.2981663194</v>
      </c>
      <c r="B1443" s="504"/>
      <c r="C1443" s="5" t="s">
        <v>3151</v>
      </c>
    </row>
    <row r="1444" spans="1:3">
      <c r="A1444" s="504"/>
      <c r="B1444" s="504"/>
      <c r="C1444" s="5" t="s">
        <v>3154</v>
      </c>
    </row>
    <row r="1445" spans="1:3">
      <c r="A1445" s="504"/>
      <c r="B1445" s="504"/>
      <c r="C1445" s="5" t="s">
        <v>3155</v>
      </c>
    </row>
    <row r="1446" spans="1:3" ht="29">
      <c r="A1446" s="504"/>
      <c r="B1446" s="504"/>
      <c r="C1446" s="5" t="s">
        <v>3156</v>
      </c>
    </row>
    <row r="1447" spans="1:3">
      <c r="A1447" s="504"/>
      <c r="B1447" s="504"/>
      <c r="C1447" s="5" t="s">
        <v>3157</v>
      </c>
    </row>
    <row r="1448" spans="1:3">
      <c r="A1448" s="504"/>
      <c r="B1448" s="504"/>
      <c r="C1448" s="5" t="s">
        <v>3162</v>
      </c>
    </row>
    <row r="1449" spans="1:3">
      <c r="A1449" s="504"/>
      <c r="B1449" s="504"/>
      <c r="C1449" s="5" t="s">
        <v>3161</v>
      </c>
    </row>
    <row r="1450" spans="1:3">
      <c r="A1450" s="504"/>
      <c r="B1450" s="504" t="s">
        <v>3171</v>
      </c>
      <c r="C1450" s="5" t="s">
        <v>3163</v>
      </c>
    </row>
    <row r="1451" spans="1:3">
      <c r="A1451" s="504"/>
      <c r="B1451" s="504"/>
      <c r="C1451" s="5" t="s">
        <v>3164</v>
      </c>
    </row>
    <row r="1452" spans="1:3">
      <c r="A1452" s="504"/>
      <c r="B1452" s="504"/>
      <c r="C1452" s="5" t="s">
        <v>3167</v>
      </c>
    </row>
    <row r="1453" spans="1:3">
      <c r="A1453" s="504"/>
      <c r="B1453" s="504"/>
      <c r="C1453" s="5" t="s">
        <v>3168</v>
      </c>
    </row>
    <row r="1454" spans="1:3">
      <c r="A1454" s="504"/>
      <c r="B1454" s="504"/>
      <c r="C1454" s="5" t="s">
        <v>3170</v>
      </c>
    </row>
    <row r="1455" spans="1:3">
      <c r="A1455" s="504"/>
      <c r="B1455" s="504"/>
      <c r="C1455" s="5" t="s">
        <v>3173</v>
      </c>
    </row>
    <row r="1456" spans="1:3">
      <c r="A1456" s="504">
        <v>46079.302390046301</v>
      </c>
      <c r="B1456" s="504"/>
      <c r="C1456" s="5" t="s">
        <v>3174</v>
      </c>
    </row>
    <row r="1457" spans="1:3">
      <c r="A1457" s="504"/>
      <c r="B1457" s="504"/>
      <c r="C1457" s="723" t="s">
        <v>3176</v>
      </c>
    </row>
    <row r="1458" spans="1:3">
      <c r="A1458" s="504"/>
      <c r="B1458" s="504"/>
      <c r="C1458" s="5" t="s">
        <v>3177</v>
      </c>
    </row>
    <row r="1459" spans="1:3">
      <c r="A1459" s="504"/>
      <c r="B1459" s="504"/>
      <c r="C1459" s="5" t="s">
        <v>3178</v>
      </c>
    </row>
    <row r="1460" spans="1:3">
      <c r="A1460" s="504">
        <v>46084.756220486102</v>
      </c>
      <c r="B1460" s="504"/>
      <c r="C1460" s="5" t="s">
        <v>3179</v>
      </c>
    </row>
    <row r="1461" spans="1:3">
      <c r="A1461" s="504">
        <v>46085.304799768499</v>
      </c>
      <c r="B1461" s="504"/>
      <c r="C1461" s="5" t="s">
        <v>3180</v>
      </c>
    </row>
    <row r="1462" spans="1:3">
      <c r="A1462" s="504">
        <v>46171.492686226899</v>
      </c>
      <c r="B1462" s="504" t="s">
        <v>3187</v>
      </c>
      <c r="C1462" s="5" t="s">
        <v>3188</v>
      </c>
    </row>
    <row r="1463" spans="1:3">
      <c r="A1463" s="504"/>
      <c r="B1463" s="504"/>
      <c r="C1463" s="723" t="s">
        <v>3189</v>
      </c>
    </row>
    <row r="1464" spans="1:3">
      <c r="A1464" s="504"/>
      <c r="B1464" s="504"/>
      <c r="C1464" s="5" t="s">
        <v>3190</v>
      </c>
    </row>
    <row r="1465" spans="1:3">
      <c r="A1465" s="504">
        <v>46176.225407175902</v>
      </c>
      <c r="B1465" s="504"/>
      <c r="C1465" s="5" t="s">
        <v>3192</v>
      </c>
    </row>
    <row r="1466" spans="1:3">
      <c r="A1466" s="504"/>
      <c r="B1466" s="504"/>
      <c r="C1466" s="5" t="s">
        <v>3197</v>
      </c>
    </row>
    <row r="1467" spans="1:3">
      <c r="A1467" s="504"/>
      <c r="B1467" s="504"/>
      <c r="C1467" s="5"/>
    </row>
    <row r="1468" spans="1:3">
      <c r="A1468" s="504"/>
      <c r="B1468" s="504"/>
      <c r="C1468" s="5"/>
    </row>
    <row r="1469" spans="1:3">
      <c r="A1469" s="504"/>
      <c r="B1469" s="504"/>
      <c r="C1469" s="5"/>
    </row>
    <row r="1470" spans="1:3">
      <c r="A1470" s="504"/>
      <c r="B1470" s="504"/>
      <c r="C1470" s="5"/>
    </row>
    <row r="1471" spans="1:3">
      <c r="A1471" s="504"/>
      <c r="B1471" s="504"/>
      <c r="C1471" s="5"/>
    </row>
    <row r="1472" spans="1:3">
      <c r="A1472" s="504"/>
      <c r="B1472" s="504"/>
      <c r="C1472" s="5"/>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L1624"/>
  <sheetViews>
    <sheetView tabSelected="1" topLeftCell="A173" zoomScale="85" zoomScaleNormal="85" workbookViewId="0">
      <selection activeCell="C161" sqref="C161:G162"/>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2083</v>
      </c>
      <c r="AA3" s="11" t="s">
        <v>1941</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customHeight="1" outlineLevel="1">
      <c r="C6" s="104" t="s">
        <v>21</v>
      </c>
      <c r="D6" s="104" t="s">
        <v>1106</v>
      </c>
      <c r="E6" s="104" t="s">
        <v>2061</v>
      </c>
      <c r="F6" s="104" t="s">
        <v>2063</v>
      </c>
      <c r="G6" s="104" t="s">
        <v>2064</v>
      </c>
      <c r="H6" s="104" t="s">
        <v>2065</v>
      </c>
      <c r="I6" s="104" t="s">
        <v>1312</v>
      </c>
      <c r="J6" s="104" t="s">
        <v>1313</v>
      </c>
      <c r="K6" s="104" t="s">
        <v>2066</v>
      </c>
      <c r="L6" s="104" t="s">
        <v>2066</v>
      </c>
      <c r="M6" s="104" t="s">
        <v>2067</v>
      </c>
      <c r="N6" s="104" t="s">
        <v>2068</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outlineLevel="1">
      <c r="A8">
        <v>2</v>
      </c>
      <c r="B8" t="s">
        <v>2070</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outlineLevel="1">
      <c r="A10">
        <v>4</v>
      </c>
      <c r="B10" t="s">
        <v>2062</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 r="A12" s="14" t="s">
        <v>1316</v>
      </c>
    </row>
    <row r="13" spans="1:46" ht="70.5" outlineLevel="1">
      <c r="C13" s="477" t="s">
        <v>758</v>
      </c>
      <c r="D13" s="104" t="s">
        <v>1317</v>
      </c>
      <c r="E13" s="104" t="s">
        <v>1318</v>
      </c>
      <c r="F13" s="104" t="s">
        <v>1319</v>
      </c>
      <c r="G13" s="104" t="s">
        <v>1320</v>
      </c>
      <c r="H13" s="104" t="s">
        <v>1321</v>
      </c>
      <c r="I13" s="104" t="s">
        <v>1322</v>
      </c>
      <c r="J13" s="104" t="s">
        <v>1135</v>
      </c>
      <c r="K13" s="104" t="s">
        <v>1323</v>
      </c>
      <c r="L13" s="104" t="s">
        <v>1324</v>
      </c>
    </row>
    <row r="14" spans="1:46"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outlineLevel="1">
      <c r="A15">
        <v>2</v>
      </c>
      <c r="B15" t="s">
        <v>1327</v>
      </c>
      <c r="C15" s="476">
        <v>0.25</v>
      </c>
      <c r="D15" s="28">
        <v>500000</v>
      </c>
      <c r="E15" s="406">
        <v>2</v>
      </c>
      <c r="F15" s="407">
        <v>0.03</v>
      </c>
      <c r="G15" s="407">
        <v>0.03</v>
      </c>
      <c r="H15" s="334">
        <v>0</v>
      </c>
      <c r="I15" s="334">
        <v>2</v>
      </c>
      <c r="J15" s="334" t="b">
        <v>0</v>
      </c>
      <c r="K15" s="334">
        <v>0.85</v>
      </c>
      <c r="L15" s="334">
        <v>0.85</v>
      </c>
    </row>
    <row r="16" spans="1:46"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outlineLevel="1">
      <c r="A17">
        <v>4</v>
      </c>
      <c r="B17" t="s">
        <v>1329</v>
      </c>
      <c r="C17" s="476">
        <v>0.5</v>
      </c>
      <c r="D17" s="28">
        <v>1000000</v>
      </c>
    </row>
    <row r="18" spans="1:82" outlineLevel="1"/>
    <row r="20" spans="1:82">
      <c r="A20" s="14" t="s">
        <v>1330</v>
      </c>
    </row>
    <row r="21" spans="1:82" ht="60" outlineLevel="1">
      <c r="C21" s="104" t="s">
        <v>1120</v>
      </c>
      <c r="D21" s="104" t="s">
        <v>1119</v>
      </c>
      <c r="E21" s="104" t="s">
        <v>1331</v>
      </c>
      <c r="F21" s="104" t="s">
        <v>1332</v>
      </c>
      <c r="G21" s="104" t="s">
        <v>1333</v>
      </c>
      <c r="H21" s="104"/>
      <c r="I21" s="104"/>
    </row>
    <row r="22" spans="1:82" outlineLevel="1">
      <c r="A22">
        <v>1</v>
      </c>
      <c r="B22" s="406" t="s">
        <v>1334</v>
      </c>
      <c r="C22" s="406" t="b">
        <v>0</v>
      </c>
      <c r="D22" s="406" t="b">
        <v>0</v>
      </c>
      <c r="E22" s="406" t="s">
        <v>30</v>
      </c>
      <c r="F22" s="406" t="s">
        <v>30</v>
      </c>
      <c r="G22" s="406" t="s">
        <v>30</v>
      </c>
    </row>
    <row r="23" spans="1:82" outlineLevel="1">
      <c r="A23">
        <v>2</v>
      </c>
      <c r="B23" s="406" t="s">
        <v>1335</v>
      </c>
      <c r="C23" s="406" t="b">
        <v>1</v>
      </c>
      <c r="D23" s="406" t="b">
        <v>1</v>
      </c>
      <c r="E23" s="406">
        <v>1</v>
      </c>
      <c r="F23" s="406">
        <v>3.0000000000000001E-6</v>
      </c>
      <c r="G23" s="406" t="s">
        <v>30</v>
      </c>
    </row>
    <row r="24" spans="1:82" outlineLevel="1">
      <c r="A24">
        <v>3</v>
      </c>
      <c r="B24" s="406" t="s">
        <v>1336</v>
      </c>
      <c r="C24" s="406" t="b">
        <v>1</v>
      </c>
      <c r="D24" s="406" t="b">
        <v>1</v>
      </c>
      <c r="E24" s="406">
        <v>1</v>
      </c>
      <c r="F24" s="406">
        <v>5.0000000000000004E-6</v>
      </c>
      <c r="G24" s="406" t="s">
        <v>30</v>
      </c>
    </row>
    <row r="25" spans="1:82" outlineLevel="1">
      <c r="A25">
        <v>4</v>
      </c>
      <c r="B25" s="406" t="s">
        <v>1337</v>
      </c>
      <c r="C25" s="406" t="b">
        <v>1</v>
      </c>
      <c r="D25" s="406" t="b">
        <v>1</v>
      </c>
      <c r="E25" s="406">
        <v>2</v>
      </c>
      <c r="F25" s="406" t="s">
        <v>30</v>
      </c>
      <c r="G25" s="406">
        <v>0.3</v>
      </c>
    </row>
    <row r="26" spans="1:82"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2619</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6"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2674</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2083</v>
      </c>
      <c r="AW31" s="122"/>
      <c r="AX31" s="122"/>
      <c r="AZ31" t="s">
        <v>1045</v>
      </c>
      <c r="BA31" s="122" t="s">
        <v>880</v>
      </c>
      <c r="BB31" s="122"/>
      <c r="BC31" s="122"/>
      <c r="BD31" s="122" t="s">
        <v>1651</v>
      </c>
      <c r="BE31" s="122"/>
      <c r="BF31" s="122"/>
      <c r="BG31" s="122" t="s">
        <v>1652</v>
      </c>
      <c r="BH31" s="122"/>
      <c r="BI31" s="122"/>
      <c r="BJ31" s="122" t="s">
        <v>2083</v>
      </c>
      <c r="BK31" s="122"/>
      <c r="BL31" s="122"/>
      <c r="BO31" s="122" t="s">
        <v>880</v>
      </c>
      <c r="BP31" s="122"/>
      <c r="BQ31" s="122"/>
      <c r="BR31" s="122" t="s">
        <v>1651</v>
      </c>
      <c r="BS31" s="122"/>
      <c r="BT31" s="122"/>
      <c r="BU31" s="122" t="s">
        <v>1652</v>
      </c>
      <c r="BV31" s="122"/>
      <c r="BW31" s="122"/>
      <c r="BX31" s="122" t="s">
        <v>2083</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3098</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3099</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3100</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3101</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3102</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3103</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3104</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3105</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3106</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5.5" outlineLevel="1">
      <c r="B71" s="53" t="s">
        <v>631</v>
      </c>
      <c r="C71" s="501" t="s">
        <v>1963</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2084</v>
      </c>
      <c r="AR71" s="55"/>
      <c r="AS71" s="55"/>
      <c r="AT71" s="55"/>
      <c r="AU71" s="55"/>
      <c r="AV71" s="55"/>
      <c r="AW71" s="55"/>
      <c r="AX71" s="55"/>
      <c r="AY71" s="55"/>
      <c r="AZ71" s="55"/>
      <c r="BA71" s="55" t="s">
        <v>1965</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1962</v>
      </c>
      <c r="L72" s="56"/>
      <c r="M72" s="56" t="s">
        <v>632</v>
      </c>
      <c r="N72" s="56" t="s">
        <v>633</v>
      </c>
      <c r="O72" s="56" t="s">
        <v>634</v>
      </c>
      <c r="P72" s="56" t="s">
        <v>748</v>
      </c>
      <c r="Q72" s="56" t="s">
        <v>2169</v>
      </c>
      <c r="R72" s="56" t="s">
        <v>2168</v>
      </c>
      <c r="S72" s="56" t="s">
        <v>2170</v>
      </c>
      <c r="T72" s="56" t="s">
        <v>2171</v>
      </c>
      <c r="U72" s="56" t="s">
        <v>1962</v>
      </c>
      <c r="V72" s="56" t="s">
        <v>2598</v>
      </c>
      <c r="W72" s="56" t="s">
        <v>632</v>
      </c>
      <c r="X72" s="56" t="s">
        <v>633</v>
      </c>
      <c r="Y72" s="56" t="s">
        <v>634</v>
      </c>
      <c r="Z72" s="56" t="s">
        <v>748</v>
      </c>
      <c r="AA72" s="56" t="s">
        <v>2169</v>
      </c>
      <c r="AB72" s="56" t="s">
        <v>2168</v>
      </c>
      <c r="AC72" s="56" t="s">
        <v>2170</v>
      </c>
      <c r="AD72" s="56" t="s">
        <v>2171</v>
      </c>
      <c r="AE72" s="56" t="s">
        <v>1962</v>
      </c>
      <c r="AF72" s="56" t="s">
        <v>2598</v>
      </c>
      <c r="AG72" s="56" t="s">
        <v>632</v>
      </c>
      <c r="AH72" s="56" t="s">
        <v>633</v>
      </c>
      <c r="AI72" s="56" t="s">
        <v>634</v>
      </c>
      <c r="AJ72" s="56" t="s">
        <v>748</v>
      </c>
      <c r="AK72" s="56" t="s">
        <v>2169</v>
      </c>
      <c r="AL72" s="56" t="s">
        <v>2168</v>
      </c>
      <c r="AM72" s="56" t="s">
        <v>2170</v>
      </c>
      <c r="AN72" s="56" t="s">
        <v>2171</v>
      </c>
      <c r="AO72" s="56" t="s">
        <v>1962</v>
      </c>
      <c r="AP72" s="56" t="s">
        <v>2598</v>
      </c>
      <c r="AQ72" s="56" t="s">
        <v>632</v>
      </c>
      <c r="AR72" s="56" t="s">
        <v>633</v>
      </c>
      <c r="AS72" s="56" t="s">
        <v>634</v>
      </c>
      <c r="AT72" s="56" t="s">
        <v>748</v>
      </c>
      <c r="AU72" s="56" t="s">
        <v>2169</v>
      </c>
      <c r="AV72" s="56" t="s">
        <v>2168</v>
      </c>
      <c r="AW72" s="56" t="s">
        <v>2170</v>
      </c>
      <c r="AX72" s="56" t="s">
        <v>2171</v>
      </c>
      <c r="AY72" s="56" t="s">
        <v>1962</v>
      </c>
      <c r="AZ72" s="56" t="s">
        <v>2598</v>
      </c>
      <c r="BA72" s="56" t="s">
        <v>632</v>
      </c>
      <c r="BB72" s="56" t="s">
        <v>633</v>
      </c>
      <c r="BC72" s="56" t="s">
        <v>634</v>
      </c>
      <c r="BD72" s="56" t="s">
        <v>748</v>
      </c>
      <c r="BE72" s="56" t="s">
        <v>2169</v>
      </c>
      <c r="BF72" s="56" t="s">
        <v>2168</v>
      </c>
      <c r="BG72" s="56" t="s">
        <v>2170</v>
      </c>
      <c r="BH72" s="56" t="s">
        <v>2171</v>
      </c>
      <c r="BI72" s="56" t="s">
        <v>1962</v>
      </c>
      <c r="BJ72" s="56" t="s">
        <v>2598</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2083</v>
      </c>
      <c r="W84" t="s">
        <v>1535</v>
      </c>
      <c r="BA84" t="s">
        <v>1535</v>
      </c>
    </row>
    <row r="85" spans="1:60" outlineLevel="1">
      <c r="B85" s="25" t="s">
        <v>1278</v>
      </c>
      <c r="C85">
        <f>INDEX(E85:H85,1,d.Region)</f>
        <v>3</v>
      </c>
      <c r="E85" s="11">
        <v>3</v>
      </c>
      <c r="F85" s="11">
        <v>3</v>
      </c>
      <c r="G85" s="11">
        <v>3</v>
      </c>
      <c r="H85" s="11">
        <v>3</v>
      </c>
      <c r="I85" t="s">
        <v>1279</v>
      </c>
    </row>
    <row r="86" spans="1:60" outlineLevel="1"/>
    <row r="87" spans="1:60" outlineLevel="1">
      <c r="B87" t="s">
        <v>3193</v>
      </c>
      <c r="E87" t="s">
        <v>880</v>
      </c>
      <c r="F87" t="s">
        <v>1651</v>
      </c>
      <c r="G87" t="s">
        <v>1652</v>
      </c>
      <c r="H87" t="s">
        <v>2083</v>
      </c>
    </row>
    <row r="88" spans="1:60" outlineLevel="1">
      <c r="B88" s="25" t="s">
        <v>3195</v>
      </c>
      <c r="C88">
        <f>INDEX(E88:H88,1,d.Region)</f>
        <v>0</v>
      </c>
      <c r="E88" s="11">
        <v>1</v>
      </c>
      <c r="F88" s="11">
        <v>0</v>
      </c>
      <c r="G88" s="11">
        <v>0</v>
      </c>
      <c r="H88" s="11">
        <v>0</v>
      </c>
      <c r="I88" t="s">
        <v>3196</v>
      </c>
    </row>
    <row r="90" spans="1:60">
      <c r="A90" s="14" t="s">
        <v>2814</v>
      </c>
    </row>
    <row r="91" spans="1:60" outlineLevel="1">
      <c r="D91" s="103" t="s">
        <v>1351</v>
      </c>
      <c r="E91" s="103"/>
      <c r="F91" s="103"/>
      <c r="G91" s="103"/>
      <c r="H91" s="103"/>
    </row>
    <row r="92" spans="1:60" outlineLevel="1">
      <c r="D92" t="s">
        <v>880</v>
      </c>
      <c r="E92" t="s">
        <v>1651</v>
      </c>
      <c r="F92" t="s">
        <v>1652</v>
      </c>
      <c r="G92" t="s">
        <v>2083</v>
      </c>
      <c r="H92" t="s">
        <v>1941</v>
      </c>
    </row>
    <row r="93" spans="1:60" outlineLevel="1">
      <c r="B93" t="s">
        <v>2808</v>
      </c>
      <c r="C93">
        <v>0</v>
      </c>
      <c r="D93" s="803" t="s">
        <v>30</v>
      </c>
      <c r="E93" s="803" t="s">
        <v>30</v>
      </c>
      <c r="F93" s="803" t="s">
        <v>30</v>
      </c>
      <c r="G93" s="803" t="s">
        <v>30</v>
      </c>
      <c r="H93" s="803" t="s">
        <v>30</v>
      </c>
    </row>
    <row r="94" spans="1:60" outlineLevel="1">
      <c r="B94" t="s">
        <v>2813</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2810</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2812</v>
      </c>
      <c r="C100">
        <v>7</v>
      </c>
      <c r="D100" s="541">
        <v>1</v>
      </c>
      <c r="E100" s="541">
        <v>0.05</v>
      </c>
      <c r="F100" s="541">
        <v>0</v>
      </c>
      <c r="G100" s="541">
        <v>0</v>
      </c>
      <c r="H100" s="541">
        <v>0.05</v>
      </c>
    </row>
    <row r="101" spans="1:32" outlineLevel="1"/>
    <row r="103" spans="1:32">
      <c r="A103" s="14" t="s">
        <v>1773</v>
      </c>
      <c r="L103" t="s">
        <v>2778</v>
      </c>
    </row>
    <row r="104" spans="1:32" ht="124.5" customHeight="1" outlineLevel="1">
      <c r="B104" s="18" t="s">
        <v>1211</v>
      </c>
      <c r="C104" s="187" t="s">
        <v>2777</v>
      </c>
      <c r="D104" s="23" t="s">
        <v>674</v>
      </c>
      <c r="E104" s="23" t="s">
        <v>3044</v>
      </c>
      <c r="F104" s="23" t="s">
        <v>775</v>
      </c>
      <c r="G104" s="23" t="s">
        <v>674</v>
      </c>
      <c r="H104" s="23" t="s">
        <v>775</v>
      </c>
      <c r="I104" s="23" t="s">
        <v>346</v>
      </c>
      <c r="J104" s="23" t="s">
        <v>347</v>
      </c>
      <c r="K104" s="23" t="s">
        <v>378</v>
      </c>
      <c r="L104" s="23" t="s">
        <v>361</v>
      </c>
      <c r="M104" s="23" t="s">
        <v>389</v>
      </c>
      <c r="N104" s="23" t="s">
        <v>389</v>
      </c>
      <c r="O104" s="23" t="s">
        <v>389</v>
      </c>
      <c r="P104" s="23" t="s">
        <v>389</v>
      </c>
      <c r="Q104" s="764" t="s">
        <v>2930</v>
      </c>
      <c r="R104" s="764"/>
      <c r="S104" s="764"/>
      <c r="T104" s="764"/>
      <c r="U104" s="764" t="s">
        <v>2931</v>
      </c>
      <c r="V104" s="764"/>
      <c r="W104" s="764"/>
      <c r="X104" s="764"/>
    </row>
    <row r="105" spans="1:32" outlineLevel="1">
      <c r="D105" s="103" t="s">
        <v>1214</v>
      </c>
      <c r="E105" s="103"/>
      <c r="F105" s="103"/>
      <c r="G105" s="103" t="s">
        <v>1215</v>
      </c>
      <c r="H105" s="103"/>
      <c r="I105" s="314" t="s">
        <v>1092</v>
      </c>
      <c r="J105" s="103"/>
      <c r="K105" s="103"/>
      <c r="L105" s="103" t="s">
        <v>2839</v>
      </c>
      <c r="M105" s="103"/>
      <c r="N105" s="103"/>
      <c r="O105" s="103"/>
      <c r="P105" s="103"/>
      <c r="Q105" s="129" t="s">
        <v>2715</v>
      </c>
      <c r="R105" s="129"/>
      <c r="S105" s="129"/>
      <c r="T105" s="129"/>
      <c r="U105" s="129" t="s">
        <v>2716</v>
      </c>
      <c r="V105" s="129"/>
      <c r="W105" s="129"/>
      <c r="X105" s="129"/>
      <c r="Y105" s="129" t="s">
        <v>1552</v>
      </c>
      <c r="Z105" s="129"/>
      <c r="AA105" s="129"/>
      <c r="AB105" s="129"/>
      <c r="AC105" s="129" t="s">
        <v>1552</v>
      </c>
      <c r="AD105" s="129"/>
      <c r="AE105" s="129"/>
      <c r="AF105" s="129"/>
    </row>
    <row r="106" spans="1:32" outlineLevel="1">
      <c r="B106" s="14"/>
      <c r="D106" s="110" t="s">
        <v>2932</v>
      </c>
      <c r="E106" s="110" t="s">
        <v>2932</v>
      </c>
      <c r="F106" s="110" t="s">
        <v>2932</v>
      </c>
      <c r="G106" s="110" t="s">
        <v>2933</v>
      </c>
      <c r="H106" s="110" t="s">
        <v>2933</v>
      </c>
      <c r="I106" s="27"/>
      <c r="J106" s="27"/>
      <c r="K106" s="27"/>
      <c r="L106" s="128" t="s">
        <v>480</v>
      </c>
      <c r="M106" s="42" t="s">
        <v>985</v>
      </c>
      <c r="N106" s="42" t="s">
        <v>593</v>
      </c>
      <c r="O106" s="42" t="s">
        <v>594</v>
      </c>
      <c r="P106" s="42"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8">
        <v>1</v>
      </c>
      <c r="B107" s="39" t="s">
        <v>2773</v>
      </c>
      <c r="C107" s="671">
        <f>0.5*C115</f>
        <v>3.125E-2</v>
      </c>
      <c r="D107" s="736" t="b">
        <v>0</v>
      </c>
      <c r="E107" s="737">
        <v>999999</v>
      </c>
      <c r="F107" s="738" t="b">
        <v>0</v>
      </c>
      <c r="G107" s="738" t="b">
        <v>0</v>
      </c>
      <c r="H107" s="738" t="b">
        <v>0</v>
      </c>
      <c r="I107" s="738" t="b">
        <v>0</v>
      </c>
      <c r="J107" s="738" t="s">
        <v>30</v>
      </c>
      <c r="K107" s="739" t="s">
        <v>30</v>
      </c>
      <c r="L107" s="740">
        <v>5.0000000000000001E-3</v>
      </c>
      <c r="M107" s="741">
        <f>0%</f>
        <v>0</v>
      </c>
      <c r="N107" s="742">
        <f t="shared" ref="N107:P110" si="49">$C107</f>
        <v>3.125E-2</v>
      </c>
      <c r="O107" s="742">
        <f t="shared" si="49"/>
        <v>3.125E-2</v>
      </c>
      <c r="P107" s="742">
        <f t="shared" si="49"/>
        <v>3.125E-2</v>
      </c>
      <c r="Q107" s="739">
        <v>1</v>
      </c>
      <c r="R107" s="739">
        <v>1</v>
      </c>
      <c r="S107" s="739">
        <v>1</v>
      </c>
      <c r="T107" s="739">
        <v>0</v>
      </c>
      <c r="U107" s="739">
        <v>0</v>
      </c>
      <c r="V107" s="739">
        <v>0</v>
      </c>
      <c r="W107" s="739">
        <v>0</v>
      </c>
      <c r="X107" s="743">
        <v>0</v>
      </c>
    </row>
    <row r="108" spans="1:32" outlineLevel="1">
      <c r="A108" s="18">
        <v>2</v>
      </c>
      <c r="B108" s="40" t="s">
        <v>2195</v>
      </c>
      <c r="C108" s="672">
        <f t="shared" ref="C108:C110" si="50">0.5*C116</f>
        <v>3.125E-2</v>
      </c>
      <c r="D108" s="744" t="b">
        <v>0</v>
      </c>
      <c r="E108" s="745">
        <v>999999</v>
      </c>
      <c r="F108" s="745" t="b">
        <v>1</v>
      </c>
      <c r="G108" s="745" t="b">
        <v>0</v>
      </c>
      <c r="H108" s="745" t="b">
        <v>0</v>
      </c>
      <c r="I108" s="745" t="b">
        <v>0</v>
      </c>
      <c r="J108" s="745" t="s">
        <v>30</v>
      </c>
      <c r="K108" s="33" t="s">
        <v>30</v>
      </c>
      <c r="L108" s="321">
        <v>5.0000000000000001E-3</v>
      </c>
      <c r="M108" s="746">
        <f>0%</f>
        <v>0</v>
      </c>
      <c r="N108" s="747">
        <f t="shared" si="49"/>
        <v>3.125E-2</v>
      </c>
      <c r="O108" s="747">
        <f t="shared" si="49"/>
        <v>3.125E-2</v>
      </c>
      <c r="P108" s="747">
        <f t="shared" si="49"/>
        <v>3.125E-2</v>
      </c>
      <c r="Q108" s="748">
        <v>1</v>
      </c>
      <c r="R108" s="748">
        <v>1</v>
      </c>
      <c r="S108" s="748">
        <v>1</v>
      </c>
      <c r="T108" s="748">
        <v>1</v>
      </c>
      <c r="U108" s="748">
        <v>0</v>
      </c>
      <c r="V108" s="748">
        <v>0</v>
      </c>
      <c r="W108" s="748">
        <v>0</v>
      </c>
      <c r="X108" s="749">
        <v>0</v>
      </c>
    </row>
    <row r="109" spans="1:32" outlineLevel="1">
      <c r="A109" s="18">
        <v>3</v>
      </c>
      <c r="B109" s="40" t="s">
        <v>2775</v>
      </c>
      <c r="C109" s="672">
        <f t="shared" si="50"/>
        <v>3.125E-2</v>
      </c>
      <c r="D109" s="744" t="b">
        <v>1</v>
      </c>
      <c r="E109" s="745">
        <v>999999</v>
      </c>
      <c r="F109" s="745" t="b">
        <v>0</v>
      </c>
      <c r="G109" s="745" t="b">
        <v>0</v>
      </c>
      <c r="H109" s="745" t="b">
        <v>0</v>
      </c>
      <c r="I109" s="745" t="b">
        <v>0</v>
      </c>
      <c r="J109" s="745" t="s">
        <v>30</v>
      </c>
      <c r="K109" s="33" t="s">
        <v>30</v>
      </c>
      <c r="L109" s="30">
        <v>5.0000000000000001E-3</v>
      </c>
      <c r="M109" s="746">
        <f>0%</f>
        <v>0</v>
      </c>
      <c r="N109" s="747">
        <f t="shared" si="49"/>
        <v>3.125E-2</v>
      </c>
      <c r="O109" s="747">
        <f t="shared" si="49"/>
        <v>3.125E-2</v>
      </c>
      <c r="P109" s="747">
        <f t="shared" si="49"/>
        <v>3.125E-2</v>
      </c>
      <c r="Q109" s="748">
        <v>0</v>
      </c>
      <c r="R109" s="748">
        <v>0</v>
      </c>
      <c r="S109" s="748">
        <v>0</v>
      </c>
      <c r="T109" s="748">
        <v>0</v>
      </c>
      <c r="U109" s="748">
        <v>0</v>
      </c>
      <c r="V109" s="748">
        <v>0</v>
      </c>
      <c r="W109" s="748">
        <v>0</v>
      </c>
      <c r="X109" s="749">
        <v>0</v>
      </c>
    </row>
    <row r="110" spans="1:32" outlineLevel="1">
      <c r="A110" s="18">
        <v>4</v>
      </c>
      <c r="B110" s="41" t="s">
        <v>2776</v>
      </c>
      <c r="C110" s="673">
        <f t="shared" si="50"/>
        <v>3.125E-2</v>
      </c>
      <c r="D110" s="765" t="b">
        <v>1</v>
      </c>
      <c r="E110" s="315">
        <v>0</v>
      </c>
      <c r="F110" s="315" t="b">
        <v>0</v>
      </c>
      <c r="G110" s="315" t="b">
        <v>0</v>
      </c>
      <c r="H110" s="315" t="b">
        <v>0</v>
      </c>
      <c r="I110" s="772" t="b">
        <v>0</v>
      </c>
      <c r="J110" s="750" t="s">
        <v>30</v>
      </c>
      <c r="K110" s="316" t="s">
        <v>30</v>
      </c>
      <c r="L110" s="329">
        <v>5.0000000000000001E-3</v>
      </c>
      <c r="M110" s="677">
        <f>0%</f>
        <v>0</v>
      </c>
      <c r="N110" s="747">
        <f t="shared" si="49"/>
        <v>3.125E-2</v>
      </c>
      <c r="O110" s="747">
        <f t="shared" si="49"/>
        <v>3.125E-2</v>
      </c>
      <c r="P110" s="747">
        <f t="shared" si="49"/>
        <v>3.125E-2</v>
      </c>
      <c r="Q110" s="768">
        <v>0</v>
      </c>
      <c r="R110" s="768">
        <v>0</v>
      </c>
      <c r="S110" s="768">
        <v>0</v>
      </c>
      <c r="T110" s="768">
        <v>0</v>
      </c>
      <c r="U110" s="748">
        <v>0</v>
      </c>
      <c r="V110" s="748">
        <v>0</v>
      </c>
      <c r="W110" s="748">
        <v>0</v>
      </c>
      <c r="X110" s="749">
        <v>0</v>
      </c>
    </row>
    <row r="111" spans="1:32" outlineLevel="1">
      <c r="A111" s="18">
        <v>5</v>
      </c>
      <c r="B111" s="40" t="s">
        <v>2774</v>
      </c>
      <c r="C111" s="672"/>
      <c r="D111" s="751" t="b">
        <f t="shared" ref="D111:F114" si="51">D107</f>
        <v>0</v>
      </c>
      <c r="E111" s="35">
        <f t="shared" ref="E111" si="52">E107</f>
        <v>999999</v>
      </c>
      <c r="F111" s="35" t="b">
        <f t="shared" si="51"/>
        <v>0</v>
      </c>
      <c r="G111" s="31" t="b">
        <v>0</v>
      </c>
      <c r="H111" s="31" t="b">
        <v>1</v>
      </c>
      <c r="I111" s="31" t="b">
        <v>0</v>
      </c>
      <c r="J111" s="36" t="str">
        <f>J107</f>
        <v>-</v>
      </c>
      <c r="K111" s="32" t="s">
        <v>30</v>
      </c>
      <c r="L111" s="321">
        <v>0</v>
      </c>
      <c r="M111" s="676">
        <f>0%</f>
        <v>0</v>
      </c>
      <c r="N111" s="676">
        <f>0%</f>
        <v>0</v>
      </c>
      <c r="O111" s="676">
        <f>0%</f>
        <v>0</v>
      </c>
      <c r="P111" s="676">
        <f>0%</f>
        <v>0</v>
      </c>
      <c r="Q111" s="322">
        <f t="shared" ref="Q111:T114" si="53">Q107</f>
        <v>1</v>
      </c>
      <c r="R111" s="322">
        <f t="shared" si="53"/>
        <v>1</v>
      </c>
      <c r="S111" s="322">
        <f t="shared" si="53"/>
        <v>1</v>
      </c>
      <c r="T111" s="322">
        <f t="shared" si="53"/>
        <v>0</v>
      </c>
      <c r="U111" s="32">
        <v>1</v>
      </c>
      <c r="V111" s="32">
        <v>1</v>
      </c>
      <c r="W111" s="32">
        <v>1</v>
      </c>
      <c r="X111" s="752">
        <v>1</v>
      </c>
    </row>
    <row r="112" spans="1:32" outlineLevel="1">
      <c r="A112" s="18">
        <v>6</v>
      </c>
      <c r="B112" s="40" t="s">
        <v>2753</v>
      </c>
      <c r="C112" s="672"/>
      <c r="D112" s="753" t="b">
        <f t="shared" si="51"/>
        <v>0</v>
      </c>
      <c r="E112" s="37">
        <f t="shared" ref="E112" si="54">E108</f>
        <v>999999</v>
      </c>
      <c r="F112" s="37" t="b">
        <f t="shared" si="51"/>
        <v>1</v>
      </c>
      <c r="G112" s="745" t="b">
        <v>0</v>
      </c>
      <c r="H112" s="745" t="b">
        <v>1</v>
      </c>
      <c r="I112" s="745" t="b">
        <v>0</v>
      </c>
      <c r="J112" s="38" t="str">
        <f>J108</f>
        <v>-</v>
      </c>
      <c r="K112" s="33" t="s">
        <v>30</v>
      </c>
      <c r="L112" s="754">
        <v>0</v>
      </c>
      <c r="M112" s="746">
        <f>0%</f>
        <v>0</v>
      </c>
      <c r="N112" s="746">
        <f>0%</f>
        <v>0</v>
      </c>
      <c r="O112" s="746">
        <f>0%</f>
        <v>0</v>
      </c>
      <c r="P112" s="746">
        <f>0%</f>
        <v>0</v>
      </c>
      <c r="Q112" s="319">
        <f t="shared" si="53"/>
        <v>1</v>
      </c>
      <c r="R112" s="319">
        <f t="shared" si="53"/>
        <v>1</v>
      </c>
      <c r="S112" s="319">
        <f t="shared" si="53"/>
        <v>1</v>
      </c>
      <c r="T112" s="319">
        <f t="shared" si="53"/>
        <v>1</v>
      </c>
      <c r="U112" s="748">
        <v>1</v>
      </c>
      <c r="V112" s="748">
        <v>1</v>
      </c>
      <c r="W112" s="748">
        <v>1</v>
      </c>
      <c r="X112" s="749">
        <v>1</v>
      </c>
    </row>
    <row r="113" spans="1:36" outlineLevel="1">
      <c r="A113" s="18">
        <v>7</v>
      </c>
      <c r="B113" s="40" t="s">
        <v>2767</v>
      </c>
      <c r="C113" s="672"/>
      <c r="D113" s="753" t="b">
        <f t="shared" si="51"/>
        <v>1</v>
      </c>
      <c r="E113" s="37">
        <f t="shared" ref="E113" si="55">E109</f>
        <v>999999</v>
      </c>
      <c r="F113" s="37" t="b">
        <f t="shared" si="51"/>
        <v>0</v>
      </c>
      <c r="G113" s="745" t="b">
        <v>0</v>
      </c>
      <c r="H113" s="745" t="b">
        <v>1</v>
      </c>
      <c r="I113" s="745" t="b">
        <v>0</v>
      </c>
      <c r="J113" s="38" t="str">
        <f>J109</f>
        <v>-</v>
      </c>
      <c r="K113" s="33" t="s">
        <v>30</v>
      </c>
      <c r="L113" s="30">
        <v>0</v>
      </c>
      <c r="M113" s="746">
        <f>0%</f>
        <v>0</v>
      </c>
      <c r="N113" s="746">
        <f>0%</f>
        <v>0</v>
      </c>
      <c r="O113" s="746">
        <f>0%</f>
        <v>0</v>
      </c>
      <c r="P113" s="746">
        <f>0%</f>
        <v>0</v>
      </c>
      <c r="Q113" s="319">
        <f t="shared" si="53"/>
        <v>0</v>
      </c>
      <c r="R113" s="319">
        <f t="shared" si="53"/>
        <v>0</v>
      </c>
      <c r="S113" s="319">
        <f t="shared" si="53"/>
        <v>0</v>
      </c>
      <c r="T113" s="319">
        <f t="shared" si="53"/>
        <v>0</v>
      </c>
      <c r="U113" s="748">
        <v>1</v>
      </c>
      <c r="V113" s="748">
        <v>1</v>
      </c>
      <c r="W113" s="748">
        <v>1</v>
      </c>
      <c r="X113" s="749">
        <v>1</v>
      </c>
    </row>
    <row r="114" spans="1:36" outlineLevel="1">
      <c r="A114" s="18">
        <v>8</v>
      </c>
      <c r="B114" s="41" t="s">
        <v>2752</v>
      </c>
      <c r="C114" s="673"/>
      <c r="D114" s="766" t="b">
        <f t="shared" si="51"/>
        <v>1</v>
      </c>
      <c r="E114" s="317">
        <f t="shared" ref="E114" si="56">E110</f>
        <v>0</v>
      </c>
      <c r="F114" s="317" t="b">
        <f t="shared" si="51"/>
        <v>0</v>
      </c>
      <c r="G114" s="315" t="b">
        <v>0</v>
      </c>
      <c r="H114" s="772" t="b">
        <v>1</v>
      </c>
      <c r="I114" s="772" t="b">
        <v>0</v>
      </c>
      <c r="J114" s="318" t="str">
        <f>J110</f>
        <v>-</v>
      </c>
      <c r="K114" s="34" t="s">
        <v>30</v>
      </c>
      <c r="L114" s="323">
        <v>0</v>
      </c>
      <c r="M114" s="677">
        <f>0%</f>
        <v>0</v>
      </c>
      <c r="N114" s="677">
        <f>0%</f>
        <v>0</v>
      </c>
      <c r="O114" s="677">
        <f>0%</f>
        <v>0</v>
      </c>
      <c r="P114" s="677">
        <f>0%</f>
        <v>0</v>
      </c>
      <c r="Q114" s="324">
        <f t="shared" si="53"/>
        <v>0</v>
      </c>
      <c r="R114" s="324">
        <f t="shared" si="53"/>
        <v>0</v>
      </c>
      <c r="S114" s="324">
        <f t="shared" si="53"/>
        <v>0</v>
      </c>
      <c r="T114" s="324">
        <f t="shared" si="53"/>
        <v>0</v>
      </c>
      <c r="U114" s="748">
        <v>1</v>
      </c>
      <c r="V114" s="748">
        <v>1</v>
      </c>
      <c r="W114" s="748">
        <v>1</v>
      </c>
      <c r="X114" s="749">
        <v>1</v>
      </c>
    </row>
    <row r="115" spans="1:36" outlineLevel="1">
      <c r="A115" s="18">
        <v>9</v>
      </c>
      <c r="B115" s="40" t="s">
        <v>1212</v>
      </c>
      <c r="C115" s="672">
        <v>6.25E-2</v>
      </c>
      <c r="D115" s="753"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6">
        <f>0%</f>
        <v>0</v>
      </c>
      <c r="N115" s="679">
        <f t="shared" ref="N115:P118" si="60">$C115</f>
        <v>6.25E-2</v>
      </c>
      <c r="O115" s="679">
        <f t="shared" si="60"/>
        <v>6.25E-2</v>
      </c>
      <c r="P115" s="679">
        <f t="shared" si="60"/>
        <v>6.25E-2</v>
      </c>
      <c r="Q115" s="322">
        <f t="shared" ref="Q115:T118" si="61">Q111</f>
        <v>1</v>
      </c>
      <c r="R115" s="322">
        <f t="shared" si="61"/>
        <v>1</v>
      </c>
      <c r="S115" s="322">
        <f t="shared" si="61"/>
        <v>1</v>
      </c>
      <c r="T115" s="322">
        <f t="shared" si="61"/>
        <v>0</v>
      </c>
      <c r="U115" s="32">
        <v>0</v>
      </c>
      <c r="V115" s="32">
        <v>0</v>
      </c>
      <c r="W115" s="32">
        <v>0</v>
      </c>
      <c r="X115" s="752">
        <v>0</v>
      </c>
    </row>
    <row r="116" spans="1:36" outlineLevel="1">
      <c r="A116" s="18">
        <v>10</v>
      </c>
      <c r="B116" s="40" t="s">
        <v>1213</v>
      </c>
      <c r="C116" s="672">
        <v>6.25E-2</v>
      </c>
      <c r="D116" s="753" t="b">
        <f t="shared" si="57"/>
        <v>0</v>
      </c>
      <c r="E116" s="37">
        <f t="shared" ref="E116" si="62">E112</f>
        <v>999999</v>
      </c>
      <c r="F116" s="37" t="b">
        <f t="shared" si="57"/>
        <v>1</v>
      </c>
      <c r="G116" s="745" t="b">
        <v>1</v>
      </c>
      <c r="H116" s="745" t="b">
        <v>0</v>
      </c>
      <c r="I116" s="745" t="b">
        <v>0</v>
      </c>
      <c r="J116" s="38" t="str">
        <f t="shared" si="59"/>
        <v>-</v>
      </c>
      <c r="K116" s="33" t="s">
        <v>30</v>
      </c>
      <c r="L116" s="30">
        <v>1.2500000000000001E-2</v>
      </c>
      <c r="M116" s="746">
        <f>0%</f>
        <v>0</v>
      </c>
      <c r="N116" s="747">
        <f t="shared" si="60"/>
        <v>6.25E-2</v>
      </c>
      <c r="O116" s="747">
        <f t="shared" si="60"/>
        <v>6.25E-2</v>
      </c>
      <c r="P116" s="747">
        <f t="shared" si="60"/>
        <v>6.25E-2</v>
      </c>
      <c r="Q116" s="319">
        <f t="shared" si="61"/>
        <v>1</v>
      </c>
      <c r="R116" s="319">
        <f t="shared" si="61"/>
        <v>1</v>
      </c>
      <c r="S116" s="319">
        <f t="shared" si="61"/>
        <v>1</v>
      </c>
      <c r="T116" s="319">
        <f t="shared" si="61"/>
        <v>1</v>
      </c>
      <c r="U116" s="748">
        <v>0</v>
      </c>
      <c r="V116" s="748">
        <v>0</v>
      </c>
      <c r="W116" s="748">
        <v>0</v>
      </c>
      <c r="X116" s="749">
        <v>0</v>
      </c>
    </row>
    <row r="117" spans="1:36" outlineLevel="1">
      <c r="A117" s="18">
        <v>11</v>
      </c>
      <c r="B117" s="40" t="s">
        <v>2768</v>
      </c>
      <c r="C117" s="672">
        <v>6.25E-2</v>
      </c>
      <c r="D117" s="753" t="b">
        <f t="shared" si="57"/>
        <v>1</v>
      </c>
      <c r="E117" s="37">
        <f t="shared" ref="E117" si="63">E113</f>
        <v>999999</v>
      </c>
      <c r="F117" s="37" t="b">
        <f>F113</f>
        <v>0</v>
      </c>
      <c r="G117" s="745" t="b">
        <v>1</v>
      </c>
      <c r="H117" s="745" t="b">
        <v>0</v>
      </c>
      <c r="I117" s="745" t="b">
        <v>0</v>
      </c>
      <c r="J117" s="38" t="str">
        <f t="shared" si="59"/>
        <v>-</v>
      </c>
      <c r="K117" s="33" t="s">
        <v>30</v>
      </c>
      <c r="L117" s="30">
        <v>1.2500000000000001E-2</v>
      </c>
      <c r="M117" s="746">
        <f>0%</f>
        <v>0</v>
      </c>
      <c r="N117" s="680">
        <f t="shared" si="60"/>
        <v>6.25E-2</v>
      </c>
      <c r="O117" s="680">
        <f t="shared" si="60"/>
        <v>6.25E-2</v>
      </c>
      <c r="P117" s="680">
        <f t="shared" si="60"/>
        <v>6.25E-2</v>
      </c>
      <c r="Q117" s="319">
        <f t="shared" si="61"/>
        <v>0</v>
      </c>
      <c r="R117" s="319">
        <f t="shared" si="61"/>
        <v>0</v>
      </c>
      <c r="S117" s="319">
        <f t="shared" si="61"/>
        <v>0</v>
      </c>
      <c r="T117" s="319">
        <f t="shared" si="61"/>
        <v>0</v>
      </c>
      <c r="U117" s="748">
        <v>0</v>
      </c>
      <c r="V117" s="748">
        <v>0</v>
      </c>
      <c r="W117" s="748">
        <v>0</v>
      </c>
      <c r="X117" s="749">
        <v>0</v>
      </c>
    </row>
    <row r="118" spans="1:36" outlineLevel="1">
      <c r="A118" s="18">
        <v>12</v>
      </c>
      <c r="B118" s="41" t="s">
        <v>2754</v>
      </c>
      <c r="C118" s="673">
        <v>6.25E-2</v>
      </c>
      <c r="D118" s="766" t="b">
        <f t="shared" si="57"/>
        <v>1</v>
      </c>
      <c r="E118" s="317">
        <f t="shared" ref="E118" si="64">E114</f>
        <v>0</v>
      </c>
      <c r="F118" s="317" t="b">
        <f>F114</f>
        <v>0</v>
      </c>
      <c r="G118" s="772" t="b">
        <v>1</v>
      </c>
      <c r="H118" s="772" t="b">
        <v>0</v>
      </c>
      <c r="I118" s="772" t="b">
        <v>0</v>
      </c>
      <c r="J118" s="318" t="str">
        <f t="shared" si="59"/>
        <v>-</v>
      </c>
      <c r="K118" s="34" t="s">
        <v>30</v>
      </c>
      <c r="L118" s="326">
        <v>1.2500000000000001E-2</v>
      </c>
      <c r="M118" s="677">
        <f>0%</f>
        <v>0</v>
      </c>
      <c r="N118" s="681">
        <f t="shared" si="60"/>
        <v>6.25E-2</v>
      </c>
      <c r="O118" s="681">
        <f t="shared" si="60"/>
        <v>6.25E-2</v>
      </c>
      <c r="P118" s="681">
        <f t="shared" si="60"/>
        <v>6.25E-2</v>
      </c>
      <c r="Q118" s="327">
        <f>Q114</f>
        <v>0</v>
      </c>
      <c r="R118" s="327">
        <f t="shared" si="61"/>
        <v>0</v>
      </c>
      <c r="S118" s="327">
        <f t="shared" si="61"/>
        <v>0</v>
      </c>
      <c r="T118" s="327">
        <f t="shared" si="61"/>
        <v>0</v>
      </c>
      <c r="U118" s="768">
        <v>0</v>
      </c>
      <c r="V118" s="768">
        <v>0</v>
      </c>
      <c r="W118" s="768">
        <v>0</v>
      </c>
      <c r="X118" s="769">
        <v>0</v>
      </c>
    </row>
    <row r="119" spans="1:36" outlineLevel="1">
      <c r="A119" s="18">
        <v>13</v>
      </c>
      <c r="B119" s="40" t="s">
        <v>2757</v>
      </c>
      <c r="C119" s="672">
        <v>0.05</v>
      </c>
      <c r="D119" s="753"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6">
        <f>0%</f>
        <v>0</v>
      </c>
      <c r="N119" s="676">
        <f>0%</f>
        <v>0</v>
      </c>
      <c r="O119" s="679">
        <f t="shared" ref="O119:P122" si="67">$C119</f>
        <v>0.05</v>
      </c>
      <c r="P119" s="679">
        <f t="shared" si="67"/>
        <v>0.05</v>
      </c>
      <c r="Q119" s="322">
        <f>Q115</f>
        <v>1</v>
      </c>
      <c r="R119" s="322">
        <f t="shared" ref="R119:T122" si="68">R115</f>
        <v>1</v>
      </c>
      <c r="S119" s="322">
        <f t="shared" si="68"/>
        <v>1</v>
      </c>
      <c r="T119" s="322">
        <f t="shared" si="68"/>
        <v>0</v>
      </c>
      <c r="U119" s="328">
        <v>0.66</v>
      </c>
      <c r="V119" s="328">
        <v>0.66</v>
      </c>
      <c r="W119" s="328">
        <v>0.66</v>
      </c>
      <c r="X119" s="755">
        <v>0.66</v>
      </c>
    </row>
    <row r="120" spans="1:36" outlineLevel="1">
      <c r="A120" s="18">
        <v>14</v>
      </c>
      <c r="B120" s="40" t="s">
        <v>2756</v>
      </c>
      <c r="C120" s="672">
        <v>0.05</v>
      </c>
      <c r="D120" s="753" t="b">
        <f t="shared" si="65"/>
        <v>0</v>
      </c>
      <c r="E120" s="37">
        <f t="shared" ref="E120" si="69">E116</f>
        <v>999999</v>
      </c>
      <c r="F120" s="37" t="b">
        <f t="shared" si="65"/>
        <v>1</v>
      </c>
      <c r="G120" s="745" t="b">
        <v>0</v>
      </c>
      <c r="H120" s="745" t="b">
        <v>0</v>
      </c>
      <c r="I120" s="745" t="b">
        <v>1</v>
      </c>
      <c r="J120" s="38" t="str">
        <f t="shared" si="59"/>
        <v>-</v>
      </c>
      <c r="K120" s="33" t="s">
        <v>30</v>
      </c>
      <c r="L120" s="30">
        <v>0.01</v>
      </c>
      <c r="M120" s="746">
        <f>0%</f>
        <v>0</v>
      </c>
      <c r="N120" s="746">
        <f>0%</f>
        <v>0</v>
      </c>
      <c r="O120" s="679">
        <f t="shared" si="67"/>
        <v>0.05</v>
      </c>
      <c r="P120" s="679">
        <f t="shared" si="67"/>
        <v>0.05</v>
      </c>
      <c r="Q120" s="319">
        <f>Q116</f>
        <v>1</v>
      </c>
      <c r="R120" s="319">
        <f t="shared" si="68"/>
        <v>1</v>
      </c>
      <c r="S120" s="319">
        <f t="shared" si="68"/>
        <v>1</v>
      </c>
      <c r="T120" s="319">
        <f t="shared" si="68"/>
        <v>1</v>
      </c>
      <c r="U120" s="748">
        <v>0.66</v>
      </c>
      <c r="V120" s="748">
        <v>0.66</v>
      </c>
      <c r="W120" s="748">
        <v>0.66</v>
      </c>
      <c r="X120" s="749">
        <v>0.66</v>
      </c>
    </row>
    <row r="121" spans="1:36" outlineLevel="1">
      <c r="A121" s="18">
        <v>15</v>
      </c>
      <c r="B121" s="40" t="s">
        <v>2769</v>
      </c>
      <c r="C121" s="672">
        <v>0.05</v>
      </c>
      <c r="D121" s="753" t="b">
        <f t="shared" si="65"/>
        <v>1</v>
      </c>
      <c r="E121" s="37">
        <f t="shared" ref="E121" si="70">E117</f>
        <v>999999</v>
      </c>
      <c r="F121" s="37" t="b">
        <f t="shared" si="65"/>
        <v>0</v>
      </c>
      <c r="G121" s="745" t="b">
        <v>0</v>
      </c>
      <c r="H121" s="745" t="b">
        <v>0</v>
      </c>
      <c r="I121" s="745" t="b">
        <v>1</v>
      </c>
      <c r="J121" s="38" t="str">
        <f t="shared" si="59"/>
        <v>-</v>
      </c>
      <c r="K121" s="33" t="s">
        <v>30</v>
      </c>
      <c r="L121" s="30">
        <v>0.01</v>
      </c>
      <c r="M121" s="746">
        <f>0%</f>
        <v>0</v>
      </c>
      <c r="N121" s="746">
        <f>0%</f>
        <v>0</v>
      </c>
      <c r="O121" s="679">
        <f t="shared" si="67"/>
        <v>0.05</v>
      </c>
      <c r="P121" s="679">
        <f t="shared" si="67"/>
        <v>0.05</v>
      </c>
      <c r="Q121" s="319">
        <f>Q117</f>
        <v>0</v>
      </c>
      <c r="R121" s="319">
        <f t="shared" si="68"/>
        <v>0</v>
      </c>
      <c r="S121" s="319">
        <f t="shared" si="68"/>
        <v>0</v>
      </c>
      <c r="T121" s="319">
        <f t="shared" si="68"/>
        <v>0</v>
      </c>
      <c r="U121" s="748">
        <v>0.66</v>
      </c>
      <c r="V121" s="748">
        <v>0.66</v>
      </c>
      <c r="W121" s="748">
        <v>0.66</v>
      </c>
      <c r="X121" s="749">
        <v>0.66</v>
      </c>
    </row>
    <row r="122" spans="1:36" outlineLevel="1">
      <c r="A122" s="18">
        <v>16</v>
      </c>
      <c r="B122" s="41" t="s">
        <v>2755</v>
      </c>
      <c r="C122" s="673">
        <v>0.05</v>
      </c>
      <c r="D122" s="767" t="b">
        <f t="shared" si="65"/>
        <v>1</v>
      </c>
      <c r="E122" s="756">
        <f t="shared" ref="E122" si="71">E118</f>
        <v>0</v>
      </c>
      <c r="F122" s="756" t="b">
        <f t="shared" si="65"/>
        <v>0</v>
      </c>
      <c r="G122" s="757" t="b">
        <v>0</v>
      </c>
      <c r="H122" s="773" t="b">
        <v>0</v>
      </c>
      <c r="I122" s="773" t="b">
        <v>1</v>
      </c>
      <c r="J122" s="758" t="str">
        <f t="shared" si="59"/>
        <v>-</v>
      </c>
      <c r="K122" s="759" t="s">
        <v>30</v>
      </c>
      <c r="L122" s="760">
        <v>0.01</v>
      </c>
      <c r="M122" s="761">
        <f>0%</f>
        <v>0</v>
      </c>
      <c r="N122" s="761">
        <f>0%</f>
        <v>0</v>
      </c>
      <c r="O122" s="762">
        <f t="shared" si="67"/>
        <v>0.05</v>
      </c>
      <c r="P122" s="762">
        <f t="shared" si="67"/>
        <v>0.05</v>
      </c>
      <c r="Q122" s="763">
        <f>Q118</f>
        <v>0</v>
      </c>
      <c r="R122" s="763">
        <f t="shared" si="68"/>
        <v>0</v>
      </c>
      <c r="S122" s="763">
        <f t="shared" si="68"/>
        <v>0</v>
      </c>
      <c r="T122" s="763">
        <f t="shared" si="68"/>
        <v>0</v>
      </c>
      <c r="U122" s="770">
        <v>0.66</v>
      </c>
      <c r="V122" s="770">
        <v>0.66</v>
      </c>
      <c r="W122" s="770">
        <v>0.66</v>
      </c>
      <c r="X122" s="771">
        <v>0.66</v>
      </c>
    </row>
    <row r="123" spans="1:36" outlineLevel="1">
      <c r="L123" t="s">
        <v>2943</v>
      </c>
    </row>
    <row r="124" spans="1:36"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2083</v>
      </c>
      <c r="AH124" s="122"/>
      <c r="AI124" s="122"/>
      <c r="AJ124" s="122"/>
    </row>
    <row r="125" spans="1:36" outlineLevel="1">
      <c r="A125" s="484" t="s">
        <v>2786</v>
      </c>
      <c r="B125" s="313"/>
      <c r="C125" s="313"/>
      <c r="D125" s="157"/>
      <c r="E125" s="157" t="s">
        <v>1634</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903</v>
      </c>
      <c r="AA126" t="s">
        <v>2994</v>
      </c>
    </row>
    <row r="127" spans="1:36">
      <c r="A127" s="484" t="s">
        <v>3158</v>
      </c>
    </row>
    <row r="128" spans="1:36" outlineLevel="1">
      <c r="A128" s="14"/>
      <c r="B128" s="346" t="s">
        <v>2788</v>
      </c>
      <c r="C128" s="334">
        <v>0.14799999999999999</v>
      </c>
      <c r="D128" s="27" t="s">
        <v>3123</v>
      </c>
    </row>
    <row r="129" spans="1:33" outlineLevel="1">
      <c r="A129" s="14"/>
      <c r="B129" s="346" t="s">
        <v>3160</v>
      </c>
      <c r="C129" s="334">
        <v>-3.2000000000000001E-2</v>
      </c>
    </row>
    <row r="130" spans="1:33" outlineLevel="1">
      <c r="A130" s="14"/>
      <c r="B130" s="346" t="s">
        <v>3124</v>
      </c>
      <c r="C130" s="334">
        <v>0.12</v>
      </c>
    </row>
    <row r="131" spans="1:33" outlineLevel="1">
      <c r="A131" s="14"/>
      <c r="B131" s="346"/>
      <c r="C131" s="334"/>
    </row>
    <row r="132" spans="1:33" outlineLevel="1">
      <c r="B132" s="147"/>
      <c r="C132" s="147"/>
      <c r="D132" s="196">
        <v>1</v>
      </c>
      <c r="E132" s="196">
        <v>2</v>
      </c>
      <c r="F132" s="196">
        <v>3</v>
      </c>
      <c r="G132" s="196">
        <v>4</v>
      </c>
      <c r="H132" s="196">
        <v>5</v>
      </c>
      <c r="I132" s="152" t="s">
        <v>880</v>
      </c>
      <c r="J132" s="152"/>
      <c r="K132" s="152"/>
      <c r="L132" s="152"/>
      <c r="M132" s="152"/>
      <c r="N132" s="152" t="s">
        <v>1651</v>
      </c>
      <c r="O132" s="152"/>
      <c r="P132" s="152"/>
      <c r="Q132" s="152"/>
      <c r="R132" s="152"/>
      <c r="S132" s="152" t="s">
        <v>1652</v>
      </c>
      <c r="T132" s="152"/>
      <c r="U132" s="152"/>
      <c r="V132" s="152"/>
      <c r="W132" s="152"/>
      <c r="X132" s="152" t="s">
        <v>2083</v>
      </c>
      <c r="Y132" s="152"/>
      <c r="Z132" s="152"/>
      <c r="AA132" s="152"/>
      <c r="AB132" s="152"/>
      <c r="AC132" s="152" t="s">
        <v>1941</v>
      </c>
      <c r="AD132" s="152"/>
      <c r="AE132" s="152"/>
      <c r="AF132" s="152"/>
      <c r="AG132" s="152"/>
    </row>
    <row r="133" spans="1:33" ht="77" outlineLevel="1">
      <c r="B133" s="147" t="s">
        <v>2780</v>
      </c>
      <c r="C133" s="706"/>
      <c r="D133" s="701" t="s">
        <v>2803</v>
      </c>
      <c r="E133" s="701" t="s">
        <v>2804</v>
      </c>
      <c r="F133" s="701" t="s">
        <v>2805</v>
      </c>
      <c r="G133" s="701" t="s">
        <v>808</v>
      </c>
      <c r="H133" s="701" t="s">
        <v>2312</v>
      </c>
      <c r="I133" s="701" t="s">
        <v>2803</v>
      </c>
      <c r="J133" s="701" t="s">
        <v>2804</v>
      </c>
      <c r="K133" s="701" t="s">
        <v>2805</v>
      </c>
      <c r="L133" s="701" t="s">
        <v>808</v>
      </c>
      <c r="M133" s="701" t="s">
        <v>2312</v>
      </c>
      <c r="N133" s="701" t="s">
        <v>2803</v>
      </c>
      <c r="O133" s="701" t="s">
        <v>2804</v>
      </c>
      <c r="P133" s="701" t="s">
        <v>2805</v>
      </c>
      <c r="Q133" s="701" t="s">
        <v>808</v>
      </c>
      <c r="R133" s="701" t="s">
        <v>2312</v>
      </c>
      <c r="S133" s="701" t="s">
        <v>2803</v>
      </c>
      <c r="T133" s="701" t="s">
        <v>2804</v>
      </c>
      <c r="U133" s="701" t="s">
        <v>2805</v>
      </c>
      <c r="V133" s="701" t="s">
        <v>808</v>
      </c>
      <c r="W133" s="701" t="s">
        <v>2312</v>
      </c>
      <c r="X133" s="701" t="s">
        <v>2803</v>
      </c>
      <c r="Y133" s="701" t="s">
        <v>2804</v>
      </c>
      <c r="Z133" s="701" t="s">
        <v>2805</v>
      </c>
      <c r="AA133" s="701" t="s">
        <v>808</v>
      </c>
      <c r="AB133" s="701" t="s">
        <v>2312</v>
      </c>
      <c r="AC133" s="701" t="s">
        <v>2803</v>
      </c>
      <c r="AD133" s="701" t="s">
        <v>2804</v>
      </c>
      <c r="AE133" s="701" t="s">
        <v>2805</v>
      </c>
      <c r="AF133" s="701" t="s">
        <v>808</v>
      </c>
      <c r="AG133" s="701" t="s">
        <v>2312</v>
      </c>
    </row>
    <row r="134" spans="1:33" outlineLevel="1">
      <c r="B134" s="296" t="s">
        <v>2782</v>
      </c>
      <c r="C134" s="296"/>
      <c r="D134" s="689" cm="1">
        <f t="array" ref="D134">INDEX($I134:$AG134,1,(d.Region-1)*5+D$132)</f>
        <v>0.15</v>
      </c>
      <c r="E134" s="689" cm="1">
        <f t="array" ref="E134">INDEX($I134:$AG134,1,(d.Region-1)*5+E$132)</f>
        <v>0.125</v>
      </c>
      <c r="F134" s="689" cm="1">
        <f t="array" ref="F134">INDEX($I134:$AG134,1,(d.Region-1)*5+F$132)</f>
        <v>0</v>
      </c>
      <c r="G134" s="689" cm="1">
        <f t="array" ref="G134">INDEX($I134:$AG134,1,(d.Region-1)*5+G$132)</f>
        <v>0.1</v>
      </c>
      <c r="H134" s="689" cm="1">
        <f t="array" ref="H134">INDEX($I134:$AG134,1,(d.Region-1)*5+H$132)</f>
        <v>0</v>
      </c>
      <c r="I134" s="702">
        <f t="shared" ref="I134:M134" si="72">I136/2</f>
        <v>0.15</v>
      </c>
      <c r="J134" s="702">
        <f t="shared" si="72"/>
        <v>0.125</v>
      </c>
      <c r="K134" s="702">
        <f t="shared" si="72"/>
        <v>0</v>
      </c>
      <c r="L134" s="702">
        <f t="shared" si="72"/>
        <v>0.1</v>
      </c>
      <c r="M134" s="702">
        <f t="shared" si="72"/>
        <v>0</v>
      </c>
      <c r="N134" s="702">
        <f>N136/2</f>
        <v>0.15</v>
      </c>
      <c r="O134" s="702">
        <f t="shared" ref="O134:AG134" si="73">O136/2</f>
        <v>0.125</v>
      </c>
      <c r="P134" s="702">
        <f t="shared" si="73"/>
        <v>0</v>
      </c>
      <c r="Q134" s="702">
        <f t="shared" si="73"/>
        <v>0.1</v>
      </c>
      <c r="R134" s="702">
        <f t="shared" si="73"/>
        <v>0</v>
      </c>
      <c r="S134" s="702">
        <f t="shared" si="73"/>
        <v>0.15</v>
      </c>
      <c r="T134" s="702">
        <f t="shared" si="73"/>
        <v>0.125</v>
      </c>
      <c r="U134" s="702">
        <f t="shared" si="73"/>
        <v>0</v>
      </c>
      <c r="V134" s="702">
        <f t="shared" si="73"/>
        <v>0.1</v>
      </c>
      <c r="W134" s="702">
        <f t="shared" si="73"/>
        <v>0</v>
      </c>
      <c r="X134" s="702">
        <f t="shared" si="73"/>
        <v>0.15</v>
      </c>
      <c r="Y134" s="702">
        <f t="shared" si="73"/>
        <v>0.125</v>
      </c>
      <c r="Z134" s="702">
        <f t="shared" si="73"/>
        <v>0</v>
      </c>
      <c r="AA134" s="702">
        <f t="shared" si="73"/>
        <v>0.1</v>
      </c>
      <c r="AB134" s="702">
        <f t="shared" si="73"/>
        <v>0</v>
      </c>
      <c r="AC134" s="702">
        <f t="shared" si="73"/>
        <v>0.15</v>
      </c>
      <c r="AD134" s="702">
        <f t="shared" si="73"/>
        <v>0.125</v>
      </c>
      <c r="AE134" s="702">
        <f t="shared" si="73"/>
        <v>0</v>
      </c>
      <c r="AF134" s="702">
        <f t="shared" si="73"/>
        <v>0.1</v>
      </c>
      <c r="AG134" s="702">
        <f t="shared" si="73"/>
        <v>0</v>
      </c>
    </row>
    <row r="135" spans="1:33" outlineLevel="1">
      <c r="B135" s="147" t="s">
        <v>2783</v>
      </c>
      <c r="C135" s="147"/>
      <c r="D135" s="690" cm="1">
        <f t="array" ref="D135">INDEX($I135:$AG135,1,(d.Region-1)*5+D$132)</f>
        <v>0</v>
      </c>
      <c r="E135" s="690" cm="1">
        <f t="array" ref="E135">INDEX($I135:$AG135,1,(d.Region-1)*5+E$132)</f>
        <v>0</v>
      </c>
      <c r="F135" s="690" cm="1">
        <f t="array" ref="F135">INDEX($I135:$AG135,1,(d.Region-1)*5+F$132)</f>
        <v>0</v>
      </c>
      <c r="G135" s="690" cm="1">
        <f t="array" ref="G135">INDEX($I135:$AG135,1,(d.Region-1)*5+G$132)</f>
        <v>0</v>
      </c>
      <c r="H135" s="690" cm="1">
        <f t="array" ref="H135">INDEX($I135:$AG135,1,(d.Region-1)*5+H$132)</f>
        <v>0</v>
      </c>
      <c r="I135" s="705"/>
      <c r="J135" s="705"/>
      <c r="K135" s="705"/>
      <c r="L135" s="705"/>
      <c r="M135" s="705"/>
      <c r="N135" s="705"/>
      <c r="O135" s="705"/>
      <c r="P135" s="705"/>
      <c r="Q135" s="705"/>
      <c r="R135" s="705"/>
      <c r="S135" s="705"/>
      <c r="T135" s="705"/>
      <c r="U135" s="705"/>
      <c r="V135" s="705"/>
      <c r="W135" s="705"/>
      <c r="X135" s="705"/>
      <c r="Y135" s="705"/>
      <c r="Z135" s="705"/>
      <c r="AA135" s="705"/>
      <c r="AB135" s="705"/>
      <c r="AC135" s="705"/>
      <c r="AD135" s="705"/>
      <c r="AE135" s="705"/>
      <c r="AF135" s="705"/>
      <c r="AG135" s="705"/>
    </row>
    <row r="136" spans="1:33" outlineLevel="1">
      <c r="B136" s="147" t="s">
        <v>2784</v>
      </c>
      <c r="C136" s="147"/>
      <c r="D136" s="690" cm="1">
        <f t="array" ref="D136">INDEX($I136:$AG136,1,(d.Region-1)*5+D$132)</f>
        <v>0.3</v>
      </c>
      <c r="E136" s="690" cm="1">
        <f t="array" ref="E136">INDEX($I136:$AG136,1,(d.Region-1)*5+E$132)</f>
        <v>0.25</v>
      </c>
      <c r="F136" s="690" cm="1">
        <f t="array" ref="F136">INDEX($I136:$AG136,1,(d.Region-1)*5+F$132)</f>
        <v>0</v>
      </c>
      <c r="G136" s="690" cm="1">
        <f t="array" ref="G136">INDEX($I136:$AG136,1,(d.Region-1)*5+G$132)</f>
        <v>0.2</v>
      </c>
      <c r="H136" s="690" cm="1">
        <f t="array" ref="H136">INDEX($I136:$AG136,1,(d.Region-1)*5+H$132)</f>
        <v>0</v>
      </c>
      <c r="I136" s="705">
        <v>0.3</v>
      </c>
      <c r="J136" s="705">
        <v>0.25</v>
      </c>
      <c r="K136" s="705"/>
      <c r="L136" s="705">
        <v>0.2</v>
      </c>
      <c r="M136" s="705"/>
      <c r="N136" s="705">
        <v>0.3</v>
      </c>
      <c r="O136" s="705">
        <v>0.25</v>
      </c>
      <c r="P136" s="705"/>
      <c r="Q136" s="705">
        <v>0.2</v>
      </c>
      <c r="R136" s="705"/>
      <c r="S136" s="705">
        <v>0.3</v>
      </c>
      <c r="T136" s="705">
        <v>0.25</v>
      </c>
      <c r="U136" s="705"/>
      <c r="V136" s="705">
        <v>0.2</v>
      </c>
      <c r="W136" s="705"/>
      <c r="X136" s="705">
        <v>0.3</v>
      </c>
      <c r="Y136" s="705">
        <v>0.25</v>
      </c>
      <c r="Z136" s="705"/>
      <c r="AA136" s="705">
        <v>0.2</v>
      </c>
      <c r="AB136" s="705"/>
      <c r="AC136" s="705">
        <v>0.3</v>
      </c>
      <c r="AD136" s="705">
        <v>0.25</v>
      </c>
      <c r="AE136" s="705"/>
      <c r="AF136" s="705">
        <v>0.2</v>
      </c>
      <c r="AG136" s="705"/>
    </row>
    <row r="137" spans="1:33" outlineLevel="1">
      <c r="B137" s="301" t="s">
        <v>2785</v>
      </c>
      <c r="C137" s="301"/>
      <c r="D137" s="691" cm="1">
        <f t="array" ref="D137">INDEX($I137:$AG137,1,(d.Region-1)*5+D$132)</f>
        <v>0.5</v>
      </c>
      <c r="E137" s="691" cm="1">
        <f t="array" ref="E137">INDEX($I137:$AG137,1,(d.Region-1)*5+E$132)</f>
        <v>0.45</v>
      </c>
      <c r="F137" s="691" cm="1">
        <f t="array" ref="F137">INDEX($I137:$AG137,1,(d.Region-1)*5+F$132)</f>
        <v>0</v>
      </c>
      <c r="G137" s="691" cm="1">
        <f t="array" ref="G137">INDEX($I137:$AG137,1,(d.Region-1)*5+G$132)</f>
        <v>0.4</v>
      </c>
      <c r="H137" s="691" cm="1">
        <f t="array" ref="H137">INDEX($I137:$AG137,1,(d.Region-1)*5+H$132)</f>
        <v>0</v>
      </c>
      <c r="I137" s="703">
        <v>0.5</v>
      </c>
      <c r="J137" s="703">
        <v>0.45</v>
      </c>
      <c r="K137" s="703"/>
      <c r="L137" s="703">
        <v>0.4</v>
      </c>
      <c r="M137" s="703"/>
      <c r="N137" s="703">
        <v>0.5</v>
      </c>
      <c r="O137" s="703">
        <v>0.45</v>
      </c>
      <c r="P137" s="703"/>
      <c r="Q137" s="703">
        <v>0.4</v>
      </c>
      <c r="R137" s="703"/>
      <c r="S137" s="703">
        <v>0.5</v>
      </c>
      <c r="T137" s="703">
        <v>0.45</v>
      </c>
      <c r="U137" s="703"/>
      <c r="V137" s="703">
        <v>0.4</v>
      </c>
      <c r="W137" s="703"/>
      <c r="X137" s="703">
        <v>0.5</v>
      </c>
      <c r="Y137" s="703">
        <v>0.45</v>
      </c>
      <c r="Z137" s="703"/>
      <c r="AA137" s="703">
        <v>0.4</v>
      </c>
      <c r="AB137" s="703"/>
      <c r="AC137" s="703">
        <v>0.5</v>
      </c>
      <c r="AD137" s="703">
        <v>0.45</v>
      </c>
      <c r="AE137" s="703"/>
      <c r="AF137" s="703">
        <v>0.4</v>
      </c>
      <c r="AG137" s="703"/>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914</v>
      </c>
    </row>
    <row r="141" spans="1:33" ht="81" customHeight="1" outlineLevel="1">
      <c r="C141" s="23" t="s">
        <v>69</v>
      </c>
      <c r="D141" s="23" t="s">
        <v>108</v>
      </c>
      <c r="E141" s="23" t="s">
        <v>70</v>
      </c>
      <c r="F141" s="23" t="s">
        <v>350</v>
      </c>
      <c r="G141" s="23"/>
      <c r="H141" s="23" t="s">
        <v>787</v>
      </c>
      <c r="I141" s="23" t="s">
        <v>2094</v>
      </c>
      <c r="J141" s="23" t="s">
        <v>2095</v>
      </c>
      <c r="L141" s="23" t="s">
        <v>789</v>
      </c>
      <c r="M141" s="23" t="s">
        <v>1348</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801</v>
      </c>
      <c r="H143" s="97">
        <v>0.75</v>
      </c>
      <c r="I143" s="97">
        <v>0.8</v>
      </c>
      <c r="J143" s="97">
        <f t="shared" ref="J143:J145" si="74">I143</f>
        <v>0.8</v>
      </c>
      <c r="L143" s="97">
        <v>0.65</v>
      </c>
      <c r="M143" s="97"/>
      <c r="O143">
        <f>$O$141*$I143</f>
        <v>5.2</v>
      </c>
    </row>
    <row r="144" spans="1:33" outlineLevel="1">
      <c r="A144">
        <v>3</v>
      </c>
      <c r="B144" t="s">
        <v>802</v>
      </c>
      <c r="H144" s="97">
        <v>1.25</v>
      </c>
      <c r="I144" s="97">
        <v>1.4</v>
      </c>
      <c r="J144" s="97">
        <f t="shared" si="74"/>
        <v>1.4</v>
      </c>
      <c r="L144" s="97">
        <v>1.35</v>
      </c>
      <c r="M144" s="97"/>
      <c r="O144">
        <f>$O$141*$I144</f>
        <v>9.1</v>
      </c>
    </row>
    <row r="145" spans="1:15" outlineLevel="1">
      <c r="A145">
        <v>4</v>
      </c>
      <c r="B145" t="s">
        <v>803</v>
      </c>
      <c r="H145" s="97">
        <v>1.5</v>
      </c>
      <c r="I145" s="97">
        <v>1.8</v>
      </c>
      <c r="J145" s="97">
        <f t="shared" si="74"/>
        <v>1.8</v>
      </c>
      <c r="L145" s="97">
        <v>1.7</v>
      </c>
      <c r="M145" s="97"/>
      <c r="O145">
        <f>$O$141*$I145</f>
        <v>11.700000000000001</v>
      </c>
    </row>
    <row r="146" spans="1:15" outlineLevel="1"/>
    <row r="147" spans="1:15" collapsed="1"/>
    <row r="148" spans="1:15">
      <c r="A148" s="14" t="s">
        <v>915</v>
      </c>
      <c r="B148" s="14"/>
      <c r="C148" t="s">
        <v>863</v>
      </c>
    </row>
    <row r="150" spans="1:15" ht="49.5" outlineLevel="1">
      <c r="C150" s="187" t="s">
        <v>943</v>
      </c>
      <c r="D150" s="23" t="s">
        <v>900</v>
      </c>
      <c r="E150" s="187" t="s">
        <v>1377</v>
      </c>
      <c r="F150" s="187" t="s">
        <v>1378</v>
      </c>
      <c r="G150" s="187" t="s">
        <v>1378</v>
      </c>
      <c r="H150" s="187" t="s">
        <v>1378</v>
      </c>
      <c r="I150" s="187" t="s">
        <v>1378</v>
      </c>
    </row>
    <row r="151" spans="1:15" outlineLevel="1">
      <c r="C151" s="187"/>
      <c r="D151" s="23"/>
      <c r="E151" s="187"/>
      <c r="F151" s="461" t="s">
        <v>2689</v>
      </c>
      <c r="G151" s="461" t="s">
        <v>1570</v>
      </c>
      <c r="H151" s="461" t="s">
        <v>1571</v>
      </c>
      <c r="I151" s="461" t="s">
        <v>1572</v>
      </c>
    </row>
    <row r="152" spans="1:15" outlineLevel="1">
      <c r="A152">
        <v>1</v>
      </c>
      <c r="B152" t="s">
        <v>791</v>
      </c>
      <c r="C152" s="213" t="s">
        <v>894</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792</v>
      </c>
      <c r="C153" s="213" t="s">
        <v>895</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896</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1532</v>
      </c>
      <c r="B156" s="14"/>
      <c r="C156" t="s">
        <v>863</v>
      </c>
    </row>
    <row r="157" spans="1:15" outlineLevel="1">
      <c r="C157" t="s">
        <v>2731</v>
      </c>
      <c r="D157" t="s">
        <v>2732</v>
      </c>
      <c r="E157" t="s">
        <v>1533</v>
      </c>
      <c r="F157" t="s">
        <v>1516</v>
      </c>
      <c r="G157" t="s">
        <v>1870</v>
      </c>
    </row>
    <row r="158" spans="1:15" ht="79" outlineLevel="1">
      <c r="C158" s="23" t="s">
        <v>1564</v>
      </c>
      <c r="E158" s="23"/>
      <c r="F158" s="23"/>
    </row>
    <row r="159" spans="1:15" outlineLevel="1">
      <c r="A159">
        <v>1</v>
      </c>
      <c r="B159" t="s">
        <v>793</v>
      </c>
      <c r="C159" s="88">
        <v>0</v>
      </c>
      <c r="D159" s="88">
        <v>0</v>
      </c>
      <c r="E159" s="88">
        <v>0</v>
      </c>
      <c r="F159" s="88">
        <v>0</v>
      </c>
      <c r="G159" s="88">
        <v>0</v>
      </c>
    </row>
    <row r="160" spans="1:15" outlineLevel="1">
      <c r="A160">
        <v>2</v>
      </c>
      <c r="B160" t="s">
        <v>794</v>
      </c>
      <c r="C160" s="88">
        <v>-0.2</v>
      </c>
      <c r="D160" s="88">
        <v>-0.2</v>
      </c>
      <c r="E160" s="88">
        <v>-0.2</v>
      </c>
      <c r="F160" s="88">
        <v>-0.2</v>
      </c>
      <c r="G160" s="88">
        <v>-0.2</v>
      </c>
    </row>
    <row r="161" spans="1:194" outlineLevel="1">
      <c r="A161">
        <v>3</v>
      </c>
      <c r="B161" t="s">
        <v>1566</v>
      </c>
      <c r="C161" s="88">
        <v>0.1</v>
      </c>
      <c r="D161" s="88">
        <v>0.1</v>
      </c>
      <c r="E161" s="88">
        <v>0.1</v>
      </c>
      <c r="F161" s="88">
        <v>0.1</v>
      </c>
      <c r="G161" s="88">
        <v>0.1</v>
      </c>
    </row>
    <row r="162" spans="1:194" outlineLevel="1">
      <c r="A162">
        <v>4</v>
      </c>
      <c r="B162" t="s">
        <v>795</v>
      </c>
      <c r="C162" s="88">
        <v>0.2</v>
      </c>
      <c r="D162" s="88">
        <v>0.2</v>
      </c>
      <c r="E162" s="88">
        <v>0.2</v>
      </c>
      <c r="F162" s="88">
        <v>0.2</v>
      </c>
      <c r="G162" s="88">
        <v>0.2</v>
      </c>
    </row>
    <row r="163" spans="1:194" outlineLevel="1">
      <c r="A163">
        <v>5</v>
      </c>
      <c r="B163" t="s">
        <v>1567</v>
      </c>
      <c r="C163" s="88">
        <v>0.5</v>
      </c>
      <c r="D163" s="88">
        <v>0.5</v>
      </c>
      <c r="E163" s="88">
        <v>0.5</v>
      </c>
      <c r="F163" s="88">
        <v>0.5</v>
      </c>
      <c r="G163" s="88">
        <v>0.5</v>
      </c>
    </row>
    <row r="164" spans="1:194" outlineLevel="1"/>
    <row r="165" spans="1:194">
      <c r="BX165" t="s">
        <v>1078</v>
      </c>
      <c r="CE165" t="s">
        <v>1078</v>
      </c>
    </row>
    <row r="166" spans="1:194" ht="16">
      <c r="A166" s="195" t="s">
        <v>2311</v>
      </c>
      <c r="Z166" s="14" t="str">
        <f>"Grazing Intensity (BBB) for TOL:"&amp;D.TOLDesc</f>
        <v xml:space="preserve">Grazing Intensity (BBB) for TOL:Spr </v>
      </c>
      <c r="AU166" s="14" t="str">
        <f>"GI (BBT) for TOL:"&amp;D.TOLDesc</f>
        <v xml:space="preserve">GI (BBT) for TOL:Spr </v>
      </c>
      <c r="BQ166" s="143" t="str">
        <f>"No longer used. GI - SW Victoria BBB for TOL:"&amp;D.TOLDesc</f>
        <v xml:space="preserve">No longer used. GI - SW Victoria BBB for TOL:Spr </v>
      </c>
      <c r="BR166" s="122"/>
      <c r="BS166" s="122"/>
      <c r="BT166" s="122"/>
      <c r="BU166" s="122"/>
      <c r="BV166" s="122"/>
      <c r="BW166" s="122"/>
      <c r="BX166" s="122"/>
      <c r="BY166" s="122"/>
      <c r="BZ166" s="122"/>
      <c r="CA166" s="122"/>
      <c r="CB166" s="122"/>
      <c r="CC166" s="122"/>
      <c r="CD166" s="144"/>
      <c r="CE166" s="122"/>
      <c r="CF166" s="122"/>
      <c r="CG166" s="122"/>
      <c r="CH166" s="122"/>
      <c r="CI166" s="122"/>
      <c r="CJ166" s="122"/>
      <c r="CK166" s="144"/>
      <c r="CL166" s="145" t="str">
        <f>"No longer used. GI - SW Victoria BBT for TOL:"&amp;D.TOLDesc</f>
        <v xml:space="preserve">No longer used. GI - SW Victoria BBT for TOL:Spr </v>
      </c>
      <c r="CM166" s="122"/>
      <c r="CN166" s="122"/>
      <c r="CO166" s="122"/>
      <c r="CP166" s="122"/>
      <c r="CQ166" s="122"/>
      <c r="CR166" s="122"/>
      <c r="CS166" s="122"/>
      <c r="CT166" s="122"/>
      <c r="CU166" s="122"/>
      <c r="CV166" s="122"/>
      <c r="CW166" s="122"/>
      <c r="CX166" s="122"/>
      <c r="CY166" s="146"/>
      <c r="CZ166" s="122"/>
      <c r="DA166" s="122"/>
      <c r="DB166" s="122"/>
      <c r="DC166" s="122"/>
      <c r="DD166" s="122"/>
      <c r="DE166" s="122"/>
      <c r="DF166" s="146"/>
      <c r="DG166" s="143" t="str">
        <f>"No longer used. GI - Great Southern BBB for TOL:"&amp;D.TOLDesc</f>
        <v xml:space="preserve">No longer used. GI - Great Southern BBB for TOL:Spr </v>
      </c>
      <c r="DH166" s="122"/>
      <c r="DI166" s="122"/>
      <c r="DJ166" s="122"/>
      <c r="DK166" s="122"/>
      <c r="DL166" s="122"/>
      <c r="DM166" s="122"/>
      <c r="DN166" s="122"/>
      <c r="DO166" s="122"/>
      <c r="DP166" s="122"/>
      <c r="DQ166" s="122"/>
      <c r="DR166" s="122"/>
      <c r="DS166" s="122"/>
      <c r="DT166" s="144"/>
      <c r="DU166" s="122"/>
      <c r="DV166" s="122"/>
      <c r="DW166" s="122"/>
      <c r="DX166" s="122"/>
      <c r="DY166" s="122"/>
      <c r="DZ166" s="122"/>
      <c r="EA166" s="144"/>
      <c r="EB166" s="145" t="str">
        <f>"No longer used. GI - Great Southern BBT for TOL:"&amp;D.TOLDesc</f>
        <v xml:space="preserve">No longer used. GI - Great Southern BBT for TOL:Spr </v>
      </c>
      <c r="EC166" s="122"/>
      <c r="ED166" s="122"/>
      <c r="EE166" s="122"/>
      <c r="EF166" s="122"/>
      <c r="EG166" s="122"/>
      <c r="EH166" s="122"/>
      <c r="EI166" s="122"/>
      <c r="EJ166" s="122"/>
      <c r="EK166" s="122"/>
      <c r="EL166" s="122"/>
      <c r="EM166" s="122"/>
      <c r="EN166" s="122"/>
      <c r="EO166" s="146"/>
      <c r="EP166" s="122"/>
      <c r="EQ166" s="122"/>
      <c r="ER166" s="122"/>
      <c r="ES166" s="122"/>
      <c r="ET166" s="122"/>
      <c r="EU166" s="122"/>
      <c r="EV166" s="146"/>
      <c r="EW166" s="143" t="str">
        <f>"No longer used. GI - Central Wheatbelt BBB for TOL:"&amp;D.TOLDesc</f>
        <v xml:space="preserve">No longer used. GI - Central Wheatbelt BBB for TOL:Spr </v>
      </c>
      <c r="EX166" s="122"/>
      <c r="EY166" s="122"/>
      <c r="EZ166" s="122"/>
      <c r="FA166" s="122"/>
      <c r="FB166" s="122"/>
      <c r="FC166" s="122"/>
      <c r="FD166" s="122"/>
      <c r="FE166" s="122"/>
      <c r="FF166" s="122"/>
      <c r="FG166" s="122"/>
      <c r="FH166" s="122"/>
      <c r="FI166" s="122"/>
      <c r="FJ166" s="144"/>
      <c r="FK166" s="122"/>
      <c r="FL166" s="122"/>
      <c r="FM166" s="122"/>
      <c r="FN166" s="122"/>
      <c r="FO166" s="122"/>
      <c r="FP166" s="122"/>
      <c r="FQ166" s="144"/>
      <c r="FR166" s="143" t="str">
        <f>"No longer used. GI - Central Wheatbelt BBT for TOL:"&amp;D.TOLDesc</f>
        <v xml:space="preserve">No longer used. GI - Central Wheatbelt BBT for TOL:Spr </v>
      </c>
      <c r="FS166" s="122"/>
      <c r="FT166" s="122"/>
      <c r="FU166" s="122"/>
      <c r="FV166" s="122"/>
      <c r="FW166" s="122"/>
      <c r="FX166" s="122"/>
      <c r="FY166" s="122"/>
      <c r="FZ166" s="122"/>
      <c r="GA166" s="122"/>
      <c r="GB166" s="122"/>
      <c r="GC166" s="122"/>
      <c r="GD166" s="122"/>
      <c r="GE166" s="146"/>
      <c r="GF166" s="122"/>
      <c r="GG166" s="122"/>
      <c r="GH166" s="122"/>
      <c r="GI166" s="122"/>
      <c r="GJ166" s="122"/>
      <c r="GK166" s="122"/>
      <c r="GL166" s="146"/>
    </row>
    <row r="167" spans="1:194" ht="122" outlineLevel="1">
      <c r="C167" s="23" t="s">
        <v>1552</v>
      </c>
      <c r="D167" s="23" t="s">
        <v>2669</v>
      </c>
      <c r="E167" s="23" t="s">
        <v>806</v>
      </c>
      <c r="F167" s="148" t="s">
        <v>273</v>
      </c>
      <c r="G167" s="148" t="s">
        <v>274</v>
      </c>
      <c r="H167" s="148" t="s">
        <v>924</v>
      </c>
      <c r="I167" s="148" t="s">
        <v>919</v>
      </c>
      <c r="J167" s="148" t="s">
        <v>925</v>
      </c>
      <c r="K167" s="148" t="s">
        <v>923</v>
      </c>
      <c r="L167" s="23" t="s">
        <v>804</v>
      </c>
      <c r="M167" s="23" t="s">
        <v>983</v>
      </c>
      <c r="N167" s="23" t="s">
        <v>2886</v>
      </c>
      <c r="O167" s="23" t="s">
        <v>2819</v>
      </c>
      <c r="P167" s="23" t="s">
        <v>1513</v>
      </c>
      <c r="Q167" s="23" t="s">
        <v>2104</v>
      </c>
      <c r="R167" s="23" t="s">
        <v>2105</v>
      </c>
      <c r="S167" s="23" t="s">
        <v>2108</v>
      </c>
      <c r="T167" s="23" t="s">
        <v>2109</v>
      </c>
      <c r="U167" s="23" t="s">
        <v>3215</v>
      </c>
      <c r="V167" s="23" t="s">
        <v>3216</v>
      </c>
      <c r="Z167" s="23" t="s">
        <v>833</v>
      </c>
      <c r="AA167" s="23" t="s">
        <v>834</v>
      </c>
      <c r="AB167" s="23" t="s">
        <v>835</v>
      </c>
      <c r="AC167" s="23" t="s">
        <v>836</v>
      </c>
      <c r="AD167" s="23" t="s">
        <v>837</v>
      </c>
      <c r="AE167" s="23" t="s">
        <v>838</v>
      </c>
      <c r="AF167" s="23" t="s">
        <v>839</v>
      </c>
      <c r="AG167" s="23" t="s">
        <v>833</v>
      </c>
      <c r="AH167" s="23" t="s">
        <v>834</v>
      </c>
      <c r="AI167" s="23" t="s">
        <v>835</v>
      </c>
      <c r="AJ167" s="23" t="s">
        <v>836</v>
      </c>
      <c r="AK167" s="23" t="s">
        <v>837</v>
      </c>
      <c r="AL167" s="23" t="s">
        <v>838</v>
      </c>
      <c r="AM167" s="23" t="s">
        <v>839</v>
      </c>
      <c r="AN167" s="23" t="s">
        <v>833</v>
      </c>
      <c r="AO167" s="23" t="s">
        <v>834</v>
      </c>
      <c r="AP167" s="23" t="s">
        <v>835</v>
      </c>
      <c r="AQ167" s="23" t="s">
        <v>836</v>
      </c>
      <c r="AR167" s="23" t="s">
        <v>837</v>
      </c>
      <c r="AS167" s="23" t="s">
        <v>838</v>
      </c>
      <c r="AT167" s="23" t="s">
        <v>839</v>
      </c>
      <c r="AU167" s="23" t="s">
        <v>833</v>
      </c>
      <c r="AV167" s="23" t="s">
        <v>834</v>
      </c>
      <c r="AW167" s="23" t="s">
        <v>835</v>
      </c>
      <c r="AX167" s="23" t="s">
        <v>836</v>
      </c>
      <c r="AY167" s="23" t="s">
        <v>837</v>
      </c>
      <c r="AZ167" s="23" t="s">
        <v>838</v>
      </c>
      <c r="BA167" s="23" t="s">
        <v>839</v>
      </c>
      <c r="BB167" s="23" t="s">
        <v>833</v>
      </c>
      <c r="BC167" s="23" t="s">
        <v>834</v>
      </c>
      <c r="BD167" s="23" t="s">
        <v>835</v>
      </c>
      <c r="BE167" s="23" t="s">
        <v>836</v>
      </c>
      <c r="BF167" s="23" t="s">
        <v>837</v>
      </c>
      <c r="BG167" s="23" t="s">
        <v>838</v>
      </c>
      <c r="BH167" s="23" t="s">
        <v>839</v>
      </c>
      <c r="BI167" s="23" t="s">
        <v>833</v>
      </c>
      <c r="BJ167" s="23" t="s">
        <v>834</v>
      </c>
      <c r="BK167" s="23" t="s">
        <v>835</v>
      </c>
      <c r="BL167" s="23" t="s">
        <v>836</v>
      </c>
      <c r="BM167" s="23" t="s">
        <v>837</v>
      </c>
      <c r="BN167" s="23" t="s">
        <v>838</v>
      </c>
      <c r="BO167" s="23" t="s">
        <v>839</v>
      </c>
      <c r="BQ167" s="132" t="s">
        <v>833</v>
      </c>
      <c r="BR167" s="23" t="s">
        <v>834</v>
      </c>
      <c r="BS167" s="23" t="s">
        <v>835</v>
      </c>
      <c r="BT167" s="23" t="s">
        <v>836</v>
      </c>
      <c r="BU167" s="23" t="s">
        <v>837</v>
      </c>
      <c r="BV167" s="23" t="s">
        <v>838</v>
      </c>
      <c r="BW167" s="140" t="s">
        <v>839</v>
      </c>
      <c r="BX167" s="23" t="s">
        <v>833</v>
      </c>
      <c r="BY167" s="23" t="s">
        <v>834</v>
      </c>
      <c r="BZ167" s="23" t="s">
        <v>835</v>
      </c>
      <c r="CA167" s="23" t="s">
        <v>836</v>
      </c>
      <c r="CB167" s="23" t="s">
        <v>837</v>
      </c>
      <c r="CC167" s="23" t="s">
        <v>838</v>
      </c>
      <c r="CD167" s="140" t="s">
        <v>839</v>
      </c>
      <c r="CE167" s="23" t="s">
        <v>833</v>
      </c>
      <c r="CF167" s="23" t="s">
        <v>834</v>
      </c>
      <c r="CG167" s="23" t="s">
        <v>835</v>
      </c>
      <c r="CH167" s="23" t="s">
        <v>836</v>
      </c>
      <c r="CI167" s="23" t="s">
        <v>837</v>
      </c>
      <c r="CJ167" s="23" t="s">
        <v>838</v>
      </c>
      <c r="CK167" s="136" t="s">
        <v>839</v>
      </c>
      <c r="CL167" s="132" t="s">
        <v>833</v>
      </c>
      <c r="CM167" s="23" t="s">
        <v>834</v>
      </c>
      <c r="CN167" s="23" t="s">
        <v>835</v>
      </c>
      <c r="CO167" s="23" t="s">
        <v>836</v>
      </c>
      <c r="CP167" s="23" t="s">
        <v>837</v>
      </c>
      <c r="CQ167" s="23" t="s">
        <v>838</v>
      </c>
      <c r="CR167" s="140" t="s">
        <v>839</v>
      </c>
      <c r="CS167" s="23" t="s">
        <v>833</v>
      </c>
      <c r="CT167" s="23" t="s">
        <v>834</v>
      </c>
      <c r="CU167" s="23" t="s">
        <v>835</v>
      </c>
      <c r="CV167" s="23" t="s">
        <v>836</v>
      </c>
      <c r="CW167" s="23" t="s">
        <v>837</v>
      </c>
      <c r="CX167" s="23" t="s">
        <v>838</v>
      </c>
      <c r="CY167" s="140" t="s">
        <v>839</v>
      </c>
      <c r="CZ167" s="23" t="s">
        <v>833</v>
      </c>
      <c r="DA167" s="23" t="s">
        <v>834</v>
      </c>
      <c r="DB167" s="23" t="s">
        <v>835</v>
      </c>
      <c r="DC167" s="23" t="s">
        <v>836</v>
      </c>
      <c r="DD167" s="23" t="s">
        <v>837</v>
      </c>
      <c r="DE167" s="23" t="s">
        <v>838</v>
      </c>
      <c r="DF167" s="136" t="s">
        <v>839</v>
      </c>
      <c r="DG167" s="132" t="s">
        <v>833</v>
      </c>
      <c r="DH167" s="23" t="s">
        <v>834</v>
      </c>
      <c r="DI167" s="23" t="s">
        <v>835</v>
      </c>
      <c r="DJ167" s="23" t="s">
        <v>836</v>
      </c>
      <c r="DK167" s="23" t="s">
        <v>837</v>
      </c>
      <c r="DL167" s="23" t="s">
        <v>838</v>
      </c>
      <c r="DM167" s="140" t="s">
        <v>839</v>
      </c>
      <c r="DN167" s="23" t="s">
        <v>833</v>
      </c>
      <c r="DO167" s="23" t="s">
        <v>834</v>
      </c>
      <c r="DP167" s="23" t="s">
        <v>835</v>
      </c>
      <c r="DQ167" s="23" t="s">
        <v>836</v>
      </c>
      <c r="DR167" s="23" t="s">
        <v>837</v>
      </c>
      <c r="DS167" s="23" t="s">
        <v>838</v>
      </c>
      <c r="DT167" s="140" t="s">
        <v>839</v>
      </c>
      <c r="DU167" s="23" t="s">
        <v>833</v>
      </c>
      <c r="DV167" s="23" t="s">
        <v>834</v>
      </c>
      <c r="DW167" s="23" t="s">
        <v>835</v>
      </c>
      <c r="DX167" s="23" t="s">
        <v>836</v>
      </c>
      <c r="DY167" s="23" t="s">
        <v>837</v>
      </c>
      <c r="DZ167" s="23" t="s">
        <v>838</v>
      </c>
      <c r="EA167" s="136" t="s">
        <v>839</v>
      </c>
      <c r="EB167" s="132" t="s">
        <v>833</v>
      </c>
      <c r="EC167" s="23" t="s">
        <v>834</v>
      </c>
      <c r="ED167" s="23" t="s">
        <v>835</v>
      </c>
      <c r="EE167" s="23" t="s">
        <v>836</v>
      </c>
      <c r="EF167" s="23" t="s">
        <v>837</v>
      </c>
      <c r="EG167" s="23" t="s">
        <v>838</v>
      </c>
      <c r="EH167" s="140" t="s">
        <v>839</v>
      </c>
      <c r="EI167" s="23" t="s">
        <v>833</v>
      </c>
      <c r="EJ167" s="23" t="s">
        <v>834</v>
      </c>
      <c r="EK167" s="23" t="s">
        <v>835</v>
      </c>
      <c r="EL167" s="23" t="s">
        <v>836</v>
      </c>
      <c r="EM167" s="23" t="s">
        <v>837</v>
      </c>
      <c r="EN167" s="23" t="s">
        <v>838</v>
      </c>
      <c r="EO167" s="140" t="s">
        <v>839</v>
      </c>
      <c r="EP167" s="23" t="s">
        <v>833</v>
      </c>
      <c r="EQ167" s="23" t="s">
        <v>834</v>
      </c>
      <c r="ER167" s="23" t="s">
        <v>835</v>
      </c>
      <c r="ES167" s="23" t="s">
        <v>836</v>
      </c>
      <c r="ET167" s="23" t="s">
        <v>837</v>
      </c>
      <c r="EU167" s="23" t="s">
        <v>838</v>
      </c>
      <c r="EV167" s="136" t="s">
        <v>839</v>
      </c>
      <c r="EW167" s="132" t="s">
        <v>833</v>
      </c>
      <c r="EX167" s="23" t="s">
        <v>834</v>
      </c>
      <c r="EY167" s="23" t="s">
        <v>835</v>
      </c>
      <c r="EZ167" s="23" t="s">
        <v>836</v>
      </c>
      <c r="FA167" s="23" t="s">
        <v>837</v>
      </c>
      <c r="FB167" s="23" t="s">
        <v>838</v>
      </c>
      <c r="FC167" s="140" t="s">
        <v>839</v>
      </c>
      <c r="FD167" s="23" t="s">
        <v>833</v>
      </c>
      <c r="FE167" s="23" t="s">
        <v>834</v>
      </c>
      <c r="FF167" s="23" t="s">
        <v>835</v>
      </c>
      <c r="FG167" s="23" t="s">
        <v>836</v>
      </c>
      <c r="FH167" s="23" t="s">
        <v>837</v>
      </c>
      <c r="FI167" s="23" t="s">
        <v>838</v>
      </c>
      <c r="FJ167" s="140" t="s">
        <v>839</v>
      </c>
      <c r="FK167" s="23" t="s">
        <v>833</v>
      </c>
      <c r="FL167" s="23" t="s">
        <v>834</v>
      </c>
      <c r="FM167" s="23" t="s">
        <v>835</v>
      </c>
      <c r="FN167" s="23" t="s">
        <v>836</v>
      </c>
      <c r="FO167" s="23" t="s">
        <v>837</v>
      </c>
      <c r="FP167" s="23" t="s">
        <v>838</v>
      </c>
      <c r="FQ167" s="136" t="s">
        <v>839</v>
      </c>
      <c r="FR167" s="132" t="s">
        <v>833</v>
      </c>
      <c r="FS167" s="23" t="s">
        <v>834</v>
      </c>
      <c r="FT167" s="23" t="s">
        <v>835</v>
      </c>
      <c r="FU167" s="23" t="s">
        <v>836</v>
      </c>
      <c r="FV167" s="23" t="s">
        <v>837</v>
      </c>
      <c r="FW167" s="23" t="s">
        <v>838</v>
      </c>
      <c r="FX167" s="140" t="s">
        <v>839</v>
      </c>
      <c r="FY167" s="23" t="s">
        <v>833</v>
      </c>
      <c r="FZ167" s="23" t="s">
        <v>834</v>
      </c>
      <c r="GA167" s="23" t="s">
        <v>835</v>
      </c>
      <c r="GB167" s="23" t="s">
        <v>836</v>
      </c>
      <c r="GC167" s="23" t="s">
        <v>837</v>
      </c>
      <c r="GD167" s="23" t="s">
        <v>838</v>
      </c>
      <c r="GE167" s="140" t="s">
        <v>839</v>
      </c>
      <c r="GF167" s="23" t="s">
        <v>833</v>
      </c>
      <c r="GG167" s="23" t="s">
        <v>834</v>
      </c>
      <c r="GH167" s="23" t="s">
        <v>835</v>
      </c>
      <c r="GI167" s="23" t="s">
        <v>836</v>
      </c>
      <c r="GJ167" s="23" t="s">
        <v>837</v>
      </c>
      <c r="GK167" s="23" t="s">
        <v>838</v>
      </c>
      <c r="GL167" s="136" t="s">
        <v>839</v>
      </c>
    </row>
    <row r="168" spans="1:194" ht="29" outlineLevel="1">
      <c r="C168" s="100"/>
      <c r="D168" s="291" t="s">
        <v>807</v>
      </c>
      <c r="E168" s="291" t="s">
        <v>807</v>
      </c>
      <c r="F168" s="205" t="s">
        <v>2929</v>
      </c>
      <c r="G168" s="205"/>
      <c r="H168" s="205"/>
      <c r="I168" s="205"/>
      <c r="J168" s="205"/>
      <c r="K168" s="205"/>
      <c r="L168" s="101"/>
      <c r="M168" s="101"/>
      <c r="N168" s="726">
        <v>0.9</v>
      </c>
      <c r="O168" s="103"/>
      <c r="P168" s="103"/>
      <c r="Q168" s="100"/>
      <c r="R168" s="100"/>
      <c r="Z168" s="105" t="s">
        <v>1079</v>
      </c>
      <c r="AA168" s="106"/>
      <c r="AB168" s="106"/>
      <c r="AC168" s="106"/>
      <c r="AD168" s="106"/>
      <c r="AE168" s="106"/>
      <c r="AF168" s="106"/>
      <c r="AG168" s="105" t="s">
        <v>1080</v>
      </c>
      <c r="AH168" s="106"/>
      <c r="AI168" s="106"/>
      <c r="AJ168" s="106"/>
      <c r="AK168" s="106"/>
      <c r="AL168" s="106"/>
      <c r="AM168" s="106"/>
      <c r="AN168" s="105" t="s">
        <v>1081</v>
      </c>
      <c r="AO168" s="106"/>
      <c r="AP168" s="106"/>
      <c r="AQ168" s="106"/>
      <c r="AR168" s="106"/>
      <c r="AS168" s="106"/>
      <c r="AT168" s="106"/>
      <c r="AU168" s="105" t="s">
        <v>1079</v>
      </c>
      <c r="AV168" s="106"/>
      <c r="AW168" s="106"/>
      <c r="AX168" s="106"/>
      <c r="AY168" s="106"/>
      <c r="AZ168" s="106"/>
      <c r="BA168" s="106"/>
      <c r="BB168" s="105" t="s">
        <v>1080</v>
      </c>
      <c r="BC168" s="106"/>
      <c r="BD168" s="106"/>
      <c r="BE168" s="106"/>
      <c r="BF168" s="106"/>
      <c r="BG168" s="106"/>
      <c r="BH168" s="106"/>
      <c r="BI168" s="105" t="s">
        <v>1081</v>
      </c>
      <c r="BJ168" s="106"/>
      <c r="BK168" s="106"/>
      <c r="BL168" s="106"/>
      <c r="BM168" s="106"/>
      <c r="BN168" s="106"/>
      <c r="BO168" s="106"/>
      <c r="BQ168" s="133" t="s">
        <v>1079</v>
      </c>
      <c r="BR168" s="106"/>
      <c r="BS168" s="106"/>
      <c r="BT168" s="106"/>
      <c r="BU168" s="106"/>
      <c r="BV168" s="106"/>
      <c r="BW168" s="141"/>
      <c r="BX168" s="105" t="s">
        <v>1080</v>
      </c>
      <c r="BY168" s="106"/>
      <c r="BZ168" s="106"/>
      <c r="CA168" s="106"/>
      <c r="CB168" s="106"/>
      <c r="CC168" s="106"/>
      <c r="CD168" s="141"/>
      <c r="CE168" s="105" t="s">
        <v>1081</v>
      </c>
      <c r="CF168" s="106"/>
      <c r="CG168" s="106"/>
      <c r="CH168" s="106"/>
      <c r="CI168" s="106"/>
      <c r="CJ168" s="106"/>
      <c r="CK168" s="137"/>
      <c r="CL168" s="133" t="s">
        <v>1079</v>
      </c>
      <c r="CM168" s="106"/>
      <c r="CN168" s="106"/>
      <c r="CO168" s="106"/>
      <c r="CP168" s="106"/>
      <c r="CQ168" s="106"/>
      <c r="CR168" s="141"/>
      <c r="CS168" s="105" t="s">
        <v>1080</v>
      </c>
      <c r="CT168" s="106"/>
      <c r="CU168" s="106"/>
      <c r="CV168" s="106"/>
      <c r="CW168" s="106"/>
      <c r="CX168" s="106"/>
      <c r="CY168" s="141"/>
      <c r="CZ168" s="105" t="s">
        <v>1081</v>
      </c>
      <c r="DA168" s="106"/>
      <c r="DB168" s="106"/>
      <c r="DC168" s="106"/>
      <c r="DD168" s="106"/>
      <c r="DE168" s="106"/>
      <c r="DF168" s="137"/>
      <c r="DG168" s="133" t="s">
        <v>1079</v>
      </c>
      <c r="DH168" s="106"/>
      <c r="DI168" s="106"/>
      <c r="DJ168" s="106"/>
      <c r="DK168" s="106"/>
      <c r="DL168" s="106"/>
      <c r="DM168" s="141"/>
      <c r="DN168" s="105" t="s">
        <v>1080</v>
      </c>
      <c r="DO168" s="106"/>
      <c r="DP168" s="106"/>
      <c r="DQ168" s="106"/>
      <c r="DR168" s="106"/>
      <c r="DS168" s="106"/>
      <c r="DT168" s="141"/>
      <c r="DU168" s="105" t="s">
        <v>1081</v>
      </c>
      <c r="DV168" s="106"/>
      <c r="DW168" s="106"/>
      <c r="DX168" s="106"/>
      <c r="DY168" s="106"/>
      <c r="DZ168" s="106"/>
      <c r="EA168" s="137"/>
      <c r="EB168" s="133" t="s">
        <v>1079</v>
      </c>
      <c r="EC168" s="106"/>
      <c r="ED168" s="106"/>
      <c r="EE168" s="106"/>
      <c r="EF168" s="106"/>
      <c r="EG168" s="106"/>
      <c r="EH168" s="141"/>
      <c r="EI168" s="105" t="s">
        <v>1080</v>
      </c>
      <c r="EJ168" s="106"/>
      <c r="EK168" s="106"/>
      <c r="EL168" s="106"/>
      <c r="EM168" s="106"/>
      <c r="EN168" s="106"/>
      <c r="EO168" s="141"/>
      <c r="EP168" s="105" t="s">
        <v>1081</v>
      </c>
      <c r="EQ168" s="106"/>
      <c r="ER168" s="106"/>
      <c r="ES168" s="106"/>
      <c r="ET168" s="106"/>
      <c r="EU168" s="106"/>
      <c r="EV168" s="137"/>
      <c r="EW168" s="133" t="s">
        <v>1079</v>
      </c>
      <c r="EX168" s="106"/>
      <c r="EY168" s="106"/>
      <c r="EZ168" s="106"/>
      <c r="FA168" s="106"/>
      <c r="FB168" s="106"/>
      <c r="FC168" s="141"/>
      <c r="FD168" s="105" t="s">
        <v>1080</v>
      </c>
      <c r="FE168" s="106"/>
      <c r="FF168" s="106"/>
      <c r="FG168" s="106"/>
      <c r="FH168" s="106"/>
      <c r="FI168" s="106"/>
      <c r="FJ168" s="141"/>
      <c r="FK168" s="105" t="s">
        <v>1081</v>
      </c>
      <c r="FL168" s="106"/>
      <c r="FM168" s="106"/>
      <c r="FN168" s="106"/>
      <c r="FO168" s="106"/>
      <c r="FP168" s="106"/>
      <c r="FQ168" s="137"/>
      <c r="FR168" s="133" t="s">
        <v>1079</v>
      </c>
      <c r="FS168" s="106"/>
      <c r="FT168" s="106"/>
      <c r="FU168" s="106"/>
      <c r="FV168" s="106"/>
      <c r="FW168" s="106"/>
      <c r="FX168" s="141"/>
      <c r="FY168" s="105" t="s">
        <v>1080</v>
      </c>
      <c r="FZ168" s="106"/>
      <c r="GA168" s="106"/>
      <c r="GB168" s="106"/>
      <c r="GC168" s="106"/>
      <c r="GD168" s="106"/>
      <c r="GE168" s="141"/>
      <c r="GF168" s="105" t="s">
        <v>1081</v>
      </c>
      <c r="GG168" s="106"/>
      <c r="GH168" s="106"/>
      <c r="GI168" s="106"/>
      <c r="GJ168" s="106"/>
      <c r="GK168" s="106"/>
      <c r="GL168" s="137"/>
    </row>
    <row r="169" spans="1:194" outlineLevel="1">
      <c r="C169" s="62">
        <v>1</v>
      </c>
      <c r="D169" s="774">
        <v>2</v>
      </c>
      <c r="E169" s="774">
        <v>3</v>
      </c>
      <c r="F169" s="774">
        <v>4</v>
      </c>
      <c r="G169" s="774">
        <v>5</v>
      </c>
      <c r="H169" s="774">
        <v>6</v>
      </c>
      <c r="I169" s="774">
        <v>7</v>
      </c>
      <c r="J169" s="774">
        <v>8</v>
      </c>
      <c r="K169" s="774">
        <v>9</v>
      </c>
      <c r="L169" s="62">
        <v>10</v>
      </c>
      <c r="M169" s="62">
        <v>11</v>
      </c>
      <c r="N169" s="62">
        <v>12</v>
      </c>
      <c r="O169" s="110">
        <v>13</v>
      </c>
      <c r="P169" s="110">
        <v>14</v>
      </c>
      <c r="Q169" s="62">
        <v>15</v>
      </c>
      <c r="R169" s="62">
        <v>16</v>
      </c>
      <c r="S169" s="110">
        <v>17</v>
      </c>
      <c r="T169" s="110">
        <v>18</v>
      </c>
      <c r="U169" s="110">
        <v>19</v>
      </c>
      <c r="V169" s="110">
        <v>20</v>
      </c>
      <c r="Z169" s="105"/>
      <c r="AA169" s="106"/>
      <c r="AB169" s="106"/>
      <c r="AC169" s="106"/>
      <c r="AD169" s="106"/>
      <c r="AE169" s="106"/>
      <c r="AF169" s="106"/>
      <c r="AG169" s="105"/>
      <c r="AH169" s="106"/>
      <c r="AI169" s="106"/>
      <c r="AJ169" s="106"/>
      <c r="AK169" s="106"/>
      <c r="AL169" s="106"/>
      <c r="AM169" s="106"/>
      <c r="AN169" s="105"/>
      <c r="AO169" s="106"/>
      <c r="AP169" s="106"/>
      <c r="AQ169" s="106"/>
      <c r="AR169" s="106"/>
      <c r="AS169" s="106"/>
      <c r="AT169" s="106"/>
      <c r="AU169" s="105"/>
      <c r="AV169" s="106"/>
      <c r="AW169" s="106"/>
      <c r="AX169" s="106"/>
      <c r="AY169" s="106"/>
      <c r="AZ169" s="106"/>
      <c r="BA169" s="106"/>
      <c r="BB169" s="105"/>
      <c r="BC169" s="106"/>
      <c r="BD169" s="106"/>
      <c r="BE169" s="106"/>
      <c r="BF169" s="106"/>
      <c r="BG169" s="106"/>
      <c r="BH169" s="106"/>
      <c r="BI169" s="105"/>
      <c r="BJ169" s="106"/>
      <c r="BK169" s="106"/>
      <c r="BL169" s="106"/>
      <c r="BM169" s="106"/>
      <c r="BN169" s="106"/>
      <c r="BO169" s="106"/>
      <c r="BQ169" s="133"/>
      <c r="BR169" s="106"/>
      <c r="BS169" s="106"/>
      <c r="BT169" s="106"/>
      <c r="BU169" s="106"/>
      <c r="BV169" s="106"/>
      <c r="BW169" s="141"/>
      <c r="BX169" s="105"/>
      <c r="BY169" s="106"/>
      <c r="BZ169" s="106"/>
      <c r="CA169" s="106"/>
      <c r="CB169" s="106"/>
      <c r="CC169" s="106"/>
      <c r="CD169" s="141"/>
      <c r="CE169" s="105"/>
      <c r="CF169" s="106"/>
      <c r="CG169" s="106"/>
      <c r="CH169" s="106"/>
      <c r="CI169" s="106"/>
      <c r="CJ169" s="106"/>
      <c r="CK169" s="137"/>
      <c r="CL169" s="133"/>
      <c r="CM169" s="106"/>
      <c r="CN169" s="106"/>
      <c r="CO169" s="106"/>
      <c r="CP169" s="106"/>
      <c r="CQ169" s="106"/>
      <c r="CR169" s="141"/>
      <c r="CS169" s="105"/>
      <c r="CT169" s="106"/>
      <c r="CU169" s="106"/>
      <c r="CV169" s="106"/>
      <c r="CW169" s="106"/>
      <c r="CX169" s="106"/>
      <c r="CY169" s="141"/>
      <c r="CZ169" s="105"/>
      <c r="DA169" s="106"/>
      <c r="DB169" s="106"/>
      <c r="DC169" s="106"/>
      <c r="DD169" s="106"/>
      <c r="DE169" s="106"/>
      <c r="DF169" s="137"/>
      <c r="DG169" s="133"/>
      <c r="DH169" s="106"/>
      <c r="DI169" s="106"/>
      <c r="DJ169" s="106"/>
      <c r="DK169" s="106"/>
      <c r="DL169" s="106"/>
      <c r="DM169" s="141"/>
      <c r="DN169" s="105"/>
      <c r="DO169" s="106"/>
      <c r="DP169" s="106"/>
      <c r="DQ169" s="106"/>
      <c r="DR169" s="106"/>
      <c r="DS169" s="106"/>
      <c r="DT169" s="141"/>
      <c r="DU169" s="105"/>
      <c r="DV169" s="106"/>
      <c r="DW169" s="106"/>
      <c r="DX169" s="106"/>
      <c r="DY169" s="106"/>
      <c r="DZ169" s="106"/>
      <c r="EA169" s="137"/>
      <c r="EB169" s="133"/>
      <c r="EC169" s="106"/>
      <c r="ED169" s="106"/>
      <c r="EE169" s="106"/>
      <c r="EF169" s="106"/>
      <c r="EG169" s="106"/>
      <c r="EH169" s="141"/>
      <c r="EI169" s="105"/>
      <c r="EJ169" s="106"/>
      <c r="EK169" s="106"/>
      <c r="EL169" s="106"/>
      <c r="EM169" s="106"/>
      <c r="EN169" s="106"/>
      <c r="EO169" s="141"/>
      <c r="EP169" s="105"/>
      <c r="EQ169" s="106"/>
      <c r="ER169" s="106"/>
      <c r="ES169" s="106"/>
      <c r="ET169" s="106"/>
      <c r="EU169" s="106"/>
      <c r="EV169" s="137"/>
      <c r="EW169" s="133"/>
      <c r="EX169" s="106"/>
      <c r="EY169" s="106"/>
      <c r="EZ169" s="106"/>
      <c r="FA169" s="106"/>
      <c r="FB169" s="106"/>
      <c r="FC169" s="141"/>
      <c r="FD169" s="105"/>
      <c r="FE169" s="106"/>
      <c r="FF169" s="106"/>
      <c r="FG169" s="106"/>
      <c r="FH169" s="106"/>
      <c r="FI169" s="106"/>
      <c r="FJ169" s="141"/>
      <c r="FK169" s="105"/>
      <c r="FL169" s="106"/>
      <c r="FM169" s="106"/>
      <c r="FN169" s="106"/>
      <c r="FO169" s="106"/>
      <c r="FP169" s="106"/>
      <c r="FQ169" s="137"/>
      <c r="FR169" s="133"/>
      <c r="FS169" s="106"/>
      <c r="FT169" s="106"/>
      <c r="FU169" s="106"/>
      <c r="FV169" s="106"/>
      <c r="FW169" s="106"/>
      <c r="FX169" s="141"/>
      <c r="FY169" s="105"/>
      <c r="FZ169" s="106"/>
      <c r="GA169" s="106"/>
      <c r="GB169" s="106"/>
      <c r="GC169" s="106"/>
      <c r="GD169" s="106"/>
      <c r="GE169" s="141"/>
      <c r="GF169" s="105"/>
      <c r="GG169" s="106"/>
      <c r="GH169" s="106"/>
      <c r="GI169" s="106"/>
      <c r="GJ169" s="106"/>
      <c r="GK169" s="106"/>
      <c r="GL169" s="137"/>
    </row>
    <row r="170" spans="1:194" outlineLevel="1">
      <c r="A170">
        <v>1</v>
      </c>
      <c r="B170" t="s">
        <v>2803</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s="153" t="s">
        <v>30</v>
      </c>
      <c r="V170" s="153" t="s">
        <v>30</v>
      </c>
      <c r="W170" t="s">
        <v>2731</v>
      </c>
      <c r="Z170" s="116">
        <v>1</v>
      </c>
      <c r="AA170" s="116">
        <f t="shared" ref="AA170:AF170" si="76">Z170+3</f>
        <v>4</v>
      </c>
      <c r="AB170" s="116">
        <f t="shared" si="76"/>
        <v>7</v>
      </c>
      <c r="AC170" s="116">
        <f t="shared" si="76"/>
        <v>10</v>
      </c>
      <c r="AD170" s="116">
        <f t="shared" si="76"/>
        <v>13</v>
      </c>
      <c r="AE170" s="116">
        <f t="shared" si="76"/>
        <v>16</v>
      </c>
      <c r="AF170" s="116">
        <f t="shared" si="76"/>
        <v>19</v>
      </c>
      <c r="AG170" s="113" t="s">
        <v>826</v>
      </c>
      <c r="AH170" s="113" t="s">
        <v>827</v>
      </c>
      <c r="AI170" s="113" t="s">
        <v>828</v>
      </c>
      <c r="AJ170" s="113" t="s">
        <v>829</v>
      </c>
      <c r="AK170" s="113" t="s">
        <v>830</v>
      </c>
      <c r="AL170" s="113" t="s">
        <v>831</v>
      </c>
      <c r="AM170" s="113" t="s">
        <v>832</v>
      </c>
      <c r="AN170" s="113" t="s">
        <v>826</v>
      </c>
      <c r="AO170" s="113" t="s">
        <v>827</v>
      </c>
      <c r="AP170" s="113" t="s">
        <v>828</v>
      </c>
      <c r="AQ170" s="113" t="s">
        <v>829</v>
      </c>
      <c r="AR170" s="113" t="s">
        <v>830</v>
      </c>
      <c r="AS170" s="113" t="s">
        <v>831</v>
      </c>
      <c r="AT170" s="113" t="s">
        <v>832</v>
      </c>
      <c r="AU170" s="116">
        <v>1</v>
      </c>
      <c r="AV170" s="116">
        <f t="shared" ref="AV170:BA170" si="77">AU170+3</f>
        <v>4</v>
      </c>
      <c r="AW170" s="116">
        <f t="shared" si="77"/>
        <v>7</v>
      </c>
      <c r="AX170" s="116">
        <f t="shared" si="77"/>
        <v>10</v>
      </c>
      <c r="AY170" s="116">
        <f t="shared" si="77"/>
        <v>13</v>
      </c>
      <c r="AZ170" s="116">
        <f t="shared" si="77"/>
        <v>16</v>
      </c>
      <c r="BA170" s="116">
        <f t="shared" si="77"/>
        <v>19</v>
      </c>
      <c r="BB170" s="113" t="s">
        <v>826</v>
      </c>
      <c r="BC170" s="113" t="s">
        <v>827</v>
      </c>
      <c r="BD170" s="113" t="s">
        <v>828</v>
      </c>
      <c r="BE170" s="113" t="s">
        <v>829</v>
      </c>
      <c r="BF170" s="113" t="s">
        <v>830</v>
      </c>
      <c r="BG170" s="113" t="s">
        <v>831</v>
      </c>
      <c r="BH170" s="113" t="s">
        <v>832</v>
      </c>
      <c r="BI170" s="113" t="s">
        <v>826</v>
      </c>
      <c r="BJ170" s="113" t="s">
        <v>827</v>
      </c>
      <c r="BK170" s="113" t="s">
        <v>828</v>
      </c>
      <c r="BL170" s="113" t="s">
        <v>829</v>
      </c>
      <c r="BM170" s="113" t="s">
        <v>830</v>
      </c>
      <c r="BN170" s="113" t="s">
        <v>831</v>
      </c>
      <c r="BO170" s="113" t="s">
        <v>832</v>
      </c>
      <c r="BQ170" s="134">
        <v>1</v>
      </c>
      <c r="BR170" s="135">
        <v>4</v>
      </c>
      <c r="BS170" s="135">
        <v>7</v>
      </c>
      <c r="BT170" s="135">
        <v>10</v>
      </c>
      <c r="BU170" s="135">
        <v>13</v>
      </c>
      <c r="BV170" s="135">
        <v>16</v>
      </c>
      <c r="BW170" s="142">
        <v>19</v>
      </c>
      <c r="BX170" s="135" t="s">
        <v>826</v>
      </c>
      <c r="BY170" s="135" t="s">
        <v>827</v>
      </c>
      <c r="BZ170" s="135" t="s">
        <v>828</v>
      </c>
      <c r="CA170" s="135" t="s">
        <v>829</v>
      </c>
      <c r="CB170" s="135" t="s">
        <v>830</v>
      </c>
      <c r="CC170" s="135" t="s">
        <v>831</v>
      </c>
      <c r="CD170" s="142" t="s">
        <v>832</v>
      </c>
      <c r="CE170" s="135" t="s">
        <v>826</v>
      </c>
      <c r="CF170" s="135" t="s">
        <v>827</v>
      </c>
      <c r="CG170" s="135" t="s">
        <v>828</v>
      </c>
      <c r="CH170" s="135" t="s">
        <v>829</v>
      </c>
      <c r="CI170" s="135" t="s">
        <v>830</v>
      </c>
      <c r="CJ170" s="135" t="s">
        <v>831</v>
      </c>
      <c r="CK170" s="138" t="s">
        <v>832</v>
      </c>
      <c r="CL170" s="134">
        <v>1</v>
      </c>
      <c r="CM170" s="135">
        <v>4</v>
      </c>
      <c r="CN170" s="135">
        <v>7</v>
      </c>
      <c r="CO170" s="135">
        <v>10</v>
      </c>
      <c r="CP170" s="135">
        <v>13</v>
      </c>
      <c r="CQ170" s="135">
        <v>16</v>
      </c>
      <c r="CR170" s="142">
        <v>19</v>
      </c>
      <c r="CS170" s="135" t="s">
        <v>826</v>
      </c>
      <c r="CT170" s="135" t="s">
        <v>827</v>
      </c>
      <c r="CU170" s="135" t="s">
        <v>828</v>
      </c>
      <c r="CV170" s="135" t="s">
        <v>829</v>
      </c>
      <c r="CW170" s="135" t="s">
        <v>830</v>
      </c>
      <c r="CX170" s="135" t="s">
        <v>831</v>
      </c>
      <c r="CY170" s="142" t="s">
        <v>832</v>
      </c>
      <c r="CZ170" s="135" t="s">
        <v>826</v>
      </c>
      <c r="DA170" s="135" t="s">
        <v>827</v>
      </c>
      <c r="DB170" s="135" t="s">
        <v>828</v>
      </c>
      <c r="DC170" s="135" t="s">
        <v>829</v>
      </c>
      <c r="DD170" s="135" t="s">
        <v>830</v>
      </c>
      <c r="DE170" s="135" t="s">
        <v>831</v>
      </c>
      <c r="DF170" s="138" t="s">
        <v>832</v>
      </c>
      <c r="DG170" s="134">
        <v>1</v>
      </c>
      <c r="DH170" s="135">
        <v>4</v>
      </c>
      <c r="DI170" s="135">
        <v>7</v>
      </c>
      <c r="DJ170" s="135">
        <v>10</v>
      </c>
      <c r="DK170" s="135">
        <v>13</v>
      </c>
      <c r="DL170" s="135">
        <v>16</v>
      </c>
      <c r="DM170" s="142">
        <v>19</v>
      </c>
      <c r="DN170" s="135" t="s">
        <v>826</v>
      </c>
      <c r="DO170" s="135" t="s">
        <v>827</v>
      </c>
      <c r="DP170" s="135" t="s">
        <v>828</v>
      </c>
      <c r="DQ170" s="135" t="s">
        <v>829</v>
      </c>
      <c r="DR170" s="135" t="s">
        <v>830</v>
      </c>
      <c r="DS170" s="135" t="s">
        <v>831</v>
      </c>
      <c r="DT170" s="142" t="s">
        <v>832</v>
      </c>
      <c r="DU170" s="135" t="s">
        <v>826</v>
      </c>
      <c r="DV170" s="135" t="s">
        <v>827</v>
      </c>
      <c r="DW170" s="135" t="s">
        <v>828</v>
      </c>
      <c r="DX170" s="135" t="s">
        <v>829</v>
      </c>
      <c r="DY170" s="135" t="s">
        <v>830</v>
      </c>
      <c r="DZ170" s="135" t="s">
        <v>831</v>
      </c>
      <c r="EA170" s="138" t="s">
        <v>832</v>
      </c>
      <c r="EB170" s="134">
        <v>1</v>
      </c>
      <c r="EC170" s="135">
        <v>4</v>
      </c>
      <c r="ED170" s="135">
        <v>7</v>
      </c>
      <c r="EE170" s="135">
        <v>10</v>
      </c>
      <c r="EF170" s="135">
        <v>13</v>
      </c>
      <c r="EG170" s="135">
        <v>16</v>
      </c>
      <c r="EH170" s="142">
        <v>19</v>
      </c>
      <c r="EI170" s="135" t="s">
        <v>826</v>
      </c>
      <c r="EJ170" s="135" t="s">
        <v>827</v>
      </c>
      <c r="EK170" s="135" t="s">
        <v>828</v>
      </c>
      <c r="EL170" s="135" t="s">
        <v>829</v>
      </c>
      <c r="EM170" s="135" t="s">
        <v>830</v>
      </c>
      <c r="EN170" s="135" t="s">
        <v>831</v>
      </c>
      <c r="EO170" s="142" t="s">
        <v>832</v>
      </c>
      <c r="EP170" s="135" t="s">
        <v>826</v>
      </c>
      <c r="EQ170" s="135" t="s">
        <v>827</v>
      </c>
      <c r="ER170" s="135" t="s">
        <v>828</v>
      </c>
      <c r="ES170" s="135" t="s">
        <v>829</v>
      </c>
      <c r="ET170" s="135" t="s">
        <v>830</v>
      </c>
      <c r="EU170" s="135" t="s">
        <v>831</v>
      </c>
      <c r="EV170" s="138" t="s">
        <v>832</v>
      </c>
      <c r="EW170" s="134">
        <v>1</v>
      </c>
      <c r="EX170" s="135">
        <v>4</v>
      </c>
      <c r="EY170" s="135">
        <v>7</v>
      </c>
      <c r="EZ170" s="135">
        <v>10</v>
      </c>
      <c r="FA170" s="135">
        <v>13</v>
      </c>
      <c r="FB170" s="135">
        <v>16</v>
      </c>
      <c r="FC170" s="142">
        <v>19</v>
      </c>
      <c r="FD170" s="135" t="s">
        <v>826</v>
      </c>
      <c r="FE170" s="135" t="s">
        <v>827</v>
      </c>
      <c r="FF170" s="135" t="s">
        <v>828</v>
      </c>
      <c r="FG170" s="135" t="s">
        <v>829</v>
      </c>
      <c r="FH170" s="135" t="s">
        <v>830</v>
      </c>
      <c r="FI170" s="135" t="s">
        <v>831</v>
      </c>
      <c r="FJ170" s="142" t="s">
        <v>832</v>
      </c>
      <c r="FK170" s="135" t="s">
        <v>826</v>
      </c>
      <c r="FL170" s="135" t="s">
        <v>827</v>
      </c>
      <c r="FM170" s="135" t="s">
        <v>828</v>
      </c>
      <c r="FN170" s="135" t="s">
        <v>829</v>
      </c>
      <c r="FO170" s="135" t="s">
        <v>830</v>
      </c>
      <c r="FP170" s="135" t="s">
        <v>831</v>
      </c>
      <c r="FQ170" s="138" t="s">
        <v>832</v>
      </c>
      <c r="FR170" s="134">
        <v>1</v>
      </c>
      <c r="FS170" s="135">
        <v>4</v>
      </c>
      <c r="FT170" s="135">
        <v>7</v>
      </c>
      <c r="FU170" s="135">
        <v>10</v>
      </c>
      <c r="FV170" s="135">
        <v>13</v>
      </c>
      <c r="FW170" s="135">
        <v>16</v>
      </c>
      <c r="FX170" s="142">
        <v>19</v>
      </c>
      <c r="FY170" s="135" t="s">
        <v>826</v>
      </c>
      <c r="FZ170" s="135" t="s">
        <v>827</v>
      </c>
      <c r="GA170" s="135" t="s">
        <v>828</v>
      </c>
      <c r="GB170" s="135" t="s">
        <v>829</v>
      </c>
      <c r="GC170" s="135" t="s">
        <v>830</v>
      </c>
      <c r="GD170" s="135" t="s">
        <v>831</v>
      </c>
      <c r="GE170" s="142" t="s">
        <v>832</v>
      </c>
      <c r="GF170" s="135" t="s">
        <v>826</v>
      </c>
      <c r="GG170" s="135" t="s">
        <v>827</v>
      </c>
      <c r="GH170" s="135" t="s">
        <v>828</v>
      </c>
      <c r="GI170" s="135" t="s">
        <v>829</v>
      </c>
      <c r="GJ170" s="135" t="s">
        <v>830</v>
      </c>
      <c r="GK170" s="135" t="s">
        <v>831</v>
      </c>
      <c r="GL170" s="138" t="s">
        <v>832</v>
      </c>
    </row>
    <row r="171" spans="1:194" outlineLevel="1">
      <c r="A171">
        <v>2</v>
      </c>
      <c r="B171" t="s">
        <v>2804</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2" t="s">
        <v>30</v>
      </c>
      <c r="O171" s="11">
        <v>2</v>
      </c>
      <c r="P171" s="11">
        <v>0</v>
      </c>
      <c r="U171" s="153" t="s">
        <v>30</v>
      </c>
      <c r="V171" s="153" t="s">
        <v>30</v>
      </c>
      <c r="W171" t="s">
        <v>2732</v>
      </c>
      <c r="Y171" s="25" t="s">
        <v>840</v>
      </c>
      <c r="Z171" s="117" t="s">
        <v>8</v>
      </c>
      <c r="AA171" s="115" t="str">
        <f t="shared" ref="AA171:AF171" si="79">Z171</f>
        <v>2:3</v>
      </c>
      <c r="AB171" s="115" t="str">
        <f t="shared" si="79"/>
        <v>2:3</v>
      </c>
      <c r="AC171" s="115" t="str">
        <f t="shared" si="79"/>
        <v>2:3</v>
      </c>
      <c r="AD171" s="115" t="str">
        <f t="shared" si="79"/>
        <v>2:3</v>
      </c>
      <c r="AE171" s="115" t="str">
        <f t="shared" si="79"/>
        <v>2:3</v>
      </c>
      <c r="AF171" s="115" t="str">
        <f t="shared" si="79"/>
        <v>2:3</v>
      </c>
      <c r="AU171" s="115" t="str">
        <f t="shared" ref="AU171:BA172" si="80">Z171</f>
        <v>2:3</v>
      </c>
      <c r="AV171" s="115" t="str">
        <f t="shared" si="80"/>
        <v>2:3</v>
      </c>
      <c r="AW171" s="115" t="str">
        <f t="shared" si="80"/>
        <v>2:3</v>
      </c>
      <c r="AX171" s="115" t="str">
        <f t="shared" si="80"/>
        <v>2:3</v>
      </c>
      <c r="AY171" s="115" t="str">
        <f t="shared" si="80"/>
        <v>2:3</v>
      </c>
      <c r="AZ171" s="115" t="str">
        <f t="shared" si="80"/>
        <v>2:3</v>
      </c>
      <c r="BA171" s="115" t="str">
        <f t="shared" si="80"/>
        <v>2:3</v>
      </c>
      <c r="BQ171" s="90"/>
      <c r="BW171" s="139"/>
      <c r="CD171" s="139"/>
      <c r="CK171" s="91"/>
      <c r="CL171" s="90"/>
      <c r="CR171" s="139"/>
      <c r="CY171" s="139"/>
      <c r="DF171" s="91"/>
      <c r="DG171" s="90"/>
      <c r="DM171" s="139"/>
      <c r="DT171" s="139"/>
      <c r="EA171" s="91"/>
      <c r="EB171" s="90"/>
      <c r="EH171" s="139"/>
      <c r="EO171" s="139"/>
      <c r="EV171" s="91"/>
      <c r="EW171" s="90"/>
      <c r="FC171" s="139"/>
      <c r="FJ171" s="139"/>
      <c r="FQ171" s="91"/>
      <c r="FR171" s="90"/>
      <c r="FX171" s="139"/>
      <c r="GE171" s="139"/>
      <c r="GL171" s="91"/>
    </row>
    <row r="172" spans="1:194" outlineLevel="1">
      <c r="A172">
        <v>3</v>
      </c>
      <c r="B172" t="s">
        <v>2805</v>
      </c>
      <c r="C172">
        <v>3</v>
      </c>
      <c r="D172">
        <v>2</v>
      </c>
      <c r="E172" s="11" t="b">
        <v>1</v>
      </c>
      <c r="F172" s="154" t="s">
        <v>30</v>
      </c>
      <c r="G172" s="154" t="s">
        <v>30</v>
      </c>
      <c r="H172" s="153" t="s">
        <v>30</v>
      </c>
      <c r="I172" s="153" t="s">
        <v>30</v>
      </c>
      <c r="J172" s="153" t="s">
        <v>30</v>
      </c>
      <c r="K172" s="153" t="s">
        <v>30</v>
      </c>
      <c r="L172" s="119">
        <f t="shared" si="78"/>
        <v>500</v>
      </c>
      <c r="M172" s="209" t="s">
        <v>30</v>
      </c>
      <c r="N172" s="722" t="s">
        <v>30</v>
      </c>
      <c r="O172" s="11">
        <v>2</v>
      </c>
      <c r="P172" s="11">
        <v>0</v>
      </c>
      <c r="U172" s="153" t="s">
        <v>30</v>
      </c>
      <c r="V172" s="153" t="s">
        <v>30</v>
      </c>
      <c r="W172" t="s">
        <v>2166</v>
      </c>
      <c r="Y172" s="25" t="s">
        <v>823</v>
      </c>
      <c r="Z172" s="117" t="str">
        <f>Z170&amp;":"&amp;Z170+1</f>
        <v>1:2</v>
      </c>
      <c r="AA172" s="114" t="str">
        <f t="shared" ref="AA172:AF172" si="81">AA170&amp;":"&amp;AA170+1</f>
        <v>4:5</v>
      </c>
      <c r="AB172" s="114" t="str">
        <f t="shared" si="81"/>
        <v>7:8</v>
      </c>
      <c r="AC172" s="114" t="str">
        <f t="shared" si="81"/>
        <v>10:11</v>
      </c>
      <c r="AD172" s="114" t="str">
        <f t="shared" si="81"/>
        <v>13:14</v>
      </c>
      <c r="AE172" s="114" t="str">
        <f t="shared" si="81"/>
        <v>16:17</v>
      </c>
      <c r="AF172" s="114" t="str">
        <f t="shared" si="81"/>
        <v>19:20</v>
      </c>
      <c r="AU172" s="115" t="str">
        <f t="shared" si="80"/>
        <v>1:2</v>
      </c>
      <c r="AV172" s="115" t="str">
        <f t="shared" si="80"/>
        <v>4:5</v>
      </c>
      <c r="AW172" s="115" t="str">
        <f t="shared" si="80"/>
        <v>7:8</v>
      </c>
      <c r="AX172" s="115" t="str">
        <f t="shared" si="80"/>
        <v>10:11</v>
      </c>
      <c r="AY172" s="115" t="str">
        <f t="shared" si="80"/>
        <v>13:14</v>
      </c>
      <c r="AZ172" s="115" t="str">
        <f t="shared" si="80"/>
        <v>16:17</v>
      </c>
      <c r="BA172" s="115" t="str">
        <f t="shared" si="80"/>
        <v>19:20</v>
      </c>
      <c r="BQ172" s="90"/>
      <c r="BW172" s="139"/>
      <c r="CD172" s="139"/>
      <c r="CK172" s="91"/>
      <c r="CL172" s="90"/>
      <c r="CR172" s="139"/>
      <c r="CY172" s="139"/>
      <c r="DF172" s="91"/>
      <c r="DG172" s="90"/>
      <c r="DM172" s="139"/>
      <c r="DT172" s="139"/>
      <c r="EA172" s="91"/>
      <c r="EB172" s="90"/>
      <c r="EH172" s="139"/>
      <c r="EO172" s="139"/>
      <c r="EV172" s="91"/>
      <c r="EW172" s="90"/>
      <c r="FC172" s="139"/>
      <c r="FJ172" s="139"/>
      <c r="FQ172" s="91"/>
      <c r="FR172" s="90"/>
      <c r="FX172" s="139"/>
      <c r="GE172" s="139"/>
      <c r="GL172" s="91"/>
    </row>
    <row r="173" spans="1:194" outlineLevel="1">
      <c r="A173">
        <v>4</v>
      </c>
      <c r="B173" t="s">
        <v>808</v>
      </c>
      <c r="C173">
        <v>4</v>
      </c>
      <c r="D173">
        <v>3</v>
      </c>
      <c r="E173" s="11" t="b">
        <v>0</v>
      </c>
      <c r="F173" s="154" t="s">
        <v>30</v>
      </c>
      <c r="G173" s="154" t="s">
        <v>30</v>
      </c>
      <c r="H173" s="153" t="s">
        <v>30</v>
      </c>
      <c r="I173" s="153" t="s">
        <v>30</v>
      </c>
      <c r="J173" s="153" t="s">
        <v>30</v>
      </c>
      <c r="K173" s="153" t="s">
        <v>30</v>
      </c>
      <c r="L173" s="119" t="str">
        <f t="shared" si="78"/>
        <v>-</v>
      </c>
      <c r="M173" s="209" t="s">
        <v>30</v>
      </c>
      <c r="N173" s="722" t="s">
        <v>30</v>
      </c>
      <c r="O173" s="11">
        <v>0</v>
      </c>
      <c r="P173" s="11">
        <v>0</v>
      </c>
      <c r="U173" s="153" t="s">
        <v>30</v>
      </c>
      <c r="V173" s="153" t="s">
        <v>30</v>
      </c>
      <c r="W173" t="s">
        <v>2167</v>
      </c>
      <c r="Y173" s="25" t="s">
        <v>841</v>
      </c>
      <c r="Z173" s="118" t="s">
        <v>6</v>
      </c>
      <c r="AA173" s="115" t="str">
        <f t="shared" ref="AA173:AF174" si="82">Z173</f>
        <v>0:1</v>
      </c>
      <c r="AB173" s="115" t="str">
        <f t="shared" si="82"/>
        <v>0:1</v>
      </c>
      <c r="AC173" s="115" t="str">
        <f t="shared" si="82"/>
        <v>0:1</v>
      </c>
      <c r="AD173" s="115" t="str">
        <f t="shared" si="82"/>
        <v>0:1</v>
      </c>
      <c r="AE173" s="115" t="str">
        <f t="shared" si="82"/>
        <v>0:1</v>
      </c>
      <c r="AF173" s="115" t="str">
        <f t="shared" si="82"/>
        <v>0:1</v>
      </c>
      <c r="AU173" s="118" t="s">
        <v>159</v>
      </c>
      <c r="AV173" s="115" t="str">
        <f t="shared" ref="AV173:BA173" si="83">AU173</f>
        <v>3:4</v>
      </c>
      <c r="AW173" s="115" t="str">
        <f t="shared" si="83"/>
        <v>3:4</v>
      </c>
      <c r="AX173" s="115" t="str">
        <f t="shared" si="83"/>
        <v>3:4</v>
      </c>
      <c r="AY173" s="115" t="str">
        <f t="shared" si="83"/>
        <v>3:4</v>
      </c>
      <c r="AZ173" s="115" t="str">
        <f t="shared" si="83"/>
        <v>3:4</v>
      </c>
      <c r="BA173" s="115" t="str">
        <f t="shared" si="83"/>
        <v>3:4</v>
      </c>
      <c r="BQ173" s="90"/>
      <c r="BW173" s="139"/>
      <c r="CD173" s="139"/>
      <c r="CK173" s="91"/>
      <c r="CL173" s="90"/>
      <c r="CR173" s="139"/>
      <c r="CY173" s="139"/>
      <c r="DF173" s="91"/>
      <c r="DG173" s="90"/>
      <c r="DM173" s="139"/>
      <c r="DT173" s="139"/>
      <c r="EA173" s="91"/>
      <c r="EB173" s="90"/>
      <c r="EH173" s="139"/>
      <c r="EO173" s="139"/>
      <c r="EV173" s="91"/>
      <c r="EW173" s="90"/>
      <c r="FC173" s="139"/>
      <c r="FJ173" s="139"/>
      <c r="FQ173" s="91"/>
      <c r="FR173" s="90"/>
      <c r="FX173" s="139"/>
      <c r="GE173" s="139"/>
      <c r="GL173" s="91"/>
    </row>
    <row r="174" spans="1:194" outlineLevel="1">
      <c r="A174">
        <v>5</v>
      </c>
      <c r="B174" t="s">
        <v>2312</v>
      </c>
      <c r="C174">
        <v>5</v>
      </c>
      <c r="D174">
        <v>4</v>
      </c>
      <c r="E174" s="47" t="b">
        <v>0</v>
      </c>
      <c r="F174" s="732" t="s">
        <v>30</v>
      </c>
      <c r="G174" s="732" t="s">
        <v>30</v>
      </c>
      <c r="H174" s="733" t="s">
        <v>30</v>
      </c>
      <c r="I174" s="733" t="s">
        <v>30</v>
      </c>
      <c r="J174" s="733" t="s">
        <v>30</v>
      </c>
      <c r="K174" s="733" t="s">
        <v>30</v>
      </c>
      <c r="L174" s="119" t="str">
        <f t="shared" si="78"/>
        <v>-</v>
      </c>
      <c r="M174" s="621" t="s">
        <v>30</v>
      </c>
      <c r="N174" s="722" t="s">
        <v>30</v>
      </c>
      <c r="O174" s="47">
        <v>0</v>
      </c>
      <c r="P174" s="47">
        <v>0</v>
      </c>
      <c r="U174" s="733" t="s">
        <v>30</v>
      </c>
      <c r="V174" s="733" t="s">
        <v>30</v>
      </c>
      <c r="W174" t="s">
        <v>2314</v>
      </c>
      <c r="Y174" s="25" t="s">
        <v>840</v>
      </c>
      <c r="Z174" s="117" t="s">
        <v>8</v>
      </c>
      <c r="AA174" s="115" t="str">
        <f t="shared" si="82"/>
        <v>2:3</v>
      </c>
      <c r="AB174" s="115" t="str">
        <f t="shared" si="82"/>
        <v>2:3</v>
      </c>
      <c r="AC174" s="115" t="str">
        <f t="shared" si="82"/>
        <v>2:3</v>
      </c>
      <c r="AD174" s="115" t="str">
        <f t="shared" si="82"/>
        <v>2:3</v>
      </c>
      <c r="AE174" s="115" t="str">
        <f t="shared" si="82"/>
        <v>2:3</v>
      </c>
      <c r="AF174" s="115" t="str">
        <f t="shared" si="82"/>
        <v>2:3</v>
      </c>
      <c r="AU174" s="115" t="str">
        <f t="shared" ref="AU174:BA174" si="84">Z174</f>
        <v>2:3</v>
      </c>
      <c r="AV174" s="115" t="str">
        <f t="shared" si="84"/>
        <v>2:3</v>
      </c>
      <c r="AW174" s="115" t="str">
        <f t="shared" si="84"/>
        <v>2:3</v>
      </c>
      <c r="AX174" s="115" t="str">
        <f t="shared" si="84"/>
        <v>2:3</v>
      </c>
      <c r="AY174" s="115" t="str">
        <f t="shared" si="84"/>
        <v>2:3</v>
      </c>
      <c r="AZ174" s="115" t="str">
        <f t="shared" si="84"/>
        <v>2:3</v>
      </c>
      <c r="BA174" s="115" t="str">
        <f t="shared" si="84"/>
        <v>2:3</v>
      </c>
      <c r="BQ174" s="90"/>
      <c r="BW174" s="139"/>
      <c r="CD174" s="139"/>
      <c r="CK174" s="91"/>
      <c r="CL174" s="90"/>
      <c r="CR174" s="139"/>
      <c r="CY174" s="139"/>
      <c r="DF174" s="91"/>
      <c r="DG174" s="90"/>
      <c r="DM174" s="139"/>
      <c r="DT174" s="139"/>
      <c r="EA174" s="91"/>
      <c r="EB174" s="90"/>
      <c r="EH174" s="139"/>
      <c r="EO174" s="139"/>
      <c r="EV174" s="91"/>
      <c r="EW174" s="90"/>
      <c r="FC174" s="139"/>
      <c r="FJ174" s="139"/>
      <c r="FQ174" s="91"/>
      <c r="FR174" s="90"/>
      <c r="FX174" s="139"/>
      <c r="GE174" s="139"/>
      <c r="GL174" s="91"/>
    </row>
    <row r="175" spans="1:194" outlineLevel="1">
      <c r="A175" s="89">
        <f>A174+1</f>
        <v>6</v>
      </c>
      <c r="B175" s="89" t="s">
        <v>2802</v>
      </c>
      <c r="C175" s="89">
        <v>1</v>
      </c>
      <c r="D175" s="89">
        <v>1</v>
      </c>
      <c r="E175" s="21" t="b">
        <v>0</v>
      </c>
      <c r="F175" s="734" t="s">
        <v>30</v>
      </c>
      <c r="G175" s="734" t="s">
        <v>30</v>
      </c>
      <c r="H175" s="735" t="s">
        <v>30</v>
      </c>
      <c r="I175" s="735" t="s">
        <v>30</v>
      </c>
      <c r="J175" s="735" t="s">
        <v>30</v>
      </c>
      <c r="K175" s="735" t="s">
        <v>30</v>
      </c>
      <c r="L175" s="119">
        <f t="shared" si="78"/>
        <v>0</v>
      </c>
      <c r="M175" s="622" t="s">
        <v>30</v>
      </c>
      <c r="N175" s="722" t="s">
        <v>30</v>
      </c>
      <c r="O175" s="21">
        <v>1</v>
      </c>
      <c r="P175" s="21">
        <v>5</v>
      </c>
      <c r="Q175" s="89"/>
      <c r="R175" s="89"/>
      <c r="S175" s="89"/>
      <c r="T175" s="89"/>
      <c r="U175" s="735" t="s">
        <v>30</v>
      </c>
      <c r="V175" s="735" t="s">
        <v>30</v>
      </c>
      <c r="W175" s="89" t="s">
        <v>2731</v>
      </c>
      <c r="Y175" s="25"/>
      <c r="Z175" s="117"/>
      <c r="AA175" s="115"/>
      <c r="AB175" s="115"/>
      <c r="AC175" s="115"/>
      <c r="AD175" s="115"/>
      <c r="AE175" s="115"/>
      <c r="AF175" s="115"/>
      <c r="AU175" s="115"/>
      <c r="AV175" s="115"/>
      <c r="AW175" s="115"/>
      <c r="AX175" s="115"/>
      <c r="AY175" s="115"/>
      <c r="AZ175" s="115"/>
      <c r="BA175" s="115"/>
      <c r="BQ175" s="90"/>
      <c r="BW175" s="139"/>
      <c r="CD175" s="139"/>
      <c r="CK175" s="91"/>
      <c r="CL175" s="90"/>
      <c r="CR175" s="139"/>
      <c r="CY175" s="139"/>
      <c r="DF175" s="91"/>
      <c r="DG175" s="90"/>
      <c r="DM175" s="139"/>
      <c r="DT175" s="139"/>
      <c r="EA175" s="91"/>
      <c r="EB175" s="90"/>
      <c r="EH175" s="139"/>
      <c r="EO175" s="139"/>
      <c r="EV175" s="91"/>
      <c r="EW175" s="90"/>
      <c r="FC175" s="139"/>
      <c r="FJ175" s="139"/>
      <c r="FQ175" s="91"/>
      <c r="FR175" s="90"/>
      <c r="FX175" s="139"/>
      <c r="GE175" s="139"/>
      <c r="GL175" s="91"/>
    </row>
    <row r="176" spans="1:194" outlineLevel="1">
      <c r="A176">
        <f t="shared" ref="A176:A186" si="85">A175+1</f>
        <v>7</v>
      </c>
      <c r="B176" t="s">
        <v>2803</v>
      </c>
      <c r="C176">
        <v>1</v>
      </c>
      <c r="D176">
        <v>1</v>
      </c>
      <c r="E176" s="11" t="b">
        <v>0</v>
      </c>
      <c r="F176" s="154" t="s">
        <v>30</v>
      </c>
      <c r="G176" s="154" t="s">
        <v>30</v>
      </c>
      <c r="H176" s="153" t="s">
        <v>30</v>
      </c>
      <c r="I176" s="153" t="s">
        <v>30</v>
      </c>
      <c r="J176" s="153" t="s">
        <v>30</v>
      </c>
      <c r="K176" s="153" t="s">
        <v>30</v>
      </c>
      <c r="L176" s="119">
        <f t="shared" si="78"/>
        <v>0</v>
      </c>
      <c r="M176" s="209" t="s">
        <v>30</v>
      </c>
      <c r="N176" s="722" t="s">
        <v>30</v>
      </c>
      <c r="O176" s="11">
        <v>1</v>
      </c>
      <c r="P176" s="11">
        <v>6</v>
      </c>
      <c r="U176" s="735" t="s">
        <v>30</v>
      </c>
      <c r="V176" s="735" t="s">
        <v>30</v>
      </c>
      <c r="W176" t="s">
        <v>2731</v>
      </c>
      <c r="Y176" s="25"/>
      <c r="Z176" s="117"/>
      <c r="AA176" s="115"/>
      <c r="AB176" s="115"/>
      <c r="AC176" s="115"/>
      <c r="AD176" s="115"/>
      <c r="AE176" s="115"/>
      <c r="AF176" s="115"/>
      <c r="AU176" s="115"/>
      <c r="AV176" s="115"/>
      <c r="AW176" s="115"/>
      <c r="AX176" s="115"/>
      <c r="AY176" s="115"/>
      <c r="AZ176" s="115"/>
      <c r="BA176" s="115"/>
      <c r="BQ176" s="90"/>
      <c r="BW176" s="139"/>
      <c r="CD176" s="139"/>
      <c r="CK176" s="91"/>
      <c r="CL176" s="90"/>
      <c r="CR176" s="139"/>
      <c r="CY176" s="139"/>
      <c r="DF176" s="91"/>
      <c r="DG176" s="90"/>
      <c r="DM176" s="139"/>
      <c r="DT176" s="139"/>
      <c r="EA176" s="91"/>
      <c r="EB176" s="90"/>
      <c r="EH176" s="139"/>
      <c r="EO176" s="139"/>
      <c r="EV176" s="91"/>
      <c r="EW176" s="90"/>
      <c r="FC176" s="139"/>
      <c r="FJ176" s="139"/>
      <c r="FQ176" s="91"/>
      <c r="FR176" s="90"/>
      <c r="FX176" s="139"/>
      <c r="GE176" s="139"/>
      <c r="GL176" s="91"/>
    </row>
    <row r="177" spans="1:194" outlineLevel="1">
      <c r="A177">
        <f t="shared" si="85"/>
        <v>8</v>
      </c>
      <c r="B177" t="s">
        <v>2803</v>
      </c>
      <c r="C177">
        <v>1</v>
      </c>
      <c r="D177">
        <v>1</v>
      </c>
      <c r="E177" s="11" t="b">
        <v>0</v>
      </c>
      <c r="F177" s="154" t="s">
        <v>30</v>
      </c>
      <c r="G177" s="154" t="s">
        <v>30</v>
      </c>
      <c r="H177" s="153" t="s">
        <v>30</v>
      </c>
      <c r="I177" s="153" t="s">
        <v>30</v>
      </c>
      <c r="J177" s="153" t="s">
        <v>30</v>
      </c>
      <c r="K177" s="153" t="s">
        <v>30</v>
      </c>
      <c r="L177" s="119">
        <f t="shared" si="78"/>
        <v>500</v>
      </c>
      <c r="M177" s="209" t="s">
        <v>30</v>
      </c>
      <c r="N177" s="722" t="s">
        <v>30</v>
      </c>
      <c r="O177" s="11">
        <v>2</v>
      </c>
      <c r="P177" s="11">
        <v>5</v>
      </c>
      <c r="U177" s="735" t="s">
        <v>30</v>
      </c>
      <c r="V177" s="735" t="s">
        <v>30</v>
      </c>
      <c r="W177" t="s">
        <v>2731</v>
      </c>
      <c r="Y177" s="25"/>
      <c r="Z177" s="117"/>
      <c r="AA177" s="115"/>
      <c r="AB177" s="115"/>
      <c r="AC177" s="115"/>
      <c r="AD177" s="115"/>
      <c r="AE177" s="115"/>
      <c r="AF177" s="115"/>
      <c r="AU177" s="115"/>
      <c r="AV177" s="115"/>
      <c r="AW177" s="115"/>
      <c r="AX177" s="115"/>
      <c r="AY177" s="115"/>
      <c r="AZ177" s="115"/>
      <c r="BA177" s="115"/>
      <c r="BQ177" s="90"/>
      <c r="BW177" s="139"/>
      <c r="CD177" s="139"/>
      <c r="CK177" s="91"/>
      <c r="CL177" s="90"/>
      <c r="CR177" s="139"/>
      <c r="CY177" s="139"/>
      <c r="DF177" s="91"/>
      <c r="DG177" s="90"/>
      <c r="DM177" s="139"/>
      <c r="DT177" s="139"/>
      <c r="EA177" s="91"/>
      <c r="EB177" s="90"/>
      <c r="EH177" s="139"/>
      <c r="EO177" s="139"/>
      <c r="EV177" s="91"/>
      <c r="EW177" s="90"/>
      <c r="FC177" s="139"/>
      <c r="FJ177" s="139"/>
      <c r="FQ177" s="91"/>
      <c r="FR177" s="90"/>
      <c r="FX177" s="139"/>
      <c r="GE177" s="139"/>
      <c r="GL177" s="91"/>
    </row>
    <row r="178" spans="1:194" outlineLevel="1">
      <c r="A178">
        <f t="shared" si="85"/>
        <v>9</v>
      </c>
      <c r="B178" t="s">
        <v>2803</v>
      </c>
      <c r="C178">
        <v>1</v>
      </c>
      <c r="D178">
        <v>1</v>
      </c>
      <c r="E178" s="11" t="b">
        <v>0</v>
      </c>
      <c r="F178" s="154" t="s">
        <v>30</v>
      </c>
      <c r="G178" s="154" t="s">
        <v>30</v>
      </c>
      <c r="H178" s="153" t="s">
        <v>30</v>
      </c>
      <c r="I178" s="153" t="s">
        <v>30</v>
      </c>
      <c r="J178" s="153" t="s">
        <v>30</v>
      </c>
      <c r="K178" s="153" t="s">
        <v>30</v>
      </c>
      <c r="L178" s="119">
        <f t="shared" si="78"/>
        <v>500</v>
      </c>
      <c r="M178" s="209" t="s">
        <v>30</v>
      </c>
      <c r="N178" s="722" t="s">
        <v>30</v>
      </c>
      <c r="O178" s="11">
        <v>2</v>
      </c>
      <c r="P178" s="11">
        <v>6</v>
      </c>
      <c r="U178" s="735" t="s">
        <v>30</v>
      </c>
      <c r="V178" s="735" t="s">
        <v>30</v>
      </c>
      <c r="W178" t="s">
        <v>2731</v>
      </c>
      <c r="Y178" s="25"/>
      <c r="Z178" s="117"/>
      <c r="AA178" s="115"/>
      <c r="AB178" s="115"/>
      <c r="AC178" s="115"/>
      <c r="AD178" s="115"/>
      <c r="AE178" s="115"/>
      <c r="AF178" s="115"/>
      <c r="AU178" s="115"/>
      <c r="AV178" s="115"/>
      <c r="AW178" s="115"/>
      <c r="AX178" s="115"/>
      <c r="AY178" s="115"/>
      <c r="AZ178" s="115"/>
      <c r="BA178" s="115"/>
      <c r="BQ178" s="90"/>
      <c r="BW178" s="139"/>
      <c r="CD178" s="139"/>
      <c r="CK178" s="91"/>
      <c r="CL178" s="90"/>
      <c r="CR178" s="139"/>
      <c r="CY178" s="139"/>
      <c r="DF178" s="91"/>
      <c r="DG178" s="90"/>
      <c r="DM178" s="139"/>
      <c r="DT178" s="139"/>
      <c r="EA178" s="91"/>
      <c r="EB178" s="90"/>
      <c r="EH178" s="139"/>
      <c r="EO178" s="139"/>
      <c r="EV178" s="91"/>
      <c r="EW178" s="90"/>
      <c r="FC178" s="139"/>
      <c r="FJ178" s="139"/>
      <c r="FQ178" s="91"/>
      <c r="FR178" s="90"/>
      <c r="FX178" s="139"/>
      <c r="GE178" s="139"/>
      <c r="GL178" s="91"/>
    </row>
    <row r="179" spans="1:194" outlineLevel="1">
      <c r="A179">
        <f t="shared" si="85"/>
        <v>10</v>
      </c>
      <c r="B179" t="s">
        <v>2804</v>
      </c>
      <c r="C179">
        <v>2</v>
      </c>
      <c r="D179">
        <v>2</v>
      </c>
      <c r="E179" s="11" t="b">
        <v>0</v>
      </c>
      <c r="F179" s="154" t="s">
        <v>30</v>
      </c>
      <c r="G179" s="22">
        <v>365</v>
      </c>
      <c r="H179" s="153" t="s">
        <v>30</v>
      </c>
      <c r="I179" s="153" t="s">
        <v>30</v>
      </c>
      <c r="J179" s="153" t="s">
        <v>30</v>
      </c>
      <c r="K179" s="153" t="s">
        <v>30</v>
      </c>
      <c r="L179" s="119">
        <f t="shared" si="78"/>
        <v>500</v>
      </c>
      <c r="M179" s="209" t="s">
        <v>30</v>
      </c>
      <c r="N179" s="722" t="s">
        <v>30</v>
      </c>
      <c r="O179" s="11">
        <v>2</v>
      </c>
      <c r="P179" s="11">
        <v>0</v>
      </c>
      <c r="U179" s="11" t="s">
        <v>30</v>
      </c>
      <c r="V179" s="11">
        <v>35</v>
      </c>
      <c r="W179" t="s">
        <v>2732</v>
      </c>
      <c r="X179" t="s">
        <v>3217</v>
      </c>
      <c r="Y179" s="25"/>
      <c r="Z179" s="117"/>
      <c r="AA179" s="115"/>
      <c r="AB179" s="115"/>
      <c r="AC179" s="115"/>
      <c r="AD179" s="115"/>
      <c r="AE179" s="115"/>
      <c r="AF179" s="115"/>
      <c r="AU179" s="115"/>
      <c r="AV179" s="115"/>
      <c r="AW179" s="115"/>
      <c r="AX179" s="115"/>
      <c r="AY179" s="115"/>
      <c r="AZ179" s="115"/>
      <c r="BA179" s="115"/>
      <c r="BQ179" s="90"/>
      <c r="BW179" s="139"/>
      <c r="CD179" s="139"/>
      <c r="CK179" s="91"/>
      <c r="CL179" s="90"/>
      <c r="CR179" s="139"/>
      <c r="CY179" s="139"/>
      <c r="DF179" s="91"/>
      <c r="DG179" s="90"/>
      <c r="DM179" s="139"/>
      <c r="DT179" s="139"/>
      <c r="EA179" s="91"/>
      <c r="EB179" s="90"/>
      <c r="EH179" s="139"/>
      <c r="EO179" s="139"/>
      <c r="EV179" s="91"/>
      <c r="EW179" s="90"/>
      <c r="FC179" s="139"/>
      <c r="FJ179" s="139"/>
      <c r="FQ179" s="91"/>
      <c r="FR179" s="90"/>
      <c r="FX179" s="139"/>
      <c r="GE179" s="139"/>
      <c r="GL179" s="91"/>
    </row>
    <row r="180" spans="1:194" outlineLevel="1">
      <c r="A180">
        <f t="shared" si="85"/>
        <v>11</v>
      </c>
      <c r="B180" t="s">
        <v>2804</v>
      </c>
      <c r="C180">
        <v>2</v>
      </c>
      <c r="D180">
        <v>2</v>
      </c>
      <c r="E180" s="11" t="b">
        <v>0</v>
      </c>
      <c r="F180" s="154" t="s">
        <v>30</v>
      </c>
      <c r="G180" s="22">
        <v>365</v>
      </c>
      <c r="H180" s="153" t="s">
        <v>30</v>
      </c>
      <c r="I180" s="153" t="s">
        <v>30</v>
      </c>
      <c r="J180" s="153" t="s">
        <v>30</v>
      </c>
      <c r="K180" s="153" t="s">
        <v>30</v>
      </c>
      <c r="L180" s="119">
        <f t="shared" si="78"/>
        <v>500</v>
      </c>
      <c r="M180" s="209" t="s">
        <v>30</v>
      </c>
      <c r="N180" s="722" t="s">
        <v>30</v>
      </c>
      <c r="O180" s="11">
        <v>2</v>
      </c>
      <c r="P180" s="11">
        <v>0</v>
      </c>
      <c r="U180" s="11">
        <f>16/0.44</f>
        <v>36.363636363636367</v>
      </c>
      <c r="V180" s="11">
        <f>19/0.44</f>
        <v>43.18181818181818</v>
      </c>
      <c r="W180" t="s">
        <v>2732</v>
      </c>
      <c r="X180" t="s">
        <v>3218</v>
      </c>
      <c r="Y180" s="25"/>
      <c r="Z180" s="117"/>
      <c r="AA180" s="115"/>
      <c r="AB180" s="115"/>
      <c r="AC180" s="115"/>
      <c r="AD180" s="115"/>
      <c r="AE180" s="115"/>
      <c r="AF180" s="115"/>
      <c r="AU180" s="115"/>
      <c r="AV180" s="115"/>
      <c r="AW180" s="115"/>
      <c r="AX180" s="115"/>
      <c r="AY180" s="115"/>
      <c r="AZ180" s="115"/>
      <c r="BA180" s="115"/>
      <c r="BQ180" s="90"/>
      <c r="BW180" s="139"/>
      <c r="CD180" s="139"/>
      <c r="CK180" s="91"/>
      <c r="CL180" s="90"/>
      <c r="CR180" s="139"/>
      <c r="CY180" s="139"/>
      <c r="DF180" s="91"/>
      <c r="DG180" s="90"/>
      <c r="DM180" s="139"/>
      <c r="DT180" s="139"/>
      <c r="EA180" s="91"/>
      <c r="EB180" s="90"/>
      <c r="EH180" s="139"/>
      <c r="EO180" s="139"/>
      <c r="EV180" s="91"/>
      <c r="EW180" s="90"/>
      <c r="FC180" s="139"/>
      <c r="FJ180" s="139"/>
      <c r="FQ180" s="91"/>
      <c r="FR180" s="90"/>
      <c r="FX180" s="139"/>
      <c r="GE180" s="139"/>
      <c r="GL180" s="91"/>
    </row>
    <row r="181" spans="1:194" outlineLevel="1">
      <c r="A181">
        <f t="shared" si="85"/>
        <v>12</v>
      </c>
      <c r="B181" t="s">
        <v>2804</v>
      </c>
      <c r="C181">
        <v>2</v>
      </c>
      <c r="D181">
        <v>2</v>
      </c>
      <c r="E181" s="11" t="b">
        <v>0</v>
      </c>
      <c r="F181" s="154" t="s">
        <v>30</v>
      </c>
      <c r="G181" s="22">
        <v>365</v>
      </c>
      <c r="H181" s="153" t="s">
        <v>30</v>
      </c>
      <c r="I181" s="153" t="s">
        <v>30</v>
      </c>
      <c r="J181" s="153" t="s">
        <v>30</v>
      </c>
      <c r="K181" s="153" t="s">
        <v>30</v>
      </c>
      <c r="L181" s="119">
        <f t="shared" si="78"/>
        <v>500</v>
      </c>
      <c r="M181" s="209" t="s">
        <v>30</v>
      </c>
      <c r="N181" s="722" t="s">
        <v>30</v>
      </c>
      <c r="O181" s="11">
        <v>2</v>
      </c>
      <c r="P181" s="11">
        <v>0</v>
      </c>
      <c r="U181" s="11">
        <f>21/0.44</f>
        <v>47.727272727272727</v>
      </c>
      <c r="V181" s="11" t="s">
        <v>30</v>
      </c>
      <c r="W181" t="s">
        <v>2732</v>
      </c>
      <c r="X181" t="s">
        <v>3219</v>
      </c>
      <c r="Y181" s="25"/>
      <c r="Z181" s="117"/>
      <c r="AA181" s="115"/>
      <c r="AB181" s="115"/>
      <c r="AC181" s="115"/>
      <c r="AD181" s="115"/>
      <c r="AE181" s="115"/>
      <c r="AF181" s="115"/>
      <c r="AU181" s="115"/>
      <c r="AV181" s="115"/>
      <c r="AW181" s="115"/>
      <c r="AX181" s="115"/>
      <c r="AY181" s="115"/>
      <c r="AZ181" s="115"/>
      <c r="BA181" s="115"/>
      <c r="BQ181" s="90"/>
      <c r="BW181" s="139"/>
      <c r="CD181" s="139"/>
      <c r="CK181" s="91"/>
      <c r="CL181" s="90"/>
      <c r="CR181" s="139"/>
      <c r="CY181" s="139"/>
      <c r="DF181" s="91"/>
      <c r="DG181" s="90"/>
      <c r="DM181" s="139"/>
      <c r="DT181" s="139"/>
      <c r="EA181" s="91"/>
      <c r="EB181" s="90"/>
      <c r="EH181" s="139"/>
      <c r="EO181" s="139"/>
      <c r="EV181" s="91"/>
      <c r="EW181" s="90"/>
      <c r="FC181" s="139"/>
      <c r="FJ181" s="139"/>
      <c r="FQ181" s="91"/>
      <c r="FR181" s="90"/>
      <c r="FX181" s="139"/>
      <c r="GE181" s="139"/>
      <c r="GL181" s="91"/>
    </row>
    <row r="182" spans="1:194" outlineLevel="1">
      <c r="A182">
        <f t="shared" si="85"/>
        <v>13</v>
      </c>
      <c r="B182" t="s">
        <v>2804</v>
      </c>
      <c r="C182">
        <v>2</v>
      </c>
      <c r="D182">
        <v>2</v>
      </c>
      <c r="E182" s="11" t="b">
        <v>0</v>
      </c>
      <c r="F182" s="22">
        <f>30*30</f>
        <v>900</v>
      </c>
      <c r="G182" s="154" t="s">
        <v>30</v>
      </c>
      <c r="H182" s="153" t="s">
        <v>30</v>
      </c>
      <c r="I182" s="153" t="s">
        <v>30</v>
      </c>
      <c r="J182" s="153" t="s">
        <v>30</v>
      </c>
      <c r="K182" s="153" t="s">
        <v>30</v>
      </c>
      <c r="L182" s="119">
        <f t="shared" si="78"/>
        <v>500</v>
      </c>
      <c r="M182" s="209" t="s">
        <v>30</v>
      </c>
      <c r="N182" s="722" t="s">
        <v>30</v>
      </c>
      <c r="O182" s="11">
        <v>2</v>
      </c>
      <c r="P182" s="11">
        <v>0</v>
      </c>
      <c r="U182" s="11" t="s">
        <v>30</v>
      </c>
      <c r="V182" s="11" t="s">
        <v>30</v>
      </c>
      <c r="W182" t="s">
        <v>2732</v>
      </c>
      <c r="X182" t="s">
        <v>3220</v>
      </c>
      <c r="Y182" s="25"/>
      <c r="Z182" s="117"/>
      <c r="AA182" s="115"/>
      <c r="AB182" s="115"/>
      <c r="AC182" s="115"/>
      <c r="AD182" s="115"/>
      <c r="AE182" s="115"/>
      <c r="AF182" s="115"/>
      <c r="AU182" s="115"/>
      <c r="AV182" s="115"/>
      <c r="AW182" s="115"/>
      <c r="AX182" s="115"/>
      <c r="AY182" s="115"/>
      <c r="AZ182" s="115"/>
      <c r="BA182" s="115"/>
      <c r="BQ182" s="90"/>
      <c r="BW182" s="139"/>
      <c r="CD182" s="139"/>
      <c r="CK182" s="91"/>
      <c r="CL182" s="90"/>
      <c r="CR182" s="139"/>
      <c r="CY182" s="139"/>
      <c r="DF182" s="91"/>
      <c r="DG182" s="90"/>
      <c r="DM182" s="139"/>
      <c r="DT182" s="139"/>
      <c r="EA182" s="91"/>
      <c r="EB182" s="90"/>
      <c r="EH182" s="139"/>
      <c r="EO182" s="139"/>
      <c r="EV182" s="91"/>
      <c r="EW182" s="90"/>
      <c r="FC182" s="139"/>
      <c r="FJ182" s="139"/>
      <c r="FQ182" s="91"/>
      <c r="FR182" s="90"/>
      <c r="FX182" s="139"/>
      <c r="GE182" s="139"/>
      <c r="GL182" s="91"/>
    </row>
    <row r="183" spans="1:194" outlineLevel="1">
      <c r="A183">
        <f t="shared" si="85"/>
        <v>14</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5</v>
      </c>
      <c r="U183" s="11" t="s">
        <v>30</v>
      </c>
      <c r="V183" s="11" t="s">
        <v>30</v>
      </c>
      <c r="W183" t="s">
        <v>2167</v>
      </c>
      <c r="Y183" s="25"/>
      <c r="Z183" s="117"/>
      <c r="AA183" s="115"/>
      <c r="AB183" s="115"/>
      <c r="AC183" s="115"/>
      <c r="AD183" s="115"/>
      <c r="AE183" s="115"/>
      <c r="AF183" s="115"/>
      <c r="AU183" s="115"/>
      <c r="AV183" s="115"/>
      <c r="AW183" s="115"/>
      <c r="AX183" s="115"/>
      <c r="AY183" s="115"/>
      <c r="AZ183" s="115"/>
      <c r="BA183" s="115"/>
      <c r="BQ183" s="90"/>
      <c r="BW183" s="139"/>
      <c r="CD183" s="139"/>
      <c r="CK183" s="91"/>
      <c r="CL183" s="90"/>
      <c r="CR183" s="139"/>
      <c r="CY183" s="139"/>
      <c r="DF183" s="91"/>
      <c r="DG183" s="90"/>
      <c r="DM183" s="139"/>
      <c r="DT183" s="139"/>
      <c r="EA183" s="91"/>
      <c r="EB183" s="90"/>
      <c r="EH183" s="139"/>
      <c r="EO183" s="139"/>
      <c r="EV183" s="91"/>
      <c r="EW183" s="90"/>
      <c r="FC183" s="139"/>
      <c r="FJ183" s="139"/>
      <c r="FQ183" s="91"/>
      <c r="FR183" s="90"/>
      <c r="FX183" s="139"/>
      <c r="GE183" s="139"/>
      <c r="GL183" s="91"/>
    </row>
    <row r="184" spans="1:194" outlineLevel="1">
      <c r="A184">
        <f t="shared" si="85"/>
        <v>15</v>
      </c>
      <c r="B184" t="s">
        <v>808</v>
      </c>
      <c r="C184">
        <v>4</v>
      </c>
      <c r="D184">
        <v>3</v>
      </c>
      <c r="E184" s="11" t="b">
        <v>0</v>
      </c>
      <c r="F184" s="154" t="s">
        <v>30</v>
      </c>
      <c r="G184" s="154" t="s">
        <v>30</v>
      </c>
      <c r="H184" s="153" t="s">
        <v>30</v>
      </c>
      <c r="I184" s="153" t="s">
        <v>30</v>
      </c>
      <c r="J184" s="153" t="s">
        <v>30</v>
      </c>
      <c r="K184" s="153" t="s">
        <v>30</v>
      </c>
      <c r="L184" s="119">
        <f t="shared" si="78"/>
        <v>0</v>
      </c>
      <c r="M184" s="209" t="s">
        <v>30</v>
      </c>
      <c r="N184" s="722" t="s">
        <v>30</v>
      </c>
      <c r="O184" s="11">
        <v>1</v>
      </c>
      <c r="P184" s="11">
        <v>6</v>
      </c>
      <c r="U184" s="153" t="s">
        <v>30</v>
      </c>
      <c r="V184" s="153" t="s">
        <v>30</v>
      </c>
      <c r="W184" t="s">
        <v>2167</v>
      </c>
      <c r="Y184" s="25"/>
      <c r="Z184" s="117"/>
      <c r="AA184" s="115"/>
      <c r="AB184" s="115"/>
      <c r="AC184" s="115"/>
      <c r="AD184" s="115"/>
      <c r="AE184" s="115"/>
      <c r="AF184" s="115"/>
      <c r="AU184" s="115"/>
      <c r="AV184" s="115"/>
      <c r="AW184" s="115"/>
      <c r="AX184" s="115"/>
      <c r="AY184" s="115"/>
      <c r="AZ184" s="115"/>
      <c r="BA184" s="115"/>
      <c r="BQ184" s="90"/>
      <c r="BW184" s="139"/>
      <c r="CD184" s="139"/>
      <c r="CK184" s="91"/>
      <c r="CL184" s="90"/>
      <c r="CR184" s="139"/>
      <c r="CY184" s="139"/>
      <c r="DF184" s="91"/>
      <c r="DG184" s="90"/>
      <c r="DM184" s="139"/>
      <c r="DT184" s="139"/>
      <c r="EA184" s="91"/>
      <c r="EB184" s="90"/>
      <c r="EH184" s="139"/>
      <c r="EO184" s="139"/>
      <c r="EV184" s="91"/>
      <c r="EW184" s="90"/>
      <c r="FC184" s="139"/>
      <c r="FJ184" s="139"/>
      <c r="FQ184" s="91"/>
      <c r="FR184" s="90"/>
      <c r="FX184" s="139"/>
      <c r="GE184" s="139"/>
      <c r="GL184" s="91"/>
    </row>
    <row r="185" spans="1:194" outlineLevel="1">
      <c r="A185">
        <f t="shared" si="85"/>
        <v>16</v>
      </c>
      <c r="B185" t="s">
        <v>808</v>
      </c>
      <c r="C185">
        <v>4</v>
      </c>
      <c r="D185">
        <v>3</v>
      </c>
      <c r="E185" s="11" t="b">
        <v>0</v>
      </c>
      <c r="F185" s="154" t="s">
        <v>30</v>
      </c>
      <c r="G185" s="154" t="s">
        <v>30</v>
      </c>
      <c r="H185" s="153" t="s">
        <v>30</v>
      </c>
      <c r="I185" s="153" t="s">
        <v>30</v>
      </c>
      <c r="J185" s="153" t="s">
        <v>30</v>
      </c>
      <c r="K185" s="153" t="s">
        <v>30</v>
      </c>
      <c r="L185" s="119">
        <f t="shared" si="78"/>
        <v>0</v>
      </c>
      <c r="M185" s="209" t="s">
        <v>30</v>
      </c>
      <c r="N185" s="722" t="s">
        <v>30</v>
      </c>
      <c r="O185" s="11">
        <v>1</v>
      </c>
      <c r="P185" s="11">
        <v>5</v>
      </c>
      <c r="W185" t="s">
        <v>2167</v>
      </c>
      <c r="Y185" s="25"/>
      <c r="Z185" s="117"/>
      <c r="AA185" s="115"/>
      <c r="AB185" s="115"/>
      <c r="AC185" s="115"/>
      <c r="AD185" s="115"/>
      <c r="AE185" s="115"/>
      <c r="AF185" s="115"/>
      <c r="AU185" s="115"/>
      <c r="AV185" s="115"/>
      <c r="AW185" s="115"/>
      <c r="AX185" s="115"/>
      <c r="AY185" s="115"/>
      <c r="AZ185" s="115"/>
      <c r="BA185" s="115"/>
      <c r="BQ185" s="90"/>
      <c r="BW185" s="139"/>
      <c r="CD185" s="139"/>
      <c r="CK185" s="91"/>
      <c r="CL185" s="90"/>
      <c r="CR185" s="139"/>
      <c r="CY185" s="139"/>
      <c r="DF185" s="91"/>
      <c r="DG185" s="90"/>
      <c r="DM185" s="139"/>
      <c r="DT185" s="139"/>
      <c r="EA185" s="91"/>
      <c r="EB185" s="90"/>
      <c r="EH185" s="139"/>
      <c r="EO185" s="139"/>
      <c r="EV185" s="91"/>
      <c r="EW185" s="90"/>
      <c r="FC185" s="139"/>
      <c r="FJ185" s="139"/>
      <c r="FQ185" s="91"/>
      <c r="FR185" s="90"/>
      <c r="FX185" s="139"/>
      <c r="GE185" s="139"/>
      <c r="GL185" s="91"/>
    </row>
    <row r="186" spans="1:194" outlineLevel="1">
      <c r="A186">
        <f t="shared" si="85"/>
        <v>17</v>
      </c>
      <c r="B186" t="s">
        <v>808</v>
      </c>
      <c r="C186">
        <v>4</v>
      </c>
      <c r="D186">
        <v>3</v>
      </c>
      <c r="E186" s="11" t="b">
        <v>0</v>
      </c>
      <c r="F186" s="154" t="s">
        <v>30</v>
      </c>
      <c r="G186" s="154" t="s">
        <v>30</v>
      </c>
      <c r="H186" s="153" t="s">
        <v>30</v>
      </c>
      <c r="I186" s="153" t="s">
        <v>30</v>
      </c>
      <c r="J186" s="153" t="s">
        <v>30</v>
      </c>
      <c r="K186" s="153" t="s">
        <v>30</v>
      </c>
      <c r="L186" s="119">
        <f t="shared" si="78"/>
        <v>0</v>
      </c>
      <c r="M186" s="209" t="s">
        <v>30</v>
      </c>
      <c r="N186" s="722" t="s">
        <v>30</v>
      </c>
      <c r="O186" s="11">
        <v>1</v>
      </c>
      <c r="P186" s="11">
        <v>6</v>
      </c>
      <c r="W186" t="s">
        <v>2167</v>
      </c>
      <c r="Y186" s="25"/>
      <c r="Z186" s="117"/>
      <c r="AA186" s="115"/>
      <c r="AB186" s="115"/>
      <c r="AC186" s="115"/>
      <c r="AD186" s="115"/>
      <c r="AE186" s="115"/>
      <c r="AF186" s="115"/>
      <c r="AU186" s="115"/>
      <c r="AV186" s="115"/>
      <c r="AW186" s="115"/>
      <c r="AX186" s="115"/>
      <c r="AY186" s="115"/>
      <c r="AZ186" s="115"/>
      <c r="BA186" s="115"/>
      <c r="BQ186" s="90"/>
      <c r="BW186" s="139"/>
      <c r="CD186" s="139"/>
      <c r="CK186" s="91"/>
      <c r="CL186" s="90"/>
      <c r="CR186" s="139"/>
      <c r="CY186" s="139"/>
      <c r="DF186" s="91"/>
      <c r="DG186" s="90"/>
      <c r="DM186" s="139"/>
      <c r="DT186" s="139"/>
      <c r="EA186" s="91"/>
      <c r="EB186" s="90"/>
      <c r="EH186" s="139"/>
      <c r="EO186" s="139"/>
      <c r="EV186" s="91"/>
      <c r="EW186" s="90"/>
      <c r="FC186" s="139"/>
      <c r="FJ186" s="139"/>
      <c r="FQ186" s="91"/>
      <c r="FR186" s="90"/>
      <c r="FX186" s="139"/>
      <c r="GE186" s="139"/>
      <c r="GL186" s="91"/>
    </row>
    <row r="188" spans="1:194">
      <c r="A188" s="195" t="s">
        <v>2313</v>
      </c>
    </row>
    <row r="189" spans="1:194" ht="92" outlineLevel="1">
      <c r="C189" s="23" t="s">
        <v>805</v>
      </c>
      <c r="D189" s="23" t="s">
        <v>1137</v>
      </c>
      <c r="E189" s="23" t="s">
        <v>2104</v>
      </c>
      <c r="F189" s="23" t="s">
        <v>2105</v>
      </c>
      <c r="G189" s="23" t="s">
        <v>3003</v>
      </c>
      <c r="H189" s="23" t="s">
        <v>3004</v>
      </c>
    </row>
    <row r="190" spans="1:194" outlineLevel="1">
      <c r="C190" s="291" t="s">
        <v>807</v>
      </c>
      <c r="D190" s="100"/>
      <c r="E190" s="100"/>
      <c r="F190" s="100"/>
    </row>
    <row r="191" spans="1:194" outlineLevel="1">
      <c r="A191">
        <v>1</v>
      </c>
      <c r="B191" t="s">
        <v>2803</v>
      </c>
      <c r="C191" s="11">
        <v>0</v>
      </c>
      <c r="D191" s="11">
        <v>50</v>
      </c>
      <c r="E191" s="11" t="s">
        <v>30</v>
      </c>
      <c r="F191" s="11" t="s">
        <v>30</v>
      </c>
      <c r="G191" s="556">
        <f>27-1.5</f>
        <v>25.5</v>
      </c>
      <c r="H191" s="556">
        <f>20.3-1.5</f>
        <v>18.8</v>
      </c>
    </row>
    <row r="192" spans="1:194" outlineLevel="1">
      <c r="A192">
        <v>2</v>
      </c>
      <c r="B192" t="s">
        <v>2804</v>
      </c>
      <c r="C192" s="11">
        <v>1</v>
      </c>
      <c r="D192" s="11">
        <v>60</v>
      </c>
      <c r="E192" s="11" t="s">
        <v>30</v>
      </c>
      <c r="F192" s="11" t="s">
        <v>30</v>
      </c>
      <c r="G192" s="11" t="s">
        <v>30</v>
      </c>
      <c r="H192" s="11" t="s">
        <v>30</v>
      </c>
    </row>
    <row r="193" spans="1:27" outlineLevel="1">
      <c r="A193">
        <v>3</v>
      </c>
      <c r="B193" t="s">
        <v>808</v>
      </c>
      <c r="C193" s="11">
        <v>7</v>
      </c>
      <c r="D193" s="11">
        <v>70</v>
      </c>
      <c r="E193" s="11" t="s">
        <v>30</v>
      </c>
      <c r="F193" s="11" t="s">
        <v>30</v>
      </c>
      <c r="G193" s="11" t="s">
        <v>30</v>
      </c>
      <c r="H193" s="11" t="s">
        <v>30</v>
      </c>
    </row>
    <row r="194" spans="1:27" outlineLevel="1">
      <c r="A194">
        <v>4</v>
      </c>
      <c r="B194" t="s">
        <v>2312</v>
      </c>
      <c r="C194" s="11">
        <v>5</v>
      </c>
      <c r="D194" s="11" t="s">
        <v>30</v>
      </c>
      <c r="E194" s="11" t="s">
        <v>30</v>
      </c>
      <c r="F194" s="11" t="s">
        <v>30</v>
      </c>
      <c r="G194" s="11" t="s">
        <v>30</v>
      </c>
      <c r="H194" s="11" t="s">
        <v>30</v>
      </c>
    </row>
    <row r="195" spans="1:27" outlineLevel="1">
      <c r="A195">
        <v>5</v>
      </c>
      <c r="B195" t="s">
        <v>2381</v>
      </c>
      <c r="C195" s="11">
        <v>2</v>
      </c>
      <c r="D195" s="11" t="s">
        <v>30</v>
      </c>
      <c r="E195" s="11" t="s">
        <v>30</v>
      </c>
      <c r="F195" s="11" t="s">
        <v>30</v>
      </c>
      <c r="G195" s="11" t="s">
        <v>30</v>
      </c>
      <c r="H195" s="11" t="s">
        <v>30</v>
      </c>
    </row>
    <row r="196" spans="1:27" outlineLevel="1">
      <c r="A196">
        <v>6</v>
      </c>
      <c r="B196" t="s">
        <v>2382</v>
      </c>
      <c r="C196" s="11">
        <v>3</v>
      </c>
      <c r="D196" s="11" t="s">
        <v>30</v>
      </c>
      <c r="E196" s="11" t="s">
        <v>30</v>
      </c>
      <c r="F196" s="11" t="s">
        <v>30</v>
      </c>
      <c r="G196" s="11" t="s">
        <v>30</v>
      </c>
      <c r="H196" s="11" t="s">
        <v>30</v>
      </c>
    </row>
    <row r="197" spans="1:27" outlineLevel="1">
      <c r="A197">
        <v>7</v>
      </c>
      <c r="B197" t="s">
        <v>2384</v>
      </c>
      <c r="C197" s="11">
        <v>4</v>
      </c>
      <c r="D197" s="11" t="s">
        <v>30</v>
      </c>
      <c r="E197" s="11" t="s">
        <v>30</v>
      </c>
      <c r="F197" s="11" t="s">
        <v>30</v>
      </c>
      <c r="G197" s="11" t="s">
        <v>30</v>
      </c>
      <c r="H197" s="11" t="s">
        <v>30</v>
      </c>
    </row>
    <row r="198" spans="1:27" outlineLevel="1">
      <c r="A198">
        <v>8</v>
      </c>
      <c r="B198" t="s">
        <v>2385</v>
      </c>
      <c r="C198" s="11">
        <v>5</v>
      </c>
      <c r="D198" s="11" t="s">
        <v>30</v>
      </c>
      <c r="E198" s="11" t="s">
        <v>30</v>
      </c>
      <c r="F198" s="11" t="s">
        <v>30</v>
      </c>
      <c r="G198" s="11" t="s">
        <v>30</v>
      </c>
      <c r="H198" s="11" t="s">
        <v>30</v>
      </c>
    </row>
    <row r="199" spans="1:27" outlineLevel="1">
      <c r="A199">
        <v>9</v>
      </c>
      <c r="B199" t="s">
        <v>2386</v>
      </c>
      <c r="C199" s="11">
        <v>6</v>
      </c>
      <c r="D199" s="11" t="s">
        <v>30</v>
      </c>
      <c r="E199" s="11" t="s">
        <v>30</v>
      </c>
      <c r="F199" s="11" t="s">
        <v>30</v>
      </c>
      <c r="G199" s="11" t="s">
        <v>30</v>
      </c>
      <c r="H199" s="11" t="s">
        <v>30</v>
      </c>
    </row>
    <row r="200" spans="1:27" outlineLevel="1">
      <c r="A200">
        <v>10</v>
      </c>
      <c r="B200" t="s">
        <v>2387</v>
      </c>
      <c r="C200" s="11" t="s">
        <v>30</v>
      </c>
      <c r="D200" s="11" t="s">
        <v>30</v>
      </c>
      <c r="E200" s="11" t="s">
        <v>30</v>
      </c>
      <c r="F200" s="11" t="s">
        <v>30</v>
      </c>
      <c r="G200" s="11" t="s">
        <v>30</v>
      </c>
      <c r="H200" s="11" t="s">
        <v>30</v>
      </c>
    </row>
    <row r="202" spans="1:27">
      <c r="A202" s="14" t="s">
        <v>2698</v>
      </c>
    </row>
    <row r="203" spans="1:27" ht="16" outlineLevel="1">
      <c r="H203" s="122" t="s">
        <v>880</v>
      </c>
      <c r="I203" s="122"/>
      <c r="J203" s="122"/>
      <c r="K203" s="122"/>
      <c r="L203" s="122" t="s">
        <v>1651</v>
      </c>
      <c r="M203" s="122"/>
      <c r="N203" s="122"/>
      <c r="O203" s="122"/>
      <c r="P203" s="122" t="s">
        <v>1652</v>
      </c>
      <c r="Q203" s="122"/>
      <c r="R203" s="122"/>
      <c r="S203" s="122"/>
      <c r="T203" s="122" t="s">
        <v>2083</v>
      </c>
      <c r="U203" s="122"/>
      <c r="V203" s="122"/>
      <c r="W203" s="122"/>
      <c r="X203" s="122" t="s">
        <v>1941</v>
      </c>
      <c r="Y203" s="122"/>
      <c r="Z203" s="122"/>
      <c r="AA203" s="122"/>
    </row>
    <row r="204" spans="1:27" ht="103.5" customHeight="1" outlineLevel="1">
      <c r="C204" s="23" t="s">
        <v>2705</v>
      </c>
      <c r="D204" s="23" t="s">
        <v>2706</v>
      </c>
      <c r="E204" s="23" t="s">
        <v>2706</v>
      </c>
      <c r="F204" s="23" t="s">
        <v>2706</v>
      </c>
      <c r="G204" s="23" t="s">
        <v>2706</v>
      </c>
      <c r="H204" s="24" t="s">
        <v>2707</v>
      </c>
      <c r="I204" s="24" t="s">
        <v>2708</v>
      </c>
      <c r="J204" s="24" t="s">
        <v>2709</v>
      </c>
      <c r="K204" s="24" t="s">
        <v>808</v>
      </c>
      <c r="L204" s="24" t="s">
        <v>2707</v>
      </c>
      <c r="M204" s="24" t="s">
        <v>2708</v>
      </c>
      <c r="N204" s="24" t="s">
        <v>2709</v>
      </c>
      <c r="O204" s="24" t="s">
        <v>808</v>
      </c>
      <c r="P204" s="24" t="s">
        <v>2707</v>
      </c>
      <c r="Q204" s="24" t="s">
        <v>2708</v>
      </c>
      <c r="R204" s="24" t="s">
        <v>2709</v>
      </c>
      <c r="S204" s="24" t="s">
        <v>808</v>
      </c>
      <c r="T204" s="24" t="s">
        <v>2707</v>
      </c>
      <c r="U204" s="24" t="s">
        <v>2708</v>
      </c>
      <c r="V204" s="24" t="s">
        <v>2709</v>
      </c>
      <c r="W204" s="24" t="s">
        <v>808</v>
      </c>
      <c r="X204" s="24" t="s">
        <v>2707</v>
      </c>
      <c r="Y204" s="24" t="s">
        <v>2708</v>
      </c>
      <c r="Z204" s="24" t="s">
        <v>2709</v>
      </c>
      <c r="AA204" s="24" t="s">
        <v>808</v>
      </c>
    </row>
    <row r="205" spans="1:27" outlineLevel="1">
      <c r="B205" s="25" t="s">
        <v>1552</v>
      </c>
      <c r="C205" t="s">
        <v>885</v>
      </c>
      <c r="D205" s="637">
        <v>0</v>
      </c>
      <c r="E205" s="638">
        <v>1</v>
      </c>
      <c r="F205" s="638">
        <v>2</v>
      </c>
      <c r="G205" s="638">
        <v>3</v>
      </c>
    </row>
    <row r="206" spans="1:27" outlineLevel="1">
      <c r="A206">
        <v>0</v>
      </c>
      <c r="B206" t="s">
        <v>2699</v>
      </c>
      <c r="C206" s="639" t="s">
        <v>30</v>
      </c>
      <c r="D206" s="130">
        <f>INDEX($H206:$AA206,1,1+(d.Region-1)*4+D$205)</f>
        <v>0.2</v>
      </c>
      <c r="E206" s="130">
        <f>INDEX($H206:$AA206,1,1+(d.Region-1)*4+E$205)</f>
        <v>0.5</v>
      </c>
      <c r="F206" s="130">
        <f>INDEX($H206:$AA206,1,1+(d.Region-1)*4+F$205)</f>
        <v>0.5</v>
      </c>
      <c r="G206" s="130">
        <f>INDEX($H206:$AA206,1,1+(d.Region-1)*4+G$205)</f>
        <v>0.7</v>
      </c>
      <c r="H206" s="640">
        <v>0.2</v>
      </c>
      <c r="I206" s="640">
        <v>0.5</v>
      </c>
      <c r="J206" s="640">
        <v>0.5</v>
      </c>
      <c r="K206" s="640">
        <v>0.7</v>
      </c>
      <c r="L206" s="640">
        <v>0.2</v>
      </c>
      <c r="M206" s="640">
        <v>0.5</v>
      </c>
      <c r="N206" s="640">
        <v>0.5</v>
      </c>
      <c r="O206" s="640">
        <v>0.7</v>
      </c>
      <c r="P206" s="640">
        <v>0.2</v>
      </c>
      <c r="Q206" s="640">
        <v>0.5</v>
      </c>
      <c r="R206" s="640">
        <v>0.7</v>
      </c>
      <c r="S206" s="640">
        <v>0.8</v>
      </c>
      <c r="T206" s="640">
        <v>0.2</v>
      </c>
      <c r="U206" s="640">
        <v>0.5</v>
      </c>
      <c r="V206" s="640">
        <v>0.5</v>
      </c>
      <c r="W206" s="640">
        <v>0.7</v>
      </c>
      <c r="X206" s="640">
        <v>0.2</v>
      </c>
      <c r="Y206" s="640">
        <v>0.5</v>
      </c>
      <c r="Z206" s="640">
        <v>0.5</v>
      </c>
      <c r="AA206" s="640">
        <v>0.7</v>
      </c>
    </row>
    <row r="207" spans="1:27" outlineLevel="1">
      <c r="A207">
        <v>1</v>
      </c>
      <c r="B207" s="636" t="s">
        <v>2701</v>
      </c>
      <c r="C207" s="639">
        <v>0.3</v>
      </c>
      <c r="D207" s="27">
        <f>$C207</f>
        <v>0.3</v>
      </c>
      <c r="E207" s="27">
        <f t="shared" ref="E207:G212" si="86">$C207</f>
        <v>0.3</v>
      </c>
      <c r="F207" s="27">
        <f t="shared" si="86"/>
        <v>0.3</v>
      </c>
      <c r="G207" s="27">
        <f t="shared" si="86"/>
        <v>0.3</v>
      </c>
    </row>
    <row r="208" spans="1:27" outlineLevel="1">
      <c r="A208">
        <v>2</v>
      </c>
      <c r="B208" t="s">
        <v>2702</v>
      </c>
      <c r="C208" s="639">
        <v>0.5</v>
      </c>
      <c r="D208" s="27">
        <f t="shared" ref="D208:D212" si="87">$C208</f>
        <v>0.5</v>
      </c>
      <c r="E208" s="27">
        <f t="shared" si="86"/>
        <v>0.5</v>
      </c>
      <c r="F208" s="27">
        <f t="shared" si="86"/>
        <v>0.5</v>
      </c>
      <c r="G208" s="27">
        <f t="shared" si="86"/>
        <v>0.5</v>
      </c>
    </row>
    <row r="209" spans="1:11" outlineLevel="1">
      <c r="A209">
        <v>3</v>
      </c>
      <c r="B209" t="s">
        <v>3001</v>
      </c>
      <c r="C209" s="639">
        <v>0.75</v>
      </c>
      <c r="D209" s="27">
        <f t="shared" si="87"/>
        <v>0.75</v>
      </c>
      <c r="E209" s="27">
        <f t="shared" si="86"/>
        <v>0.75</v>
      </c>
      <c r="F209" s="27">
        <f t="shared" si="86"/>
        <v>0.75</v>
      </c>
      <c r="G209" s="27">
        <f t="shared" si="86"/>
        <v>0.75</v>
      </c>
    </row>
    <row r="210" spans="1:11" outlineLevel="1">
      <c r="A210">
        <v>4</v>
      </c>
      <c r="B210" t="s">
        <v>2703</v>
      </c>
      <c r="C210" s="639">
        <v>0.9</v>
      </c>
      <c r="D210" s="27">
        <f t="shared" si="87"/>
        <v>0.9</v>
      </c>
      <c r="E210" s="27">
        <f t="shared" si="86"/>
        <v>0.9</v>
      </c>
      <c r="F210" s="27">
        <f t="shared" si="86"/>
        <v>0.9</v>
      </c>
      <c r="G210" s="27">
        <f t="shared" si="86"/>
        <v>0.9</v>
      </c>
    </row>
    <row r="211" spans="1:11" outlineLevel="1">
      <c r="A211">
        <v>5</v>
      </c>
      <c r="B211" t="s">
        <v>2704</v>
      </c>
      <c r="C211" s="639">
        <v>0.97</v>
      </c>
      <c r="D211" s="27">
        <f t="shared" si="87"/>
        <v>0.97</v>
      </c>
      <c r="E211" s="27">
        <f t="shared" si="86"/>
        <v>0.97</v>
      </c>
      <c r="F211" s="27">
        <f t="shared" si="86"/>
        <v>0.97</v>
      </c>
      <c r="G211" s="27">
        <f t="shared" si="86"/>
        <v>0.97</v>
      </c>
    </row>
    <row r="212" spans="1:11" outlineLevel="1">
      <c r="A212">
        <v>6</v>
      </c>
      <c r="B212" t="s">
        <v>2700</v>
      </c>
      <c r="C212" s="639">
        <v>0</v>
      </c>
      <c r="D212" s="27">
        <f t="shared" si="87"/>
        <v>0</v>
      </c>
      <c r="E212" s="27">
        <f t="shared" si="86"/>
        <v>0</v>
      </c>
      <c r="F212" s="27">
        <f t="shared" si="86"/>
        <v>0</v>
      </c>
      <c r="G212" s="27">
        <f t="shared" si="86"/>
        <v>0</v>
      </c>
    </row>
    <row r="214" spans="1:11">
      <c r="A214" s="484" t="s">
        <v>917</v>
      </c>
    </row>
    <row r="215" spans="1:11" outlineLevel="1">
      <c r="D215" t="s">
        <v>880</v>
      </c>
      <c r="E215" t="s">
        <v>1651</v>
      </c>
      <c r="F215" t="s">
        <v>1652</v>
      </c>
      <c r="G215" t="s">
        <v>2083</v>
      </c>
      <c r="H215" t="s">
        <v>1941</v>
      </c>
      <c r="J215" t="s">
        <v>1028</v>
      </c>
    </row>
    <row r="216" spans="1:11" ht="60.5" outlineLevel="1">
      <c r="C216" s="104" t="s">
        <v>874</v>
      </c>
      <c r="J216" s="104" t="s">
        <v>1029</v>
      </c>
      <c r="K216" s="104" t="s">
        <v>916</v>
      </c>
    </row>
    <row r="217" spans="1:11" outlineLevel="1">
      <c r="A217">
        <v>1</v>
      </c>
      <c r="B217" t="s">
        <v>1025</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1027</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1026</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879</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899</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1372</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1148</v>
      </c>
    </row>
    <row r="226" spans="1:23" outlineLevel="1">
      <c r="C226" s="147">
        <v>1</v>
      </c>
      <c r="D226" s="147">
        <v>2</v>
      </c>
      <c r="E226" s="147">
        <v>3</v>
      </c>
      <c r="F226" s="103" t="s">
        <v>880</v>
      </c>
      <c r="G226" s="103"/>
      <c r="H226" s="103"/>
      <c r="I226" s="103" t="s">
        <v>1651</v>
      </c>
      <c r="J226" s="103"/>
      <c r="K226" s="103"/>
      <c r="L226" s="103" t="s">
        <v>1652</v>
      </c>
      <c r="M226" s="103"/>
      <c r="N226" s="103"/>
      <c r="O226" s="103" t="s">
        <v>2083</v>
      </c>
      <c r="P226" s="103"/>
      <c r="Q226" s="103"/>
      <c r="R226" s="103" t="s">
        <v>1941</v>
      </c>
      <c r="S226" s="103"/>
      <c r="T226" s="103"/>
    </row>
    <row r="227" spans="1:23" outlineLevel="1">
      <c r="C227" s="155" t="s">
        <v>894</v>
      </c>
      <c r="D227" s="155" t="s">
        <v>895</v>
      </c>
      <c r="E227" s="155" t="s">
        <v>896</v>
      </c>
      <c r="F227" s="18" t="s">
        <v>894</v>
      </c>
      <c r="G227" s="18" t="s">
        <v>895</v>
      </c>
      <c r="H227" s="18" t="s">
        <v>896</v>
      </c>
      <c r="I227" s="18" t="s">
        <v>894</v>
      </c>
      <c r="J227" s="18" t="s">
        <v>895</v>
      </c>
      <c r="K227" s="18" t="s">
        <v>896</v>
      </c>
      <c r="L227" s="18" t="s">
        <v>894</v>
      </c>
      <c r="M227" s="18" t="s">
        <v>895</v>
      </c>
      <c r="N227" s="18" t="s">
        <v>896</v>
      </c>
      <c r="O227" s="18" t="s">
        <v>894</v>
      </c>
      <c r="P227" s="18" t="s">
        <v>895</v>
      </c>
      <c r="Q227" s="18" t="s">
        <v>896</v>
      </c>
      <c r="R227" s="18" t="s">
        <v>894</v>
      </c>
      <c r="S227" s="18" t="s">
        <v>895</v>
      </c>
      <c r="T227" s="18" t="s">
        <v>896</v>
      </c>
    </row>
    <row r="228" spans="1:23" ht="62.25" customHeight="1" outlineLevel="1">
      <c r="C228" s="701" t="s">
        <v>2830</v>
      </c>
      <c r="D228" s="701" t="s">
        <v>2830</v>
      </c>
      <c r="E228" s="701" t="s">
        <v>2830</v>
      </c>
      <c r="F228" s="187" t="s">
        <v>2830</v>
      </c>
      <c r="G228" s="187" t="s">
        <v>2830</v>
      </c>
      <c r="H228" s="187" t="s">
        <v>2830</v>
      </c>
      <c r="I228" s="187" t="s">
        <v>2830</v>
      </c>
      <c r="J228" s="187" t="s">
        <v>2830</v>
      </c>
      <c r="K228" s="187" t="s">
        <v>2830</v>
      </c>
      <c r="L228" s="187" t="s">
        <v>2830</v>
      </c>
      <c r="M228" s="187" t="s">
        <v>2830</v>
      </c>
      <c r="N228" s="187" t="s">
        <v>2830</v>
      </c>
      <c r="O228" s="187" t="s">
        <v>2830</v>
      </c>
      <c r="P228" s="187" t="s">
        <v>2830</v>
      </c>
      <c r="Q228" s="187" t="s">
        <v>2830</v>
      </c>
      <c r="R228" s="187" t="s">
        <v>2830</v>
      </c>
      <c r="S228" s="187" t="s">
        <v>2830</v>
      </c>
      <c r="T228" s="187" t="s">
        <v>2830</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1.5</v>
      </c>
      <c r="S229" s="97">
        <v>1.5</v>
      </c>
      <c r="T229" s="97">
        <v>1.5</v>
      </c>
      <c r="W229" t="s">
        <v>1958</v>
      </c>
    </row>
    <row r="230" spans="1:23" outlineLevel="1">
      <c r="A230">
        <v>2</v>
      </c>
      <c r="B230" t="s">
        <v>1149</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1</v>
      </c>
      <c r="S230" s="97">
        <v>1</v>
      </c>
      <c r="T230" s="97">
        <v>1</v>
      </c>
    </row>
    <row r="231" spans="1:23" outlineLevel="1">
      <c r="A231">
        <v>3</v>
      </c>
      <c r="B231" t="s">
        <v>1150</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2</v>
      </c>
      <c r="S231" s="97">
        <v>2</v>
      </c>
      <c r="T231" s="97">
        <v>2</v>
      </c>
    </row>
    <row r="232" spans="1:23" outlineLevel="1"/>
    <row r="234" spans="1:23">
      <c r="A234" s="484" t="s">
        <v>1374</v>
      </c>
    </row>
    <row r="235" spans="1:23" outlineLevel="1">
      <c r="C235" s="18" t="s">
        <v>894</v>
      </c>
      <c r="D235" s="18" t="s">
        <v>895</v>
      </c>
      <c r="E235" s="18" t="s">
        <v>896</v>
      </c>
      <c r="F235" s="367" t="s">
        <v>880</v>
      </c>
      <c r="G235" s="103"/>
      <c r="H235" s="368"/>
      <c r="I235" s="367" t="s">
        <v>1651</v>
      </c>
      <c r="J235" s="103"/>
      <c r="K235" s="368"/>
      <c r="L235" s="367" t="s">
        <v>1652</v>
      </c>
      <c r="M235" s="103"/>
      <c r="N235" s="368"/>
      <c r="O235" s="367" t="s">
        <v>2083</v>
      </c>
      <c r="P235" s="103"/>
      <c r="Q235" s="368"/>
      <c r="R235" s="367" t="s">
        <v>1941</v>
      </c>
      <c r="S235" s="103"/>
      <c r="T235" s="368"/>
    </row>
    <row r="236" spans="1:23" outlineLevel="1">
      <c r="C236" s="22">
        <f>288+364</f>
        <v>652</v>
      </c>
      <c r="D236" s="363">
        <f>322+364</f>
        <v>686</v>
      </c>
      <c r="E236" s="366">
        <f>357+364</f>
        <v>721</v>
      </c>
      <c r="F236" s="369" t="s">
        <v>894</v>
      </c>
      <c r="G236" s="18" t="s">
        <v>895</v>
      </c>
      <c r="H236" s="370" t="s">
        <v>896</v>
      </c>
      <c r="I236" s="369" t="s">
        <v>894</v>
      </c>
      <c r="J236" s="18" t="s">
        <v>895</v>
      </c>
      <c r="K236" s="370" t="s">
        <v>896</v>
      </c>
      <c r="L236" s="369" t="s">
        <v>894</v>
      </c>
      <c r="M236" s="18" t="s">
        <v>895</v>
      </c>
      <c r="N236" s="370" t="s">
        <v>896</v>
      </c>
      <c r="O236" s="369" t="s">
        <v>894</v>
      </c>
      <c r="P236" s="18" t="s">
        <v>895</v>
      </c>
      <c r="Q236" s="370" t="s">
        <v>896</v>
      </c>
      <c r="R236" s="369" t="s">
        <v>894</v>
      </c>
      <c r="S236" s="18" t="s">
        <v>895</v>
      </c>
      <c r="T236" s="370" t="s">
        <v>896</v>
      </c>
    </row>
    <row r="237" spans="1:23" outlineLevel="1">
      <c r="A237">
        <v>1</v>
      </c>
      <c r="B237" t="s">
        <v>1025</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1027</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1026</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879</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899</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1372</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1" t="s">
        <v>2214</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849</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937</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851</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853</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854</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855</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856</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1686</v>
      </c>
      <c r="AH256" s="122"/>
      <c r="AI256" s="122"/>
      <c r="AJ256" s="122"/>
      <c r="AK256" s="122"/>
      <c r="AL256" s="122"/>
      <c r="AM256" s="122"/>
      <c r="AN256" s="122"/>
      <c r="AO256" s="122"/>
      <c r="AP256" s="122"/>
      <c r="AQ256" s="122"/>
      <c r="AR256" s="122"/>
      <c r="AS256" s="122"/>
      <c r="AT256" s="122"/>
      <c r="AU256" s="122"/>
      <c r="AV256" s="121" t="s">
        <v>2433</v>
      </c>
      <c r="AW256" s="122"/>
      <c r="AX256" s="122"/>
      <c r="AY256" s="122"/>
      <c r="AZ256" s="122"/>
      <c r="BA256" s="122"/>
      <c r="BB256" s="122"/>
      <c r="BC256" s="122"/>
      <c r="BD256" s="122"/>
      <c r="BE256" s="122"/>
      <c r="BF256" s="122"/>
      <c r="BG256" s="122"/>
      <c r="BH256" s="122"/>
      <c r="BI256" s="122"/>
      <c r="BJ256" s="122"/>
      <c r="BK256" s="121" t="s">
        <v>2434</v>
      </c>
      <c r="BL256" s="121"/>
      <c r="BM256" s="121"/>
      <c r="BN256" s="121"/>
      <c r="BO256" s="121"/>
      <c r="BP256" s="121"/>
      <c r="BQ256" s="121"/>
      <c r="BR256" s="121"/>
      <c r="BS256" s="121"/>
      <c r="BT256" s="121"/>
      <c r="BU256" s="121"/>
      <c r="BV256" s="121"/>
      <c r="BW256" s="121"/>
      <c r="BX256" s="121"/>
      <c r="BY256" s="121"/>
    </row>
    <row r="257" spans="2:77" outlineLevel="1">
      <c r="B257" s="25" t="s">
        <v>936</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860</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861</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862</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936</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860</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861</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862</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936</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866</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860</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861</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862</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936</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867</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860</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861</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862</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936</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868</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860</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861</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862</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936</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860</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861</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862</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936</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860</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861</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862</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936</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860</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861</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862</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1772</v>
      </c>
    </row>
    <row r="300" spans="1:77" outlineLevel="1">
      <c r="B300" t="s">
        <v>1181</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1573</v>
      </c>
      <c r="C301" t="s">
        <v>1574</v>
      </c>
      <c r="D301" t="s">
        <v>1575</v>
      </c>
      <c r="E301" t="s">
        <v>1576</v>
      </c>
      <c r="F301" t="s">
        <v>1003</v>
      </c>
      <c r="G301" t="s">
        <v>1577</v>
      </c>
      <c r="H301" t="s">
        <v>1582</v>
      </c>
      <c r="I301" t="s">
        <v>1574</v>
      </c>
      <c r="J301" t="s">
        <v>1575</v>
      </c>
      <c r="K301" t="s">
        <v>1576</v>
      </c>
      <c r="L301" t="s">
        <v>1003</v>
      </c>
      <c r="M301" t="s">
        <v>1577</v>
      </c>
      <c r="N301" t="s">
        <v>1582</v>
      </c>
      <c r="O301" t="s">
        <v>1574</v>
      </c>
      <c r="P301" t="s">
        <v>1575</v>
      </c>
      <c r="Q301" t="s">
        <v>1576</v>
      </c>
      <c r="R301" t="s">
        <v>1003</v>
      </c>
      <c r="S301" t="s">
        <v>1577</v>
      </c>
      <c r="T301" t="s">
        <v>1582</v>
      </c>
      <c r="U301" t="s">
        <v>1574</v>
      </c>
      <c r="V301" t="s">
        <v>1575</v>
      </c>
      <c r="W301" t="s">
        <v>1576</v>
      </c>
      <c r="X301" t="s">
        <v>1003</v>
      </c>
      <c r="Y301" t="s">
        <v>1577</v>
      </c>
      <c r="Z301" t="s">
        <v>1582</v>
      </c>
      <c r="AA301" t="s">
        <v>1574</v>
      </c>
      <c r="AB301" t="s">
        <v>1575</v>
      </c>
      <c r="AC301" t="s">
        <v>1576</v>
      </c>
      <c r="AD301" t="s">
        <v>1003</v>
      </c>
      <c r="AE301" t="s">
        <v>1577</v>
      </c>
      <c r="AF301" t="s">
        <v>1582</v>
      </c>
      <c r="AG301" t="s">
        <v>1574</v>
      </c>
      <c r="AH301" t="s">
        <v>1575</v>
      </c>
      <c r="AI301" t="s">
        <v>1576</v>
      </c>
      <c r="AJ301" t="s">
        <v>1003</v>
      </c>
      <c r="AK301" t="s">
        <v>1577</v>
      </c>
      <c r="AL301" t="s">
        <v>1582</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996</v>
      </c>
      <c r="F302" t="s">
        <v>1579</v>
      </c>
      <c r="G302" t="s">
        <v>1580</v>
      </c>
      <c r="H302" t="s">
        <v>1581</v>
      </c>
      <c r="I302" t="s">
        <v>887</v>
      </c>
      <c r="J302" t="s">
        <v>1575</v>
      </c>
      <c r="K302" t="s">
        <v>889</v>
      </c>
      <c r="L302" t="s">
        <v>1579</v>
      </c>
      <c r="M302" t="s">
        <v>1580</v>
      </c>
      <c r="N302" t="s">
        <v>1581</v>
      </c>
      <c r="O302" t="s">
        <v>887</v>
      </c>
      <c r="P302" t="s">
        <v>1575</v>
      </c>
      <c r="Q302" t="s">
        <v>889</v>
      </c>
      <c r="R302" t="s">
        <v>1579</v>
      </c>
      <c r="S302" t="s">
        <v>1580</v>
      </c>
      <c r="T302" t="s">
        <v>1581</v>
      </c>
      <c r="U302" t="s">
        <v>887</v>
      </c>
      <c r="V302" t="s">
        <v>1575</v>
      </c>
      <c r="W302" t="s">
        <v>889</v>
      </c>
      <c r="X302" t="s">
        <v>1579</v>
      </c>
      <c r="Y302" t="s">
        <v>1580</v>
      </c>
      <c r="Z302" t="s">
        <v>1581</v>
      </c>
      <c r="AA302" t="s">
        <v>887</v>
      </c>
      <c r="AB302" t="s">
        <v>1575</v>
      </c>
      <c r="AC302" t="s">
        <v>889</v>
      </c>
      <c r="AD302" t="s">
        <v>1579</v>
      </c>
      <c r="AE302" t="s">
        <v>1580</v>
      </c>
      <c r="AF302" t="s">
        <v>1581</v>
      </c>
      <c r="AG302" t="s">
        <v>887</v>
      </c>
      <c r="AH302" t="s">
        <v>1575</v>
      </c>
      <c r="AI302" t="s">
        <v>889</v>
      </c>
      <c r="AJ302" t="s">
        <v>1579</v>
      </c>
      <c r="AK302" t="s">
        <v>1580</v>
      </c>
      <c r="AL302" t="s">
        <v>1581</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898</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 r="B305" t="s">
        <v>3097</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customHeight="1" outlineLevel="2">
      <c r="A306">
        <v>1</v>
      </c>
      <c r="B306" t="s">
        <v>1569</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974</v>
      </c>
    </row>
    <row r="307" spans="1:65" ht="77.25" customHeight="1" outlineLevel="2">
      <c r="A307">
        <v>2</v>
      </c>
      <c r="B307" t="s">
        <v>2688</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customHeight="1" outlineLevel="2">
      <c r="A308">
        <v>3</v>
      </c>
      <c r="B308" t="s">
        <v>2198</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customHeight="1" outlineLevel="2">
      <c r="A309">
        <v>4</v>
      </c>
      <c r="B309" s="147" t="s">
        <v>2199</v>
      </c>
      <c r="C309" s="560" t="str">
        <f t="shared" si="187"/>
        <v>54:55, 43:60</v>
      </c>
      <c r="D309" s="560" t="str">
        <f t="shared" si="187"/>
        <v>54:55, 60:65</v>
      </c>
      <c r="E309" s="560" t="str">
        <f t="shared" si="187"/>
        <v>54:55, 65:73</v>
      </c>
      <c r="F309" s="560" t="str">
        <f t="shared" si="187"/>
        <v>54:55, 80:82</v>
      </c>
      <c r="G309" s="560" t="str">
        <f t="shared" si="187"/>
        <v>54:55, 82:95</v>
      </c>
      <c r="H309" s="560" t="str">
        <f t="shared" si="187"/>
        <v>54:55, 95:112</v>
      </c>
      <c r="I309" s="560" t="str">
        <f t="shared" si="187"/>
        <v>54:55, 43:62</v>
      </c>
      <c r="J309" s="560" t="str">
        <f t="shared" si="187"/>
        <v>54:55, 62:67</v>
      </c>
      <c r="K309" s="560" t="str">
        <f t="shared" si="187"/>
        <v>54:55, 67:75</v>
      </c>
      <c r="L309" s="560" t="str">
        <f t="shared" si="187"/>
        <v>54:55, 82:84</v>
      </c>
      <c r="M309" s="560" t="str">
        <f t="shared" si="187"/>
        <v>54:55, 84:97</v>
      </c>
      <c r="N309" s="560" t="str">
        <f t="shared" si="187"/>
        <v>54:55, 97:112</v>
      </c>
      <c r="O309" s="560" t="str">
        <f t="shared" si="187"/>
        <v>54:55, 43:65</v>
      </c>
      <c r="P309" s="560" t="str">
        <f t="shared" si="187"/>
        <v>54:55, 65:70</v>
      </c>
      <c r="Q309" s="560" t="str">
        <f t="shared" si="187"/>
        <v>54:55, 70:78</v>
      </c>
      <c r="R309" s="560" t="str">
        <f t="shared" si="188"/>
        <v>54:55, 85:87</v>
      </c>
      <c r="S309" s="560" t="str">
        <f t="shared" si="188"/>
        <v>54:55, 87:100</v>
      </c>
      <c r="T309" s="560" t="str">
        <f t="shared" si="188"/>
        <v>54:55, 100:112</v>
      </c>
      <c r="U309" s="560" t="str">
        <f t="shared" si="188"/>
        <v>54:55, 43:67</v>
      </c>
      <c r="V309" s="560" t="str">
        <f t="shared" si="188"/>
        <v>54:55, 67:72</v>
      </c>
      <c r="W309" s="560" t="str">
        <f t="shared" si="188"/>
        <v>54:55, 72:80</v>
      </c>
      <c r="X309" s="560" t="str">
        <f t="shared" si="188"/>
        <v>54:55, 87:89</v>
      </c>
      <c r="Y309" s="560" t="str">
        <f t="shared" si="188"/>
        <v>54:55, 89:102</v>
      </c>
      <c r="Z309" s="560" t="str">
        <f t="shared" si="188"/>
        <v>54:55, 102:112</v>
      </c>
      <c r="AA309" s="560" t="str">
        <f t="shared" si="188"/>
        <v>54:55, 43:69</v>
      </c>
      <c r="AB309" s="560" t="str">
        <f t="shared" si="188"/>
        <v>54:55, 69:74</v>
      </c>
      <c r="AC309" s="560" t="str">
        <f t="shared" si="188"/>
        <v>54:55, 74:82</v>
      </c>
      <c r="AD309" s="560" t="str">
        <f t="shared" si="188"/>
        <v>54:55, 89:91</v>
      </c>
      <c r="AE309" s="560" t="str">
        <f t="shared" si="188"/>
        <v>54:55, 91:104</v>
      </c>
      <c r="AF309" s="560" t="str">
        <f t="shared" si="188"/>
        <v>54:55, 104:112</v>
      </c>
      <c r="AG309" s="560" t="str">
        <f t="shared" si="188"/>
        <v>54:55, 43:60</v>
      </c>
      <c r="AH309" s="560" t="str">
        <f t="shared" si="188"/>
        <v>54:55, 60:65</v>
      </c>
      <c r="AI309" s="560" t="str">
        <f t="shared" si="188"/>
        <v>54:55, 65:73</v>
      </c>
      <c r="AJ309" s="560" t="str">
        <f t="shared" si="188"/>
        <v>54:55, 80:82</v>
      </c>
      <c r="AK309" s="560" t="str">
        <f t="shared" si="188"/>
        <v>54:55, 82:95</v>
      </c>
      <c r="AL309" s="560" t="str">
        <f t="shared" si="188"/>
        <v>54:55, 95:112</v>
      </c>
      <c r="AM309" s="560" t="str">
        <f t="shared" si="189"/>
        <v>54:55, 112:125</v>
      </c>
      <c r="AN309" s="560" t="str">
        <f t="shared" si="189"/>
        <v>54:55, 125:132</v>
      </c>
      <c r="AO309" s="560" t="str">
        <f t="shared" si="189"/>
        <v>54:55, 132:134</v>
      </c>
      <c r="AP309" s="560" t="str">
        <f t="shared" si="189"/>
        <v>54:55, 134:147</v>
      </c>
      <c r="AQ309" s="560" t="str">
        <f t="shared" si="189"/>
        <v>54:55, 147:164</v>
      </c>
      <c r="AR309" s="560" t="str">
        <f t="shared" si="190"/>
        <v>54:55, 164:177</v>
      </c>
      <c r="AS309" s="560" t="str">
        <f t="shared" si="190"/>
        <v>54:55, 177:184</v>
      </c>
      <c r="AT309" s="560" t="str">
        <f t="shared" si="190"/>
        <v>54:55, 184:186</v>
      </c>
      <c r="AU309" s="560" t="str">
        <f t="shared" si="190"/>
        <v>54:55, 186:199</v>
      </c>
      <c r="AV309" s="560" t="str">
        <f t="shared" si="190"/>
        <v>54:55, 199:216</v>
      </c>
      <c r="AW309" s="560" t="str">
        <f t="shared" si="190"/>
        <v>54:55, 216:229</v>
      </c>
      <c r="AX309" s="560" t="str">
        <f t="shared" si="190"/>
        <v>54:55, 229:236</v>
      </c>
      <c r="AY309" s="560" t="str">
        <f t="shared" si="190"/>
        <v>54:55, 236:238</v>
      </c>
      <c r="AZ309" s="560" t="str">
        <f t="shared" si="190"/>
        <v>54:55, 238:251</v>
      </c>
      <c r="BA309" s="560" t="str">
        <f t="shared" si="190"/>
        <v>54:55, 251:268</v>
      </c>
      <c r="BB309" s="560" t="str">
        <f t="shared" si="190"/>
        <v>54:55, 268:281</v>
      </c>
      <c r="BC309" s="560" t="str">
        <f t="shared" si="190"/>
        <v>54:55, 281:288</v>
      </c>
      <c r="BD309" s="560" t="str">
        <f t="shared" si="190"/>
        <v>54:55, 288:290</v>
      </c>
      <c r="BE309" s="560" t="str">
        <f t="shared" si="190"/>
        <v>54:55, 290:303</v>
      </c>
      <c r="BF309" s="560" t="str">
        <f t="shared" si="190"/>
        <v>54:55, 303:320</v>
      </c>
      <c r="BG309" s="560" t="str">
        <f t="shared" si="190"/>
        <v>54:55, 320:333</v>
      </c>
      <c r="BH309" s="560" t="str">
        <f t="shared" si="190"/>
        <v>54:55, 333:340</v>
      </c>
      <c r="BI309" s="560" t="str">
        <f t="shared" si="190"/>
        <v>54:55, 340:342</v>
      </c>
      <c r="BJ309" s="560" t="str">
        <f t="shared" si="190"/>
        <v>54:55, 342:355</v>
      </c>
      <c r="BK309" s="560" t="str">
        <f t="shared" si="190"/>
        <v>54:55, 355:372</v>
      </c>
    </row>
    <row r="310" spans="1:65" ht="77.25" customHeight="1" outlineLevel="2">
      <c r="A310">
        <v>4</v>
      </c>
      <c r="B310" s="147" t="s">
        <v>2200</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5" ht="77.25" customHeight="1" outlineLevel="2">
      <c r="A311">
        <v>4</v>
      </c>
      <c r="B311" t="s">
        <v>2201</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customHeight="1" outlineLevel="2">
      <c r="A312">
        <v>4</v>
      </c>
      <c r="B312" t="s">
        <v>2202</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customHeight="1" outlineLevel="2">
      <c r="A313">
        <v>4</v>
      </c>
      <c r="B313" s="147" t="s">
        <v>2203</v>
      </c>
      <c r="C313" s="560" t="str">
        <f t="shared" si="187"/>
        <v>54:55, 43:60</v>
      </c>
      <c r="D313" s="560" t="str">
        <f t="shared" si="187"/>
        <v>54:55, 60:65</v>
      </c>
      <c r="E313" s="560" t="str">
        <f t="shared" si="187"/>
        <v>54:55, 65:73</v>
      </c>
      <c r="F313" s="560" t="str">
        <f t="shared" si="187"/>
        <v>54:55, 80:82</v>
      </c>
      <c r="G313" s="560" t="str">
        <f t="shared" si="187"/>
        <v>54:55, 82:95</v>
      </c>
      <c r="H313" s="560" t="str">
        <f t="shared" si="187"/>
        <v>54:55, 95:112</v>
      </c>
      <c r="I313" s="560" t="str">
        <f t="shared" si="187"/>
        <v>54:55, 43:62</v>
      </c>
      <c r="J313" s="560" t="str">
        <f t="shared" si="187"/>
        <v>54:55, 62:67</v>
      </c>
      <c r="K313" s="560" t="str">
        <f t="shared" si="187"/>
        <v>54:55, 67:75</v>
      </c>
      <c r="L313" s="560" t="str">
        <f t="shared" si="187"/>
        <v>54:55, 82:84</v>
      </c>
      <c r="M313" s="560" t="str">
        <f t="shared" si="187"/>
        <v>54:55, 84:97</v>
      </c>
      <c r="N313" s="560" t="str">
        <f t="shared" si="187"/>
        <v>54:55, 97:112</v>
      </c>
      <c r="O313" s="560" t="str">
        <f t="shared" si="187"/>
        <v>54:55, 43:65</v>
      </c>
      <c r="P313" s="560" t="str">
        <f t="shared" si="187"/>
        <v>54:55, 65:70</v>
      </c>
      <c r="Q313" s="560" t="str">
        <f t="shared" si="187"/>
        <v>54:55, 70:78</v>
      </c>
      <c r="R313" s="560" t="str">
        <f t="shared" si="188"/>
        <v>54:55, 85:87</v>
      </c>
      <c r="S313" s="560" t="str">
        <f t="shared" si="188"/>
        <v>54:55, 87:100</v>
      </c>
      <c r="T313" s="560" t="str">
        <f t="shared" si="188"/>
        <v>54:55, 100:112</v>
      </c>
      <c r="U313" s="560" t="str">
        <f t="shared" si="188"/>
        <v>54:55, 43:67</v>
      </c>
      <c r="V313" s="560" t="str">
        <f t="shared" si="188"/>
        <v>54:55, 67:72</v>
      </c>
      <c r="W313" s="560" t="str">
        <f t="shared" si="188"/>
        <v>54:55, 72:80</v>
      </c>
      <c r="X313" s="560" t="str">
        <f t="shared" si="188"/>
        <v>54:55, 87:89</v>
      </c>
      <c r="Y313" s="560" t="str">
        <f t="shared" si="188"/>
        <v>54:55, 89:102</v>
      </c>
      <c r="Z313" s="560" t="str">
        <f t="shared" si="188"/>
        <v>54:55, 102:112</v>
      </c>
      <c r="AA313" s="560" t="str">
        <f t="shared" si="188"/>
        <v>54:55, 43:69</v>
      </c>
      <c r="AB313" s="560" t="str">
        <f t="shared" si="188"/>
        <v>54:55, 69:74</v>
      </c>
      <c r="AC313" s="560" t="str">
        <f t="shared" si="188"/>
        <v>54:55, 74:82</v>
      </c>
      <c r="AD313" s="560" t="str">
        <f t="shared" si="188"/>
        <v>54:55, 89:91</v>
      </c>
      <c r="AE313" s="560" t="str">
        <f t="shared" si="188"/>
        <v>54:55, 91:104</v>
      </c>
      <c r="AF313" s="560" t="str">
        <f t="shared" si="188"/>
        <v>54:55, 104:112</v>
      </c>
      <c r="AG313" s="560" t="str">
        <f t="shared" si="188"/>
        <v>54:55, 43:60</v>
      </c>
      <c r="AH313" s="560" t="str">
        <f t="shared" si="188"/>
        <v>54:55, 60:65</v>
      </c>
      <c r="AI313" s="560" t="str">
        <f t="shared" si="188"/>
        <v>54:55, 65:73</v>
      </c>
      <c r="AJ313" s="560" t="str">
        <f t="shared" si="188"/>
        <v>54:55, 80:82</v>
      </c>
      <c r="AK313" s="560" t="str">
        <f t="shared" si="188"/>
        <v>54:55, 82:95</v>
      </c>
      <c r="AL313" s="560" t="str">
        <f t="shared" si="188"/>
        <v>54:55, 95:112</v>
      </c>
      <c r="AM313" s="560" t="str">
        <f t="shared" si="189"/>
        <v>54:55, 112:125</v>
      </c>
      <c r="AN313" s="560" t="str">
        <f t="shared" si="189"/>
        <v>54:55, 125:132</v>
      </c>
      <c r="AO313" s="560" t="str">
        <f t="shared" si="189"/>
        <v>54:55, 132:134</v>
      </c>
      <c r="AP313" s="560" t="str">
        <f t="shared" si="189"/>
        <v>54:55, 134:147</v>
      </c>
      <c r="AQ313" s="560" t="str">
        <f t="shared" si="189"/>
        <v>54:55, 147:164</v>
      </c>
      <c r="AR313" s="560" t="str">
        <f t="shared" si="190"/>
        <v>54:55, 164:177</v>
      </c>
      <c r="AS313" s="560" t="str">
        <f t="shared" si="190"/>
        <v>54:55, 177:184</v>
      </c>
      <c r="AT313" s="560" t="str">
        <f t="shared" si="190"/>
        <v>54:55, 184:186</v>
      </c>
      <c r="AU313" s="560" t="str">
        <f t="shared" si="190"/>
        <v>54:55, 186:199</v>
      </c>
      <c r="AV313" s="560" t="str">
        <f t="shared" si="190"/>
        <v>54:55, 199:216</v>
      </c>
      <c r="AW313" s="560" t="str">
        <f t="shared" si="190"/>
        <v>54:55, 216:229</v>
      </c>
      <c r="AX313" s="560" t="str">
        <f t="shared" si="190"/>
        <v>54:55, 229:236</v>
      </c>
      <c r="AY313" s="560" t="str">
        <f t="shared" si="190"/>
        <v>54:55, 236:238</v>
      </c>
      <c r="AZ313" s="560" t="str">
        <f t="shared" si="190"/>
        <v>54:55, 238:251</v>
      </c>
      <c r="BA313" s="560" t="str">
        <f t="shared" si="190"/>
        <v>54:55, 251:268</v>
      </c>
      <c r="BB313" s="560" t="str">
        <f t="shared" si="190"/>
        <v>54:55, 268:281</v>
      </c>
      <c r="BC313" s="560" t="str">
        <f t="shared" si="190"/>
        <v>54:55, 281:288</v>
      </c>
      <c r="BD313" s="560" t="str">
        <f t="shared" si="190"/>
        <v>54:55, 288:290</v>
      </c>
      <c r="BE313" s="560" t="str">
        <f t="shared" si="190"/>
        <v>54:55, 290:303</v>
      </c>
      <c r="BF313" s="560" t="str">
        <f t="shared" si="190"/>
        <v>54:55, 303:320</v>
      </c>
      <c r="BG313" s="560" t="str">
        <f t="shared" si="190"/>
        <v>54:55, 320:333</v>
      </c>
      <c r="BH313" s="560" t="str">
        <f t="shared" si="190"/>
        <v>54:55, 333:340</v>
      </c>
      <c r="BI313" s="560" t="str">
        <f t="shared" si="190"/>
        <v>54:55, 340:342</v>
      </c>
      <c r="BJ313" s="560" t="str">
        <f t="shared" si="190"/>
        <v>54:55, 342:355</v>
      </c>
      <c r="BK313" s="560" t="str">
        <f t="shared" si="190"/>
        <v>54:55, 355:372</v>
      </c>
    </row>
    <row r="314" spans="1:65" ht="77.25" customHeight="1" outlineLevel="2">
      <c r="A314">
        <v>4</v>
      </c>
      <c r="B314" t="s">
        <v>2204</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customHeight="1" outlineLevel="2">
      <c r="A315">
        <v>4</v>
      </c>
      <c r="B315" t="s">
        <v>2206</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customHeight="1" outlineLevel="2">
      <c r="A316">
        <v>4</v>
      </c>
      <c r="B316" t="s">
        <v>2205</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1048</v>
      </c>
    </row>
    <row r="318" spans="1:65" outlineLevel="1">
      <c r="A318">
        <v>0</v>
      </c>
      <c r="B318" s="18" t="s">
        <v>1376</v>
      </c>
      <c r="C318" s="707">
        <v>0</v>
      </c>
      <c r="D318" s="479">
        <v>0</v>
      </c>
      <c r="E318" s="712">
        <v>0</v>
      </c>
      <c r="F318" s="306">
        <v>0</v>
      </c>
      <c r="G318" s="710">
        <v>0</v>
      </c>
      <c r="H318" s="712">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8">
        <f>AN318</f>
        <v>0</v>
      </c>
      <c r="AP318" s="631">
        <f>AK318</f>
        <v>0</v>
      </c>
      <c r="AQ318" s="631">
        <f>AL318</f>
        <v>0</v>
      </c>
      <c r="AR318" s="631">
        <f>AM318</f>
        <v>0</v>
      </c>
      <c r="AS318" s="631">
        <f t="shared" ref="AS318:AS325" si="194">AN318</f>
        <v>0</v>
      </c>
      <c r="AT318" s="631">
        <f t="shared" ref="AT318:AT325" si="195">AO318</f>
        <v>0</v>
      </c>
      <c r="AU318" s="631">
        <f t="shared" ref="AU318:AU325" si="196">AP318</f>
        <v>0</v>
      </c>
      <c r="AV318" s="631">
        <f t="shared" ref="AV318:AV325" si="197">AQ318</f>
        <v>0</v>
      </c>
      <c r="AW318" s="631">
        <f t="shared" ref="AW318:AW325" si="198">AR318</f>
        <v>0</v>
      </c>
      <c r="AX318" s="631">
        <f t="shared" ref="AX318:AX325" si="199">AS318</f>
        <v>0</v>
      </c>
      <c r="AY318" s="631">
        <f t="shared" ref="AY318:AY325" si="200">AT318</f>
        <v>0</v>
      </c>
      <c r="AZ318" s="631">
        <f t="shared" ref="AZ318:AZ325" si="201">AU318</f>
        <v>0</v>
      </c>
      <c r="BA318" s="631">
        <f t="shared" ref="BA318:BA325" si="202">AV318</f>
        <v>0</v>
      </c>
      <c r="BB318" s="631">
        <f t="shared" ref="BB318:BB325" si="203">AW318</f>
        <v>0</v>
      </c>
      <c r="BC318" s="631">
        <f t="shared" ref="BC318:BC325" si="204">AX318</f>
        <v>0</v>
      </c>
      <c r="BD318" s="631">
        <f t="shared" ref="BD318:BD325" si="205">AY318</f>
        <v>0</v>
      </c>
      <c r="BE318" s="631">
        <f t="shared" ref="BE318:BE325" si="206">AZ318</f>
        <v>0</v>
      </c>
      <c r="BF318" s="631">
        <f t="shared" ref="BF318:BF325" si="207">BA318</f>
        <v>0</v>
      </c>
      <c r="BG318" s="631">
        <f t="shared" ref="BG318:BG325" si="208">BB318</f>
        <v>0</v>
      </c>
      <c r="BH318" s="631">
        <f t="shared" ref="BH318:BH325" si="209">BC318</f>
        <v>0</v>
      </c>
      <c r="BI318" s="631">
        <f t="shared" ref="BI318:BI325" si="210">BD318</f>
        <v>0</v>
      </c>
      <c r="BJ318" s="631">
        <f t="shared" ref="BJ318:BJ325" si="211">BE318</f>
        <v>0</v>
      </c>
      <c r="BK318" s="631">
        <f t="shared" ref="BK318:BK325" si="212">BF318</f>
        <v>0</v>
      </c>
    </row>
    <row r="319" spans="1:65" outlineLevel="1">
      <c r="A319">
        <v>1</v>
      </c>
      <c r="C319" s="708">
        <v>-1</v>
      </c>
      <c r="D319" s="710">
        <v>-2</v>
      </c>
      <c r="E319" s="713">
        <v>-1.5</v>
      </c>
      <c r="F319" s="306">
        <v>-0.75</v>
      </c>
      <c r="G319" s="710">
        <v>-0.75</v>
      </c>
      <c r="H319" s="713">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8">
        <f t="shared" ref="AO319:AO325" si="214">AN319</f>
        <v>-0.75</v>
      </c>
      <c r="AP319" s="631">
        <f t="shared" ref="AP319:AR325" si="215">AK319</f>
        <v>-0.75</v>
      </c>
      <c r="AQ319" s="631">
        <f t="shared" si="215"/>
        <v>-2</v>
      </c>
      <c r="AR319" s="631">
        <f t="shared" si="215"/>
        <v>-1.5</v>
      </c>
      <c r="AS319" s="631">
        <f t="shared" si="194"/>
        <v>-0.75</v>
      </c>
      <c r="AT319" s="631">
        <f t="shared" si="195"/>
        <v>-0.75</v>
      </c>
      <c r="AU319" s="631">
        <f t="shared" si="196"/>
        <v>-0.75</v>
      </c>
      <c r="AV319" s="631">
        <f t="shared" si="197"/>
        <v>-2</v>
      </c>
      <c r="AW319" s="631">
        <f t="shared" si="198"/>
        <v>-1.5</v>
      </c>
      <c r="AX319" s="631">
        <f t="shared" si="199"/>
        <v>-0.75</v>
      </c>
      <c r="AY319" s="631">
        <f t="shared" si="200"/>
        <v>-0.75</v>
      </c>
      <c r="AZ319" s="631">
        <f t="shared" si="201"/>
        <v>-0.75</v>
      </c>
      <c r="BA319" s="631">
        <f t="shared" si="202"/>
        <v>-2</v>
      </c>
      <c r="BB319" s="631">
        <f t="shared" si="203"/>
        <v>-1.5</v>
      </c>
      <c r="BC319" s="631">
        <f t="shared" si="204"/>
        <v>-0.75</v>
      </c>
      <c r="BD319" s="631">
        <f t="shared" si="205"/>
        <v>-0.75</v>
      </c>
      <c r="BE319" s="631">
        <f t="shared" si="206"/>
        <v>-0.75</v>
      </c>
      <c r="BF319" s="631">
        <f t="shared" si="207"/>
        <v>-2</v>
      </c>
      <c r="BG319" s="631">
        <f t="shared" si="208"/>
        <v>-1.5</v>
      </c>
      <c r="BH319" s="631">
        <f t="shared" si="209"/>
        <v>-0.75</v>
      </c>
      <c r="BI319" s="631">
        <f t="shared" si="210"/>
        <v>-0.75</v>
      </c>
      <c r="BJ319" s="631">
        <f t="shared" si="211"/>
        <v>-0.75</v>
      </c>
      <c r="BK319" s="631">
        <f t="shared" si="212"/>
        <v>-2</v>
      </c>
    </row>
    <row r="320" spans="1:65" outlineLevel="1">
      <c r="A320">
        <v>2</v>
      </c>
      <c r="C320" s="708">
        <v>-3</v>
      </c>
      <c r="D320" s="710">
        <v>-4</v>
      </c>
      <c r="E320" s="713">
        <v>2</v>
      </c>
      <c r="F320" s="306">
        <v>-1.25</v>
      </c>
      <c r="G320" s="710">
        <v>-1.25</v>
      </c>
      <c r="H320" s="713">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8">
        <f t="shared" si="214"/>
        <v>-1.25</v>
      </c>
      <c r="AP320" s="631">
        <f t="shared" si="215"/>
        <v>-1.25</v>
      </c>
      <c r="AQ320" s="631">
        <f t="shared" si="215"/>
        <v>-4</v>
      </c>
      <c r="AR320" s="631">
        <f t="shared" si="215"/>
        <v>2</v>
      </c>
      <c r="AS320" s="631">
        <f t="shared" si="194"/>
        <v>-1.25</v>
      </c>
      <c r="AT320" s="631">
        <f t="shared" si="195"/>
        <v>-1.25</v>
      </c>
      <c r="AU320" s="631">
        <f t="shared" si="196"/>
        <v>-1.25</v>
      </c>
      <c r="AV320" s="631">
        <f t="shared" si="197"/>
        <v>-4</v>
      </c>
      <c r="AW320" s="631">
        <f t="shared" si="198"/>
        <v>2</v>
      </c>
      <c r="AX320" s="631">
        <f t="shared" si="199"/>
        <v>-1.25</v>
      </c>
      <c r="AY320" s="631">
        <f t="shared" si="200"/>
        <v>-1.25</v>
      </c>
      <c r="AZ320" s="631">
        <f t="shared" si="201"/>
        <v>-1.25</v>
      </c>
      <c r="BA320" s="631">
        <f t="shared" si="202"/>
        <v>-4</v>
      </c>
      <c r="BB320" s="631">
        <f t="shared" si="203"/>
        <v>2</v>
      </c>
      <c r="BC320" s="631">
        <f t="shared" si="204"/>
        <v>-1.25</v>
      </c>
      <c r="BD320" s="631">
        <f t="shared" si="205"/>
        <v>-1.25</v>
      </c>
      <c r="BE320" s="631">
        <f t="shared" si="206"/>
        <v>-1.25</v>
      </c>
      <c r="BF320" s="631">
        <f t="shared" si="207"/>
        <v>-4</v>
      </c>
      <c r="BG320" s="631">
        <f t="shared" si="208"/>
        <v>2</v>
      </c>
      <c r="BH320" s="631">
        <f t="shared" si="209"/>
        <v>-1.25</v>
      </c>
      <c r="BI320" s="631">
        <f t="shared" si="210"/>
        <v>-1.25</v>
      </c>
      <c r="BJ320" s="631">
        <f t="shared" si="211"/>
        <v>-1.25</v>
      </c>
      <c r="BK320" s="631">
        <f t="shared" si="212"/>
        <v>-4</v>
      </c>
    </row>
    <row r="321" spans="1:99" outlineLevel="1">
      <c r="A321">
        <v>3</v>
      </c>
      <c r="C321" s="708">
        <v>-5</v>
      </c>
      <c r="D321" s="710">
        <v>2</v>
      </c>
      <c r="E321" s="714">
        <v>5</v>
      </c>
      <c r="F321" s="306">
        <v>0.75</v>
      </c>
      <c r="G321" s="710">
        <v>0.75</v>
      </c>
      <c r="H321" s="714">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8">
        <f t="shared" si="214"/>
        <v>0.75</v>
      </c>
      <c r="AP321" s="631">
        <f t="shared" si="215"/>
        <v>0.75</v>
      </c>
      <c r="AQ321" s="631">
        <f t="shared" si="215"/>
        <v>3</v>
      </c>
      <c r="AR321" s="631">
        <f t="shared" si="215"/>
        <v>5</v>
      </c>
      <c r="AS321" s="631">
        <f t="shared" si="194"/>
        <v>0.75</v>
      </c>
      <c r="AT321" s="631">
        <f t="shared" si="195"/>
        <v>0.75</v>
      </c>
      <c r="AU321" s="631">
        <f t="shared" si="196"/>
        <v>0.75</v>
      </c>
      <c r="AV321" s="631">
        <f t="shared" si="197"/>
        <v>3</v>
      </c>
      <c r="AW321" s="631">
        <f t="shared" si="198"/>
        <v>5</v>
      </c>
      <c r="AX321" s="631">
        <f t="shared" si="199"/>
        <v>0.75</v>
      </c>
      <c r="AY321" s="631">
        <f t="shared" si="200"/>
        <v>0.75</v>
      </c>
      <c r="AZ321" s="631">
        <f t="shared" si="201"/>
        <v>0.75</v>
      </c>
      <c r="BA321" s="631">
        <f t="shared" si="202"/>
        <v>3</v>
      </c>
      <c r="BB321" s="631">
        <f t="shared" si="203"/>
        <v>5</v>
      </c>
      <c r="BC321" s="631">
        <f t="shared" si="204"/>
        <v>0.75</v>
      </c>
      <c r="BD321" s="631">
        <f t="shared" si="205"/>
        <v>0.75</v>
      </c>
      <c r="BE321" s="631">
        <f t="shared" si="206"/>
        <v>0.75</v>
      </c>
      <c r="BF321" s="631">
        <f t="shared" si="207"/>
        <v>3</v>
      </c>
      <c r="BG321" s="631">
        <f t="shared" si="208"/>
        <v>5</v>
      </c>
      <c r="BH321" s="631">
        <f t="shared" si="209"/>
        <v>0.75</v>
      </c>
      <c r="BI321" s="631">
        <f t="shared" si="210"/>
        <v>0.75</v>
      </c>
      <c r="BJ321" s="631">
        <f t="shared" si="211"/>
        <v>0.75</v>
      </c>
      <c r="BK321" s="631">
        <f t="shared" si="212"/>
        <v>3</v>
      </c>
    </row>
    <row r="322" spans="1:99" outlineLevel="1">
      <c r="A322">
        <v>4</v>
      </c>
      <c r="C322" s="708">
        <v>2</v>
      </c>
      <c r="D322" s="68">
        <v>4</v>
      </c>
      <c r="E322" s="711">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8">
        <f t="shared" si="214"/>
        <v>1.5</v>
      </c>
      <c r="AP322" s="631">
        <f t="shared" si="215"/>
        <v>1.5</v>
      </c>
      <c r="AQ322" s="631">
        <f t="shared" si="215"/>
        <v>5</v>
      </c>
      <c r="AR322" s="631">
        <f t="shared" si="215"/>
        <v>1.5</v>
      </c>
      <c r="AS322" s="631">
        <f t="shared" si="194"/>
        <v>1.5</v>
      </c>
      <c r="AT322" s="631">
        <f t="shared" si="195"/>
        <v>1.5</v>
      </c>
      <c r="AU322" s="631">
        <f t="shared" si="196"/>
        <v>1.5</v>
      </c>
      <c r="AV322" s="631">
        <f t="shared" si="197"/>
        <v>5</v>
      </c>
      <c r="AW322" s="631">
        <f t="shared" si="198"/>
        <v>1.5</v>
      </c>
      <c r="AX322" s="631">
        <f t="shared" si="199"/>
        <v>1.5</v>
      </c>
      <c r="AY322" s="631">
        <f t="shared" si="200"/>
        <v>1.5</v>
      </c>
      <c r="AZ322" s="631">
        <f t="shared" si="201"/>
        <v>1.5</v>
      </c>
      <c r="BA322" s="631">
        <f t="shared" si="202"/>
        <v>5</v>
      </c>
      <c r="BB322" s="631">
        <f t="shared" si="203"/>
        <v>1.5</v>
      </c>
      <c r="BC322" s="631">
        <f t="shared" si="204"/>
        <v>1.5</v>
      </c>
      <c r="BD322" s="631">
        <f t="shared" si="205"/>
        <v>1.5</v>
      </c>
      <c r="BE322" s="631">
        <f t="shared" si="206"/>
        <v>1.5</v>
      </c>
      <c r="BF322" s="631">
        <f t="shared" si="207"/>
        <v>5</v>
      </c>
      <c r="BG322" s="631">
        <f t="shared" si="208"/>
        <v>1.5</v>
      </c>
      <c r="BH322" s="631">
        <f t="shared" si="209"/>
        <v>1.5</v>
      </c>
      <c r="BI322" s="631">
        <f t="shared" si="210"/>
        <v>1.5</v>
      </c>
      <c r="BJ322" s="631">
        <f t="shared" si="211"/>
        <v>1.5</v>
      </c>
      <c r="BK322" s="631">
        <f t="shared" si="212"/>
        <v>5</v>
      </c>
    </row>
    <row r="323" spans="1:99" outlineLevel="1">
      <c r="A323">
        <v>5</v>
      </c>
      <c r="C323" s="709">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8">
        <f t="shared" si="214"/>
        <v>3</v>
      </c>
      <c r="AP323" s="631">
        <f t="shared" si="215"/>
        <v>3</v>
      </c>
      <c r="AQ323" s="631">
        <f t="shared" si="215"/>
        <v>6</v>
      </c>
      <c r="AR323" s="631">
        <f t="shared" si="215"/>
        <v>3</v>
      </c>
      <c r="AS323" s="631">
        <f t="shared" si="194"/>
        <v>3</v>
      </c>
      <c r="AT323" s="631">
        <f t="shared" si="195"/>
        <v>3</v>
      </c>
      <c r="AU323" s="631">
        <f t="shared" si="196"/>
        <v>3</v>
      </c>
      <c r="AV323" s="631">
        <f t="shared" si="197"/>
        <v>6</v>
      </c>
      <c r="AW323" s="631">
        <f t="shared" si="198"/>
        <v>3</v>
      </c>
      <c r="AX323" s="631">
        <f t="shared" si="199"/>
        <v>3</v>
      </c>
      <c r="AY323" s="631">
        <f t="shared" si="200"/>
        <v>3</v>
      </c>
      <c r="AZ323" s="631">
        <f t="shared" si="201"/>
        <v>3</v>
      </c>
      <c r="BA323" s="631">
        <f t="shared" si="202"/>
        <v>6</v>
      </c>
      <c r="BB323" s="631">
        <f t="shared" si="203"/>
        <v>3</v>
      </c>
      <c r="BC323" s="631">
        <f t="shared" si="204"/>
        <v>3</v>
      </c>
      <c r="BD323" s="631">
        <f t="shared" si="205"/>
        <v>3</v>
      </c>
      <c r="BE323" s="631">
        <f t="shared" si="206"/>
        <v>3</v>
      </c>
      <c r="BF323" s="631">
        <f t="shared" si="207"/>
        <v>6</v>
      </c>
      <c r="BG323" s="631">
        <f t="shared" si="208"/>
        <v>3</v>
      </c>
      <c r="BH323" s="631">
        <f t="shared" si="209"/>
        <v>3</v>
      </c>
      <c r="BI323" s="631">
        <f t="shared" si="210"/>
        <v>3</v>
      </c>
      <c r="BJ323" s="631">
        <f t="shared" si="211"/>
        <v>3</v>
      </c>
      <c r="BK323" s="631">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8">
        <f t="shared" si="214"/>
        <v>0</v>
      </c>
      <c r="AP324" s="631">
        <f t="shared" si="215"/>
        <v>0</v>
      </c>
      <c r="AQ324" s="631">
        <f t="shared" si="215"/>
        <v>7</v>
      </c>
      <c r="AR324" s="631">
        <f t="shared" si="215"/>
        <v>0</v>
      </c>
      <c r="AS324" s="631">
        <f t="shared" si="194"/>
        <v>0</v>
      </c>
      <c r="AT324" s="631">
        <f t="shared" si="195"/>
        <v>0</v>
      </c>
      <c r="AU324" s="631">
        <f t="shared" si="196"/>
        <v>0</v>
      </c>
      <c r="AV324" s="631">
        <f t="shared" si="197"/>
        <v>7</v>
      </c>
      <c r="AW324" s="631">
        <f t="shared" si="198"/>
        <v>0</v>
      </c>
      <c r="AX324" s="631">
        <f t="shared" si="199"/>
        <v>0</v>
      </c>
      <c r="AY324" s="631">
        <f t="shared" si="200"/>
        <v>0</v>
      </c>
      <c r="AZ324" s="631">
        <f t="shared" si="201"/>
        <v>0</v>
      </c>
      <c r="BA324" s="631">
        <f t="shared" si="202"/>
        <v>7</v>
      </c>
      <c r="BB324" s="631">
        <f t="shared" si="203"/>
        <v>0</v>
      </c>
      <c r="BC324" s="631">
        <f t="shared" si="204"/>
        <v>0</v>
      </c>
      <c r="BD324" s="631">
        <f t="shared" si="205"/>
        <v>0</v>
      </c>
      <c r="BE324" s="631">
        <f t="shared" si="206"/>
        <v>0</v>
      </c>
      <c r="BF324" s="631">
        <f t="shared" si="207"/>
        <v>7</v>
      </c>
      <c r="BG324" s="631">
        <f t="shared" si="208"/>
        <v>0</v>
      </c>
      <c r="BH324" s="631">
        <f t="shared" si="209"/>
        <v>0</v>
      </c>
      <c r="BI324" s="631">
        <f t="shared" si="210"/>
        <v>0</v>
      </c>
      <c r="BJ324" s="631">
        <f t="shared" si="211"/>
        <v>0</v>
      </c>
      <c r="BK324" s="631">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8">
        <f t="shared" si="214"/>
        <v>0</v>
      </c>
      <c r="AP325" s="631">
        <f t="shared" si="215"/>
        <v>0</v>
      </c>
      <c r="AQ325" s="631">
        <f t="shared" si="215"/>
        <v>8</v>
      </c>
      <c r="AR325" s="631">
        <f t="shared" si="215"/>
        <v>0</v>
      </c>
      <c r="AS325" s="631">
        <f t="shared" si="194"/>
        <v>0</v>
      </c>
      <c r="AT325" s="631">
        <f t="shared" si="195"/>
        <v>0</v>
      </c>
      <c r="AU325" s="631">
        <f t="shared" si="196"/>
        <v>0</v>
      </c>
      <c r="AV325" s="631">
        <f t="shared" si="197"/>
        <v>8</v>
      </c>
      <c r="AW325" s="631">
        <f t="shared" si="198"/>
        <v>0</v>
      </c>
      <c r="AX325" s="631">
        <f t="shared" si="199"/>
        <v>0</v>
      </c>
      <c r="AY325" s="631">
        <f t="shared" si="200"/>
        <v>0</v>
      </c>
      <c r="AZ325" s="631">
        <f t="shared" si="201"/>
        <v>0</v>
      </c>
      <c r="BA325" s="631">
        <f t="shared" si="202"/>
        <v>8</v>
      </c>
      <c r="BB325" s="631">
        <f t="shared" si="203"/>
        <v>0</v>
      </c>
      <c r="BC325" s="631">
        <f t="shared" si="204"/>
        <v>0</v>
      </c>
      <c r="BD325" s="631">
        <f t="shared" si="205"/>
        <v>0</v>
      </c>
      <c r="BE325" s="631">
        <f t="shared" si="206"/>
        <v>0</v>
      </c>
      <c r="BF325" s="631">
        <f t="shared" si="207"/>
        <v>8</v>
      </c>
      <c r="BG325" s="631">
        <f t="shared" si="208"/>
        <v>0</v>
      </c>
      <c r="BH325" s="631">
        <f t="shared" si="209"/>
        <v>0</v>
      </c>
      <c r="BI325" s="631">
        <f t="shared" si="210"/>
        <v>0</v>
      </c>
      <c r="BJ325" s="631">
        <f t="shared" si="211"/>
        <v>0</v>
      </c>
      <c r="BK325" s="631">
        <f t="shared" si="212"/>
        <v>8</v>
      </c>
    </row>
    <row r="326" spans="1:99" outlineLevel="1"/>
    <row r="328" spans="1:99">
      <c r="A328" s="485" t="s">
        <v>1075</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2083</v>
      </c>
      <c r="BP329" s="103"/>
      <c r="BQ329" s="103"/>
      <c r="BR329" s="103"/>
      <c r="BS329" s="103"/>
      <c r="BT329" s="103"/>
      <c r="BU329" s="103"/>
      <c r="BV329" s="103"/>
      <c r="BW329" s="103"/>
      <c r="BX329" s="103"/>
      <c r="BY329" s="103"/>
      <c r="BZ329" s="103"/>
      <c r="CA329" s="103"/>
      <c r="CB329" s="103"/>
      <c r="CC329" s="103"/>
      <c r="CD329" s="395"/>
      <c r="CE329" s="383" t="s">
        <v>1941</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outlineLevel="1">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2">
      <c r="A332" t="s">
        <v>1571</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1293</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1425</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1549</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1018</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1293</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899</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1549</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1018</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1293</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899</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1549</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1018</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5" outlineLevel="2">
      <c r="A356" t="s">
        <v>1572</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1293</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1425</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1549</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1018</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1293</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899</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1549</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1018</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1293</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899</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1549</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1018</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2083</v>
      </c>
      <c r="BP383" s="103"/>
      <c r="BQ383" s="103"/>
      <c r="BR383" s="103"/>
      <c r="BS383" s="103"/>
      <c r="BT383" s="103"/>
      <c r="BU383" s="103"/>
      <c r="BV383" s="103"/>
      <c r="BW383" s="103"/>
      <c r="BX383" s="103"/>
      <c r="BY383" s="103"/>
      <c r="BZ383" s="103"/>
      <c r="CA383" s="103"/>
      <c r="CB383" s="103"/>
      <c r="CC383" s="103"/>
      <c r="CD383" s="395"/>
      <c r="CE383" s="383" t="s">
        <v>1941</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1:99" outlineLevel="1">
      <c r="B387" s="45" t="s">
        <v>3065</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1:99" outlineLevel="1">
      <c r="B390" s="45" t="s">
        <v>3065</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1:99" outlineLevel="1">
      <c r="B393" s="45" t="s">
        <v>3065</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1:99" outlineLevel="1">
      <c r="B396" s="45" t="s">
        <v>3065</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1:99" outlineLevel="1">
      <c r="B399" s="45" t="s">
        <v>3065</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1004</v>
      </c>
    </row>
    <row r="402" spans="1:122" outlineLevel="1">
      <c r="B402" s="45" t="s">
        <v>3065</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1031</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1062</v>
      </c>
    </row>
    <row r="407" spans="1:122" ht="76.5" outlineLevel="1">
      <c r="B407" s="273" t="s">
        <v>1067</v>
      </c>
      <c r="C407" s="110" t="s">
        <v>996</v>
      </c>
      <c r="D407" s="110" t="s">
        <v>995</v>
      </c>
      <c r="E407" s="110" t="s">
        <v>994</v>
      </c>
      <c r="F407" s="110" t="s">
        <v>993</v>
      </c>
      <c r="G407" s="110" t="s">
        <v>994</v>
      </c>
      <c r="H407" s="110" t="s">
        <v>993</v>
      </c>
      <c r="I407" s="110" t="s">
        <v>992</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1037</v>
      </c>
      <c r="BG408" s="223"/>
      <c r="BH408" s="223"/>
      <c r="BI408" s="223"/>
      <c r="BJ408" s="223"/>
      <c r="BK408" s="223"/>
      <c r="BL408" s="223"/>
      <c r="BM408" s="223" t="s">
        <v>1038</v>
      </c>
      <c r="BN408" s="223"/>
      <c r="BO408" s="223"/>
      <c r="BP408" s="223"/>
      <c r="BQ408" s="223"/>
      <c r="BR408" s="223"/>
      <c r="BS408" s="223"/>
      <c r="BT408" s="223" t="s">
        <v>1039</v>
      </c>
      <c r="BU408" s="223"/>
      <c r="BV408" s="223"/>
      <c r="BW408" s="223"/>
      <c r="BX408" s="223"/>
      <c r="BY408" s="223"/>
      <c r="BZ408" s="223"/>
      <c r="CA408" s="223" t="s">
        <v>1040</v>
      </c>
      <c r="CB408" s="223"/>
      <c r="CC408" s="223"/>
      <c r="CD408" s="223"/>
      <c r="CE408" s="223"/>
      <c r="CF408" s="223"/>
      <c r="CG408" s="223"/>
      <c r="CH408" s="223" t="s">
        <v>1041</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1057</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1058</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1001</v>
      </c>
      <c r="D412" s="261" t="s">
        <v>1000</v>
      </c>
      <c r="E412" s="261" t="s">
        <v>999</v>
      </c>
      <c r="F412" s="261" t="s">
        <v>998</v>
      </c>
      <c r="G412" s="261" t="s">
        <v>999</v>
      </c>
      <c r="H412" s="261" t="s">
        <v>998</v>
      </c>
      <c r="I412" s="261" t="s">
        <v>997</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1059</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4.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1066</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5" outlineLevel="1">
      <c r="B416" s="275" t="s">
        <v>1003</v>
      </c>
      <c r="C416" s="276" t="s">
        <v>885</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1002</v>
      </c>
      <c r="C417" s="110" t="s">
        <v>996</v>
      </c>
      <c r="D417" s="110" t="s">
        <v>1510</v>
      </c>
      <c r="E417" s="110" t="s">
        <v>1511</v>
      </c>
      <c r="F417" s="110" t="s">
        <v>993</v>
      </c>
      <c r="G417" s="110" t="s">
        <v>1511</v>
      </c>
      <c r="H417" s="110" t="s">
        <v>993</v>
      </c>
      <c r="I417" s="110" t="s">
        <v>992</v>
      </c>
      <c r="J417" s="110" t="s">
        <v>1511</v>
      </c>
      <c r="K417" s="110" t="s">
        <v>993</v>
      </c>
      <c r="L417" s="110" t="s">
        <v>1508</v>
      </c>
      <c r="M417" s="110" t="s">
        <v>1509</v>
      </c>
      <c r="P417" s="110" t="s">
        <v>996</v>
      </c>
      <c r="Q417" s="110" t="s">
        <v>1510</v>
      </c>
      <c r="R417" s="110" t="s">
        <v>1511</v>
      </c>
      <c r="S417" s="110" t="s">
        <v>993</v>
      </c>
      <c r="T417" s="110" t="s">
        <v>1511</v>
      </c>
      <c r="U417" s="110" t="s">
        <v>993</v>
      </c>
      <c r="V417" s="110" t="s">
        <v>992</v>
      </c>
      <c r="W417" s="110" t="s">
        <v>1511</v>
      </c>
      <c r="X417" s="110" t="s">
        <v>993</v>
      </c>
      <c r="Y417" s="110" t="s">
        <v>1508</v>
      </c>
      <c r="Z417" s="110" t="s">
        <v>1509</v>
      </c>
      <c r="AA417" s="623" t="s">
        <v>1579</v>
      </c>
      <c r="AB417" s="27" t="s">
        <v>2676</v>
      </c>
      <c r="AC417" s="27" t="s">
        <v>2676</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1227</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1219</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3068</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2677</v>
      </c>
    </row>
    <row r="790" spans="1:30" outlineLevel="1">
      <c r="B790" t="s">
        <v>2678</v>
      </c>
    </row>
    <row r="791" spans="1:30" outlineLevel="1">
      <c r="B791" t="s">
        <v>2679</v>
      </c>
    </row>
    <row r="792" spans="1:30" outlineLevel="1">
      <c r="B792" t="s">
        <v>2680</v>
      </c>
    </row>
    <row r="793" spans="1:30" ht="52.5" customHeight="1" outlineLevel="1">
      <c r="B793" s="596" t="s">
        <v>2681</v>
      </c>
    </row>
    <row r="795" spans="1:30">
      <c r="A795" s="484" t="s">
        <v>1252</v>
      </c>
    </row>
    <row r="796" spans="1:30"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30" outlineLevel="1">
      <c r="C798" s="110" t="s">
        <v>1267</v>
      </c>
      <c r="D798" s="110" t="s">
        <v>1268</v>
      </c>
      <c r="L798" s="129" t="s">
        <v>1269</v>
      </c>
      <c r="M798" s="129"/>
      <c r="R798" s="110" t="s">
        <v>1270</v>
      </c>
      <c r="S798" s="110" t="s">
        <v>1271</v>
      </c>
      <c r="T798" s="110" t="s">
        <v>1270</v>
      </c>
      <c r="U798" s="110" t="s">
        <v>1271</v>
      </c>
      <c r="V798" s="27" t="s">
        <v>1272</v>
      </c>
    </row>
    <row r="799" spans="1:30" outlineLevel="1">
      <c r="A799" t="s">
        <v>1131</v>
      </c>
      <c r="B799" t="s">
        <v>801</v>
      </c>
      <c r="C799" s="332">
        <f t="shared" ref="C799:D806" si="360">T799</f>
        <v>0</v>
      </c>
      <c r="D799" s="332">
        <f t="shared" si="360"/>
        <v>0</v>
      </c>
      <c r="G799" s="25" t="s">
        <v>1273</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1274</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986</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1275</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808</v>
      </c>
      <c r="B803" t="s">
        <v>801</v>
      </c>
      <c r="C803" s="332">
        <f t="shared" si="360"/>
        <v>0</v>
      </c>
      <c r="D803" s="332">
        <f t="shared" si="360"/>
        <v>0</v>
      </c>
      <c r="G803" s="25" t="s">
        <v>1273</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1274</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986</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1275</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1518</v>
      </c>
    </row>
    <row r="811" spans="1:30" outlineLevel="1">
      <c r="A811" s="89" t="s">
        <v>2731</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2732</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1533</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808</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2731</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2732</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1533</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808</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2731</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2732</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1533</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808</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2731</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2732</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1533</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808</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2731</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2732</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1533</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808</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1866</v>
      </c>
    </row>
    <row r="885" spans="1:32" outlineLevel="1"/>
    <row r="887" spans="1:32">
      <c r="A887" s="14" t="s">
        <v>2998</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1827</v>
      </c>
      <c r="D888" s="110" t="s">
        <v>1834</v>
      </c>
      <c r="E888" s="110" t="s">
        <v>1828</v>
      </c>
      <c r="F888" s="552" t="s">
        <v>1830</v>
      </c>
      <c r="G888" s="552" t="s">
        <v>1831</v>
      </c>
      <c r="H888" s="552" t="s">
        <v>1829</v>
      </c>
      <c r="I888" s="110" t="s">
        <v>1914</v>
      </c>
      <c r="J888" s="110" t="s">
        <v>1993</v>
      </c>
      <c r="K888" s="110" t="s">
        <v>1833</v>
      </c>
      <c r="L888" s="110" t="s">
        <v>1832</v>
      </c>
      <c r="M888" s="110" t="s">
        <v>1835</v>
      </c>
      <c r="N888" s="110" t="s">
        <v>1836</v>
      </c>
      <c r="O888" s="110" t="s">
        <v>1837</v>
      </c>
      <c r="P888" s="110" t="s">
        <v>1838</v>
      </c>
      <c r="Q888" s="110" t="s">
        <v>1839</v>
      </c>
      <c r="R888" s="110" t="s">
        <v>1840</v>
      </c>
      <c r="S888" s="110" t="s">
        <v>1841</v>
      </c>
      <c r="T888" s="110" t="s">
        <v>2031</v>
      </c>
    </row>
    <row r="889" spans="1:32" outlineLevel="1">
      <c r="C889" s="110"/>
      <c r="D889" s="110" t="s">
        <v>9</v>
      </c>
      <c r="E889" s="110"/>
      <c r="F889" s="274" t="s">
        <v>2038</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1769</v>
      </c>
      <c r="F890" s="187" t="s">
        <v>2039</v>
      </c>
      <c r="G890" s="187" t="s">
        <v>2040</v>
      </c>
      <c r="H890" s="187"/>
      <c r="I890" s="187" t="s">
        <v>1887</v>
      </c>
      <c r="J890" s="187"/>
      <c r="K890" s="187"/>
      <c r="M890" s="187" t="s">
        <v>1713</v>
      </c>
      <c r="N890" s="187" t="s">
        <v>1714</v>
      </c>
      <c r="O890" s="187" t="s">
        <v>356</v>
      </c>
      <c r="P890" s="187" t="s">
        <v>189</v>
      </c>
      <c r="Q890" s="187" t="s">
        <v>25</v>
      </c>
      <c r="R890" s="187" t="s">
        <v>26</v>
      </c>
      <c r="S890" s="187" t="s">
        <v>1846</v>
      </c>
      <c r="T890" s="187" t="s">
        <v>2031</v>
      </c>
      <c r="U890" s="187" t="s">
        <v>1713</v>
      </c>
      <c r="V890" s="187" t="s">
        <v>1714</v>
      </c>
      <c r="W890" s="187" t="s">
        <v>1715</v>
      </c>
      <c r="X890" s="187" t="s">
        <v>1716</v>
      </c>
      <c r="Y890" s="187" t="s">
        <v>1717</v>
      </c>
      <c r="Z890" s="187" t="s">
        <v>1845</v>
      </c>
      <c r="AA890" s="187" t="s">
        <v>1766</v>
      </c>
      <c r="AB890" s="187" t="s">
        <v>1767</v>
      </c>
      <c r="AC890" s="187" t="s">
        <v>1768</v>
      </c>
      <c r="AD890" s="187" t="s">
        <v>1769</v>
      </c>
      <c r="AE890" s="187" t="s">
        <v>1770</v>
      </c>
      <c r="AF890" s="187" t="s">
        <v>1771</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71" t="s">
        <v>2238</v>
      </c>
    </row>
    <row r="917" spans="1:21" ht="51.75" customHeight="1" outlineLevel="1">
      <c r="E917" s="187" t="s">
        <v>2250</v>
      </c>
      <c r="F917" s="187" t="s">
        <v>2264</v>
      </c>
      <c r="G917" s="187" t="s">
        <v>2247</v>
      </c>
      <c r="H917" s="187" t="s">
        <v>2258</v>
      </c>
      <c r="I917" s="187" t="s">
        <v>2259</v>
      </c>
      <c r="J917" s="187" t="s">
        <v>2239</v>
      </c>
      <c r="K917" s="355" t="s">
        <v>1839</v>
      </c>
      <c r="L917" s="103"/>
      <c r="M917" s="187" t="s">
        <v>1840</v>
      </c>
      <c r="N917" s="187" t="s">
        <v>2275</v>
      </c>
      <c r="O917" s="187" t="s">
        <v>2240</v>
      </c>
      <c r="P917" s="187" t="s">
        <v>2255</v>
      </c>
      <c r="Q917" s="187" t="s">
        <v>2254</v>
      </c>
      <c r="R917" s="187" t="s">
        <v>2261</v>
      </c>
      <c r="S917" s="187" t="s">
        <v>34</v>
      </c>
      <c r="U917" s="187" t="s">
        <v>2256</v>
      </c>
    </row>
    <row r="918" spans="1:21" outlineLevel="1">
      <c r="E918" s="18"/>
      <c r="G918" s="18" t="s">
        <v>2241</v>
      </c>
      <c r="H918" s="18" t="s">
        <v>2241</v>
      </c>
      <c r="J918" s="18" t="s">
        <v>2242</v>
      </c>
      <c r="K918" s="18" t="s">
        <v>2242</v>
      </c>
      <c r="L918" s="18" t="s">
        <v>2241</v>
      </c>
      <c r="M918" s="18" t="s">
        <v>2243</v>
      </c>
      <c r="N918" s="18" t="s">
        <v>2241</v>
      </c>
      <c r="O918" s="18" t="s">
        <v>2244</v>
      </c>
      <c r="P918" s="18" t="s">
        <v>2241</v>
      </c>
      <c r="Q918" s="18" t="s">
        <v>2241</v>
      </c>
    </row>
    <row r="919" spans="1:21" outlineLevel="1">
      <c r="A919" t="s">
        <v>1131</v>
      </c>
      <c r="B919" t="s">
        <v>2251</v>
      </c>
      <c r="C919" s="110"/>
      <c r="D919" s="110" t="s">
        <v>2273</v>
      </c>
      <c r="E919" s="334">
        <v>11</v>
      </c>
      <c r="F919" s="334">
        <v>1</v>
      </c>
      <c r="G919" s="572">
        <v>-1.6553912775740486E-3</v>
      </c>
      <c r="H919" s="572">
        <v>-7.7585088790097685E-3</v>
      </c>
      <c r="I919" s="572">
        <v>-1.939627219752442E-2</v>
      </c>
      <c r="J919" s="97">
        <v>0.77746633065143</v>
      </c>
      <c r="K919" s="97">
        <v>6.8173884046431599E-2</v>
      </c>
      <c r="L919" s="575">
        <f t="shared" ref="L919:L938" si="373">1 + $K919/$U919</f>
        <v>1.0189371900128976</v>
      </c>
      <c r="M919" s="97">
        <v>-6.4495508428962081E-2</v>
      </c>
      <c r="N919" s="334">
        <v>1</v>
      </c>
      <c r="O919" s="97"/>
      <c r="P919" s="18" t="s">
        <v>30</v>
      </c>
      <c r="Q919" s="18" t="s">
        <v>30</v>
      </c>
      <c r="R919" s="110" t="s">
        <v>30</v>
      </c>
      <c r="S919" s="577" t="s">
        <v>2266</v>
      </c>
      <c r="U919" s="11">
        <v>3.6</v>
      </c>
    </row>
    <row r="920" spans="1:21" outlineLevel="1">
      <c r="D920" s="110" t="s">
        <v>2245</v>
      </c>
      <c r="E920" s="334">
        <v>11</v>
      </c>
      <c r="F920" s="334">
        <v>1</v>
      </c>
      <c r="G920" s="572">
        <v>2.4865119068953685E-2</v>
      </c>
      <c r="H920" s="572">
        <v>-5.807883932212256E-3</v>
      </c>
      <c r="I920" s="572">
        <v>-1.4519709830530639E-2</v>
      </c>
      <c r="J920" s="97">
        <v>-0.48218917011923734</v>
      </c>
      <c r="K920" s="97">
        <v>-3.8148854231388737E-2</v>
      </c>
      <c r="L920" s="575">
        <f t="shared" si="373"/>
        <v>0.98940309604683652</v>
      </c>
      <c r="M920" s="97">
        <v>2.1359585229668576E-2</v>
      </c>
      <c r="N920" s="334">
        <v>1</v>
      </c>
      <c r="O920" s="97"/>
      <c r="P920" s="18" t="s">
        <v>30</v>
      </c>
      <c r="Q920" s="18" t="s">
        <v>30</v>
      </c>
      <c r="R920" s="110" t="s">
        <v>30</v>
      </c>
      <c r="S920" s="577" t="s">
        <v>2265</v>
      </c>
      <c r="U920">
        <f t="shared" ref="U920:U938" si="374">U919</f>
        <v>3.6</v>
      </c>
    </row>
    <row r="921" spans="1:21" outlineLevel="1">
      <c r="C921" s="110"/>
      <c r="D921" s="110" t="s">
        <v>2246</v>
      </c>
      <c r="E921" s="334">
        <v>11</v>
      </c>
      <c r="F921" s="334">
        <v>1</v>
      </c>
      <c r="G921" s="572">
        <v>1.3881124664096823E-2</v>
      </c>
      <c r="H921" s="572">
        <v>-7.6474776596797663E-3</v>
      </c>
      <c r="I921" s="572">
        <v>-1.9118694149199415E-2</v>
      </c>
      <c r="J921" s="97">
        <v>0.22345095352192684</v>
      </c>
      <c r="K921" s="97">
        <v>2.48047163624791E-2</v>
      </c>
      <c r="L921" s="575">
        <f t="shared" si="373"/>
        <v>1.0068901989895775</v>
      </c>
      <c r="M921" s="97">
        <v>-1.7686942010475382E-2</v>
      </c>
      <c r="N921" s="334">
        <v>1</v>
      </c>
      <c r="O921" s="97"/>
      <c r="P921" s="18" t="s">
        <v>30</v>
      </c>
      <c r="Q921" s="18" t="s">
        <v>30</v>
      </c>
      <c r="R921" s="110" t="s">
        <v>30</v>
      </c>
      <c r="S921" s="577" t="s">
        <v>2279</v>
      </c>
      <c r="U921">
        <f t="shared" si="374"/>
        <v>3.6</v>
      </c>
    </row>
    <row r="922" spans="1:21" outlineLevel="1">
      <c r="D922" t="s">
        <v>2260</v>
      </c>
      <c r="E922" s="18" t="s">
        <v>30</v>
      </c>
      <c r="F922" s="18" t="s">
        <v>30</v>
      </c>
      <c r="G922">
        <v>0</v>
      </c>
      <c r="H922">
        <v>0</v>
      </c>
      <c r="I922">
        <v>0</v>
      </c>
      <c r="J922">
        <v>0</v>
      </c>
      <c r="K922">
        <v>0</v>
      </c>
      <c r="L922" s="575">
        <f t="shared" si="373"/>
        <v>1</v>
      </c>
      <c r="M922">
        <v>0</v>
      </c>
      <c r="N922">
        <v>1</v>
      </c>
      <c r="O922">
        <v>0</v>
      </c>
      <c r="P922" s="18" t="s">
        <v>30</v>
      </c>
      <c r="Q922" s="18" t="s">
        <v>30</v>
      </c>
      <c r="R922" s="110" t="s">
        <v>30</v>
      </c>
      <c r="S922" s="577" t="s">
        <v>2260</v>
      </c>
      <c r="U922">
        <f t="shared" si="374"/>
        <v>3.6</v>
      </c>
    </row>
    <row r="923" spans="1:21" outlineLevel="1">
      <c r="B923" t="s">
        <v>2252</v>
      </c>
      <c r="C923" s="110"/>
      <c r="D923" s="110" t="s">
        <v>2247</v>
      </c>
      <c r="E923" s="334">
        <v>12</v>
      </c>
      <c r="F923" s="334">
        <v>1</v>
      </c>
      <c r="G923" s="572">
        <v>2.9886930841581966E-2</v>
      </c>
      <c r="H923" s="572">
        <v>1.6892659556036582E-3</v>
      </c>
      <c r="I923" s="572">
        <v>4.2231648890091456E-3</v>
      </c>
      <c r="J923" s="97">
        <v>2.7461263761982952E-2</v>
      </c>
      <c r="K923" s="97">
        <v>-1.6426730221398511E-2</v>
      </c>
      <c r="L923" s="575">
        <f t="shared" si="373"/>
        <v>0.99543701938294482</v>
      </c>
      <c r="M923" s="97">
        <v>1.7819093903140033E-2</v>
      </c>
      <c r="N923" s="334">
        <v>1</v>
      </c>
      <c r="O923" s="97"/>
      <c r="P923" s="572">
        <v>0</v>
      </c>
      <c r="Q923" s="572">
        <v>0</v>
      </c>
      <c r="R923" s="110" t="s">
        <v>30</v>
      </c>
      <c r="S923" s="577" t="s">
        <v>2268</v>
      </c>
      <c r="U923">
        <f t="shared" si="374"/>
        <v>3.6</v>
      </c>
    </row>
    <row r="924" spans="1:21" outlineLevel="1">
      <c r="C924" s="110"/>
      <c r="D924" s="110" t="s">
        <v>2248</v>
      </c>
      <c r="E924" s="334">
        <v>12</v>
      </c>
      <c r="F924" s="334">
        <v>1</v>
      </c>
      <c r="G924" s="572">
        <v>2.8364497575928811E-2</v>
      </c>
      <c r="H924" s="572">
        <v>1.5331968603331192E-2</v>
      </c>
      <c r="I924" s="572">
        <v>3.832992150832798E-2</v>
      </c>
      <c r="J924" s="97">
        <v>-4.356640814172863E-2</v>
      </c>
      <c r="K924" s="97">
        <v>-1.9106271449136791E-2</v>
      </c>
      <c r="L924" s="575">
        <f t="shared" si="373"/>
        <v>0.99469270237523977</v>
      </c>
      <c r="M924" s="97">
        <v>5.6942336250513627E-2</v>
      </c>
      <c r="N924" s="334">
        <v>1</v>
      </c>
      <c r="O924" s="97"/>
      <c r="P924" s="572">
        <v>0.11</v>
      </c>
      <c r="Q924" s="572">
        <v>0.06</v>
      </c>
      <c r="R924" s="110" t="s">
        <v>30</v>
      </c>
      <c r="S924" s="577" t="s">
        <v>2267</v>
      </c>
      <c r="U924">
        <f t="shared" si="374"/>
        <v>3.6</v>
      </c>
    </row>
    <row r="925" spans="1:21" outlineLevel="1">
      <c r="B925" t="s">
        <v>2253</v>
      </c>
      <c r="C925" s="576" t="s">
        <v>2262</v>
      </c>
      <c r="D925" s="110"/>
      <c r="E925" s="18" t="s">
        <v>30</v>
      </c>
      <c r="F925" s="334">
        <v>1</v>
      </c>
      <c r="G925">
        <v>0</v>
      </c>
      <c r="H925">
        <v>0</v>
      </c>
      <c r="I925">
        <v>0</v>
      </c>
      <c r="J925">
        <v>0</v>
      </c>
      <c r="K925">
        <v>0</v>
      </c>
      <c r="L925" s="575">
        <f t="shared" si="373"/>
        <v>1</v>
      </c>
      <c r="M925">
        <v>0</v>
      </c>
      <c r="N925">
        <v>1</v>
      </c>
      <c r="O925">
        <v>0</v>
      </c>
      <c r="P925" s="18" t="s">
        <v>30</v>
      </c>
      <c r="Q925" s="18" t="s">
        <v>30</v>
      </c>
      <c r="R925" s="333">
        <v>0</v>
      </c>
      <c r="S925" s="577" t="s">
        <v>2269</v>
      </c>
      <c r="U925">
        <f t="shared" si="374"/>
        <v>3.6</v>
      </c>
    </row>
    <row r="926" spans="1:21" outlineLevel="1">
      <c r="C926" s="576" t="s">
        <v>2263</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373"/>
        <v>0.98080344449672541</v>
      </c>
      <c r="M926" s="97">
        <v>-3.3021723600269545E-2</v>
      </c>
      <c r="N926" s="334">
        <v>0.61626332126265559</v>
      </c>
      <c r="O926" s="97"/>
      <c r="P926" s="18" t="s">
        <v>30</v>
      </c>
      <c r="Q926" s="18" t="s">
        <v>30</v>
      </c>
      <c r="R926" s="333">
        <v>0.5</v>
      </c>
      <c r="S926" s="577" t="s">
        <v>2271</v>
      </c>
      <c r="U926">
        <f t="shared" si="374"/>
        <v>3.6</v>
      </c>
    </row>
    <row r="927" spans="1:21" outlineLevel="1">
      <c r="C927" s="576" t="s">
        <v>2263</v>
      </c>
      <c r="D927" s="110" t="s">
        <v>2249</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373"/>
        <v>0.99433942576460821</v>
      </c>
      <c r="M927" s="97">
        <v>0.12649424652647134</v>
      </c>
      <c r="N927" s="334">
        <v>0.48251527948679501</v>
      </c>
      <c r="O927" s="97"/>
      <c r="P927" s="18" t="s">
        <v>30</v>
      </c>
      <c r="Q927" s="18" t="s">
        <v>30</v>
      </c>
      <c r="R927" s="333">
        <v>0.5</v>
      </c>
      <c r="S927" s="577" t="s">
        <v>2272</v>
      </c>
      <c r="U927">
        <f t="shared" si="374"/>
        <v>3.6</v>
      </c>
    </row>
    <row r="928" spans="1:21" outlineLevel="1">
      <c r="C928" s="110" t="s">
        <v>595</v>
      </c>
      <c r="D928" s="110"/>
      <c r="E928" s="18" t="s">
        <v>30</v>
      </c>
      <c r="F928" s="334">
        <v>1</v>
      </c>
      <c r="G928">
        <v>0</v>
      </c>
      <c r="H928">
        <v>0</v>
      </c>
      <c r="I928">
        <v>0</v>
      </c>
      <c r="J928">
        <v>0</v>
      </c>
      <c r="K928">
        <v>0</v>
      </c>
      <c r="L928" s="575">
        <f t="shared" si="373"/>
        <v>1</v>
      </c>
      <c r="M928">
        <v>0</v>
      </c>
      <c r="N928">
        <v>1</v>
      </c>
      <c r="O928">
        <v>0</v>
      </c>
      <c r="P928" s="18" t="s">
        <v>30</v>
      </c>
      <c r="Q928" s="18" t="s">
        <v>30</v>
      </c>
      <c r="R928" s="333">
        <v>0.93</v>
      </c>
      <c r="S928" s="577" t="s">
        <v>2270</v>
      </c>
      <c r="U928">
        <f t="shared" si="374"/>
        <v>3.6</v>
      </c>
    </row>
    <row r="929" spans="1:26" outlineLevel="1">
      <c r="A929" t="s">
        <v>808</v>
      </c>
      <c r="B929" t="s">
        <v>2251</v>
      </c>
      <c r="C929" s="110"/>
      <c r="D929" s="110" t="s">
        <v>2273</v>
      </c>
      <c r="G929" s="572">
        <v>-2.2731888691872914E-3</v>
      </c>
      <c r="H929" s="572">
        <v>-9.7827705582146304E-3</v>
      </c>
      <c r="I929" s="572">
        <v>-1.921615645363588E-2</v>
      </c>
      <c r="J929" s="97">
        <v>0.99431161928051282</v>
      </c>
      <c r="K929" s="97">
        <v>8.5150370024248939E-2</v>
      </c>
      <c r="L929" s="575">
        <f t="shared" si="373"/>
        <v>1.0236528805622913</v>
      </c>
      <c r="M929" s="97">
        <v>-8.9153775713275513E-2</v>
      </c>
      <c r="N929" s="334">
        <v>1</v>
      </c>
      <c r="O929" s="97"/>
      <c r="P929" s="18" t="s">
        <v>30</v>
      </c>
      <c r="Q929" s="18" t="s">
        <v>30</v>
      </c>
      <c r="R929" s="110" t="s">
        <v>30</v>
      </c>
      <c r="U929">
        <f t="shared" si="374"/>
        <v>3.6</v>
      </c>
    </row>
    <row r="930" spans="1:26" outlineLevel="1">
      <c r="D930" s="110" t="s">
        <v>2245</v>
      </c>
      <c r="G930" s="572">
        <v>2.8460076042778316E-2</v>
      </c>
      <c r="H930" s="572">
        <v>-6.204406128387391E-3</v>
      </c>
      <c r="I930" s="572">
        <v>-1.218722632361809E-2</v>
      </c>
      <c r="J930" s="97">
        <v>-0.55190326700394643</v>
      </c>
      <c r="K930" s="97">
        <v>-4.3664351228697947E-2</v>
      </c>
      <c r="L930" s="575">
        <f t="shared" si="373"/>
        <v>0.98787101354758389</v>
      </c>
      <c r="M930" s="97">
        <v>2.444771803395801E-2</v>
      </c>
      <c r="N930" s="334">
        <v>1</v>
      </c>
      <c r="O930" s="97"/>
      <c r="P930" s="18" t="s">
        <v>30</v>
      </c>
      <c r="Q930" s="18" t="s">
        <v>30</v>
      </c>
      <c r="R930" s="110" t="s">
        <v>30</v>
      </c>
      <c r="U930">
        <f t="shared" si="374"/>
        <v>3.6</v>
      </c>
    </row>
    <row r="931" spans="1:26" outlineLevel="1">
      <c r="C931" s="110"/>
      <c r="D931" s="110" t="s">
        <v>2246</v>
      </c>
      <c r="G931" s="572">
        <v>2.2969486145376788E-2</v>
      </c>
      <c r="H931" s="572">
        <v>-8.6103797607049119E-3</v>
      </c>
      <c r="I931" s="572">
        <v>-1.6913245958527508E-2</v>
      </c>
      <c r="J931" s="97">
        <v>1.8463164016899913E-2</v>
      </c>
      <c r="K931" s="97">
        <v>8.7142309168941855E-3</v>
      </c>
      <c r="L931" s="575">
        <f t="shared" si="373"/>
        <v>1.0024206196991372</v>
      </c>
      <c r="M931" s="97">
        <v>-3.6339983378572416E-3</v>
      </c>
      <c r="N931" s="334">
        <v>1</v>
      </c>
      <c r="O931" s="97"/>
      <c r="P931" s="18" t="s">
        <v>30</v>
      </c>
      <c r="Q931" s="18" t="s">
        <v>30</v>
      </c>
      <c r="R931" s="110" t="s">
        <v>30</v>
      </c>
      <c r="U931">
        <f t="shared" si="374"/>
        <v>3.6</v>
      </c>
    </row>
    <row r="932" spans="1:26" outlineLevel="1">
      <c r="C932" s="110"/>
      <c r="D932" s="110"/>
      <c r="G932">
        <v>0</v>
      </c>
      <c r="H932">
        <v>0</v>
      </c>
      <c r="I932">
        <v>0</v>
      </c>
      <c r="J932">
        <v>0</v>
      </c>
      <c r="K932">
        <v>0</v>
      </c>
      <c r="L932" s="575">
        <f t="shared" si="373"/>
        <v>1</v>
      </c>
      <c r="M932">
        <v>0</v>
      </c>
      <c r="N932">
        <v>1</v>
      </c>
      <c r="O932">
        <v>0</v>
      </c>
      <c r="P932" s="18" t="s">
        <v>30</v>
      </c>
      <c r="Q932" s="18" t="s">
        <v>30</v>
      </c>
      <c r="R932" s="110" t="s">
        <v>30</v>
      </c>
      <c r="U932">
        <f t="shared" si="374"/>
        <v>3.6</v>
      </c>
    </row>
    <row r="933" spans="1:26" outlineLevel="1">
      <c r="B933" t="s">
        <v>2252</v>
      </c>
      <c r="C933" s="110"/>
      <c r="D933" s="110" t="s">
        <v>2247</v>
      </c>
      <c r="G933" s="573">
        <f>G923</f>
        <v>2.9886930841581966E-2</v>
      </c>
      <c r="H933" s="572">
        <v>1.5766482252300813E-3</v>
      </c>
      <c r="I933" s="572">
        <v>3.0969875852733739E-3</v>
      </c>
      <c r="J933" s="574">
        <f>J923</f>
        <v>2.7461263761982952E-2</v>
      </c>
      <c r="K933" s="574">
        <f>K923</f>
        <v>-1.6426730221398511E-2</v>
      </c>
      <c r="L933" s="575">
        <f t="shared" si="373"/>
        <v>0.99543701938294482</v>
      </c>
      <c r="M933" s="574">
        <f>M923</f>
        <v>1.7819093903140033E-2</v>
      </c>
      <c r="N933" s="574">
        <f>N923</f>
        <v>1</v>
      </c>
      <c r="O933" s="574"/>
      <c r="P933" s="572">
        <v>0</v>
      </c>
      <c r="Q933" s="572">
        <v>0</v>
      </c>
      <c r="R933" s="110" t="s">
        <v>30</v>
      </c>
      <c r="U933">
        <f t="shared" si="374"/>
        <v>3.6</v>
      </c>
    </row>
    <row r="934" spans="1:26" outlineLevel="1">
      <c r="C934" s="110"/>
      <c r="D934" s="110" t="s">
        <v>2248</v>
      </c>
      <c r="G934" s="573">
        <f>G924</f>
        <v>2.8364497575928811E-2</v>
      </c>
      <c r="H934" s="572">
        <v>1.4309837363109115E-2</v>
      </c>
      <c r="I934" s="572">
        <v>2.8108609106107189E-2</v>
      </c>
      <c r="J934" s="574">
        <f>J924</f>
        <v>-4.356640814172863E-2</v>
      </c>
      <c r="K934" s="574">
        <f>K924</f>
        <v>-1.9106271449136791E-2</v>
      </c>
      <c r="L934" s="575">
        <f t="shared" si="373"/>
        <v>0.99469270237523977</v>
      </c>
      <c r="M934" s="574">
        <f>M924</f>
        <v>5.6942336250513627E-2</v>
      </c>
      <c r="N934" s="574">
        <f>N924</f>
        <v>1</v>
      </c>
      <c r="O934" s="574"/>
      <c r="P934" s="572">
        <v>0.08</v>
      </c>
      <c r="Q934" s="572">
        <v>0.02</v>
      </c>
      <c r="R934" s="110" t="s">
        <v>30</v>
      </c>
      <c r="U934">
        <f t="shared" si="374"/>
        <v>3.6</v>
      </c>
    </row>
    <row r="935" spans="1:26" outlineLevel="1">
      <c r="B935" t="s">
        <v>2253</v>
      </c>
      <c r="C935" s="576" t="s">
        <v>2262</v>
      </c>
      <c r="D935" s="110"/>
      <c r="G935">
        <v>0</v>
      </c>
      <c r="H935">
        <v>0</v>
      </c>
      <c r="I935">
        <v>0</v>
      </c>
      <c r="J935">
        <v>0</v>
      </c>
      <c r="K935">
        <v>0</v>
      </c>
      <c r="L935" s="575">
        <f t="shared" si="373"/>
        <v>1</v>
      </c>
      <c r="M935">
        <v>0</v>
      </c>
      <c r="N935">
        <v>1</v>
      </c>
      <c r="O935">
        <v>0</v>
      </c>
      <c r="P935" s="18" t="s">
        <v>30</v>
      </c>
      <c r="Q935" s="18" t="s">
        <v>30</v>
      </c>
      <c r="R935" s="578">
        <f t="shared" ref="R935:R938" si="375">R925</f>
        <v>0</v>
      </c>
      <c r="U935">
        <f t="shared" si="374"/>
        <v>3.6</v>
      </c>
    </row>
    <row r="936" spans="1:26" outlineLevel="1">
      <c r="C936" s="576" t="s">
        <v>2263</v>
      </c>
      <c r="D936" s="110" t="s">
        <v>1713</v>
      </c>
      <c r="G936" s="573">
        <f>G926</f>
        <v>0.16116875659057578</v>
      </c>
      <c r="H936" s="572">
        <v>3.5483098895578123E-2</v>
      </c>
      <c r="I936" s="572">
        <v>6.9698944259171322E-2</v>
      </c>
      <c r="J936" s="574">
        <f>J926</f>
        <v>2.3941419504655652</v>
      </c>
      <c r="K936" s="574">
        <f>K926</f>
        <v>-6.9107599811788573E-2</v>
      </c>
      <c r="L936" s="575">
        <f t="shared" si="373"/>
        <v>0.98080344449672541</v>
      </c>
      <c r="M936" s="574">
        <f>M926</f>
        <v>-3.3021723600269545E-2</v>
      </c>
      <c r="N936" s="574">
        <f>N926</f>
        <v>0.61626332126265559</v>
      </c>
      <c r="O936" s="574"/>
      <c r="P936" s="18" t="s">
        <v>30</v>
      </c>
      <c r="Q936" s="18" t="s">
        <v>30</v>
      </c>
      <c r="R936" s="578">
        <f t="shared" si="375"/>
        <v>0.5</v>
      </c>
      <c r="U936">
        <f t="shared" si="374"/>
        <v>3.6</v>
      </c>
    </row>
    <row r="937" spans="1:26" outlineLevel="1">
      <c r="C937" s="576" t="s">
        <v>2263</v>
      </c>
      <c r="D937" s="110" t="s">
        <v>2249</v>
      </c>
      <c r="G937" s="573">
        <f>G927</f>
        <v>7.9799504936919854E-2</v>
      </c>
      <c r="H937" s="572">
        <v>5.3543027472738855E-2</v>
      </c>
      <c r="I937" s="572">
        <v>0.10517380396430846</v>
      </c>
      <c r="J937" s="574">
        <f>J927</f>
        <v>1.596126184516995</v>
      </c>
      <c r="K937" s="574">
        <f>K927</f>
        <v>-2.037806724741038E-2</v>
      </c>
      <c r="L937" s="575">
        <f t="shared" si="373"/>
        <v>0.99433942576460821</v>
      </c>
      <c r="M937" s="574">
        <f>M927</f>
        <v>0.12649424652647134</v>
      </c>
      <c r="N937" s="574">
        <f>N927</f>
        <v>0.48251527948679501</v>
      </c>
      <c r="O937" s="574"/>
      <c r="P937" s="18" t="s">
        <v>30</v>
      </c>
      <c r="Q937" s="18" t="s">
        <v>30</v>
      </c>
      <c r="R937" s="578">
        <f t="shared" si="375"/>
        <v>0.5</v>
      </c>
      <c r="U937">
        <f t="shared" si="374"/>
        <v>3.6</v>
      </c>
    </row>
    <row r="938" spans="1:26" outlineLevel="1">
      <c r="C938" s="110" t="s">
        <v>595</v>
      </c>
      <c r="G938">
        <v>0</v>
      </c>
      <c r="H938">
        <v>0</v>
      </c>
      <c r="I938">
        <v>0</v>
      </c>
      <c r="J938">
        <v>0</v>
      </c>
      <c r="K938">
        <v>0</v>
      </c>
      <c r="L938" s="575">
        <f t="shared" si="373"/>
        <v>1</v>
      </c>
      <c r="M938">
        <v>0</v>
      </c>
      <c r="N938">
        <v>1</v>
      </c>
      <c r="O938">
        <v>0</v>
      </c>
      <c r="P938" s="18" t="s">
        <v>30</v>
      </c>
      <c r="Q938" s="18" t="s">
        <v>30</v>
      </c>
      <c r="R938" s="578">
        <f t="shared" si="375"/>
        <v>0.93</v>
      </c>
      <c r="U938">
        <f t="shared" si="374"/>
        <v>3.6</v>
      </c>
    </row>
    <row r="939" spans="1:26" outlineLevel="1"/>
    <row r="940" spans="1:26">
      <c r="A940" s="571" t="s">
        <v>2322</v>
      </c>
    </row>
    <row r="941" spans="1:26" ht="65" outlineLevel="1">
      <c r="C941" s="187" t="s">
        <v>2325</v>
      </c>
      <c r="D941" s="187" t="s">
        <v>2414</v>
      </c>
      <c r="E941" s="187" t="s">
        <v>2326</v>
      </c>
      <c r="F941" s="187" t="s">
        <v>2413</v>
      </c>
      <c r="G941" s="187" t="s">
        <v>2327</v>
      </c>
      <c r="H941" s="187" t="s">
        <v>2328</v>
      </c>
      <c r="I941" s="187" t="s">
        <v>2345</v>
      </c>
      <c r="J941" s="187" t="s">
        <v>2329</v>
      </c>
      <c r="K941" s="187" t="s">
        <v>2330</v>
      </c>
      <c r="L941" s="187" t="s">
        <v>2375</v>
      </c>
      <c r="M941" s="187" t="s">
        <v>2331</v>
      </c>
      <c r="N941" s="187" t="s">
        <v>2332</v>
      </c>
      <c r="O941" s="187" t="s">
        <v>2333</v>
      </c>
      <c r="P941" s="187" t="s">
        <v>2334</v>
      </c>
      <c r="Q941" s="187" t="s">
        <v>2335</v>
      </c>
      <c r="R941" s="187" t="s">
        <v>2415</v>
      </c>
      <c r="S941" s="187" t="s">
        <v>2375</v>
      </c>
      <c r="T941" s="187" t="s">
        <v>2583</v>
      </c>
      <c r="U941" t="s">
        <v>2310</v>
      </c>
      <c r="V941" t="s">
        <v>2405</v>
      </c>
      <c r="Y941" s="187" t="s">
        <v>2335</v>
      </c>
      <c r="Z941" s="187" t="s">
        <v>2415</v>
      </c>
    </row>
    <row r="942" spans="1:26" outlineLevel="1">
      <c r="A942" t="s">
        <v>2323</v>
      </c>
      <c r="B942" t="s">
        <v>2324</v>
      </c>
      <c r="C942" s="110" t="s">
        <v>633</v>
      </c>
      <c r="D942" s="110" t="s">
        <v>2416</v>
      </c>
      <c r="E942" s="110" t="s">
        <v>634</v>
      </c>
      <c r="F942" s="110" t="s">
        <v>2417</v>
      </c>
      <c r="G942" s="110" t="s">
        <v>2336</v>
      </c>
      <c r="H942" s="110" t="s">
        <v>2337</v>
      </c>
      <c r="I942" s="110" t="s">
        <v>2338</v>
      </c>
      <c r="J942" s="110" t="s">
        <v>2339</v>
      </c>
      <c r="K942" s="110" t="s">
        <v>2340</v>
      </c>
      <c r="L942" s="110" t="s">
        <v>2341</v>
      </c>
      <c r="M942" s="110" t="s">
        <v>2341</v>
      </c>
      <c r="N942" s="110" t="s">
        <v>2342</v>
      </c>
      <c r="O942" s="110" t="s">
        <v>2343</v>
      </c>
      <c r="P942" s="110" t="s">
        <v>2344</v>
      </c>
      <c r="Q942" s="110" t="s">
        <v>2040</v>
      </c>
      <c r="R942" s="110" t="s">
        <v>2418</v>
      </c>
      <c r="S942" s="110" t="s">
        <v>2341</v>
      </c>
      <c r="T942" s="110" t="s">
        <v>2582</v>
      </c>
    </row>
    <row r="943" spans="1:26" outlineLevel="1">
      <c r="A943" t="s">
        <v>2381</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2406</v>
      </c>
    </row>
    <row r="944" spans="1:26" outlineLevel="2">
      <c r="A944">
        <v>2</v>
      </c>
      <c r="B944" t="s">
        <v>2346</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376">$L944</f>
        <v>60.852435032037071</v>
      </c>
      <c r="T944" s="334"/>
      <c r="U944">
        <f>U943+1</f>
        <v>1</v>
      </c>
      <c r="V944" t="str">
        <f>LEFT($B944&amp;"  ",2)&amp;RIGHT(" "&amp;$B944,1)</f>
        <v>BO8</v>
      </c>
    </row>
    <row r="945" spans="1:22" outlineLevel="2">
      <c r="A945">
        <v>3</v>
      </c>
      <c r="B945" t="s">
        <v>2347</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376"/>
        <v>57.744633848061603</v>
      </c>
      <c r="T945" s="334"/>
      <c r="U945">
        <f t="shared" ref="U945:U1002" si="377">U944+1</f>
        <v>2</v>
      </c>
      <c r="V945" t="str">
        <f t="shared" ref="V945:V972" si="378">LEFT($B945&amp;"  ",2)&amp;RIGHT(" "&amp;$B945,1)</f>
        <v>WT4</v>
      </c>
    </row>
    <row r="946" spans="1:22" outlineLevel="2">
      <c r="A946">
        <v>4</v>
      </c>
      <c r="B946" t="s">
        <v>2348</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376"/>
        <v>59.659433704000413</v>
      </c>
      <c r="T946" s="334"/>
      <c r="U946">
        <f t="shared" si="377"/>
        <v>3</v>
      </c>
      <c r="V946" t="str">
        <f t="shared" si="378"/>
        <v>HA3</v>
      </c>
    </row>
    <row r="947" spans="1:22" outlineLevel="2">
      <c r="A947">
        <v>5</v>
      </c>
      <c r="B947" t="s">
        <v>2349</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376"/>
        <v>58.482963543836121</v>
      </c>
      <c r="T947" s="334"/>
      <c r="U947">
        <f t="shared" si="377"/>
        <v>4</v>
      </c>
      <c r="V947" t="str">
        <f t="shared" si="378"/>
        <v>ON6</v>
      </c>
    </row>
    <row r="948" spans="1:22" outlineLevel="2">
      <c r="A948">
        <v>6</v>
      </c>
      <c r="B948" t="s">
        <v>2350</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376"/>
        <v>58.342869439393112</v>
      </c>
      <c r="T948" s="334"/>
      <c r="U948">
        <f t="shared" si="377"/>
        <v>5</v>
      </c>
      <c r="V948" t="str">
        <f t="shared" si="378"/>
        <v>IN7</v>
      </c>
    </row>
    <row r="949" spans="1:22" outlineLevel="2">
      <c r="A949">
        <v>7</v>
      </c>
      <c r="B949" t="s">
        <v>2351</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376"/>
        <v>58.423467243857473</v>
      </c>
      <c r="T949" s="334"/>
      <c r="U949">
        <f t="shared" si="377"/>
        <v>6</v>
      </c>
      <c r="V949" t="str">
        <f t="shared" si="378"/>
        <v>MO7</v>
      </c>
    </row>
    <row r="950" spans="1:22" outlineLevel="2">
      <c r="A950">
        <v>8</v>
      </c>
      <c r="B950" t="s">
        <v>2352</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376"/>
        <v>59.160049076054158</v>
      </c>
      <c r="T950" s="334"/>
      <c r="U950">
        <f t="shared" si="377"/>
        <v>7</v>
      </c>
      <c r="V950" t="str">
        <f t="shared" si="378"/>
        <v>BI1</v>
      </c>
    </row>
    <row r="951" spans="1:22" outlineLevel="2">
      <c r="A951">
        <v>9</v>
      </c>
      <c r="B951" t="s">
        <v>2353</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376"/>
        <v>59.930924175364233</v>
      </c>
      <c r="T951" s="334"/>
      <c r="U951">
        <f t="shared" si="377"/>
        <v>8</v>
      </c>
      <c r="V951" t="str">
        <f t="shared" si="378"/>
        <v>ET7</v>
      </c>
    </row>
    <row r="952" spans="1:22" outlineLevel="2">
      <c r="A952">
        <v>10</v>
      </c>
      <c r="B952" t="s">
        <v>2354</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376"/>
        <v>59.636469037947158</v>
      </c>
      <c r="T952" s="334"/>
      <c r="U952">
        <f t="shared" si="377"/>
        <v>9</v>
      </c>
      <c r="V952" t="str">
        <f t="shared" si="378"/>
        <v>EJ6</v>
      </c>
    </row>
    <row r="953" spans="1:22" outlineLevel="2">
      <c r="A953">
        <v>11</v>
      </c>
      <c r="B953" t="s">
        <v>2355</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376"/>
        <v>57.801122447882094</v>
      </c>
      <c r="T953" s="334"/>
      <c r="U953">
        <f t="shared" si="377"/>
        <v>10</v>
      </c>
      <c r="V953" t="str">
        <f t="shared" si="378"/>
        <v>LE8</v>
      </c>
    </row>
    <row r="954" spans="1:22" outlineLevel="2">
      <c r="A954">
        <v>12</v>
      </c>
      <c r="B954" t="s">
        <v>2356</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376"/>
        <v>59.424012529218267</v>
      </c>
      <c r="T954" s="334"/>
      <c r="U954">
        <f t="shared" si="377"/>
        <v>11</v>
      </c>
      <c r="V954" t="str">
        <f t="shared" si="378"/>
        <v>CL7</v>
      </c>
    </row>
    <row r="955" spans="1:22" outlineLevel="2">
      <c r="A955">
        <v>13</v>
      </c>
      <c r="B955" t="s">
        <v>2357</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376"/>
        <v>57.589181960381033</v>
      </c>
      <c r="T955" s="334"/>
      <c r="U955">
        <f t="shared" si="377"/>
        <v>12</v>
      </c>
      <c r="V955" t="str">
        <f t="shared" si="378"/>
        <v>WY1</v>
      </c>
    </row>
    <row r="956" spans="1:22" outlineLevel="2">
      <c r="A956">
        <v>14</v>
      </c>
      <c r="B956" t="s">
        <v>2358</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376"/>
        <v>60.33700665193772</v>
      </c>
      <c r="T956" s="334"/>
      <c r="U956">
        <f t="shared" si="377"/>
        <v>13</v>
      </c>
      <c r="V956" t="str">
        <f t="shared" si="378"/>
        <v>RH0</v>
      </c>
    </row>
    <row r="957" spans="1:22" outlineLevel="2">
      <c r="A957">
        <v>15</v>
      </c>
      <c r="B957" t="s">
        <v>2359</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376"/>
        <v>57.230985299614971</v>
      </c>
      <c r="T957" s="334"/>
      <c r="U957">
        <f t="shared" si="377"/>
        <v>14</v>
      </c>
      <c r="V957" t="str">
        <f t="shared" si="378"/>
        <v>MT1</v>
      </c>
    </row>
    <row r="958" spans="1:22" outlineLevel="2">
      <c r="A958">
        <v>16</v>
      </c>
      <c r="B958" t="s">
        <v>2360</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376"/>
        <v>57.877997518692787</v>
      </c>
      <c r="T958" s="334"/>
      <c r="U958">
        <f t="shared" si="377"/>
        <v>15</v>
      </c>
      <c r="V958" t="str">
        <f t="shared" si="378"/>
        <v>HR5</v>
      </c>
    </row>
    <row r="959" spans="1:22" outlineLevel="2">
      <c r="A959">
        <v>17</v>
      </c>
      <c r="B959" t="s">
        <v>2361</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376"/>
        <v>58.255617141701741</v>
      </c>
      <c r="T959" s="334"/>
      <c r="U959">
        <f t="shared" si="377"/>
        <v>16</v>
      </c>
      <c r="V959" t="str">
        <f t="shared" si="378"/>
        <v>MO3</v>
      </c>
    </row>
    <row r="960" spans="1:22" outlineLevel="2">
      <c r="A960">
        <v>18</v>
      </c>
      <c r="B960" t="s">
        <v>2362</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376"/>
        <v>59.165400938708913</v>
      </c>
      <c r="T960" s="334"/>
      <c r="U960">
        <f t="shared" si="377"/>
        <v>17</v>
      </c>
      <c r="V960" t="str">
        <f t="shared" si="378"/>
        <v>NE4</v>
      </c>
    </row>
    <row r="961" spans="1:22" outlineLevel="2">
      <c r="A961">
        <v>19</v>
      </c>
      <c r="B961" t="s">
        <v>2363</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376"/>
        <v>60.343635708552867</v>
      </c>
      <c r="T961" s="334"/>
      <c r="U961">
        <f t="shared" si="377"/>
        <v>18</v>
      </c>
      <c r="V961" t="str">
        <f t="shared" si="378"/>
        <v>MI0</v>
      </c>
    </row>
    <row r="962" spans="1:22" outlineLevel="2">
      <c r="A962">
        <v>20</v>
      </c>
      <c r="B962" t="s">
        <v>2364</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376"/>
        <v>60.171985632953692</v>
      </c>
      <c r="T962" s="334"/>
      <c r="U962">
        <f t="shared" si="377"/>
        <v>19</v>
      </c>
      <c r="V962" t="str">
        <f t="shared" si="378"/>
        <v>CO0</v>
      </c>
    </row>
    <row r="963" spans="1:22" outlineLevel="2">
      <c r="A963">
        <v>21</v>
      </c>
      <c r="B963" t="s">
        <v>2365</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376"/>
        <v>57.995315682551222</v>
      </c>
      <c r="T963" s="334"/>
      <c r="U963">
        <f t="shared" si="377"/>
        <v>20</v>
      </c>
      <c r="V963" t="str">
        <f t="shared" si="378"/>
        <v>BI0</v>
      </c>
    </row>
    <row r="964" spans="1:22" outlineLevel="2">
      <c r="A964">
        <v>22</v>
      </c>
      <c r="B964" t="s">
        <v>2366</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376"/>
        <v>57.53204293048492</v>
      </c>
      <c r="T964" s="334"/>
      <c r="U964">
        <f t="shared" si="377"/>
        <v>21</v>
      </c>
      <c r="V964" t="str">
        <f t="shared" si="378"/>
        <v>EDK</v>
      </c>
    </row>
    <row r="965" spans="1:22" outlineLevel="2">
      <c r="A965">
        <v>23</v>
      </c>
      <c r="B965" t="s">
        <v>2367</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376"/>
        <v>59.357533165910503</v>
      </c>
      <c r="T965" s="334"/>
      <c r="U965">
        <f t="shared" si="377"/>
        <v>22</v>
      </c>
      <c r="V965" t="str">
        <f t="shared" si="378"/>
        <v>IN7</v>
      </c>
    </row>
    <row r="966" spans="1:22" outlineLevel="2">
      <c r="A966">
        <v>24</v>
      </c>
      <c r="B966" t="s">
        <v>2368</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376"/>
        <v>60.353685786126007</v>
      </c>
      <c r="T966" s="334"/>
      <c r="U966">
        <f t="shared" si="377"/>
        <v>23</v>
      </c>
      <c r="V966" t="str">
        <f t="shared" si="378"/>
        <v>TV7</v>
      </c>
    </row>
    <row r="967" spans="1:22" outlineLevel="2">
      <c r="A967">
        <v>25</v>
      </c>
      <c r="B967" t="s">
        <v>2369</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376"/>
        <v>58.132275132236643</v>
      </c>
      <c r="T967" s="334"/>
      <c r="U967">
        <f t="shared" si="377"/>
        <v>24</v>
      </c>
      <c r="V967" t="str">
        <f t="shared" si="378"/>
        <v>MO2</v>
      </c>
    </row>
    <row r="968" spans="1:22" outlineLevel="2">
      <c r="A968">
        <v>26</v>
      </c>
      <c r="B968" t="s">
        <v>2370</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376"/>
        <v>58.057213344458752</v>
      </c>
      <c r="T968" s="334"/>
      <c r="U968">
        <f t="shared" si="377"/>
        <v>25</v>
      </c>
      <c r="V968" t="str">
        <f t="shared" si="378"/>
        <v>WO9</v>
      </c>
    </row>
    <row r="969" spans="1:22" outlineLevel="2">
      <c r="A969">
        <v>27</v>
      </c>
      <c r="B969" t="s">
        <v>2371</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376"/>
        <v>57.882550703510269</v>
      </c>
      <c r="T969" s="334"/>
      <c r="U969">
        <f t="shared" si="377"/>
        <v>26</v>
      </c>
      <c r="V969" t="str">
        <f t="shared" si="378"/>
        <v>RV0</v>
      </c>
    </row>
    <row r="970" spans="1:22" outlineLevel="2">
      <c r="A970">
        <v>28</v>
      </c>
      <c r="B970" t="s">
        <v>2372</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376"/>
        <v>58.531177548769932</v>
      </c>
      <c r="T970" s="334"/>
      <c r="U970">
        <f t="shared" si="377"/>
        <v>27</v>
      </c>
      <c r="V970" t="str">
        <f t="shared" si="378"/>
        <v>CR0</v>
      </c>
    </row>
    <row r="971" spans="1:22" outlineLevel="2">
      <c r="A971">
        <v>29</v>
      </c>
      <c r="B971" t="s">
        <v>2373</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376"/>
        <v>57.459724084325558</v>
      </c>
      <c r="T971" s="334"/>
      <c r="U971">
        <f t="shared" si="377"/>
        <v>28</v>
      </c>
      <c r="V971" t="str">
        <f t="shared" si="378"/>
        <v>BA7</v>
      </c>
    </row>
    <row r="972" spans="1:22" outlineLevel="2">
      <c r="A972" s="580">
        <v>30</v>
      </c>
      <c r="B972" s="580" t="s">
        <v>2374</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376"/>
        <v>57.839589351632</v>
      </c>
      <c r="T972" s="581"/>
      <c r="U972">
        <f t="shared" si="377"/>
        <v>29</v>
      </c>
      <c r="V972" t="str">
        <f t="shared" si="378"/>
        <v>AN4</v>
      </c>
    </row>
    <row r="973" spans="1:22" outlineLevel="1">
      <c r="A973" s="582" t="s">
        <v>2382</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2407</v>
      </c>
    </row>
    <row r="974" spans="1:22" outlineLevel="2">
      <c r="A974">
        <v>32</v>
      </c>
      <c r="B974" t="s">
        <v>2346</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379">$M974</f>
        <v>62.903499999999987</v>
      </c>
      <c r="T974" s="334"/>
      <c r="U974">
        <f t="shared" si="377"/>
        <v>1</v>
      </c>
      <c r="V974" t="str">
        <f t="shared" ref="V974:V1002" si="380">LEFT($B974&amp;"  ",2)&amp;RIGHT(" "&amp;$B974,1)</f>
        <v>BO8</v>
      </c>
    </row>
    <row r="975" spans="1:22" outlineLevel="2">
      <c r="A975">
        <v>33</v>
      </c>
      <c r="B975" t="s">
        <v>2347</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379"/>
        <v>59.774000000000001</v>
      </c>
      <c r="T975" s="334"/>
      <c r="U975">
        <f t="shared" si="377"/>
        <v>2</v>
      </c>
      <c r="V975" t="str">
        <f t="shared" si="380"/>
        <v>WT4</v>
      </c>
    </row>
    <row r="976" spans="1:22" outlineLevel="2">
      <c r="A976">
        <v>34</v>
      </c>
      <c r="B976" t="s">
        <v>2348</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379"/>
        <v>60.713999999999999</v>
      </c>
      <c r="T976" s="334"/>
      <c r="U976">
        <f t="shared" si="377"/>
        <v>3</v>
      </c>
      <c r="V976" t="str">
        <f t="shared" si="380"/>
        <v>HA3</v>
      </c>
    </row>
    <row r="977" spans="1:22" outlineLevel="2">
      <c r="A977">
        <v>35</v>
      </c>
      <c r="B977" t="s">
        <v>2349</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379"/>
        <v>61.171500000000002</v>
      </c>
      <c r="T977" s="334"/>
      <c r="U977">
        <f t="shared" si="377"/>
        <v>4</v>
      </c>
      <c r="V977" t="str">
        <f t="shared" si="380"/>
        <v>ON6</v>
      </c>
    </row>
    <row r="978" spans="1:22" outlineLevel="2">
      <c r="A978">
        <v>36</v>
      </c>
      <c r="B978" t="s">
        <v>2350</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379"/>
        <v>58.521000000000001</v>
      </c>
      <c r="T978" s="334"/>
      <c r="U978">
        <f t="shared" si="377"/>
        <v>5</v>
      </c>
      <c r="V978" t="str">
        <f t="shared" si="380"/>
        <v>IN7</v>
      </c>
    </row>
    <row r="979" spans="1:22" outlineLevel="2">
      <c r="A979">
        <v>37</v>
      </c>
      <c r="B979" t="s">
        <v>2351</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379"/>
        <v>59.145000000000003</v>
      </c>
      <c r="T979" s="334"/>
      <c r="U979">
        <f t="shared" si="377"/>
        <v>6</v>
      </c>
      <c r="V979" t="str">
        <f t="shared" si="380"/>
        <v>MO7</v>
      </c>
    </row>
    <row r="980" spans="1:22" outlineLevel="2">
      <c r="A980">
        <v>38</v>
      </c>
      <c r="B980" t="s">
        <v>2352</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379"/>
        <v>61.204500000000003</v>
      </c>
      <c r="T980" s="334"/>
      <c r="U980">
        <f t="shared" si="377"/>
        <v>7</v>
      </c>
      <c r="V980" t="str">
        <f t="shared" si="380"/>
        <v>BI1</v>
      </c>
    </row>
    <row r="981" spans="1:22" outlineLevel="2">
      <c r="A981">
        <v>39</v>
      </c>
      <c r="B981" t="s">
        <v>2353</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379"/>
        <v>63.600999999999999</v>
      </c>
      <c r="T981" s="334"/>
      <c r="U981">
        <f t="shared" si="377"/>
        <v>8</v>
      </c>
      <c r="V981" t="str">
        <f t="shared" si="380"/>
        <v>ET7</v>
      </c>
    </row>
    <row r="982" spans="1:22" outlineLevel="2">
      <c r="A982">
        <v>40</v>
      </c>
      <c r="B982" t="s">
        <v>2354</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379"/>
        <v>59.222999999999999</v>
      </c>
      <c r="T982" s="334"/>
      <c r="U982">
        <f t="shared" si="377"/>
        <v>9</v>
      </c>
      <c r="V982" t="str">
        <f t="shared" si="380"/>
        <v>EJ6</v>
      </c>
    </row>
    <row r="983" spans="1:22" outlineLevel="2">
      <c r="A983">
        <v>41</v>
      </c>
      <c r="B983" t="s">
        <v>2355</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379"/>
        <v>60.963000000000008</v>
      </c>
      <c r="T983" s="334"/>
      <c r="U983">
        <f t="shared" si="377"/>
        <v>10</v>
      </c>
      <c r="V983" t="str">
        <f t="shared" si="380"/>
        <v>LE8</v>
      </c>
    </row>
    <row r="984" spans="1:22" outlineLevel="2">
      <c r="A984">
        <v>42</v>
      </c>
      <c r="B984" t="s">
        <v>2356</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379"/>
        <v>61.366500000000002</v>
      </c>
      <c r="T984" s="334"/>
      <c r="U984">
        <f t="shared" si="377"/>
        <v>11</v>
      </c>
      <c r="V984" t="str">
        <f t="shared" si="380"/>
        <v>CL7</v>
      </c>
    </row>
    <row r="985" spans="1:22" outlineLevel="2">
      <c r="A985">
        <v>43</v>
      </c>
      <c r="B985" t="s">
        <v>2357</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379"/>
        <v>58.55</v>
      </c>
      <c r="T985" s="334"/>
      <c r="U985">
        <f t="shared" si="377"/>
        <v>12</v>
      </c>
      <c r="V985" t="str">
        <f t="shared" si="380"/>
        <v>WY1</v>
      </c>
    </row>
    <row r="986" spans="1:22" outlineLevel="2">
      <c r="A986">
        <v>44</v>
      </c>
      <c r="B986" t="s">
        <v>2358</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379"/>
        <v>63.219000000000001</v>
      </c>
      <c r="T986" s="334"/>
      <c r="U986">
        <f t="shared" si="377"/>
        <v>13</v>
      </c>
      <c r="V986" t="str">
        <f t="shared" si="380"/>
        <v>RH0</v>
      </c>
    </row>
    <row r="987" spans="1:22" outlineLevel="2">
      <c r="A987">
        <v>45</v>
      </c>
      <c r="B987" t="s">
        <v>2359</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379"/>
        <v>57.029000000000003</v>
      </c>
      <c r="T987" s="334"/>
      <c r="U987">
        <f t="shared" si="377"/>
        <v>14</v>
      </c>
      <c r="V987" t="str">
        <f t="shared" si="380"/>
        <v>MT1</v>
      </c>
    </row>
    <row r="988" spans="1:22" outlineLevel="2">
      <c r="A988">
        <v>46</v>
      </c>
      <c r="B988" t="s">
        <v>2360</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379"/>
        <v>60.521000000000001</v>
      </c>
      <c r="T988" s="334"/>
      <c r="U988">
        <f t="shared" si="377"/>
        <v>15</v>
      </c>
      <c r="V988" t="str">
        <f t="shared" si="380"/>
        <v>HR5</v>
      </c>
    </row>
    <row r="989" spans="1:22" outlineLevel="2">
      <c r="A989">
        <v>47</v>
      </c>
      <c r="B989" t="s">
        <v>2361</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379"/>
        <v>59.486499999999999</v>
      </c>
      <c r="T989" s="334"/>
      <c r="U989">
        <f t="shared" si="377"/>
        <v>16</v>
      </c>
      <c r="V989" t="str">
        <f t="shared" si="380"/>
        <v>MO3</v>
      </c>
    </row>
    <row r="990" spans="1:22" outlineLevel="2">
      <c r="A990">
        <v>48</v>
      </c>
      <c r="B990" t="s">
        <v>2362</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379"/>
        <v>58.776000000000003</v>
      </c>
      <c r="T990" s="334"/>
      <c r="U990">
        <f t="shared" si="377"/>
        <v>17</v>
      </c>
      <c r="V990" t="str">
        <f t="shared" si="380"/>
        <v>NE4</v>
      </c>
    </row>
    <row r="991" spans="1:22" outlineLevel="2">
      <c r="A991">
        <v>49</v>
      </c>
      <c r="B991" t="s">
        <v>2363</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379"/>
        <v>62.811500000000009</v>
      </c>
      <c r="T991" s="334"/>
      <c r="U991">
        <f t="shared" si="377"/>
        <v>18</v>
      </c>
      <c r="V991" t="str">
        <f t="shared" si="380"/>
        <v>MI0</v>
      </c>
    </row>
    <row r="992" spans="1:22" outlineLevel="2">
      <c r="A992">
        <v>50</v>
      </c>
      <c r="B992" t="s">
        <v>2364</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379"/>
        <v>60.567999999999998</v>
      </c>
      <c r="T992" s="334"/>
      <c r="U992">
        <f t="shared" si="377"/>
        <v>19</v>
      </c>
      <c r="V992" t="str">
        <f t="shared" si="380"/>
        <v>CO0</v>
      </c>
    </row>
    <row r="993" spans="1:22" outlineLevel="2">
      <c r="A993">
        <v>51</v>
      </c>
      <c r="B993" t="s">
        <v>2365</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379"/>
        <v>58.369</v>
      </c>
      <c r="T993" s="334"/>
      <c r="U993">
        <f t="shared" si="377"/>
        <v>20</v>
      </c>
      <c r="V993" t="str">
        <f t="shared" si="380"/>
        <v>BI0</v>
      </c>
    </row>
    <row r="994" spans="1:22" outlineLevel="2">
      <c r="A994">
        <v>52</v>
      </c>
      <c r="B994" t="s">
        <v>2366</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379"/>
        <v>59.688000000000002</v>
      </c>
      <c r="T994" s="334"/>
      <c r="U994">
        <f t="shared" si="377"/>
        <v>21</v>
      </c>
      <c r="V994" t="str">
        <f t="shared" si="380"/>
        <v>EDK</v>
      </c>
    </row>
    <row r="995" spans="1:22" outlineLevel="2">
      <c r="A995">
        <v>53</v>
      </c>
      <c r="B995" t="s">
        <v>2367</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379"/>
        <v>57.705500000000001</v>
      </c>
      <c r="T995" s="334"/>
      <c r="U995">
        <f t="shared" si="377"/>
        <v>22</v>
      </c>
      <c r="V995" t="str">
        <f t="shared" si="380"/>
        <v>IN7</v>
      </c>
    </row>
    <row r="996" spans="1:22" outlineLevel="2">
      <c r="A996">
        <v>54</v>
      </c>
      <c r="B996" t="s">
        <v>2368</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379"/>
        <v>58.845500000000001</v>
      </c>
      <c r="T996" s="334"/>
      <c r="U996">
        <f t="shared" si="377"/>
        <v>23</v>
      </c>
      <c r="V996" t="str">
        <f t="shared" si="380"/>
        <v>TV7</v>
      </c>
    </row>
    <row r="997" spans="1:22" outlineLevel="2">
      <c r="A997">
        <v>55</v>
      </c>
      <c r="B997" t="s">
        <v>2369</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379"/>
        <v>57.162999999999997</v>
      </c>
      <c r="T997" s="334"/>
      <c r="U997">
        <f t="shared" si="377"/>
        <v>24</v>
      </c>
      <c r="V997" t="str">
        <f t="shared" si="380"/>
        <v>MO2</v>
      </c>
    </row>
    <row r="998" spans="1:22" outlineLevel="2">
      <c r="A998">
        <v>56</v>
      </c>
      <c r="B998" t="s">
        <v>2370</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379"/>
        <v>60.446000000000012</v>
      </c>
      <c r="T998" s="334"/>
      <c r="U998">
        <f t="shared" si="377"/>
        <v>25</v>
      </c>
      <c r="V998" t="str">
        <f t="shared" si="380"/>
        <v>WO9</v>
      </c>
    </row>
    <row r="999" spans="1:22" outlineLevel="2">
      <c r="A999">
        <v>57</v>
      </c>
      <c r="B999" t="s">
        <v>2371</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379"/>
        <v>60.691499999999998</v>
      </c>
      <c r="T999" s="334"/>
      <c r="U999">
        <f t="shared" si="377"/>
        <v>26</v>
      </c>
      <c r="V999" t="str">
        <f t="shared" si="380"/>
        <v>RV0</v>
      </c>
    </row>
    <row r="1000" spans="1:22" outlineLevel="2">
      <c r="A1000">
        <v>58</v>
      </c>
      <c r="B1000" t="s">
        <v>2372</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379"/>
        <v>59.313499999999998</v>
      </c>
      <c r="T1000" s="334"/>
      <c r="U1000">
        <f t="shared" si="377"/>
        <v>27</v>
      </c>
      <c r="V1000" t="str">
        <f t="shared" si="380"/>
        <v>CR0</v>
      </c>
    </row>
    <row r="1001" spans="1:22" outlineLevel="2">
      <c r="A1001">
        <v>59</v>
      </c>
      <c r="B1001" t="s">
        <v>2373</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379"/>
        <v>60.516500000000001</v>
      </c>
      <c r="T1001" s="334"/>
      <c r="U1001">
        <f t="shared" si="377"/>
        <v>28</v>
      </c>
      <c r="V1001" t="str">
        <f t="shared" si="380"/>
        <v>BA7</v>
      </c>
    </row>
    <row r="1002" spans="1:22" outlineLevel="2">
      <c r="A1002">
        <v>60</v>
      </c>
      <c r="B1002" t="s">
        <v>2374</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379"/>
        <v>57.713500000000003</v>
      </c>
      <c r="T1002" s="597"/>
      <c r="U1002">
        <f t="shared" si="377"/>
        <v>29</v>
      </c>
      <c r="V1002" t="str">
        <f t="shared" si="380"/>
        <v>AN4</v>
      </c>
    </row>
    <row r="1003" spans="1:22" outlineLevel="1">
      <c r="A1003" s="582" t="s">
        <v>2396</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381">$L1003</f>
        <v>58.651126254129998</v>
      </c>
      <c r="T1003" s="620">
        <f>AVERAGE(T1004:T1137)</f>
        <v>3.781343283582092E-2</v>
      </c>
      <c r="U1003">
        <v>0</v>
      </c>
      <c r="V1003" s="598" t="s">
        <v>2408</v>
      </c>
    </row>
    <row r="1004" spans="1:22" outlineLevel="2">
      <c r="A1004">
        <v>62</v>
      </c>
      <c r="B1004" t="s">
        <v>2437</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381"/>
        <v>56.840454215347393</v>
      </c>
      <c r="T1004" s="334">
        <v>-0.215999999999999</v>
      </c>
      <c r="U1004">
        <f t="shared" ref="U1004:U1067" si="382">U1003+1</f>
        <v>1</v>
      </c>
      <c r="V1004" t="str">
        <f t="shared" ref="V1004:V1067" si="383">LEFT($B1004&amp;"  ",2)&amp;RIGHT(" "&amp;$B1004,1)</f>
        <v>Bi7</v>
      </c>
    </row>
    <row r="1005" spans="1:22" outlineLevel="2">
      <c r="A1005">
        <v>63</v>
      </c>
      <c r="B1005" t="s">
        <v>2438</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381"/>
        <v>59.028258797013692</v>
      </c>
      <c r="T1005" s="334">
        <v>1.911</v>
      </c>
      <c r="U1005">
        <f t="shared" si="382"/>
        <v>2</v>
      </c>
      <c r="V1005" t="str">
        <f t="shared" si="383"/>
        <v>Le3</v>
      </c>
    </row>
    <row r="1006" spans="1:22" outlineLevel="2">
      <c r="A1006">
        <v>64</v>
      </c>
      <c r="B1006" t="s">
        <v>2439</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381"/>
        <v>58.048805996601828</v>
      </c>
      <c r="T1006" s="334">
        <v>0.246</v>
      </c>
      <c r="U1006">
        <f t="shared" si="382"/>
        <v>3</v>
      </c>
      <c r="V1006" t="str">
        <f t="shared" si="383"/>
        <v>Le8</v>
      </c>
    </row>
    <row r="1007" spans="1:22" outlineLevel="2">
      <c r="A1007">
        <v>65</v>
      </c>
      <c r="B1007" t="s">
        <v>2440</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381"/>
        <v>56.332354263185081</v>
      </c>
      <c r="T1007" s="334">
        <v>-0.14099999999999999</v>
      </c>
      <c r="U1007">
        <f t="shared" si="382"/>
        <v>4</v>
      </c>
      <c r="V1007" t="str">
        <f t="shared" si="383"/>
        <v xml:space="preserve">Gr </v>
      </c>
    </row>
    <row r="1008" spans="1:22" outlineLevel="2">
      <c r="A1008">
        <v>66</v>
      </c>
      <c r="B1008" t="s">
        <v>2441</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381"/>
        <v>59.485422755693001</v>
      </c>
      <c r="T1008" s="334">
        <v>-0.16500000000000001</v>
      </c>
      <c r="U1008">
        <f t="shared" si="382"/>
        <v>5</v>
      </c>
      <c r="V1008" t="str">
        <f t="shared" si="383"/>
        <v>Ro9</v>
      </c>
    </row>
    <row r="1009" spans="1:22" outlineLevel="2">
      <c r="A1009">
        <v>67</v>
      </c>
      <c r="B1009" t="s">
        <v>2442</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381"/>
        <v>55.964007682241963</v>
      </c>
      <c r="T1009" s="334">
        <v>0.89700000000000002</v>
      </c>
      <c r="U1009">
        <f t="shared" si="382"/>
        <v>6</v>
      </c>
      <c r="V1009" t="str">
        <f t="shared" si="383"/>
        <v>Ya3</v>
      </c>
    </row>
    <row r="1010" spans="1:22" outlineLevel="2">
      <c r="A1010">
        <v>68</v>
      </c>
      <c r="B1010" t="s">
        <v>2443</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381"/>
        <v>58.092925683520413</v>
      </c>
      <c r="T1010" s="334">
        <v>-1.3260000000000001</v>
      </c>
      <c r="U1010">
        <f t="shared" si="382"/>
        <v>7</v>
      </c>
      <c r="V1010" t="str">
        <f t="shared" si="383"/>
        <v>On6</v>
      </c>
    </row>
    <row r="1011" spans="1:22" outlineLevel="2">
      <c r="A1011">
        <v>69</v>
      </c>
      <c r="B1011" t="s">
        <v>2444</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381"/>
        <v>56.674697243675674</v>
      </c>
      <c r="T1011" s="334">
        <v>0.107999999999999</v>
      </c>
      <c r="U1011">
        <f t="shared" si="382"/>
        <v>8</v>
      </c>
      <c r="V1011" t="str">
        <f t="shared" si="383"/>
        <v>Ce6</v>
      </c>
    </row>
    <row r="1012" spans="1:22" outlineLevel="2">
      <c r="A1012">
        <v>70</v>
      </c>
      <c r="B1012" t="s">
        <v>2445</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381"/>
        <v>56.724479460959628</v>
      </c>
      <c r="T1012" s="334">
        <v>1.8719999999999899</v>
      </c>
      <c r="U1012">
        <f t="shared" si="382"/>
        <v>9</v>
      </c>
      <c r="V1012" t="str">
        <f t="shared" si="383"/>
        <v>Mu9</v>
      </c>
    </row>
    <row r="1013" spans="1:22" outlineLevel="2">
      <c r="A1013">
        <v>71</v>
      </c>
      <c r="B1013" t="s">
        <v>2446</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381"/>
        <v>54.621403393414688</v>
      </c>
      <c r="T1013" s="334">
        <v>0.11699999999999899</v>
      </c>
      <c r="U1013">
        <f t="shared" si="382"/>
        <v>10</v>
      </c>
      <c r="V1013" t="str">
        <f t="shared" si="383"/>
        <v>Ku1</v>
      </c>
    </row>
    <row r="1014" spans="1:22" outlineLevel="2">
      <c r="A1014">
        <v>72</v>
      </c>
      <c r="B1014" t="s">
        <v>2447</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381"/>
        <v>58.489717489904649</v>
      </c>
      <c r="T1014" s="334">
        <v>-1.9710000000000001</v>
      </c>
      <c r="U1014">
        <f t="shared" si="382"/>
        <v>11</v>
      </c>
      <c r="V1014" t="str">
        <f t="shared" si="383"/>
        <v>Gl2</v>
      </c>
    </row>
    <row r="1015" spans="1:22" outlineLevel="2">
      <c r="A1015">
        <v>73</v>
      </c>
      <c r="B1015" t="s">
        <v>2448</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381"/>
        <v>59.462155277861811</v>
      </c>
      <c r="T1015" s="334">
        <v>-1.893</v>
      </c>
      <c r="U1015">
        <f t="shared" si="382"/>
        <v>12</v>
      </c>
      <c r="V1015" t="str">
        <f t="shared" si="383"/>
        <v>Na0</v>
      </c>
    </row>
    <row r="1016" spans="1:22" outlineLevel="2">
      <c r="A1016">
        <v>74</v>
      </c>
      <c r="B1016" t="s">
        <v>2449</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381"/>
        <v>60.889864608456243</v>
      </c>
      <c r="T1016" s="334">
        <v>-0.75</v>
      </c>
      <c r="U1016">
        <f t="shared" si="382"/>
        <v>13</v>
      </c>
      <c r="V1016" t="str">
        <f t="shared" si="383"/>
        <v>Ha3</v>
      </c>
    </row>
    <row r="1017" spans="1:22" outlineLevel="2">
      <c r="A1017">
        <v>75</v>
      </c>
      <c r="B1017" t="s">
        <v>2450</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381"/>
        <v>58.439334144106859</v>
      </c>
      <c r="T1017" s="334">
        <v>-0.3</v>
      </c>
      <c r="U1017">
        <f t="shared" si="382"/>
        <v>14</v>
      </c>
      <c r="V1017" t="str">
        <f t="shared" si="383"/>
        <v xml:space="preserve">Mo </v>
      </c>
    </row>
    <row r="1018" spans="1:22" outlineLevel="2">
      <c r="A1018">
        <v>76</v>
      </c>
      <c r="B1018" t="s">
        <v>2451</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381"/>
        <v>57.439181081269609</v>
      </c>
      <c r="T1018" s="334">
        <v>2.823</v>
      </c>
      <c r="U1018">
        <f t="shared" si="382"/>
        <v>15</v>
      </c>
      <c r="V1018" t="str">
        <f t="shared" si="383"/>
        <v>Me1</v>
      </c>
    </row>
    <row r="1019" spans="1:22" outlineLevel="2">
      <c r="A1019">
        <v>77</v>
      </c>
      <c r="B1019" t="s">
        <v>2452</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381"/>
        <v>58.782497385099113</v>
      </c>
      <c r="T1019" s="334">
        <v>-1.518</v>
      </c>
      <c r="U1019">
        <f t="shared" si="382"/>
        <v>16</v>
      </c>
      <c r="V1019" t="str">
        <f t="shared" si="383"/>
        <v>Da)</v>
      </c>
    </row>
    <row r="1020" spans="1:22" outlineLevel="2">
      <c r="A1020">
        <v>78</v>
      </c>
      <c r="B1020" t="s">
        <v>2453</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381"/>
        <v>61.262034137339228</v>
      </c>
      <c r="T1020" s="334">
        <v>-0.56099999999999905</v>
      </c>
      <c r="U1020">
        <f t="shared" si="382"/>
        <v>17</v>
      </c>
      <c r="V1020" t="str">
        <f t="shared" si="383"/>
        <v>Tu1</v>
      </c>
    </row>
    <row r="1021" spans="1:22" outlineLevel="2">
      <c r="A1021">
        <v>79</v>
      </c>
      <c r="B1021" t="s">
        <v>2454</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381"/>
        <v>63.335509170119863</v>
      </c>
      <c r="T1021" s="334">
        <v>1.38</v>
      </c>
      <c r="U1021">
        <f t="shared" si="382"/>
        <v>18</v>
      </c>
      <c r="V1021" t="str">
        <f t="shared" si="383"/>
        <v>Mo8</v>
      </c>
    </row>
    <row r="1022" spans="1:22" outlineLevel="2">
      <c r="A1022">
        <v>80</v>
      </c>
      <c r="B1022" t="s">
        <v>2455</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381"/>
        <v>56.920183026698432</v>
      </c>
      <c r="T1022" s="334">
        <v>-1.78799999999999</v>
      </c>
      <c r="U1022">
        <f t="shared" si="382"/>
        <v>19</v>
      </c>
      <c r="V1022" t="str">
        <f t="shared" si="383"/>
        <v>Ne7</v>
      </c>
    </row>
    <row r="1023" spans="1:22" outlineLevel="2">
      <c r="A1023">
        <v>81</v>
      </c>
      <c r="B1023" t="s">
        <v>2456</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381"/>
        <v>58.178284156160871</v>
      </c>
      <c r="T1023" s="334">
        <v>0.215999999999999</v>
      </c>
      <c r="U1023">
        <f t="shared" si="382"/>
        <v>20</v>
      </c>
      <c r="V1023" t="str">
        <f t="shared" si="383"/>
        <v>Bo4</v>
      </c>
    </row>
    <row r="1024" spans="1:22" outlineLevel="2">
      <c r="A1024">
        <v>82</v>
      </c>
      <c r="B1024" t="s">
        <v>2457</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381"/>
        <v>58.226551071857948</v>
      </c>
      <c r="T1024" s="334">
        <v>0.54899999999999904</v>
      </c>
      <c r="U1024">
        <f t="shared" si="382"/>
        <v>21</v>
      </c>
      <c r="V1024" t="str">
        <f t="shared" si="383"/>
        <v>Yi4</v>
      </c>
    </row>
    <row r="1025" spans="1:22" outlineLevel="2">
      <c r="A1025">
        <v>83</v>
      </c>
      <c r="B1025" t="s">
        <v>2458</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381"/>
        <v>58.676646253513667</v>
      </c>
      <c r="T1025" s="334">
        <v>2.097</v>
      </c>
      <c r="U1025">
        <f t="shared" si="382"/>
        <v>22</v>
      </c>
      <c r="V1025" t="str">
        <f t="shared" si="383"/>
        <v xml:space="preserve">Th </v>
      </c>
    </row>
    <row r="1026" spans="1:22" outlineLevel="2">
      <c r="A1026">
        <v>84</v>
      </c>
      <c r="B1026" t="s">
        <v>2459</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381"/>
        <v>62.179249269025647</v>
      </c>
      <c r="T1026" s="334">
        <v>0.69899999999999995</v>
      </c>
      <c r="U1026">
        <f t="shared" si="382"/>
        <v>23</v>
      </c>
      <c r="V1026" t="str">
        <f t="shared" si="383"/>
        <v>Bu5</v>
      </c>
    </row>
    <row r="1027" spans="1:22" outlineLevel="2">
      <c r="A1027">
        <v>85</v>
      </c>
      <c r="B1027" t="s">
        <v>2460</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381"/>
        <v>59.061039391855758</v>
      </c>
      <c r="T1027" s="334">
        <v>-0.186</v>
      </c>
      <c r="U1027">
        <f t="shared" si="382"/>
        <v>24</v>
      </c>
      <c r="V1027" t="str">
        <f t="shared" si="383"/>
        <v>Bu1</v>
      </c>
    </row>
    <row r="1028" spans="1:22" outlineLevel="2">
      <c r="A1028">
        <v>86</v>
      </c>
      <c r="B1028" t="s">
        <v>2461</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381"/>
        <v>60.464347147154427</v>
      </c>
      <c r="T1028" s="334">
        <v>0.56399999999999995</v>
      </c>
      <c r="U1028">
        <f t="shared" si="382"/>
        <v>25</v>
      </c>
      <c r="V1028" t="str">
        <f t="shared" si="383"/>
        <v>Mu0</v>
      </c>
    </row>
    <row r="1029" spans="1:22" outlineLevel="2">
      <c r="A1029">
        <v>87</v>
      </c>
      <c r="B1029" t="s">
        <v>2462</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381"/>
        <v>59.06412897869761</v>
      </c>
      <c r="T1029" s="334">
        <v>-0.46799999999999897</v>
      </c>
      <c r="U1029">
        <f t="shared" si="382"/>
        <v>26</v>
      </c>
      <c r="V1029" t="str">
        <f t="shared" si="383"/>
        <v>Po2</v>
      </c>
    </row>
    <row r="1030" spans="1:22" outlineLevel="2">
      <c r="A1030">
        <v>88</v>
      </c>
      <c r="B1030" t="s">
        <v>2463</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381"/>
        <v>60.750657584194173</v>
      </c>
      <c r="T1030" s="334">
        <v>2.79</v>
      </c>
      <c r="U1030">
        <f t="shared" si="382"/>
        <v>27</v>
      </c>
      <c r="V1030" t="str">
        <f t="shared" si="383"/>
        <v>Tr7</v>
      </c>
    </row>
    <row r="1031" spans="1:22" outlineLevel="2">
      <c r="A1031">
        <v>89</v>
      </c>
      <c r="B1031" t="s">
        <v>2464</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381"/>
        <v>59.07269876189639</v>
      </c>
      <c r="T1031" s="334">
        <v>-0.33300000000000002</v>
      </c>
      <c r="U1031">
        <f t="shared" si="382"/>
        <v>28</v>
      </c>
      <c r="V1031" t="str">
        <f t="shared" si="383"/>
        <v>Be6</v>
      </c>
    </row>
    <row r="1032" spans="1:22" outlineLevel="2">
      <c r="A1032">
        <v>90</v>
      </c>
      <c r="B1032" t="s">
        <v>2465</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381"/>
        <v>58.244528132919427</v>
      </c>
      <c r="T1032" s="334">
        <v>-2.202</v>
      </c>
      <c r="U1032">
        <f t="shared" si="382"/>
        <v>29</v>
      </c>
      <c r="V1032" t="str">
        <f t="shared" si="383"/>
        <v>Pa3</v>
      </c>
    </row>
    <row r="1033" spans="1:22" outlineLevel="2">
      <c r="A1033">
        <v>91</v>
      </c>
      <c r="B1033" t="s">
        <v>2466</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381"/>
        <v>57.269329466213172</v>
      </c>
      <c r="T1033" s="334">
        <v>-0.56999999999999995</v>
      </c>
      <c r="U1033">
        <f t="shared" si="382"/>
        <v>30</v>
      </c>
      <c r="V1033" t="str">
        <f t="shared" si="383"/>
        <v>Wa4</v>
      </c>
    </row>
    <row r="1034" spans="1:22" outlineLevel="2">
      <c r="A1034">
        <v>92</v>
      </c>
      <c r="B1034" t="s">
        <v>2467</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381"/>
        <v>58.580445103076769</v>
      </c>
      <c r="T1034" s="334">
        <v>-1.73999999999999</v>
      </c>
      <c r="U1034">
        <f t="shared" si="382"/>
        <v>31</v>
      </c>
      <c r="V1034" t="str">
        <f t="shared" si="383"/>
        <v>Gl4</v>
      </c>
    </row>
    <row r="1035" spans="1:22" outlineLevel="2">
      <c r="A1035">
        <v>93</v>
      </c>
      <c r="B1035" t="s">
        <v>2468</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381"/>
        <v>58.147445292232369</v>
      </c>
      <c r="T1035" s="334">
        <v>-0.212999999999999</v>
      </c>
      <c r="U1035">
        <f t="shared" si="382"/>
        <v>32</v>
      </c>
      <c r="V1035" t="str">
        <f t="shared" si="383"/>
        <v>Ro1</v>
      </c>
    </row>
    <row r="1036" spans="1:22" outlineLevel="2">
      <c r="A1036">
        <v>94</v>
      </c>
      <c r="B1036" t="s">
        <v>2469</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381"/>
        <v>57.231809871164238</v>
      </c>
      <c r="T1036" s="334">
        <v>0.16500000000000001</v>
      </c>
      <c r="U1036">
        <f t="shared" si="382"/>
        <v>33</v>
      </c>
      <c r="V1036" t="str">
        <f t="shared" si="383"/>
        <v>Gr2</v>
      </c>
    </row>
    <row r="1037" spans="1:22" outlineLevel="2">
      <c r="A1037">
        <v>95</v>
      </c>
      <c r="B1037" t="s">
        <v>2470</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381"/>
        <v>57.158542044197397</v>
      </c>
      <c r="T1037" s="334">
        <v>-1.6859999999999999</v>
      </c>
      <c r="U1037">
        <f t="shared" si="382"/>
        <v>34</v>
      </c>
      <c r="V1037" t="str">
        <f t="shared" si="383"/>
        <v>Po0</v>
      </c>
    </row>
    <row r="1038" spans="1:22" outlineLevel="2">
      <c r="A1038">
        <v>96</v>
      </c>
      <c r="B1038" t="s">
        <v>2471</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381"/>
        <v>56.31938551665035</v>
      </c>
      <c r="T1038" s="334">
        <v>-1.383</v>
      </c>
      <c r="U1038">
        <f t="shared" si="382"/>
        <v>35</v>
      </c>
      <c r="V1038" t="str">
        <f t="shared" si="383"/>
        <v>Wu9</v>
      </c>
    </row>
    <row r="1039" spans="1:22" outlineLevel="2">
      <c r="A1039">
        <v>97</v>
      </c>
      <c r="B1039" t="s">
        <v>2472</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381"/>
        <v>57.20571621581594</v>
      </c>
      <c r="T1039" s="334">
        <v>4.3680000000000003</v>
      </c>
      <c r="U1039">
        <f t="shared" si="382"/>
        <v>36</v>
      </c>
      <c r="V1039" t="str">
        <f t="shared" si="383"/>
        <v>Bo2</v>
      </c>
    </row>
    <row r="1040" spans="1:22" outlineLevel="2">
      <c r="A1040">
        <v>98</v>
      </c>
      <c r="B1040" t="s">
        <v>2473</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381"/>
        <v>57.238075143825689</v>
      </c>
      <c r="T1040" s="334">
        <v>-1.077</v>
      </c>
      <c r="U1040">
        <f t="shared" si="382"/>
        <v>37</v>
      </c>
      <c r="V1040" t="str">
        <f t="shared" si="383"/>
        <v>Ha5</v>
      </c>
    </row>
    <row r="1041" spans="1:22" outlineLevel="2">
      <c r="A1041">
        <v>99</v>
      </c>
      <c r="B1041" t="s">
        <v>2474</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381"/>
        <v>59.903734812622787</v>
      </c>
      <c r="T1041" s="334">
        <v>0.72899999999999998</v>
      </c>
      <c r="U1041">
        <f t="shared" si="382"/>
        <v>38</v>
      </c>
      <c r="V1041" t="str">
        <f t="shared" si="383"/>
        <v>Ej6</v>
      </c>
    </row>
    <row r="1042" spans="1:22" outlineLevel="2">
      <c r="A1042">
        <v>100</v>
      </c>
      <c r="B1042" t="s">
        <v>2475</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381"/>
        <v>61.12223824629914</v>
      </c>
      <c r="T1042" s="334">
        <v>-1.0619999999999901</v>
      </c>
      <c r="U1042">
        <f t="shared" si="382"/>
        <v>39</v>
      </c>
      <c r="V1042" t="str">
        <f t="shared" si="383"/>
        <v>Rh)</v>
      </c>
    </row>
    <row r="1043" spans="1:22" outlineLevel="2">
      <c r="A1043">
        <v>101</v>
      </c>
      <c r="B1043" t="s">
        <v>2476</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381"/>
        <v>60.848948787506231</v>
      </c>
      <c r="T1043" s="334">
        <v>0.16800000000000001</v>
      </c>
      <c r="U1043">
        <f t="shared" si="382"/>
        <v>40</v>
      </c>
      <c r="V1043" t="str">
        <f t="shared" si="383"/>
        <v xml:space="preserve">Bo </v>
      </c>
    </row>
    <row r="1044" spans="1:22" outlineLevel="2">
      <c r="A1044">
        <v>102</v>
      </c>
      <c r="B1044" t="s">
        <v>2477</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381"/>
        <v>57.515942898787877</v>
      </c>
      <c r="T1044" s="334">
        <v>-0.81599999999999995</v>
      </c>
      <c r="U1044">
        <f t="shared" si="382"/>
        <v>41</v>
      </c>
      <c r="V1044" t="str">
        <f t="shared" si="383"/>
        <v>We)</v>
      </c>
    </row>
    <row r="1045" spans="1:22" outlineLevel="2">
      <c r="A1045">
        <v>103</v>
      </c>
      <c r="B1045" t="s">
        <v>2478</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381"/>
        <v>58.25822227818923</v>
      </c>
      <c r="T1045" s="334">
        <v>1.6080000000000001</v>
      </c>
      <c r="U1045">
        <f t="shared" si="382"/>
        <v>42</v>
      </c>
      <c r="V1045" t="str">
        <f t="shared" si="383"/>
        <v>In7</v>
      </c>
    </row>
    <row r="1046" spans="1:22" outlineLevel="2">
      <c r="A1046">
        <v>104</v>
      </c>
      <c r="B1046" t="s">
        <v>2479</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381"/>
        <v>58.291887073098323</v>
      </c>
      <c r="T1046" s="334">
        <v>1.167</v>
      </c>
      <c r="U1046">
        <f t="shared" si="382"/>
        <v>43</v>
      </c>
      <c r="V1046" t="str">
        <f t="shared" si="383"/>
        <v>Mo7</v>
      </c>
    </row>
    <row r="1047" spans="1:22" outlineLevel="2">
      <c r="A1047">
        <v>105</v>
      </c>
      <c r="B1047" t="s">
        <v>2480</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381"/>
        <v>59.680172968863687</v>
      </c>
      <c r="T1047" s="334">
        <v>0.86099999999999999</v>
      </c>
      <c r="U1047">
        <f t="shared" si="382"/>
        <v>44</v>
      </c>
      <c r="V1047" t="str">
        <f t="shared" si="383"/>
        <v>Bi1</v>
      </c>
    </row>
    <row r="1048" spans="1:22" outlineLevel="2">
      <c r="A1048">
        <v>106</v>
      </c>
      <c r="B1048" t="s">
        <v>2481</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381"/>
        <v>59.385213325259087</v>
      </c>
      <c r="T1048" s="334">
        <v>0.218999999999999</v>
      </c>
      <c r="U1048">
        <f t="shared" si="382"/>
        <v>45</v>
      </c>
      <c r="V1048" t="str">
        <f t="shared" si="383"/>
        <v>Cl7</v>
      </c>
    </row>
    <row r="1049" spans="1:22" outlineLevel="2">
      <c r="A1049">
        <v>107</v>
      </c>
      <c r="B1049" t="s">
        <v>2482</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381"/>
        <v>60.554694027137508</v>
      </c>
      <c r="T1049" s="334">
        <v>-1.9770000000000001</v>
      </c>
      <c r="U1049">
        <f t="shared" si="382"/>
        <v>46</v>
      </c>
      <c r="V1049" t="str">
        <f t="shared" si="383"/>
        <v>Ea)</v>
      </c>
    </row>
    <row r="1050" spans="1:22" outlineLevel="2">
      <c r="A1050">
        <v>108</v>
      </c>
      <c r="B1050" t="s">
        <v>2483</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381"/>
        <v>57.260602509037817</v>
      </c>
      <c r="T1050" s="334">
        <v>1.911</v>
      </c>
      <c r="U1050">
        <f t="shared" si="382"/>
        <v>47</v>
      </c>
      <c r="V1050" t="str">
        <f t="shared" si="383"/>
        <v>Wy1</v>
      </c>
    </row>
    <row r="1051" spans="1:22" outlineLevel="2">
      <c r="A1051">
        <v>109</v>
      </c>
      <c r="B1051" t="s">
        <v>2484</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381"/>
        <v>60.159606549042863</v>
      </c>
      <c r="T1051" s="334">
        <v>-1.962</v>
      </c>
      <c r="U1051">
        <f t="shared" si="382"/>
        <v>48</v>
      </c>
      <c r="V1051" t="str">
        <f t="shared" si="383"/>
        <v>Wo5</v>
      </c>
    </row>
    <row r="1052" spans="1:22" outlineLevel="2">
      <c r="A1052">
        <v>110</v>
      </c>
      <c r="B1052" t="s">
        <v>2485</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381"/>
        <v>57.758239920673887</v>
      </c>
      <c r="T1052" s="334">
        <v>0.92100000000000004</v>
      </c>
      <c r="U1052">
        <f t="shared" si="382"/>
        <v>49</v>
      </c>
      <c r="V1052" t="str">
        <f t="shared" si="383"/>
        <v>Ha6</v>
      </c>
    </row>
    <row r="1053" spans="1:22" outlineLevel="2">
      <c r="A1053">
        <v>111</v>
      </c>
      <c r="B1053" t="s">
        <v>2486</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381"/>
        <v>56.999136773597712</v>
      </c>
      <c r="T1053" s="334">
        <v>0.88500000000000001</v>
      </c>
      <c r="U1053">
        <f t="shared" si="382"/>
        <v>50</v>
      </c>
      <c r="V1053" t="str">
        <f t="shared" si="383"/>
        <v>Wa2</v>
      </c>
    </row>
    <row r="1054" spans="1:22" outlineLevel="2">
      <c r="A1054">
        <v>112</v>
      </c>
      <c r="B1054" t="s">
        <v>2487</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381"/>
        <v>54.911428651877337</v>
      </c>
      <c r="T1054" s="334">
        <v>2.7389999999999999</v>
      </c>
      <c r="U1054">
        <f t="shared" si="382"/>
        <v>51</v>
      </c>
      <c r="V1054" t="str">
        <f t="shared" si="383"/>
        <v>Ko9</v>
      </c>
    </row>
    <row r="1055" spans="1:22" outlineLevel="2">
      <c r="A1055">
        <v>113</v>
      </c>
      <c r="B1055" t="s">
        <v>2488</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381"/>
        <v>58.217261805269104</v>
      </c>
      <c r="T1055" s="334">
        <v>-0.81599999999999995</v>
      </c>
      <c r="U1055">
        <f t="shared" si="382"/>
        <v>52</v>
      </c>
      <c r="V1055" t="str">
        <f t="shared" si="383"/>
        <v>Gr6</v>
      </c>
    </row>
    <row r="1056" spans="1:22" outlineLevel="2">
      <c r="A1056">
        <v>114</v>
      </c>
      <c r="B1056" t="s">
        <v>2489</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381"/>
        <v>61.006902243541788</v>
      </c>
      <c r="T1056" s="334">
        <v>0.18</v>
      </c>
      <c r="U1056">
        <f t="shared" si="382"/>
        <v>53</v>
      </c>
      <c r="V1056" t="str">
        <f t="shared" si="383"/>
        <v>Tu6</v>
      </c>
    </row>
    <row r="1057" spans="1:22" outlineLevel="2">
      <c r="A1057">
        <v>115</v>
      </c>
      <c r="B1057" t="s">
        <v>2490</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381"/>
        <v>57.969202850981397</v>
      </c>
      <c r="T1057" s="334">
        <v>-0.192</v>
      </c>
      <c r="U1057">
        <f t="shared" si="382"/>
        <v>54</v>
      </c>
      <c r="V1057" t="str">
        <f t="shared" si="383"/>
        <v>Ku5</v>
      </c>
    </row>
    <row r="1058" spans="1:22" outlineLevel="2">
      <c r="A1058">
        <v>116</v>
      </c>
      <c r="B1058" t="s">
        <v>2491</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381"/>
        <v>59.957515194246668</v>
      </c>
      <c r="T1058" s="334">
        <v>1.329</v>
      </c>
      <c r="U1058">
        <f t="shared" si="382"/>
        <v>55</v>
      </c>
      <c r="V1058" t="str">
        <f t="shared" si="383"/>
        <v>Ce5</v>
      </c>
    </row>
    <row r="1059" spans="1:22" outlineLevel="2">
      <c r="A1059">
        <v>117</v>
      </c>
      <c r="B1059" t="s">
        <v>2492</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381"/>
        <v>59.45561317620583</v>
      </c>
      <c r="T1059" s="334">
        <v>-1.224</v>
      </c>
      <c r="U1059">
        <f t="shared" si="382"/>
        <v>56</v>
      </c>
      <c r="V1059" t="str">
        <f t="shared" si="383"/>
        <v>Te0</v>
      </c>
    </row>
    <row r="1060" spans="1:22" outlineLevel="2">
      <c r="A1060">
        <v>118</v>
      </c>
      <c r="B1060" t="s">
        <v>2493</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381"/>
        <v>62.697724602773498</v>
      </c>
      <c r="T1060" s="334">
        <v>-0.36899999999999999</v>
      </c>
      <c r="U1060">
        <f t="shared" si="382"/>
        <v>57</v>
      </c>
      <c r="V1060" t="str">
        <f t="shared" si="383"/>
        <v>Gl)</v>
      </c>
    </row>
    <row r="1061" spans="1:22" outlineLevel="2">
      <c r="A1061">
        <v>119</v>
      </c>
      <c r="B1061" t="s">
        <v>2494</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381"/>
        <v>58.756061446816709</v>
      </c>
      <c r="T1061" s="334">
        <v>-0.16200000000000001</v>
      </c>
      <c r="U1061">
        <f t="shared" si="382"/>
        <v>58</v>
      </c>
      <c r="V1061" t="str">
        <f t="shared" si="383"/>
        <v>Ne9</v>
      </c>
    </row>
    <row r="1062" spans="1:22" outlineLevel="2">
      <c r="A1062">
        <v>120</v>
      </c>
      <c r="B1062" t="s">
        <v>2495</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381"/>
        <v>59.455928567878807</v>
      </c>
      <c r="T1062" s="334">
        <v>0.65400000000000003</v>
      </c>
      <c r="U1062">
        <f t="shared" si="382"/>
        <v>59</v>
      </c>
      <c r="V1062" t="str">
        <f t="shared" si="383"/>
        <v>GR)</v>
      </c>
    </row>
    <row r="1063" spans="1:22" outlineLevel="2">
      <c r="A1063">
        <v>121</v>
      </c>
      <c r="B1063" t="s">
        <v>2496</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381"/>
        <v>56.282388888613127</v>
      </c>
      <c r="T1063" s="334">
        <v>-0.51300000000000001</v>
      </c>
      <c r="U1063">
        <f t="shared" si="382"/>
        <v>60</v>
      </c>
      <c r="V1063" t="str">
        <f t="shared" si="383"/>
        <v>Me0</v>
      </c>
    </row>
    <row r="1064" spans="1:22" outlineLevel="2">
      <c r="A1064">
        <v>122</v>
      </c>
      <c r="B1064" t="s">
        <v>2497</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381"/>
        <v>59.653305194465041</v>
      </c>
      <c r="T1064" s="334">
        <v>-0.78300000000000003</v>
      </c>
      <c r="U1064">
        <f t="shared" si="382"/>
        <v>61</v>
      </c>
      <c r="V1064" t="str">
        <f t="shared" si="383"/>
        <v>Yi9</v>
      </c>
    </row>
    <row r="1065" spans="1:22" outlineLevel="2">
      <c r="A1065">
        <v>123</v>
      </c>
      <c r="B1065" t="s">
        <v>2498</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381"/>
        <v>57.674587758966823</v>
      </c>
      <c r="T1065" s="334">
        <v>-0.59099999999999997</v>
      </c>
      <c r="U1065">
        <f t="shared" si="382"/>
        <v>62</v>
      </c>
      <c r="V1065" t="str">
        <f t="shared" si="383"/>
        <v>St)</v>
      </c>
    </row>
    <row r="1066" spans="1:22" outlineLevel="2">
      <c r="A1066">
        <v>124</v>
      </c>
      <c r="B1066" t="s">
        <v>2499</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381"/>
        <v>56.365388716624992</v>
      </c>
      <c r="T1066" s="334">
        <v>1.266</v>
      </c>
      <c r="U1066">
        <f t="shared" si="382"/>
        <v>63</v>
      </c>
      <c r="V1066" t="str">
        <f t="shared" si="383"/>
        <v>Ha)</v>
      </c>
    </row>
    <row r="1067" spans="1:22" outlineLevel="2">
      <c r="A1067">
        <v>125</v>
      </c>
      <c r="B1067" t="s">
        <v>2500</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384">$L1067</f>
        <v>60.290304521824062</v>
      </c>
      <c r="T1067" s="334">
        <v>0.75600000000000001</v>
      </c>
      <c r="U1067">
        <f t="shared" si="382"/>
        <v>64</v>
      </c>
      <c r="V1067" t="str">
        <f t="shared" si="383"/>
        <v>Ki7</v>
      </c>
    </row>
    <row r="1068" spans="1:22" outlineLevel="2">
      <c r="A1068">
        <v>126</v>
      </c>
      <c r="B1068" t="s">
        <v>2501</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384"/>
        <v>56.211486470130417</v>
      </c>
      <c r="T1068" s="334">
        <v>2.6999999999999899E-2</v>
      </c>
      <c r="U1068">
        <f t="shared" ref="U1068:U1131" si="385">U1067+1</f>
        <v>65</v>
      </c>
      <c r="V1068" t="str">
        <f t="shared" ref="V1068:V1131" si="386">LEFT($B1068&amp;"  ",2)&amp;RIGHT(" "&amp;$B1068,1)</f>
        <v>Tr2</v>
      </c>
    </row>
    <row r="1069" spans="1:22" outlineLevel="2">
      <c r="A1069">
        <v>127</v>
      </c>
      <c r="B1069" t="s">
        <v>2502</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384"/>
        <v>58.066824721573283</v>
      </c>
      <c r="T1069" s="334">
        <v>0.57899999999999996</v>
      </c>
      <c r="U1069">
        <f t="shared" si="385"/>
        <v>66</v>
      </c>
      <c r="V1069" t="str">
        <f t="shared" si="386"/>
        <v>Mu6</v>
      </c>
    </row>
    <row r="1070" spans="1:22" outlineLevel="2">
      <c r="A1070">
        <v>128</v>
      </c>
      <c r="B1070" t="s">
        <v>2503</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384"/>
        <v>60.28691949985474</v>
      </c>
      <c r="T1070" s="334">
        <v>-1.101</v>
      </c>
      <c r="U1070">
        <f t="shared" si="385"/>
        <v>67</v>
      </c>
      <c r="V1070" t="str">
        <f t="shared" si="386"/>
        <v>Gr5</v>
      </c>
    </row>
    <row r="1071" spans="1:22" outlineLevel="2">
      <c r="A1071">
        <v>129</v>
      </c>
      <c r="B1071" t="s">
        <v>2504</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384"/>
        <v>57.866681788018752</v>
      </c>
      <c r="T1071" s="334">
        <v>4.4999999999999998E-2</v>
      </c>
      <c r="U1071">
        <f t="shared" si="385"/>
        <v>68</v>
      </c>
      <c r="V1071" t="str">
        <f t="shared" si="386"/>
        <v>GR7</v>
      </c>
    </row>
    <row r="1072" spans="1:22" outlineLevel="2">
      <c r="A1072">
        <v>130</v>
      </c>
      <c r="B1072" t="s">
        <v>2505</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384"/>
        <v>60.636552668305498</v>
      </c>
      <c r="T1072" s="334">
        <v>-2.5979999999999999</v>
      </c>
      <c r="U1072">
        <f t="shared" si="385"/>
        <v>69</v>
      </c>
      <c r="V1072" t="str">
        <f t="shared" si="386"/>
        <v>Ke1</v>
      </c>
    </row>
    <row r="1073" spans="1:22" outlineLevel="2">
      <c r="A1073">
        <v>131</v>
      </c>
      <c r="B1073" t="s">
        <v>2506</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384"/>
        <v>57.477650808836323</v>
      </c>
      <c r="T1073" s="334">
        <v>-2.109</v>
      </c>
      <c r="U1073">
        <f t="shared" si="385"/>
        <v>70</v>
      </c>
      <c r="V1073" t="str">
        <f t="shared" si="386"/>
        <v>Ha6</v>
      </c>
    </row>
    <row r="1074" spans="1:22" outlineLevel="2">
      <c r="A1074">
        <v>132</v>
      </c>
      <c r="B1074" t="s">
        <v>2507</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384"/>
        <v>57.657314552000649</v>
      </c>
      <c r="T1074" s="334">
        <v>-9.2999999999999999E-2</v>
      </c>
      <c r="U1074">
        <f t="shared" si="385"/>
        <v>71</v>
      </c>
      <c r="V1074" t="str">
        <f t="shared" si="386"/>
        <v>Mu7</v>
      </c>
    </row>
    <row r="1075" spans="1:22" outlineLevel="2">
      <c r="A1075">
        <v>133</v>
      </c>
      <c r="B1075" t="s">
        <v>2508</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384"/>
        <v>58.508879883119533</v>
      </c>
      <c r="T1075" s="334">
        <v>4.2059999999999897</v>
      </c>
      <c r="U1075">
        <f t="shared" si="385"/>
        <v>72</v>
      </c>
      <c r="V1075" t="str">
        <f t="shared" si="386"/>
        <v>Mo2</v>
      </c>
    </row>
    <row r="1076" spans="1:22" outlineLevel="2">
      <c r="A1076">
        <v>134</v>
      </c>
      <c r="B1076" t="s">
        <v>2509</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384"/>
        <v>58.84977320572672</v>
      </c>
      <c r="T1076" s="334">
        <v>-0.70199999999999996</v>
      </c>
      <c r="U1076">
        <f t="shared" si="385"/>
        <v>73</v>
      </c>
      <c r="V1076" t="str">
        <f t="shared" si="386"/>
        <v>Wi4</v>
      </c>
    </row>
    <row r="1077" spans="1:22" outlineLevel="2">
      <c r="A1077">
        <v>135</v>
      </c>
      <c r="B1077" t="s">
        <v>2510</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384"/>
        <v>58.601753979842513</v>
      </c>
      <c r="T1077" s="334">
        <v>-0.252</v>
      </c>
      <c r="U1077">
        <f t="shared" si="385"/>
        <v>74</v>
      </c>
      <c r="V1077" t="str">
        <f t="shared" si="386"/>
        <v>Co)</v>
      </c>
    </row>
    <row r="1078" spans="1:22" outlineLevel="2">
      <c r="A1078">
        <v>136</v>
      </c>
      <c r="B1078" t="s">
        <v>2511</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384"/>
        <v>58.235048756370283</v>
      </c>
      <c r="T1078" s="334">
        <v>-1.248</v>
      </c>
      <c r="U1078">
        <f t="shared" si="385"/>
        <v>75</v>
      </c>
      <c r="V1078" t="str">
        <f t="shared" si="386"/>
        <v>Ro3</v>
      </c>
    </row>
    <row r="1079" spans="1:22" outlineLevel="2">
      <c r="A1079">
        <v>137</v>
      </c>
      <c r="B1079" t="s">
        <v>2512</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384"/>
        <v>58.614342038522338</v>
      </c>
      <c r="T1079" s="334">
        <v>1.395</v>
      </c>
      <c r="U1079">
        <f t="shared" si="385"/>
        <v>76</v>
      </c>
      <c r="V1079" t="str">
        <f t="shared" si="386"/>
        <v>Wi)</v>
      </c>
    </row>
    <row r="1080" spans="1:22" outlineLevel="2">
      <c r="A1080">
        <v>138</v>
      </c>
      <c r="B1080" t="s">
        <v>2513</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384"/>
        <v>59.907011205411912</v>
      </c>
      <c r="T1080" s="334">
        <v>-1.1279999999999999</v>
      </c>
      <c r="U1080">
        <f t="shared" si="385"/>
        <v>77</v>
      </c>
      <c r="V1080" t="str">
        <f t="shared" si="386"/>
        <v>Wa6</v>
      </c>
    </row>
    <row r="1081" spans="1:22" outlineLevel="2">
      <c r="A1081">
        <v>139</v>
      </c>
      <c r="B1081" t="s">
        <v>2514</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384"/>
        <v>58.312396791870178</v>
      </c>
      <c r="T1081" s="334">
        <v>-0.52800000000000002</v>
      </c>
      <c r="U1081">
        <f t="shared" si="385"/>
        <v>78</v>
      </c>
      <c r="V1081" t="str">
        <f t="shared" si="386"/>
        <v>Gu8</v>
      </c>
    </row>
    <row r="1082" spans="1:22" outlineLevel="2">
      <c r="A1082">
        <v>140</v>
      </c>
      <c r="B1082" t="s">
        <v>2515</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384"/>
        <v>57.848170581963458</v>
      </c>
      <c r="T1082" s="334">
        <v>-1.206</v>
      </c>
      <c r="U1082">
        <f t="shared" si="385"/>
        <v>79</v>
      </c>
      <c r="V1082" t="str">
        <f t="shared" si="386"/>
        <v>Gr1</v>
      </c>
    </row>
    <row r="1083" spans="1:22" outlineLevel="2">
      <c r="A1083">
        <v>141</v>
      </c>
      <c r="B1083" t="s">
        <v>2516</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384"/>
        <v>56.816033514195702</v>
      </c>
      <c r="T1083" s="334">
        <v>-1.9379999999999999</v>
      </c>
      <c r="U1083">
        <f t="shared" si="385"/>
        <v>80</v>
      </c>
      <c r="V1083" t="str">
        <f t="shared" si="386"/>
        <v>Ta0</v>
      </c>
    </row>
    <row r="1084" spans="1:22" outlineLevel="2">
      <c r="A1084">
        <v>142</v>
      </c>
      <c r="B1084" t="s">
        <v>2517</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384"/>
        <v>58.047072182805557</v>
      </c>
      <c r="T1084" s="334">
        <v>1.3740000000000001</v>
      </c>
      <c r="U1084">
        <f t="shared" si="385"/>
        <v>81</v>
      </c>
      <c r="V1084" t="str">
        <f t="shared" si="386"/>
        <v>Le4</v>
      </c>
    </row>
    <row r="1085" spans="1:22" outlineLevel="2">
      <c r="A1085">
        <v>143</v>
      </c>
      <c r="B1085" t="s">
        <v>2518</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384"/>
        <v>59.062023221884289</v>
      </c>
      <c r="T1085" s="334">
        <v>-1.4430000000000001</v>
      </c>
      <c r="U1085">
        <f t="shared" si="385"/>
        <v>82</v>
      </c>
      <c r="V1085" t="str">
        <f t="shared" si="386"/>
        <v>La5</v>
      </c>
    </row>
    <row r="1086" spans="1:22" outlineLevel="2">
      <c r="A1086">
        <v>144</v>
      </c>
      <c r="B1086" t="s">
        <v>2519</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384"/>
        <v>58.646858995566618</v>
      </c>
      <c r="T1086" s="334">
        <v>-1.875</v>
      </c>
      <c r="U1086">
        <f t="shared" si="385"/>
        <v>83</v>
      </c>
      <c r="V1086" t="str">
        <f t="shared" si="386"/>
        <v>Wa2</v>
      </c>
    </row>
    <row r="1087" spans="1:22" outlineLevel="2">
      <c r="A1087">
        <v>145</v>
      </c>
      <c r="B1087" t="s">
        <v>2520</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384"/>
        <v>58.743897702852678</v>
      </c>
      <c r="T1087" s="334">
        <v>0.20699999999999999</v>
      </c>
      <c r="U1087">
        <f t="shared" si="385"/>
        <v>84</v>
      </c>
      <c r="V1087" t="str">
        <f t="shared" si="386"/>
        <v>DT7</v>
      </c>
    </row>
    <row r="1088" spans="1:22" outlineLevel="2">
      <c r="A1088">
        <v>146</v>
      </c>
      <c r="B1088" t="s">
        <v>2521</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384"/>
        <v>59.023181772243753</v>
      </c>
      <c r="T1088" s="334">
        <v>-0.86399999999999899</v>
      </c>
      <c r="U1088">
        <f t="shared" si="385"/>
        <v>85</v>
      </c>
      <c r="V1088" t="str">
        <f t="shared" si="386"/>
        <v>Bu5</v>
      </c>
    </row>
    <row r="1089" spans="1:22" outlineLevel="2">
      <c r="A1089">
        <v>147</v>
      </c>
      <c r="B1089" t="s">
        <v>2522</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384"/>
        <v>58.203838911165988</v>
      </c>
      <c r="T1089" s="334">
        <v>-2.0369999999999999</v>
      </c>
      <c r="U1089">
        <f t="shared" si="385"/>
        <v>86</v>
      </c>
      <c r="V1089" t="str">
        <f t="shared" si="386"/>
        <v>Tr2</v>
      </c>
    </row>
    <row r="1090" spans="1:22" outlineLevel="2">
      <c r="A1090">
        <v>148</v>
      </c>
      <c r="B1090" t="s">
        <v>2523</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384"/>
        <v>58.225959259132807</v>
      </c>
      <c r="T1090" s="334">
        <v>1.3620000000000001</v>
      </c>
      <c r="U1090">
        <f t="shared" si="385"/>
        <v>87</v>
      </c>
      <c r="V1090" t="str">
        <f t="shared" si="386"/>
        <v xml:space="preserve">To </v>
      </c>
    </row>
    <row r="1091" spans="1:22" outlineLevel="2">
      <c r="A1091">
        <v>149</v>
      </c>
      <c r="B1091" t="s">
        <v>2524</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384"/>
        <v>58.90408116233521</v>
      </c>
      <c r="T1091" s="334">
        <v>-0.69599999999999995</v>
      </c>
      <c r="U1091">
        <f t="shared" si="385"/>
        <v>88</v>
      </c>
      <c r="V1091" t="str">
        <f t="shared" si="386"/>
        <v>Ce5</v>
      </c>
    </row>
    <row r="1092" spans="1:22" outlineLevel="2">
      <c r="A1092">
        <v>150</v>
      </c>
      <c r="B1092" t="s">
        <v>2525</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384"/>
        <v>60.693405806538642</v>
      </c>
      <c r="T1092" s="334">
        <v>0.54600000000000004</v>
      </c>
      <c r="U1092">
        <f t="shared" si="385"/>
        <v>89</v>
      </c>
      <c r="V1092" t="str">
        <f t="shared" si="386"/>
        <v>Co0</v>
      </c>
    </row>
    <row r="1093" spans="1:22" outlineLevel="2">
      <c r="A1093">
        <v>151</v>
      </c>
      <c r="B1093" t="s">
        <v>2526</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384"/>
        <v>58.387946311977302</v>
      </c>
      <c r="T1093" s="334">
        <v>0.33300000000000002</v>
      </c>
      <c r="U1093">
        <f t="shared" si="385"/>
        <v>90</v>
      </c>
      <c r="V1093" t="str">
        <f t="shared" si="386"/>
        <v>Bi0</v>
      </c>
    </row>
    <row r="1094" spans="1:22" outlineLevel="2">
      <c r="A1094">
        <v>152</v>
      </c>
      <c r="B1094" t="s">
        <v>2527</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384"/>
        <v>58.425345057538017</v>
      </c>
      <c r="T1094" s="334">
        <v>0.192</v>
      </c>
      <c r="U1094">
        <f t="shared" si="385"/>
        <v>91</v>
      </c>
      <c r="V1094" t="str">
        <f t="shared" si="386"/>
        <v>Wo9</v>
      </c>
    </row>
    <row r="1095" spans="1:22" outlineLevel="2">
      <c r="A1095">
        <v>153</v>
      </c>
      <c r="B1095" t="s">
        <v>2528</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384"/>
        <v>57.397397555530333</v>
      </c>
      <c r="T1095" s="334">
        <v>8.6999999999999994E-2</v>
      </c>
      <c r="U1095">
        <f t="shared" si="385"/>
        <v>92</v>
      </c>
      <c r="V1095" t="str">
        <f t="shared" si="386"/>
        <v xml:space="preserve">Ba </v>
      </c>
    </row>
    <row r="1096" spans="1:22" outlineLevel="2">
      <c r="A1096">
        <v>154</v>
      </c>
      <c r="B1096" t="s">
        <v>2529</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384"/>
        <v>58.812577357801842</v>
      </c>
      <c r="T1096" s="334">
        <v>-0.22799999999999901</v>
      </c>
      <c r="U1096">
        <f t="shared" si="385"/>
        <v>93</v>
      </c>
      <c r="V1096" t="str">
        <f t="shared" si="386"/>
        <v>Cr0</v>
      </c>
    </row>
    <row r="1097" spans="1:22" outlineLevel="2">
      <c r="A1097">
        <v>155</v>
      </c>
      <c r="B1097" t="s">
        <v>2530</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384"/>
        <v>60.321840207502852</v>
      </c>
      <c r="T1097" s="334">
        <v>2.3940000000000001</v>
      </c>
      <c r="U1097">
        <f t="shared" si="385"/>
        <v>94</v>
      </c>
      <c r="V1097" t="str">
        <f t="shared" si="386"/>
        <v>Ne4</v>
      </c>
    </row>
    <row r="1098" spans="1:22" outlineLevel="2">
      <c r="A1098">
        <v>156</v>
      </c>
      <c r="B1098" t="s">
        <v>2531</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384"/>
        <v>58.233628700408282</v>
      </c>
      <c r="T1098" s="334">
        <v>0.94799999999999995</v>
      </c>
      <c r="U1098">
        <f t="shared" si="385"/>
        <v>95</v>
      </c>
      <c r="V1098" t="str">
        <f t="shared" si="386"/>
        <v>EdK</v>
      </c>
    </row>
    <row r="1099" spans="1:22" outlineLevel="2">
      <c r="A1099">
        <v>157</v>
      </c>
      <c r="B1099" t="s">
        <v>2532</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384"/>
        <v>58.945513644224953</v>
      </c>
      <c r="T1099" s="334">
        <v>-0.61799999999999999</v>
      </c>
      <c r="U1099">
        <f t="shared" si="385"/>
        <v>96</v>
      </c>
      <c r="V1099" t="str">
        <f t="shared" si="386"/>
        <v>Mo3</v>
      </c>
    </row>
    <row r="1100" spans="1:22" outlineLevel="2">
      <c r="A1100">
        <v>158</v>
      </c>
      <c r="B1100" t="s">
        <v>2533</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384"/>
        <v>58.218224658975807</v>
      </c>
      <c r="T1100" s="334">
        <v>-0.29099999999999998</v>
      </c>
      <c r="U1100">
        <f t="shared" si="385"/>
        <v>97</v>
      </c>
      <c r="V1100" t="str">
        <f t="shared" si="386"/>
        <v>Ra0</v>
      </c>
    </row>
    <row r="1101" spans="1:22" outlineLevel="2">
      <c r="A1101">
        <v>159</v>
      </c>
      <c r="B1101" t="s">
        <v>2534</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384"/>
        <v>59.693016828411672</v>
      </c>
      <c r="T1101" s="334">
        <v>1.3320000000000001</v>
      </c>
      <c r="U1101">
        <f t="shared" si="385"/>
        <v>98</v>
      </c>
      <c r="V1101" t="str">
        <f t="shared" si="386"/>
        <v>In7</v>
      </c>
    </row>
    <row r="1102" spans="1:22" outlineLevel="2">
      <c r="A1102">
        <v>160</v>
      </c>
      <c r="B1102" t="s">
        <v>2535</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384"/>
        <v>61.288557401733193</v>
      </c>
      <c r="T1102" s="334">
        <v>0.23699999999999999</v>
      </c>
      <c r="U1102">
        <f t="shared" si="385"/>
        <v>99</v>
      </c>
      <c r="V1102" t="str">
        <f t="shared" si="386"/>
        <v>Mi)</v>
      </c>
    </row>
    <row r="1103" spans="1:22" outlineLevel="2">
      <c r="A1103">
        <v>161</v>
      </c>
      <c r="B1103" t="s">
        <v>2536</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384"/>
        <v>58.232305838468697</v>
      </c>
      <c r="T1103" s="334">
        <v>2.9849999999999999</v>
      </c>
      <c r="U1103">
        <f t="shared" si="385"/>
        <v>100</v>
      </c>
      <c r="V1103" t="str">
        <f t="shared" si="386"/>
        <v>An4</v>
      </c>
    </row>
    <row r="1104" spans="1:22" outlineLevel="2">
      <c r="A1104">
        <v>162</v>
      </c>
      <c r="B1104" t="s">
        <v>2537</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384"/>
        <v>58.805320682167341</v>
      </c>
      <c r="T1104" s="334">
        <v>2.0880000000000001</v>
      </c>
      <c r="U1104">
        <f t="shared" si="385"/>
        <v>101</v>
      </c>
      <c r="V1104" t="str">
        <f t="shared" si="386"/>
        <v>Mi2</v>
      </c>
    </row>
    <row r="1105" spans="1:22" outlineLevel="2">
      <c r="A1105">
        <v>163</v>
      </c>
      <c r="B1105" t="s">
        <v>2538</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384"/>
        <v>56.93235531619969</v>
      </c>
      <c r="T1105" s="334">
        <v>1.1970000000000001</v>
      </c>
      <c r="U1105">
        <f t="shared" si="385"/>
        <v>102</v>
      </c>
      <c r="V1105" t="str">
        <f t="shared" si="386"/>
        <v>Gr7</v>
      </c>
    </row>
    <row r="1106" spans="1:22" outlineLevel="2">
      <c r="A1106">
        <v>164</v>
      </c>
      <c r="B1106" t="s">
        <v>2539</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384"/>
        <v>58.339983761508847</v>
      </c>
      <c r="T1106" s="334">
        <v>9.6000000000000002E-2</v>
      </c>
      <c r="U1106">
        <f t="shared" si="385"/>
        <v>103</v>
      </c>
      <c r="V1106" t="str">
        <f t="shared" si="386"/>
        <v>Pe7</v>
      </c>
    </row>
    <row r="1107" spans="1:22" outlineLevel="2">
      <c r="A1107">
        <v>165</v>
      </c>
      <c r="B1107" t="s">
        <v>2540</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384"/>
        <v>57.118990007371963</v>
      </c>
      <c r="T1107" s="334">
        <v>-1.7669999999999999</v>
      </c>
      <c r="U1107">
        <f t="shared" si="385"/>
        <v>104</v>
      </c>
      <c r="V1107" t="str">
        <f t="shared" si="386"/>
        <v>Cr5</v>
      </c>
    </row>
    <row r="1108" spans="1:22" outlineLevel="2">
      <c r="A1108">
        <v>166</v>
      </c>
      <c r="B1108" t="s">
        <v>2541</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384"/>
        <v>60.103299088349303</v>
      </c>
      <c r="T1108" s="334">
        <v>-1.431</v>
      </c>
      <c r="U1108">
        <f t="shared" si="385"/>
        <v>105</v>
      </c>
      <c r="V1108" t="str">
        <f t="shared" si="386"/>
        <v>Ne3</v>
      </c>
    </row>
    <row r="1109" spans="1:22" outlineLevel="2">
      <c r="A1109">
        <v>167</v>
      </c>
      <c r="B1109" t="s">
        <v>2542</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384"/>
        <v>55.336204976942859</v>
      </c>
      <c r="T1109" s="334">
        <v>0.66300000000000003</v>
      </c>
      <c r="U1109">
        <f t="shared" si="385"/>
        <v>106</v>
      </c>
      <c r="V1109" t="str">
        <f t="shared" si="386"/>
        <v>Co7</v>
      </c>
    </row>
    <row r="1110" spans="1:22" outlineLevel="2">
      <c r="A1110">
        <v>168</v>
      </c>
      <c r="B1110" t="s">
        <v>2543</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384"/>
        <v>57.373922611123987</v>
      </c>
      <c r="T1110" s="334">
        <v>9.6000000000000002E-2</v>
      </c>
      <c r="U1110">
        <f t="shared" si="385"/>
        <v>107</v>
      </c>
      <c r="V1110" t="str">
        <f t="shared" si="386"/>
        <v>Mi2</v>
      </c>
    </row>
    <row r="1111" spans="1:22" outlineLevel="2">
      <c r="A1111">
        <v>169</v>
      </c>
      <c r="B1111" t="s">
        <v>2544</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384"/>
        <v>57.747254839078352</v>
      </c>
      <c r="T1111" s="334">
        <v>-0.20100000000000001</v>
      </c>
      <c r="U1111">
        <f t="shared" si="385"/>
        <v>108</v>
      </c>
      <c r="V1111" t="str">
        <f t="shared" si="386"/>
        <v>Co3</v>
      </c>
    </row>
    <row r="1112" spans="1:22" outlineLevel="2">
      <c r="A1112">
        <v>170</v>
      </c>
      <c r="B1112" t="s">
        <v>2545</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384"/>
        <v>57.084181158850043</v>
      </c>
      <c r="T1112" s="334">
        <v>-1.464</v>
      </c>
      <c r="U1112">
        <f t="shared" si="385"/>
        <v>109</v>
      </c>
      <c r="V1112" t="str">
        <f t="shared" si="386"/>
        <v>Eg6</v>
      </c>
    </row>
    <row r="1113" spans="1:22" outlineLevel="2">
      <c r="A1113">
        <v>171</v>
      </c>
      <c r="B1113" t="s">
        <v>2546</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384"/>
        <v>56.323708336932853</v>
      </c>
      <c r="T1113" s="334">
        <v>0.13200000000000001</v>
      </c>
      <c r="U1113">
        <f t="shared" si="385"/>
        <v>110</v>
      </c>
      <c r="V1113" t="str">
        <f t="shared" si="386"/>
        <v>Ya3</v>
      </c>
    </row>
    <row r="1114" spans="1:22" outlineLevel="2">
      <c r="A1114">
        <v>172</v>
      </c>
      <c r="B1114" t="s">
        <v>2547</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384"/>
        <v>56.233579322057338</v>
      </c>
      <c r="T1114" s="334">
        <v>0.20100000000000001</v>
      </c>
      <c r="U1114">
        <f t="shared" si="385"/>
        <v>111</v>
      </c>
      <c r="V1114" t="str">
        <f t="shared" si="386"/>
        <v>Ka8</v>
      </c>
    </row>
    <row r="1115" spans="1:22" outlineLevel="2">
      <c r="A1115">
        <v>173</v>
      </c>
      <c r="B1115" t="s">
        <v>2548</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384"/>
        <v>59.377942131880978</v>
      </c>
      <c r="T1115" s="334">
        <v>0.65700000000000003</v>
      </c>
      <c r="U1115">
        <f t="shared" si="385"/>
        <v>112</v>
      </c>
      <c r="V1115" t="str">
        <f t="shared" si="386"/>
        <v>Wa0</v>
      </c>
    </row>
    <row r="1116" spans="1:22" outlineLevel="2">
      <c r="A1116">
        <v>174</v>
      </c>
      <c r="B1116" t="s">
        <v>2549</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384"/>
        <v>59.76330307283434</v>
      </c>
      <c r="T1116" s="334">
        <v>0.3</v>
      </c>
      <c r="U1116">
        <f t="shared" si="385"/>
        <v>113</v>
      </c>
      <c r="V1116" t="str">
        <f t="shared" si="386"/>
        <v>Wi1</v>
      </c>
    </row>
    <row r="1117" spans="1:22" outlineLevel="2">
      <c r="A1117">
        <v>175</v>
      </c>
      <c r="B1117" t="s">
        <v>2550</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384"/>
        <v>59.396657683661353</v>
      </c>
      <c r="T1117" s="334">
        <v>-2.7090000000000001</v>
      </c>
      <c r="U1117">
        <f t="shared" si="385"/>
        <v>114</v>
      </c>
      <c r="V1117" t="str">
        <f t="shared" si="386"/>
        <v>La0</v>
      </c>
    </row>
    <row r="1118" spans="1:22" outlineLevel="2">
      <c r="A1118">
        <v>176</v>
      </c>
      <c r="B1118" t="s">
        <v>2551</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384"/>
        <v>58.24102014547389</v>
      </c>
      <c r="T1118" s="334">
        <v>0.14099999999999999</v>
      </c>
      <c r="U1118">
        <f t="shared" si="385"/>
        <v>115</v>
      </c>
      <c r="V1118" t="str">
        <f t="shared" si="386"/>
        <v>Gu9</v>
      </c>
    </row>
    <row r="1119" spans="1:22" outlineLevel="2">
      <c r="A1119">
        <v>177</v>
      </c>
      <c r="B1119" t="s">
        <v>2552</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384"/>
        <v>61.004592674294827</v>
      </c>
      <c r="T1119" s="334">
        <v>-1.5720000000000001</v>
      </c>
      <c r="U1119">
        <f t="shared" si="385"/>
        <v>116</v>
      </c>
      <c r="V1119" t="str">
        <f t="shared" si="386"/>
        <v>Ke7</v>
      </c>
    </row>
    <row r="1120" spans="1:22" outlineLevel="2">
      <c r="A1120">
        <v>178</v>
      </c>
      <c r="B1120" t="s">
        <v>2553</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384"/>
        <v>59.443610054702582</v>
      </c>
      <c r="T1120" s="334">
        <v>3.5489999999999999</v>
      </c>
      <c r="U1120">
        <f t="shared" si="385"/>
        <v>117</v>
      </c>
      <c r="V1120" t="str">
        <f t="shared" si="386"/>
        <v>Ro9</v>
      </c>
    </row>
    <row r="1121" spans="1:22" outlineLevel="2">
      <c r="A1121">
        <v>179</v>
      </c>
      <c r="B1121" t="s">
        <v>2554</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384"/>
        <v>60.028561469760788</v>
      </c>
      <c r="T1121" s="334">
        <v>-2.0070000000000001</v>
      </c>
      <c r="U1121">
        <f t="shared" si="385"/>
        <v>118</v>
      </c>
      <c r="V1121" t="str">
        <f t="shared" si="386"/>
        <v>St)</v>
      </c>
    </row>
    <row r="1122" spans="1:22" outlineLevel="2">
      <c r="A1122">
        <v>180</v>
      </c>
      <c r="B1122" t="s">
        <v>2555</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384"/>
        <v>60.250160726268952</v>
      </c>
      <c r="T1122" s="334">
        <v>-0.36899999999999999</v>
      </c>
      <c r="U1122">
        <f t="shared" si="385"/>
        <v>119</v>
      </c>
      <c r="V1122" t="str">
        <f t="shared" si="386"/>
        <v>Le0</v>
      </c>
    </row>
    <row r="1123" spans="1:22" outlineLevel="2">
      <c r="A1123">
        <v>181</v>
      </c>
      <c r="B1123" t="s">
        <v>2556</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384"/>
        <v>60.735443011223119</v>
      </c>
      <c r="T1123" s="334">
        <v>1.8119999999999901</v>
      </c>
      <c r="U1123">
        <f t="shared" si="385"/>
        <v>120</v>
      </c>
      <c r="V1123" t="str">
        <f t="shared" si="386"/>
        <v>An6</v>
      </c>
    </row>
    <row r="1124" spans="1:22" outlineLevel="2">
      <c r="A1124">
        <v>182</v>
      </c>
      <c r="B1124" t="s">
        <v>2557</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384"/>
        <v>59.675166551492246</v>
      </c>
      <c r="T1124" s="334">
        <v>-2.802</v>
      </c>
      <c r="U1124">
        <f t="shared" si="385"/>
        <v>121</v>
      </c>
      <c r="V1124" t="str">
        <f t="shared" si="386"/>
        <v xml:space="preserve">Ch </v>
      </c>
    </row>
    <row r="1125" spans="1:22" outlineLevel="2">
      <c r="A1125">
        <v>183</v>
      </c>
      <c r="B1125" t="s">
        <v>2558</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384"/>
        <v>59.258749110512248</v>
      </c>
      <c r="T1125" s="334">
        <v>-1.2E-2</v>
      </c>
      <c r="U1125">
        <f t="shared" si="385"/>
        <v>122</v>
      </c>
      <c r="V1125" t="str">
        <f t="shared" si="386"/>
        <v>GR5</v>
      </c>
    </row>
    <row r="1126" spans="1:22" outlineLevel="2">
      <c r="A1126">
        <v>184</v>
      </c>
      <c r="B1126" t="s">
        <v>2559</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384"/>
        <v>60.588201819797668</v>
      </c>
      <c r="T1126" s="334">
        <v>-0.218999999999999</v>
      </c>
      <c r="U1126">
        <f t="shared" si="385"/>
        <v>123</v>
      </c>
      <c r="V1126" t="str">
        <f t="shared" si="386"/>
        <v>Or)</v>
      </c>
    </row>
    <row r="1127" spans="1:22" outlineLevel="2">
      <c r="A1127">
        <v>185</v>
      </c>
      <c r="B1127" t="s">
        <v>2560</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384"/>
        <v>58.804233943267207</v>
      </c>
      <c r="T1127" s="334">
        <v>-1.3380000000000001</v>
      </c>
      <c r="U1127">
        <f t="shared" si="385"/>
        <v>124</v>
      </c>
      <c r="V1127" t="str">
        <f t="shared" si="386"/>
        <v>Av7</v>
      </c>
    </row>
    <row r="1128" spans="1:22" outlineLevel="2">
      <c r="A1128">
        <v>186</v>
      </c>
      <c r="B1128" t="s">
        <v>2561</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384"/>
        <v>60.803125286285898</v>
      </c>
      <c r="T1128" s="334">
        <v>-0.18</v>
      </c>
      <c r="U1128">
        <f t="shared" si="385"/>
        <v>125</v>
      </c>
      <c r="V1128" t="str">
        <f t="shared" si="386"/>
        <v>Cl5</v>
      </c>
    </row>
    <row r="1129" spans="1:22" outlineLevel="2">
      <c r="A1129">
        <v>187</v>
      </c>
      <c r="B1129" t="s">
        <v>2562</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384"/>
        <v>58.251200592916582</v>
      </c>
      <c r="T1129" s="334">
        <v>1.389</v>
      </c>
      <c r="U1129">
        <f t="shared" si="385"/>
        <v>126</v>
      </c>
      <c r="V1129" t="str">
        <f t="shared" si="386"/>
        <v>Ka2</v>
      </c>
    </row>
    <row r="1130" spans="1:22" outlineLevel="2">
      <c r="A1130">
        <v>188</v>
      </c>
      <c r="B1130" t="s">
        <v>2563</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384"/>
        <v>59.223753195889458</v>
      </c>
      <c r="T1130" s="334">
        <v>-1.131</v>
      </c>
      <c r="U1130">
        <f t="shared" si="385"/>
        <v>127</v>
      </c>
      <c r="V1130" t="str">
        <f t="shared" si="386"/>
        <v>Al0</v>
      </c>
    </row>
    <row r="1131" spans="1:22" outlineLevel="2">
      <c r="A1131">
        <v>189</v>
      </c>
      <c r="B1131" t="s">
        <v>2564</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37" si="387">$L1131</f>
        <v>58.924733019383538</v>
      </c>
      <c r="T1131" s="334">
        <v>-1.248</v>
      </c>
      <c r="U1131">
        <f t="shared" si="385"/>
        <v>128</v>
      </c>
      <c r="V1131" t="str">
        <f t="shared" si="386"/>
        <v>Ei)</v>
      </c>
    </row>
    <row r="1132" spans="1:22" outlineLevel="2">
      <c r="A1132">
        <v>190</v>
      </c>
      <c r="B1132" t="s">
        <v>2565</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387"/>
        <v>57.29560378228993</v>
      </c>
      <c r="T1132" s="334">
        <v>-0.81299999999999994</v>
      </c>
      <c r="U1132">
        <f t="shared" ref="U1132:U1137" si="388">U1131+1</f>
        <v>129</v>
      </c>
      <c r="V1132" t="str">
        <f t="shared" ref="V1132:V1137" si="389">LEFT($B1132&amp;"  ",2)&amp;RIGHT(" "&amp;$B1132,1)</f>
        <v>Ya0</v>
      </c>
    </row>
    <row r="1133" spans="1:22" outlineLevel="2">
      <c r="A1133">
        <v>191</v>
      </c>
      <c r="B1133" t="s">
        <v>2566</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387"/>
        <v>57.422023064929917</v>
      </c>
      <c r="T1133" s="334">
        <v>1.593</v>
      </c>
      <c r="U1133">
        <f t="shared" si="388"/>
        <v>130</v>
      </c>
      <c r="V1133" t="str">
        <f t="shared" si="389"/>
        <v>Pe9</v>
      </c>
    </row>
    <row r="1134" spans="1:22" outlineLevel="2">
      <c r="A1134">
        <v>192</v>
      </c>
      <c r="B1134" t="s">
        <v>2567</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387"/>
        <v>54.856869484073229</v>
      </c>
      <c r="T1134" s="334">
        <v>2.7869999999999999</v>
      </c>
      <c r="U1134">
        <f t="shared" si="388"/>
        <v>131</v>
      </c>
      <c r="V1134" t="str">
        <f t="shared" si="389"/>
        <v>Eu1</v>
      </c>
    </row>
    <row r="1135" spans="1:22" outlineLevel="2">
      <c r="A1135">
        <v>193</v>
      </c>
      <c r="B1135" t="s">
        <v>2568</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387"/>
        <v>58.111766719652501</v>
      </c>
      <c r="T1135" s="334">
        <v>4.9740000000000002</v>
      </c>
      <c r="U1135">
        <f t="shared" si="388"/>
        <v>132</v>
      </c>
      <c r="V1135" t="str">
        <f t="shared" si="389"/>
        <v>Bu0</v>
      </c>
    </row>
    <row r="1136" spans="1:22" outlineLevel="2">
      <c r="A1136">
        <v>194</v>
      </c>
      <c r="B1136" t="s">
        <v>2569</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387"/>
        <v>59.163866031860373</v>
      </c>
      <c r="T1136" s="334">
        <v>-0.36</v>
      </c>
      <c r="U1136">
        <f t="shared" si="388"/>
        <v>133</v>
      </c>
      <c r="V1136" t="str">
        <f t="shared" si="389"/>
        <v>Hi6</v>
      </c>
    </row>
    <row r="1137" spans="1:26" outlineLevel="2">
      <c r="A1137" s="580">
        <v>195</v>
      </c>
      <c r="B1137" s="580" t="s">
        <v>2570</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387"/>
        <v>55.372121675004053</v>
      </c>
      <c r="T1137" s="581">
        <v>0.48</v>
      </c>
      <c r="U1137">
        <f t="shared" si="388"/>
        <v>134</v>
      </c>
      <c r="V1137" t="str">
        <f t="shared" si="389"/>
        <v>Hi3</v>
      </c>
    </row>
    <row r="1138" spans="1:26" outlineLevel="1">
      <c r="A1138" s="582" t="s">
        <v>2395</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ref="S1138:S1199" si="390">$L1138</f>
        <v>58.651126254129998</v>
      </c>
      <c r="T1138" s="620">
        <f>AVERAGE(T1139:T1272)</f>
        <v>3.781343283582092E-2</v>
      </c>
      <c r="U1138">
        <v>0</v>
      </c>
      <c r="V1138" s="598" t="s">
        <v>2409</v>
      </c>
      <c r="Y1138" s="334">
        <v>0.68086780351134002</v>
      </c>
      <c r="Z1138" s="334">
        <v>1.265490555131688E-2</v>
      </c>
    </row>
    <row r="1139" spans="1:26" outlineLevel="2">
      <c r="A1139">
        <v>197</v>
      </c>
      <c r="B1139" t="s">
        <v>2437</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390"/>
        <v>56.840454215347393</v>
      </c>
      <c r="T1139" s="334">
        <v>-0.215999999999999</v>
      </c>
      <c r="U1139">
        <f t="shared" ref="U1139:U1200" si="391">U1138+1</f>
        <v>1</v>
      </c>
      <c r="V1139" t="str">
        <f t="shared" ref="V1139:V1202" si="392">LEFT($B1139&amp;"  ",2)&amp;RIGHT(" "&amp;$B1139,1)</f>
        <v>Bi7</v>
      </c>
      <c r="Y1139" s="334">
        <v>0.97799955367493929</v>
      </c>
      <c r="Z1139" s="334">
        <v>1.259753650207132E-2</v>
      </c>
    </row>
    <row r="1140" spans="1:26" outlineLevel="2">
      <c r="A1140">
        <v>198</v>
      </c>
      <c r="B1140" t="s">
        <v>2438</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390"/>
        <v>59.028258797013692</v>
      </c>
      <c r="T1140" s="334">
        <v>1.911</v>
      </c>
      <c r="U1140">
        <f t="shared" si="391"/>
        <v>2</v>
      </c>
      <c r="V1140" t="str">
        <f t="shared" si="392"/>
        <v>Le3</v>
      </c>
      <c r="Y1140" s="334">
        <v>0.83863345618293295</v>
      </c>
      <c r="Z1140" s="334">
        <v>1.251382084313119E-2</v>
      </c>
    </row>
    <row r="1141" spans="1:26" outlineLevel="2">
      <c r="A1141">
        <v>199</v>
      </c>
      <c r="B1141" t="s">
        <v>2439</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390"/>
        <v>58.048805996601828</v>
      </c>
      <c r="T1141" s="334">
        <v>0.246</v>
      </c>
      <c r="U1141">
        <f t="shared" si="391"/>
        <v>3</v>
      </c>
      <c r="V1141" t="str">
        <f t="shared" si="392"/>
        <v>Le8</v>
      </c>
      <c r="Y1141" s="334">
        <v>0.74873997170675555</v>
      </c>
      <c r="Z1141" s="334">
        <v>1.3246246201111681E-2</v>
      </c>
    </row>
    <row r="1142" spans="1:26" outlineLevel="2">
      <c r="A1142">
        <v>200</v>
      </c>
      <c r="B1142" t="s">
        <v>2440</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390"/>
        <v>56.332354263185081</v>
      </c>
      <c r="T1142" s="334">
        <v>-0.14099999999999999</v>
      </c>
      <c r="U1142">
        <f t="shared" si="391"/>
        <v>4</v>
      </c>
      <c r="V1142" t="str">
        <f t="shared" si="392"/>
        <v xml:space="preserve">Gr </v>
      </c>
      <c r="Y1142" s="334">
        <v>0.72010767007462961</v>
      </c>
      <c r="Z1142" s="334">
        <v>1.317653972877899E-2</v>
      </c>
    </row>
    <row r="1143" spans="1:26" outlineLevel="2">
      <c r="A1143">
        <v>201</v>
      </c>
      <c r="B1143" t="s">
        <v>2441</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390"/>
        <v>59.485422755693001</v>
      </c>
      <c r="T1143" s="334">
        <v>-0.16500000000000001</v>
      </c>
      <c r="U1143">
        <f t="shared" si="391"/>
        <v>5</v>
      </c>
      <c r="V1143" t="str">
        <f t="shared" si="392"/>
        <v>Ro9</v>
      </c>
      <c r="Y1143" s="334">
        <v>0.8159548011211728</v>
      </c>
      <c r="Z1143" s="334">
        <v>1.2175065998483539E-2</v>
      </c>
    </row>
    <row r="1144" spans="1:26" outlineLevel="2">
      <c r="A1144">
        <v>202</v>
      </c>
      <c r="B1144" t="s">
        <v>2442</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390"/>
        <v>55.964007682241963</v>
      </c>
      <c r="T1144" s="334">
        <v>0.89700000000000002</v>
      </c>
      <c r="U1144">
        <f t="shared" si="391"/>
        <v>6</v>
      </c>
      <c r="V1144" t="str">
        <f t="shared" si="392"/>
        <v>Ya3</v>
      </c>
      <c r="Y1144" s="334">
        <v>0.71735108387547941</v>
      </c>
      <c r="Z1144" s="334">
        <v>1.348586286502136E-2</v>
      </c>
    </row>
    <row r="1145" spans="1:26" outlineLevel="2">
      <c r="A1145">
        <v>203</v>
      </c>
      <c r="B1145" t="s">
        <v>2443</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390"/>
        <v>58.092925683520413</v>
      </c>
      <c r="T1145" s="334">
        <v>-1.3260000000000001</v>
      </c>
      <c r="U1145">
        <f t="shared" si="391"/>
        <v>7</v>
      </c>
      <c r="V1145" t="str">
        <f t="shared" si="392"/>
        <v>On6</v>
      </c>
      <c r="Y1145" s="334">
        <v>1.1374314782938091</v>
      </c>
      <c r="Z1145" s="334">
        <v>1.1103814378541381E-2</v>
      </c>
    </row>
    <row r="1146" spans="1:26" outlineLevel="2">
      <c r="A1146">
        <v>204</v>
      </c>
      <c r="B1146" t="s">
        <v>2444</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390"/>
        <v>56.674697243675674</v>
      </c>
      <c r="T1146" s="334">
        <v>0.107999999999999</v>
      </c>
      <c r="U1146">
        <f t="shared" si="391"/>
        <v>8</v>
      </c>
      <c r="V1146" t="str">
        <f t="shared" si="392"/>
        <v>Ce6</v>
      </c>
      <c r="Y1146" s="334">
        <v>0.6269273236877112</v>
      </c>
      <c r="Z1146" s="334">
        <v>1.394139852486388E-2</v>
      </c>
    </row>
    <row r="1147" spans="1:26" outlineLevel="2">
      <c r="A1147">
        <v>205</v>
      </c>
      <c r="B1147" t="s">
        <v>2445</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390"/>
        <v>56.724479460959628</v>
      </c>
      <c r="T1147" s="334">
        <v>1.8719999999999899</v>
      </c>
      <c r="U1147">
        <f t="shared" si="391"/>
        <v>9</v>
      </c>
      <c r="V1147" t="str">
        <f t="shared" si="392"/>
        <v>Mu9</v>
      </c>
      <c r="Y1147" s="334">
        <v>0.74106964892443639</v>
      </c>
      <c r="Z1147" s="334">
        <v>1.3098884438693181E-2</v>
      </c>
    </row>
    <row r="1148" spans="1:26" outlineLevel="2">
      <c r="A1148">
        <v>206</v>
      </c>
      <c r="B1148" t="s">
        <v>2446</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390"/>
        <v>54.621403393414688</v>
      </c>
      <c r="T1148" s="334">
        <v>0.11699999999999899</v>
      </c>
      <c r="U1148">
        <f t="shared" si="391"/>
        <v>10</v>
      </c>
      <c r="V1148" t="str">
        <f t="shared" si="392"/>
        <v>Ku1</v>
      </c>
      <c r="Y1148" s="334">
        <v>0.9205254672347043</v>
      </c>
      <c r="Z1148" s="334">
        <v>1.179060009219504E-2</v>
      </c>
    </row>
    <row r="1149" spans="1:26" outlineLevel="2">
      <c r="A1149">
        <v>207</v>
      </c>
      <c r="B1149" t="s">
        <v>2447</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390"/>
        <v>58.489717489904649</v>
      </c>
      <c r="T1149" s="334">
        <v>-1.9710000000000001</v>
      </c>
      <c r="U1149">
        <f t="shared" si="391"/>
        <v>11</v>
      </c>
      <c r="V1149" t="str">
        <f t="shared" si="392"/>
        <v>Gl2</v>
      </c>
      <c r="Y1149" s="334">
        <v>0.87542789666245746</v>
      </c>
      <c r="Z1149" s="334">
        <v>1.2054095676890871E-2</v>
      </c>
    </row>
    <row r="1150" spans="1:26" outlineLevel="2">
      <c r="A1150">
        <v>208</v>
      </c>
      <c r="B1150" t="s">
        <v>2448</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390"/>
        <v>59.462155277861811</v>
      </c>
      <c r="T1150" s="334">
        <v>-1.893</v>
      </c>
      <c r="U1150">
        <f t="shared" si="391"/>
        <v>12</v>
      </c>
      <c r="V1150" t="str">
        <f t="shared" si="392"/>
        <v>Na0</v>
      </c>
      <c r="Y1150" s="334">
        <v>1.584159002485408</v>
      </c>
      <c r="Z1150" s="334">
        <v>1.0509456357676901E-2</v>
      </c>
    </row>
    <row r="1151" spans="1:26" outlineLevel="2">
      <c r="A1151">
        <v>209</v>
      </c>
      <c r="B1151" t="s">
        <v>2449</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390"/>
        <v>60.889864608456243</v>
      </c>
      <c r="T1151" s="334">
        <v>-0.75</v>
      </c>
      <c r="U1151">
        <f t="shared" si="391"/>
        <v>13</v>
      </c>
      <c r="V1151" t="str">
        <f t="shared" si="392"/>
        <v>Ha3</v>
      </c>
      <c r="Y1151" s="334">
        <v>0.68812479342043098</v>
      </c>
      <c r="Z1151" s="334">
        <v>1.308180777610218E-2</v>
      </c>
    </row>
    <row r="1152" spans="1:26" outlineLevel="2">
      <c r="A1152">
        <v>210</v>
      </c>
      <c r="B1152" t="s">
        <v>2450</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390"/>
        <v>58.439334144106859</v>
      </c>
      <c r="T1152" s="334">
        <v>-0.3</v>
      </c>
      <c r="U1152">
        <f t="shared" si="391"/>
        <v>14</v>
      </c>
      <c r="V1152" t="str">
        <f t="shared" si="392"/>
        <v xml:space="preserve">Mo </v>
      </c>
      <c r="Y1152" s="334">
        <v>1.36844156713673</v>
      </c>
      <c r="Z1152" s="334">
        <v>1.0890290711546111E-2</v>
      </c>
    </row>
    <row r="1153" spans="1:26" outlineLevel="2">
      <c r="A1153">
        <v>211</v>
      </c>
      <c r="B1153" t="s">
        <v>2451</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390"/>
        <v>57.439181081269609</v>
      </c>
      <c r="T1153" s="334">
        <v>2.823</v>
      </c>
      <c r="U1153">
        <f t="shared" si="391"/>
        <v>15</v>
      </c>
      <c r="V1153" t="str">
        <f t="shared" si="392"/>
        <v>Me1</v>
      </c>
      <c r="Y1153" s="334">
        <v>0.65484650876020456</v>
      </c>
      <c r="Z1153" s="334">
        <v>1.273267973697771E-2</v>
      </c>
    </row>
    <row r="1154" spans="1:26" outlineLevel="2">
      <c r="A1154">
        <v>212</v>
      </c>
      <c r="B1154" t="s">
        <v>2452</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390"/>
        <v>58.782497385099113</v>
      </c>
      <c r="T1154" s="334">
        <v>-1.518</v>
      </c>
      <c r="U1154">
        <f t="shared" si="391"/>
        <v>16</v>
      </c>
      <c r="V1154" t="str">
        <f t="shared" si="392"/>
        <v>Da)</v>
      </c>
      <c r="Y1154" s="334">
        <v>1.0177509159397899</v>
      </c>
      <c r="Z1154" s="334">
        <v>1.1738727121608551E-2</v>
      </c>
    </row>
    <row r="1155" spans="1:26" outlineLevel="2">
      <c r="A1155">
        <v>213</v>
      </c>
      <c r="B1155" t="s">
        <v>2453</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390"/>
        <v>61.262034137339228</v>
      </c>
      <c r="T1155" s="334">
        <v>-0.56099999999999905</v>
      </c>
      <c r="U1155">
        <f t="shared" si="391"/>
        <v>17</v>
      </c>
      <c r="V1155" t="str">
        <f t="shared" si="392"/>
        <v>Tu1</v>
      </c>
      <c r="Y1155" s="334">
        <v>0.7459803193970207</v>
      </c>
      <c r="Z1155" s="334">
        <v>1.3918634454552841E-2</v>
      </c>
    </row>
    <row r="1156" spans="1:26" outlineLevel="2">
      <c r="A1156">
        <v>214</v>
      </c>
      <c r="B1156" t="s">
        <v>2454</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390"/>
        <v>63.335509170119863</v>
      </c>
      <c r="T1156" s="334">
        <v>1.38</v>
      </c>
      <c r="U1156">
        <f t="shared" si="391"/>
        <v>18</v>
      </c>
      <c r="V1156" t="str">
        <f t="shared" si="392"/>
        <v>Mo8</v>
      </c>
      <c r="Y1156" s="334">
        <v>0.59507505202246713</v>
      </c>
      <c r="Z1156" s="334">
        <v>1.533512881197271E-2</v>
      </c>
    </row>
    <row r="1157" spans="1:26" outlineLevel="2">
      <c r="A1157">
        <v>215</v>
      </c>
      <c r="B1157" t="s">
        <v>2455</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390"/>
        <v>56.920183026698432</v>
      </c>
      <c r="T1157" s="334">
        <v>-1.78799999999999</v>
      </c>
      <c r="U1157">
        <f t="shared" si="391"/>
        <v>19</v>
      </c>
      <c r="V1157" t="str">
        <f t="shared" si="392"/>
        <v>Ne7</v>
      </c>
      <c r="Y1157" s="334">
        <v>0.74224128858989935</v>
      </c>
      <c r="Z1157" s="334">
        <v>1.3308686682358919E-2</v>
      </c>
    </row>
    <row r="1158" spans="1:26" outlineLevel="2">
      <c r="A1158">
        <v>216</v>
      </c>
      <c r="B1158" t="s">
        <v>2456</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390"/>
        <v>58.178284156160871</v>
      </c>
      <c r="T1158" s="334">
        <v>0.215999999999999</v>
      </c>
      <c r="U1158">
        <f t="shared" si="391"/>
        <v>20</v>
      </c>
      <c r="V1158" t="str">
        <f t="shared" si="392"/>
        <v>Bo4</v>
      </c>
      <c r="Y1158" s="334">
        <v>0.68817312065460601</v>
      </c>
      <c r="Z1158" s="334">
        <v>1.294405017496829E-2</v>
      </c>
    </row>
    <row r="1159" spans="1:26" outlineLevel="2">
      <c r="A1159">
        <v>217</v>
      </c>
      <c r="B1159" t="s">
        <v>2457</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390"/>
        <v>58.226551071857948</v>
      </c>
      <c r="T1159" s="334">
        <v>0.54899999999999904</v>
      </c>
      <c r="U1159">
        <f t="shared" si="391"/>
        <v>21</v>
      </c>
      <c r="V1159" t="str">
        <f t="shared" si="392"/>
        <v>Yi4</v>
      </c>
      <c r="Y1159" s="334">
        <v>0.60604063986704815</v>
      </c>
      <c r="Z1159" s="334">
        <v>1.384219035443365E-2</v>
      </c>
    </row>
    <row r="1160" spans="1:26" outlineLevel="2">
      <c r="A1160">
        <v>218</v>
      </c>
      <c r="B1160" t="s">
        <v>2458</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390"/>
        <v>58.676646253513667</v>
      </c>
      <c r="T1160" s="334">
        <v>2.097</v>
      </c>
      <c r="U1160">
        <f t="shared" si="391"/>
        <v>22</v>
      </c>
      <c r="V1160" t="str">
        <f t="shared" si="392"/>
        <v xml:space="preserve">Th </v>
      </c>
      <c r="Y1160" s="334">
        <v>0.7595325414592633</v>
      </c>
      <c r="Z1160" s="334">
        <v>1.248223711300795E-2</v>
      </c>
    </row>
    <row r="1161" spans="1:26" outlineLevel="2">
      <c r="A1161">
        <v>219</v>
      </c>
      <c r="B1161" t="s">
        <v>2459</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390"/>
        <v>62.179249269025647</v>
      </c>
      <c r="T1161" s="334">
        <v>0.69899999999999995</v>
      </c>
      <c r="U1161">
        <f t="shared" si="391"/>
        <v>23</v>
      </c>
      <c r="V1161" t="str">
        <f t="shared" si="392"/>
        <v>Bu5</v>
      </c>
      <c r="Y1161" s="334">
        <v>0.65408217654080636</v>
      </c>
      <c r="Z1161" s="334">
        <v>1.396706588753251E-2</v>
      </c>
    </row>
    <row r="1162" spans="1:26" outlineLevel="2">
      <c r="A1162">
        <v>220</v>
      </c>
      <c r="B1162" t="s">
        <v>2460</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390"/>
        <v>59.061039391855758</v>
      </c>
      <c r="T1162" s="334">
        <v>-0.186</v>
      </c>
      <c r="U1162">
        <f t="shared" si="391"/>
        <v>24</v>
      </c>
      <c r="V1162" t="str">
        <f t="shared" si="392"/>
        <v>Bu1</v>
      </c>
      <c r="Y1162" s="334">
        <v>0.72041070116022032</v>
      </c>
      <c r="Z1162" s="334">
        <v>1.254209340078054E-2</v>
      </c>
    </row>
    <row r="1163" spans="1:26" outlineLevel="2">
      <c r="A1163">
        <v>221</v>
      </c>
      <c r="B1163" t="s">
        <v>2461</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390"/>
        <v>60.464347147154427</v>
      </c>
      <c r="T1163" s="334">
        <v>0.56399999999999995</v>
      </c>
      <c r="U1163">
        <f t="shared" si="391"/>
        <v>25</v>
      </c>
      <c r="V1163" t="str">
        <f t="shared" si="392"/>
        <v>Mu0</v>
      </c>
      <c r="Y1163" s="334">
        <v>0.87818858426633151</v>
      </c>
      <c r="Z1163" s="334">
        <v>1.316040544837452E-2</v>
      </c>
    </row>
    <row r="1164" spans="1:26" outlineLevel="2">
      <c r="A1164">
        <v>222</v>
      </c>
      <c r="B1164" t="s">
        <v>2462</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390"/>
        <v>59.06412897869761</v>
      </c>
      <c r="T1164" s="334">
        <v>-0.46799999999999897</v>
      </c>
      <c r="U1164">
        <f t="shared" si="391"/>
        <v>26</v>
      </c>
      <c r="V1164" t="str">
        <f t="shared" si="392"/>
        <v>Po2</v>
      </c>
      <c r="Y1164" s="334">
        <v>0.72043342552797163</v>
      </c>
      <c r="Z1164" s="334">
        <v>1.208738556198293E-2</v>
      </c>
    </row>
    <row r="1165" spans="1:26" outlineLevel="2">
      <c r="A1165">
        <v>223</v>
      </c>
      <c r="B1165" t="s">
        <v>2463</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390"/>
        <v>60.750657584194173</v>
      </c>
      <c r="T1165" s="334">
        <v>2.79</v>
      </c>
      <c r="U1165">
        <f t="shared" si="391"/>
        <v>27</v>
      </c>
      <c r="V1165" t="str">
        <f t="shared" si="392"/>
        <v>Tr7</v>
      </c>
      <c r="Y1165" s="334">
        <v>0.61757652632716364</v>
      </c>
      <c r="Z1165" s="334">
        <v>1.551473841379792E-2</v>
      </c>
    </row>
    <row r="1166" spans="1:26" outlineLevel="2">
      <c r="A1166">
        <v>224</v>
      </c>
      <c r="B1166" t="s">
        <v>2464</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390"/>
        <v>59.07269876189639</v>
      </c>
      <c r="T1166" s="334">
        <v>-0.33300000000000002</v>
      </c>
      <c r="U1166">
        <f t="shared" si="391"/>
        <v>28</v>
      </c>
      <c r="V1166" t="str">
        <f t="shared" si="392"/>
        <v>Be6</v>
      </c>
      <c r="Y1166" s="334">
        <v>0.7808615608061209</v>
      </c>
      <c r="Z1166" s="334">
        <v>1.20377396277944E-2</v>
      </c>
    </row>
    <row r="1167" spans="1:26" outlineLevel="2">
      <c r="A1167">
        <v>225</v>
      </c>
      <c r="B1167" t="s">
        <v>2465</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390"/>
        <v>58.244528132919427</v>
      </c>
      <c r="T1167" s="334">
        <v>-2.202</v>
      </c>
      <c r="U1167">
        <f t="shared" si="391"/>
        <v>29</v>
      </c>
      <c r="V1167" t="str">
        <f t="shared" si="392"/>
        <v>Pa3</v>
      </c>
      <c r="Y1167" s="334">
        <v>1.40514438981532</v>
      </c>
      <c r="Z1167" s="334">
        <v>1.0466341439191189E-2</v>
      </c>
    </row>
    <row r="1168" spans="1:26" outlineLevel="2">
      <c r="A1168">
        <v>226</v>
      </c>
      <c r="B1168" t="s">
        <v>2466</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390"/>
        <v>57.269329466213172</v>
      </c>
      <c r="T1168" s="334">
        <v>-0.56999999999999995</v>
      </c>
      <c r="U1168">
        <f t="shared" si="391"/>
        <v>30</v>
      </c>
      <c r="V1168" t="str">
        <f t="shared" si="392"/>
        <v>Wa4</v>
      </c>
      <c r="Y1168" s="334">
        <v>0.85633361122235663</v>
      </c>
      <c r="Z1168" s="334">
        <v>1.1906125675687929E-2</v>
      </c>
    </row>
    <row r="1169" spans="1:26" outlineLevel="2">
      <c r="A1169">
        <v>227</v>
      </c>
      <c r="B1169" t="s">
        <v>2467</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390"/>
        <v>58.580445103076769</v>
      </c>
      <c r="T1169" s="334">
        <v>-1.73999999999999</v>
      </c>
      <c r="U1169">
        <f t="shared" si="391"/>
        <v>31</v>
      </c>
      <c r="V1169" t="str">
        <f t="shared" si="392"/>
        <v>Gl4</v>
      </c>
      <c r="Y1169" s="334">
        <v>0.93900506240184711</v>
      </c>
      <c r="Z1169" s="334">
        <v>1.1189403986285471E-2</v>
      </c>
    </row>
    <row r="1170" spans="1:26" outlineLevel="2">
      <c r="A1170">
        <v>228</v>
      </c>
      <c r="B1170" t="s">
        <v>2468</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390"/>
        <v>58.147445292232369</v>
      </c>
      <c r="T1170" s="334">
        <v>-0.212999999999999</v>
      </c>
      <c r="U1170">
        <f t="shared" si="391"/>
        <v>32</v>
      </c>
      <c r="V1170" t="str">
        <f t="shared" si="392"/>
        <v>Ro1</v>
      </c>
      <c r="Y1170" s="334">
        <v>0.94818849661765592</v>
      </c>
      <c r="Z1170" s="334">
        <v>1.13695151928296E-2</v>
      </c>
    </row>
    <row r="1171" spans="1:26" outlineLevel="2">
      <c r="A1171">
        <v>229</v>
      </c>
      <c r="B1171" t="s">
        <v>2469</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390"/>
        <v>57.231809871164238</v>
      </c>
      <c r="T1171" s="334">
        <v>0.16500000000000001</v>
      </c>
      <c r="U1171">
        <f t="shared" si="391"/>
        <v>33</v>
      </c>
      <c r="V1171" t="str">
        <f t="shared" si="392"/>
        <v>Gr2</v>
      </c>
      <c r="Y1171" s="334">
        <v>0.89931382165524976</v>
      </c>
      <c r="Z1171" s="334">
        <v>1.163116535771457E-2</v>
      </c>
    </row>
    <row r="1172" spans="1:26" outlineLevel="2">
      <c r="A1172">
        <v>230</v>
      </c>
      <c r="B1172" t="s">
        <v>2470</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390"/>
        <v>57.158542044197397</v>
      </c>
      <c r="T1172" s="334">
        <v>-1.6859999999999999</v>
      </c>
      <c r="U1172">
        <f t="shared" si="391"/>
        <v>34</v>
      </c>
      <c r="V1172" t="str">
        <f t="shared" si="392"/>
        <v>Po0</v>
      </c>
      <c r="Y1172" s="334">
        <v>0.77715822255497069</v>
      </c>
      <c r="Z1172" s="334">
        <v>1.196216207156427E-2</v>
      </c>
    </row>
    <row r="1173" spans="1:26" outlineLevel="2">
      <c r="A1173">
        <v>231</v>
      </c>
      <c r="B1173" t="s">
        <v>2471</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390"/>
        <v>56.31938551665035</v>
      </c>
      <c r="T1173" s="334">
        <v>-1.383</v>
      </c>
      <c r="U1173">
        <f t="shared" si="391"/>
        <v>35</v>
      </c>
      <c r="V1173" t="str">
        <f t="shared" si="392"/>
        <v>Wu9</v>
      </c>
      <c r="Y1173" s="334">
        <v>0.7112492660170382</v>
      </c>
      <c r="Z1173" s="334">
        <v>1.2872381635297589E-2</v>
      </c>
    </row>
    <row r="1174" spans="1:26" outlineLevel="2">
      <c r="A1174">
        <v>232</v>
      </c>
      <c r="B1174" t="s">
        <v>2472</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390"/>
        <v>57.20571621581594</v>
      </c>
      <c r="T1174" s="334">
        <v>4.3680000000000003</v>
      </c>
      <c r="U1174">
        <f t="shared" si="391"/>
        <v>36</v>
      </c>
      <c r="V1174" t="str">
        <f t="shared" si="392"/>
        <v>Bo2</v>
      </c>
      <c r="Y1174" s="334">
        <v>0.65597080708879418</v>
      </c>
      <c r="Z1174" s="334">
        <v>1.3289410953368641E-2</v>
      </c>
    </row>
    <row r="1175" spans="1:26" outlineLevel="2">
      <c r="A1175">
        <v>233</v>
      </c>
      <c r="B1175" t="s">
        <v>2473</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390"/>
        <v>57.238075143825689</v>
      </c>
      <c r="T1175" s="334">
        <v>-1.077</v>
      </c>
      <c r="U1175">
        <f t="shared" si="391"/>
        <v>37</v>
      </c>
      <c r="V1175" t="str">
        <f t="shared" si="392"/>
        <v>Ha5</v>
      </c>
      <c r="Y1175" s="334">
        <v>0.83889592814139458</v>
      </c>
      <c r="Z1175" s="334">
        <v>1.267266228737722E-2</v>
      </c>
    </row>
    <row r="1176" spans="1:26" outlineLevel="2">
      <c r="A1176">
        <v>234</v>
      </c>
      <c r="B1176" t="s">
        <v>2474</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390"/>
        <v>59.903734812622787</v>
      </c>
      <c r="T1176" s="334">
        <v>0.72899999999999998</v>
      </c>
      <c r="U1176">
        <f t="shared" si="391"/>
        <v>38</v>
      </c>
      <c r="V1176" t="str">
        <f t="shared" si="392"/>
        <v>Ej6</v>
      </c>
      <c r="Y1176" s="334">
        <v>0.60303189045589911</v>
      </c>
      <c r="Z1176" s="334">
        <v>1.3961337064830151E-2</v>
      </c>
    </row>
    <row r="1177" spans="1:26" outlineLevel="2">
      <c r="A1177">
        <v>235</v>
      </c>
      <c r="B1177" t="s">
        <v>2475</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390"/>
        <v>61.12223824629914</v>
      </c>
      <c r="T1177" s="334">
        <v>-1.0619999999999901</v>
      </c>
      <c r="U1177">
        <f t="shared" si="391"/>
        <v>39</v>
      </c>
      <c r="V1177" t="str">
        <f t="shared" si="392"/>
        <v>Rh)</v>
      </c>
      <c r="Y1177" s="334">
        <v>0.71591731435993866</v>
      </c>
      <c r="Z1177" s="334">
        <v>1.287335244592178E-2</v>
      </c>
    </row>
    <row r="1178" spans="1:26" outlineLevel="2">
      <c r="A1178">
        <v>236</v>
      </c>
      <c r="B1178" t="s">
        <v>2476</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390"/>
        <v>60.848948787506231</v>
      </c>
      <c r="T1178" s="334">
        <v>0.16800000000000001</v>
      </c>
      <c r="U1178">
        <f t="shared" si="391"/>
        <v>40</v>
      </c>
      <c r="V1178" t="str">
        <f t="shared" si="392"/>
        <v xml:space="preserve">Bo </v>
      </c>
      <c r="Y1178" s="334">
        <v>0.70238171209713474</v>
      </c>
      <c r="Z1178" s="334">
        <v>1.318719759639592E-2</v>
      </c>
    </row>
    <row r="1179" spans="1:26" outlineLevel="2">
      <c r="A1179">
        <v>237</v>
      </c>
      <c r="B1179" t="s">
        <v>2477</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390"/>
        <v>57.515942898787877</v>
      </c>
      <c r="T1179" s="334">
        <v>-0.81599999999999995</v>
      </c>
      <c r="U1179">
        <f t="shared" si="391"/>
        <v>41</v>
      </c>
      <c r="V1179" t="str">
        <f t="shared" si="392"/>
        <v>We)</v>
      </c>
      <c r="Y1179" s="334">
        <v>1.1413354839595919</v>
      </c>
      <c r="Z1179" s="334">
        <v>1.1238375896209071E-2</v>
      </c>
    </row>
    <row r="1180" spans="1:26" outlineLevel="2">
      <c r="A1180">
        <v>238</v>
      </c>
      <c r="B1180" t="s">
        <v>2478</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390"/>
        <v>58.25822227818923</v>
      </c>
      <c r="T1180" s="334">
        <v>1.6080000000000001</v>
      </c>
      <c r="U1180">
        <f t="shared" si="391"/>
        <v>42</v>
      </c>
      <c r="V1180" t="str">
        <f t="shared" si="392"/>
        <v>In7</v>
      </c>
      <c r="Y1180" s="334">
        <v>0.67497849190807968</v>
      </c>
      <c r="Z1180" s="334">
        <v>1.3435074031813699E-2</v>
      </c>
    </row>
    <row r="1181" spans="1:26" outlineLevel="2">
      <c r="A1181">
        <v>239</v>
      </c>
      <c r="B1181" t="s">
        <v>2479</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390"/>
        <v>58.291887073098323</v>
      </c>
      <c r="T1181" s="334">
        <v>1.167</v>
      </c>
      <c r="U1181">
        <f t="shared" si="391"/>
        <v>43</v>
      </c>
      <c r="V1181" t="str">
        <f t="shared" si="392"/>
        <v>Mo7</v>
      </c>
      <c r="Y1181" s="334">
        <v>0.64256657120099248</v>
      </c>
      <c r="Z1181" s="334">
        <v>1.356279009155761E-2</v>
      </c>
    </row>
    <row r="1182" spans="1:26" outlineLevel="2">
      <c r="A1182">
        <v>240</v>
      </c>
      <c r="B1182" t="s">
        <v>2480</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390"/>
        <v>59.680172968863687</v>
      </c>
      <c r="T1182" s="334">
        <v>0.86099999999999999</v>
      </c>
      <c r="U1182">
        <f t="shared" si="391"/>
        <v>44</v>
      </c>
      <c r="V1182" t="str">
        <f t="shared" si="392"/>
        <v>Bi1</v>
      </c>
      <c r="Y1182" s="334">
        <v>0.74138712624259795</v>
      </c>
      <c r="Z1182" s="334">
        <v>1.261801641464644E-2</v>
      </c>
    </row>
    <row r="1183" spans="1:26" outlineLevel="2">
      <c r="A1183">
        <v>241</v>
      </c>
      <c r="B1183" t="s">
        <v>2481</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390"/>
        <v>59.385213325259087</v>
      </c>
      <c r="T1183" s="334">
        <v>0.218999999999999</v>
      </c>
      <c r="U1183">
        <f t="shared" si="391"/>
        <v>45</v>
      </c>
      <c r="V1183" t="str">
        <f t="shared" si="392"/>
        <v>Cl7</v>
      </c>
      <c r="Y1183" s="334">
        <v>0.74262541230195933</v>
      </c>
      <c r="Z1183" s="334">
        <v>1.205607993913425E-2</v>
      </c>
    </row>
    <row r="1184" spans="1:26" outlineLevel="2">
      <c r="A1184">
        <v>242</v>
      </c>
      <c r="B1184" t="s">
        <v>2482</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390"/>
        <v>60.554694027137508</v>
      </c>
      <c r="T1184" s="334">
        <v>-1.9770000000000001</v>
      </c>
      <c r="U1184">
        <f t="shared" si="391"/>
        <v>46</v>
      </c>
      <c r="V1184" t="str">
        <f t="shared" si="392"/>
        <v>Ea)</v>
      </c>
      <c r="Y1184" s="334">
        <v>0.79522759006200161</v>
      </c>
      <c r="Z1184" s="334">
        <v>1.2173107445093201E-2</v>
      </c>
    </row>
    <row r="1185" spans="1:26" outlineLevel="2">
      <c r="A1185">
        <v>243</v>
      </c>
      <c r="B1185" t="s">
        <v>2483</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390"/>
        <v>57.260602509037817</v>
      </c>
      <c r="T1185" s="334">
        <v>1.911</v>
      </c>
      <c r="U1185">
        <f t="shared" si="391"/>
        <v>47</v>
      </c>
      <c r="V1185" t="str">
        <f t="shared" si="392"/>
        <v>Wy1</v>
      </c>
      <c r="Y1185" s="334">
        <v>0.86116572153237547</v>
      </c>
      <c r="Z1185" s="334">
        <v>1.297724193559462E-2</v>
      </c>
    </row>
    <row r="1186" spans="1:26" outlineLevel="2">
      <c r="A1186">
        <v>244</v>
      </c>
      <c r="B1186" t="s">
        <v>2484</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390"/>
        <v>60.159606549042863</v>
      </c>
      <c r="T1186" s="334">
        <v>-1.962</v>
      </c>
      <c r="U1186">
        <f t="shared" si="391"/>
        <v>48</v>
      </c>
      <c r="V1186" t="str">
        <f t="shared" si="392"/>
        <v>Wo5</v>
      </c>
      <c r="Y1186" s="334">
        <v>0.6420094173987444</v>
      </c>
      <c r="Z1186" s="334">
        <v>1.491281906111318E-2</v>
      </c>
    </row>
    <row r="1187" spans="1:26" outlineLevel="2">
      <c r="A1187">
        <v>245</v>
      </c>
      <c r="B1187" t="s">
        <v>2485</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390"/>
        <v>57.758239920673887</v>
      </c>
      <c r="T1187" s="334">
        <v>0.92100000000000004</v>
      </c>
      <c r="U1187">
        <f t="shared" si="391"/>
        <v>49</v>
      </c>
      <c r="V1187" t="str">
        <f t="shared" si="392"/>
        <v>Ha6</v>
      </c>
      <c r="Y1187" s="334">
        <v>0.67856209673507895</v>
      </c>
      <c r="Z1187" s="334">
        <v>1.3172451655461581E-2</v>
      </c>
    </row>
    <row r="1188" spans="1:26" outlineLevel="2">
      <c r="A1188">
        <v>246</v>
      </c>
      <c r="B1188" t="s">
        <v>2486</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390"/>
        <v>56.999136773597712</v>
      </c>
      <c r="T1188" s="334">
        <v>0.88500000000000001</v>
      </c>
      <c r="U1188">
        <f t="shared" si="391"/>
        <v>50</v>
      </c>
      <c r="V1188" t="str">
        <f t="shared" si="392"/>
        <v>Wa2</v>
      </c>
      <c r="Y1188" s="334">
        <v>0.72015827377369379</v>
      </c>
      <c r="Z1188" s="334">
        <v>1.2330312846850201E-2</v>
      </c>
    </row>
    <row r="1189" spans="1:26" outlineLevel="2">
      <c r="A1189">
        <v>247</v>
      </c>
      <c r="B1189" t="s">
        <v>2487</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390"/>
        <v>54.911428651877337</v>
      </c>
      <c r="T1189" s="334">
        <v>2.7389999999999999</v>
      </c>
      <c r="U1189">
        <f t="shared" si="391"/>
        <v>51</v>
      </c>
      <c r="V1189" t="str">
        <f t="shared" si="392"/>
        <v>Ko9</v>
      </c>
      <c r="Y1189" s="334">
        <v>0.74012425766915158</v>
      </c>
      <c r="Z1189" s="334">
        <v>1.256371683281109E-2</v>
      </c>
    </row>
    <row r="1190" spans="1:26" outlineLevel="2">
      <c r="A1190">
        <v>248</v>
      </c>
      <c r="B1190" t="s">
        <v>2488</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390"/>
        <v>58.217261805269104</v>
      </c>
      <c r="T1190" s="334">
        <v>-0.81599999999999995</v>
      </c>
      <c r="U1190">
        <f t="shared" si="391"/>
        <v>52</v>
      </c>
      <c r="V1190" t="str">
        <f t="shared" si="392"/>
        <v>Gr6</v>
      </c>
      <c r="Y1190" s="334">
        <v>0.86594473519465964</v>
      </c>
      <c r="Z1190" s="334">
        <v>1.237492435543933E-2</v>
      </c>
    </row>
    <row r="1191" spans="1:26" outlineLevel="2">
      <c r="A1191">
        <v>249</v>
      </c>
      <c r="B1191" t="s">
        <v>2489</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390"/>
        <v>61.006902243541788</v>
      </c>
      <c r="T1191" s="334">
        <v>0.18</v>
      </c>
      <c r="U1191">
        <f t="shared" si="391"/>
        <v>53</v>
      </c>
      <c r="V1191" t="str">
        <f t="shared" si="392"/>
        <v>Tu6</v>
      </c>
      <c r="Y1191" s="334">
        <v>0.80811105981479037</v>
      </c>
      <c r="Z1191" s="334">
        <v>1.285442735005579E-2</v>
      </c>
    </row>
    <row r="1192" spans="1:26" outlineLevel="2">
      <c r="A1192">
        <v>250</v>
      </c>
      <c r="B1192" t="s">
        <v>2490</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390"/>
        <v>57.969202850981397</v>
      </c>
      <c r="T1192" s="334">
        <v>-0.192</v>
      </c>
      <c r="U1192">
        <f t="shared" si="391"/>
        <v>54</v>
      </c>
      <c r="V1192" t="str">
        <f t="shared" si="392"/>
        <v>Ku5</v>
      </c>
      <c r="Y1192" s="334">
        <v>1.1296673158840651</v>
      </c>
      <c r="Z1192" s="334">
        <v>1.1402538702934419E-2</v>
      </c>
    </row>
    <row r="1193" spans="1:26" outlineLevel="2">
      <c r="A1193">
        <v>251</v>
      </c>
      <c r="B1193" t="s">
        <v>2491</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390"/>
        <v>59.957515194246668</v>
      </c>
      <c r="T1193" s="334">
        <v>1.329</v>
      </c>
      <c r="U1193">
        <f t="shared" si="391"/>
        <v>55</v>
      </c>
      <c r="V1193" t="str">
        <f t="shared" si="392"/>
        <v>Ce5</v>
      </c>
      <c r="Y1193" s="334">
        <v>0.70195680492642654</v>
      </c>
      <c r="Z1193" s="334">
        <v>1.239588290334951E-2</v>
      </c>
    </row>
    <row r="1194" spans="1:26" outlineLevel="2">
      <c r="A1194">
        <v>252</v>
      </c>
      <c r="B1194" t="s">
        <v>2492</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390"/>
        <v>59.45561317620583</v>
      </c>
      <c r="T1194" s="334">
        <v>-1.224</v>
      </c>
      <c r="U1194">
        <f t="shared" si="391"/>
        <v>56</v>
      </c>
      <c r="V1194" t="str">
        <f t="shared" si="392"/>
        <v>Te0</v>
      </c>
      <c r="Y1194" s="334">
        <v>1.769733323001645</v>
      </c>
      <c r="Z1194" s="334">
        <v>9.5963827243107872E-3</v>
      </c>
    </row>
    <row r="1195" spans="1:26" outlineLevel="2">
      <c r="A1195">
        <v>253</v>
      </c>
      <c r="B1195" t="s">
        <v>2493</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si="390"/>
        <v>62.697724602773498</v>
      </c>
      <c r="T1195" s="334">
        <v>-0.36899999999999999</v>
      </c>
      <c r="U1195">
        <f t="shared" si="391"/>
        <v>57</v>
      </c>
      <c r="V1195" t="str">
        <f t="shared" si="392"/>
        <v>Gl)</v>
      </c>
      <c r="Y1195" s="334">
        <v>0.63173007687925131</v>
      </c>
      <c r="Z1195" s="334">
        <v>1.487513560126196E-2</v>
      </c>
    </row>
    <row r="1196" spans="1:26" outlineLevel="2">
      <c r="A1196">
        <v>254</v>
      </c>
      <c r="B1196" t="s">
        <v>2494</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90"/>
        <v>58.756061446816709</v>
      </c>
      <c r="T1196" s="334">
        <v>-0.16200000000000001</v>
      </c>
      <c r="U1196">
        <f t="shared" si="391"/>
        <v>58</v>
      </c>
      <c r="V1196" t="str">
        <f t="shared" si="392"/>
        <v>Ne9</v>
      </c>
      <c r="Y1196" s="334">
        <v>0.74465727053725539</v>
      </c>
      <c r="Z1196" s="334">
        <v>1.2761390788416821E-2</v>
      </c>
    </row>
    <row r="1197" spans="1:26" outlineLevel="2">
      <c r="A1197">
        <v>255</v>
      </c>
      <c r="B1197" t="s">
        <v>2495</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90"/>
        <v>59.455928567878807</v>
      </c>
      <c r="T1197" s="334">
        <v>0.65400000000000003</v>
      </c>
      <c r="U1197">
        <f t="shared" si="391"/>
        <v>59</v>
      </c>
      <c r="V1197" t="str">
        <f t="shared" si="392"/>
        <v>GR)</v>
      </c>
      <c r="Y1197" s="334">
        <v>0.67926358861748415</v>
      </c>
      <c r="Z1197" s="334">
        <v>1.3582107432546359E-2</v>
      </c>
    </row>
    <row r="1198" spans="1:26" outlineLevel="2">
      <c r="A1198">
        <v>256</v>
      </c>
      <c r="B1198" t="s">
        <v>2496</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90"/>
        <v>56.282388888613127</v>
      </c>
      <c r="T1198" s="334">
        <v>-0.51300000000000001</v>
      </c>
      <c r="U1198">
        <f t="shared" si="391"/>
        <v>60</v>
      </c>
      <c r="V1198" t="str">
        <f t="shared" si="392"/>
        <v>Me0</v>
      </c>
      <c r="Y1198" s="334">
        <v>1.074668889069184</v>
      </c>
      <c r="Z1198" s="334">
        <v>1.169970488220624E-2</v>
      </c>
    </row>
    <row r="1199" spans="1:26" outlineLevel="2">
      <c r="A1199">
        <v>257</v>
      </c>
      <c r="B1199" t="s">
        <v>2497</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90"/>
        <v>59.653305194465041</v>
      </c>
      <c r="T1199" s="334">
        <v>-0.78300000000000003</v>
      </c>
      <c r="U1199">
        <f t="shared" si="391"/>
        <v>61</v>
      </c>
      <c r="V1199" t="str">
        <f t="shared" si="392"/>
        <v>Yi9</v>
      </c>
      <c r="Y1199" s="334">
        <v>0.7729229363864869</v>
      </c>
      <c r="Z1199" s="334">
        <v>1.309959295727792E-2</v>
      </c>
    </row>
    <row r="1200" spans="1:26" outlineLevel="2">
      <c r="A1200">
        <v>258</v>
      </c>
      <c r="B1200" t="s">
        <v>2498</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ref="S1200:S1263" si="393">$L1200</f>
        <v>57.674587758966823</v>
      </c>
      <c r="T1200" s="334">
        <v>-0.59099999999999997</v>
      </c>
      <c r="U1200">
        <f t="shared" si="391"/>
        <v>62</v>
      </c>
      <c r="V1200" t="str">
        <f t="shared" si="392"/>
        <v>St)</v>
      </c>
      <c r="Y1200" s="334">
        <v>0.68276470250227739</v>
      </c>
      <c r="Z1200" s="334">
        <v>1.236156983517343E-2</v>
      </c>
    </row>
    <row r="1201" spans="1:26" outlineLevel="2">
      <c r="A1201">
        <v>259</v>
      </c>
      <c r="B1201" t="s">
        <v>2499</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93"/>
        <v>56.365388716624992</v>
      </c>
      <c r="T1201" s="334">
        <v>1.266</v>
      </c>
      <c r="U1201">
        <f t="shared" ref="U1201:U1264" si="394">U1200+1</f>
        <v>63</v>
      </c>
      <c r="V1201" t="str">
        <f t="shared" si="392"/>
        <v>Ha)</v>
      </c>
      <c r="Y1201" s="334">
        <v>0.8070265352984356</v>
      </c>
      <c r="Z1201" s="334">
        <v>1.2297154412371759E-2</v>
      </c>
    </row>
    <row r="1202" spans="1:26" outlineLevel="2">
      <c r="A1202">
        <v>260</v>
      </c>
      <c r="B1202" t="s">
        <v>2500</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93"/>
        <v>60.290304521824062</v>
      </c>
      <c r="T1202" s="334">
        <v>0.75600000000000001</v>
      </c>
      <c r="U1202">
        <f t="shared" si="394"/>
        <v>64</v>
      </c>
      <c r="V1202" t="str">
        <f t="shared" si="392"/>
        <v>Ki7</v>
      </c>
      <c r="Y1202" s="334">
        <v>0.63814529690106725</v>
      </c>
      <c r="Z1202" s="334">
        <v>1.475978234606825E-2</v>
      </c>
    </row>
    <row r="1203" spans="1:26" outlineLevel="2">
      <c r="A1203">
        <v>261</v>
      </c>
      <c r="B1203" t="s">
        <v>2501</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93"/>
        <v>56.211486470130417</v>
      </c>
      <c r="T1203" s="334">
        <v>2.6999999999999899E-2</v>
      </c>
      <c r="U1203">
        <f t="shared" si="394"/>
        <v>65</v>
      </c>
      <c r="V1203" t="str">
        <f t="shared" ref="V1203:V1266" si="395">LEFT($B1203&amp;"  ",2)&amp;RIGHT(" "&amp;$B1203,1)</f>
        <v>Tr2</v>
      </c>
      <c r="Y1203" s="334">
        <v>1.4488870048154681</v>
      </c>
      <c r="Z1203" s="334">
        <v>1.047952464321558E-2</v>
      </c>
    </row>
    <row r="1204" spans="1:26" outlineLevel="2">
      <c r="A1204">
        <v>262</v>
      </c>
      <c r="B1204" t="s">
        <v>2502</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93"/>
        <v>58.066824721573283</v>
      </c>
      <c r="T1204" s="334">
        <v>0.57899999999999996</v>
      </c>
      <c r="U1204">
        <f t="shared" si="394"/>
        <v>66</v>
      </c>
      <c r="V1204" t="str">
        <f t="shared" si="395"/>
        <v>Mu6</v>
      </c>
      <c r="Y1204" s="334">
        <v>0.63986753619204784</v>
      </c>
      <c r="Z1204" s="334">
        <v>1.61106519607035E-2</v>
      </c>
    </row>
    <row r="1205" spans="1:26" outlineLevel="2">
      <c r="A1205">
        <v>263</v>
      </c>
      <c r="B1205" t="s">
        <v>2503</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93"/>
        <v>60.28691949985474</v>
      </c>
      <c r="T1205" s="334">
        <v>-1.101</v>
      </c>
      <c r="U1205">
        <f t="shared" si="394"/>
        <v>67</v>
      </c>
      <c r="V1205" t="str">
        <f t="shared" si="395"/>
        <v>Gr5</v>
      </c>
      <c r="Y1205" s="334">
        <v>0.71900287828024589</v>
      </c>
      <c r="Z1205" s="334">
        <v>1.4018770924441291E-2</v>
      </c>
    </row>
    <row r="1206" spans="1:26" outlineLevel="2">
      <c r="A1206">
        <v>264</v>
      </c>
      <c r="B1206" t="s">
        <v>2504</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93"/>
        <v>57.866681788018752</v>
      </c>
      <c r="T1206" s="334">
        <v>4.4999999999999998E-2</v>
      </c>
      <c r="U1206">
        <f t="shared" si="394"/>
        <v>68</v>
      </c>
      <c r="V1206" t="str">
        <f t="shared" si="395"/>
        <v>GR7</v>
      </c>
      <c r="Y1206" s="334">
        <v>0.72110071522489638</v>
      </c>
      <c r="Z1206" s="334">
        <v>1.407604815799283E-2</v>
      </c>
    </row>
    <row r="1207" spans="1:26" outlineLevel="2">
      <c r="A1207">
        <v>265</v>
      </c>
      <c r="B1207" t="s">
        <v>2505</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93"/>
        <v>60.636552668305498</v>
      </c>
      <c r="T1207" s="334">
        <v>-2.5979999999999999</v>
      </c>
      <c r="U1207">
        <f t="shared" si="394"/>
        <v>69</v>
      </c>
      <c r="V1207" t="str">
        <f t="shared" si="395"/>
        <v>Ke1</v>
      </c>
      <c r="Y1207" s="334">
        <v>0.65192577533327811</v>
      </c>
      <c r="Z1207" s="334">
        <v>1.462806452460042E-2</v>
      </c>
    </row>
    <row r="1208" spans="1:26" outlineLevel="2">
      <c r="A1208">
        <v>266</v>
      </c>
      <c r="B1208" t="s">
        <v>2506</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93"/>
        <v>57.477650808836323</v>
      </c>
      <c r="T1208" s="334">
        <v>-2.109</v>
      </c>
      <c r="U1208">
        <f t="shared" si="394"/>
        <v>70</v>
      </c>
      <c r="V1208" t="str">
        <f t="shared" si="395"/>
        <v>Ha6</v>
      </c>
      <c r="Y1208" s="334">
        <v>1.497604309096761</v>
      </c>
      <c r="Z1208" s="334">
        <v>9.9277915982065416E-3</v>
      </c>
    </row>
    <row r="1209" spans="1:26" outlineLevel="2">
      <c r="A1209">
        <v>267</v>
      </c>
      <c r="B1209" t="s">
        <v>2507</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93"/>
        <v>57.657314552000649</v>
      </c>
      <c r="T1209" s="334">
        <v>-9.2999999999999999E-2</v>
      </c>
      <c r="U1209">
        <f t="shared" si="394"/>
        <v>71</v>
      </c>
      <c r="V1209" t="str">
        <f t="shared" si="395"/>
        <v>Mu7</v>
      </c>
      <c r="Y1209" s="334">
        <v>0.70551687628075799</v>
      </c>
      <c r="Z1209" s="334">
        <v>1.4661209685484761E-2</v>
      </c>
    </row>
    <row r="1210" spans="1:26" outlineLevel="2">
      <c r="A1210">
        <v>268</v>
      </c>
      <c r="B1210" t="s">
        <v>2508</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93"/>
        <v>58.508879883119533</v>
      </c>
      <c r="T1210" s="334">
        <v>4.2059999999999897</v>
      </c>
      <c r="U1210">
        <f t="shared" si="394"/>
        <v>72</v>
      </c>
      <c r="V1210" t="str">
        <f t="shared" si="395"/>
        <v>Mo2</v>
      </c>
      <c r="Y1210" s="334">
        <v>0.67780403835308278</v>
      </c>
      <c r="Z1210" s="334">
        <v>1.3633093919879911E-2</v>
      </c>
    </row>
    <row r="1211" spans="1:26" outlineLevel="2">
      <c r="A1211">
        <v>269</v>
      </c>
      <c r="B1211" t="s">
        <v>2509</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93"/>
        <v>58.84977320572672</v>
      </c>
      <c r="T1211" s="334">
        <v>-0.70199999999999996</v>
      </c>
      <c r="U1211">
        <f t="shared" si="394"/>
        <v>73</v>
      </c>
      <c r="V1211" t="str">
        <f t="shared" si="395"/>
        <v>Wi4</v>
      </c>
      <c r="Y1211" s="334">
        <v>0.73052083676937807</v>
      </c>
      <c r="Z1211" s="334">
        <v>1.250282374015906E-2</v>
      </c>
    </row>
    <row r="1212" spans="1:26" outlineLevel="2">
      <c r="A1212">
        <v>270</v>
      </c>
      <c r="B1212" t="s">
        <v>2510</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93"/>
        <v>58.601753979842513</v>
      </c>
      <c r="T1212" s="334">
        <v>-0.252</v>
      </c>
      <c r="U1212">
        <f t="shared" si="394"/>
        <v>74</v>
      </c>
      <c r="V1212" t="str">
        <f t="shared" si="395"/>
        <v>Co)</v>
      </c>
      <c r="Y1212" s="334">
        <v>0.83169700774684041</v>
      </c>
      <c r="Z1212" s="334">
        <v>1.3066549137519109E-2</v>
      </c>
    </row>
    <row r="1213" spans="1:26" outlineLevel="2">
      <c r="A1213">
        <v>271</v>
      </c>
      <c r="B1213" t="s">
        <v>2511</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93"/>
        <v>58.235048756370283</v>
      </c>
      <c r="T1213" s="334">
        <v>-1.248</v>
      </c>
      <c r="U1213">
        <f t="shared" si="394"/>
        <v>75</v>
      </c>
      <c r="V1213" t="str">
        <f t="shared" si="395"/>
        <v>Ro3</v>
      </c>
      <c r="Y1213" s="334">
        <v>0.82237913325402334</v>
      </c>
      <c r="Z1213" s="334">
        <v>1.2913683357980399E-2</v>
      </c>
    </row>
    <row r="1214" spans="1:26" outlineLevel="2">
      <c r="A1214">
        <v>272</v>
      </c>
      <c r="B1214" t="s">
        <v>2512</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93"/>
        <v>58.614342038522338</v>
      </c>
      <c r="T1214" s="334">
        <v>1.395</v>
      </c>
      <c r="U1214">
        <f t="shared" si="394"/>
        <v>76</v>
      </c>
      <c r="V1214" t="str">
        <f t="shared" si="395"/>
        <v>Wi)</v>
      </c>
      <c r="Y1214" s="334">
        <v>0.77303560095479029</v>
      </c>
      <c r="Z1214" s="334">
        <v>1.3134548704694731E-2</v>
      </c>
    </row>
    <row r="1215" spans="1:26" outlineLevel="2">
      <c r="A1215">
        <v>273</v>
      </c>
      <c r="B1215" t="s">
        <v>2513</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93"/>
        <v>59.907011205411912</v>
      </c>
      <c r="T1215" s="334">
        <v>-1.1279999999999999</v>
      </c>
      <c r="U1215">
        <f t="shared" si="394"/>
        <v>77</v>
      </c>
      <c r="V1215" t="str">
        <f t="shared" si="395"/>
        <v>Wa6</v>
      </c>
      <c r="Y1215" s="334">
        <v>0.87672388723334549</v>
      </c>
      <c r="Z1215" s="334">
        <v>1.222601049680655E-2</v>
      </c>
    </row>
    <row r="1216" spans="1:26" outlineLevel="2">
      <c r="A1216">
        <v>274</v>
      </c>
      <c r="B1216" t="s">
        <v>2514</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93"/>
        <v>58.312396791870178</v>
      </c>
      <c r="T1216" s="334">
        <v>-0.52800000000000002</v>
      </c>
      <c r="U1216">
        <f t="shared" si="394"/>
        <v>78</v>
      </c>
      <c r="V1216" t="str">
        <f t="shared" si="395"/>
        <v>Gu8</v>
      </c>
      <c r="Y1216" s="334">
        <v>0.81380568706386369</v>
      </c>
      <c r="Z1216" s="334">
        <v>1.330059191772337E-2</v>
      </c>
    </row>
    <row r="1217" spans="1:26" outlineLevel="2">
      <c r="A1217">
        <v>275</v>
      </c>
      <c r="B1217" t="s">
        <v>2515</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93"/>
        <v>57.848170581963458</v>
      </c>
      <c r="T1217" s="334">
        <v>-1.206</v>
      </c>
      <c r="U1217">
        <f t="shared" si="394"/>
        <v>79</v>
      </c>
      <c r="V1217" t="str">
        <f t="shared" si="395"/>
        <v>Gr1</v>
      </c>
      <c r="Y1217" s="334">
        <v>0.70739690359437857</v>
      </c>
      <c r="Z1217" s="334">
        <v>1.283657256718523E-2</v>
      </c>
    </row>
    <row r="1218" spans="1:26" outlineLevel="2">
      <c r="A1218">
        <v>276</v>
      </c>
      <c r="B1218" t="s">
        <v>2516</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93"/>
        <v>56.816033514195702</v>
      </c>
      <c r="T1218" s="334">
        <v>-1.9379999999999999</v>
      </c>
      <c r="U1218">
        <f t="shared" si="394"/>
        <v>80</v>
      </c>
      <c r="V1218" t="str">
        <f t="shared" si="395"/>
        <v>Ta0</v>
      </c>
      <c r="Y1218" s="334">
        <v>0.75578567710354139</v>
      </c>
      <c r="Z1218" s="334">
        <v>1.344883507923977E-2</v>
      </c>
    </row>
    <row r="1219" spans="1:26" outlineLevel="2">
      <c r="A1219">
        <v>277</v>
      </c>
      <c r="B1219" t="s">
        <v>2517</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93"/>
        <v>58.047072182805557</v>
      </c>
      <c r="T1219" s="334">
        <v>1.3740000000000001</v>
      </c>
      <c r="U1219">
        <f t="shared" si="394"/>
        <v>81</v>
      </c>
      <c r="V1219" t="str">
        <f t="shared" si="395"/>
        <v>Le4</v>
      </c>
      <c r="Y1219" s="334">
        <v>0.68794209618976843</v>
      </c>
      <c r="Z1219" s="334">
        <v>1.398806453998442E-2</v>
      </c>
    </row>
    <row r="1220" spans="1:26" outlineLevel="2">
      <c r="A1220">
        <v>278</v>
      </c>
      <c r="B1220" t="s">
        <v>2518</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93"/>
        <v>59.062023221884289</v>
      </c>
      <c r="T1220" s="334">
        <v>-1.4430000000000001</v>
      </c>
      <c r="U1220">
        <f t="shared" si="394"/>
        <v>82</v>
      </c>
      <c r="V1220" t="str">
        <f t="shared" si="395"/>
        <v>La5</v>
      </c>
      <c r="Y1220" s="334">
        <v>1.010504855544224</v>
      </c>
      <c r="Z1220" s="334">
        <v>1.1710117305782289E-2</v>
      </c>
    </row>
    <row r="1221" spans="1:26" outlineLevel="2">
      <c r="A1221">
        <v>279</v>
      </c>
      <c r="B1221" t="s">
        <v>2519</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93"/>
        <v>58.646858995566618</v>
      </c>
      <c r="T1221" s="334">
        <v>-1.875</v>
      </c>
      <c r="U1221">
        <f t="shared" si="394"/>
        <v>83</v>
      </c>
      <c r="V1221" t="str">
        <f t="shared" si="395"/>
        <v>Wa2</v>
      </c>
      <c r="Y1221" s="334">
        <v>0.70905636094047031</v>
      </c>
      <c r="Z1221" s="334">
        <v>1.270904486428039E-2</v>
      </c>
    </row>
    <row r="1222" spans="1:26" outlineLevel="2">
      <c r="A1222">
        <v>280</v>
      </c>
      <c r="B1222" t="s">
        <v>2520</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93"/>
        <v>58.743897702852678</v>
      </c>
      <c r="T1222" s="334">
        <v>0.20699999999999999</v>
      </c>
      <c r="U1222">
        <f t="shared" si="394"/>
        <v>84</v>
      </c>
      <c r="V1222" t="str">
        <f t="shared" si="395"/>
        <v>DT7</v>
      </c>
      <c r="Y1222" s="334">
        <v>0.77678763242955495</v>
      </c>
      <c r="Z1222" s="334">
        <v>1.3240667704621361E-2</v>
      </c>
    </row>
    <row r="1223" spans="1:26" outlineLevel="2">
      <c r="A1223">
        <v>281</v>
      </c>
      <c r="B1223" t="s">
        <v>2521</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93"/>
        <v>59.023181772243753</v>
      </c>
      <c r="T1223" s="334">
        <v>-0.86399999999999899</v>
      </c>
      <c r="U1223">
        <f t="shared" si="394"/>
        <v>85</v>
      </c>
      <c r="V1223" t="str">
        <f t="shared" si="395"/>
        <v>Bu5</v>
      </c>
      <c r="Y1223" s="334">
        <v>0.64270078405257736</v>
      </c>
      <c r="Z1223" s="334">
        <v>1.3107650439810671E-2</v>
      </c>
    </row>
    <row r="1224" spans="1:26" outlineLevel="2">
      <c r="A1224">
        <v>282</v>
      </c>
      <c r="B1224" t="s">
        <v>2522</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93"/>
        <v>58.203838911165988</v>
      </c>
      <c r="T1224" s="334">
        <v>-2.0369999999999999</v>
      </c>
      <c r="U1224">
        <f t="shared" si="394"/>
        <v>86</v>
      </c>
      <c r="V1224" t="str">
        <f t="shared" si="395"/>
        <v>Tr2</v>
      </c>
      <c r="Y1224" s="334">
        <v>1.7084758986237329</v>
      </c>
      <c r="Z1224" s="334">
        <v>1.01382562719628E-2</v>
      </c>
    </row>
    <row r="1225" spans="1:26" outlineLevel="2">
      <c r="A1225">
        <v>283</v>
      </c>
      <c r="B1225" t="s">
        <v>2523</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93"/>
        <v>58.225959259132807</v>
      </c>
      <c r="T1225" s="334">
        <v>1.3620000000000001</v>
      </c>
      <c r="U1225">
        <f t="shared" si="394"/>
        <v>87</v>
      </c>
      <c r="V1225" t="str">
        <f t="shared" si="395"/>
        <v xml:space="preserve">To </v>
      </c>
      <c r="Y1225" s="334">
        <v>0.66156604098967553</v>
      </c>
      <c r="Z1225" s="334">
        <v>1.3003702173352231E-2</v>
      </c>
    </row>
    <row r="1226" spans="1:26" outlineLevel="2">
      <c r="A1226">
        <v>284</v>
      </c>
      <c r="B1226" t="s">
        <v>2524</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93"/>
        <v>58.90408116233521</v>
      </c>
      <c r="T1226" s="334">
        <v>-0.69599999999999995</v>
      </c>
      <c r="U1226">
        <f t="shared" si="394"/>
        <v>88</v>
      </c>
      <c r="V1226" t="str">
        <f t="shared" si="395"/>
        <v>Ce5</v>
      </c>
      <c r="Y1226" s="334">
        <v>0.6920945496989358</v>
      </c>
      <c r="Z1226" s="334">
        <v>1.260000476615821E-2</v>
      </c>
    </row>
    <row r="1227" spans="1:26" outlineLevel="2">
      <c r="A1227">
        <v>285</v>
      </c>
      <c r="B1227" t="s">
        <v>2525</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93"/>
        <v>60.693405806538642</v>
      </c>
      <c r="T1227" s="334">
        <v>0.54600000000000004</v>
      </c>
      <c r="U1227">
        <f t="shared" si="394"/>
        <v>89</v>
      </c>
      <c r="V1227" t="str">
        <f t="shared" si="395"/>
        <v>Co0</v>
      </c>
      <c r="Y1227" s="334">
        <v>0.69691050267500054</v>
      </c>
      <c r="Z1227" s="334">
        <v>1.3941438860194919E-2</v>
      </c>
    </row>
    <row r="1228" spans="1:26" outlineLevel="2">
      <c r="A1228">
        <v>286</v>
      </c>
      <c r="B1228" t="s">
        <v>2526</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93"/>
        <v>58.387946311977302</v>
      </c>
      <c r="T1228" s="334">
        <v>0.33300000000000002</v>
      </c>
      <c r="U1228">
        <f t="shared" si="394"/>
        <v>90</v>
      </c>
      <c r="V1228" t="str">
        <f t="shared" si="395"/>
        <v>Bi0</v>
      </c>
      <c r="Y1228" s="334">
        <v>0.77490102612684408</v>
      </c>
      <c r="Z1228" s="334">
        <v>1.258517427830255E-2</v>
      </c>
    </row>
    <row r="1229" spans="1:26" outlineLevel="2">
      <c r="A1229">
        <v>287</v>
      </c>
      <c r="B1229" t="s">
        <v>2527</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93"/>
        <v>58.425345057538017</v>
      </c>
      <c r="T1229" s="334">
        <v>0.192</v>
      </c>
      <c r="U1229">
        <f t="shared" si="394"/>
        <v>91</v>
      </c>
      <c r="V1229" t="str">
        <f t="shared" si="395"/>
        <v>Wo9</v>
      </c>
      <c r="Y1229" s="334">
        <v>1.0115260225636149</v>
      </c>
      <c r="Z1229" s="334">
        <v>1.14178748553019E-2</v>
      </c>
    </row>
    <row r="1230" spans="1:26" outlineLevel="2">
      <c r="A1230">
        <v>288</v>
      </c>
      <c r="B1230" t="s">
        <v>2528</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93"/>
        <v>57.397397555530333</v>
      </c>
      <c r="T1230" s="334">
        <v>8.6999999999999994E-2</v>
      </c>
      <c r="U1230">
        <f t="shared" si="394"/>
        <v>92</v>
      </c>
      <c r="V1230" t="str">
        <f t="shared" si="395"/>
        <v xml:space="preserve">Ba </v>
      </c>
      <c r="Y1230" s="334">
        <v>1.107337127375116</v>
      </c>
      <c r="Z1230" s="334">
        <v>1.176819892481921E-2</v>
      </c>
    </row>
    <row r="1231" spans="1:26" outlineLevel="2">
      <c r="A1231">
        <v>289</v>
      </c>
      <c r="B1231" t="s">
        <v>2529</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93"/>
        <v>58.812577357801842</v>
      </c>
      <c r="T1231" s="334">
        <v>-0.22799999999999901</v>
      </c>
      <c r="U1231">
        <f t="shared" si="394"/>
        <v>93</v>
      </c>
      <c r="V1231" t="str">
        <f t="shared" si="395"/>
        <v>Cr0</v>
      </c>
      <c r="Y1231" s="334">
        <v>0.64238645780045944</v>
      </c>
      <c r="Z1231" s="334">
        <v>1.4233985810175889E-2</v>
      </c>
    </row>
    <row r="1232" spans="1:26" outlineLevel="2">
      <c r="A1232">
        <v>290</v>
      </c>
      <c r="B1232" t="s">
        <v>2530</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93"/>
        <v>60.321840207502852</v>
      </c>
      <c r="T1232" s="334">
        <v>2.3940000000000001</v>
      </c>
      <c r="U1232">
        <f t="shared" si="394"/>
        <v>94</v>
      </c>
      <c r="V1232" t="str">
        <f t="shared" si="395"/>
        <v>Ne4</v>
      </c>
      <c r="Y1232" s="334">
        <v>0.62290253202894452</v>
      </c>
      <c r="Z1232" s="334">
        <v>1.3214591696203801E-2</v>
      </c>
    </row>
    <row r="1233" spans="1:26" outlineLevel="2">
      <c r="A1233">
        <v>291</v>
      </c>
      <c r="B1233" t="s">
        <v>2531</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93"/>
        <v>58.233628700408282</v>
      </c>
      <c r="T1233" s="334">
        <v>0.94799999999999995</v>
      </c>
      <c r="U1233">
        <f t="shared" si="394"/>
        <v>95</v>
      </c>
      <c r="V1233" t="str">
        <f t="shared" si="395"/>
        <v>EdK</v>
      </c>
      <c r="Y1233" s="334">
        <v>0.88995009038262318</v>
      </c>
      <c r="Z1233" s="334">
        <v>1.2127196257387051E-2</v>
      </c>
    </row>
    <row r="1234" spans="1:26" outlineLevel="2">
      <c r="A1234">
        <v>292</v>
      </c>
      <c r="B1234" t="s">
        <v>2532</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93"/>
        <v>58.945513644224953</v>
      </c>
      <c r="T1234" s="334">
        <v>-0.61799999999999999</v>
      </c>
      <c r="U1234">
        <f t="shared" si="394"/>
        <v>96</v>
      </c>
      <c r="V1234" t="str">
        <f t="shared" si="395"/>
        <v>Mo3</v>
      </c>
      <c r="Y1234" s="334">
        <v>1.002187943975827</v>
      </c>
      <c r="Z1234" s="334">
        <v>1.2935875398083579E-2</v>
      </c>
    </row>
    <row r="1235" spans="1:26" outlineLevel="2">
      <c r="A1235">
        <v>293</v>
      </c>
      <c r="B1235" t="s">
        <v>2533</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93"/>
        <v>58.218224658975807</v>
      </c>
      <c r="T1235" s="334">
        <v>-0.29099999999999998</v>
      </c>
      <c r="U1235">
        <f t="shared" si="394"/>
        <v>97</v>
      </c>
      <c r="V1235" t="str">
        <f t="shared" si="395"/>
        <v>Ra0</v>
      </c>
      <c r="Y1235" s="334">
        <v>1.370821560717645</v>
      </c>
      <c r="Z1235" s="334">
        <v>1.066213686896521E-2</v>
      </c>
    </row>
    <row r="1236" spans="1:26" outlineLevel="2">
      <c r="A1236">
        <v>294</v>
      </c>
      <c r="B1236" t="s">
        <v>2534</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93"/>
        <v>59.693016828411672</v>
      </c>
      <c r="T1236" s="334">
        <v>1.3320000000000001</v>
      </c>
      <c r="U1236">
        <f t="shared" si="394"/>
        <v>98</v>
      </c>
      <c r="V1236" t="str">
        <f t="shared" si="395"/>
        <v>In7</v>
      </c>
      <c r="Y1236" s="334">
        <v>0.72562564375798022</v>
      </c>
      <c r="Z1236" s="334">
        <v>1.3142038422021451E-2</v>
      </c>
    </row>
    <row r="1237" spans="1:26" outlineLevel="2">
      <c r="A1237">
        <v>295</v>
      </c>
      <c r="B1237" t="s">
        <v>2535</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93"/>
        <v>61.288557401733193</v>
      </c>
      <c r="T1237" s="334">
        <v>0.23699999999999999</v>
      </c>
      <c r="U1237">
        <f t="shared" si="394"/>
        <v>99</v>
      </c>
      <c r="V1237" t="str">
        <f t="shared" si="395"/>
        <v>Mi)</v>
      </c>
      <c r="Y1237" s="334">
        <v>0.71641371590855785</v>
      </c>
      <c r="Z1237" s="334">
        <v>1.2826972681132981E-2</v>
      </c>
    </row>
    <row r="1238" spans="1:26" outlineLevel="2">
      <c r="A1238">
        <v>296</v>
      </c>
      <c r="B1238" t="s">
        <v>2536</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93"/>
        <v>58.232305838468697</v>
      </c>
      <c r="T1238" s="334">
        <v>2.9849999999999999</v>
      </c>
      <c r="U1238">
        <f t="shared" si="394"/>
        <v>100</v>
      </c>
      <c r="V1238" t="str">
        <f t="shared" si="395"/>
        <v>An4</v>
      </c>
      <c r="Y1238" s="334">
        <v>0.68325994929863332</v>
      </c>
      <c r="Z1238" s="334">
        <v>1.379931491134145E-2</v>
      </c>
    </row>
    <row r="1239" spans="1:26" outlineLevel="2">
      <c r="A1239">
        <v>297</v>
      </c>
      <c r="B1239" t="s">
        <v>2537</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93"/>
        <v>58.805320682167341</v>
      </c>
      <c r="T1239" s="334">
        <v>2.0880000000000001</v>
      </c>
      <c r="U1239">
        <f t="shared" si="394"/>
        <v>101</v>
      </c>
      <c r="V1239" t="str">
        <f t="shared" si="395"/>
        <v>Mi2</v>
      </c>
      <c r="Y1239" s="334">
        <v>0.5895281110592312</v>
      </c>
      <c r="Z1239" s="334">
        <v>1.8137909212430251E-2</v>
      </c>
    </row>
    <row r="1240" spans="1:26" outlineLevel="2">
      <c r="A1240">
        <v>298</v>
      </c>
      <c r="B1240" t="s">
        <v>2538</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93"/>
        <v>56.93235531619969</v>
      </c>
      <c r="T1240" s="334">
        <v>1.1970000000000001</v>
      </c>
      <c r="U1240">
        <f t="shared" si="394"/>
        <v>102</v>
      </c>
      <c r="V1240" t="str">
        <f t="shared" si="395"/>
        <v>Gr7</v>
      </c>
      <c r="Y1240" s="334">
        <v>0.66016448936585226</v>
      </c>
      <c r="Z1240" s="334">
        <v>1.5691485910475231E-2</v>
      </c>
    </row>
    <row r="1241" spans="1:26" outlineLevel="2">
      <c r="A1241">
        <v>299</v>
      </c>
      <c r="B1241" t="s">
        <v>2539</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93"/>
        <v>58.339983761508847</v>
      </c>
      <c r="T1241" s="334">
        <v>9.6000000000000002E-2</v>
      </c>
      <c r="U1241">
        <f t="shared" si="394"/>
        <v>103</v>
      </c>
      <c r="V1241" t="str">
        <f t="shared" si="395"/>
        <v>Pe7</v>
      </c>
      <c r="Y1241" s="334">
        <v>0.62350876904102748</v>
      </c>
      <c r="Z1241" s="334">
        <v>1.518174114467355E-2</v>
      </c>
    </row>
    <row r="1242" spans="1:26" outlineLevel="2">
      <c r="A1242">
        <v>300</v>
      </c>
      <c r="B1242" t="s">
        <v>2540</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93"/>
        <v>57.118990007371963</v>
      </c>
      <c r="T1242" s="334">
        <v>-1.7669999999999999</v>
      </c>
      <c r="U1242">
        <f t="shared" si="394"/>
        <v>104</v>
      </c>
      <c r="V1242" t="str">
        <f t="shared" si="395"/>
        <v>Cr5</v>
      </c>
      <c r="Y1242" s="334">
        <v>1.537316925480207</v>
      </c>
      <c r="Z1242" s="334">
        <v>1.082158273658803E-2</v>
      </c>
    </row>
    <row r="1243" spans="1:26" outlineLevel="2">
      <c r="A1243">
        <v>301</v>
      </c>
      <c r="B1243" t="s">
        <v>2541</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93"/>
        <v>60.103299088349303</v>
      </c>
      <c r="T1243" s="334">
        <v>-1.431</v>
      </c>
      <c r="U1243">
        <f t="shared" si="394"/>
        <v>105</v>
      </c>
      <c r="V1243" t="str">
        <f t="shared" si="395"/>
        <v>Ne3</v>
      </c>
      <c r="Y1243" s="334">
        <v>0.64827474446597111</v>
      </c>
      <c r="Z1243" s="334">
        <v>1.456270533413705E-2</v>
      </c>
    </row>
    <row r="1244" spans="1:26" outlineLevel="2">
      <c r="A1244">
        <v>302</v>
      </c>
      <c r="B1244" t="s">
        <v>2542</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93"/>
        <v>55.336204976942859</v>
      </c>
      <c r="T1244" s="334">
        <v>0.66300000000000003</v>
      </c>
      <c r="U1244">
        <f t="shared" si="394"/>
        <v>106</v>
      </c>
      <c r="V1244" t="str">
        <f t="shared" si="395"/>
        <v>Co7</v>
      </c>
      <c r="Y1244" s="334">
        <v>1.799271011437044</v>
      </c>
      <c r="Z1244" s="334">
        <v>9.1925567895356376E-3</v>
      </c>
    </row>
    <row r="1245" spans="1:26" outlineLevel="2">
      <c r="A1245">
        <v>303</v>
      </c>
      <c r="B1245" t="s">
        <v>2543</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93"/>
        <v>57.373922611123987</v>
      </c>
      <c r="T1245" s="334">
        <v>9.6000000000000002E-2</v>
      </c>
      <c r="U1245">
        <f t="shared" si="394"/>
        <v>107</v>
      </c>
      <c r="V1245" t="str">
        <f t="shared" si="395"/>
        <v>Mi2</v>
      </c>
      <c r="Y1245" s="334">
        <v>0.87343959900701584</v>
      </c>
      <c r="Z1245" s="334">
        <v>1.1818142225014559E-2</v>
      </c>
    </row>
    <row r="1246" spans="1:26" outlineLevel="2">
      <c r="A1246">
        <v>304</v>
      </c>
      <c r="B1246" t="s">
        <v>2544</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93"/>
        <v>57.747254839078352</v>
      </c>
      <c r="T1246" s="334">
        <v>-0.20100000000000001</v>
      </c>
      <c r="U1246">
        <f t="shared" si="394"/>
        <v>108</v>
      </c>
      <c r="V1246" t="str">
        <f t="shared" si="395"/>
        <v>Co3</v>
      </c>
      <c r="Y1246" s="334">
        <v>0.79507210977780618</v>
      </c>
      <c r="Z1246" s="334">
        <v>1.3203132867635111E-2</v>
      </c>
    </row>
    <row r="1247" spans="1:26" outlineLevel="2">
      <c r="A1247">
        <v>305</v>
      </c>
      <c r="B1247" t="s">
        <v>2545</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93"/>
        <v>57.084181158850043</v>
      </c>
      <c r="T1247" s="334">
        <v>-1.464</v>
      </c>
      <c r="U1247">
        <f t="shared" si="394"/>
        <v>109</v>
      </c>
      <c r="V1247" t="str">
        <f t="shared" si="395"/>
        <v>Eg6</v>
      </c>
      <c r="Y1247" s="334">
        <v>1.403645765544236</v>
      </c>
      <c r="Z1247" s="334">
        <v>9.7702868508356203E-3</v>
      </c>
    </row>
    <row r="1248" spans="1:26" outlineLevel="2">
      <c r="A1248">
        <v>306</v>
      </c>
      <c r="B1248" t="s">
        <v>2546</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93"/>
        <v>56.323708336932853</v>
      </c>
      <c r="T1248" s="334">
        <v>0.13200000000000001</v>
      </c>
      <c r="U1248">
        <f t="shared" si="394"/>
        <v>110</v>
      </c>
      <c r="V1248" t="str">
        <f t="shared" si="395"/>
        <v>Ya3</v>
      </c>
      <c r="Y1248" s="334">
        <v>0.70790324410329608</v>
      </c>
      <c r="Z1248" s="334">
        <v>1.3747077428097269E-2</v>
      </c>
    </row>
    <row r="1249" spans="1:26" outlineLevel="2">
      <c r="A1249">
        <v>307</v>
      </c>
      <c r="B1249" t="s">
        <v>2547</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93"/>
        <v>56.233579322057338</v>
      </c>
      <c r="T1249" s="334">
        <v>0.20100000000000001</v>
      </c>
      <c r="U1249">
        <f t="shared" si="394"/>
        <v>111</v>
      </c>
      <c r="V1249" t="str">
        <f t="shared" si="395"/>
        <v>Ka8</v>
      </c>
      <c r="Y1249" s="334">
        <v>1.6481187171012051</v>
      </c>
      <c r="Z1249" s="334">
        <v>1.0684977082990229E-2</v>
      </c>
    </row>
    <row r="1250" spans="1:26" outlineLevel="2">
      <c r="A1250">
        <v>308</v>
      </c>
      <c r="B1250" t="s">
        <v>2548</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93"/>
        <v>59.377942131880978</v>
      </c>
      <c r="T1250" s="334">
        <v>0.65700000000000003</v>
      </c>
      <c r="U1250">
        <f t="shared" si="394"/>
        <v>112</v>
      </c>
      <c r="V1250" t="str">
        <f t="shared" si="395"/>
        <v>Wa0</v>
      </c>
      <c r="Y1250" s="334">
        <v>0.84302340253964725</v>
      </c>
      <c r="Z1250" s="334">
        <v>1.237897119232057E-2</v>
      </c>
    </row>
    <row r="1251" spans="1:26" outlineLevel="2">
      <c r="A1251">
        <v>309</v>
      </c>
      <c r="B1251" t="s">
        <v>2549</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93"/>
        <v>59.76330307283434</v>
      </c>
      <c r="T1251" s="334">
        <v>0.3</v>
      </c>
      <c r="U1251">
        <f t="shared" si="394"/>
        <v>113</v>
      </c>
      <c r="V1251" t="str">
        <f t="shared" si="395"/>
        <v>Wi1</v>
      </c>
      <c r="Y1251" s="334">
        <v>0.69923700355866525</v>
      </c>
      <c r="Z1251" s="334">
        <v>1.350597374251347E-2</v>
      </c>
    </row>
    <row r="1252" spans="1:26" outlineLevel="2">
      <c r="A1252">
        <v>310</v>
      </c>
      <c r="B1252" t="s">
        <v>2550</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93"/>
        <v>59.396657683661353</v>
      </c>
      <c r="T1252" s="334">
        <v>-2.7090000000000001</v>
      </c>
      <c r="U1252">
        <f t="shared" si="394"/>
        <v>114</v>
      </c>
      <c r="V1252" t="str">
        <f t="shared" si="395"/>
        <v>La0</v>
      </c>
      <c r="Y1252" s="334">
        <v>1.282867216122709</v>
      </c>
      <c r="Z1252" s="334">
        <v>1.086044533525087E-2</v>
      </c>
    </row>
    <row r="1253" spans="1:26" outlineLevel="2">
      <c r="A1253">
        <v>311</v>
      </c>
      <c r="B1253" t="s">
        <v>2551</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93"/>
        <v>58.24102014547389</v>
      </c>
      <c r="T1253" s="334">
        <v>0.14099999999999999</v>
      </c>
      <c r="U1253">
        <f t="shared" si="394"/>
        <v>115</v>
      </c>
      <c r="V1253" t="str">
        <f t="shared" si="395"/>
        <v>Gu9</v>
      </c>
      <c r="Y1253" s="334">
        <v>0.81778918855590021</v>
      </c>
      <c r="Z1253" s="334">
        <v>1.279373857646574E-2</v>
      </c>
    </row>
    <row r="1254" spans="1:26" outlineLevel="2">
      <c r="A1254">
        <v>312</v>
      </c>
      <c r="B1254" t="s">
        <v>2552</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93"/>
        <v>61.004592674294827</v>
      </c>
      <c r="T1254" s="334">
        <v>-1.5720000000000001</v>
      </c>
      <c r="U1254">
        <f t="shared" si="394"/>
        <v>116</v>
      </c>
      <c r="V1254" t="str">
        <f t="shared" si="395"/>
        <v>Ke7</v>
      </c>
      <c r="Y1254" s="334">
        <v>0.72838430251532138</v>
      </c>
      <c r="Z1254" s="334">
        <v>1.3608756730552519E-2</v>
      </c>
    </row>
    <row r="1255" spans="1:26" outlineLevel="2">
      <c r="A1255">
        <v>313</v>
      </c>
      <c r="B1255" t="s">
        <v>2553</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93"/>
        <v>59.443610054702582</v>
      </c>
      <c r="T1255" s="334">
        <v>3.5489999999999999</v>
      </c>
      <c r="U1255">
        <f t="shared" si="394"/>
        <v>117</v>
      </c>
      <c r="V1255" t="str">
        <f t="shared" si="395"/>
        <v>Ro9</v>
      </c>
      <c r="Y1255" s="334">
        <v>0.62483197097195053</v>
      </c>
      <c r="Z1255" s="334">
        <v>1.4011645229544531E-2</v>
      </c>
    </row>
    <row r="1256" spans="1:26" outlineLevel="2">
      <c r="A1256">
        <v>314</v>
      </c>
      <c r="B1256" t="s">
        <v>2554</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93"/>
        <v>60.028561469760788</v>
      </c>
      <c r="T1256" s="334">
        <v>-2.0070000000000001</v>
      </c>
      <c r="U1256">
        <f t="shared" si="394"/>
        <v>118</v>
      </c>
      <c r="V1256" t="str">
        <f t="shared" si="395"/>
        <v>St)</v>
      </c>
      <c r="Y1256" s="334">
        <v>1.624269178816812</v>
      </c>
      <c r="Z1256" s="334">
        <v>1.005447409277006E-2</v>
      </c>
    </row>
    <row r="1257" spans="1:26" outlineLevel="2">
      <c r="A1257">
        <v>315</v>
      </c>
      <c r="B1257" t="s">
        <v>2555</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93"/>
        <v>60.250160726268952</v>
      </c>
      <c r="T1257" s="334">
        <v>-0.36899999999999999</v>
      </c>
      <c r="U1257">
        <f t="shared" si="394"/>
        <v>119</v>
      </c>
      <c r="V1257" t="str">
        <f t="shared" si="395"/>
        <v>Le0</v>
      </c>
      <c r="Y1257" s="334">
        <v>0.83997760667087484</v>
      </c>
      <c r="Z1257" s="334">
        <v>1.2368390378632131E-2</v>
      </c>
    </row>
    <row r="1258" spans="1:26" outlineLevel="2">
      <c r="A1258">
        <v>316</v>
      </c>
      <c r="B1258" t="s">
        <v>2556</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93"/>
        <v>60.735443011223119</v>
      </c>
      <c r="T1258" s="334">
        <v>1.8119999999999901</v>
      </c>
      <c r="U1258">
        <f t="shared" si="394"/>
        <v>120</v>
      </c>
      <c r="V1258" t="str">
        <f t="shared" si="395"/>
        <v>An6</v>
      </c>
      <c r="Y1258" s="334">
        <v>0.6284007836358132</v>
      </c>
      <c r="Z1258" s="334">
        <v>1.371305436323189E-2</v>
      </c>
    </row>
    <row r="1259" spans="1:26" outlineLevel="2">
      <c r="A1259">
        <v>317</v>
      </c>
      <c r="B1259" t="s">
        <v>2557</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si="393"/>
        <v>59.675166551492246</v>
      </c>
      <c r="T1259" s="334">
        <v>-2.802</v>
      </c>
      <c r="U1259">
        <f t="shared" si="394"/>
        <v>121</v>
      </c>
      <c r="V1259" t="str">
        <f t="shared" si="395"/>
        <v xml:space="preserve">Ch </v>
      </c>
      <c r="Y1259" s="334">
        <v>1.7007640694124599</v>
      </c>
      <c r="Z1259" s="334">
        <v>1.0190382996384211E-2</v>
      </c>
    </row>
    <row r="1260" spans="1:26" outlineLevel="2">
      <c r="A1260">
        <v>318</v>
      </c>
      <c r="B1260" t="s">
        <v>2558</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93"/>
        <v>59.258749110512248</v>
      </c>
      <c r="T1260" s="334">
        <v>-1.2E-2</v>
      </c>
      <c r="U1260">
        <f t="shared" si="394"/>
        <v>122</v>
      </c>
      <c r="V1260" t="str">
        <f t="shared" si="395"/>
        <v>GR5</v>
      </c>
      <c r="Y1260" s="334">
        <v>0.62624767521886937</v>
      </c>
      <c r="Z1260" s="334">
        <v>1.340140219438877E-2</v>
      </c>
    </row>
    <row r="1261" spans="1:26" outlineLevel="2">
      <c r="A1261">
        <v>319</v>
      </c>
      <c r="B1261" t="s">
        <v>2559</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93"/>
        <v>60.588201819797668</v>
      </c>
      <c r="T1261" s="334">
        <v>-0.218999999999999</v>
      </c>
      <c r="U1261">
        <f t="shared" si="394"/>
        <v>123</v>
      </c>
      <c r="V1261" t="str">
        <f t="shared" si="395"/>
        <v>Or)</v>
      </c>
      <c r="Y1261" s="334">
        <v>0.65079023103856271</v>
      </c>
      <c r="Z1261" s="334">
        <v>1.3508837331177741E-2</v>
      </c>
    </row>
    <row r="1262" spans="1:26" outlineLevel="2">
      <c r="A1262">
        <v>320</v>
      </c>
      <c r="B1262" t="s">
        <v>2560</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93"/>
        <v>58.804233943267207</v>
      </c>
      <c r="T1262" s="334">
        <v>-1.3380000000000001</v>
      </c>
      <c r="U1262">
        <f t="shared" si="394"/>
        <v>124</v>
      </c>
      <c r="V1262" t="str">
        <f t="shared" si="395"/>
        <v>Av7</v>
      </c>
      <c r="Y1262" s="334">
        <v>0.84634381003405479</v>
      </c>
      <c r="Z1262" s="334">
        <v>1.220045677973761E-2</v>
      </c>
    </row>
    <row r="1263" spans="1:26" outlineLevel="2">
      <c r="A1263">
        <v>321</v>
      </c>
      <c r="B1263" t="s">
        <v>2561</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93"/>
        <v>60.803125286285898</v>
      </c>
      <c r="T1263" s="334">
        <v>-0.18</v>
      </c>
      <c r="U1263">
        <f t="shared" si="394"/>
        <v>125</v>
      </c>
      <c r="V1263" t="str">
        <f t="shared" si="395"/>
        <v>Cl5</v>
      </c>
      <c r="Y1263" s="334">
        <v>1.520516115561392</v>
      </c>
      <c r="Z1263" s="334">
        <v>1.06940901899033E-2</v>
      </c>
    </row>
    <row r="1264" spans="1:26" outlineLevel="2">
      <c r="A1264">
        <v>322</v>
      </c>
      <c r="B1264" t="s">
        <v>2562</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ref="S1264:S1327" si="396">$L1264</f>
        <v>58.251200592916582</v>
      </c>
      <c r="T1264" s="334">
        <v>1.389</v>
      </c>
      <c r="U1264">
        <f t="shared" si="394"/>
        <v>126</v>
      </c>
      <c r="V1264" t="str">
        <f t="shared" si="395"/>
        <v>Ka2</v>
      </c>
      <c r="Y1264" s="334">
        <v>0.71298768751350727</v>
      </c>
      <c r="Z1264" s="334">
        <v>1.1719142976761221E-2</v>
      </c>
    </row>
    <row r="1265" spans="1:26" outlineLevel="2">
      <c r="A1265">
        <v>323</v>
      </c>
      <c r="B1265" t="s">
        <v>2563</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96"/>
        <v>59.223753195889458</v>
      </c>
      <c r="T1265" s="334">
        <v>-1.131</v>
      </c>
      <c r="U1265">
        <f t="shared" ref="U1265:U1272" si="397">U1264+1</f>
        <v>127</v>
      </c>
      <c r="V1265" t="str">
        <f t="shared" si="395"/>
        <v>Al0</v>
      </c>
      <c r="Y1265" s="334">
        <v>1.379737290071412</v>
      </c>
      <c r="Z1265" s="334">
        <v>1.151537541268562E-2</v>
      </c>
    </row>
    <row r="1266" spans="1:26" outlineLevel="2">
      <c r="A1266">
        <v>324</v>
      </c>
      <c r="B1266" t="s">
        <v>2564</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96"/>
        <v>58.924733019383538</v>
      </c>
      <c r="T1266" s="334">
        <v>-1.248</v>
      </c>
      <c r="U1266">
        <f t="shared" si="397"/>
        <v>128</v>
      </c>
      <c r="V1266" t="str">
        <f t="shared" si="395"/>
        <v>Ei)</v>
      </c>
      <c r="Y1266" s="334">
        <v>0.96710500142933209</v>
      </c>
      <c r="Z1266" s="334">
        <v>1.1765352196154049E-2</v>
      </c>
    </row>
    <row r="1267" spans="1:26" outlineLevel="2">
      <c r="A1267">
        <v>325</v>
      </c>
      <c r="B1267" t="s">
        <v>2565</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96"/>
        <v>57.29560378228993</v>
      </c>
      <c r="T1267" s="334">
        <v>-0.81299999999999994</v>
      </c>
      <c r="U1267">
        <f t="shared" si="397"/>
        <v>129</v>
      </c>
      <c r="V1267" t="str">
        <f t="shared" ref="V1267:V1272" si="398">LEFT($B1267&amp;"  ",2)&amp;RIGHT(" "&amp;$B1267,1)</f>
        <v>Ya0</v>
      </c>
      <c r="Y1267" s="334">
        <v>0.74125235187806859</v>
      </c>
      <c r="Z1267" s="334">
        <v>1.205211692692325E-2</v>
      </c>
    </row>
    <row r="1268" spans="1:26" outlineLevel="2">
      <c r="A1268">
        <v>326</v>
      </c>
      <c r="B1268" t="s">
        <v>2566</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96"/>
        <v>57.422023064929917</v>
      </c>
      <c r="T1268" s="334">
        <v>1.593</v>
      </c>
      <c r="U1268">
        <f t="shared" si="397"/>
        <v>130</v>
      </c>
      <c r="V1268" t="str">
        <f t="shared" si="398"/>
        <v>Pe9</v>
      </c>
      <c r="Y1268" s="334">
        <v>0.69152611274121789</v>
      </c>
      <c r="Z1268" s="334">
        <v>1.16885368009452E-2</v>
      </c>
    </row>
    <row r="1269" spans="1:26" outlineLevel="2">
      <c r="A1269">
        <v>327</v>
      </c>
      <c r="B1269" t="s">
        <v>2567</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96"/>
        <v>54.856869484073229</v>
      </c>
      <c r="T1269" s="334">
        <v>2.7869999999999999</v>
      </c>
      <c r="U1269">
        <f t="shared" si="397"/>
        <v>131</v>
      </c>
      <c r="V1269" t="str">
        <f t="shared" si="398"/>
        <v>Eu1</v>
      </c>
      <c r="Y1269" s="334">
        <v>0.67786265593490791</v>
      </c>
      <c r="Z1269" s="334">
        <v>1.194869391923039E-2</v>
      </c>
    </row>
    <row r="1270" spans="1:26" outlineLevel="2">
      <c r="A1270">
        <v>328</v>
      </c>
      <c r="B1270" t="s">
        <v>2568</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96"/>
        <v>58.111766719652501</v>
      </c>
      <c r="T1270" s="334">
        <v>4.9740000000000002</v>
      </c>
      <c r="U1270">
        <f t="shared" si="397"/>
        <v>132</v>
      </c>
      <c r="V1270" t="str">
        <f t="shared" si="398"/>
        <v>Bu0</v>
      </c>
      <c r="Y1270" s="334">
        <v>0.75249809440770499</v>
      </c>
      <c r="Z1270" s="334">
        <v>1.281707093953743E-2</v>
      </c>
    </row>
    <row r="1271" spans="1:26" outlineLevel="2">
      <c r="A1271">
        <v>329</v>
      </c>
      <c r="B1271" t="s">
        <v>2569</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96"/>
        <v>59.163866031860373</v>
      </c>
      <c r="T1271" s="334">
        <v>-0.36</v>
      </c>
      <c r="U1271">
        <f t="shared" si="397"/>
        <v>133</v>
      </c>
      <c r="V1271" t="str">
        <f t="shared" si="398"/>
        <v>Hi6</v>
      </c>
      <c r="Y1271" s="334">
        <v>0.65958490068042908</v>
      </c>
      <c r="Z1271" s="334">
        <v>1.418720235383563E-2</v>
      </c>
    </row>
    <row r="1272" spans="1:26" outlineLevel="2">
      <c r="A1272" s="580">
        <v>330</v>
      </c>
      <c r="B1272" s="580" t="s">
        <v>2570</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96"/>
        <v>55.372121675004053</v>
      </c>
      <c r="T1272" s="581">
        <v>0.48</v>
      </c>
      <c r="U1272">
        <f t="shared" si="397"/>
        <v>134</v>
      </c>
      <c r="V1272" t="str">
        <f t="shared" si="398"/>
        <v>Hi3</v>
      </c>
      <c r="Y1272" s="581">
        <v>1.0922342296211851</v>
      </c>
      <c r="Z1272" s="581">
        <v>1.002140950591077E-2</v>
      </c>
    </row>
    <row r="1273" spans="1:26" outlineLevel="1">
      <c r="A1273" s="582" t="s">
        <v>2394</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96"/>
        <v>58.651126254129998</v>
      </c>
      <c r="T1273" s="620">
        <f>AVERAGE(T1274:T1407)</f>
        <v>3.781343283582092E-2</v>
      </c>
      <c r="U1273">
        <v>0</v>
      </c>
      <c r="V1273" s="598" t="s">
        <v>2410</v>
      </c>
    </row>
    <row r="1274" spans="1:26" outlineLevel="2">
      <c r="A1274">
        <v>332</v>
      </c>
      <c r="B1274" t="s">
        <v>2437</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96"/>
        <v>56.840454215347393</v>
      </c>
      <c r="T1274" s="334">
        <v>-0.215999999999999</v>
      </c>
      <c r="U1274">
        <f t="shared" ref="U1274:U1337" si="399">U1273+1</f>
        <v>1</v>
      </c>
      <c r="V1274" t="str">
        <f t="shared" ref="V1274:V1337" si="400">LEFT($B1274&amp;"  ",2)&amp;RIGHT(" "&amp;$B1274,1)</f>
        <v>Bi7</v>
      </c>
    </row>
    <row r="1275" spans="1:26" outlineLevel="2">
      <c r="A1275">
        <v>333</v>
      </c>
      <c r="B1275" t="s">
        <v>2438</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96"/>
        <v>59.028258797013692</v>
      </c>
      <c r="T1275" s="334">
        <v>1.911</v>
      </c>
      <c r="U1275">
        <f t="shared" si="399"/>
        <v>2</v>
      </c>
      <c r="V1275" t="str">
        <f t="shared" si="400"/>
        <v>Le3</v>
      </c>
    </row>
    <row r="1276" spans="1:26" outlineLevel="2">
      <c r="A1276">
        <v>334</v>
      </c>
      <c r="B1276" t="s">
        <v>2439</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96"/>
        <v>58.048805996601828</v>
      </c>
      <c r="T1276" s="334">
        <v>0.246</v>
      </c>
      <c r="U1276">
        <f t="shared" si="399"/>
        <v>3</v>
      </c>
      <c r="V1276" t="str">
        <f t="shared" si="400"/>
        <v>Le8</v>
      </c>
    </row>
    <row r="1277" spans="1:26" outlineLevel="2">
      <c r="A1277">
        <v>335</v>
      </c>
      <c r="B1277" t="s">
        <v>2440</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96"/>
        <v>56.332354263185081</v>
      </c>
      <c r="T1277" s="334">
        <v>-0.14099999999999999</v>
      </c>
      <c r="U1277">
        <f t="shared" si="399"/>
        <v>4</v>
      </c>
      <c r="V1277" t="str">
        <f t="shared" si="400"/>
        <v xml:space="preserve">Gr </v>
      </c>
    </row>
    <row r="1278" spans="1:26" outlineLevel="2">
      <c r="A1278">
        <v>336</v>
      </c>
      <c r="B1278" t="s">
        <v>2441</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96"/>
        <v>59.485422755693001</v>
      </c>
      <c r="T1278" s="334">
        <v>-0.16500000000000001</v>
      </c>
      <c r="U1278">
        <f t="shared" si="399"/>
        <v>5</v>
      </c>
      <c r="V1278" t="str">
        <f t="shared" si="400"/>
        <v>Ro9</v>
      </c>
    </row>
    <row r="1279" spans="1:26" outlineLevel="2">
      <c r="A1279">
        <v>337</v>
      </c>
      <c r="B1279" t="s">
        <v>2442</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96"/>
        <v>55.964007682241963</v>
      </c>
      <c r="T1279" s="334">
        <v>0.89700000000000002</v>
      </c>
      <c r="U1279">
        <f t="shared" si="399"/>
        <v>6</v>
      </c>
      <c r="V1279" t="str">
        <f t="shared" si="400"/>
        <v>Ya3</v>
      </c>
    </row>
    <row r="1280" spans="1:26" outlineLevel="2">
      <c r="A1280">
        <v>338</v>
      </c>
      <c r="B1280" t="s">
        <v>2443</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96"/>
        <v>58.092925683520413</v>
      </c>
      <c r="T1280" s="334">
        <v>-1.3260000000000001</v>
      </c>
      <c r="U1280">
        <f t="shared" si="399"/>
        <v>7</v>
      </c>
      <c r="V1280" t="str">
        <f t="shared" si="400"/>
        <v>On6</v>
      </c>
    </row>
    <row r="1281" spans="1:22" outlineLevel="2">
      <c r="A1281">
        <v>339</v>
      </c>
      <c r="B1281" t="s">
        <v>2444</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96"/>
        <v>56.674697243675674</v>
      </c>
      <c r="T1281" s="334">
        <v>0.107999999999999</v>
      </c>
      <c r="U1281">
        <f t="shared" si="399"/>
        <v>8</v>
      </c>
      <c r="V1281" t="str">
        <f t="shared" si="400"/>
        <v>Ce6</v>
      </c>
    </row>
    <row r="1282" spans="1:22" outlineLevel="2">
      <c r="A1282">
        <v>340</v>
      </c>
      <c r="B1282" t="s">
        <v>2445</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96"/>
        <v>56.724479460959628</v>
      </c>
      <c r="T1282" s="334">
        <v>1.8719999999999899</v>
      </c>
      <c r="U1282">
        <f t="shared" si="399"/>
        <v>9</v>
      </c>
      <c r="V1282" t="str">
        <f t="shared" si="400"/>
        <v>Mu9</v>
      </c>
    </row>
    <row r="1283" spans="1:22" outlineLevel="2">
      <c r="A1283">
        <v>341</v>
      </c>
      <c r="B1283" t="s">
        <v>2446</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96"/>
        <v>54.621403393414688</v>
      </c>
      <c r="T1283" s="334">
        <v>0.11699999999999899</v>
      </c>
      <c r="U1283">
        <f t="shared" si="399"/>
        <v>10</v>
      </c>
      <c r="V1283" t="str">
        <f t="shared" si="400"/>
        <v>Ku1</v>
      </c>
    </row>
    <row r="1284" spans="1:22" outlineLevel="2">
      <c r="A1284">
        <v>342</v>
      </c>
      <c r="B1284" t="s">
        <v>2447</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96"/>
        <v>58.489717489904649</v>
      </c>
      <c r="T1284" s="334">
        <v>-1.9710000000000001</v>
      </c>
      <c r="U1284">
        <f t="shared" si="399"/>
        <v>11</v>
      </c>
      <c r="V1284" t="str">
        <f t="shared" si="400"/>
        <v>Gl2</v>
      </c>
    </row>
    <row r="1285" spans="1:22" outlineLevel="2">
      <c r="A1285">
        <v>343</v>
      </c>
      <c r="B1285" t="s">
        <v>2448</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96"/>
        <v>59.462155277861811</v>
      </c>
      <c r="T1285" s="334">
        <v>-1.893</v>
      </c>
      <c r="U1285">
        <f t="shared" si="399"/>
        <v>12</v>
      </c>
      <c r="V1285" t="str">
        <f t="shared" si="400"/>
        <v>Na0</v>
      </c>
    </row>
    <row r="1286" spans="1:22" outlineLevel="2">
      <c r="A1286">
        <v>344</v>
      </c>
      <c r="B1286" t="s">
        <v>2449</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96"/>
        <v>60.889864608456243</v>
      </c>
      <c r="T1286" s="334">
        <v>-0.75</v>
      </c>
      <c r="U1286">
        <f t="shared" si="399"/>
        <v>13</v>
      </c>
      <c r="V1286" t="str">
        <f t="shared" si="400"/>
        <v>Ha3</v>
      </c>
    </row>
    <row r="1287" spans="1:22" outlineLevel="2">
      <c r="A1287">
        <v>345</v>
      </c>
      <c r="B1287" t="s">
        <v>2450</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96"/>
        <v>58.439334144106859</v>
      </c>
      <c r="T1287" s="334">
        <v>-0.3</v>
      </c>
      <c r="U1287">
        <f t="shared" si="399"/>
        <v>14</v>
      </c>
      <c r="V1287" t="str">
        <f t="shared" si="400"/>
        <v xml:space="preserve">Mo </v>
      </c>
    </row>
    <row r="1288" spans="1:22" outlineLevel="2">
      <c r="A1288">
        <v>346</v>
      </c>
      <c r="B1288" t="s">
        <v>2451</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96"/>
        <v>57.439181081269609</v>
      </c>
      <c r="T1288" s="334">
        <v>2.823</v>
      </c>
      <c r="U1288">
        <f t="shared" si="399"/>
        <v>15</v>
      </c>
      <c r="V1288" t="str">
        <f t="shared" si="400"/>
        <v>Me1</v>
      </c>
    </row>
    <row r="1289" spans="1:22" outlineLevel="2">
      <c r="A1289">
        <v>347</v>
      </c>
      <c r="B1289" t="s">
        <v>2452</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96"/>
        <v>58.782497385099113</v>
      </c>
      <c r="T1289" s="334">
        <v>-1.518</v>
      </c>
      <c r="U1289">
        <f t="shared" si="399"/>
        <v>16</v>
      </c>
      <c r="V1289" t="str">
        <f t="shared" si="400"/>
        <v>Da)</v>
      </c>
    </row>
    <row r="1290" spans="1:22" outlineLevel="2">
      <c r="A1290">
        <v>348</v>
      </c>
      <c r="B1290" t="s">
        <v>2453</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96"/>
        <v>61.262034137339228</v>
      </c>
      <c r="T1290" s="334">
        <v>-0.56099999999999905</v>
      </c>
      <c r="U1290">
        <f t="shared" si="399"/>
        <v>17</v>
      </c>
      <c r="V1290" t="str">
        <f t="shared" si="400"/>
        <v>Tu1</v>
      </c>
    </row>
    <row r="1291" spans="1:22" outlineLevel="2">
      <c r="A1291">
        <v>349</v>
      </c>
      <c r="B1291" t="s">
        <v>2454</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96"/>
        <v>63.335509170119863</v>
      </c>
      <c r="T1291" s="334">
        <v>1.38</v>
      </c>
      <c r="U1291">
        <f t="shared" si="399"/>
        <v>18</v>
      </c>
      <c r="V1291" t="str">
        <f t="shared" si="400"/>
        <v>Mo8</v>
      </c>
    </row>
    <row r="1292" spans="1:22" outlineLevel="2">
      <c r="A1292">
        <v>350</v>
      </c>
      <c r="B1292" t="s">
        <v>2455</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96"/>
        <v>56.920183026698432</v>
      </c>
      <c r="T1292" s="334">
        <v>-1.78799999999999</v>
      </c>
      <c r="U1292">
        <f t="shared" si="399"/>
        <v>19</v>
      </c>
      <c r="V1292" t="str">
        <f t="shared" si="400"/>
        <v>Ne7</v>
      </c>
    </row>
    <row r="1293" spans="1:22" outlineLevel="2">
      <c r="A1293">
        <v>351</v>
      </c>
      <c r="B1293" t="s">
        <v>2456</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96"/>
        <v>58.178284156160871</v>
      </c>
      <c r="T1293" s="334">
        <v>0.215999999999999</v>
      </c>
      <c r="U1293">
        <f t="shared" si="399"/>
        <v>20</v>
      </c>
      <c r="V1293" t="str">
        <f t="shared" si="400"/>
        <v>Bo4</v>
      </c>
    </row>
    <row r="1294" spans="1:22" outlineLevel="2">
      <c r="A1294">
        <v>352</v>
      </c>
      <c r="B1294" t="s">
        <v>2457</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96"/>
        <v>58.226551071857948</v>
      </c>
      <c r="T1294" s="334">
        <v>0.54899999999999904</v>
      </c>
      <c r="U1294">
        <f t="shared" si="399"/>
        <v>21</v>
      </c>
      <c r="V1294" t="str">
        <f t="shared" si="400"/>
        <v>Yi4</v>
      </c>
    </row>
    <row r="1295" spans="1:22" outlineLevel="2">
      <c r="A1295">
        <v>353</v>
      </c>
      <c r="B1295" t="s">
        <v>2458</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96"/>
        <v>58.676646253513667</v>
      </c>
      <c r="T1295" s="334">
        <v>2.097</v>
      </c>
      <c r="U1295">
        <f t="shared" si="399"/>
        <v>22</v>
      </c>
      <c r="V1295" t="str">
        <f t="shared" si="400"/>
        <v xml:space="preserve">Th </v>
      </c>
    </row>
    <row r="1296" spans="1:22" outlineLevel="2">
      <c r="A1296">
        <v>354</v>
      </c>
      <c r="B1296" t="s">
        <v>2459</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96"/>
        <v>62.179249269025647</v>
      </c>
      <c r="T1296" s="334">
        <v>0.69899999999999995</v>
      </c>
      <c r="U1296">
        <f t="shared" si="399"/>
        <v>23</v>
      </c>
      <c r="V1296" t="str">
        <f t="shared" si="400"/>
        <v>Bu5</v>
      </c>
    </row>
    <row r="1297" spans="1:22" outlineLevel="2">
      <c r="A1297">
        <v>355</v>
      </c>
      <c r="B1297" t="s">
        <v>2460</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96"/>
        <v>59.061039391855758</v>
      </c>
      <c r="T1297" s="334">
        <v>-0.186</v>
      </c>
      <c r="U1297">
        <f t="shared" si="399"/>
        <v>24</v>
      </c>
      <c r="V1297" t="str">
        <f t="shared" si="400"/>
        <v>Bu1</v>
      </c>
    </row>
    <row r="1298" spans="1:22" outlineLevel="2">
      <c r="A1298">
        <v>356</v>
      </c>
      <c r="B1298" t="s">
        <v>2461</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96"/>
        <v>60.464347147154427</v>
      </c>
      <c r="T1298" s="334">
        <v>0.56399999999999995</v>
      </c>
      <c r="U1298">
        <f t="shared" si="399"/>
        <v>25</v>
      </c>
      <c r="V1298" t="str">
        <f t="shared" si="400"/>
        <v>Mu0</v>
      </c>
    </row>
    <row r="1299" spans="1:22" outlineLevel="2">
      <c r="A1299">
        <v>357</v>
      </c>
      <c r="B1299" t="s">
        <v>2462</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96"/>
        <v>59.06412897869761</v>
      </c>
      <c r="T1299" s="334">
        <v>-0.46799999999999897</v>
      </c>
      <c r="U1299">
        <f t="shared" si="399"/>
        <v>26</v>
      </c>
      <c r="V1299" t="str">
        <f t="shared" si="400"/>
        <v>Po2</v>
      </c>
    </row>
    <row r="1300" spans="1:22" outlineLevel="2">
      <c r="A1300">
        <v>358</v>
      </c>
      <c r="B1300" t="s">
        <v>2463</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96"/>
        <v>60.750657584194173</v>
      </c>
      <c r="T1300" s="334">
        <v>2.79</v>
      </c>
      <c r="U1300">
        <f t="shared" si="399"/>
        <v>27</v>
      </c>
      <c r="V1300" t="str">
        <f t="shared" si="400"/>
        <v>Tr7</v>
      </c>
    </row>
    <row r="1301" spans="1:22" outlineLevel="2">
      <c r="A1301">
        <v>359</v>
      </c>
      <c r="B1301" t="s">
        <v>2464</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96"/>
        <v>59.07269876189639</v>
      </c>
      <c r="T1301" s="334">
        <v>-0.33300000000000002</v>
      </c>
      <c r="U1301">
        <f t="shared" si="399"/>
        <v>28</v>
      </c>
      <c r="V1301" t="str">
        <f t="shared" si="400"/>
        <v>Be6</v>
      </c>
    </row>
    <row r="1302" spans="1:22" outlineLevel="2">
      <c r="A1302">
        <v>360</v>
      </c>
      <c r="B1302" t="s">
        <v>2465</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96"/>
        <v>58.244528132919427</v>
      </c>
      <c r="T1302" s="334">
        <v>-2.202</v>
      </c>
      <c r="U1302">
        <f t="shared" si="399"/>
        <v>29</v>
      </c>
      <c r="V1302" t="str">
        <f t="shared" si="400"/>
        <v>Pa3</v>
      </c>
    </row>
    <row r="1303" spans="1:22" outlineLevel="2">
      <c r="A1303">
        <v>361</v>
      </c>
      <c r="B1303" t="s">
        <v>2466</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96"/>
        <v>57.269329466213172</v>
      </c>
      <c r="T1303" s="334">
        <v>-0.56999999999999995</v>
      </c>
      <c r="U1303">
        <f t="shared" si="399"/>
        <v>30</v>
      </c>
      <c r="V1303" t="str">
        <f t="shared" si="400"/>
        <v>Wa4</v>
      </c>
    </row>
    <row r="1304" spans="1:22" outlineLevel="2">
      <c r="A1304">
        <v>362</v>
      </c>
      <c r="B1304" t="s">
        <v>2467</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96"/>
        <v>58.580445103076769</v>
      </c>
      <c r="T1304" s="334">
        <v>-1.73999999999999</v>
      </c>
      <c r="U1304">
        <f t="shared" si="399"/>
        <v>31</v>
      </c>
      <c r="V1304" t="str">
        <f t="shared" si="400"/>
        <v>Gl4</v>
      </c>
    </row>
    <row r="1305" spans="1:22" outlineLevel="2">
      <c r="A1305">
        <v>363</v>
      </c>
      <c r="B1305" t="s">
        <v>2468</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96"/>
        <v>58.147445292232369</v>
      </c>
      <c r="T1305" s="334">
        <v>-0.212999999999999</v>
      </c>
      <c r="U1305">
        <f t="shared" si="399"/>
        <v>32</v>
      </c>
      <c r="V1305" t="str">
        <f t="shared" si="400"/>
        <v>Ro1</v>
      </c>
    </row>
    <row r="1306" spans="1:22" outlineLevel="2">
      <c r="A1306">
        <v>364</v>
      </c>
      <c r="B1306" t="s">
        <v>2469</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96"/>
        <v>57.231809871164238</v>
      </c>
      <c r="T1306" s="334">
        <v>0.16500000000000001</v>
      </c>
      <c r="U1306">
        <f t="shared" si="399"/>
        <v>33</v>
      </c>
      <c r="V1306" t="str">
        <f t="shared" si="400"/>
        <v>Gr2</v>
      </c>
    </row>
    <row r="1307" spans="1:22" outlineLevel="2">
      <c r="A1307">
        <v>365</v>
      </c>
      <c r="B1307" t="s">
        <v>2470</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96"/>
        <v>57.158542044197397</v>
      </c>
      <c r="T1307" s="334">
        <v>-1.6859999999999999</v>
      </c>
      <c r="U1307">
        <f t="shared" si="399"/>
        <v>34</v>
      </c>
      <c r="V1307" t="str">
        <f t="shared" si="400"/>
        <v>Po0</v>
      </c>
    </row>
    <row r="1308" spans="1:22" outlineLevel="2">
      <c r="A1308">
        <v>366</v>
      </c>
      <c r="B1308" t="s">
        <v>2471</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96"/>
        <v>56.31938551665035</v>
      </c>
      <c r="T1308" s="334">
        <v>-1.383</v>
      </c>
      <c r="U1308">
        <f t="shared" si="399"/>
        <v>35</v>
      </c>
      <c r="V1308" t="str">
        <f t="shared" si="400"/>
        <v>Wu9</v>
      </c>
    </row>
    <row r="1309" spans="1:22" outlineLevel="2">
      <c r="A1309">
        <v>367</v>
      </c>
      <c r="B1309" t="s">
        <v>2472</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96"/>
        <v>57.20571621581594</v>
      </c>
      <c r="T1309" s="334">
        <v>4.3680000000000003</v>
      </c>
      <c r="U1309">
        <f t="shared" si="399"/>
        <v>36</v>
      </c>
      <c r="V1309" t="str">
        <f t="shared" si="400"/>
        <v>Bo2</v>
      </c>
    </row>
    <row r="1310" spans="1:22" outlineLevel="2">
      <c r="A1310">
        <v>368</v>
      </c>
      <c r="B1310" t="s">
        <v>2473</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96"/>
        <v>57.238075143825689</v>
      </c>
      <c r="T1310" s="334">
        <v>-1.077</v>
      </c>
      <c r="U1310">
        <f t="shared" si="399"/>
        <v>37</v>
      </c>
      <c r="V1310" t="str">
        <f t="shared" si="400"/>
        <v>Ha5</v>
      </c>
    </row>
    <row r="1311" spans="1:22" outlineLevel="2">
      <c r="A1311">
        <v>369</v>
      </c>
      <c r="B1311" t="s">
        <v>2474</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96"/>
        <v>59.903734812622787</v>
      </c>
      <c r="T1311" s="334">
        <v>0.72899999999999998</v>
      </c>
      <c r="U1311">
        <f t="shared" si="399"/>
        <v>38</v>
      </c>
      <c r="V1311" t="str">
        <f t="shared" si="400"/>
        <v>Ej6</v>
      </c>
    </row>
    <row r="1312" spans="1:22" outlineLevel="2">
      <c r="A1312">
        <v>370</v>
      </c>
      <c r="B1312" t="s">
        <v>2475</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96"/>
        <v>61.12223824629914</v>
      </c>
      <c r="T1312" s="334">
        <v>-1.0619999999999901</v>
      </c>
      <c r="U1312">
        <f t="shared" si="399"/>
        <v>39</v>
      </c>
      <c r="V1312" t="str">
        <f t="shared" si="400"/>
        <v>Rh)</v>
      </c>
    </row>
    <row r="1313" spans="1:22" outlineLevel="2">
      <c r="A1313">
        <v>371</v>
      </c>
      <c r="B1313" t="s">
        <v>2476</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96"/>
        <v>60.848948787506231</v>
      </c>
      <c r="T1313" s="334">
        <v>0.16800000000000001</v>
      </c>
      <c r="U1313">
        <f t="shared" si="399"/>
        <v>40</v>
      </c>
      <c r="V1313" t="str">
        <f t="shared" si="400"/>
        <v xml:space="preserve">Bo </v>
      </c>
    </row>
    <row r="1314" spans="1:22" outlineLevel="2">
      <c r="A1314">
        <v>372</v>
      </c>
      <c r="B1314" t="s">
        <v>2477</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96"/>
        <v>57.515942898787877</v>
      </c>
      <c r="T1314" s="334">
        <v>-0.81599999999999995</v>
      </c>
      <c r="U1314">
        <f t="shared" si="399"/>
        <v>41</v>
      </c>
      <c r="V1314" t="str">
        <f t="shared" si="400"/>
        <v>We)</v>
      </c>
    </row>
    <row r="1315" spans="1:22" outlineLevel="2">
      <c r="A1315">
        <v>373</v>
      </c>
      <c r="B1315" t="s">
        <v>2478</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96"/>
        <v>58.25822227818923</v>
      </c>
      <c r="T1315" s="334">
        <v>1.6080000000000001</v>
      </c>
      <c r="U1315">
        <f t="shared" si="399"/>
        <v>42</v>
      </c>
      <c r="V1315" t="str">
        <f t="shared" si="400"/>
        <v>In7</v>
      </c>
    </row>
    <row r="1316" spans="1:22" outlineLevel="2">
      <c r="A1316">
        <v>374</v>
      </c>
      <c r="B1316" t="s">
        <v>2479</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96"/>
        <v>58.291887073098323</v>
      </c>
      <c r="T1316" s="334">
        <v>1.167</v>
      </c>
      <c r="U1316">
        <f t="shared" si="399"/>
        <v>43</v>
      </c>
      <c r="V1316" t="str">
        <f t="shared" si="400"/>
        <v>Mo7</v>
      </c>
    </row>
    <row r="1317" spans="1:22" outlineLevel="2">
      <c r="A1317">
        <v>375</v>
      </c>
      <c r="B1317" t="s">
        <v>2480</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96"/>
        <v>59.680172968863687</v>
      </c>
      <c r="T1317" s="334">
        <v>0.86099999999999999</v>
      </c>
      <c r="U1317">
        <f t="shared" si="399"/>
        <v>44</v>
      </c>
      <c r="V1317" t="str">
        <f t="shared" si="400"/>
        <v>Bi1</v>
      </c>
    </row>
    <row r="1318" spans="1:22" outlineLevel="2">
      <c r="A1318">
        <v>376</v>
      </c>
      <c r="B1318" t="s">
        <v>2481</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96"/>
        <v>59.385213325259087</v>
      </c>
      <c r="T1318" s="334">
        <v>0.218999999999999</v>
      </c>
      <c r="U1318">
        <f t="shared" si="399"/>
        <v>45</v>
      </c>
      <c r="V1318" t="str">
        <f t="shared" si="400"/>
        <v>Cl7</v>
      </c>
    </row>
    <row r="1319" spans="1:22" outlineLevel="2">
      <c r="A1319">
        <v>377</v>
      </c>
      <c r="B1319" t="s">
        <v>2482</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96"/>
        <v>60.554694027137508</v>
      </c>
      <c r="T1319" s="334">
        <v>-1.9770000000000001</v>
      </c>
      <c r="U1319">
        <f t="shared" si="399"/>
        <v>46</v>
      </c>
      <c r="V1319" t="str">
        <f t="shared" si="400"/>
        <v>Ea)</v>
      </c>
    </row>
    <row r="1320" spans="1:22" outlineLevel="2">
      <c r="A1320">
        <v>378</v>
      </c>
      <c r="B1320" t="s">
        <v>2483</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96"/>
        <v>57.260602509037817</v>
      </c>
      <c r="T1320" s="334">
        <v>1.911</v>
      </c>
      <c r="U1320">
        <f t="shared" si="399"/>
        <v>47</v>
      </c>
      <c r="V1320" t="str">
        <f t="shared" si="400"/>
        <v>Wy1</v>
      </c>
    </row>
    <row r="1321" spans="1:22" outlineLevel="2">
      <c r="A1321">
        <v>379</v>
      </c>
      <c r="B1321" t="s">
        <v>2484</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96"/>
        <v>60.159606549042863</v>
      </c>
      <c r="T1321" s="334">
        <v>-1.962</v>
      </c>
      <c r="U1321">
        <f t="shared" si="399"/>
        <v>48</v>
      </c>
      <c r="V1321" t="str">
        <f t="shared" si="400"/>
        <v>Wo5</v>
      </c>
    </row>
    <row r="1322" spans="1:22" outlineLevel="2">
      <c r="A1322">
        <v>380</v>
      </c>
      <c r="B1322" t="s">
        <v>2485</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96"/>
        <v>57.758239920673887</v>
      </c>
      <c r="T1322" s="334">
        <v>0.92100000000000004</v>
      </c>
      <c r="U1322">
        <f t="shared" si="399"/>
        <v>49</v>
      </c>
      <c r="V1322" t="str">
        <f t="shared" si="400"/>
        <v>Ha6</v>
      </c>
    </row>
    <row r="1323" spans="1:22" outlineLevel="2">
      <c r="A1323">
        <v>381</v>
      </c>
      <c r="B1323" t="s">
        <v>2486</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si="396"/>
        <v>56.999136773597712</v>
      </c>
      <c r="T1323" s="334">
        <v>0.88500000000000001</v>
      </c>
      <c r="U1323">
        <f t="shared" si="399"/>
        <v>50</v>
      </c>
      <c r="V1323" t="str">
        <f t="shared" si="400"/>
        <v>Wa2</v>
      </c>
    </row>
    <row r="1324" spans="1:22" outlineLevel="2">
      <c r="A1324">
        <v>382</v>
      </c>
      <c r="B1324" t="s">
        <v>2487</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96"/>
        <v>54.911428651877337</v>
      </c>
      <c r="T1324" s="334">
        <v>2.7389999999999999</v>
      </c>
      <c r="U1324">
        <f t="shared" si="399"/>
        <v>51</v>
      </c>
      <c r="V1324" t="str">
        <f t="shared" si="400"/>
        <v>Ko9</v>
      </c>
    </row>
    <row r="1325" spans="1:22" outlineLevel="2">
      <c r="A1325">
        <v>383</v>
      </c>
      <c r="B1325" t="s">
        <v>2488</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96"/>
        <v>58.217261805269104</v>
      </c>
      <c r="T1325" s="334">
        <v>-0.81599999999999995</v>
      </c>
      <c r="U1325">
        <f t="shared" si="399"/>
        <v>52</v>
      </c>
      <c r="V1325" t="str">
        <f t="shared" si="400"/>
        <v>Gr6</v>
      </c>
    </row>
    <row r="1326" spans="1:22" outlineLevel="2">
      <c r="A1326">
        <v>384</v>
      </c>
      <c r="B1326" t="s">
        <v>2489</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96"/>
        <v>61.006902243541788</v>
      </c>
      <c r="T1326" s="334">
        <v>0.18</v>
      </c>
      <c r="U1326">
        <f t="shared" si="399"/>
        <v>53</v>
      </c>
      <c r="V1326" t="str">
        <f t="shared" si="400"/>
        <v>Tu6</v>
      </c>
    </row>
    <row r="1327" spans="1:22" outlineLevel="2">
      <c r="A1327">
        <v>385</v>
      </c>
      <c r="B1327" t="s">
        <v>2490</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96"/>
        <v>57.969202850981397</v>
      </c>
      <c r="T1327" s="334">
        <v>-0.192</v>
      </c>
      <c r="U1327">
        <f t="shared" si="399"/>
        <v>54</v>
      </c>
      <c r="V1327" t="str">
        <f t="shared" si="400"/>
        <v>Ku5</v>
      </c>
    </row>
    <row r="1328" spans="1:22" outlineLevel="2">
      <c r="A1328">
        <v>386</v>
      </c>
      <c r="B1328" t="s">
        <v>2491</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ref="S1328:S1391" si="401">$L1328</f>
        <v>59.957515194246668</v>
      </c>
      <c r="T1328" s="334">
        <v>1.329</v>
      </c>
      <c r="U1328">
        <f t="shared" si="399"/>
        <v>55</v>
      </c>
      <c r="V1328" t="str">
        <f t="shared" si="400"/>
        <v>Ce5</v>
      </c>
    </row>
    <row r="1329" spans="1:22" outlineLevel="2">
      <c r="A1329">
        <v>387</v>
      </c>
      <c r="B1329" t="s">
        <v>2492</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401"/>
        <v>59.45561317620583</v>
      </c>
      <c r="T1329" s="334">
        <v>-1.224</v>
      </c>
      <c r="U1329">
        <f t="shared" si="399"/>
        <v>56</v>
      </c>
      <c r="V1329" t="str">
        <f t="shared" si="400"/>
        <v>Te0</v>
      </c>
    </row>
    <row r="1330" spans="1:22" outlineLevel="2">
      <c r="A1330">
        <v>388</v>
      </c>
      <c r="B1330" t="s">
        <v>2493</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401"/>
        <v>62.697724602773498</v>
      </c>
      <c r="T1330" s="334">
        <v>-0.36899999999999999</v>
      </c>
      <c r="U1330">
        <f t="shared" si="399"/>
        <v>57</v>
      </c>
      <c r="V1330" t="str">
        <f t="shared" si="400"/>
        <v>Gl)</v>
      </c>
    </row>
    <row r="1331" spans="1:22" outlineLevel="2">
      <c r="A1331">
        <v>389</v>
      </c>
      <c r="B1331" t="s">
        <v>2494</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401"/>
        <v>58.756061446816709</v>
      </c>
      <c r="T1331" s="334">
        <v>-0.16200000000000001</v>
      </c>
      <c r="U1331">
        <f t="shared" si="399"/>
        <v>58</v>
      </c>
      <c r="V1331" t="str">
        <f t="shared" si="400"/>
        <v>Ne9</v>
      </c>
    </row>
    <row r="1332" spans="1:22" outlineLevel="2">
      <c r="A1332">
        <v>390</v>
      </c>
      <c r="B1332" t="s">
        <v>2495</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401"/>
        <v>59.455928567878807</v>
      </c>
      <c r="T1332" s="334">
        <v>0.65400000000000003</v>
      </c>
      <c r="U1332">
        <f t="shared" si="399"/>
        <v>59</v>
      </c>
      <c r="V1332" t="str">
        <f t="shared" si="400"/>
        <v>GR)</v>
      </c>
    </row>
    <row r="1333" spans="1:22" outlineLevel="2">
      <c r="A1333">
        <v>391</v>
      </c>
      <c r="B1333" t="s">
        <v>2496</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401"/>
        <v>56.282388888613127</v>
      </c>
      <c r="T1333" s="334">
        <v>-0.51300000000000001</v>
      </c>
      <c r="U1333">
        <f t="shared" si="399"/>
        <v>60</v>
      </c>
      <c r="V1333" t="str">
        <f t="shared" si="400"/>
        <v>Me0</v>
      </c>
    </row>
    <row r="1334" spans="1:22" outlineLevel="2">
      <c r="A1334">
        <v>392</v>
      </c>
      <c r="B1334" t="s">
        <v>2497</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401"/>
        <v>59.653305194465041</v>
      </c>
      <c r="T1334" s="334">
        <v>-0.78300000000000003</v>
      </c>
      <c r="U1334">
        <f t="shared" si="399"/>
        <v>61</v>
      </c>
      <c r="V1334" t="str">
        <f t="shared" si="400"/>
        <v>Yi9</v>
      </c>
    </row>
    <row r="1335" spans="1:22" outlineLevel="2">
      <c r="A1335">
        <v>393</v>
      </c>
      <c r="B1335" t="s">
        <v>2498</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401"/>
        <v>57.674587758966823</v>
      </c>
      <c r="T1335" s="334">
        <v>-0.59099999999999997</v>
      </c>
      <c r="U1335">
        <f t="shared" si="399"/>
        <v>62</v>
      </c>
      <c r="V1335" t="str">
        <f t="shared" si="400"/>
        <v>St)</v>
      </c>
    </row>
    <row r="1336" spans="1:22" outlineLevel="2">
      <c r="A1336">
        <v>394</v>
      </c>
      <c r="B1336" t="s">
        <v>2499</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401"/>
        <v>56.365388716624992</v>
      </c>
      <c r="T1336" s="334">
        <v>1.266</v>
      </c>
      <c r="U1336">
        <f t="shared" si="399"/>
        <v>63</v>
      </c>
      <c r="V1336" t="str">
        <f t="shared" si="400"/>
        <v>Ha)</v>
      </c>
    </row>
    <row r="1337" spans="1:22" outlineLevel="2">
      <c r="A1337">
        <v>395</v>
      </c>
      <c r="B1337" t="s">
        <v>2500</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401"/>
        <v>60.290304521824062</v>
      </c>
      <c r="T1337" s="334">
        <v>0.75600000000000001</v>
      </c>
      <c r="U1337">
        <f t="shared" si="399"/>
        <v>64</v>
      </c>
      <c r="V1337" t="str">
        <f t="shared" si="400"/>
        <v>Ki7</v>
      </c>
    </row>
    <row r="1338" spans="1:22" outlineLevel="2">
      <c r="A1338">
        <v>396</v>
      </c>
      <c r="B1338" t="s">
        <v>2501</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401"/>
        <v>56.211486470130417</v>
      </c>
      <c r="T1338" s="334">
        <v>2.6999999999999899E-2</v>
      </c>
      <c r="U1338">
        <f t="shared" ref="U1338:U1401" si="402">U1337+1</f>
        <v>65</v>
      </c>
      <c r="V1338" t="str">
        <f t="shared" ref="V1338:V1401" si="403">LEFT($B1338&amp;"  ",2)&amp;RIGHT(" "&amp;$B1338,1)</f>
        <v>Tr2</v>
      </c>
    </row>
    <row r="1339" spans="1:22" outlineLevel="2">
      <c r="A1339">
        <v>397</v>
      </c>
      <c r="B1339" t="s">
        <v>2502</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401"/>
        <v>58.066824721573283</v>
      </c>
      <c r="T1339" s="334">
        <v>0.57899999999999996</v>
      </c>
      <c r="U1339">
        <f t="shared" si="402"/>
        <v>66</v>
      </c>
      <c r="V1339" t="str">
        <f t="shared" si="403"/>
        <v>Mu6</v>
      </c>
    </row>
    <row r="1340" spans="1:22" outlineLevel="2">
      <c r="A1340">
        <v>398</v>
      </c>
      <c r="B1340" t="s">
        <v>2503</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401"/>
        <v>60.28691949985474</v>
      </c>
      <c r="T1340" s="334">
        <v>-1.101</v>
      </c>
      <c r="U1340">
        <f t="shared" si="402"/>
        <v>67</v>
      </c>
      <c r="V1340" t="str">
        <f t="shared" si="403"/>
        <v>Gr5</v>
      </c>
    </row>
    <row r="1341" spans="1:22" outlineLevel="2">
      <c r="A1341">
        <v>399</v>
      </c>
      <c r="B1341" t="s">
        <v>2504</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401"/>
        <v>57.866681788018752</v>
      </c>
      <c r="T1341" s="334">
        <v>4.4999999999999998E-2</v>
      </c>
      <c r="U1341">
        <f t="shared" si="402"/>
        <v>68</v>
      </c>
      <c r="V1341" t="str">
        <f t="shared" si="403"/>
        <v>GR7</v>
      </c>
    </row>
    <row r="1342" spans="1:22" outlineLevel="2">
      <c r="A1342">
        <v>400</v>
      </c>
      <c r="B1342" t="s">
        <v>2505</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401"/>
        <v>60.636552668305498</v>
      </c>
      <c r="T1342" s="334">
        <v>-2.5979999999999999</v>
      </c>
      <c r="U1342">
        <f t="shared" si="402"/>
        <v>69</v>
      </c>
      <c r="V1342" t="str">
        <f t="shared" si="403"/>
        <v>Ke1</v>
      </c>
    </row>
    <row r="1343" spans="1:22" outlineLevel="2">
      <c r="A1343">
        <v>401</v>
      </c>
      <c r="B1343" t="s">
        <v>2506</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401"/>
        <v>57.477650808836323</v>
      </c>
      <c r="T1343" s="334">
        <v>-2.109</v>
      </c>
      <c r="U1343">
        <f t="shared" si="402"/>
        <v>70</v>
      </c>
      <c r="V1343" t="str">
        <f t="shared" si="403"/>
        <v>Ha6</v>
      </c>
    </row>
    <row r="1344" spans="1:22" outlineLevel="2">
      <c r="A1344">
        <v>402</v>
      </c>
      <c r="B1344" t="s">
        <v>2507</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401"/>
        <v>57.657314552000649</v>
      </c>
      <c r="T1344" s="334">
        <v>-9.2999999999999999E-2</v>
      </c>
      <c r="U1344">
        <f t="shared" si="402"/>
        <v>71</v>
      </c>
      <c r="V1344" t="str">
        <f t="shared" si="403"/>
        <v>Mu7</v>
      </c>
    </row>
    <row r="1345" spans="1:22" outlineLevel="2">
      <c r="A1345">
        <v>403</v>
      </c>
      <c r="B1345" t="s">
        <v>2508</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401"/>
        <v>58.508879883119533</v>
      </c>
      <c r="T1345" s="334">
        <v>4.2059999999999897</v>
      </c>
      <c r="U1345">
        <f t="shared" si="402"/>
        <v>72</v>
      </c>
      <c r="V1345" t="str">
        <f t="shared" si="403"/>
        <v>Mo2</v>
      </c>
    </row>
    <row r="1346" spans="1:22" outlineLevel="2">
      <c r="A1346">
        <v>404</v>
      </c>
      <c r="B1346" t="s">
        <v>2509</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401"/>
        <v>58.84977320572672</v>
      </c>
      <c r="T1346" s="334">
        <v>-0.70199999999999996</v>
      </c>
      <c r="U1346">
        <f t="shared" si="402"/>
        <v>73</v>
      </c>
      <c r="V1346" t="str">
        <f t="shared" si="403"/>
        <v>Wi4</v>
      </c>
    </row>
    <row r="1347" spans="1:22" outlineLevel="2">
      <c r="A1347">
        <v>405</v>
      </c>
      <c r="B1347" t="s">
        <v>2510</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401"/>
        <v>58.601753979842513</v>
      </c>
      <c r="T1347" s="334">
        <v>-0.252</v>
      </c>
      <c r="U1347">
        <f t="shared" si="402"/>
        <v>74</v>
      </c>
      <c r="V1347" t="str">
        <f t="shared" si="403"/>
        <v>Co)</v>
      </c>
    </row>
    <row r="1348" spans="1:22" outlineLevel="2">
      <c r="A1348">
        <v>406</v>
      </c>
      <c r="B1348" t="s">
        <v>2511</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401"/>
        <v>58.235048756370283</v>
      </c>
      <c r="T1348" s="334">
        <v>-1.248</v>
      </c>
      <c r="U1348">
        <f t="shared" si="402"/>
        <v>75</v>
      </c>
      <c r="V1348" t="str">
        <f t="shared" si="403"/>
        <v>Ro3</v>
      </c>
    </row>
    <row r="1349" spans="1:22" outlineLevel="2">
      <c r="A1349">
        <v>407</v>
      </c>
      <c r="B1349" t="s">
        <v>2512</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401"/>
        <v>58.614342038522338</v>
      </c>
      <c r="T1349" s="334">
        <v>1.395</v>
      </c>
      <c r="U1349">
        <f t="shared" si="402"/>
        <v>76</v>
      </c>
      <c r="V1349" t="str">
        <f t="shared" si="403"/>
        <v>Wi)</v>
      </c>
    </row>
    <row r="1350" spans="1:22" outlineLevel="2">
      <c r="A1350">
        <v>408</v>
      </c>
      <c r="B1350" t="s">
        <v>2513</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401"/>
        <v>59.907011205411912</v>
      </c>
      <c r="T1350" s="334">
        <v>-1.1279999999999999</v>
      </c>
      <c r="U1350">
        <f t="shared" si="402"/>
        <v>77</v>
      </c>
      <c r="V1350" t="str">
        <f t="shared" si="403"/>
        <v>Wa6</v>
      </c>
    </row>
    <row r="1351" spans="1:22" outlineLevel="2">
      <c r="A1351">
        <v>409</v>
      </c>
      <c r="B1351" t="s">
        <v>2514</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401"/>
        <v>58.312396791870178</v>
      </c>
      <c r="T1351" s="334">
        <v>-0.52800000000000002</v>
      </c>
      <c r="U1351">
        <f t="shared" si="402"/>
        <v>78</v>
      </c>
      <c r="V1351" t="str">
        <f t="shared" si="403"/>
        <v>Gu8</v>
      </c>
    </row>
    <row r="1352" spans="1:22" outlineLevel="2">
      <c r="A1352">
        <v>410</v>
      </c>
      <c r="B1352" t="s">
        <v>2515</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401"/>
        <v>57.848170581963458</v>
      </c>
      <c r="T1352" s="334">
        <v>-1.206</v>
      </c>
      <c r="U1352">
        <f t="shared" si="402"/>
        <v>79</v>
      </c>
      <c r="V1352" t="str">
        <f t="shared" si="403"/>
        <v>Gr1</v>
      </c>
    </row>
    <row r="1353" spans="1:22" outlineLevel="2">
      <c r="A1353">
        <v>411</v>
      </c>
      <c r="B1353" t="s">
        <v>2516</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401"/>
        <v>56.816033514195702</v>
      </c>
      <c r="T1353" s="334">
        <v>-1.9379999999999999</v>
      </c>
      <c r="U1353">
        <f t="shared" si="402"/>
        <v>80</v>
      </c>
      <c r="V1353" t="str">
        <f t="shared" si="403"/>
        <v>Ta0</v>
      </c>
    </row>
    <row r="1354" spans="1:22" outlineLevel="2">
      <c r="A1354">
        <v>412</v>
      </c>
      <c r="B1354" t="s">
        <v>2517</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401"/>
        <v>58.047072182805557</v>
      </c>
      <c r="T1354" s="334">
        <v>1.3740000000000001</v>
      </c>
      <c r="U1354">
        <f t="shared" si="402"/>
        <v>81</v>
      </c>
      <c r="V1354" t="str">
        <f t="shared" si="403"/>
        <v>Le4</v>
      </c>
    </row>
    <row r="1355" spans="1:22" outlineLevel="2">
      <c r="A1355">
        <v>413</v>
      </c>
      <c r="B1355" t="s">
        <v>2518</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401"/>
        <v>59.062023221884289</v>
      </c>
      <c r="T1355" s="334">
        <v>-1.4430000000000001</v>
      </c>
      <c r="U1355">
        <f t="shared" si="402"/>
        <v>82</v>
      </c>
      <c r="V1355" t="str">
        <f t="shared" si="403"/>
        <v>La5</v>
      </c>
    </row>
    <row r="1356" spans="1:22" outlineLevel="2">
      <c r="A1356">
        <v>414</v>
      </c>
      <c r="B1356" t="s">
        <v>2519</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401"/>
        <v>58.646858995566618</v>
      </c>
      <c r="T1356" s="334">
        <v>-1.875</v>
      </c>
      <c r="U1356">
        <f t="shared" si="402"/>
        <v>83</v>
      </c>
      <c r="V1356" t="str">
        <f t="shared" si="403"/>
        <v>Wa2</v>
      </c>
    </row>
    <row r="1357" spans="1:22" outlineLevel="2">
      <c r="A1357">
        <v>415</v>
      </c>
      <c r="B1357" t="s">
        <v>2520</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401"/>
        <v>58.743897702852678</v>
      </c>
      <c r="T1357" s="334">
        <v>0.20699999999999999</v>
      </c>
      <c r="U1357">
        <f t="shared" si="402"/>
        <v>84</v>
      </c>
      <c r="V1357" t="str">
        <f t="shared" si="403"/>
        <v>DT7</v>
      </c>
    </row>
    <row r="1358" spans="1:22" outlineLevel="2">
      <c r="A1358">
        <v>416</v>
      </c>
      <c r="B1358" t="s">
        <v>2521</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401"/>
        <v>59.023181772243753</v>
      </c>
      <c r="T1358" s="334">
        <v>-0.86399999999999899</v>
      </c>
      <c r="U1358">
        <f t="shared" si="402"/>
        <v>85</v>
      </c>
      <c r="V1358" t="str">
        <f t="shared" si="403"/>
        <v>Bu5</v>
      </c>
    </row>
    <row r="1359" spans="1:22" outlineLevel="2">
      <c r="A1359">
        <v>417</v>
      </c>
      <c r="B1359" t="s">
        <v>2522</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401"/>
        <v>58.203838911165988</v>
      </c>
      <c r="T1359" s="334">
        <v>-2.0369999999999999</v>
      </c>
      <c r="U1359">
        <f t="shared" si="402"/>
        <v>86</v>
      </c>
      <c r="V1359" t="str">
        <f t="shared" si="403"/>
        <v>Tr2</v>
      </c>
    </row>
    <row r="1360" spans="1:22" outlineLevel="2">
      <c r="A1360">
        <v>418</v>
      </c>
      <c r="B1360" t="s">
        <v>2523</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401"/>
        <v>58.225959259132807</v>
      </c>
      <c r="T1360" s="334">
        <v>1.3620000000000001</v>
      </c>
      <c r="U1360">
        <f t="shared" si="402"/>
        <v>87</v>
      </c>
      <c r="V1360" t="str">
        <f t="shared" si="403"/>
        <v xml:space="preserve">To </v>
      </c>
    </row>
    <row r="1361" spans="1:22" outlineLevel="2">
      <c r="A1361">
        <v>419</v>
      </c>
      <c r="B1361" t="s">
        <v>2524</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401"/>
        <v>58.90408116233521</v>
      </c>
      <c r="T1361" s="334">
        <v>-0.69599999999999995</v>
      </c>
      <c r="U1361">
        <f t="shared" si="402"/>
        <v>88</v>
      </c>
      <c r="V1361" t="str">
        <f t="shared" si="403"/>
        <v>Ce5</v>
      </c>
    </row>
    <row r="1362" spans="1:22" outlineLevel="2">
      <c r="A1362">
        <v>420</v>
      </c>
      <c r="B1362" t="s">
        <v>2525</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401"/>
        <v>60.693405806538642</v>
      </c>
      <c r="T1362" s="334">
        <v>0.54600000000000004</v>
      </c>
      <c r="U1362">
        <f t="shared" si="402"/>
        <v>89</v>
      </c>
      <c r="V1362" t="str">
        <f t="shared" si="403"/>
        <v>Co0</v>
      </c>
    </row>
    <row r="1363" spans="1:22" outlineLevel="2">
      <c r="A1363">
        <v>421</v>
      </c>
      <c r="B1363" t="s">
        <v>2526</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401"/>
        <v>58.387946311977302</v>
      </c>
      <c r="T1363" s="334">
        <v>0.33300000000000002</v>
      </c>
      <c r="U1363">
        <f t="shared" si="402"/>
        <v>90</v>
      </c>
      <c r="V1363" t="str">
        <f t="shared" si="403"/>
        <v>Bi0</v>
      </c>
    </row>
    <row r="1364" spans="1:22" outlineLevel="2">
      <c r="A1364">
        <v>422</v>
      </c>
      <c r="B1364" t="s">
        <v>2527</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401"/>
        <v>58.425345057538017</v>
      </c>
      <c r="T1364" s="334">
        <v>0.192</v>
      </c>
      <c r="U1364">
        <f t="shared" si="402"/>
        <v>91</v>
      </c>
      <c r="V1364" t="str">
        <f t="shared" si="403"/>
        <v>Wo9</v>
      </c>
    </row>
    <row r="1365" spans="1:22" outlineLevel="2">
      <c r="A1365">
        <v>423</v>
      </c>
      <c r="B1365" t="s">
        <v>2528</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401"/>
        <v>57.397397555530333</v>
      </c>
      <c r="T1365" s="334">
        <v>8.6999999999999994E-2</v>
      </c>
      <c r="U1365">
        <f t="shared" si="402"/>
        <v>92</v>
      </c>
      <c r="V1365" t="str">
        <f t="shared" si="403"/>
        <v xml:space="preserve">Ba </v>
      </c>
    </row>
    <row r="1366" spans="1:22" outlineLevel="2">
      <c r="A1366">
        <v>424</v>
      </c>
      <c r="B1366" t="s">
        <v>2529</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401"/>
        <v>58.812577357801842</v>
      </c>
      <c r="T1366" s="334">
        <v>-0.22799999999999901</v>
      </c>
      <c r="U1366">
        <f t="shared" si="402"/>
        <v>93</v>
      </c>
      <c r="V1366" t="str">
        <f t="shared" si="403"/>
        <v>Cr0</v>
      </c>
    </row>
    <row r="1367" spans="1:22" outlineLevel="2">
      <c r="A1367">
        <v>425</v>
      </c>
      <c r="B1367" t="s">
        <v>2530</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401"/>
        <v>60.321840207502852</v>
      </c>
      <c r="T1367" s="334">
        <v>2.3940000000000001</v>
      </c>
      <c r="U1367">
        <f t="shared" si="402"/>
        <v>94</v>
      </c>
      <c r="V1367" t="str">
        <f t="shared" si="403"/>
        <v>Ne4</v>
      </c>
    </row>
    <row r="1368" spans="1:22" outlineLevel="2">
      <c r="A1368">
        <v>426</v>
      </c>
      <c r="B1368" t="s">
        <v>2531</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401"/>
        <v>58.233628700408282</v>
      </c>
      <c r="T1368" s="334">
        <v>0.94799999999999995</v>
      </c>
      <c r="U1368">
        <f t="shared" si="402"/>
        <v>95</v>
      </c>
      <c r="V1368" t="str">
        <f t="shared" si="403"/>
        <v>EdK</v>
      </c>
    </row>
    <row r="1369" spans="1:22" outlineLevel="2">
      <c r="A1369">
        <v>427</v>
      </c>
      <c r="B1369" t="s">
        <v>2532</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401"/>
        <v>58.945513644224953</v>
      </c>
      <c r="T1369" s="334">
        <v>-0.61799999999999999</v>
      </c>
      <c r="U1369">
        <f t="shared" si="402"/>
        <v>96</v>
      </c>
      <c r="V1369" t="str">
        <f t="shared" si="403"/>
        <v>Mo3</v>
      </c>
    </row>
    <row r="1370" spans="1:22" outlineLevel="2">
      <c r="A1370">
        <v>428</v>
      </c>
      <c r="B1370" t="s">
        <v>2533</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401"/>
        <v>58.218224658975807</v>
      </c>
      <c r="T1370" s="334">
        <v>-0.29099999999999998</v>
      </c>
      <c r="U1370">
        <f t="shared" si="402"/>
        <v>97</v>
      </c>
      <c r="V1370" t="str">
        <f t="shared" si="403"/>
        <v>Ra0</v>
      </c>
    </row>
    <row r="1371" spans="1:22" outlineLevel="2">
      <c r="A1371">
        <v>429</v>
      </c>
      <c r="B1371" t="s">
        <v>2534</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401"/>
        <v>59.693016828411672</v>
      </c>
      <c r="T1371" s="334">
        <v>1.3320000000000001</v>
      </c>
      <c r="U1371">
        <f t="shared" si="402"/>
        <v>98</v>
      </c>
      <c r="V1371" t="str">
        <f t="shared" si="403"/>
        <v>In7</v>
      </c>
    </row>
    <row r="1372" spans="1:22" outlineLevel="2">
      <c r="A1372">
        <v>430</v>
      </c>
      <c r="B1372" t="s">
        <v>2535</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401"/>
        <v>61.288557401733193</v>
      </c>
      <c r="T1372" s="334">
        <v>0.23699999999999999</v>
      </c>
      <c r="U1372">
        <f t="shared" si="402"/>
        <v>99</v>
      </c>
      <c r="V1372" t="str">
        <f t="shared" si="403"/>
        <v>Mi)</v>
      </c>
    </row>
    <row r="1373" spans="1:22" outlineLevel="2">
      <c r="A1373">
        <v>431</v>
      </c>
      <c r="B1373" t="s">
        <v>2536</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401"/>
        <v>58.232305838468697</v>
      </c>
      <c r="T1373" s="334">
        <v>2.9849999999999999</v>
      </c>
      <c r="U1373">
        <f t="shared" si="402"/>
        <v>100</v>
      </c>
      <c r="V1373" t="str">
        <f t="shared" si="403"/>
        <v>An4</v>
      </c>
    </row>
    <row r="1374" spans="1:22" outlineLevel="2">
      <c r="A1374">
        <v>432</v>
      </c>
      <c r="B1374" t="s">
        <v>2537</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401"/>
        <v>58.805320682167341</v>
      </c>
      <c r="T1374" s="334">
        <v>2.0880000000000001</v>
      </c>
      <c r="U1374">
        <f t="shared" si="402"/>
        <v>101</v>
      </c>
      <c r="V1374" t="str">
        <f t="shared" si="403"/>
        <v>Mi2</v>
      </c>
    </row>
    <row r="1375" spans="1:22" outlineLevel="2">
      <c r="A1375">
        <v>433</v>
      </c>
      <c r="B1375" t="s">
        <v>2538</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401"/>
        <v>56.93235531619969</v>
      </c>
      <c r="T1375" s="334">
        <v>1.1970000000000001</v>
      </c>
      <c r="U1375">
        <f t="shared" si="402"/>
        <v>102</v>
      </c>
      <c r="V1375" t="str">
        <f t="shared" si="403"/>
        <v>Gr7</v>
      </c>
    </row>
    <row r="1376" spans="1:22" outlineLevel="2">
      <c r="A1376">
        <v>434</v>
      </c>
      <c r="B1376" t="s">
        <v>2539</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401"/>
        <v>58.339983761508847</v>
      </c>
      <c r="T1376" s="334">
        <v>9.6000000000000002E-2</v>
      </c>
      <c r="U1376">
        <f t="shared" si="402"/>
        <v>103</v>
      </c>
      <c r="V1376" t="str">
        <f t="shared" si="403"/>
        <v>Pe7</v>
      </c>
    </row>
    <row r="1377" spans="1:22" outlineLevel="2">
      <c r="A1377">
        <v>435</v>
      </c>
      <c r="B1377" t="s">
        <v>2540</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401"/>
        <v>57.118990007371963</v>
      </c>
      <c r="T1377" s="334">
        <v>-1.7669999999999999</v>
      </c>
      <c r="U1377">
        <f t="shared" si="402"/>
        <v>104</v>
      </c>
      <c r="V1377" t="str">
        <f t="shared" si="403"/>
        <v>Cr5</v>
      </c>
    </row>
    <row r="1378" spans="1:22" outlineLevel="2">
      <c r="A1378">
        <v>436</v>
      </c>
      <c r="B1378" t="s">
        <v>2541</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401"/>
        <v>60.103299088349303</v>
      </c>
      <c r="T1378" s="334">
        <v>-1.431</v>
      </c>
      <c r="U1378">
        <f t="shared" si="402"/>
        <v>105</v>
      </c>
      <c r="V1378" t="str">
        <f t="shared" si="403"/>
        <v>Ne3</v>
      </c>
    </row>
    <row r="1379" spans="1:22" outlineLevel="2">
      <c r="A1379">
        <v>437</v>
      </c>
      <c r="B1379" t="s">
        <v>2542</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401"/>
        <v>55.336204976942859</v>
      </c>
      <c r="T1379" s="334">
        <v>0.66300000000000003</v>
      </c>
      <c r="U1379">
        <f t="shared" si="402"/>
        <v>106</v>
      </c>
      <c r="V1379" t="str">
        <f t="shared" si="403"/>
        <v>Co7</v>
      </c>
    </row>
    <row r="1380" spans="1:22" outlineLevel="2">
      <c r="A1380">
        <v>438</v>
      </c>
      <c r="B1380" t="s">
        <v>2543</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401"/>
        <v>57.373922611123987</v>
      </c>
      <c r="T1380" s="334">
        <v>9.6000000000000002E-2</v>
      </c>
      <c r="U1380">
        <f t="shared" si="402"/>
        <v>107</v>
      </c>
      <c r="V1380" t="str">
        <f t="shared" si="403"/>
        <v>Mi2</v>
      </c>
    </row>
    <row r="1381" spans="1:22" outlineLevel="2">
      <c r="A1381">
        <v>439</v>
      </c>
      <c r="B1381" t="s">
        <v>2544</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401"/>
        <v>57.747254839078352</v>
      </c>
      <c r="T1381" s="334">
        <v>-0.20100000000000001</v>
      </c>
      <c r="U1381">
        <f t="shared" si="402"/>
        <v>108</v>
      </c>
      <c r="V1381" t="str">
        <f t="shared" si="403"/>
        <v>Co3</v>
      </c>
    </row>
    <row r="1382" spans="1:22" outlineLevel="2">
      <c r="A1382">
        <v>440</v>
      </c>
      <c r="B1382" t="s">
        <v>2545</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401"/>
        <v>57.084181158850043</v>
      </c>
      <c r="T1382" s="334">
        <v>-1.464</v>
      </c>
      <c r="U1382">
        <f t="shared" si="402"/>
        <v>109</v>
      </c>
      <c r="V1382" t="str">
        <f t="shared" si="403"/>
        <v>Eg6</v>
      </c>
    </row>
    <row r="1383" spans="1:22" outlineLevel="2">
      <c r="A1383">
        <v>441</v>
      </c>
      <c r="B1383" t="s">
        <v>2546</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401"/>
        <v>56.323708336932853</v>
      </c>
      <c r="T1383" s="334">
        <v>0.13200000000000001</v>
      </c>
      <c r="U1383">
        <f t="shared" si="402"/>
        <v>110</v>
      </c>
      <c r="V1383" t="str">
        <f t="shared" si="403"/>
        <v>Ya3</v>
      </c>
    </row>
    <row r="1384" spans="1:22" outlineLevel="2">
      <c r="A1384">
        <v>442</v>
      </c>
      <c r="B1384" t="s">
        <v>2547</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401"/>
        <v>56.233579322057338</v>
      </c>
      <c r="T1384" s="334">
        <v>0.20100000000000001</v>
      </c>
      <c r="U1384">
        <f t="shared" si="402"/>
        <v>111</v>
      </c>
      <c r="V1384" t="str">
        <f t="shared" si="403"/>
        <v>Ka8</v>
      </c>
    </row>
    <row r="1385" spans="1:22" outlineLevel="2">
      <c r="A1385">
        <v>443</v>
      </c>
      <c r="B1385" t="s">
        <v>2548</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401"/>
        <v>59.377942131880978</v>
      </c>
      <c r="T1385" s="334">
        <v>0.65700000000000003</v>
      </c>
      <c r="U1385">
        <f t="shared" si="402"/>
        <v>112</v>
      </c>
      <c r="V1385" t="str">
        <f t="shared" si="403"/>
        <v>Wa0</v>
      </c>
    </row>
    <row r="1386" spans="1:22" outlineLevel="2">
      <c r="A1386">
        <v>444</v>
      </c>
      <c r="B1386" t="s">
        <v>2549</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401"/>
        <v>59.76330307283434</v>
      </c>
      <c r="T1386" s="334">
        <v>0.3</v>
      </c>
      <c r="U1386">
        <f t="shared" si="402"/>
        <v>113</v>
      </c>
      <c r="V1386" t="str">
        <f t="shared" si="403"/>
        <v>Wi1</v>
      </c>
    </row>
    <row r="1387" spans="1:22" outlineLevel="2">
      <c r="A1387">
        <v>445</v>
      </c>
      <c r="B1387" t="s">
        <v>2550</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si="401"/>
        <v>59.396657683661353</v>
      </c>
      <c r="T1387" s="334">
        <v>-2.7090000000000001</v>
      </c>
      <c r="U1387">
        <f t="shared" si="402"/>
        <v>114</v>
      </c>
      <c r="V1387" t="str">
        <f t="shared" si="403"/>
        <v>La0</v>
      </c>
    </row>
    <row r="1388" spans="1:22" outlineLevel="2">
      <c r="A1388">
        <v>446</v>
      </c>
      <c r="B1388" t="s">
        <v>2551</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401"/>
        <v>58.24102014547389</v>
      </c>
      <c r="T1388" s="334">
        <v>0.14099999999999999</v>
      </c>
      <c r="U1388">
        <f t="shared" si="402"/>
        <v>115</v>
      </c>
      <c r="V1388" t="str">
        <f t="shared" si="403"/>
        <v>Gu9</v>
      </c>
    </row>
    <row r="1389" spans="1:22" outlineLevel="2">
      <c r="A1389">
        <v>447</v>
      </c>
      <c r="B1389" t="s">
        <v>2552</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401"/>
        <v>61.004592674294827</v>
      </c>
      <c r="T1389" s="334">
        <v>-1.5720000000000001</v>
      </c>
      <c r="U1389">
        <f t="shared" si="402"/>
        <v>116</v>
      </c>
      <c r="V1389" t="str">
        <f t="shared" si="403"/>
        <v>Ke7</v>
      </c>
    </row>
    <row r="1390" spans="1:22" outlineLevel="2">
      <c r="A1390">
        <v>448</v>
      </c>
      <c r="B1390" t="s">
        <v>2553</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401"/>
        <v>59.443610054702582</v>
      </c>
      <c r="T1390" s="334">
        <v>3.5489999999999999</v>
      </c>
      <c r="U1390">
        <f t="shared" si="402"/>
        <v>117</v>
      </c>
      <c r="V1390" t="str">
        <f t="shared" si="403"/>
        <v>Ro9</v>
      </c>
    </row>
    <row r="1391" spans="1:22" outlineLevel="2">
      <c r="A1391">
        <v>449</v>
      </c>
      <c r="B1391" t="s">
        <v>2554</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401"/>
        <v>60.028561469760788</v>
      </c>
      <c r="T1391" s="334">
        <v>-2.0070000000000001</v>
      </c>
      <c r="U1391">
        <f t="shared" si="402"/>
        <v>118</v>
      </c>
      <c r="V1391" t="str">
        <f t="shared" si="403"/>
        <v>St)</v>
      </c>
    </row>
    <row r="1392" spans="1:22" outlineLevel="2">
      <c r="A1392">
        <v>450</v>
      </c>
      <c r="B1392" t="s">
        <v>2555</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ref="S1392:S1407" si="404">$L1392</f>
        <v>60.250160726268952</v>
      </c>
      <c r="T1392" s="334">
        <v>-0.36899999999999999</v>
      </c>
      <c r="U1392">
        <f t="shared" si="402"/>
        <v>119</v>
      </c>
      <c r="V1392" t="str">
        <f t="shared" si="403"/>
        <v>Le0</v>
      </c>
    </row>
    <row r="1393" spans="1:22" outlineLevel="2">
      <c r="A1393">
        <v>451</v>
      </c>
      <c r="B1393" t="s">
        <v>2556</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404"/>
        <v>60.735443011223119</v>
      </c>
      <c r="T1393" s="334">
        <v>1.8119999999999901</v>
      </c>
      <c r="U1393">
        <f t="shared" si="402"/>
        <v>120</v>
      </c>
      <c r="V1393" t="str">
        <f t="shared" si="403"/>
        <v>An6</v>
      </c>
    </row>
    <row r="1394" spans="1:22" outlineLevel="2">
      <c r="A1394">
        <v>452</v>
      </c>
      <c r="B1394" t="s">
        <v>2557</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404"/>
        <v>59.675166551492246</v>
      </c>
      <c r="T1394" s="334">
        <v>-2.802</v>
      </c>
      <c r="U1394">
        <f t="shared" si="402"/>
        <v>121</v>
      </c>
      <c r="V1394" t="str">
        <f t="shared" si="403"/>
        <v xml:space="preserve">Ch </v>
      </c>
    </row>
    <row r="1395" spans="1:22" outlineLevel="2">
      <c r="A1395">
        <v>453</v>
      </c>
      <c r="B1395" t="s">
        <v>2558</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404"/>
        <v>59.258749110512248</v>
      </c>
      <c r="T1395" s="334">
        <v>-1.2E-2</v>
      </c>
      <c r="U1395">
        <f t="shared" si="402"/>
        <v>122</v>
      </c>
      <c r="V1395" t="str">
        <f t="shared" si="403"/>
        <v>GR5</v>
      </c>
    </row>
    <row r="1396" spans="1:22" outlineLevel="2">
      <c r="A1396">
        <v>454</v>
      </c>
      <c r="B1396" t="s">
        <v>2559</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404"/>
        <v>60.588201819797668</v>
      </c>
      <c r="T1396" s="334">
        <v>-0.218999999999999</v>
      </c>
      <c r="U1396">
        <f t="shared" si="402"/>
        <v>123</v>
      </c>
      <c r="V1396" t="str">
        <f t="shared" si="403"/>
        <v>Or)</v>
      </c>
    </row>
    <row r="1397" spans="1:22" outlineLevel="2">
      <c r="A1397">
        <v>455</v>
      </c>
      <c r="B1397" t="s">
        <v>2560</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404"/>
        <v>58.804233943267207</v>
      </c>
      <c r="T1397" s="334">
        <v>-1.3380000000000001</v>
      </c>
      <c r="U1397">
        <f t="shared" si="402"/>
        <v>124</v>
      </c>
      <c r="V1397" t="str">
        <f t="shared" si="403"/>
        <v>Av7</v>
      </c>
    </row>
    <row r="1398" spans="1:22" outlineLevel="2">
      <c r="A1398">
        <v>456</v>
      </c>
      <c r="B1398" t="s">
        <v>2561</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404"/>
        <v>60.803125286285898</v>
      </c>
      <c r="T1398" s="334">
        <v>-0.18</v>
      </c>
      <c r="U1398">
        <f t="shared" si="402"/>
        <v>125</v>
      </c>
      <c r="V1398" t="str">
        <f t="shared" si="403"/>
        <v>Cl5</v>
      </c>
    </row>
    <row r="1399" spans="1:22" outlineLevel="2">
      <c r="A1399">
        <v>457</v>
      </c>
      <c r="B1399" t="s">
        <v>2562</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404"/>
        <v>58.251200592916582</v>
      </c>
      <c r="T1399" s="334">
        <v>1.389</v>
      </c>
      <c r="U1399">
        <f t="shared" si="402"/>
        <v>126</v>
      </c>
      <c r="V1399" t="str">
        <f t="shared" si="403"/>
        <v>Ka2</v>
      </c>
    </row>
    <row r="1400" spans="1:22" outlineLevel="2">
      <c r="A1400">
        <v>458</v>
      </c>
      <c r="B1400" t="s">
        <v>2563</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404"/>
        <v>59.223753195889458</v>
      </c>
      <c r="T1400" s="334">
        <v>-1.131</v>
      </c>
      <c r="U1400">
        <f t="shared" si="402"/>
        <v>127</v>
      </c>
      <c r="V1400" t="str">
        <f t="shared" si="403"/>
        <v>Al0</v>
      </c>
    </row>
    <row r="1401" spans="1:22" outlineLevel="2">
      <c r="A1401">
        <v>459</v>
      </c>
      <c r="B1401" t="s">
        <v>2564</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404"/>
        <v>58.924733019383538</v>
      </c>
      <c r="T1401" s="334">
        <v>-1.248</v>
      </c>
      <c r="U1401">
        <f t="shared" si="402"/>
        <v>128</v>
      </c>
      <c r="V1401" t="str">
        <f t="shared" si="403"/>
        <v>Ei)</v>
      </c>
    </row>
    <row r="1402" spans="1:22" outlineLevel="2">
      <c r="A1402">
        <v>460</v>
      </c>
      <c r="B1402" t="s">
        <v>2565</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404"/>
        <v>57.29560378228993</v>
      </c>
      <c r="T1402" s="334">
        <v>-0.81299999999999994</v>
      </c>
      <c r="U1402">
        <f t="shared" ref="U1402:U1407" si="405">U1401+1</f>
        <v>129</v>
      </c>
      <c r="V1402" t="str">
        <f t="shared" ref="V1402:V1407" si="406">LEFT($B1402&amp;"  ",2)&amp;RIGHT(" "&amp;$B1402,1)</f>
        <v>Ya0</v>
      </c>
    </row>
    <row r="1403" spans="1:22" outlineLevel="2">
      <c r="A1403">
        <v>461</v>
      </c>
      <c r="B1403" t="s">
        <v>2566</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404"/>
        <v>57.422023064929917</v>
      </c>
      <c r="T1403" s="334">
        <v>1.593</v>
      </c>
      <c r="U1403">
        <f t="shared" si="405"/>
        <v>130</v>
      </c>
      <c r="V1403" t="str">
        <f t="shared" si="406"/>
        <v>Pe9</v>
      </c>
    </row>
    <row r="1404" spans="1:22" outlineLevel="2">
      <c r="A1404">
        <v>462</v>
      </c>
      <c r="B1404" t="s">
        <v>2567</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404"/>
        <v>54.856869484073229</v>
      </c>
      <c r="T1404" s="334">
        <v>2.7869999999999999</v>
      </c>
      <c r="U1404">
        <f t="shared" si="405"/>
        <v>131</v>
      </c>
      <c r="V1404" t="str">
        <f t="shared" si="406"/>
        <v>Eu1</v>
      </c>
    </row>
    <row r="1405" spans="1:22" outlineLevel="2">
      <c r="A1405">
        <v>463</v>
      </c>
      <c r="B1405" t="s">
        <v>2568</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404"/>
        <v>58.111766719652501</v>
      </c>
      <c r="T1405" s="334">
        <v>4.9740000000000002</v>
      </c>
      <c r="U1405">
        <f t="shared" si="405"/>
        <v>132</v>
      </c>
      <c r="V1405" t="str">
        <f t="shared" si="406"/>
        <v>Bu0</v>
      </c>
    </row>
    <row r="1406" spans="1:22" outlineLevel="2">
      <c r="A1406">
        <v>464</v>
      </c>
      <c r="B1406" t="s">
        <v>2569</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404"/>
        <v>59.163866031860373</v>
      </c>
      <c r="T1406" s="334">
        <v>-0.36</v>
      </c>
      <c r="U1406">
        <f t="shared" si="405"/>
        <v>133</v>
      </c>
      <c r="V1406" t="str">
        <f t="shared" si="406"/>
        <v>Hi6</v>
      </c>
    </row>
    <row r="1407" spans="1:22" outlineLevel="2">
      <c r="A1407" s="580">
        <v>465</v>
      </c>
      <c r="B1407" s="580" t="s">
        <v>2570</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404"/>
        <v>55.372121675004053</v>
      </c>
      <c r="T1407" s="581">
        <v>0.48</v>
      </c>
      <c r="U1407">
        <f t="shared" si="405"/>
        <v>134</v>
      </c>
      <c r="V1407" t="str">
        <f t="shared" si="406"/>
        <v>Hi3</v>
      </c>
    </row>
    <row r="1408" spans="1:22" ht="9" customHeight="1" outlineLevel="2"/>
    <row r="1410" spans="1:25">
      <c r="A1410" s="14" t="s">
        <v>2601</v>
      </c>
    </row>
    <row r="1411" spans="1:25" ht="66.75" customHeight="1" outlineLevel="1">
      <c r="B1411" t="s">
        <v>1351</v>
      </c>
      <c r="C1411" s="187" t="s">
        <v>2598</v>
      </c>
      <c r="D1411" s="187" t="s">
        <v>2600</v>
      </c>
      <c r="E1411" s="187" t="s">
        <v>2603</v>
      </c>
      <c r="F1411" s="187" t="s">
        <v>2604</v>
      </c>
      <c r="G1411" s="187" t="s">
        <v>2608</v>
      </c>
      <c r="H1411" s="187" t="s">
        <v>2610</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2897</v>
      </c>
    </row>
    <row r="1418" spans="1:25" outlineLevel="1">
      <c r="D1418" s="103" t="s">
        <v>2264</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2264</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2938</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5" outlineLevel="1">
      <c r="D1421" s="461" t="s">
        <v>461</v>
      </c>
      <c r="E1421" s="461" t="s">
        <v>2900</v>
      </c>
      <c r="F1421" s="461" t="s">
        <v>2901</v>
      </c>
      <c r="G1421" s="461" t="s">
        <v>2902</v>
      </c>
      <c r="H1421" s="461" t="s">
        <v>2903</v>
      </c>
      <c r="I1421" s="461" t="s">
        <v>2904</v>
      </c>
      <c r="J1421" s="461" t="s">
        <v>1912</v>
      </c>
      <c r="K1421" s="461" t="s">
        <v>1993</v>
      </c>
      <c r="L1421" s="461" t="s">
        <v>2905</v>
      </c>
      <c r="M1421" s="461" t="s">
        <v>2906</v>
      </c>
      <c r="N1421" s="461" t="s">
        <v>2937</v>
      </c>
      <c r="O1421" s="461" t="s">
        <v>2907</v>
      </c>
      <c r="P1421" s="461" t="s">
        <v>2941</v>
      </c>
      <c r="Q1421" s="461" t="s">
        <v>2939</v>
      </c>
      <c r="R1421" s="461" t="s">
        <v>2940</v>
      </c>
      <c r="S1421" s="461" t="s">
        <v>2908</v>
      </c>
      <c r="T1421" s="461" t="s">
        <v>2909</v>
      </c>
      <c r="U1421" s="461" t="s">
        <v>2910</v>
      </c>
      <c r="V1421" s="461" t="s">
        <v>1846</v>
      </c>
      <c r="W1421" s="461" t="s">
        <v>2031</v>
      </c>
      <c r="X1421" s="461" t="s">
        <v>2911</v>
      </c>
      <c r="Y1421" s="461" t="s">
        <v>361</v>
      </c>
    </row>
    <row r="1422" spans="1:25" outlineLevel="1">
      <c r="C1422" s="110" t="s">
        <v>3008</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2898</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2899</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2954</v>
      </c>
    </row>
    <row r="1428" spans="1:25" outlineLevel="1">
      <c r="B1428" s="783" t="s">
        <v>2955</v>
      </c>
      <c r="C1428" s="783"/>
      <c r="D1428" s="783" t="s">
        <v>2956</v>
      </c>
      <c r="E1428" s="783"/>
      <c r="F1428" s="783" t="s">
        <v>2957</v>
      </c>
      <c r="G1428" s="783"/>
      <c r="H1428" s="783" t="s">
        <v>595</v>
      </c>
      <c r="I1428" s="783"/>
    </row>
    <row r="1429" spans="1:25" outlineLevel="1">
      <c r="B1429" s="27"/>
      <c r="C1429" s="27"/>
      <c r="D1429" s="27" t="s">
        <v>2959</v>
      </c>
      <c r="E1429" s="27" t="s">
        <v>2966</v>
      </c>
      <c r="F1429" s="27" t="s">
        <v>2959</v>
      </c>
      <c r="G1429" s="27" t="s">
        <v>2966</v>
      </c>
      <c r="H1429" s="27" t="s">
        <v>2959</v>
      </c>
      <c r="I1429" s="27" t="s">
        <v>2966</v>
      </c>
    </row>
    <row r="1430" spans="1:25" outlineLevel="1">
      <c r="B1430" s="784"/>
      <c r="C1430" s="784"/>
      <c r="D1430" s="784">
        <v>1</v>
      </c>
      <c r="E1430" s="784">
        <v>2</v>
      </c>
      <c r="F1430" s="784">
        <v>3</v>
      </c>
      <c r="G1430" s="784">
        <v>4</v>
      </c>
      <c r="H1430" s="784">
        <v>5</v>
      </c>
      <c r="I1430" s="784">
        <v>6</v>
      </c>
    </row>
    <row r="1431" spans="1:25" outlineLevel="1">
      <c r="B1431" s="783" t="s">
        <v>2960</v>
      </c>
      <c r="C1431" s="431">
        <v>1</v>
      </c>
      <c r="D1431" s="791">
        <v>999999</v>
      </c>
      <c r="E1431" s="797" t="s">
        <v>30</v>
      </c>
      <c r="F1431" s="791">
        <v>0</v>
      </c>
      <c r="G1431" s="798" t="s">
        <v>30</v>
      </c>
      <c r="H1431" s="791">
        <v>0</v>
      </c>
      <c r="I1431" s="431" t="s">
        <v>30</v>
      </c>
    </row>
    <row r="1432" spans="1:25" outlineLevel="1">
      <c r="B1432" s="27" t="s">
        <v>2961</v>
      </c>
      <c r="C1432" s="110">
        <v>2</v>
      </c>
      <c r="D1432" s="792">
        <v>0</v>
      </c>
      <c r="E1432" s="111" t="s">
        <v>30</v>
      </c>
      <c r="F1432" s="792">
        <v>999999</v>
      </c>
      <c r="G1432" s="111" t="s">
        <v>30</v>
      </c>
      <c r="H1432" s="792">
        <v>0</v>
      </c>
      <c r="I1432" s="110" t="s">
        <v>30</v>
      </c>
    </row>
    <row r="1433" spans="1:25" outlineLevel="1">
      <c r="B1433" s="27" t="s">
        <v>2962</v>
      </c>
      <c r="C1433" s="110">
        <v>3</v>
      </c>
      <c r="D1433" s="792">
        <v>0</v>
      </c>
      <c r="E1433" s="111" t="s">
        <v>30</v>
      </c>
      <c r="F1433" s="792">
        <v>0</v>
      </c>
      <c r="G1433" s="111" t="s">
        <v>30</v>
      </c>
      <c r="H1433" s="792">
        <v>999999</v>
      </c>
      <c r="I1433" s="110" t="s">
        <v>30</v>
      </c>
    </row>
    <row r="1434" spans="1:25" outlineLevel="1">
      <c r="B1434" s="27" t="s">
        <v>2963</v>
      </c>
      <c r="C1434" s="110">
        <v>4</v>
      </c>
      <c r="D1434" s="792">
        <v>999999</v>
      </c>
      <c r="E1434" s="793">
        <v>0.25</v>
      </c>
      <c r="F1434" s="792">
        <v>999999</v>
      </c>
      <c r="G1434" s="111" t="s">
        <v>30</v>
      </c>
      <c r="H1434" s="792">
        <v>0</v>
      </c>
      <c r="I1434" s="110" t="s">
        <v>30</v>
      </c>
    </row>
    <row r="1435" spans="1:25" outlineLevel="1">
      <c r="B1435" s="27"/>
      <c r="C1435" s="110">
        <v>5</v>
      </c>
      <c r="D1435" s="792">
        <v>999999</v>
      </c>
      <c r="E1435" s="793">
        <v>0.5</v>
      </c>
      <c r="F1435" s="792">
        <v>999999</v>
      </c>
      <c r="G1435" s="111" t="s">
        <v>30</v>
      </c>
      <c r="H1435" s="792">
        <v>0</v>
      </c>
      <c r="I1435" s="110" t="s">
        <v>30</v>
      </c>
    </row>
    <row r="1436" spans="1:25" outlineLevel="1">
      <c r="B1436" s="27"/>
      <c r="C1436" s="110">
        <v>6</v>
      </c>
      <c r="D1436" s="792">
        <v>999999</v>
      </c>
      <c r="E1436" s="793">
        <v>0.75</v>
      </c>
      <c r="F1436" s="792">
        <v>999999</v>
      </c>
      <c r="G1436" s="111" t="s">
        <v>30</v>
      </c>
      <c r="H1436" s="792">
        <v>0</v>
      </c>
      <c r="I1436" s="110" t="s">
        <v>30</v>
      </c>
    </row>
    <row r="1437" spans="1:25" outlineLevel="1">
      <c r="B1437" s="27" t="s">
        <v>2964</v>
      </c>
      <c r="C1437" s="110">
        <v>7</v>
      </c>
      <c r="D1437" s="792">
        <v>999999</v>
      </c>
      <c r="E1437" s="793">
        <v>0.25</v>
      </c>
      <c r="F1437" s="792">
        <v>0</v>
      </c>
      <c r="G1437" s="111" t="s">
        <v>30</v>
      </c>
      <c r="H1437" s="792">
        <v>999999</v>
      </c>
      <c r="I1437" s="110" t="s">
        <v>30</v>
      </c>
    </row>
    <row r="1438" spans="1:25" outlineLevel="1">
      <c r="B1438" s="27"/>
      <c r="C1438" s="110">
        <v>8</v>
      </c>
      <c r="D1438" s="792">
        <v>999999</v>
      </c>
      <c r="E1438" s="793">
        <v>0.5</v>
      </c>
      <c r="F1438" s="792">
        <v>0</v>
      </c>
      <c r="G1438" s="111" t="s">
        <v>30</v>
      </c>
      <c r="H1438" s="792">
        <v>999999</v>
      </c>
      <c r="I1438" s="110" t="s">
        <v>30</v>
      </c>
    </row>
    <row r="1439" spans="1:25" outlineLevel="1">
      <c r="B1439" s="27"/>
      <c r="C1439" s="110">
        <v>9</v>
      </c>
      <c r="D1439" s="792">
        <v>999999</v>
      </c>
      <c r="E1439" s="793">
        <v>0.75</v>
      </c>
      <c r="F1439" s="792">
        <v>0</v>
      </c>
      <c r="G1439" s="111" t="s">
        <v>30</v>
      </c>
      <c r="H1439" s="792">
        <v>999999</v>
      </c>
      <c r="I1439" s="110" t="s">
        <v>30</v>
      </c>
    </row>
    <row r="1440" spans="1:25" outlineLevel="1">
      <c r="B1440" s="27" t="s">
        <v>2963</v>
      </c>
      <c r="C1440" s="110">
        <v>10</v>
      </c>
      <c r="D1440" s="792">
        <v>0</v>
      </c>
      <c r="E1440" s="111" t="s">
        <v>30</v>
      </c>
      <c r="F1440" s="792">
        <v>999999</v>
      </c>
      <c r="G1440" s="793">
        <v>0.25</v>
      </c>
      <c r="H1440" s="792">
        <v>999999</v>
      </c>
      <c r="I1440" s="110" t="s">
        <v>30</v>
      </c>
    </row>
    <row r="1441" spans="1:54" outlineLevel="1">
      <c r="B1441" s="27"/>
      <c r="C1441" s="110">
        <v>11</v>
      </c>
      <c r="D1441" s="792">
        <v>0</v>
      </c>
      <c r="E1441" s="111" t="s">
        <v>30</v>
      </c>
      <c r="F1441" s="792">
        <v>999999</v>
      </c>
      <c r="G1441" s="793">
        <v>0.5</v>
      </c>
      <c r="H1441" s="792">
        <v>999999</v>
      </c>
      <c r="I1441" s="110" t="s">
        <v>30</v>
      </c>
    </row>
    <row r="1442" spans="1:54" outlineLevel="1">
      <c r="B1442" s="784"/>
      <c r="C1442" s="434">
        <v>12</v>
      </c>
      <c r="D1442" s="794">
        <v>0</v>
      </c>
      <c r="E1442" s="799" t="s">
        <v>30</v>
      </c>
      <c r="F1442" s="794">
        <v>999999</v>
      </c>
      <c r="G1442" s="795">
        <v>0.75</v>
      </c>
      <c r="H1442" s="794">
        <v>999999</v>
      </c>
      <c r="I1442" s="434" t="s">
        <v>30</v>
      </c>
    </row>
    <row r="1444" spans="1:54">
      <c r="A1444" s="14" t="s">
        <v>2849</v>
      </c>
    </row>
    <row r="1445" spans="1:54" outlineLevel="2"/>
    <row r="1446" spans="1:54" outlineLevel="2">
      <c r="C1446" s="89"/>
      <c r="D1446" s="89"/>
      <c r="E1446" s="724"/>
      <c r="F1446" s="724" t="s">
        <v>2868</v>
      </c>
      <c r="G1446" s="724"/>
      <c r="H1446" s="724"/>
      <c r="I1446" s="724"/>
      <c r="J1446" s="724"/>
      <c r="K1446" s="724"/>
      <c r="L1446" s="724"/>
      <c r="M1446" s="724"/>
      <c r="N1446" s="725"/>
      <c r="O1446" s="725"/>
      <c r="P1446" s="724" t="s">
        <v>2869</v>
      </c>
      <c r="Q1446" s="724"/>
      <c r="R1446" s="724"/>
      <c r="S1446" s="724"/>
      <c r="T1446" s="724"/>
      <c r="U1446" s="724"/>
      <c r="V1446" s="724"/>
      <c r="W1446" s="724"/>
      <c r="X1446" s="725"/>
      <c r="Y1446" s="725"/>
      <c r="Z1446" s="724" t="s">
        <v>2870</v>
      </c>
      <c r="AA1446" s="724"/>
      <c r="AB1446" s="724"/>
      <c r="AC1446" s="724"/>
      <c r="AD1446" s="724"/>
      <c r="AE1446" s="724"/>
      <c r="AF1446" s="724"/>
      <c r="AG1446" s="724"/>
      <c r="AH1446" s="725"/>
      <c r="AI1446" s="725"/>
      <c r="AJ1446" s="724" t="s">
        <v>2871</v>
      </c>
      <c r="AK1446" s="724"/>
      <c r="AL1446" s="724"/>
      <c r="AM1446" s="724"/>
      <c r="AN1446" s="724"/>
      <c r="AO1446" s="724"/>
      <c r="AP1446" s="724"/>
      <c r="AQ1446" s="724"/>
      <c r="AR1446" s="725"/>
      <c r="AS1446" s="725"/>
      <c r="AT1446" s="724" t="s">
        <v>2872</v>
      </c>
      <c r="AU1446" s="724"/>
      <c r="AV1446" s="724"/>
      <c r="AW1446" s="724"/>
      <c r="AX1446" s="724"/>
      <c r="AY1446" s="724"/>
      <c r="AZ1446" s="724"/>
      <c r="BA1446" s="724"/>
      <c r="BB1446" s="724"/>
    </row>
    <row r="1447" spans="1:54" outlineLevel="2">
      <c r="E1447" s="103"/>
      <c r="F1447" s="103" t="s">
        <v>2873</v>
      </c>
      <c r="G1447" s="103"/>
      <c r="H1447" s="103"/>
      <c r="I1447" s="40"/>
      <c r="J1447" s="40"/>
      <c r="K1447" s="103" t="s">
        <v>2874</v>
      </c>
      <c r="L1447" s="103"/>
      <c r="M1447" s="103"/>
      <c r="N1447" s="40"/>
      <c r="O1447" s="40"/>
      <c r="P1447" s="103" t="s">
        <v>2873</v>
      </c>
      <c r="Q1447" s="103"/>
      <c r="R1447" s="103"/>
      <c r="S1447" s="40"/>
      <c r="T1447" s="40"/>
      <c r="U1447" s="103" t="s">
        <v>2874</v>
      </c>
      <c r="V1447" s="103"/>
      <c r="W1447" s="103"/>
      <c r="X1447" s="40"/>
      <c r="Y1447" s="40"/>
      <c r="Z1447" s="103" t="s">
        <v>2873</v>
      </c>
      <c r="AA1447" s="103"/>
      <c r="AB1447" s="103"/>
      <c r="AC1447" s="40"/>
      <c r="AD1447" s="40"/>
      <c r="AE1447" s="103" t="s">
        <v>2874</v>
      </c>
      <c r="AF1447" s="103"/>
      <c r="AG1447" s="103"/>
      <c r="AH1447" s="40"/>
      <c r="AI1447" s="40"/>
      <c r="AJ1447" s="103" t="s">
        <v>2873</v>
      </c>
      <c r="AK1447" s="103"/>
      <c r="AL1447" s="103"/>
      <c r="AM1447" s="40"/>
      <c r="AN1447" s="40"/>
      <c r="AO1447" s="103" t="s">
        <v>2874</v>
      </c>
      <c r="AP1447" s="103"/>
      <c r="AQ1447" s="103"/>
      <c r="AR1447" s="40"/>
      <c r="AS1447" s="40"/>
      <c r="AT1447" s="103" t="s">
        <v>2873</v>
      </c>
      <c r="AU1447" s="103"/>
      <c r="AV1447" s="103"/>
      <c r="AW1447" s="40"/>
      <c r="AX1447" s="40"/>
      <c r="AY1447" s="103" t="s">
        <v>2874</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1" t="s">
        <v>2850</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2851</v>
      </c>
      <c r="C1450" t="s">
        <v>2852</v>
      </c>
      <c r="D1450" t="s">
        <v>2241</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2853</v>
      </c>
      <c r="D1451" t="s">
        <v>2241</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2854</v>
      </c>
      <c r="D1452" t="s">
        <v>2241</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2855</v>
      </c>
      <c r="D1453" t="s">
        <v>2241</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2856</v>
      </c>
      <c r="D1454" t="s">
        <v>2241</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2857</v>
      </c>
      <c r="D1455" t="s">
        <v>2241</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2858</v>
      </c>
      <c r="D1456" t="s">
        <v>2241</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2859</v>
      </c>
      <c r="D1457" t="s">
        <v>2241</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2860</v>
      </c>
      <c r="C1458" t="s">
        <v>2852</v>
      </c>
      <c r="D1458" t="s">
        <v>2241</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2853</v>
      </c>
      <c r="D1459" t="s">
        <v>2241</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2854</v>
      </c>
      <c r="D1460" t="s">
        <v>2241</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2855</v>
      </c>
      <c r="D1461" t="s">
        <v>2241</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2856</v>
      </c>
      <c r="D1462" t="s">
        <v>2241</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2857</v>
      </c>
      <c r="D1463" t="s">
        <v>2241</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2858</v>
      </c>
      <c r="D1464" t="s">
        <v>2241</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2859</v>
      </c>
      <c r="D1465" t="s">
        <v>2241</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2861</v>
      </c>
      <c r="C1466" t="s">
        <v>2852</v>
      </c>
      <c r="D1466" t="s">
        <v>2241</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2853</v>
      </c>
      <c r="D1467" t="s">
        <v>2241</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2854</v>
      </c>
      <c r="D1468" t="s">
        <v>2241</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2855</v>
      </c>
      <c r="D1469" t="s">
        <v>2241</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2856</v>
      </c>
      <c r="D1470" t="s">
        <v>2241</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2857</v>
      </c>
      <c r="D1471" t="s">
        <v>2241</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2858</v>
      </c>
      <c r="D1472" t="s">
        <v>2241</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2859</v>
      </c>
      <c r="D1473" s="92" t="s">
        <v>2241</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1" t="s">
        <v>2880</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2851</v>
      </c>
      <c r="C1475" t="s">
        <v>2852</v>
      </c>
      <c r="D1475" t="s">
        <v>2242</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2853</v>
      </c>
      <c r="D1476" t="s">
        <v>2242</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2854</v>
      </c>
      <c r="D1477" t="s">
        <v>2242</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2855</v>
      </c>
      <c r="D1478" t="s">
        <v>2242</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2856</v>
      </c>
      <c r="D1479" t="s">
        <v>2242</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2857</v>
      </c>
      <c r="D1480" t="s">
        <v>2242</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2858</v>
      </c>
      <c r="D1481" t="s">
        <v>2242</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2859</v>
      </c>
      <c r="D1482" t="s">
        <v>2242</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2860</v>
      </c>
      <c r="C1483" t="s">
        <v>2852</v>
      </c>
      <c r="D1483" t="s">
        <v>2241</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2853</v>
      </c>
      <c r="D1484" t="s">
        <v>2241</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2854</v>
      </c>
      <c r="D1485" t="s">
        <v>2241</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2855</v>
      </c>
      <c r="D1486" t="s">
        <v>2241</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2856</v>
      </c>
      <c r="D1487" t="s">
        <v>2241</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2857</v>
      </c>
      <c r="D1488" t="s">
        <v>2241</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2858</v>
      </c>
      <c r="D1489" t="s">
        <v>2241</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2859</v>
      </c>
      <c r="D1490" t="s">
        <v>2241</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2861</v>
      </c>
      <c r="C1491" t="s">
        <v>2852</v>
      </c>
      <c r="D1491" t="s">
        <v>2241</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2853</v>
      </c>
      <c r="D1492" t="s">
        <v>2241</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2854</v>
      </c>
      <c r="D1493" t="s">
        <v>2241</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2855</v>
      </c>
      <c r="D1494" t="s">
        <v>2241</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2856</v>
      </c>
      <c r="D1495" t="s">
        <v>2241</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2857</v>
      </c>
      <c r="D1496" t="s">
        <v>2241</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2858</v>
      </c>
      <c r="D1497" t="s">
        <v>2241</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2859</v>
      </c>
      <c r="D1498" s="92" t="s">
        <v>2241</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1" t="s">
        <v>2862</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2851</v>
      </c>
      <c r="C1500" t="s">
        <v>2852</v>
      </c>
      <c r="D1500" t="s">
        <v>2863</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2853</v>
      </c>
      <c r="D1501" t="s">
        <v>2863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2854</v>
      </c>
      <c r="D1502" t="s">
        <v>2863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2855</v>
      </c>
      <c r="D1503" t="s">
        <v>2863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2856</v>
      </c>
      <c r="D1504" t="s">
        <v>2863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2857</v>
      </c>
      <c r="D1505" t="s">
        <v>2863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2858</v>
      </c>
      <c r="D1506" t="s">
        <v>2863</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2859</v>
      </c>
      <c r="D1507" t="s">
        <v>2863</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2860</v>
      </c>
      <c r="C1508" t="s">
        <v>2852</v>
      </c>
      <c r="D1508" t="s">
        <v>2241</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2853</v>
      </c>
      <c r="D1509" t="s">
        <v>2241</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2854</v>
      </c>
      <c r="D1510" t="s">
        <v>2241</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2855</v>
      </c>
      <c r="D1511" t="s">
        <v>2241</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2856</v>
      </c>
      <c r="D1512" t="s">
        <v>2241</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2857</v>
      </c>
      <c r="D1513" t="s">
        <v>2241</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2858</v>
      </c>
      <c r="D1514" t="s">
        <v>2241</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2859</v>
      </c>
      <c r="D1515" t="s">
        <v>2241</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2861</v>
      </c>
      <c r="C1516" t="s">
        <v>2852</v>
      </c>
      <c r="D1516" t="s">
        <v>2241</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2853</v>
      </c>
      <c r="D1517" t="s">
        <v>2241</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2854</v>
      </c>
      <c r="D1518" t="s">
        <v>2241</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2855</v>
      </c>
      <c r="D1519" t="s">
        <v>2241</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2856</v>
      </c>
      <c r="D1520" t="s">
        <v>2241</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2857</v>
      </c>
      <c r="D1521" t="s">
        <v>2241</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2858</v>
      </c>
      <c r="D1522" t="s">
        <v>2241</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2859</v>
      </c>
      <c r="D1523" s="92" t="s">
        <v>2241</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1" t="s">
        <v>2864</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2851</v>
      </c>
      <c r="C1525" t="s">
        <v>2852</v>
      </c>
      <c r="D1525" t="s">
        <v>2865</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2853</v>
      </c>
      <c r="D1526" t="s">
        <v>2865</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2854</v>
      </c>
      <c r="D1527" t="s">
        <v>2865</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2855</v>
      </c>
      <c r="D1528" t="s">
        <v>2865</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2856</v>
      </c>
      <c r="D1529" t="s">
        <v>2865</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2857</v>
      </c>
      <c r="D1530" t="s">
        <v>2865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2858</v>
      </c>
      <c r="D1531" t="s">
        <v>2865</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2859</v>
      </c>
      <c r="D1532" t="s">
        <v>2865</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2860</v>
      </c>
      <c r="C1533" t="s">
        <v>2852</v>
      </c>
      <c r="D1533" t="s">
        <v>2241</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2853</v>
      </c>
      <c r="D1534" t="s">
        <v>2241</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2854</v>
      </c>
      <c r="D1535" t="s">
        <v>2241</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2855</v>
      </c>
      <c r="D1536" t="s">
        <v>2241</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2856</v>
      </c>
      <c r="D1537" t="s">
        <v>2241</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2857</v>
      </c>
      <c r="D1538" t="s">
        <v>2241</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2858</v>
      </c>
      <c r="D1539" t="s">
        <v>2241</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2859</v>
      </c>
      <c r="D1540" t="s">
        <v>2241</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2861</v>
      </c>
      <c r="C1541" t="s">
        <v>2852</v>
      </c>
      <c r="D1541" t="s">
        <v>2241</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2853</v>
      </c>
      <c r="D1542" t="s">
        <v>2241</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2854</v>
      </c>
      <c r="D1543" t="s">
        <v>2241</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2855</v>
      </c>
      <c r="D1544" t="s">
        <v>2241</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2856</v>
      </c>
      <c r="D1545" t="s">
        <v>2241</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2857</v>
      </c>
      <c r="D1546" t="s">
        <v>2241</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2858</v>
      </c>
      <c r="D1547" t="s">
        <v>2241</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2859</v>
      </c>
      <c r="D1548" s="92" t="s">
        <v>2241</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1" t="s">
        <v>2881</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2851</v>
      </c>
      <c r="C1550" t="s">
        <v>2852</v>
      </c>
      <c r="D1550" t="s">
        <v>2866</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2853</v>
      </c>
      <c r="D1551" t="s">
        <v>2866</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2854</v>
      </c>
      <c r="D1552" t="s">
        <v>2866</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2855</v>
      </c>
      <c r="D1553" t="s">
        <v>2866</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2856</v>
      </c>
      <c r="D1554" t="s">
        <v>2866</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2857</v>
      </c>
      <c r="D1555" t="s">
        <v>2866</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2858</v>
      </c>
      <c r="D1556" t="s">
        <v>2866</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2859</v>
      </c>
      <c r="D1557" t="s">
        <v>2866</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2860</v>
      </c>
      <c r="C1558" t="s">
        <v>2852</v>
      </c>
      <c r="D1558" t="s">
        <v>2241</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2853</v>
      </c>
      <c r="D1559" t="s">
        <v>2241</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2854</v>
      </c>
      <c r="D1560" t="s">
        <v>2241</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2855</v>
      </c>
      <c r="D1561" t="s">
        <v>2241</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2856</v>
      </c>
      <c r="D1562" t="s">
        <v>2241</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2857</v>
      </c>
      <c r="D1563" t="s">
        <v>2241</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2858</v>
      </c>
      <c r="D1564" t="s">
        <v>2241</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2859</v>
      </c>
      <c r="D1565" t="s">
        <v>2241</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2861</v>
      </c>
      <c r="C1566" t="s">
        <v>2852</v>
      </c>
      <c r="D1566" t="s">
        <v>2241</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2853</v>
      </c>
      <c r="D1567" t="s">
        <v>2241</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2854</v>
      </c>
      <c r="D1568" t="s">
        <v>2241</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2855</v>
      </c>
      <c r="D1569" t="s">
        <v>2241</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2856</v>
      </c>
      <c r="D1570" t="s">
        <v>2241</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2857</v>
      </c>
      <c r="D1571" t="s">
        <v>2241</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2858</v>
      </c>
      <c r="D1572" t="s">
        <v>2241</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2859</v>
      </c>
      <c r="D1573" s="92" t="s">
        <v>2241</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1" t="s">
        <v>2867</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2851</v>
      </c>
      <c r="C1575" t="s">
        <v>2852</v>
      </c>
      <c r="D1575" t="s">
        <v>2241</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2853</v>
      </c>
      <c r="D1576" t="s">
        <v>2241</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2854</v>
      </c>
      <c r="D1577" t="s">
        <v>2241</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2855</v>
      </c>
      <c r="D1578" t="s">
        <v>2241</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2856</v>
      </c>
      <c r="D1579" t="s">
        <v>2241</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2857</v>
      </c>
      <c r="D1580" t="s">
        <v>2241</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2858</v>
      </c>
      <c r="D1581" t="s">
        <v>2241</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2859</v>
      </c>
      <c r="D1582" t="s">
        <v>2241</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2860</v>
      </c>
      <c r="C1583" t="s">
        <v>2852</v>
      </c>
      <c r="D1583" t="s">
        <v>2241</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2853</v>
      </c>
      <c r="D1584" t="s">
        <v>2241</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2854</v>
      </c>
      <c r="D1585" t="s">
        <v>2241</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2855</v>
      </c>
      <c r="D1586" t="s">
        <v>2241</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2856</v>
      </c>
      <c r="D1587" t="s">
        <v>2241</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2857</v>
      </c>
      <c r="D1588" t="s">
        <v>2241</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2858</v>
      </c>
      <c r="D1589" t="s">
        <v>2241</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2859</v>
      </c>
      <c r="D1590" t="s">
        <v>2241</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2861</v>
      </c>
      <c r="C1591" t="s">
        <v>2852</v>
      </c>
      <c r="D1591" t="s">
        <v>2241</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2853</v>
      </c>
      <c r="D1592" t="s">
        <v>2241</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2854</v>
      </c>
      <c r="D1593" t="s">
        <v>2241</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2855</v>
      </c>
      <c r="D1594" t="s">
        <v>2241</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2856</v>
      </c>
      <c r="D1595" t="s">
        <v>2241</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2857</v>
      </c>
      <c r="D1596" t="s">
        <v>2241</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2858</v>
      </c>
      <c r="D1597" t="s">
        <v>2241</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2859</v>
      </c>
      <c r="D1598" s="92" t="s">
        <v>2241</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1" t="s">
        <v>2879</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2851</v>
      </c>
      <c r="C1600" t="s">
        <v>2852</v>
      </c>
      <c r="D1600" t="s">
        <v>2241</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2853</v>
      </c>
      <c r="D1601" t="s">
        <v>2241</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2854</v>
      </c>
      <c r="D1602" t="s">
        <v>2241</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2855</v>
      </c>
      <c r="D1603" t="s">
        <v>2241</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2856</v>
      </c>
      <c r="D1604" t="s">
        <v>2241</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2857</v>
      </c>
      <c r="D1605" t="s">
        <v>2241</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2858</v>
      </c>
      <c r="D1606" t="s">
        <v>2241</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2859</v>
      </c>
      <c r="D1607" t="s">
        <v>2241</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2860</v>
      </c>
      <c r="C1608" t="s">
        <v>2852</v>
      </c>
      <c r="D1608" t="s">
        <v>2241</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2853</v>
      </c>
      <c r="D1609" t="s">
        <v>2241</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2854</v>
      </c>
      <c r="D1610" t="s">
        <v>2241</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2855</v>
      </c>
      <c r="D1611" t="s">
        <v>2241</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2856</v>
      </c>
      <c r="D1612" t="s">
        <v>2241</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2857</v>
      </c>
      <c r="D1613" t="s">
        <v>2241</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2858</v>
      </c>
      <c r="D1614" t="s">
        <v>2241</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2859</v>
      </c>
      <c r="D1615" t="s">
        <v>2241</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2861</v>
      </c>
      <c r="C1616" t="s">
        <v>2852</v>
      </c>
      <c r="D1616" t="s">
        <v>2241</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2853</v>
      </c>
      <c r="D1617" t="s">
        <v>2241</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2854</v>
      </c>
      <c r="D1618" t="s">
        <v>2241</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2:54" outlineLevel="2">
      <c r="B1619" s="25"/>
      <c r="C1619" t="s">
        <v>2855</v>
      </c>
      <c r="D1619" t="s">
        <v>2241</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2:54" outlineLevel="2">
      <c r="B1620" s="25"/>
      <c r="C1620" t="s">
        <v>2856</v>
      </c>
      <c r="D1620" t="s">
        <v>2241</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2:54" outlineLevel="2">
      <c r="B1621" s="25"/>
      <c r="C1621" t="s">
        <v>2857</v>
      </c>
      <c r="D1621" t="s">
        <v>2241</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2:54" outlineLevel="2">
      <c r="B1622" s="25"/>
      <c r="C1622" t="s">
        <v>2858</v>
      </c>
      <c r="D1622" t="s">
        <v>2241</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2:54" outlineLevel="2">
      <c r="B1623" s="448"/>
      <c r="C1623" s="92" t="s">
        <v>2859</v>
      </c>
      <c r="D1623" s="92" t="s">
        <v>2241</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2:54" outlineLevel="2"/>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4"/>
  <sheetViews>
    <sheetView topLeftCell="A74" workbookViewId="0">
      <selection activeCell="C88" sqref="C88"/>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01" t="s">
        <v>1963</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2084</v>
      </c>
      <c r="AR71" s="55"/>
      <c r="AS71" s="55"/>
      <c r="AT71" s="55"/>
      <c r="AU71" s="55"/>
      <c r="AV71" s="55"/>
      <c r="AW71" s="55"/>
      <c r="AX71" s="55"/>
      <c r="AY71" s="55"/>
      <c r="AZ71" s="55"/>
      <c r="BA71" s="55" t="s">
        <v>1965</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1962</v>
      </c>
      <c r="L72" s="56"/>
      <c r="M72" s="56" t="s">
        <v>632</v>
      </c>
      <c r="N72" s="56" t="s">
        <v>633</v>
      </c>
      <c r="O72" s="56" t="s">
        <v>634</v>
      </c>
      <c r="P72" s="56" t="s">
        <v>748</v>
      </c>
      <c r="Q72" s="56" t="s">
        <v>2169</v>
      </c>
      <c r="R72" s="56" t="s">
        <v>2168</v>
      </c>
      <c r="S72" s="56" t="s">
        <v>2170</v>
      </c>
      <c r="T72" s="56" t="s">
        <v>2171</v>
      </c>
      <c r="U72" s="56" t="s">
        <v>1962</v>
      </c>
      <c r="V72" s="56"/>
      <c r="W72" s="56" t="s">
        <v>632</v>
      </c>
      <c r="X72" s="56" t="s">
        <v>633</v>
      </c>
      <c r="Y72" s="56" t="s">
        <v>634</v>
      </c>
      <c r="Z72" s="56" t="s">
        <v>748</v>
      </c>
      <c r="AA72" s="56" t="s">
        <v>2169</v>
      </c>
      <c r="AB72" s="56" t="s">
        <v>2168</v>
      </c>
      <c r="AC72" s="56" t="s">
        <v>2170</v>
      </c>
      <c r="AD72" s="56" t="s">
        <v>2171</v>
      </c>
      <c r="AE72" s="56" t="s">
        <v>1962</v>
      </c>
      <c r="AF72" s="56"/>
      <c r="AG72" s="56" t="s">
        <v>632</v>
      </c>
      <c r="AH72" s="56" t="s">
        <v>633</v>
      </c>
      <c r="AI72" s="56" t="s">
        <v>634</v>
      </c>
      <c r="AJ72" s="56" t="s">
        <v>748</v>
      </c>
      <c r="AK72" s="56" t="s">
        <v>2169</v>
      </c>
      <c r="AL72" s="56" t="s">
        <v>2168</v>
      </c>
      <c r="AM72" s="56" t="s">
        <v>2170</v>
      </c>
      <c r="AN72" s="56" t="s">
        <v>2171</v>
      </c>
      <c r="AO72" s="56" t="s">
        <v>1962</v>
      </c>
      <c r="AP72" s="56"/>
      <c r="AQ72" s="56" t="s">
        <v>632</v>
      </c>
      <c r="AR72" s="56" t="s">
        <v>633</v>
      </c>
      <c r="AS72" s="56" t="s">
        <v>634</v>
      </c>
      <c r="AT72" s="56" t="s">
        <v>748</v>
      </c>
      <c r="AU72" s="56" t="s">
        <v>2169</v>
      </c>
      <c r="AV72" s="56" t="s">
        <v>2168</v>
      </c>
      <c r="AW72" s="56" t="s">
        <v>2170</v>
      </c>
      <c r="AX72" s="56" t="s">
        <v>2171</v>
      </c>
      <c r="AY72" s="56" t="s">
        <v>1962</v>
      </c>
      <c r="AZ72" s="56"/>
      <c r="BA72" s="56" t="s">
        <v>632</v>
      </c>
      <c r="BB72" s="56" t="s">
        <v>633</v>
      </c>
      <c r="BC72" s="56" t="s">
        <v>634</v>
      </c>
      <c r="BD72" s="56" t="s">
        <v>748</v>
      </c>
      <c r="BE72" s="56" t="s">
        <v>2169</v>
      </c>
      <c r="BF72" s="56" t="s">
        <v>2168</v>
      </c>
      <c r="BG72" s="56" t="s">
        <v>2170</v>
      </c>
      <c r="BH72" s="56" t="s">
        <v>2171</v>
      </c>
      <c r="BI72" s="56" t="s">
        <v>1962</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2083</v>
      </c>
      <c r="W84" t="s">
        <v>1535</v>
      </c>
      <c r="BA84" t="s">
        <v>1535</v>
      </c>
    </row>
    <row r="85" spans="1:60" outlineLevel="1">
      <c r="B85" s="25" t="s">
        <v>1278</v>
      </c>
      <c r="C85" s="223">
        <f>INDEX(E85:H85,1,d.Region)</f>
        <v>3</v>
      </c>
      <c r="D85" s="223"/>
      <c r="E85" s="617">
        <v>3</v>
      </c>
      <c r="F85" s="617">
        <v>3</v>
      </c>
      <c r="G85" s="617">
        <v>3</v>
      </c>
      <c r="H85" s="617">
        <v>3</v>
      </c>
      <c r="I85" t="s">
        <v>1279</v>
      </c>
    </row>
    <row r="86" spans="1:60" outlineLevel="1"/>
    <row r="87" spans="1:60" outlineLevel="1">
      <c r="B87" t="s">
        <v>3193</v>
      </c>
      <c r="E87" t="s">
        <v>880</v>
      </c>
      <c r="F87" t="s">
        <v>1651</v>
      </c>
      <c r="G87" t="s">
        <v>1652</v>
      </c>
      <c r="H87" t="s">
        <v>2083</v>
      </c>
    </row>
    <row r="88" spans="1:60" outlineLevel="1">
      <c r="B88" s="25" t="s">
        <v>3195</v>
      </c>
      <c r="C88" s="223">
        <f>INDEX(E88:H88,1,d.Region)</f>
        <v>0</v>
      </c>
      <c r="E88" s="617">
        <v>1</v>
      </c>
      <c r="F88" s="617">
        <v>0</v>
      </c>
      <c r="G88" s="617">
        <v>0</v>
      </c>
      <c r="H88" s="617">
        <v>0</v>
      </c>
      <c r="I88" t="s">
        <v>3194</v>
      </c>
    </row>
    <row r="90" spans="1:60">
      <c r="A90" s="718" t="s">
        <v>2807</v>
      </c>
    </row>
    <row r="91" spans="1:60" outlineLevel="1">
      <c r="D91" s="103" t="s">
        <v>1351</v>
      </c>
      <c r="E91" s="103"/>
      <c r="F91" s="103"/>
      <c r="G91" s="103"/>
      <c r="H91" s="103"/>
    </row>
    <row r="92" spans="1:60" outlineLevel="1">
      <c r="D92" t="s">
        <v>880</v>
      </c>
      <c r="E92" t="s">
        <v>1651</v>
      </c>
      <c r="F92" t="s">
        <v>1652</v>
      </c>
      <c r="G92" t="s">
        <v>2083</v>
      </c>
      <c r="H92" t="s">
        <v>1941</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2195</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2083</v>
      </c>
      <c r="AH124" s="122"/>
      <c r="AI124" s="122"/>
      <c r="AJ124" s="122"/>
      <c r="AK124" s="122" t="s">
        <v>1941</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2083</v>
      </c>
      <c r="Y132" s="103"/>
      <c r="Z132" s="103"/>
      <c r="AA132" s="103"/>
      <c r="AB132" s="103"/>
      <c r="AC132" s="103" t="s">
        <v>1941</v>
      </c>
      <c r="AD132" s="103"/>
      <c r="AE132" s="103"/>
      <c r="AF132" s="103"/>
      <c r="AG132" s="103"/>
    </row>
    <row r="133" spans="1:33" ht="77" outlineLevel="1">
      <c r="B133" t="s">
        <v>2780</v>
      </c>
      <c r="C133" s="701"/>
      <c r="D133" s="187" t="s">
        <v>2803</v>
      </c>
      <c r="E133" s="187" t="s">
        <v>2804</v>
      </c>
      <c r="F133" s="187" t="s">
        <v>2805</v>
      </c>
      <c r="G133" s="187" t="s">
        <v>808</v>
      </c>
      <c r="H133" s="187" t="s">
        <v>2312</v>
      </c>
      <c r="I133" s="187" t="s">
        <v>2803</v>
      </c>
      <c r="J133" s="187" t="s">
        <v>2804</v>
      </c>
      <c r="K133" s="187" t="s">
        <v>2805</v>
      </c>
      <c r="L133" s="187" t="s">
        <v>808</v>
      </c>
      <c r="M133" s="187" t="s">
        <v>2312</v>
      </c>
      <c r="N133" s="187" t="s">
        <v>2803</v>
      </c>
      <c r="O133" s="187" t="s">
        <v>2804</v>
      </c>
      <c r="P133" s="187" t="s">
        <v>2805</v>
      </c>
      <c r="Q133" s="187" t="s">
        <v>808</v>
      </c>
      <c r="R133" s="187" t="s">
        <v>2312</v>
      </c>
      <c r="S133" s="187" t="s">
        <v>2803</v>
      </c>
      <c r="T133" s="187" t="s">
        <v>2804</v>
      </c>
      <c r="U133" s="187" t="s">
        <v>2805</v>
      </c>
      <c r="V133" s="187" t="s">
        <v>808</v>
      </c>
      <c r="W133" s="187" t="s">
        <v>2312</v>
      </c>
      <c r="X133" s="187" t="s">
        <v>2803</v>
      </c>
      <c r="Y133" s="187" t="s">
        <v>2804</v>
      </c>
      <c r="Z133" s="187" t="s">
        <v>2805</v>
      </c>
      <c r="AA133" s="187" t="s">
        <v>808</v>
      </c>
      <c r="AB133" s="187" t="s">
        <v>2312</v>
      </c>
      <c r="AC133" s="187" t="s">
        <v>2803</v>
      </c>
      <c r="AD133" s="187" t="s">
        <v>2804</v>
      </c>
      <c r="AE133" s="187" t="s">
        <v>2805</v>
      </c>
      <c r="AF133" s="187" t="s">
        <v>808</v>
      </c>
      <c r="AG133" s="187" t="s">
        <v>2312</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50</v>
      </c>
      <c r="D142" s="28">
        <v>50</v>
      </c>
      <c r="E142" s="28">
        <v>50</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2311</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2313</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2083</v>
      </c>
      <c r="H215" s="147" t="s">
        <v>1941</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1148</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880</v>
      </c>
      <c r="G226" s="152"/>
      <c r="H226" s="152"/>
      <c r="I226" s="152" t="s">
        <v>1651</v>
      </c>
      <c r="J226" s="152"/>
      <c r="K226" s="152"/>
      <c r="L226" s="152" t="s">
        <v>1652</v>
      </c>
      <c r="M226" s="152"/>
      <c r="N226" s="152"/>
      <c r="O226" s="152" t="s">
        <v>2083</v>
      </c>
      <c r="P226" s="152"/>
      <c r="Q226" s="152"/>
      <c r="R226" s="152" t="s">
        <v>1941</v>
      </c>
      <c r="S226" s="152"/>
      <c r="T226" s="152"/>
    </row>
    <row r="227" spans="1:6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6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1958</v>
      </c>
    </row>
    <row r="230" spans="1:6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1294</v>
      </c>
      <c r="C234" s="147"/>
      <c r="D234" s="147"/>
      <c r="E234" s="147"/>
      <c r="F234" s="147"/>
      <c r="G234" s="147"/>
      <c r="H234" s="147"/>
      <c r="I234" s="147"/>
      <c r="J234" s="147"/>
      <c r="K234" s="147"/>
      <c r="L234" s="147"/>
      <c r="M234" s="147"/>
      <c r="N234" s="147"/>
    </row>
    <row r="235" spans="1:63" outlineLevel="1">
      <c r="C235" s="155" t="s">
        <v>894</v>
      </c>
      <c r="D235" s="155" t="s">
        <v>895</v>
      </c>
      <c r="E235" s="155" t="s">
        <v>896</v>
      </c>
      <c r="F235" s="152" t="s">
        <v>880</v>
      </c>
      <c r="G235" s="152"/>
      <c r="H235" s="152"/>
      <c r="I235" s="152" t="s">
        <v>1651</v>
      </c>
      <c r="J235" s="152"/>
      <c r="K235" s="152"/>
      <c r="L235" s="152" t="s">
        <v>1652</v>
      </c>
      <c r="M235" s="152"/>
      <c r="N235" s="152"/>
      <c r="O235" s="152" t="s">
        <v>2083</v>
      </c>
      <c r="P235" s="152"/>
      <c r="Q235" s="152"/>
      <c r="R235" s="152" t="s">
        <v>1941</v>
      </c>
      <c r="S235" s="152"/>
      <c r="T235" s="152"/>
    </row>
    <row r="236" spans="1:6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6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2214</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851</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853</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854</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855</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856</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2433</v>
      </c>
      <c r="AW256" s="122"/>
      <c r="AX256" s="122"/>
      <c r="AY256" s="122"/>
      <c r="AZ256" s="122"/>
      <c r="BA256" s="122"/>
      <c r="BB256" s="122"/>
      <c r="BC256" s="122"/>
      <c r="BD256" s="122"/>
      <c r="BE256" s="122"/>
      <c r="BF256" s="122"/>
      <c r="BG256" s="122"/>
      <c r="BH256" s="122"/>
      <c r="BI256" s="122"/>
      <c r="BJ256" s="122"/>
      <c r="BK256" s="121" t="s">
        <v>2434</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861</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862</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861</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862</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861</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862</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861</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862</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861</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862</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861</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862</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861</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862</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861</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862</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1583</v>
      </c>
      <c r="AN301" t="s">
        <v>1003</v>
      </c>
      <c r="AO301" t="s">
        <v>879</v>
      </c>
      <c r="AP301" t="s">
        <v>1584</v>
      </c>
      <c r="AQ301" t="s">
        <v>1574</v>
      </c>
      <c r="AR301" t="s">
        <v>1587</v>
      </c>
      <c r="AS301" t="s">
        <v>1003</v>
      </c>
      <c r="AT301" t="s">
        <v>879</v>
      </c>
      <c r="AU301" t="s">
        <v>1588</v>
      </c>
      <c r="AV301" t="s">
        <v>1574</v>
      </c>
      <c r="AW301" t="s">
        <v>1589</v>
      </c>
      <c r="AX301" t="s">
        <v>1003</v>
      </c>
      <c r="AY301" t="s">
        <v>879</v>
      </c>
      <c r="AZ301" t="s">
        <v>1590</v>
      </c>
      <c r="BA301" t="s">
        <v>1574</v>
      </c>
      <c r="BB301" t="s">
        <v>1591</v>
      </c>
      <c r="BC301" t="s">
        <v>1003</v>
      </c>
      <c r="BD301" t="s">
        <v>879</v>
      </c>
      <c r="BE301" t="s">
        <v>1592</v>
      </c>
      <c r="BF301" t="s">
        <v>1574</v>
      </c>
      <c r="BG301" t="s">
        <v>1593</v>
      </c>
      <c r="BH301" t="s">
        <v>1003</v>
      </c>
      <c r="BI301" t="s">
        <v>879</v>
      </c>
      <c r="BJ301" t="s">
        <v>1594</v>
      </c>
      <c r="BK301" t="s">
        <v>1574</v>
      </c>
    </row>
    <row r="302" spans="1:77" outlineLevel="1">
      <c r="B302" t="s">
        <v>1578</v>
      </c>
      <c r="C302" t="s">
        <v>887</v>
      </c>
      <c r="D302" t="s">
        <v>888</v>
      </c>
      <c r="E302" t="s">
        <v>889</v>
      </c>
      <c r="F302" t="s">
        <v>1586</v>
      </c>
      <c r="G302" t="s">
        <v>1580</v>
      </c>
      <c r="H302" t="s">
        <v>1581</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1027</v>
      </c>
      <c r="AN302" t="s">
        <v>1585</v>
      </c>
      <c r="AO302" t="s">
        <v>1586</v>
      </c>
      <c r="AP302" t="s">
        <v>1580</v>
      </c>
      <c r="AQ302" t="s">
        <v>887</v>
      </c>
      <c r="AR302" t="s">
        <v>1027</v>
      </c>
      <c r="AS302" t="s">
        <v>1585</v>
      </c>
      <c r="AT302" t="s">
        <v>1586</v>
      </c>
      <c r="AU302" t="s">
        <v>1580</v>
      </c>
      <c r="AV302" t="s">
        <v>887</v>
      </c>
      <c r="AW302" t="s">
        <v>1027</v>
      </c>
      <c r="AX302" t="s">
        <v>1585</v>
      </c>
      <c r="AY302" t="s">
        <v>1586</v>
      </c>
      <c r="AZ302" t="s">
        <v>1580</v>
      </c>
      <c r="BA302" t="s">
        <v>887</v>
      </c>
      <c r="BB302" t="s">
        <v>1027</v>
      </c>
      <c r="BC302" t="s">
        <v>1585</v>
      </c>
      <c r="BD302" t="s">
        <v>1586</v>
      </c>
      <c r="BE302" t="s">
        <v>1580</v>
      </c>
      <c r="BF302" t="s">
        <v>887</v>
      </c>
      <c r="BG302" t="s">
        <v>1027</v>
      </c>
      <c r="BH302" t="s">
        <v>1585</v>
      </c>
      <c r="BI302" t="s">
        <v>1586</v>
      </c>
      <c r="BJ302" t="s">
        <v>1580</v>
      </c>
      <c r="BK302" t="s">
        <v>887</v>
      </c>
    </row>
    <row r="303" spans="1:77" outlineLevel="1">
      <c r="B303" t="s">
        <v>1047</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898</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3097</v>
      </c>
      <c r="C305" s="458">
        <f t="shared" ref="C305:AL305" si="134">INDEX(i.Periods,C$303+1,1+d.TOL+(C$300-1)*3)</f>
        <v>50</v>
      </c>
      <c r="D305" s="458">
        <f t="shared" si="134"/>
        <v>55</v>
      </c>
      <c r="E305" s="631">
        <f>INDEX(i.Periods,E$303+3,1+d.TOL+(E$300-1)*3)</f>
        <v>72</v>
      </c>
      <c r="F305" s="458">
        <f t="shared" si="134"/>
        <v>72</v>
      </c>
      <c r="G305" s="458">
        <f t="shared" si="134"/>
        <v>85</v>
      </c>
      <c r="H305" s="458">
        <f t="shared" si="134"/>
        <v>102</v>
      </c>
      <c r="I305" s="458">
        <f t="shared" si="134"/>
        <v>52</v>
      </c>
      <c r="J305" s="458">
        <f t="shared" si="134"/>
        <v>57</v>
      </c>
      <c r="K305" s="631">
        <f>INDEX(i.Periods,K$303+3,1+d.TOL+(K$300-1)*3)</f>
        <v>74</v>
      </c>
      <c r="L305" s="458">
        <f t="shared" si="134"/>
        <v>74</v>
      </c>
      <c r="M305" s="458">
        <f t="shared" si="134"/>
        <v>87</v>
      </c>
      <c r="N305" s="458">
        <f t="shared" si="134"/>
        <v>102</v>
      </c>
      <c r="O305" s="458">
        <f t="shared" si="134"/>
        <v>55</v>
      </c>
      <c r="P305" s="458">
        <f t="shared" si="134"/>
        <v>60</v>
      </c>
      <c r="Q305" s="631">
        <f>INDEX(i.Periods,Q$303+3,1+d.TOL+(Q$300-1)*3)</f>
        <v>77</v>
      </c>
      <c r="R305" s="458">
        <f t="shared" si="134"/>
        <v>77</v>
      </c>
      <c r="S305" s="458">
        <f t="shared" si="134"/>
        <v>90</v>
      </c>
      <c r="T305" s="458">
        <f t="shared" si="134"/>
        <v>102</v>
      </c>
      <c r="U305" s="458">
        <f t="shared" si="134"/>
        <v>57</v>
      </c>
      <c r="V305" s="458">
        <f t="shared" si="134"/>
        <v>62</v>
      </c>
      <c r="W305" s="631">
        <f>INDEX(i.Periods,W$303+3,1+d.TOL+(W$300-1)*3)</f>
        <v>79</v>
      </c>
      <c r="X305" s="458">
        <f t="shared" si="134"/>
        <v>79</v>
      </c>
      <c r="Y305" s="458">
        <f t="shared" si="134"/>
        <v>92</v>
      </c>
      <c r="Z305" s="458">
        <f t="shared" si="134"/>
        <v>102</v>
      </c>
      <c r="AA305" s="458">
        <f t="shared" si="134"/>
        <v>59</v>
      </c>
      <c r="AB305" s="458">
        <f t="shared" si="134"/>
        <v>64</v>
      </c>
      <c r="AC305" s="631">
        <f>INDEX(i.Periods,AC$303+3,1+d.TOL+(AC$300-1)*3)</f>
        <v>81</v>
      </c>
      <c r="AD305" s="458">
        <f t="shared" si="134"/>
        <v>81</v>
      </c>
      <c r="AE305" s="458">
        <f t="shared" si="134"/>
        <v>94</v>
      </c>
      <c r="AF305" s="458">
        <f t="shared" si="134"/>
        <v>102</v>
      </c>
      <c r="AG305" s="458">
        <f t="shared" si="134"/>
        <v>50</v>
      </c>
      <c r="AH305" s="458">
        <f t="shared" si="134"/>
        <v>55</v>
      </c>
      <c r="AI305" s="631">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1569</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2688</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2198</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2199</v>
      </c>
      <c r="C309" s="560" t="str">
        <f t="shared" si="137"/>
        <v>6:7, 33:50</v>
      </c>
      <c r="D309" s="560" t="str">
        <f t="shared" si="137"/>
        <v>6:7, 50:55</v>
      </c>
      <c r="E309" s="560" t="str">
        <f t="shared" si="138"/>
        <v>6:7, 55:72</v>
      </c>
      <c r="F309" s="560" t="str">
        <f t="shared" si="138"/>
        <v>6:7, 70:72</v>
      </c>
      <c r="G309" s="560" t="str">
        <f t="shared" si="137"/>
        <v>6:7, 72:85</v>
      </c>
      <c r="H309" s="560" t="str">
        <f t="shared" si="137"/>
        <v>6:7, 85:102</v>
      </c>
      <c r="I309" s="560" t="str">
        <f t="shared" si="137"/>
        <v>6:7, 33:52</v>
      </c>
      <c r="J309" s="560" t="str">
        <f t="shared" si="137"/>
        <v>6:7, 52:57</v>
      </c>
      <c r="K309" s="560" t="str">
        <f t="shared" si="137"/>
        <v>6:7, 57:74</v>
      </c>
      <c r="L309" s="560" t="str">
        <f t="shared" si="137"/>
        <v>6:7, 72:74</v>
      </c>
      <c r="M309" s="560" t="str">
        <f t="shared" si="137"/>
        <v>6:7, 74:87</v>
      </c>
      <c r="N309" s="560" t="str">
        <f t="shared" si="137"/>
        <v>6:7, 87:102</v>
      </c>
      <c r="O309" s="560" t="str">
        <f t="shared" si="137"/>
        <v>6:7, 33:55</v>
      </c>
      <c r="P309" s="560" t="str">
        <f t="shared" si="137"/>
        <v>6:7, 55:60</v>
      </c>
      <c r="Q309" s="560" t="str">
        <f t="shared" si="137"/>
        <v>6:7, 60:77</v>
      </c>
      <c r="R309" s="560" t="str">
        <f t="shared" si="139"/>
        <v>6:7, 75:77</v>
      </c>
      <c r="S309" s="560" t="str">
        <f t="shared" si="139"/>
        <v>6:7, 77:90</v>
      </c>
      <c r="T309" s="560" t="str">
        <f t="shared" si="139"/>
        <v>6:7, 90:102</v>
      </c>
      <c r="U309" s="560" t="str">
        <f t="shared" si="139"/>
        <v>6:7, 33:57</v>
      </c>
      <c r="V309" s="560" t="str">
        <f t="shared" si="139"/>
        <v>6:7, 57:62</v>
      </c>
      <c r="W309" s="560" t="str">
        <f t="shared" si="139"/>
        <v>6:7, 62:79</v>
      </c>
      <c r="X309" s="560" t="str">
        <f t="shared" si="139"/>
        <v>6:7, 77:79</v>
      </c>
      <c r="Y309" s="560" t="str">
        <f t="shared" si="139"/>
        <v>6:7, 79:92</v>
      </c>
      <c r="Z309" s="560" t="str">
        <f t="shared" si="139"/>
        <v>6:7, 92:102</v>
      </c>
      <c r="AA309" s="560" t="str">
        <f t="shared" si="139"/>
        <v>6:7, 33:59</v>
      </c>
      <c r="AB309" s="560" t="str">
        <f t="shared" si="139"/>
        <v>6:7, 59:64</v>
      </c>
      <c r="AC309" s="560" t="str">
        <f t="shared" si="139"/>
        <v>6:7, 64:81</v>
      </c>
      <c r="AD309" s="560" t="str">
        <f t="shared" si="139"/>
        <v>6:7, 79:81</v>
      </c>
      <c r="AE309" s="560" t="str">
        <f t="shared" si="139"/>
        <v>6:7, 81:94</v>
      </c>
      <c r="AF309" s="560" t="str">
        <f t="shared" si="139"/>
        <v>6:7, 94:102</v>
      </c>
      <c r="AG309" s="560" t="str">
        <f t="shared" si="139"/>
        <v>6:7, 33:50</v>
      </c>
      <c r="AH309" s="560" t="str">
        <f t="shared" si="139"/>
        <v>6:7, 50:55</v>
      </c>
      <c r="AI309" s="560" t="str">
        <f t="shared" si="139"/>
        <v>6:7, 55:72</v>
      </c>
      <c r="AJ309" s="560" t="str">
        <f t="shared" si="139"/>
        <v>6:7, 70:72</v>
      </c>
      <c r="AK309" s="560" t="str">
        <f t="shared" si="139"/>
        <v>6:7, 72:85</v>
      </c>
      <c r="AL309" s="560" t="str">
        <f t="shared" si="139"/>
        <v>6:7, 85:102</v>
      </c>
      <c r="AM309" s="560" t="str">
        <f t="shared" si="140"/>
        <v>6:7, 102:115</v>
      </c>
      <c r="AN309" s="560" t="str">
        <f t="shared" si="140"/>
        <v>6:7, 115:122</v>
      </c>
      <c r="AO309" s="560" t="str">
        <f t="shared" si="140"/>
        <v>6:7, 122:124</v>
      </c>
      <c r="AP309" s="560" t="str">
        <f t="shared" si="140"/>
        <v>6:7, 124:137</v>
      </c>
      <c r="AQ309" s="560" t="str">
        <f t="shared" si="140"/>
        <v>6:7, 137:154</v>
      </c>
      <c r="AR309" s="560" t="str">
        <f t="shared" si="141"/>
        <v>6:7, 154:167</v>
      </c>
      <c r="AS309" s="560" t="str">
        <f t="shared" si="141"/>
        <v>6:7, 167:174</v>
      </c>
      <c r="AT309" s="560" t="str">
        <f t="shared" si="141"/>
        <v>6:7, 174:176</v>
      </c>
      <c r="AU309" s="560" t="str">
        <f t="shared" si="141"/>
        <v>6:7, 176:189</v>
      </c>
      <c r="AV309" s="560" t="str">
        <f t="shared" si="141"/>
        <v>6:7, 189:206</v>
      </c>
      <c r="AW309" s="560" t="str">
        <f t="shared" si="141"/>
        <v>6:7, 206:219</v>
      </c>
      <c r="AX309" s="560" t="str">
        <f t="shared" si="141"/>
        <v>6:7, 219:226</v>
      </c>
      <c r="AY309" s="560" t="str">
        <f t="shared" si="141"/>
        <v>6:7, 226:228</v>
      </c>
      <c r="AZ309" s="560" t="str">
        <f t="shared" si="141"/>
        <v>6:7, 228:241</v>
      </c>
      <c r="BA309" s="560" t="str">
        <f t="shared" si="141"/>
        <v>6:7, 241:258</v>
      </c>
      <c r="BB309" s="560" t="str">
        <f t="shared" si="141"/>
        <v>6:7, 258:271</v>
      </c>
      <c r="BC309" s="560" t="str">
        <f t="shared" si="141"/>
        <v>6:7, 271:278</v>
      </c>
      <c r="BD309" s="560" t="str">
        <f t="shared" si="141"/>
        <v>6:7, 278:280</v>
      </c>
      <c r="BE309" s="560" t="str">
        <f t="shared" si="141"/>
        <v>6:7, 280:293</v>
      </c>
      <c r="BF309" s="560" t="str">
        <f t="shared" si="141"/>
        <v>6:7, 293:310</v>
      </c>
      <c r="BG309" s="560" t="str">
        <f t="shared" si="141"/>
        <v>6:7, 310:323</v>
      </c>
      <c r="BH309" s="560" t="str">
        <f t="shared" si="141"/>
        <v>6:7, 323:330</v>
      </c>
      <c r="BI309" s="560" t="str">
        <f t="shared" si="141"/>
        <v>6:7, 330:332</v>
      </c>
      <c r="BJ309" s="560" t="str">
        <f t="shared" si="141"/>
        <v>6:7, 332:345</v>
      </c>
      <c r="BK309" s="560" t="str">
        <f t="shared" si="141"/>
        <v>6:7, 345:362</v>
      </c>
    </row>
    <row r="310" spans="1:63" ht="48.75" customHeight="1" outlineLevel="1">
      <c r="A310">
        <v>4</v>
      </c>
      <c r="B310" s="147" t="s">
        <v>2200</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2201</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2202</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2203</v>
      </c>
      <c r="C313" s="560" t="str">
        <f t="shared" si="137"/>
        <v>6:7, 33:50</v>
      </c>
      <c r="D313" s="560" t="str">
        <f t="shared" si="137"/>
        <v>6:7, 50:55</v>
      </c>
      <c r="E313" s="560" t="str">
        <f t="shared" si="138"/>
        <v>6:7, 55:72</v>
      </c>
      <c r="F313" s="560" t="str">
        <f t="shared" si="138"/>
        <v>6:7, 70:72</v>
      </c>
      <c r="G313" s="560" t="str">
        <f t="shared" si="137"/>
        <v>6:7, 72:85</v>
      </c>
      <c r="H313" s="560" t="str">
        <f t="shared" si="137"/>
        <v>6:7, 85:102</v>
      </c>
      <c r="I313" s="560" t="str">
        <f t="shared" si="137"/>
        <v>6:7, 33:52</v>
      </c>
      <c r="J313" s="560" t="str">
        <f t="shared" si="137"/>
        <v>6:7, 52:57</v>
      </c>
      <c r="K313" s="560" t="str">
        <f t="shared" si="137"/>
        <v>6:7, 57:74</v>
      </c>
      <c r="L313" s="560" t="str">
        <f t="shared" si="137"/>
        <v>6:7, 72:74</v>
      </c>
      <c r="M313" s="560" t="str">
        <f t="shared" si="137"/>
        <v>6:7, 74:87</v>
      </c>
      <c r="N313" s="560" t="str">
        <f t="shared" si="137"/>
        <v>6:7, 87:102</v>
      </c>
      <c r="O313" s="560" t="str">
        <f t="shared" si="137"/>
        <v>6:7, 33:55</v>
      </c>
      <c r="P313" s="560" t="str">
        <f t="shared" si="137"/>
        <v>6:7, 55:60</v>
      </c>
      <c r="Q313" s="560" t="str">
        <f t="shared" si="137"/>
        <v>6:7, 60:77</v>
      </c>
      <c r="R313" s="560" t="str">
        <f t="shared" si="139"/>
        <v>6:7, 75:77</v>
      </c>
      <c r="S313" s="560" t="str">
        <f t="shared" si="139"/>
        <v>6:7, 77:90</v>
      </c>
      <c r="T313" s="560" t="str">
        <f t="shared" si="139"/>
        <v>6:7, 90:102</v>
      </c>
      <c r="U313" s="560" t="str">
        <f t="shared" si="139"/>
        <v>6:7, 33:57</v>
      </c>
      <c r="V313" s="560" t="str">
        <f t="shared" si="139"/>
        <v>6:7, 57:62</v>
      </c>
      <c r="W313" s="560" t="str">
        <f t="shared" si="139"/>
        <v>6:7, 62:79</v>
      </c>
      <c r="X313" s="560" t="str">
        <f t="shared" si="139"/>
        <v>6:7, 77:79</v>
      </c>
      <c r="Y313" s="560" t="str">
        <f t="shared" si="139"/>
        <v>6:7, 79:92</v>
      </c>
      <c r="Z313" s="560" t="str">
        <f t="shared" si="139"/>
        <v>6:7, 92:102</v>
      </c>
      <c r="AA313" s="560" t="str">
        <f t="shared" si="139"/>
        <v>6:7, 33:59</v>
      </c>
      <c r="AB313" s="560" t="str">
        <f t="shared" si="139"/>
        <v>6:7, 59:64</v>
      </c>
      <c r="AC313" s="560" t="str">
        <f t="shared" si="139"/>
        <v>6:7, 64:81</v>
      </c>
      <c r="AD313" s="560" t="str">
        <f t="shared" si="139"/>
        <v>6:7, 79:81</v>
      </c>
      <c r="AE313" s="560" t="str">
        <f t="shared" si="139"/>
        <v>6:7, 81:94</v>
      </c>
      <c r="AF313" s="560" t="str">
        <f t="shared" si="139"/>
        <v>6:7, 94:102</v>
      </c>
      <c r="AG313" s="560" t="str">
        <f t="shared" si="139"/>
        <v>6:7, 33:50</v>
      </c>
      <c r="AH313" s="560" t="str">
        <f t="shared" si="139"/>
        <v>6:7, 50:55</v>
      </c>
      <c r="AI313" s="560" t="str">
        <f t="shared" si="139"/>
        <v>6:7, 55:72</v>
      </c>
      <c r="AJ313" s="560" t="str">
        <f t="shared" si="139"/>
        <v>6:7, 70:72</v>
      </c>
      <c r="AK313" s="560" t="str">
        <f t="shared" si="139"/>
        <v>6:7, 72:85</v>
      </c>
      <c r="AL313" s="560" t="str">
        <f t="shared" si="139"/>
        <v>6:7, 85:102</v>
      </c>
      <c r="AM313" s="560" t="str">
        <f t="shared" si="140"/>
        <v>6:7, 102:115</v>
      </c>
      <c r="AN313" s="560" t="str">
        <f t="shared" si="140"/>
        <v>6:7, 115:122</v>
      </c>
      <c r="AO313" s="560" t="str">
        <f t="shared" si="140"/>
        <v>6:7, 122:124</v>
      </c>
      <c r="AP313" s="560" t="str">
        <f t="shared" si="140"/>
        <v>6:7, 124:137</v>
      </c>
      <c r="AQ313" s="560" t="str">
        <f t="shared" si="140"/>
        <v>6:7, 137:154</v>
      </c>
      <c r="AR313" s="560" t="str">
        <f t="shared" si="141"/>
        <v>6:7, 154:167</v>
      </c>
      <c r="AS313" s="560" t="str">
        <f t="shared" si="141"/>
        <v>6:7, 167:174</v>
      </c>
      <c r="AT313" s="560" t="str">
        <f t="shared" si="141"/>
        <v>6:7, 174:176</v>
      </c>
      <c r="AU313" s="560" t="str">
        <f t="shared" si="141"/>
        <v>6:7, 176:189</v>
      </c>
      <c r="AV313" s="560" t="str">
        <f t="shared" si="141"/>
        <v>6:7, 189:206</v>
      </c>
      <c r="AW313" s="560" t="str">
        <f t="shared" si="141"/>
        <v>6:7, 206:219</v>
      </c>
      <c r="AX313" s="560" t="str">
        <f t="shared" si="141"/>
        <v>6:7, 219:226</v>
      </c>
      <c r="AY313" s="560" t="str">
        <f t="shared" si="141"/>
        <v>6:7, 226:228</v>
      </c>
      <c r="AZ313" s="560" t="str">
        <f t="shared" si="141"/>
        <v>6:7, 228:241</v>
      </c>
      <c r="BA313" s="560" t="str">
        <f t="shared" si="141"/>
        <v>6:7, 241:258</v>
      </c>
      <c r="BB313" s="560" t="str">
        <f t="shared" si="141"/>
        <v>6:7, 258:271</v>
      </c>
      <c r="BC313" s="560" t="str">
        <f t="shared" si="141"/>
        <v>6:7, 271:278</v>
      </c>
      <c r="BD313" s="560" t="str">
        <f t="shared" si="141"/>
        <v>6:7, 278:280</v>
      </c>
      <c r="BE313" s="560" t="str">
        <f t="shared" si="141"/>
        <v>6:7, 280:293</v>
      </c>
      <c r="BF313" s="560" t="str">
        <f t="shared" si="141"/>
        <v>6:7, 293:310</v>
      </c>
      <c r="BG313" s="560" t="str">
        <f t="shared" si="141"/>
        <v>6:7, 310:323</v>
      </c>
      <c r="BH313" s="560" t="str">
        <f t="shared" si="141"/>
        <v>6:7, 323:330</v>
      </c>
      <c r="BI313" s="560" t="str">
        <f t="shared" si="141"/>
        <v>6:7, 330:332</v>
      </c>
      <c r="BJ313" s="560" t="str">
        <f t="shared" si="141"/>
        <v>6:7, 332:345</v>
      </c>
      <c r="BK313" s="560" t="str">
        <f t="shared" si="141"/>
        <v>6:7, 345:362</v>
      </c>
    </row>
    <row r="314" spans="1:63" ht="48.75" customHeight="1" outlineLevel="1">
      <c r="A314">
        <v>4</v>
      </c>
      <c r="B314" t="s">
        <v>2204</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2206</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2205</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1048</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
        <v>1550</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2083</v>
      </c>
      <c r="BP329" s="103"/>
      <c r="BQ329" s="103"/>
      <c r="BR329" s="103"/>
      <c r="BS329" s="103"/>
      <c r="BT329" s="103"/>
      <c r="BU329" s="103"/>
      <c r="BV329" s="103"/>
      <c r="BW329" s="103"/>
      <c r="BX329" s="103"/>
      <c r="BY329" s="103"/>
      <c r="BZ329" s="103"/>
      <c r="CA329" s="103"/>
      <c r="CB329" s="103"/>
      <c r="CC329" s="103"/>
      <c r="CD329" s="395"/>
      <c r="CE329" s="383" t="s">
        <v>1941</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1063</v>
      </c>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2083</v>
      </c>
      <c r="BP383" s="103"/>
      <c r="BQ383" s="103"/>
      <c r="BR383" s="103"/>
      <c r="BS383" s="103"/>
      <c r="BT383" s="103"/>
      <c r="BU383" s="103"/>
      <c r="BV383" s="103"/>
      <c r="BW383" s="103"/>
      <c r="BX383" s="103"/>
      <c r="BY383" s="103"/>
      <c r="BZ383" s="103"/>
      <c r="CA383" s="103"/>
      <c r="CB383" s="103"/>
      <c r="CC383" s="103"/>
      <c r="CD383" s="395"/>
      <c r="CE383" s="383" t="s">
        <v>1941</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3065</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3065</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3065</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3065</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3065</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3065</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4.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5"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M789" t="s">
        <v>887</v>
      </c>
      <c r="BO789" t="s">
        <v>1579</v>
      </c>
      <c r="BV789" t="s">
        <v>1579</v>
      </c>
      <c r="CC789" t="s">
        <v>1579</v>
      </c>
      <c r="CJ789" t="s">
        <v>1579</v>
      </c>
    </row>
    <row r="790" spans="1:92" outlineLevel="1">
      <c r="B790" t="s">
        <v>2678</v>
      </c>
      <c r="P790" s="90"/>
      <c r="BE790">
        <f>BF790-13</f>
        <v>89</v>
      </c>
      <c r="BF790">
        <f>BF$411</f>
        <v>102</v>
      </c>
      <c r="BG790" s="805">
        <f>BG$411-30</f>
        <v>85</v>
      </c>
      <c r="BH790">
        <f>BH$411</f>
        <v>124</v>
      </c>
      <c r="BL790">
        <f>BM790-13</f>
        <v>141</v>
      </c>
      <c r="BM790">
        <f>BM$411</f>
        <v>154</v>
      </c>
      <c r="BN790" s="805">
        <f>BN$411-30</f>
        <v>137</v>
      </c>
      <c r="BO790">
        <f>BO$411</f>
        <v>176</v>
      </c>
      <c r="BS790">
        <f>BT790-13</f>
        <v>193</v>
      </c>
      <c r="BT790">
        <f>BT$411</f>
        <v>206</v>
      </c>
      <c r="BU790" s="805">
        <f>BU$411-30</f>
        <v>189</v>
      </c>
      <c r="BV790">
        <f>BV$411</f>
        <v>228</v>
      </c>
      <c r="BZ790">
        <f>CA790-13</f>
        <v>245</v>
      </c>
      <c r="CA790">
        <f>CA$411</f>
        <v>258</v>
      </c>
      <c r="CB790" s="805">
        <f>CB$411-30</f>
        <v>241</v>
      </c>
      <c r="CC790">
        <f>CC$411</f>
        <v>280</v>
      </c>
      <c r="CG790">
        <f>CH790-13</f>
        <v>297</v>
      </c>
      <c r="CH790">
        <f>CH$411</f>
        <v>310</v>
      </c>
      <c r="CI790" s="805">
        <f>CI$411-30</f>
        <v>293</v>
      </c>
      <c r="CJ790">
        <f>CJ$411</f>
        <v>332</v>
      </c>
      <c r="CN790" s="91"/>
    </row>
    <row r="791" spans="1:92" outlineLevel="1">
      <c r="B791" t="s">
        <v>2679</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2680</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4.5" outlineLevel="1">
      <c r="B793" s="596" t="s">
        <v>2681</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199">T799</f>
        <v>0</v>
      </c>
      <c r="D799" s="332">
        <f t="shared" si="199"/>
        <v>0</v>
      </c>
      <c r="G799" s="25" t="s">
        <v>1273</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1274</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986</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1275</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808</v>
      </c>
      <c r="B803" t="s">
        <v>801</v>
      </c>
      <c r="C803" s="332">
        <f t="shared" si="199"/>
        <v>0</v>
      </c>
      <c r="D803" s="332">
        <f t="shared" si="199"/>
        <v>0</v>
      </c>
      <c r="G803" s="25" t="s">
        <v>1273</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1274</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986</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1275</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2732</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1533</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808</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2731</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2732</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1533</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808</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2731</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2732</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1533</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808</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2731</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2732</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1533</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808</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2731</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2732</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1533</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808</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1866</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1827</v>
      </c>
      <c r="D888" s="110" t="s">
        <v>1834</v>
      </c>
      <c r="E888" s="110" t="s">
        <v>1828</v>
      </c>
      <c r="F888" s="552" t="s">
        <v>1830</v>
      </c>
      <c r="G888" s="552" t="s">
        <v>1831</v>
      </c>
      <c r="H888" s="552" t="s">
        <v>1829</v>
      </c>
      <c r="I888" s="110" t="s">
        <v>1914</v>
      </c>
      <c r="J888" s="110" t="s">
        <v>1993</v>
      </c>
      <c r="K888" s="110" t="s">
        <v>1833</v>
      </c>
      <c r="L888" s="110" t="s">
        <v>1832</v>
      </c>
      <c r="M888" s="110" t="s">
        <v>1835</v>
      </c>
      <c r="N888" s="110" t="s">
        <v>1836</v>
      </c>
      <c r="O888" s="110" t="s">
        <v>1837</v>
      </c>
      <c r="P888" s="110" t="s">
        <v>1838</v>
      </c>
      <c r="Q888" s="110" t="s">
        <v>1839</v>
      </c>
      <c r="R888" s="110" t="s">
        <v>1840</v>
      </c>
      <c r="S888" s="110" t="s">
        <v>1841</v>
      </c>
      <c r="T888" s="110" t="s">
        <v>2031</v>
      </c>
    </row>
    <row r="889" spans="1:32" outlineLevel="1">
      <c r="C889" s="110"/>
      <c r="D889" s="110" t="s">
        <v>9</v>
      </c>
      <c r="E889" s="110"/>
      <c r="F889" s="274" t="s">
        <v>2038</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1769</v>
      </c>
      <c r="F890" s="187" t="s">
        <v>2039</v>
      </c>
      <c r="G890" s="187" t="s">
        <v>2040</v>
      </c>
      <c r="H890" s="187"/>
      <c r="I890" s="187" t="s">
        <v>1887</v>
      </c>
      <c r="J890" s="187"/>
      <c r="K890" s="187"/>
      <c r="M890" s="187" t="s">
        <v>1713</v>
      </c>
      <c r="N890" s="187" t="s">
        <v>1714</v>
      </c>
      <c r="O890" s="187" t="s">
        <v>356</v>
      </c>
      <c r="P890" s="187" t="s">
        <v>189</v>
      </c>
      <c r="Q890" s="187" t="s">
        <v>25</v>
      </c>
      <c r="R890" s="187" t="s">
        <v>26</v>
      </c>
      <c r="S890" s="187" t="s">
        <v>1846</v>
      </c>
      <c r="T890" s="187" t="s">
        <v>2031</v>
      </c>
      <c r="U890" s="187" t="s">
        <v>1713</v>
      </c>
      <c r="V890" s="187" t="s">
        <v>1714</v>
      </c>
      <c r="W890" s="187" t="s">
        <v>1715</v>
      </c>
      <c r="X890" s="187" t="s">
        <v>1716</v>
      </c>
      <c r="Y890" s="187" t="s">
        <v>1717</v>
      </c>
      <c r="Z890" s="187" t="s">
        <v>1845</v>
      </c>
      <c r="AA890" s="187" t="s">
        <v>1766</v>
      </c>
      <c r="AB890" s="187" t="s">
        <v>1767</v>
      </c>
      <c r="AC890" s="187" t="s">
        <v>1768</v>
      </c>
      <c r="AD890" s="187" t="s">
        <v>1769</v>
      </c>
      <c r="AE890" s="187" t="s">
        <v>1770</v>
      </c>
      <c r="AF890" s="187" t="s">
        <v>1771</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2238</v>
      </c>
    </row>
    <row r="917" spans="1:21" ht="51.75" customHeight="1" outlineLevel="1">
      <c r="E917" s="187" t="s">
        <v>2250</v>
      </c>
      <c r="F917" s="187" t="s">
        <v>2264</v>
      </c>
      <c r="G917" s="187" t="s">
        <v>1713</v>
      </c>
      <c r="H917" s="187" t="s">
        <v>2258</v>
      </c>
      <c r="I917" s="187" t="s">
        <v>2259</v>
      </c>
      <c r="J917" s="187" t="s">
        <v>2239</v>
      </c>
      <c r="K917" s="355" t="s">
        <v>1839</v>
      </c>
      <c r="L917" s="103"/>
      <c r="M917" s="187" t="s">
        <v>1840</v>
      </c>
      <c r="N917" s="187" t="s">
        <v>2275</v>
      </c>
      <c r="O917" s="187" t="s">
        <v>2240</v>
      </c>
      <c r="P917" s="187" t="s">
        <v>2255</v>
      </c>
      <c r="Q917" s="187" t="s">
        <v>2254</v>
      </c>
      <c r="R917" s="187" t="s">
        <v>2261</v>
      </c>
      <c r="S917" s="187" t="s">
        <v>34</v>
      </c>
      <c r="U917" s="187" t="s">
        <v>2256</v>
      </c>
    </row>
    <row r="918" spans="1:21" outlineLevel="1">
      <c r="E918" s="18"/>
      <c r="G918" s="18" t="s">
        <v>2241</v>
      </c>
      <c r="H918" s="18" t="s">
        <v>2241</v>
      </c>
      <c r="J918" s="18" t="s">
        <v>2242</v>
      </c>
      <c r="K918" s="18" t="s">
        <v>2242</v>
      </c>
      <c r="L918" s="18" t="s">
        <v>2241</v>
      </c>
      <c r="M918" s="18" t="s">
        <v>2243</v>
      </c>
      <c r="N918" s="18" t="s">
        <v>2241</v>
      </c>
      <c r="O918" s="18" t="s">
        <v>2244</v>
      </c>
      <c r="P918" s="18" t="s">
        <v>2241</v>
      </c>
      <c r="Q918" s="18" t="s">
        <v>2241</v>
      </c>
    </row>
    <row r="919" spans="1:21" outlineLevel="1">
      <c r="A919" t="s">
        <v>1131</v>
      </c>
      <c r="B919" t="s">
        <v>2251</v>
      </c>
      <c r="C919" s="110"/>
      <c r="D919" s="110" t="s">
        <v>2273</v>
      </c>
      <c r="E919" s="334">
        <v>11</v>
      </c>
      <c r="F919" s="334">
        <v>1</v>
      </c>
      <c r="G919" s="572">
        <v>-1.6553912775740486E-3</v>
      </c>
      <c r="H919" s="572">
        <v>-7.7585088790097685E-3</v>
      </c>
      <c r="I919" s="572">
        <v>-1.939627219752442E-2</v>
      </c>
      <c r="J919" s="97">
        <v>0.77746633065143</v>
      </c>
      <c r="K919" s="97">
        <v>6.8173884046431599E-2</v>
      </c>
      <c r="L919" s="575">
        <f t="shared" ref="L919:L938" si="213">1 + $K919/$U919</f>
        <v>1.0189371900128976</v>
      </c>
      <c r="M919" s="97">
        <v>-6.4495508428962081E-2</v>
      </c>
      <c r="N919" s="334">
        <v>1</v>
      </c>
      <c r="O919" s="97"/>
      <c r="P919" s="18" t="s">
        <v>30</v>
      </c>
      <c r="Q919" s="18" t="s">
        <v>30</v>
      </c>
      <c r="R919" s="110" t="s">
        <v>30</v>
      </c>
      <c r="S919" s="577" t="s">
        <v>2266</v>
      </c>
      <c r="U919" s="11">
        <v>3.6</v>
      </c>
    </row>
    <row r="920" spans="1:21" outlineLevel="1">
      <c r="D920" s="110" t="s">
        <v>2245</v>
      </c>
      <c r="E920" s="334">
        <v>11</v>
      </c>
      <c r="F920" s="334">
        <v>1</v>
      </c>
      <c r="G920" s="572">
        <v>2.4865119068953685E-2</v>
      </c>
      <c r="H920" s="572">
        <v>-5.807883932212256E-3</v>
      </c>
      <c r="I920" s="572">
        <v>-1.4519709830530639E-2</v>
      </c>
      <c r="J920" s="97">
        <v>-0.48218917011923734</v>
      </c>
      <c r="K920" s="97">
        <v>-3.8148854231388737E-2</v>
      </c>
      <c r="L920" s="575">
        <f t="shared" si="213"/>
        <v>0.98940309604683652</v>
      </c>
      <c r="M920" s="97">
        <v>2.1359585229668576E-2</v>
      </c>
      <c r="N920" s="334">
        <v>1</v>
      </c>
      <c r="O920" s="97"/>
      <c r="P920" s="18" t="s">
        <v>30</v>
      </c>
      <c r="Q920" s="18" t="s">
        <v>30</v>
      </c>
      <c r="R920" s="110" t="s">
        <v>30</v>
      </c>
      <c r="S920" s="577" t="s">
        <v>2265</v>
      </c>
      <c r="U920">
        <f t="shared" ref="U920:U938" si="214">U919</f>
        <v>3.6</v>
      </c>
    </row>
    <row r="921" spans="1:21" outlineLevel="1">
      <c r="C921" s="110"/>
      <c r="D921" s="110" t="s">
        <v>2246</v>
      </c>
      <c r="E921" s="334">
        <v>11</v>
      </c>
      <c r="F921" s="334">
        <v>1</v>
      </c>
      <c r="G921" s="572">
        <v>1.3881124664096823E-2</v>
      </c>
      <c r="H921" s="572">
        <v>-7.6474776596797663E-3</v>
      </c>
      <c r="I921" s="572">
        <v>-1.9118694149199415E-2</v>
      </c>
      <c r="J921" s="97">
        <v>0.22345095352192684</v>
      </c>
      <c r="K921" s="97">
        <v>2.48047163624791E-2</v>
      </c>
      <c r="L921" s="575">
        <f t="shared" si="213"/>
        <v>1.0068901989895775</v>
      </c>
      <c r="M921" s="97">
        <v>-1.7686942010475382E-2</v>
      </c>
      <c r="N921" s="334">
        <v>1</v>
      </c>
      <c r="O921" s="97"/>
      <c r="P921" s="18" t="s">
        <v>30</v>
      </c>
      <c r="Q921" s="18" t="s">
        <v>30</v>
      </c>
      <c r="R921" s="110" t="s">
        <v>30</v>
      </c>
      <c r="S921" s="577" t="s">
        <v>2279</v>
      </c>
      <c r="U921">
        <f t="shared" si="214"/>
        <v>3.6</v>
      </c>
    </row>
    <row r="922" spans="1:21" outlineLevel="1">
      <c r="D922" t="s">
        <v>2260</v>
      </c>
      <c r="E922" s="18" t="s">
        <v>30</v>
      </c>
      <c r="F922" s="18" t="s">
        <v>30</v>
      </c>
      <c r="G922">
        <v>0</v>
      </c>
      <c r="H922">
        <v>0</v>
      </c>
      <c r="I922">
        <v>0</v>
      </c>
      <c r="J922">
        <v>0</v>
      </c>
      <c r="K922">
        <v>0</v>
      </c>
      <c r="L922" s="575">
        <f t="shared" si="213"/>
        <v>1</v>
      </c>
      <c r="M922">
        <v>0</v>
      </c>
      <c r="N922">
        <v>1</v>
      </c>
      <c r="O922">
        <v>0</v>
      </c>
      <c r="P922" s="18" t="s">
        <v>30</v>
      </c>
      <c r="Q922" s="18" t="s">
        <v>30</v>
      </c>
      <c r="R922" s="110" t="s">
        <v>30</v>
      </c>
      <c r="S922" s="577" t="s">
        <v>2260</v>
      </c>
      <c r="U922">
        <f t="shared" si="214"/>
        <v>3.6</v>
      </c>
    </row>
    <row r="923" spans="1:21" outlineLevel="1">
      <c r="B923" t="s">
        <v>2252</v>
      </c>
      <c r="C923" s="110"/>
      <c r="D923" s="110" t="s">
        <v>2247</v>
      </c>
      <c r="E923" s="334">
        <v>12</v>
      </c>
      <c r="F923" s="334">
        <v>1</v>
      </c>
      <c r="G923" s="572">
        <v>2.9886930841581966E-2</v>
      </c>
      <c r="H923" s="572">
        <v>1.6892659556036582E-3</v>
      </c>
      <c r="I923" s="572">
        <v>4.2231648890091456E-3</v>
      </c>
      <c r="J923" s="97">
        <v>2.7461263761982952E-2</v>
      </c>
      <c r="K923" s="97">
        <v>-1.6426730221398511E-2</v>
      </c>
      <c r="L923" s="575">
        <f t="shared" si="213"/>
        <v>0.99543701938294482</v>
      </c>
      <c r="M923" s="97">
        <v>1.7819093903140033E-2</v>
      </c>
      <c r="N923" s="334">
        <v>1</v>
      </c>
      <c r="O923" s="97"/>
      <c r="P923" s="572">
        <v>0</v>
      </c>
      <c r="Q923" s="572">
        <v>0</v>
      </c>
      <c r="R923" s="110" t="s">
        <v>30</v>
      </c>
      <c r="S923" s="577" t="s">
        <v>2268</v>
      </c>
      <c r="U923">
        <f t="shared" si="214"/>
        <v>3.6</v>
      </c>
    </row>
    <row r="924" spans="1:21" outlineLevel="1">
      <c r="C924" s="110"/>
      <c r="D924" s="110" t="s">
        <v>2248</v>
      </c>
      <c r="E924" s="334">
        <v>12</v>
      </c>
      <c r="F924" s="334">
        <v>1</v>
      </c>
      <c r="G924" s="572">
        <v>2.8364497575928811E-2</v>
      </c>
      <c r="H924" s="572">
        <v>1.5331968603331192E-2</v>
      </c>
      <c r="I924" s="572">
        <v>3.832992150832798E-2</v>
      </c>
      <c r="J924" s="97">
        <v>-4.356640814172863E-2</v>
      </c>
      <c r="K924" s="97">
        <v>-1.9106271449136791E-2</v>
      </c>
      <c r="L924" s="575">
        <f t="shared" si="213"/>
        <v>0.99469270237523977</v>
      </c>
      <c r="M924" s="97">
        <v>5.6942336250513627E-2</v>
      </c>
      <c r="N924" s="334">
        <v>1</v>
      </c>
      <c r="O924" s="97"/>
      <c r="P924" s="572">
        <v>0.11</v>
      </c>
      <c r="Q924" s="572">
        <v>0.06</v>
      </c>
      <c r="R924" s="110" t="s">
        <v>30</v>
      </c>
      <c r="S924" s="577" t="s">
        <v>2267</v>
      </c>
      <c r="U924">
        <f t="shared" si="214"/>
        <v>3.6</v>
      </c>
    </row>
    <row r="925" spans="1:21" outlineLevel="1">
      <c r="B925" t="s">
        <v>2253</v>
      </c>
      <c r="C925" s="576" t="s">
        <v>2262</v>
      </c>
      <c r="D925" s="110"/>
      <c r="E925" s="18" t="s">
        <v>30</v>
      </c>
      <c r="F925" s="334">
        <v>1</v>
      </c>
      <c r="G925">
        <v>0</v>
      </c>
      <c r="H925">
        <v>0</v>
      </c>
      <c r="I925">
        <v>0</v>
      </c>
      <c r="J925">
        <v>0</v>
      </c>
      <c r="K925">
        <v>0</v>
      </c>
      <c r="L925" s="575">
        <f t="shared" si="213"/>
        <v>1</v>
      </c>
      <c r="M925">
        <v>0</v>
      </c>
      <c r="N925">
        <v>1</v>
      </c>
      <c r="O925">
        <v>0</v>
      </c>
      <c r="P925" s="18" t="s">
        <v>30</v>
      </c>
      <c r="Q925" s="18" t="s">
        <v>30</v>
      </c>
      <c r="R925" s="333">
        <v>0</v>
      </c>
      <c r="S925" s="577" t="s">
        <v>2269</v>
      </c>
      <c r="U925">
        <f t="shared" si="214"/>
        <v>3.6</v>
      </c>
    </row>
    <row r="926" spans="1:21" outlineLevel="1">
      <c r="C926" s="576" t="s">
        <v>2263</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13"/>
        <v>0.98080344449672541</v>
      </c>
      <c r="M926" s="97">
        <v>-3.3021723600269545E-2</v>
      </c>
      <c r="N926" s="334">
        <v>0.61626332126265559</v>
      </c>
      <c r="O926" s="97"/>
      <c r="P926" s="18" t="s">
        <v>30</v>
      </c>
      <c r="Q926" s="18" t="s">
        <v>30</v>
      </c>
      <c r="R926" s="333">
        <v>0.5</v>
      </c>
      <c r="S926" s="577" t="s">
        <v>2271</v>
      </c>
      <c r="U926">
        <f t="shared" si="214"/>
        <v>3.6</v>
      </c>
    </row>
    <row r="927" spans="1:21" outlineLevel="1">
      <c r="C927" s="576" t="s">
        <v>2263</v>
      </c>
      <c r="D927" s="110" t="s">
        <v>2249</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13"/>
        <v>0.99433942576460821</v>
      </c>
      <c r="M927" s="97">
        <v>0.12649424652647134</v>
      </c>
      <c r="N927" s="334">
        <v>0.48251527948679501</v>
      </c>
      <c r="O927" s="97"/>
      <c r="P927" s="18" t="s">
        <v>30</v>
      </c>
      <c r="Q927" s="18" t="s">
        <v>30</v>
      </c>
      <c r="R927" s="333">
        <v>0.5</v>
      </c>
      <c r="S927" s="577" t="s">
        <v>2272</v>
      </c>
      <c r="U927">
        <f t="shared" si="214"/>
        <v>3.6</v>
      </c>
    </row>
    <row r="928" spans="1:21" outlineLevel="1">
      <c r="C928" s="110" t="s">
        <v>595</v>
      </c>
      <c r="D928" s="110"/>
      <c r="E928" s="18" t="s">
        <v>30</v>
      </c>
      <c r="F928" s="334">
        <v>1</v>
      </c>
      <c r="G928">
        <v>0</v>
      </c>
      <c r="H928">
        <v>0</v>
      </c>
      <c r="I928">
        <v>0</v>
      </c>
      <c r="J928">
        <v>0</v>
      </c>
      <c r="K928">
        <v>0</v>
      </c>
      <c r="L928" s="575">
        <f t="shared" si="213"/>
        <v>1</v>
      </c>
      <c r="M928">
        <v>0</v>
      </c>
      <c r="N928">
        <v>1</v>
      </c>
      <c r="O928">
        <v>0</v>
      </c>
      <c r="P928" s="18" t="s">
        <v>30</v>
      </c>
      <c r="Q928" s="18" t="s">
        <v>30</v>
      </c>
      <c r="R928" s="333">
        <v>0.93</v>
      </c>
      <c r="S928" s="577" t="s">
        <v>2270</v>
      </c>
      <c r="U928">
        <f t="shared" si="214"/>
        <v>3.6</v>
      </c>
    </row>
    <row r="929" spans="1:26" outlineLevel="1">
      <c r="A929" t="s">
        <v>808</v>
      </c>
      <c r="B929" t="s">
        <v>2251</v>
      </c>
      <c r="C929" s="110"/>
      <c r="D929" s="110" t="s">
        <v>2273</v>
      </c>
      <c r="G929" s="572">
        <v>-2.2731888691872914E-3</v>
      </c>
      <c r="H929" s="572">
        <v>-9.7827705582146304E-3</v>
      </c>
      <c r="I929" s="572">
        <v>-1.921615645363588E-2</v>
      </c>
      <c r="J929" s="97">
        <v>0.99431161928051282</v>
      </c>
      <c r="K929" s="97">
        <v>8.5150370024248939E-2</v>
      </c>
      <c r="L929" s="575">
        <f t="shared" si="213"/>
        <v>1.0236528805622913</v>
      </c>
      <c r="M929" s="97">
        <v>-8.9153775713275513E-2</v>
      </c>
      <c r="N929" s="334">
        <v>1</v>
      </c>
      <c r="O929" s="97"/>
      <c r="P929" s="18" t="s">
        <v>30</v>
      </c>
      <c r="Q929" s="18" t="s">
        <v>30</v>
      </c>
      <c r="R929" s="110" t="s">
        <v>30</v>
      </c>
      <c r="U929">
        <f t="shared" si="214"/>
        <v>3.6</v>
      </c>
    </row>
    <row r="930" spans="1:26" outlineLevel="1">
      <c r="D930" s="110" t="s">
        <v>2245</v>
      </c>
      <c r="G930" s="572">
        <v>2.8460076042778316E-2</v>
      </c>
      <c r="H930" s="572">
        <v>-6.204406128387391E-3</v>
      </c>
      <c r="I930" s="572">
        <v>-1.218722632361809E-2</v>
      </c>
      <c r="J930" s="97">
        <v>-0.55190326700394643</v>
      </c>
      <c r="K930" s="97">
        <v>-4.3664351228697947E-2</v>
      </c>
      <c r="L930" s="575">
        <f t="shared" si="213"/>
        <v>0.98787101354758389</v>
      </c>
      <c r="M930" s="97">
        <v>2.444771803395801E-2</v>
      </c>
      <c r="N930" s="334">
        <v>1</v>
      </c>
      <c r="O930" s="97"/>
      <c r="P930" s="18" t="s">
        <v>30</v>
      </c>
      <c r="Q930" s="18" t="s">
        <v>30</v>
      </c>
      <c r="R930" s="110" t="s">
        <v>30</v>
      </c>
      <c r="U930">
        <f t="shared" si="214"/>
        <v>3.6</v>
      </c>
    </row>
    <row r="931" spans="1:26" outlineLevel="1">
      <c r="C931" s="110"/>
      <c r="D931" s="110" t="s">
        <v>2246</v>
      </c>
      <c r="G931" s="572">
        <v>2.2969486145376788E-2</v>
      </c>
      <c r="H931" s="572">
        <v>-8.6103797607049119E-3</v>
      </c>
      <c r="I931" s="572">
        <v>-1.6913245958527508E-2</v>
      </c>
      <c r="J931" s="97">
        <v>1.8463164016899913E-2</v>
      </c>
      <c r="K931" s="97">
        <v>8.7142309168941855E-3</v>
      </c>
      <c r="L931" s="575">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5">
        <f t="shared" si="213"/>
        <v>1</v>
      </c>
      <c r="M932">
        <v>0</v>
      </c>
      <c r="N932">
        <v>1</v>
      </c>
      <c r="O932">
        <v>0</v>
      </c>
      <c r="P932" s="18" t="s">
        <v>30</v>
      </c>
      <c r="Q932" s="18" t="s">
        <v>30</v>
      </c>
      <c r="R932" s="110" t="s">
        <v>30</v>
      </c>
      <c r="U932">
        <f t="shared" si="214"/>
        <v>3.6</v>
      </c>
    </row>
    <row r="933" spans="1:26" outlineLevel="1">
      <c r="B933" t="s">
        <v>2252</v>
      </c>
      <c r="C933" s="110"/>
      <c r="D933" s="110" t="s">
        <v>2247</v>
      </c>
      <c r="G933" s="573">
        <f>G923</f>
        <v>2.9886930841581966E-2</v>
      </c>
      <c r="H933" s="572">
        <v>1.5766482252300813E-3</v>
      </c>
      <c r="I933" s="572">
        <v>3.0969875852733739E-3</v>
      </c>
      <c r="J933" s="574">
        <f>J923</f>
        <v>2.7461263761982952E-2</v>
      </c>
      <c r="K933" s="574">
        <f>K923</f>
        <v>-1.6426730221398511E-2</v>
      </c>
      <c r="L933" s="575">
        <f t="shared" si="213"/>
        <v>0.99543701938294482</v>
      </c>
      <c r="M933" s="574">
        <f>M923</f>
        <v>1.7819093903140033E-2</v>
      </c>
      <c r="N933" s="574">
        <f>N923</f>
        <v>1</v>
      </c>
      <c r="O933" s="574"/>
      <c r="P933" s="572">
        <v>0</v>
      </c>
      <c r="Q933" s="572">
        <v>0</v>
      </c>
      <c r="R933" s="110" t="s">
        <v>30</v>
      </c>
      <c r="U933">
        <f t="shared" si="214"/>
        <v>3.6</v>
      </c>
    </row>
    <row r="934" spans="1:26" outlineLevel="1">
      <c r="C934" s="110"/>
      <c r="D934" s="110" t="s">
        <v>2248</v>
      </c>
      <c r="G934" s="573">
        <f>G924</f>
        <v>2.8364497575928811E-2</v>
      </c>
      <c r="H934" s="572">
        <v>1.4309837363109115E-2</v>
      </c>
      <c r="I934" s="572">
        <v>2.8108609106107189E-2</v>
      </c>
      <c r="J934" s="574">
        <f>J924</f>
        <v>-4.356640814172863E-2</v>
      </c>
      <c r="K934" s="574">
        <f>K924</f>
        <v>-1.9106271449136791E-2</v>
      </c>
      <c r="L934" s="575">
        <f t="shared" si="213"/>
        <v>0.99469270237523977</v>
      </c>
      <c r="M934" s="574">
        <f>M924</f>
        <v>5.6942336250513627E-2</v>
      </c>
      <c r="N934" s="574">
        <f>N924</f>
        <v>1</v>
      </c>
      <c r="O934" s="574"/>
      <c r="P934" s="572">
        <v>0.08</v>
      </c>
      <c r="Q934" s="572">
        <v>0.02</v>
      </c>
      <c r="R934" s="110" t="s">
        <v>30</v>
      </c>
      <c r="U934">
        <f t="shared" si="214"/>
        <v>3.6</v>
      </c>
    </row>
    <row r="935" spans="1:26" outlineLevel="1">
      <c r="B935" t="s">
        <v>2253</v>
      </c>
      <c r="C935" s="576" t="s">
        <v>2262</v>
      </c>
      <c r="D935" s="110"/>
      <c r="G935">
        <v>0</v>
      </c>
      <c r="H935">
        <v>0</v>
      </c>
      <c r="I935">
        <v>0</v>
      </c>
      <c r="J935">
        <v>0</v>
      </c>
      <c r="K935">
        <v>0</v>
      </c>
      <c r="L935" s="575">
        <f t="shared" si="213"/>
        <v>1</v>
      </c>
      <c r="M935">
        <v>0</v>
      </c>
      <c r="N935">
        <v>1</v>
      </c>
      <c r="O935">
        <v>0</v>
      </c>
      <c r="P935" s="18" t="s">
        <v>30</v>
      </c>
      <c r="Q935" s="18" t="s">
        <v>30</v>
      </c>
      <c r="R935" s="578">
        <f t="shared" ref="R935:R938" si="215">R925</f>
        <v>0</v>
      </c>
      <c r="U935">
        <f t="shared" si="214"/>
        <v>3.6</v>
      </c>
    </row>
    <row r="936" spans="1:26" outlineLevel="1">
      <c r="C936" s="576" t="s">
        <v>2263</v>
      </c>
      <c r="D936" s="110" t="s">
        <v>1713</v>
      </c>
      <c r="G936" s="573">
        <f>G926</f>
        <v>0.16116875659057578</v>
      </c>
      <c r="H936" s="572">
        <v>3.5483098895578123E-2</v>
      </c>
      <c r="I936" s="572">
        <v>6.9698944259171322E-2</v>
      </c>
      <c r="J936" s="574">
        <f>J926</f>
        <v>2.3941419504655652</v>
      </c>
      <c r="K936" s="574">
        <f>K926</f>
        <v>-6.9107599811788573E-2</v>
      </c>
      <c r="L936" s="575">
        <f t="shared" si="213"/>
        <v>0.98080344449672541</v>
      </c>
      <c r="M936" s="574">
        <f>M926</f>
        <v>-3.3021723600269545E-2</v>
      </c>
      <c r="N936" s="574">
        <f>N926</f>
        <v>0.61626332126265559</v>
      </c>
      <c r="O936" s="574"/>
      <c r="P936" s="18" t="s">
        <v>30</v>
      </c>
      <c r="Q936" s="18" t="s">
        <v>30</v>
      </c>
      <c r="R936" s="578">
        <f t="shared" si="215"/>
        <v>0.5</v>
      </c>
      <c r="U936">
        <f t="shared" si="214"/>
        <v>3.6</v>
      </c>
    </row>
    <row r="937" spans="1:26" outlineLevel="1">
      <c r="C937" s="576" t="s">
        <v>2263</v>
      </c>
      <c r="D937" s="110" t="s">
        <v>2249</v>
      </c>
      <c r="G937" s="573">
        <f>G927</f>
        <v>7.9799504936919854E-2</v>
      </c>
      <c r="H937" s="572">
        <v>5.3543027472738855E-2</v>
      </c>
      <c r="I937" s="572">
        <v>0.10517380396430846</v>
      </c>
      <c r="J937" s="574">
        <f>J927</f>
        <v>1.596126184516995</v>
      </c>
      <c r="K937" s="574">
        <f>K927</f>
        <v>-2.037806724741038E-2</v>
      </c>
      <c r="L937" s="575">
        <f t="shared" si="213"/>
        <v>0.99433942576460821</v>
      </c>
      <c r="M937" s="574">
        <f>M927</f>
        <v>0.12649424652647134</v>
      </c>
      <c r="N937" s="574">
        <f>N927</f>
        <v>0.48251527948679501</v>
      </c>
      <c r="O937" s="574"/>
      <c r="P937" s="18" t="s">
        <v>30</v>
      </c>
      <c r="Q937" s="18" t="s">
        <v>30</v>
      </c>
      <c r="R937" s="578">
        <f t="shared" si="215"/>
        <v>0.5</v>
      </c>
      <c r="U937">
        <f t="shared" si="214"/>
        <v>3.6</v>
      </c>
    </row>
    <row r="938" spans="1:26" outlineLevel="1">
      <c r="C938" s="110" t="s">
        <v>595</v>
      </c>
      <c r="G938">
        <v>0</v>
      </c>
      <c r="H938">
        <v>0</v>
      </c>
      <c r="I938">
        <v>0</v>
      </c>
      <c r="J938">
        <v>0</v>
      </c>
      <c r="K938">
        <v>0</v>
      </c>
      <c r="L938" s="575">
        <f t="shared" si="213"/>
        <v>1</v>
      </c>
      <c r="M938">
        <v>0</v>
      </c>
      <c r="N938">
        <v>1</v>
      </c>
      <c r="O938">
        <v>0</v>
      </c>
      <c r="P938" s="18" t="s">
        <v>30</v>
      </c>
      <c r="Q938" s="18" t="s">
        <v>30</v>
      </c>
      <c r="R938" s="578">
        <f t="shared" si="215"/>
        <v>0.93</v>
      </c>
      <c r="U938">
        <f t="shared" si="214"/>
        <v>3.6</v>
      </c>
    </row>
    <row r="939" spans="1:26" outlineLevel="1"/>
    <row r="940" spans="1:26">
      <c r="A940" s="624" t="s">
        <v>2322</v>
      </c>
    </row>
    <row r="941" spans="1:26" ht="65" outlineLevel="1">
      <c r="C941" s="187" t="s">
        <v>2325</v>
      </c>
      <c r="D941" s="187" t="s">
        <v>2414</v>
      </c>
      <c r="E941" s="187" t="s">
        <v>2326</v>
      </c>
      <c r="F941" s="187" t="s">
        <v>2413</v>
      </c>
      <c r="G941" s="187" t="s">
        <v>2327</v>
      </c>
      <c r="H941" s="187" t="s">
        <v>2328</v>
      </c>
      <c r="I941" s="187" t="s">
        <v>2345</v>
      </c>
      <c r="J941" s="187" t="s">
        <v>2329</v>
      </c>
      <c r="K941" s="187" t="s">
        <v>2330</v>
      </c>
      <c r="L941" s="187" t="s">
        <v>2375</v>
      </c>
      <c r="M941" s="187" t="s">
        <v>2331</v>
      </c>
      <c r="N941" s="187" t="s">
        <v>2332</v>
      </c>
      <c r="O941" s="187" t="s">
        <v>2333</v>
      </c>
      <c r="P941" s="187" t="s">
        <v>2334</v>
      </c>
      <c r="Q941" s="187" t="s">
        <v>2335</v>
      </c>
      <c r="R941" s="187" t="s">
        <v>2415</v>
      </c>
      <c r="S941" s="187" t="s">
        <v>2375</v>
      </c>
      <c r="T941" s="187" t="s">
        <v>2583</v>
      </c>
      <c r="U941" t="s">
        <v>2310</v>
      </c>
      <c r="V941" t="s">
        <v>2405</v>
      </c>
      <c r="Y941" s="187" t="s">
        <v>2335</v>
      </c>
      <c r="Z941" s="187" t="s">
        <v>2415</v>
      </c>
    </row>
    <row r="942" spans="1:26" outlineLevel="1">
      <c r="A942" t="s">
        <v>2323</v>
      </c>
      <c r="B942" t="s">
        <v>2324</v>
      </c>
      <c r="C942" s="110" t="s">
        <v>633</v>
      </c>
      <c r="D942" s="110" t="s">
        <v>2416</v>
      </c>
      <c r="E942" s="110" t="s">
        <v>634</v>
      </c>
      <c r="F942" s="110" t="s">
        <v>2417</v>
      </c>
      <c r="G942" s="110" t="s">
        <v>2336</v>
      </c>
      <c r="H942" s="110" t="s">
        <v>2337</v>
      </c>
      <c r="I942" s="110" t="s">
        <v>2338</v>
      </c>
      <c r="J942" s="110" t="s">
        <v>2339</v>
      </c>
      <c r="K942" s="110" t="s">
        <v>2340</v>
      </c>
      <c r="L942" s="110" t="s">
        <v>2341</v>
      </c>
      <c r="M942" s="110" t="s">
        <v>2341</v>
      </c>
      <c r="N942" s="110" t="s">
        <v>2342</v>
      </c>
      <c r="O942" s="110" t="s">
        <v>2343</v>
      </c>
      <c r="P942" s="110" t="s">
        <v>2344</v>
      </c>
      <c r="Q942" s="110" t="s">
        <v>2040</v>
      </c>
      <c r="R942" s="110" t="s">
        <v>2418</v>
      </c>
      <c r="S942" s="110" t="s">
        <v>2341</v>
      </c>
      <c r="T942" s="110" t="s">
        <v>2582</v>
      </c>
    </row>
    <row r="943" spans="1:26" outlineLevel="1">
      <c r="A943" t="s">
        <v>2381</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2406</v>
      </c>
    </row>
    <row r="944" spans="1:26" outlineLevel="2">
      <c r="A944">
        <v>2</v>
      </c>
      <c r="B944" t="s">
        <v>2346</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16">$L944</f>
        <v>60.852435032037071</v>
      </c>
      <c r="T944" s="334"/>
      <c r="U944">
        <f>U943+1</f>
        <v>1</v>
      </c>
      <c r="V944" t="str">
        <f>LEFT($B944&amp;"  ",2)&amp;RIGHT(" "&amp;$B944,1)</f>
        <v>BO8</v>
      </c>
    </row>
    <row r="945" spans="1:22" outlineLevel="2">
      <c r="A945">
        <v>3</v>
      </c>
      <c r="B945" t="s">
        <v>2347</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16"/>
        <v>57.744633848061603</v>
      </c>
      <c r="T945" s="334"/>
      <c r="U945">
        <f t="shared" ref="U945:U1002" si="217">U944+1</f>
        <v>2</v>
      </c>
      <c r="V945" t="str">
        <f t="shared" ref="V945:V972" si="218">LEFT($B945&amp;"  ",2)&amp;RIGHT(" "&amp;$B945,1)</f>
        <v>WT4</v>
      </c>
    </row>
    <row r="946" spans="1:22" outlineLevel="2">
      <c r="A946">
        <v>4</v>
      </c>
      <c r="B946" t="s">
        <v>2348</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16"/>
        <v>59.659433704000413</v>
      </c>
      <c r="T946" s="334"/>
      <c r="U946">
        <f t="shared" si="217"/>
        <v>3</v>
      </c>
      <c r="V946" t="str">
        <f t="shared" si="218"/>
        <v>HA3</v>
      </c>
    </row>
    <row r="947" spans="1:22" outlineLevel="2">
      <c r="A947">
        <v>5</v>
      </c>
      <c r="B947" t="s">
        <v>2349</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16"/>
        <v>58.482963543836121</v>
      </c>
      <c r="T947" s="334"/>
      <c r="U947">
        <f t="shared" si="217"/>
        <v>4</v>
      </c>
      <c r="V947" t="str">
        <f t="shared" si="218"/>
        <v>ON6</v>
      </c>
    </row>
    <row r="948" spans="1:22" outlineLevel="2">
      <c r="A948">
        <v>6</v>
      </c>
      <c r="B948" t="s">
        <v>2350</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16"/>
        <v>58.342869439393112</v>
      </c>
      <c r="T948" s="334"/>
      <c r="U948">
        <f t="shared" si="217"/>
        <v>5</v>
      </c>
      <c r="V948" t="str">
        <f t="shared" si="218"/>
        <v>IN7</v>
      </c>
    </row>
    <row r="949" spans="1:22" outlineLevel="2">
      <c r="A949">
        <v>7</v>
      </c>
      <c r="B949" t="s">
        <v>2351</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16"/>
        <v>58.423467243857473</v>
      </c>
      <c r="T949" s="334"/>
      <c r="U949">
        <f t="shared" si="217"/>
        <v>6</v>
      </c>
      <c r="V949" t="str">
        <f t="shared" si="218"/>
        <v>MO7</v>
      </c>
    </row>
    <row r="950" spans="1:22" outlineLevel="2">
      <c r="A950">
        <v>8</v>
      </c>
      <c r="B950" t="s">
        <v>2352</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16"/>
        <v>59.160049076054158</v>
      </c>
      <c r="T950" s="334"/>
      <c r="U950">
        <f t="shared" si="217"/>
        <v>7</v>
      </c>
      <c r="V950" t="str">
        <f t="shared" si="218"/>
        <v>BI1</v>
      </c>
    </row>
    <row r="951" spans="1:22" outlineLevel="2">
      <c r="A951">
        <v>9</v>
      </c>
      <c r="B951" t="s">
        <v>2353</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16"/>
        <v>59.930924175364233</v>
      </c>
      <c r="T951" s="334"/>
      <c r="U951">
        <f t="shared" si="217"/>
        <v>8</v>
      </c>
      <c r="V951" t="str">
        <f t="shared" si="218"/>
        <v>ET7</v>
      </c>
    </row>
    <row r="952" spans="1:22" outlineLevel="2">
      <c r="A952">
        <v>10</v>
      </c>
      <c r="B952" t="s">
        <v>2354</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16"/>
        <v>59.636469037947158</v>
      </c>
      <c r="T952" s="334"/>
      <c r="U952">
        <f t="shared" si="217"/>
        <v>9</v>
      </c>
      <c r="V952" t="str">
        <f t="shared" si="218"/>
        <v>EJ6</v>
      </c>
    </row>
    <row r="953" spans="1:22" outlineLevel="2">
      <c r="A953">
        <v>11</v>
      </c>
      <c r="B953" t="s">
        <v>2355</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16"/>
        <v>57.801122447882094</v>
      </c>
      <c r="T953" s="334"/>
      <c r="U953">
        <f t="shared" si="217"/>
        <v>10</v>
      </c>
      <c r="V953" t="str">
        <f t="shared" si="218"/>
        <v>LE8</v>
      </c>
    </row>
    <row r="954" spans="1:22" outlineLevel="2">
      <c r="A954">
        <v>12</v>
      </c>
      <c r="B954" t="s">
        <v>2356</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16"/>
        <v>59.424012529218267</v>
      </c>
      <c r="T954" s="334"/>
      <c r="U954">
        <f t="shared" si="217"/>
        <v>11</v>
      </c>
      <c r="V954" t="str">
        <f t="shared" si="218"/>
        <v>CL7</v>
      </c>
    </row>
    <row r="955" spans="1:22" outlineLevel="2">
      <c r="A955">
        <v>13</v>
      </c>
      <c r="B955" t="s">
        <v>2357</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16"/>
        <v>57.589181960381033</v>
      </c>
      <c r="T955" s="334"/>
      <c r="U955">
        <f t="shared" si="217"/>
        <v>12</v>
      </c>
      <c r="V955" t="str">
        <f t="shared" si="218"/>
        <v>WY1</v>
      </c>
    </row>
    <row r="956" spans="1:22" outlineLevel="2">
      <c r="A956">
        <v>14</v>
      </c>
      <c r="B956" t="s">
        <v>2358</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16"/>
        <v>60.33700665193772</v>
      </c>
      <c r="T956" s="334"/>
      <c r="U956">
        <f t="shared" si="217"/>
        <v>13</v>
      </c>
      <c r="V956" t="str">
        <f t="shared" si="218"/>
        <v>RH0</v>
      </c>
    </row>
    <row r="957" spans="1:22" outlineLevel="2">
      <c r="A957">
        <v>15</v>
      </c>
      <c r="B957" t="s">
        <v>2359</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16"/>
        <v>57.230985299614971</v>
      </c>
      <c r="T957" s="334"/>
      <c r="U957">
        <f t="shared" si="217"/>
        <v>14</v>
      </c>
      <c r="V957" t="str">
        <f t="shared" si="218"/>
        <v>MT1</v>
      </c>
    </row>
    <row r="958" spans="1:22" outlineLevel="2">
      <c r="A958">
        <v>16</v>
      </c>
      <c r="B958" t="s">
        <v>2360</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16"/>
        <v>57.877997518692787</v>
      </c>
      <c r="T958" s="334"/>
      <c r="U958">
        <f t="shared" si="217"/>
        <v>15</v>
      </c>
      <c r="V958" t="str">
        <f t="shared" si="218"/>
        <v>HR5</v>
      </c>
    </row>
    <row r="959" spans="1:22" outlineLevel="2">
      <c r="A959">
        <v>17</v>
      </c>
      <c r="B959" t="s">
        <v>2361</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16"/>
        <v>58.255617141701741</v>
      </c>
      <c r="T959" s="334"/>
      <c r="U959">
        <f t="shared" si="217"/>
        <v>16</v>
      </c>
      <c r="V959" t="str">
        <f t="shared" si="218"/>
        <v>MO3</v>
      </c>
    </row>
    <row r="960" spans="1:22" outlineLevel="2">
      <c r="A960">
        <v>18</v>
      </c>
      <c r="B960" t="s">
        <v>2362</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16"/>
        <v>59.165400938708913</v>
      </c>
      <c r="T960" s="334"/>
      <c r="U960">
        <f t="shared" si="217"/>
        <v>17</v>
      </c>
      <c r="V960" t="str">
        <f t="shared" si="218"/>
        <v>NE4</v>
      </c>
    </row>
    <row r="961" spans="1:22" outlineLevel="2">
      <c r="A961">
        <v>19</v>
      </c>
      <c r="B961" t="s">
        <v>2363</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16"/>
        <v>60.343635708552867</v>
      </c>
      <c r="T961" s="334"/>
      <c r="U961">
        <f t="shared" si="217"/>
        <v>18</v>
      </c>
      <c r="V961" t="str">
        <f t="shared" si="218"/>
        <v>MI0</v>
      </c>
    </row>
    <row r="962" spans="1:22" outlineLevel="2">
      <c r="A962">
        <v>20</v>
      </c>
      <c r="B962" t="s">
        <v>2364</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16"/>
        <v>60.171985632953692</v>
      </c>
      <c r="T962" s="334"/>
      <c r="U962">
        <f t="shared" si="217"/>
        <v>19</v>
      </c>
      <c r="V962" t="str">
        <f t="shared" si="218"/>
        <v>CO0</v>
      </c>
    </row>
    <row r="963" spans="1:22" outlineLevel="2">
      <c r="A963">
        <v>21</v>
      </c>
      <c r="B963" t="s">
        <v>2365</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16"/>
        <v>57.995315682551222</v>
      </c>
      <c r="T963" s="334"/>
      <c r="U963">
        <f t="shared" si="217"/>
        <v>20</v>
      </c>
      <c r="V963" t="str">
        <f t="shared" si="218"/>
        <v>BI0</v>
      </c>
    </row>
    <row r="964" spans="1:22" outlineLevel="2">
      <c r="A964">
        <v>22</v>
      </c>
      <c r="B964" t="s">
        <v>2366</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16"/>
        <v>57.53204293048492</v>
      </c>
      <c r="T964" s="334"/>
      <c r="U964">
        <f t="shared" si="217"/>
        <v>21</v>
      </c>
      <c r="V964" t="str">
        <f t="shared" si="218"/>
        <v>EDK</v>
      </c>
    </row>
    <row r="965" spans="1:22" outlineLevel="2">
      <c r="A965">
        <v>23</v>
      </c>
      <c r="B965" t="s">
        <v>2367</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16"/>
        <v>59.357533165910503</v>
      </c>
      <c r="T965" s="334"/>
      <c r="U965">
        <f t="shared" si="217"/>
        <v>22</v>
      </c>
      <c r="V965" t="str">
        <f t="shared" si="218"/>
        <v>IN7</v>
      </c>
    </row>
    <row r="966" spans="1:22" outlineLevel="2">
      <c r="A966">
        <v>24</v>
      </c>
      <c r="B966" t="s">
        <v>2368</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16"/>
        <v>60.353685786126007</v>
      </c>
      <c r="T966" s="334"/>
      <c r="U966">
        <f t="shared" si="217"/>
        <v>23</v>
      </c>
      <c r="V966" t="str">
        <f t="shared" si="218"/>
        <v>TV7</v>
      </c>
    </row>
    <row r="967" spans="1:22" outlineLevel="2">
      <c r="A967">
        <v>25</v>
      </c>
      <c r="B967" t="s">
        <v>2369</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16"/>
        <v>58.132275132236643</v>
      </c>
      <c r="T967" s="334"/>
      <c r="U967">
        <f t="shared" si="217"/>
        <v>24</v>
      </c>
      <c r="V967" t="str">
        <f t="shared" si="218"/>
        <v>MO2</v>
      </c>
    </row>
    <row r="968" spans="1:22" outlineLevel="2">
      <c r="A968">
        <v>26</v>
      </c>
      <c r="B968" t="s">
        <v>2370</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16"/>
        <v>58.057213344458752</v>
      </c>
      <c r="T968" s="334"/>
      <c r="U968">
        <f t="shared" si="217"/>
        <v>25</v>
      </c>
      <c r="V968" t="str">
        <f t="shared" si="218"/>
        <v>WO9</v>
      </c>
    </row>
    <row r="969" spans="1:22" outlineLevel="2">
      <c r="A969">
        <v>27</v>
      </c>
      <c r="B969" t="s">
        <v>2371</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16"/>
        <v>57.882550703510269</v>
      </c>
      <c r="T969" s="334"/>
      <c r="U969">
        <f t="shared" si="217"/>
        <v>26</v>
      </c>
      <c r="V969" t="str">
        <f t="shared" si="218"/>
        <v>RV0</v>
      </c>
    </row>
    <row r="970" spans="1:22" outlineLevel="2">
      <c r="A970">
        <v>28</v>
      </c>
      <c r="B970" t="s">
        <v>2372</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16"/>
        <v>58.531177548769932</v>
      </c>
      <c r="T970" s="334"/>
      <c r="U970">
        <f t="shared" si="217"/>
        <v>27</v>
      </c>
      <c r="V970" t="str">
        <f t="shared" si="218"/>
        <v>CR0</v>
      </c>
    </row>
    <row r="971" spans="1:22" outlineLevel="2">
      <c r="A971">
        <v>29</v>
      </c>
      <c r="B971" t="s">
        <v>2373</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16"/>
        <v>57.459724084325558</v>
      </c>
      <c r="T971" s="334"/>
      <c r="U971">
        <f t="shared" si="217"/>
        <v>28</v>
      </c>
      <c r="V971" t="str">
        <f t="shared" si="218"/>
        <v>BA7</v>
      </c>
    </row>
    <row r="972" spans="1:22" outlineLevel="2">
      <c r="A972" s="580">
        <v>30</v>
      </c>
      <c r="B972" s="580" t="s">
        <v>2374</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16"/>
        <v>57.839589351632</v>
      </c>
      <c r="T972" s="581"/>
      <c r="U972">
        <f t="shared" si="217"/>
        <v>29</v>
      </c>
      <c r="V972" t="str">
        <f t="shared" si="218"/>
        <v>AN4</v>
      </c>
    </row>
    <row r="973" spans="1:22" outlineLevel="1">
      <c r="A973" s="582" t="s">
        <v>2382</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2407</v>
      </c>
    </row>
    <row r="974" spans="1:22" outlineLevel="2">
      <c r="A974">
        <v>32</v>
      </c>
      <c r="B974" t="s">
        <v>2346</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19">$M974</f>
        <v>62.903499999999987</v>
      </c>
      <c r="T974" s="334"/>
      <c r="U974">
        <f t="shared" si="217"/>
        <v>1</v>
      </c>
      <c r="V974" t="str">
        <f t="shared" ref="V974:V1002" si="220">LEFT($B974&amp;"  ",2)&amp;RIGHT(" "&amp;$B974,1)</f>
        <v>BO8</v>
      </c>
    </row>
    <row r="975" spans="1:22" outlineLevel="2">
      <c r="A975">
        <v>33</v>
      </c>
      <c r="B975" t="s">
        <v>2347</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19"/>
        <v>59.774000000000001</v>
      </c>
      <c r="T975" s="334"/>
      <c r="U975">
        <f t="shared" si="217"/>
        <v>2</v>
      </c>
      <c r="V975" t="str">
        <f t="shared" si="220"/>
        <v>WT4</v>
      </c>
    </row>
    <row r="976" spans="1:22" outlineLevel="2">
      <c r="A976">
        <v>34</v>
      </c>
      <c r="B976" t="s">
        <v>2348</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19"/>
        <v>60.713999999999999</v>
      </c>
      <c r="T976" s="334"/>
      <c r="U976">
        <f t="shared" si="217"/>
        <v>3</v>
      </c>
      <c r="V976" t="str">
        <f t="shared" si="220"/>
        <v>HA3</v>
      </c>
    </row>
    <row r="977" spans="1:22" outlineLevel="2">
      <c r="A977">
        <v>35</v>
      </c>
      <c r="B977" t="s">
        <v>2349</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19"/>
        <v>61.171500000000002</v>
      </c>
      <c r="T977" s="334"/>
      <c r="U977">
        <f t="shared" si="217"/>
        <v>4</v>
      </c>
      <c r="V977" t="str">
        <f t="shared" si="220"/>
        <v>ON6</v>
      </c>
    </row>
    <row r="978" spans="1:22" outlineLevel="2">
      <c r="A978">
        <v>36</v>
      </c>
      <c r="B978" t="s">
        <v>2350</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19"/>
        <v>58.521000000000001</v>
      </c>
      <c r="T978" s="334"/>
      <c r="U978">
        <f t="shared" si="217"/>
        <v>5</v>
      </c>
      <c r="V978" t="str">
        <f t="shared" si="220"/>
        <v>IN7</v>
      </c>
    </row>
    <row r="979" spans="1:22" outlineLevel="2">
      <c r="A979">
        <v>37</v>
      </c>
      <c r="B979" t="s">
        <v>2351</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19"/>
        <v>59.145000000000003</v>
      </c>
      <c r="T979" s="334"/>
      <c r="U979">
        <f t="shared" si="217"/>
        <v>6</v>
      </c>
      <c r="V979" t="str">
        <f t="shared" si="220"/>
        <v>MO7</v>
      </c>
    </row>
    <row r="980" spans="1:22" outlineLevel="2">
      <c r="A980">
        <v>38</v>
      </c>
      <c r="B980" t="s">
        <v>2352</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19"/>
        <v>61.204500000000003</v>
      </c>
      <c r="T980" s="334"/>
      <c r="U980">
        <f t="shared" si="217"/>
        <v>7</v>
      </c>
      <c r="V980" t="str">
        <f t="shared" si="220"/>
        <v>BI1</v>
      </c>
    </row>
    <row r="981" spans="1:22" outlineLevel="2">
      <c r="A981">
        <v>39</v>
      </c>
      <c r="B981" t="s">
        <v>2353</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19"/>
        <v>63.600999999999999</v>
      </c>
      <c r="T981" s="334"/>
      <c r="U981">
        <f t="shared" si="217"/>
        <v>8</v>
      </c>
      <c r="V981" t="str">
        <f t="shared" si="220"/>
        <v>ET7</v>
      </c>
    </row>
    <row r="982" spans="1:22" outlineLevel="2">
      <c r="A982">
        <v>40</v>
      </c>
      <c r="B982" t="s">
        <v>2354</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19"/>
        <v>59.222999999999999</v>
      </c>
      <c r="T982" s="334"/>
      <c r="U982">
        <f t="shared" si="217"/>
        <v>9</v>
      </c>
      <c r="V982" t="str">
        <f t="shared" si="220"/>
        <v>EJ6</v>
      </c>
    </row>
    <row r="983" spans="1:22" outlineLevel="2">
      <c r="A983">
        <v>41</v>
      </c>
      <c r="B983" t="s">
        <v>2355</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19"/>
        <v>60.963000000000008</v>
      </c>
      <c r="T983" s="334"/>
      <c r="U983">
        <f t="shared" si="217"/>
        <v>10</v>
      </c>
      <c r="V983" t="str">
        <f t="shared" si="220"/>
        <v>LE8</v>
      </c>
    </row>
    <row r="984" spans="1:22" outlineLevel="2">
      <c r="A984">
        <v>42</v>
      </c>
      <c r="B984" t="s">
        <v>2356</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19"/>
        <v>61.366500000000002</v>
      </c>
      <c r="T984" s="334"/>
      <c r="U984">
        <f t="shared" si="217"/>
        <v>11</v>
      </c>
      <c r="V984" t="str">
        <f t="shared" si="220"/>
        <v>CL7</v>
      </c>
    </row>
    <row r="985" spans="1:22" outlineLevel="2">
      <c r="A985">
        <v>43</v>
      </c>
      <c r="B985" t="s">
        <v>2357</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19"/>
        <v>58.55</v>
      </c>
      <c r="T985" s="334"/>
      <c r="U985">
        <f t="shared" si="217"/>
        <v>12</v>
      </c>
      <c r="V985" t="str">
        <f t="shared" si="220"/>
        <v>WY1</v>
      </c>
    </row>
    <row r="986" spans="1:22" outlineLevel="2">
      <c r="A986">
        <v>44</v>
      </c>
      <c r="B986" t="s">
        <v>2358</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19"/>
        <v>63.219000000000001</v>
      </c>
      <c r="T986" s="334"/>
      <c r="U986">
        <f t="shared" si="217"/>
        <v>13</v>
      </c>
      <c r="V986" t="str">
        <f t="shared" si="220"/>
        <v>RH0</v>
      </c>
    </row>
    <row r="987" spans="1:22" outlineLevel="2">
      <c r="A987">
        <v>45</v>
      </c>
      <c r="B987" t="s">
        <v>2359</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19"/>
        <v>57.029000000000003</v>
      </c>
      <c r="T987" s="334"/>
      <c r="U987">
        <f t="shared" si="217"/>
        <v>14</v>
      </c>
      <c r="V987" t="str">
        <f t="shared" si="220"/>
        <v>MT1</v>
      </c>
    </row>
    <row r="988" spans="1:22" outlineLevel="2">
      <c r="A988">
        <v>46</v>
      </c>
      <c r="B988" t="s">
        <v>2360</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19"/>
        <v>60.521000000000001</v>
      </c>
      <c r="T988" s="334"/>
      <c r="U988">
        <f t="shared" si="217"/>
        <v>15</v>
      </c>
      <c r="V988" t="str">
        <f t="shared" si="220"/>
        <v>HR5</v>
      </c>
    </row>
    <row r="989" spans="1:22" outlineLevel="2">
      <c r="A989">
        <v>47</v>
      </c>
      <c r="B989" t="s">
        <v>2361</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19"/>
        <v>59.486499999999999</v>
      </c>
      <c r="T989" s="334"/>
      <c r="U989">
        <f t="shared" si="217"/>
        <v>16</v>
      </c>
      <c r="V989" t="str">
        <f t="shared" si="220"/>
        <v>MO3</v>
      </c>
    </row>
    <row r="990" spans="1:22" outlineLevel="2">
      <c r="A990">
        <v>48</v>
      </c>
      <c r="B990" t="s">
        <v>2362</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19"/>
        <v>58.776000000000003</v>
      </c>
      <c r="T990" s="334"/>
      <c r="U990">
        <f t="shared" si="217"/>
        <v>17</v>
      </c>
      <c r="V990" t="str">
        <f t="shared" si="220"/>
        <v>NE4</v>
      </c>
    </row>
    <row r="991" spans="1:22" outlineLevel="2">
      <c r="A991">
        <v>49</v>
      </c>
      <c r="B991" t="s">
        <v>2363</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19"/>
        <v>62.811500000000009</v>
      </c>
      <c r="T991" s="334"/>
      <c r="U991">
        <f t="shared" si="217"/>
        <v>18</v>
      </c>
      <c r="V991" t="str">
        <f t="shared" si="220"/>
        <v>MI0</v>
      </c>
    </row>
    <row r="992" spans="1:22" outlineLevel="2">
      <c r="A992">
        <v>50</v>
      </c>
      <c r="B992" t="s">
        <v>2364</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19"/>
        <v>60.567999999999998</v>
      </c>
      <c r="T992" s="334"/>
      <c r="U992">
        <f t="shared" si="217"/>
        <v>19</v>
      </c>
      <c r="V992" t="str">
        <f t="shared" si="220"/>
        <v>CO0</v>
      </c>
    </row>
    <row r="993" spans="1:22" outlineLevel="2">
      <c r="A993">
        <v>51</v>
      </c>
      <c r="B993" t="s">
        <v>2365</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19"/>
        <v>58.369</v>
      </c>
      <c r="T993" s="334"/>
      <c r="U993">
        <f t="shared" si="217"/>
        <v>20</v>
      </c>
      <c r="V993" t="str">
        <f t="shared" si="220"/>
        <v>BI0</v>
      </c>
    </row>
    <row r="994" spans="1:22" outlineLevel="2">
      <c r="A994">
        <v>52</v>
      </c>
      <c r="B994" t="s">
        <v>2366</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19"/>
        <v>59.688000000000002</v>
      </c>
      <c r="T994" s="334"/>
      <c r="U994">
        <f t="shared" si="217"/>
        <v>21</v>
      </c>
      <c r="V994" t="str">
        <f t="shared" si="220"/>
        <v>EDK</v>
      </c>
    </row>
    <row r="995" spans="1:22" outlineLevel="2">
      <c r="A995">
        <v>53</v>
      </c>
      <c r="B995" t="s">
        <v>2367</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19"/>
        <v>57.705500000000001</v>
      </c>
      <c r="T995" s="334"/>
      <c r="U995">
        <f t="shared" si="217"/>
        <v>22</v>
      </c>
      <c r="V995" t="str">
        <f t="shared" si="220"/>
        <v>IN7</v>
      </c>
    </row>
    <row r="996" spans="1:22" outlineLevel="2">
      <c r="A996">
        <v>54</v>
      </c>
      <c r="B996" t="s">
        <v>2368</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19"/>
        <v>58.845500000000001</v>
      </c>
      <c r="T996" s="334"/>
      <c r="U996">
        <f t="shared" si="217"/>
        <v>23</v>
      </c>
      <c r="V996" t="str">
        <f t="shared" si="220"/>
        <v>TV7</v>
      </c>
    </row>
    <row r="997" spans="1:22" outlineLevel="2">
      <c r="A997">
        <v>55</v>
      </c>
      <c r="B997" t="s">
        <v>2369</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19"/>
        <v>57.162999999999997</v>
      </c>
      <c r="T997" s="334"/>
      <c r="U997">
        <f t="shared" si="217"/>
        <v>24</v>
      </c>
      <c r="V997" t="str">
        <f t="shared" si="220"/>
        <v>MO2</v>
      </c>
    </row>
    <row r="998" spans="1:22" outlineLevel="2">
      <c r="A998">
        <v>56</v>
      </c>
      <c r="B998" t="s">
        <v>2370</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19"/>
        <v>60.446000000000012</v>
      </c>
      <c r="T998" s="334"/>
      <c r="U998">
        <f t="shared" si="217"/>
        <v>25</v>
      </c>
      <c r="V998" t="str">
        <f t="shared" si="220"/>
        <v>WO9</v>
      </c>
    </row>
    <row r="999" spans="1:22" outlineLevel="2">
      <c r="A999">
        <v>57</v>
      </c>
      <c r="B999" t="s">
        <v>2371</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19"/>
        <v>60.691499999999998</v>
      </c>
      <c r="T999" s="334"/>
      <c r="U999">
        <f t="shared" si="217"/>
        <v>26</v>
      </c>
      <c r="V999" t="str">
        <f t="shared" si="220"/>
        <v>RV0</v>
      </c>
    </row>
    <row r="1000" spans="1:22" outlineLevel="2">
      <c r="A1000">
        <v>58</v>
      </c>
      <c r="B1000" t="s">
        <v>2372</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19"/>
        <v>59.313499999999998</v>
      </c>
      <c r="T1000" s="334"/>
      <c r="U1000">
        <f t="shared" si="217"/>
        <v>27</v>
      </c>
      <c r="V1000" t="str">
        <f t="shared" si="220"/>
        <v>CR0</v>
      </c>
    </row>
    <row r="1001" spans="1:22" outlineLevel="2">
      <c r="A1001">
        <v>59</v>
      </c>
      <c r="B1001" t="s">
        <v>2373</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19"/>
        <v>60.516500000000001</v>
      </c>
      <c r="T1001" s="334"/>
      <c r="U1001">
        <f t="shared" si="217"/>
        <v>28</v>
      </c>
      <c r="V1001" t="str">
        <f t="shared" si="220"/>
        <v>BA7</v>
      </c>
    </row>
    <row r="1002" spans="1:22" outlineLevel="2">
      <c r="A1002">
        <v>60</v>
      </c>
      <c r="B1002" t="s">
        <v>2374</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19"/>
        <v>57.713500000000003</v>
      </c>
      <c r="T1002" s="597"/>
      <c r="U1002">
        <f t="shared" si="217"/>
        <v>29</v>
      </c>
      <c r="V1002" t="str">
        <f t="shared" si="220"/>
        <v>AN4</v>
      </c>
    </row>
    <row r="1003" spans="1:22" outlineLevel="1">
      <c r="A1003" s="582" t="s">
        <v>2396</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21">$L1003</f>
        <v>58.651126254129998</v>
      </c>
      <c r="T1003" s="620">
        <f>AVERAGE(T1004:T1137)</f>
        <v>3.781343283582092E-2</v>
      </c>
      <c r="U1003">
        <v>0</v>
      </c>
      <c r="V1003" s="598" t="s">
        <v>2408</v>
      </c>
    </row>
    <row r="1004" spans="1:22" outlineLevel="2">
      <c r="A1004">
        <v>62</v>
      </c>
      <c r="B1004" t="s">
        <v>2437</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2438</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21"/>
        <v>59.028258797013692</v>
      </c>
      <c r="T1005" s="334">
        <v>1.911</v>
      </c>
      <c r="U1005">
        <f t="shared" si="222"/>
        <v>2</v>
      </c>
      <c r="V1005" t="str">
        <f t="shared" si="223"/>
        <v>Le3</v>
      </c>
    </row>
    <row r="1006" spans="1:22" outlineLevel="2">
      <c r="A1006">
        <v>64</v>
      </c>
      <c r="B1006" t="s">
        <v>2439</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21"/>
        <v>58.048805996601828</v>
      </c>
      <c r="T1006" s="334">
        <v>0.246</v>
      </c>
      <c r="U1006">
        <f t="shared" si="222"/>
        <v>3</v>
      </c>
      <c r="V1006" t="str">
        <f t="shared" si="223"/>
        <v>Le8</v>
      </c>
    </row>
    <row r="1007" spans="1:22" outlineLevel="2">
      <c r="A1007">
        <v>65</v>
      </c>
      <c r="B1007" t="s">
        <v>2440</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21"/>
        <v>56.332354263185081</v>
      </c>
      <c r="T1007" s="334">
        <v>-0.14099999999999999</v>
      </c>
      <c r="U1007">
        <f t="shared" si="222"/>
        <v>4</v>
      </c>
      <c r="V1007" t="str">
        <f t="shared" si="223"/>
        <v xml:space="preserve">Gr </v>
      </c>
    </row>
    <row r="1008" spans="1:22" outlineLevel="2">
      <c r="A1008">
        <v>66</v>
      </c>
      <c r="B1008" t="s">
        <v>2441</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21"/>
        <v>59.485422755693001</v>
      </c>
      <c r="T1008" s="334">
        <v>-0.16500000000000001</v>
      </c>
      <c r="U1008">
        <f t="shared" si="222"/>
        <v>5</v>
      </c>
      <c r="V1008" t="str">
        <f t="shared" si="223"/>
        <v>Ro9</v>
      </c>
    </row>
    <row r="1009" spans="1:22" outlineLevel="2">
      <c r="A1009">
        <v>67</v>
      </c>
      <c r="B1009" t="s">
        <v>2442</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21"/>
        <v>55.964007682241963</v>
      </c>
      <c r="T1009" s="334">
        <v>0.89700000000000002</v>
      </c>
      <c r="U1009">
        <f t="shared" si="222"/>
        <v>6</v>
      </c>
      <c r="V1009" t="str">
        <f t="shared" si="223"/>
        <v>Ya3</v>
      </c>
    </row>
    <row r="1010" spans="1:22" outlineLevel="2">
      <c r="A1010">
        <v>68</v>
      </c>
      <c r="B1010" t="s">
        <v>2443</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21"/>
        <v>58.092925683520413</v>
      </c>
      <c r="T1010" s="334">
        <v>-1.3260000000000001</v>
      </c>
      <c r="U1010">
        <f t="shared" si="222"/>
        <v>7</v>
      </c>
      <c r="V1010" t="str">
        <f t="shared" si="223"/>
        <v>On6</v>
      </c>
    </row>
    <row r="1011" spans="1:22" outlineLevel="2">
      <c r="A1011">
        <v>69</v>
      </c>
      <c r="B1011" t="s">
        <v>2444</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21"/>
        <v>56.674697243675674</v>
      </c>
      <c r="T1011" s="334">
        <v>0.107999999999999</v>
      </c>
      <c r="U1011">
        <f t="shared" si="222"/>
        <v>8</v>
      </c>
      <c r="V1011" t="str">
        <f t="shared" si="223"/>
        <v>Ce6</v>
      </c>
    </row>
    <row r="1012" spans="1:22" outlineLevel="2">
      <c r="A1012">
        <v>70</v>
      </c>
      <c r="B1012" t="s">
        <v>2445</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21"/>
        <v>56.724479460959628</v>
      </c>
      <c r="T1012" s="334">
        <v>1.8719999999999899</v>
      </c>
      <c r="U1012">
        <f t="shared" si="222"/>
        <v>9</v>
      </c>
      <c r="V1012" t="str">
        <f t="shared" si="223"/>
        <v>Mu9</v>
      </c>
    </row>
    <row r="1013" spans="1:22" outlineLevel="2">
      <c r="A1013">
        <v>71</v>
      </c>
      <c r="B1013" t="s">
        <v>2446</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21"/>
        <v>54.621403393414688</v>
      </c>
      <c r="T1013" s="334">
        <v>0.11699999999999899</v>
      </c>
      <c r="U1013">
        <f t="shared" si="222"/>
        <v>10</v>
      </c>
      <c r="V1013" t="str">
        <f t="shared" si="223"/>
        <v>Ku1</v>
      </c>
    </row>
    <row r="1014" spans="1:22" outlineLevel="2">
      <c r="A1014">
        <v>72</v>
      </c>
      <c r="B1014" t="s">
        <v>2447</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21"/>
        <v>58.489717489904649</v>
      </c>
      <c r="T1014" s="334">
        <v>-1.9710000000000001</v>
      </c>
      <c r="U1014">
        <f t="shared" si="222"/>
        <v>11</v>
      </c>
      <c r="V1014" t="str">
        <f t="shared" si="223"/>
        <v>Gl2</v>
      </c>
    </row>
    <row r="1015" spans="1:22" outlineLevel="2">
      <c r="A1015">
        <v>73</v>
      </c>
      <c r="B1015" t="s">
        <v>2448</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21"/>
        <v>59.462155277861811</v>
      </c>
      <c r="T1015" s="334">
        <v>-1.893</v>
      </c>
      <c r="U1015">
        <f t="shared" si="222"/>
        <v>12</v>
      </c>
      <c r="V1015" t="str">
        <f t="shared" si="223"/>
        <v>Na0</v>
      </c>
    </row>
    <row r="1016" spans="1:22" outlineLevel="2">
      <c r="A1016">
        <v>74</v>
      </c>
      <c r="B1016" t="s">
        <v>2449</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21"/>
        <v>60.889864608456243</v>
      </c>
      <c r="T1016" s="334">
        <v>-0.75</v>
      </c>
      <c r="U1016">
        <f t="shared" si="222"/>
        <v>13</v>
      </c>
      <c r="V1016" t="str">
        <f t="shared" si="223"/>
        <v>Ha3</v>
      </c>
    </row>
    <row r="1017" spans="1:22" outlineLevel="2">
      <c r="A1017">
        <v>75</v>
      </c>
      <c r="B1017" t="s">
        <v>2450</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21"/>
        <v>58.439334144106859</v>
      </c>
      <c r="T1017" s="334">
        <v>-0.3</v>
      </c>
      <c r="U1017">
        <f t="shared" si="222"/>
        <v>14</v>
      </c>
      <c r="V1017" t="str">
        <f t="shared" si="223"/>
        <v xml:space="preserve">Mo </v>
      </c>
    </row>
    <row r="1018" spans="1:22" outlineLevel="2">
      <c r="A1018">
        <v>76</v>
      </c>
      <c r="B1018" t="s">
        <v>2451</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21"/>
        <v>57.439181081269609</v>
      </c>
      <c r="T1018" s="334">
        <v>2.823</v>
      </c>
      <c r="U1018">
        <f t="shared" si="222"/>
        <v>15</v>
      </c>
      <c r="V1018" t="str">
        <f t="shared" si="223"/>
        <v>Me1</v>
      </c>
    </row>
    <row r="1019" spans="1:22" outlineLevel="2">
      <c r="A1019">
        <v>77</v>
      </c>
      <c r="B1019" t="s">
        <v>2452</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21"/>
        <v>58.782497385099113</v>
      </c>
      <c r="T1019" s="334">
        <v>-1.518</v>
      </c>
      <c r="U1019">
        <f t="shared" si="222"/>
        <v>16</v>
      </c>
      <c r="V1019" t="str">
        <f t="shared" si="223"/>
        <v>Da)</v>
      </c>
    </row>
    <row r="1020" spans="1:22" outlineLevel="2">
      <c r="A1020">
        <v>78</v>
      </c>
      <c r="B1020" t="s">
        <v>2453</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21"/>
        <v>61.262034137339228</v>
      </c>
      <c r="T1020" s="334">
        <v>-0.56099999999999905</v>
      </c>
      <c r="U1020">
        <f t="shared" si="222"/>
        <v>17</v>
      </c>
      <c r="V1020" t="str">
        <f t="shared" si="223"/>
        <v>Tu1</v>
      </c>
    </row>
    <row r="1021" spans="1:22" outlineLevel="2">
      <c r="A1021">
        <v>79</v>
      </c>
      <c r="B1021" t="s">
        <v>2454</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21"/>
        <v>63.335509170119863</v>
      </c>
      <c r="T1021" s="334">
        <v>1.38</v>
      </c>
      <c r="U1021">
        <f t="shared" si="222"/>
        <v>18</v>
      </c>
      <c r="V1021" t="str">
        <f t="shared" si="223"/>
        <v>Mo8</v>
      </c>
    </row>
    <row r="1022" spans="1:22" outlineLevel="2">
      <c r="A1022">
        <v>80</v>
      </c>
      <c r="B1022" t="s">
        <v>2455</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21"/>
        <v>56.920183026698432</v>
      </c>
      <c r="T1022" s="334">
        <v>-1.78799999999999</v>
      </c>
      <c r="U1022">
        <f t="shared" si="222"/>
        <v>19</v>
      </c>
      <c r="V1022" t="str">
        <f t="shared" si="223"/>
        <v>Ne7</v>
      </c>
    </row>
    <row r="1023" spans="1:22" outlineLevel="2">
      <c r="A1023">
        <v>81</v>
      </c>
      <c r="B1023" t="s">
        <v>2456</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21"/>
        <v>58.178284156160871</v>
      </c>
      <c r="T1023" s="334">
        <v>0.215999999999999</v>
      </c>
      <c r="U1023">
        <f t="shared" si="222"/>
        <v>20</v>
      </c>
      <c r="V1023" t="str">
        <f t="shared" si="223"/>
        <v>Bo4</v>
      </c>
    </row>
    <row r="1024" spans="1:22" outlineLevel="2">
      <c r="A1024">
        <v>82</v>
      </c>
      <c r="B1024" t="s">
        <v>2457</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21"/>
        <v>58.226551071857948</v>
      </c>
      <c r="T1024" s="334">
        <v>0.54899999999999904</v>
      </c>
      <c r="U1024">
        <f t="shared" si="222"/>
        <v>21</v>
      </c>
      <c r="V1024" t="str">
        <f t="shared" si="223"/>
        <v>Yi4</v>
      </c>
    </row>
    <row r="1025" spans="1:22" outlineLevel="2">
      <c r="A1025">
        <v>83</v>
      </c>
      <c r="B1025" t="s">
        <v>2458</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21"/>
        <v>58.676646253513667</v>
      </c>
      <c r="T1025" s="334">
        <v>2.097</v>
      </c>
      <c r="U1025">
        <f t="shared" si="222"/>
        <v>22</v>
      </c>
      <c r="V1025" t="str">
        <f t="shared" si="223"/>
        <v xml:space="preserve">Th </v>
      </c>
    </row>
    <row r="1026" spans="1:22" outlineLevel="2">
      <c r="A1026">
        <v>84</v>
      </c>
      <c r="B1026" t="s">
        <v>2459</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21"/>
        <v>62.179249269025647</v>
      </c>
      <c r="T1026" s="334">
        <v>0.69899999999999995</v>
      </c>
      <c r="U1026">
        <f t="shared" si="222"/>
        <v>23</v>
      </c>
      <c r="V1026" t="str">
        <f t="shared" si="223"/>
        <v>Bu5</v>
      </c>
    </row>
    <row r="1027" spans="1:22" outlineLevel="2">
      <c r="A1027">
        <v>85</v>
      </c>
      <c r="B1027" t="s">
        <v>2460</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21"/>
        <v>59.061039391855758</v>
      </c>
      <c r="T1027" s="334">
        <v>-0.186</v>
      </c>
      <c r="U1027">
        <f t="shared" si="222"/>
        <v>24</v>
      </c>
      <c r="V1027" t="str">
        <f t="shared" si="223"/>
        <v>Bu1</v>
      </c>
    </row>
    <row r="1028" spans="1:22" outlineLevel="2">
      <c r="A1028">
        <v>86</v>
      </c>
      <c r="B1028" t="s">
        <v>2461</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21"/>
        <v>60.464347147154427</v>
      </c>
      <c r="T1028" s="334">
        <v>0.56399999999999995</v>
      </c>
      <c r="U1028">
        <f t="shared" si="222"/>
        <v>25</v>
      </c>
      <c r="V1028" t="str">
        <f t="shared" si="223"/>
        <v>Mu0</v>
      </c>
    </row>
    <row r="1029" spans="1:22" outlineLevel="2">
      <c r="A1029">
        <v>87</v>
      </c>
      <c r="B1029" t="s">
        <v>2462</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21"/>
        <v>59.06412897869761</v>
      </c>
      <c r="T1029" s="334">
        <v>-0.46799999999999897</v>
      </c>
      <c r="U1029">
        <f t="shared" si="222"/>
        <v>26</v>
      </c>
      <c r="V1029" t="str">
        <f t="shared" si="223"/>
        <v>Po2</v>
      </c>
    </row>
    <row r="1030" spans="1:22" outlineLevel="2">
      <c r="A1030">
        <v>88</v>
      </c>
      <c r="B1030" t="s">
        <v>2463</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21"/>
        <v>60.750657584194173</v>
      </c>
      <c r="T1030" s="334">
        <v>2.79</v>
      </c>
      <c r="U1030">
        <f t="shared" si="222"/>
        <v>27</v>
      </c>
      <c r="V1030" t="str">
        <f t="shared" si="223"/>
        <v>Tr7</v>
      </c>
    </row>
    <row r="1031" spans="1:22" outlineLevel="2">
      <c r="A1031">
        <v>89</v>
      </c>
      <c r="B1031" t="s">
        <v>2464</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21"/>
        <v>59.07269876189639</v>
      </c>
      <c r="T1031" s="334">
        <v>-0.33300000000000002</v>
      </c>
      <c r="U1031">
        <f t="shared" si="222"/>
        <v>28</v>
      </c>
      <c r="V1031" t="str">
        <f t="shared" si="223"/>
        <v>Be6</v>
      </c>
    </row>
    <row r="1032" spans="1:22" outlineLevel="2">
      <c r="A1032">
        <v>90</v>
      </c>
      <c r="B1032" t="s">
        <v>2465</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21"/>
        <v>58.244528132919427</v>
      </c>
      <c r="T1032" s="334">
        <v>-2.202</v>
      </c>
      <c r="U1032">
        <f t="shared" si="222"/>
        <v>29</v>
      </c>
      <c r="V1032" t="str">
        <f t="shared" si="223"/>
        <v>Pa3</v>
      </c>
    </row>
    <row r="1033" spans="1:22" outlineLevel="2">
      <c r="A1033">
        <v>91</v>
      </c>
      <c r="B1033" t="s">
        <v>2466</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21"/>
        <v>57.269329466213172</v>
      </c>
      <c r="T1033" s="334">
        <v>-0.56999999999999995</v>
      </c>
      <c r="U1033">
        <f t="shared" si="222"/>
        <v>30</v>
      </c>
      <c r="V1033" t="str">
        <f t="shared" si="223"/>
        <v>Wa4</v>
      </c>
    </row>
    <row r="1034" spans="1:22" outlineLevel="2">
      <c r="A1034">
        <v>92</v>
      </c>
      <c r="B1034" t="s">
        <v>2467</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21"/>
        <v>58.580445103076769</v>
      </c>
      <c r="T1034" s="334">
        <v>-1.73999999999999</v>
      </c>
      <c r="U1034">
        <f t="shared" si="222"/>
        <v>31</v>
      </c>
      <c r="V1034" t="str">
        <f t="shared" si="223"/>
        <v>Gl4</v>
      </c>
    </row>
    <row r="1035" spans="1:22" outlineLevel="2">
      <c r="A1035">
        <v>93</v>
      </c>
      <c r="B1035" t="s">
        <v>2468</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21"/>
        <v>58.147445292232369</v>
      </c>
      <c r="T1035" s="334">
        <v>-0.212999999999999</v>
      </c>
      <c r="U1035">
        <f t="shared" si="222"/>
        <v>32</v>
      </c>
      <c r="V1035" t="str">
        <f t="shared" si="223"/>
        <v>Ro1</v>
      </c>
    </row>
    <row r="1036" spans="1:22" outlineLevel="2">
      <c r="A1036">
        <v>94</v>
      </c>
      <c r="B1036" t="s">
        <v>2469</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21"/>
        <v>57.231809871164238</v>
      </c>
      <c r="T1036" s="334">
        <v>0.16500000000000001</v>
      </c>
      <c r="U1036">
        <f t="shared" si="222"/>
        <v>33</v>
      </c>
      <c r="V1036" t="str">
        <f t="shared" si="223"/>
        <v>Gr2</v>
      </c>
    </row>
    <row r="1037" spans="1:22" outlineLevel="2">
      <c r="A1037">
        <v>95</v>
      </c>
      <c r="B1037" t="s">
        <v>2470</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21"/>
        <v>57.158542044197397</v>
      </c>
      <c r="T1037" s="334">
        <v>-1.6859999999999999</v>
      </c>
      <c r="U1037">
        <f t="shared" si="222"/>
        <v>34</v>
      </c>
      <c r="V1037" t="str">
        <f t="shared" si="223"/>
        <v>Po0</v>
      </c>
    </row>
    <row r="1038" spans="1:22" outlineLevel="2">
      <c r="A1038">
        <v>96</v>
      </c>
      <c r="B1038" t="s">
        <v>2471</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21"/>
        <v>56.31938551665035</v>
      </c>
      <c r="T1038" s="334">
        <v>-1.383</v>
      </c>
      <c r="U1038">
        <f t="shared" si="222"/>
        <v>35</v>
      </c>
      <c r="V1038" t="str">
        <f t="shared" si="223"/>
        <v>Wu9</v>
      </c>
    </row>
    <row r="1039" spans="1:22" outlineLevel="2">
      <c r="A1039">
        <v>97</v>
      </c>
      <c r="B1039" t="s">
        <v>2472</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21"/>
        <v>57.20571621581594</v>
      </c>
      <c r="T1039" s="334">
        <v>4.3680000000000003</v>
      </c>
      <c r="U1039">
        <f t="shared" si="222"/>
        <v>36</v>
      </c>
      <c r="V1039" t="str">
        <f t="shared" si="223"/>
        <v>Bo2</v>
      </c>
    </row>
    <row r="1040" spans="1:22" outlineLevel="2">
      <c r="A1040">
        <v>98</v>
      </c>
      <c r="B1040" t="s">
        <v>2473</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21"/>
        <v>57.238075143825689</v>
      </c>
      <c r="T1040" s="334">
        <v>-1.077</v>
      </c>
      <c r="U1040">
        <f t="shared" si="222"/>
        <v>37</v>
      </c>
      <c r="V1040" t="str">
        <f t="shared" si="223"/>
        <v>Ha5</v>
      </c>
    </row>
    <row r="1041" spans="1:22" outlineLevel="2">
      <c r="A1041">
        <v>99</v>
      </c>
      <c r="B1041" t="s">
        <v>2474</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21"/>
        <v>59.903734812622787</v>
      </c>
      <c r="T1041" s="334">
        <v>0.72899999999999998</v>
      </c>
      <c r="U1041">
        <f t="shared" si="222"/>
        <v>38</v>
      </c>
      <c r="V1041" t="str">
        <f t="shared" si="223"/>
        <v>Ej6</v>
      </c>
    </row>
    <row r="1042" spans="1:22" outlineLevel="2">
      <c r="A1042">
        <v>100</v>
      </c>
      <c r="B1042" t="s">
        <v>2475</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21"/>
        <v>61.12223824629914</v>
      </c>
      <c r="T1042" s="334">
        <v>-1.0619999999999901</v>
      </c>
      <c r="U1042">
        <f t="shared" si="222"/>
        <v>39</v>
      </c>
      <c r="V1042" t="str">
        <f t="shared" si="223"/>
        <v>Rh)</v>
      </c>
    </row>
    <row r="1043" spans="1:22" outlineLevel="2">
      <c r="A1043">
        <v>101</v>
      </c>
      <c r="B1043" t="s">
        <v>2476</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21"/>
        <v>60.848948787506231</v>
      </c>
      <c r="T1043" s="334">
        <v>0.16800000000000001</v>
      </c>
      <c r="U1043">
        <f t="shared" si="222"/>
        <v>40</v>
      </c>
      <c r="V1043" t="str">
        <f t="shared" si="223"/>
        <v xml:space="preserve">Bo </v>
      </c>
    </row>
    <row r="1044" spans="1:22" outlineLevel="2">
      <c r="A1044">
        <v>102</v>
      </c>
      <c r="B1044" t="s">
        <v>2477</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21"/>
        <v>57.515942898787877</v>
      </c>
      <c r="T1044" s="334">
        <v>-0.81599999999999995</v>
      </c>
      <c r="U1044">
        <f t="shared" si="222"/>
        <v>41</v>
      </c>
      <c r="V1044" t="str">
        <f t="shared" si="223"/>
        <v>We)</v>
      </c>
    </row>
    <row r="1045" spans="1:22" outlineLevel="2">
      <c r="A1045">
        <v>103</v>
      </c>
      <c r="B1045" t="s">
        <v>2478</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21"/>
        <v>58.25822227818923</v>
      </c>
      <c r="T1045" s="334">
        <v>1.6080000000000001</v>
      </c>
      <c r="U1045">
        <f t="shared" si="222"/>
        <v>42</v>
      </c>
      <c r="V1045" t="str">
        <f t="shared" si="223"/>
        <v>In7</v>
      </c>
    </row>
    <row r="1046" spans="1:22" outlineLevel="2">
      <c r="A1046">
        <v>104</v>
      </c>
      <c r="B1046" t="s">
        <v>2479</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21"/>
        <v>58.291887073098323</v>
      </c>
      <c r="T1046" s="334">
        <v>1.167</v>
      </c>
      <c r="U1046">
        <f t="shared" si="222"/>
        <v>43</v>
      </c>
      <c r="V1046" t="str">
        <f t="shared" si="223"/>
        <v>Mo7</v>
      </c>
    </row>
    <row r="1047" spans="1:22" outlineLevel="2">
      <c r="A1047">
        <v>105</v>
      </c>
      <c r="B1047" t="s">
        <v>2480</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21"/>
        <v>59.680172968863687</v>
      </c>
      <c r="T1047" s="334">
        <v>0.86099999999999999</v>
      </c>
      <c r="U1047">
        <f t="shared" si="222"/>
        <v>44</v>
      </c>
      <c r="V1047" t="str">
        <f t="shared" si="223"/>
        <v>Bi1</v>
      </c>
    </row>
    <row r="1048" spans="1:22" outlineLevel="2">
      <c r="A1048">
        <v>106</v>
      </c>
      <c r="B1048" t="s">
        <v>2481</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21"/>
        <v>59.385213325259087</v>
      </c>
      <c r="T1048" s="334">
        <v>0.218999999999999</v>
      </c>
      <c r="U1048">
        <f t="shared" si="222"/>
        <v>45</v>
      </c>
      <c r="V1048" t="str">
        <f t="shared" si="223"/>
        <v>Cl7</v>
      </c>
    </row>
    <row r="1049" spans="1:22" outlineLevel="2">
      <c r="A1049">
        <v>107</v>
      </c>
      <c r="B1049" t="s">
        <v>2482</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21"/>
        <v>60.554694027137508</v>
      </c>
      <c r="T1049" s="334">
        <v>-1.9770000000000001</v>
      </c>
      <c r="U1049">
        <f t="shared" si="222"/>
        <v>46</v>
      </c>
      <c r="V1049" t="str">
        <f t="shared" si="223"/>
        <v>Ea)</v>
      </c>
    </row>
    <row r="1050" spans="1:22" outlineLevel="2">
      <c r="A1050">
        <v>108</v>
      </c>
      <c r="B1050" t="s">
        <v>2483</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21"/>
        <v>57.260602509037817</v>
      </c>
      <c r="T1050" s="334">
        <v>1.911</v>
      </c>
      <c r="U1050">
        <f t="shared" si="222"/>
        <v>47</v>
      </c>
      <c r="V1050" t="str">
        <f t="shared" si="223"/>
        <v>Wy1</v>
      </c>
    </row>
    <row r="1051" spans="1:22" outlineLevel="2">
      <c r="A1051">
        <v>109</v>
      </c>
      <c r="B1051" t="s">
        <v>2484</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21"/>
        <v>60.159606549042863</v>
      </c>
      <c r="T1051" s="334">
        <v>-1.962</v>
      </c>
      <c r="U1051">
        <f t="shared" si="222"/>
        <v>48</v>
      </c>
      <c r="V1051" t="str">
        <f t="shared" si="223"/>
        <v>Wo5</v>
      </c>
    </row>
    <row r="1052" spans="1:22" outlineLevel="2">
      <c r="A1052">
        <v>110</v>
      </c>
      <c r="B1052" t="s">
        <v>2485</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21"/>
        <v>57.758239920673887</v>
      </c>
      <c r="T1052" s="334">
        <v>0.92100000000000004</v>
      </c>
      <c r="U1052">
        <f t="shared" si="222"/>
        <v>49</v>
      </c>
      <c r="V1052" t="str">
        <f t="shared" si="223"/>
        <v>Ha6</v>
      </c>
    </row>
    <row r="1053" spans="1:22" outlineLevel="2">
      <c r="A1053">
        <v>111</v>
      </c>
      <c r="B1053" t="s">
        <v>2486</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21"/>
        <v>56.999136773597712</v>
      </c>
      <c r="T1053" s="334">
        <v>0.88500000000000001</v>
      </c>
      <c r="U1053">
        <f t="shared" si="222"/>
        <v>50</v>
      </c>
      <c r="V1053" t="str">
        <f t="shared" si="223"/>
        <v>Wa2</v>
      </c>
    </row>
    <row r="1054" spans="1:22" outlineLevel="2">
      <c r="A1054">
        <v>112</v>
      </c>
      <c r="B1054" t="s">
        <v>2487</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21"/>
        <v>54.911428651877337</v>
      </c>
      <c r="T1054" s="334">
        <v>2.7389999999999999</v>
      </c>
      <c r="U1054">
        <f t="shared" si="222"/>
        <v>51</v>
      </c>
      <c r="V1054" t="str">
        <f t="shared" si="223"/>
        <v>Ko9</v>
      </c>
    </row>
    <row r="1055" spans="1:22" outlineLevel="2">
      <c r="A1055">
        <v>113</v>
      </c>
      <c r="B1055" t="s">
        <v>2488</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21"/>
        <v>58.217261805269104</v>
      </c>
      <c r="T1055" s="334">
        <v>-0.81599999999999995</v>
      </c>
      <c r="U1055">
        <f t="shared" si="222"/>
        <v>52</v>
      </c>
      <c r="V1055" t="str">
        <f t="shared" si="223"/>
        <v>Gr6</v>
      </c>
    </row>
    <row r="1056" spans="1:22" outlineLevel="2">
      <c r="A1056">
        <v>114</v>
      </c>
      <c r="B1056" t="s">
        <v>2489</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21"/>
        <v>61.006902243541788</v>
      </c>
      <c r="T1056" s="334">
        <v>0.18</v>
      </c>
      <c r="U1056">
        <f t="shared" si="222"/>
        <v>53</v>
      </c>
      <c r="V1056" t="str">
        <f t="shared" si="223"/>
        <v>Tu6</v>
      </c>
    </row>
    <row r="1057" spans="1:22" outlineLevel="2">
      <c r="A1057">
        <v>115</v>
      </c>
      <c r="B1057" t="s">
        <v>2490</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21"/>
        <v>57.969202850981397</v>
      </c>
      <c r="T1057" s="334">
        <v>-0.192</v>
      </c>
      <c r="U1057">
        <f t="shared" si="222"/>
        <v>54</v>
      </c>
      <c r="V1057" t="str">
        <f t="shared" si="223"/>
        <v>Ku5</v>
      </c>
    </row>
    <row r="1058" spans="1:22" outlineLevel="2">
      <c r="A1058">
        <v>116</v>
      </c>
      <c r="B1058" t="s">
        <v>2491</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21"/>
        <v>59.957515194246668</v>
      </c>
      <c r="T1058" s="334">
        <v>1.329</v>
      </c>
      <c r="U1058">
        <f t="shared" si="222"/>
        <v>55</v>
      </c>
      <c r="V1058" t="str">
        <f t="shared" si="223"/>
        <v>Ce5</v>
      </c>
    </row>
    <row r="1059" spans="1:22" outlineLevel="2">
      <c r="A1059">
        <v>117</v>
      </c>
      <c r="B1059" t="s">
        <v>2492</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21"/>
        <v>59.45561317620583</v>
      </c>
      <c r="T1059" s="334">
        <v>-1.224</v>
      </c>
      <c r="U1059">
        <f t="shared" si="222"/>
        <v>56</v>
      </c>
      <c r="V1059" t="str">
        <f t="shared" si="223"/>
        <v>Te0</v>
      </c>
    </row>
    <row r="1060" spans="1:22" outlineLevel="2">
      <c r="A1060">
        <v>118</v>
      </c>
      <c r="B1060" t="s">
        <v>2493</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21"/>
        <v>62.697724602773498</v>
      </c>
      <c r="T1060" s="334">
        <v>-0.36899999999999999</v>
      </c>
      <c r="U1060">
        <f t="shared" si="222"/>
        <v>57</v>
      </c>
      <c r="V1060" t="str">
        <f t="shared" si="223"/>
        <v>Gl)</v>
      </c>
    </row>
    <row r="1061" spans="1:22" outlineLevel="2">
      <c r="A1061">
        <v>119</v>
      </c>
      <c r="B1061" t="s">
        <v>2494</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21"/>
        <v>58.756061446816709</v>
      </c>
      <c r="T1061" s="334">
        <v>-0.16200000000000001</v>
      </c>
      <c r="U1061">
        <f t="shared" si="222"/>
        <v>58</v>
      </c>
      <c r="V1061" t="str">
        <f t="shared" si="223"/>
        <v>Ne9</v>
      </c>
    </row>
    <row r="1062" spans="1:22" outlineLevel="2">
      <c r="A1062">
        <v>120</v>
      </c>
      <c r="B1062" t="s">
        <v>2495</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21"/>
        <v>59.455928567878807</v>
      </c>
      <c r="T1062" s="334">
        <v>0.65400000000000003</v>
      </c>
      <c r="U1062">
        <f t="shared" si="222"/>
        <v>59</v>
      </c>
      <c r="V1062" t="str">
        <f t="shared" si="223"/>
        <v>GR)</v>
      </c>
    </row>
    <row r="1063" spans="1:22" outlineLevel="2">
      <c r="A1063">
        <v>121</v>
      </c>
      <c r="B1063" t="s">
        <v>2496</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21"/>
        <v>56.282388888613127</v>
      </c>
      <c r="T1063" s="334">
        <v>-0.51300000000000001</v>
      </c>
      <c r="U1063">
        <f t="shared" si="222"/>
        <v>60</v>
      </c>
      <c r="V1063" t="str">
        <f t="shared" si="223"/>
        <v>Me0</v>
      </c>
    </row>
    <row r="1064" spans="1:22" outlineLevel="2">
      <c r="A1064">
        <v>122</v>
      </c>
      <c r="B1064" t="s">
        <v>2497</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21"/>
        <v>59.653305194465041</v>
      </c>
      <c r="T1064" s="334">
        <v>-0.78300000000000003</v>
      </c>
      <c r="U1064">
        <f t="shared" si="222"/>
        <v>61</v>
      </c>
      <c r="V1064" t="str">
        <f t="shared" si="223"/>
        <v>Yi9</v>
      </c>
    </row>
    <row r="1065" spans="1:22" outlineLevel="2">
      <c r="A1065">
        <v>123</v>
      </c>
      <c r="B1065" t="s">
        <v>2498</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21"/>
        <v>57.674587758966823</v>
      </c>
      <c r="T1065" s="334">
        <v>-0.59099999999999997</v>
      </c>
      <c r="U1065">
        <f t="shared" si="222"/>
        <v>62</v>
      </c>
      <c r="V1065" t="str">
        <f t="shared" si="223"/>
        <v>St)</v>
      </c>
    </row>
    <row r="1066" spans="1:22" outlineLevel="2">
      <c r="A1066">
        <v>124</v>
      </c>
      <c r="B1066" t="s">
        <v>2499</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21"/>
        <v>56.365388716624992</v>
      </c>
      <c r="T1066" s="334">
        <v>1.266</v>
      </c>
      <c r="U1066">
        <f t="shared" si="222"/>
        <v>63</v>
      </c>
      <c r="V1066" t="str">
        <f t="shared" si="223"/>
        <v>Ha)</v>
      </c>
    </row>
    <row r="1067" spans="1:22" outlineLevel="2">
      <c r="A1067">
        <v>125</v>
      </c>
      <c r="B1067" t="s">
        <v>2500</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24">$L1067</f>
        <v>60.290304521824062</v>
      </c>
      <c r="T1067" s="334">
        <v>0.75600000000000001</v>
      </c>
      <c r="U1067">
        <f t="shared" si="222"/>
        <v>64</v>
      </c>
      <c r="V1067" t="str">
        <f t="shared" si="223"/>
        <v>Ki7</v>
      </c>
    </row>
    <row r="1068" spans="1:22" outlineLevel="2">
      <c r="A1068">
        <v>126</v>
      </c>
      <c r="B1068" t="s">
        <v>2501</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2502</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24"/>
        <v>58.066824721573283</v>
      </c>
      <c r="T1069" s="334">
        <v>0.57899999999999996</v>
      </c>
      <c r="U1069">
        <f t="shared" si="225"/>
        <v>66</v>
      </c>
      <c r="V1069" t="str">
        <f t="shared" si="226"/>
        <v>Mu6</v>
      </c>
    </row>
    <row r="1070" spans="1:22" outlineLevel="2">
      <c r="A1070">
        <v>128</v>
      </c>
      <c r="B1070" t="s">
        <v>2503</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24"/>
        <v>60.28691949985474</v>
      </c>
      <c r="T1070" s="334">
        <v>-1.101</v>
      </c>
      <c r="U1070">
        <f t="shared" si="225"/>
        <v>67</v>
      </c>
      <c r="V1070" t="str">
        <f t="shared" si="226"/>
        <v>Gr5</v>
      </c>
    </row>
    <row r="1071" spans="1:22" outlineLevel="2">
      <c r="A1071">
        <v>129</v>
      </c>
      <c r="B1071" t="s">
        <v>2504</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24"/>
        <v>57.866681788018752</v>
      </c>
      <c r="T1071" s="334">
        <v>4.4999999999999998E-2</v>
      </c>
      <c r="U1071">
        <f t="shared" si="225"/>
        <v>68</v>
      </c>
      <c r="V1071" t="str">
        <f t="shared" si="226"/>
        <v>GR7</v>
      </c>
    </row>
    <row r="1072" spans="1:22" outlineLevel="2">
      <c r="A1072">
        <v>130</v>
      </c>
      <c r="B1072" t="s">
        <v>2505</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24"/>
        <v>60.636552668305498</v>
      </c>
      <c r="T1072" s="334">
        <v>-2.5979999999999999</v>
      </c>
      <c r="U1072">
        <f t="shared" si="225"/>
        <v>69</v>
      </c>
      <c r="V1072" t="str">
        <f t="shared" si="226"/>
        <v>Ke1</v>
      </c>
    </row>
    <row r="1073" spans="1:22" outlineLevel="2">
      <c r="A1073">
        <v>131</v>
      </c>
      <c r="B1073" t="s">
        <v>2506</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24"/>
        <v>57.477650808836323</v>
      </c>
      <c r="T1073" s="334">
        <v>-2.109</v>
      </c>
      <c r="U1073">
        <f t="shared" si="225"/>
        <v>70</v>
      </c>
      <c r="V1073" t="str">
        <f t="shared" si="226"/>
        <v>Ha6</v>
      </c>
    </row>
    <row r="1074" spans="1:22" outlineLevel="2">
      <c r="A1074">
        <v>132</v>
      </c>
      <c r="B1074" t="s">
        <v>2507</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24"/>
        <v>57.657314552000649</v>
      </c>
      <c r="T1074" s="334">
        <v>-9.2999999999999999E-2</v>
      </c>
      <c r="U1074">
        <f t="shared" si="225"/>
        <v>71</v>
      </c>
      <c r="V1074" t="str">
        <f t="shared" si="226"/>
        <v>Mu7</v>
      </c>
    </row>
    <row r="1075" spans="1:22" outlineLevel="2">
      <c r="A1075">
        <v>133</v>
      </c>
      <c r="B1075" t="s">
        <v>2508</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24"/>
        <v>58.508879883119533</v>
      </c>
      <c r="T1075" s="334">
        <v>4.2059999999999897</v>
      </c>
      <c r="U1075">
        <f t="shared" si="225"/>
        <v>72</v>
      </c>
      <c r="V1075" t="str">
        <f t="shared" si="226"/>
        <v>Mo2</v>
      </c>
    </row>
    <row r="1076" spans="1:22" outlineLevel="2">
      <c r="A1076">
        <v>134</v>
      </c>
      <c r="B1076" t="s">
        <v>2509</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24"/>
        <v>58.84977320572672</v>
      </c>
      <c r="T1076" s="334">
        <v>-0.70199999999999996</v>
      </c>
      <c r="U1076">
        <f t="shared" si="225"/>
        <v>73</v>
      </c>
      <c r="V1076" t="str">
        <f t="shared" si="226"/>
        <v>Wi4</v>
      </c>
    </row>
    <row r="1077" spans="1:22" outlineLevel="2">
      <c r="A1077">
        <v>135</v>
      </c>
      <c r="B1077" t="s">
        <v>2510</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24"/>
        <v>58.601753979842513</v>
      </c>
      <c r="T1077" s="334">
        <v>-0.252</v>
      </c>
      <c r="U1077">
        <f t="shared" si="225"/>
        <v>74</v>
      </c>
      <c r="V1077" t="str">
        <f t="shared" si="226"/>
        <v>Co)</v>
      </c>
    </row>
    <row r="1078" spans="1:22" outlineLevel="2">
      <c r="A1078">
        <v>136</v>
      </c>
      <c r="B1078" t="s">
        <v>2511</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24"/>
        <v>58.235048756370283</v>
      </c>
      <c r="T1078" s="334">
        <v>-1.248</v>
      </c>
      <c r="U1078">
        <f t="shared" si="225"/>
        <v>75</v>
      </c>
      <c r="V1078" t="str">
        <f t="shared" si="226"/>
        <v>Ro3</v>
      </c>
    </row>
    <row r="1079" spans="1:22" outlineLevel="2">
      <c r="A1079">
        <v>137</v>
      </c>
      <c r="B1079" t="s">
        <v>2512</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24"/>
        <v>58.614342038522338</v>
      </c>
      <c r="T1079" s="334">
        <v>1.395</v>
      </c>
      <c r="U1079">
        <f t="shared" si="225"/>
        <v>76</v>
      </c>
      <c r="V1079" t="str">
        <f t="shared" si="226"/>
        <v>Wi)</v>
      </c>
    </row>
    <row r="1080" spans="1:22" outlineLevel="2">
      <c r="A1080">
        <v>138</v>
      </c>
      <c r="B1080" t="s">
        <v>2513</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24"/>
        <v>59.907011205411912</v>
      </c>
      <c r="T1080" s="334">
        <v>-1.1279999999999999</v>
      </c>
      <c r="U1080">
        <f t="shared" si="225"/>
        <v>77</v>
      </c>
      <c r="V1080" t="str">
        <f t="shared" si="226"/>
        <v>Wa6</v>
      </c>
    </row>
    <row r="1081" spans="1:22" outlineLevel="2">
      <c r="A1081">
        <v>139</v>
      </c>
      <c r="B1081" t="s">
        <v>2514</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24"/>
        <v>58.312396791870178</v>
      </c>
      <c r="T1081" s="334">
        <v>-0.52800000000000002</v>
      </c>
      <c r="U1081">
        <f t="shared" si="225"/>
        <v>78</v>
      </c>
      <c r="V1081" t="str">
        <f t="shared" si="226"/>
        <v>Gu8</v>
      </c>
    </row>
    <row r="1082" spans="1:22" outlineLevel="2">
      <c r="A1082">
        <v>140</v>
      </c>
      <c r="B1082" t="s">
        <v>2515</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24"/>
        <v>57.848170581963458</v>
      </c>
      <c r="T1082" s="334">
        <v>-1.206</v>
      </c>
      <c r="U1082">
        <f t="shared" si="225"/>
        <v>79</v>
      </c>
      <c r="V1082" t="str">
        <f t="shared" si="226"/>
        <v>Gr1</v>
      </c>
    </row>
    <row r="1083" spans="1:22" outlineLevel="2">
      <c r="A1083">
        <v>141</v>
      </c>
      <c r="B1083" t="s">
        <v>2516</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24"/>
        <v>56.816033514195702</v>
      </c>
      <c r="T1083" s="334">
        <v>-1.9379999999999999</v>
      </c>
      <c r="U1083">
        <f t="shared" si="225"/>
        <v>80</v>
      </c>
      <c r="V1083" t="str">
        <f t="shared" si="226"/>
        <v>Ta0</v>
      </c>
    </row>
    <row r="1084" spans="1:22" outlineLevel="2">
      <c r="A1084">
        <v>142</v>
      </c>
      <c r="B1084" t="s">
        <v>2517</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24"/>
        <v>58.047072182805557</v>
      </c>
      <c r="T1084" s="334">
        <v>1.3740000000000001</v>
      </c>
      <c r="U1084">
        <f t="shared" si="225"/>
        <v>81</v>
      </c>
      <c r="V1084" t="str">
        <f t="shared" si="226"/>
        <v>Le4</v>
      </c>
    </row>
    <row r="1085" spans="1:22" outlineLevel="2">
      <c r="A1085">
        <v>143</v>
      </c>
      <c r="B1085" t="s">
        <v>2518</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24"/>
        <v>59.062023221884289</v>
      </c>
      <c r="T1085" s="334">
        <v>-1.4430000000000001</v>
      </c>
      <c r="U1085">
        <f t="shared" si="225"/>
        <v>82</v>
      </c>
      <c r="V1085" t="str">
        <f t="shared" si="226"/>
        <v>La5</v>
      </c>
    </row>
    <row r="1086" spans="1:22" outlineLevel="2">
      <c r="A1086">
        <v>144</v>
      </c>
      <c r="B1086" t="s">
        <v>2519</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24"/>
        <v>58.646858995566618</v>
      </c>
      <c r="T1086" s="334">
        <v>-1.875</v>
      </c>
      <c r="U1086">
        <f t="shared" si="225"/>
        <v>83</v>
      </c>
      <c r="V1086" t="str">
        <f t="shared" si="226"/>
        <v>Wa2</v>
      </c>
    </row>
    <row r="1087" spans="1:22" outlineLevel="2">
      <c r="A1087">
        <v>145</v>
      </c>
      <c r="B1087" t="s">
        <v>2520</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24"/>
        <v>58.743897702852678</v>
      </c>
      <c r="T1087" s="334">
        <v>0.20699999999999999</v>
      </c>
      <c r="U1087">
        <f t="shared" si="225"/>
        <v>84</v>
      </c>
      <c r="V1087" t="str">
        <f t="shared" si="226"/>
        <v>DT7</v>
      </c>
    </row>
    <row r="1088" spans="1:22" outlineLevel="2">
      <c r="A1088">
        <v>146</v>
      </c>
      <c r="B1088" t="s">
        <v>2521</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24"/>
        <v>59.023181772243753</v>
      </c>
      <c r="T1088" s="334">
        <v>-0.86399999999999899</v>
      </c>
      <c r="U1088">
        <f t="shared" si="225"/>
        <v>85</v>
      </c>
      <c r="V1088" t="str">
        <f t="shared" si="226"/>
        <v>Bu5</v>
      </c>
    </row>
    <row r="1089" spans="1:22" outlineLevel="2">
      <c r="A1089">
        <v>147</v>
      </c>
      <c r="B1089" t="s">
        <v>2522</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24"/>
        <v>58.203838911165988</v>
      </c>
      <c r="T1089" s="334">
        <v>-2.0369999999999999</v>
      </c>
      <c r="U1089">
        <f t="shared" si="225"/>
        <v>86</v>
      </c>
      <c r="V1089" t="str">
        <f t="shared" si="226"/>
        <v>Tr2</v>
      </c>
    </row>
    <row r="1090" spans="1:22" outlineLevel="2">
      <c r="A1090">
        <v>148</v>
      </c>
      <c r="B1090" t="s">
        <v>2523</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24"/>
        <v>58.225959259132807</v>
      </c>
      <c r="T1090" s="334">
        <v>1.3620000000000001</v>
      </c>
      <c r="U1090">
        <f t="shared" si="225"/>
        <v>87</v>
      </c>
      <c r="V1090" t="str">
        <f t="shared" si="226"/>
        <v xml:space="preserve">To </v>
      </c>
    </row>
    <row r="1091" spans="1:22" outlineLevel="2">
      <c r="A1091">
        <v>149</v>
      </c>
      <c r="B1091" t="s">
        <v>2524</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24"/>
        <v>58.90408116233521</v>
      </c>
      <c r="T1091" s="334">
        <v>-0.69599999999999995</v>
      </c>
      <c r="U1091">
        <f t="shared" si="225"/>
        <v>88</v>
      </c>
      <c r="V1091" t="str">
        <f t="shared" si="226"/>
        <v>Ce5</v>
      </c>
    </row>
    <row r="1092" spans="1:22" outlineLevel="2">
      <c r="A1092">
        <v>150</v>
      </c>
      <c r="B1092" t="s">
        <v>2525</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24"/>
        <v>60.693405806538642</v>
      </c>
      <c r="T1092" s="334">
        <v>0.54600000000000004</v>
      </c>
      <c r="U1092">
        <f t="shared" si="225"/>
        <v>89</v>
      </c>
      <c r="V1092" t="str">
        <f t="shared" si="226"/>
        <v>Co0</v>
      </c>
    </row>
    <row r="1093" spans="1:22" outlineLevel="2">
      <c r="A1093">
        <v>151</v>
      </c>
      <c r="B1093" t="s">
        <v>2526</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24"/>
        <v>58.387946311977302</v>
      </c>
      <c r="T1093" s="334">
        <v>0.33300000000000002</v>
      </c>
      <c r="U1093">
        <f t="shared" si="225"/>
        <v>90</v>
      </c>
      <c r="V1093" t="str">
        <f t="shared" si="226"/>
        <v>Bi0</v>
      </c>
    </row>
    <row r="1094" spans="1:22" outlineLevel="2">
      <c r="A1094">
        <v>152</v>
      </c>
      <c r="B1094" t="s">
        <v>2527</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24"/>
        <v>58.425345057538017</v>
      </c>
      <c r="T1094" s="334">
        <v>0.192</v>
      </c>
      <c r="U1094">
        <f t="shared" si="225"/>
        <v>91</v>
      </c>
      <c r="V1094" t="str">
        <f t="shared" si="226"/>
        <v>Wo9</v>
      </c>
    </row>
    <row r="1095" spans="1:22" outlineLevel="2">
      <c r="A1095">
        <v>153</v>
      </c>
      <c r="B1095" t="s">
        <v>2528</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24"/>
        <v>57.397397555530333</v>
      </c>
      <c r="T1095" s="334">
        <v>8.6999999999999994E-2</v>
      </c>
      <c r="U1095">
        <f t="shared" si="225"/>
        <v>92</v>
      </c>
      <c r="V1095" t="str">
        <f t="shared" si="226"/>
        <v xml:space="preserve">Ba </v>
      </c>
    </row>
    <row r="1096" spans="1:22" outlineLevel="2">
      <c r="A1096">
        <v>154</v>
      </c>
      <c r="B1096" t="s">
        <v>2529</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24"/>
        <v>58.812577357801842</v>
      </c>
      <c r="T1096" s="334">
        <v>-0.22799999999999901</v>
      </c>
      <c r="U1096">
        <f t="shared" si="225"/>
        <v>93</v>
      </c>
      <c r="V1096" t="str">
        <f t="shared" si="226"/>
        <v>Cr0</v>
      </c>
    </row>
    <row r="1097" spans="1:22" outlineLevel="2">
      <c r="A1097">
        <v>155</v>
      </c>
      <c r="B1097" t="s">
        <v>2530</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24"/>
        <v>60.321840207502852</v>
      </c>
      <c r="T1097" s="334">
        <v>2.3940000000000001</v>
      </c>
      <c r="U1097">
        <f t="shared" si="225"/>
        <v>94</v>
      </c>
      <c r="V1097" t="str">
        <f t="shared" si="226"/>
        <v>Ne4</v>
      </c>
    </row>
    <row r="1098" spans="1:22" outlineLevel="2">
      <c r="A1098">
        <v>156</v>
      </c>
      <c r="B1098" t="s">
        <v>2531</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24"/>
        <v>58.233628700408282</v>
      </c>
      <c r="T1098" s="334">
        <v>0.94799999999999995</v>
      </c>
      <c r="U1098">
        <f t="shared" si="225"/>
        <v>95</v>
      </c>
      <c r="V1098" t="str">
        <f t="shared" si="226"/>
        <v>EdK</v>
      </c>
    </row>
    <row r="1099" spans="1:22" outlineLevel="2">
      <c r="A1099">
        <v>157</v>
      </c>
      <c r="B1099" t="s">
        <v>2532</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24"/>
        <v>58.945513644224953</v>
      </c>
      <c r="T1099" s="334">
        <v>-0.61799999999999999</v>
      </c>
      <c r="U1099">
        <f t="shared" si="225"/>
        <v>96</v>
      </c>
      <c r="V1099" t="str">
        <f t="shared" si="226"/>
        <v>Mo3</v>
      </c>
    </row>
    <row r="1100" spans="1:22" outlineLevel="2">
      <c r="A1100">
        <v>158</v>
      </c>
      <c r="B1100" t="s">
        <v>2533</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24"/>
        <v>58.218224658975807</v>
      </c>
      <c r="T1100" s="334">
        <v>-0.29099999999999998</v>
      </c>
      <c r="U1100">
        <f t="shared" si="225"/>
        <v>97</v>
      </c>
      <c r="V1100" t="str">
        <f t="shared" si="226"/>
        <v>Ra0</v>
      </c>
    </row>
    <row r="1101" spans="1:22" outlineLevel="2">
      <c r="A1101">
        <v>159</v>
      </c>
      <c r="B1101" t="s">
        <v>2534</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24"/>
        <v>59.693016828411672</v>
      </c>
      <c r="T1101" s="334">
        <v>1.3320000000000001</v>
      </c>
      <c r="U1101">
        <f t="shared" si="225"/>
        <v>98</v>
      </c>
      <c r="V1101" t="str">
        <f t="shared" si="226"/>
        <v>In7</v>
      </c>
    </row>
    <row r="1102" spans="1:22" outlineLevel="2">
      <c r="A1102">
        <v>160</v>
      </c>
      <c r="B1102" t="s">
        <v>2535</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24"/>
        <v>61.288557401733193</v>
      </c>
      <c r="T1102" s="334">
        <v>0.23699999999999999</v>
      </c>
      <c r="U1102">
        <f t="shared" si="225"/>
        <v>99</v>
      </c>
      <c r="V1102" t="str">
        <f t="shared" si="226"/>
        <v>Mi)</v>
      </c>
    </row>
    <row r="1103" spans="1:22" outlineLevel="2">
      <c r="A1103">
        <v>161</v>
      </c>
      <c r="B1103" t="s">
        <v>2536</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24"/>
        <v>58.232305838468697</v>
      </c>
      <c r="T1103" s="334">
        <v>2.9849999999999999</v>
      </c>
      <c r="U1103">
        <f t="shared" si="225"/>
        <v>100</v>
      </c>
      <c r="V1103" t="str">
        <f t="shared" si="226"/>
        <v>An4</v>
      </c>
    </row>
    <row r="1104" spans="1:22" outlineLevel="2">
      <c r="A1104">
        <v>162</v>
      </c>
      <c r="B1104" t="s">
        <v>2537</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24"/>
        <v>58.805320682167341</v>
      </c>
      <c r="T1104" s="334">
        <v>2.0880000000000001</v>
      </c>
      <c r="U1104">
        <f t="shared" si="225"/>
        <v>101</v>
      </c>
      <c r="V1104" t="str">
        <f t="shared" si="226"/>
        <v>Mi2</v>
      </c>
    </row>
    <row r="1105" spans="1:22" outlineLevel="2">
      <c r="A1105">
        <v>163</v>
      </c>
      <c r="B1105" t="s">
        <v>2538</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24"/>
        <v>56.93235531619969</v>
      </c>
      <c r="T1105" s="334">
        <v>1.1970000000000001</v>
      </c>
      <c r="U1105">
        <f t="shared" si="225"/>
        <v>102</v>
      </c>
      <c r="V1105" t="str">
        <f t="shared" si="226"/>
        <v>Gr7</v>
      </c>
    </row>
    <row r="1106" spans="1:22" outlineLevel="2">
      <c r="A1106">
        <v>164</v>
      </c>
      <c r="B1106" t="s">
        <v>2539</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24"/>
        <v>58.339983761508847</v>
      </c>
      <c r="T1106" s="334">
        <v>9.6000000000000002E-2</v>
      </c>
      <c r="U1106">
        <f t="shared" si="225"/>
        <v>103</v>
      </c>
      <c r="V1106" t="str">
        <f t="shared" si="226"/>
        <v>Pe7</v>
      </c>
    </row>
    <row r="1107" spans="1:22" outlineLevel="2">
      <c r="A1107">
        <v>165</v>
      </c>
      <c r="B1107" t="s">
        <v>2540</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24"/>
        <v>57.118990007371963</v>
      </c>
      <c r="T1107" s="334">
        <v>-1.7669999999999999</v>
      </c>
      <c r="U1107">
        <f t="shared" si="225"/>
        <v>104</v>
      </c>
      <c r="V1107" t="str">
        <f t="shared" si="226"/>
        <v>Cr5</v>
      </c>
    </row>
    <row r="1108" spans="1:22" outlineLevel="2">
      <c r="A1108">
        <v>166</v>
      </c>
      <c r="B1108" t="s">
        <v>2541</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24"/>
        <v>60.103299088349303</v>
      </c>
      <c r="T1108" s="334">
        <v>-1.431</v>
      </c>
      <c r="U1108">
        <f t="shared" si="225"/>
        <v>105</v>
      </c>
      <c r="V1108" t="str">
        <f t="shared" si="226"/>
        <v>Ne3</v>
      </c>
    </row>
    <row r="1109" spans="1:22" outlineLevel="2">
      <c r="A1109">
        <v>167</v>
      </c>
      <c r="B1109" t="s">
        <v>2542</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24"/>
        <v>55.336204976942859</v>
      </c>
      <c r="T1109" s="334">
        <v>0.66300000000000003</v>
      </c>
      <c r="U1109">
        <f t="shared" si="225"/>
        <v>106</v>
      </c>
      <c r="V1109" t="str">
        <f t="shared" si="226"/>
        <v>Co7</v>
      </c>
    </row>
    <row r="1110" spans="1:22" outlineLevel="2">
      <c r="A1110">
        <v>168</v>
      </c>
      <c r="B1110" t="s">
        <v>2543</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24"/>
        <v>57.373922611123987</v>
      </c>
      <c r="T1110" s="334">
        <v>9.6000000000000002E-2</v>
      </c>
      <c r="U1110">
        <f t="shared" si="225"/>
        <v>107</v>
      </c>
      <c r="V1110" t="str">
        <f t="shared" si="226"/>
        <v>Mi2</v>
      </c>
    </row>
    <row r="1111" spans="1:22" outlineLevel="2">
      <c r="A1111">
        <v>169</v>
      </c>
      <c r="B1111" t="s">
        <v>2544</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24"/>
        <v>57.747254839078352</v>
      </c>
      <c r="T1111" s="334">
        <v>-0.20100000000000001</v>
      </c>
      <c r="U1111">
        <f t="shared" si="225"/>
        <v>108</v>
      </c>
      <c r="V1111" t="str">
        <f t="shared" si="226"/>
        <v>Co3</v>
      </c>
    </row>
    <row r="1112" spans="1:22" outlineLevel="2">
      <c r="A1112">
        <v>170</v>
      </c>
      <c r="B1112" t="s">
        <v>2545</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24"/>
        <v>57.084181158850043</v>
      </c>
      <c r="T1112" s="334">
        <v>-1.464</v>
      </c>
      <c r="U1112">
        <f t="shared" si="225"/>
        <v>109</v>
      </c>
      <c r="V1112" t="str">
        <f t="shared" si="226"/>
        <v>Eg6</v>
      </c>
    </row>
    <row r="1113" spans="1:22" outlineLevel="2">
      <c r="A1113">
        <v>171</v>
      </c>
      <c r="B1113" t="s">
        <v>2546</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24"/>
        <v>56.323708336932853</v>
      </c>
      <c r="T1113" s="334">
        <v>0.13200000000000001</v>
      </c>
      <c r="U1113">
        <f t="shared" si="225"/>
        <v>110</v>
      </c>
      <c r="V1113" t="str">
        <f t="shared" si="226"/>
        <v>Ya3</v>
      </c>
    </row>
    <row r="1114" spans="1:22" outlineLevel="2">
      <c r="A1114">
        <v>172</v>
      </c>
      <c r="B1114" t="s">
        <v>2547</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24"/>
        <v>56.233579322057338</v>
      </c>
      <c r="T1114" s="334">
        <v>0.20100000000000001</v>
      </c>
      <c r="U1114">
        <f t="shared" si="225"/>
        <v>111</v>
      </c>
      <c r="V1114" t="str">
        <f t="shared" si="226"/>
        <v>Ka8</v>
      </c>
    </row>
    <row r="1115" spans="1:22" outlineLevel="2">
      <c r="A1115">
        <v>173</v>
      </c>
      <c r="B1115" t="s">
        <v>2548</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24"/>
        <v>59.377942131880978</v>
      </c>
      <c r="T1115" s="334">
        <v>0.65700000000000003</v>
      </c>
      <c r="U1115">
        <f t="shared" si="225"/>
        <v>112</v>
      </c>
      <c r="V1115" t="str">
        <f t="shared" si="226"/>
        <v>Wa0</v>
      </c>
    </row>
    <row r="1116" spans="1:22" outlineLevel="2">
      <c r="A1116">
        <v>174</v>
      </c>
      <c r="B1116" t="s">
        <v>2549</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24"/>
        <v>59.76330307283434</v>
      </c>
      <c r="T1116" s="334">
        <v>0.3</v>
      </c>
      <c r="U1116">
        <f t="shared" si="225"/>
        <v>113</v>
      </c>
      <c r="V1116" t="str">
        <f t="shared" si="226"/>
        <v>Wi1</v>
      </c>
    </row>
    <row r="1117" spans="1:22" outlineLevel="2">
      <c r="A1117">
        <v>175</v>
      </c>
      <c r="B1117" t="s">
        <v>2550</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24"/>
        <v>59.396657683661353</v>
      </c>
      <c r="T1117" s="334">
        <v>-2.7090000000000001</v>
      </c>
      <c r="U1117">
        <f t="shared" si="225"/>
        <v>114</v>
      </c>
      <c r="V1117" t="str">
        <f t="shared" si="226"/>
        <v>La0</v>
      </c>
    </row>
    <row r="1118" spans="1:22" outlineLevel="2">
      <c r="A1118">
        <v>176</v>
      </c>
      <c r="B1118" t="s">
        <v>2551</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24"/>
        <v>58.24102014547389</v>
      </c>
      <c r="T1118" s="334">
        <v>0.14099999999999999</v>
      </c>
      <c r="U1118">
        <f t="shared" si="225"/>
        <v>115</v>
      </c>
      <c r="V1118" t="str">
        <f t="shared" si="226"/>
        <v>Gu9</v>
      </c>
    </row>
    <row r="1119" spans="1:22" outlineLevel="2">
      <c r="A1119">
        <v>177</v>
      </c>
      <c r="B1119" t="s">
        <v>2552</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24"/>
        <v>61.004592674294827</v>
      </c>
      <c r="T1119" s="334">
        <v>-1.5720000000000001</v>
      </c>
      <c r="U1119">
        <f t="shared" si="225"/>
        <v>116</v>
      </c>
      <c r="V1119" t="str">
        <f t="shared" si="226"/>
        <v>Ke7</v>
      </c>
    </row>
    <row r="1120" spans="1:22" outlineLevel="2">
      <c r="A1120">
        <v>178</v>
      </c>
      <c r="B1120" t="s">
        <v>2553</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24"/>
        <v>59.443610054702582</v>
      </c>
      <c r="T1120" s="334">
        <v>3.5489999999999999</v>
      </c>
      <c r="U1120">
        <f t="shared" si="225"/>
        <v>117</v>
      </c>
      <c r="V1120" t="str">
        <f t="shared" si="226"/>
        <v>Ro9</v>
      </c>
    </row>
    <row r="1121" spans="1:22" outlineLevel="2">
      <c r="A1121">
        <v>179</v>
      </c>
      <c r="B1121" t="s">
        <v>2554</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24"/>
        <v>60.028561469760788</v>
      </c>
      <c r="T1121" s="334">
        <v>-2.0070000000000001</v>
      </c>
      <c r="U1121">
        <f t="shared" si="225"/>
        <v>118</v>
      </c>
      <c r="V1121" t="str">
        <f t="shared" si="226"/>
        <v>St)</v>
      </c>
    </row>
    <row r="1122" spans="1:22" outlineLevel="2">
      <c r="A1122">
        <v>180</v>
      </c>
      <c r="B1122" t="s">
        <v>2555</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24"/>
        <v>60.250160726268952</v>
      </c>
      <c r="T1122" s="334">
        <v>-0.36899999999999999</v>
      </c>
      <c r="U1122">
        <f t="shared" si="225"/>
        <v>119</v>
      </c>
      <c r="V1122" t="str">
        <f t="shared" si="226"/>
        <v>Le0</v>
      </c>
    </row>
    <row r="1123" spans="1:22" outlineLevel="2">
      <c r="A1123">
        <v>181</v>
      </c>
      <c r="B1123" t="s">
        <v>2556</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24"/>
        <v>60.735443011223119</v>
      </c>
      <c r="T1123" s="334">
        <v>1.8119999999999901</v>
      </c>
      <c r="U1123">
        <f t="shared" si="225"/>
        <v>120</v>
      </c>
      <c r="V1123" t="str">
        <f t="shared" si="226"/>
        <v>An6</v>
      </c>
    </row>
    <row r="1124" spans="1:22" outlineLevel="2">
      <c r="A1124">
        <v>182</v>
      </c>
      <c r="B1124" t="s">
        <v>2557</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24"/>
        <v>59.675166551492246</v>
      </c>
      <c r="T1124" s="334">
        <v>-2.802</v>
      </c>
      <c r="U1124">
        <f t="shared" si="225"/>
        <v>121</v>
      </c>
      <c r="V1124" t="str">
        <f t="shared" si="226"/>
        <v xml:space="preserve">Ch </v>
      </c>
    </row>
    <row r="1125" spans="1:22" outlineLevel="2">
      <c r="A1125">
        <v>183</v>
      </c>
      <c r="B1125" t="s">
        <v>2558</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24"/>
        <v>59.258749110512248</v>
      </c>
      <c r="T1125" s="334">
        <v>-1.2E-2</v>
      </c>
      <c r="U1125">
        <f t="shared" si="225"/>
        <v>122</v>
      </c>
      <c r="V1125" t="str">
        <f t="shared" si="226"/>
        <v>GR5</v>
      </c>
    </row>
    <row r="1126" spans="1:22" outlineLevel="2">
      <c r="A1126">
        <v>184</v>
      </c>
      <c r="B1126" t="s">
        <v>2559</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24"/>
        <v>60.588201819797668</v>
      </c>
      <c r="T1126" s="334">
        <v>-0.218999999999999</v>
      </c>
      <c r="U1126">
        <f t="shared" si="225"/>
        <v>123</v>
      </c>
      <c r="V1126" t="str">
        <f t="shared" si="226"/>
        <v>Or)</v>
      </c>
    </row>
    <row r="1127" spans="1:22" outlineLevel="2">
      <c r="A1127">
        <v>185</v>
      </c>
      <c r="B1127" t="s">
        <v>2560</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24"/>
        <v>58.804233943267207</v>
      </c>
      <c r="T1127" s="334">
        <v>-1.3380000000000001</v>
      </c>
      <c r="U1127">
        <f t="shared" si="225"/>
        <v>124</v>
      </c>
      <c r="V1127" t="str">
        <f t="shared" si="226"/>
        <v>Av7</v>
      </c>
    </row>
    <row r="1128" spans="1:22" outlineLevel="2">
      <c r="A1128">
        <v>186</v>
      </c>
      <c r="B1128" t="s">
        <v>2561</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24"/>
        <v>60.803125286285898</v>
      </c>
      <c r="T1128" s="334">
        <v>-0.18</v>
      </c>
      <c r="U1128">
        <f t="shared" si="225"/>
        <v>125</v>
      </c>
      <c r="V1128" t="str">
        <f t="shared" si="226"/>
        <v>Cl5</v>
      </c>
    </row>
    <row r="1129" spans="1:22" outlineLevel="2">
      <c r="A1129">
        <v>187</v>
      </c>
      <c r="B1129" t="s">
        <v>2562</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24"/>
        <v>58.251200592916582</v>
      </c>
      <c r="T1129" s="334">
        <v>1.389</v>
      </c>
      <c r="U1129">
        <f t="shared" si="225"/>
        <v>126</v>
      </c>
      <c r="V1129" t="str">
        <f t="shared" si="226"/>
        <v>Ka2</v>
      </c>
    </row>
    <row r="1130" spans="1:22" outlineLevel="2">
      <c r="A1130">
        <v>188</v>
      </c>
      <c r="B1130" t="s">
        <v>2563</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24"/>
        <v>59.223753195889458</v>
      </c>
      <c r="T1130" s="334">
        <v>-1.131</v>
      </c>
      <c r="U1130">
        <f t="shared" si="225"/>
        <v>127</v>
      </c>
      <c r="V1130" t="str">
        <f t="shared" si="226"/>
        <v>Al0</v>
      </c>
    </row>
    <row r="1131" spans="1:22" outlineLevel="2">
      <c r="A1131">
        <v>189</v>
      </c>
      <c r="B1131" t="s">
        <v>2564</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27">$L1131</f>
        <v>58.924733019383538</v>
      </c>
      <c r="T1131" s="334">
        <v>-1.248</v>
      </c>
      <c r="U1131">
        <f t="shared" si="225"/>
        <v>128</v>
      </c>
      <c r="V1131" t="str">
        <f t="shared" si="226"/>
        <v>Ei)</v>
      </c>
    </row>
    <row r="1132" spans="1:22" outlineLevel="2">
      <c r="A1132">
        <v>190</v>
      </c>
      <c r="B1132" t="s">
        <v>2565</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2566</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27"/>
        <v>57.422023064929917</v>
      </c>
      <c r="T1133" s="334">
        <v>1.593</v>
      </c>
      <c r="U1133">
        <f t="shared" si="228"/>
        <v>130</v>
      </c>
      <c r="V1133" t="str">
        <f t="shared" si="229"/>
        <v>Pe9</v>
      </c>
    </row>
    <row r="1134" spans="1:22" outlineLevel="2">
      <c r="A1134">
        <v>192</v>
      </c>
      <c r="B1134" t="s">
        <v>2567</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27"/>
        <v>54.856869484073229</v>
      </c>
      <c r="T1134" s="334">
        <v>2.7869999999999999</v>
      </c>
      <c r="U1134">
        <f t="shared" si="228"/>
        <v>131</v>
      </c>
      <c r="V1134" t="str">
        <f t="shared" si="229"/>
        <v>Eu1</v>
      </c>
    </row>
    <row r="1135" spans="1:22" outlineLevel="2">
      <c r="A1135">
        <v>193</v>
      </c>
      <c r="B1135" t="s">
        <v>2568</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27"/>
        <v>58.111766719652501</v>
      </c>
      <c r="T1135" s="334">
        <v>4.9740000000000002</v>
      </c>
      <c r="U1135">
        <f t="shared" si="228"/>
        <v>132</v>
      </c>
      <c r="V1135" t="str">
        <f t="shared" si="229"/>
        <v>Bu0</v>
      </c>
    </row>
    <row r="1136" spans="1:22" outlineLevel="2">
      <c r="A1136">
        <v>194</v>
      </c>
      <c r="B1136" t="s">
        <v>2569</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27"/>
        <v>59.163866031860373</v>
      </c>
      <c r="T1136" s="334">
        <v>-0.36</v>
      </c>
      <c r="U1136">
        <f t="shared" si="228"/>
        <v>133</v>
      </c>
      <c r="V1136" t="str">
        <f t="shared" si="229"/>
        <v>Hi6</v>
      </c>
    </row>
    <row r="1137" spans="1:26" outlineLevel="2">
      <c r="A1137" s="580">
        <v>195</v>
      </c>
      <c r="B1137" s="580" t="s">
        <v>2570</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27"/>
        <v>55.372121675004053</v>
      </c>
      <c r="T1137" s="581">
        <v>0.48</v>
      </c>
      <c r="U1137">
        <f t="shared" si="228"/>
        <v>134</v>
      </c>
      <c r="V1137" t="str">
        <f t="shared" si="229"/>
        <v>Hi3</v>
      </c>
    </row>
    <row r="1138" spans="1:26" outlineLevel="1">
      <c r="A1138" s="582" t="s">
        <v>2395</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27"/>
        <v>58.651126254129998</v>
      </c>
      <c r="T1138" s="620">
        <f>AVERAGE(T1139:T1272)</f>
        <v>3.781343283582092E-2</v>
      </c>
      <c r="U1138">
        <v>0</v>
      </c>
      <c r="V1138" s="598" t="s">
        <v>2409</v>
      </c>
      <c r="Y1138" s="334">
        <v>0.68086780351134002</v>
      </c>
      <c r="Z1138" s="334">
        <v>1.265490555131688E-2</v>
      </c>
    </row>
    <row r="1139" spans="1:26" outlineLevel="2">
      <c r="A1139">
        <v>197</v>
      </c>
      <c r="B1139" t="s">
        <v>2437</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2438</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27"/>
        <v>59.028258797013692</v>
      </c>
      <c r="T1140" s="334">
        <v>1.911</v>
      </c>
      <c r="U1140">
        <f t="shared" si="230"/>
        <v>2</v>
      </c>
      <c r="V1140" t="str">
        <f t="shared" si="231"/>
        <v>Le3</v>
      </c>
      <c r="Y1140" s="334">
        <v>0.83863345618293295</v>
      </c>
      <c r="Z1140" s="334">
        <v>1.251382084313119E-2</v>
      </c>
    </row>
    <row r="1141" spans="1:26" outlineLevel="2">
      <c r="A1141">
        <v>199</v>
      </c>
      <c r="B1141" t="s">
        <v>2439</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27"/>
        <v>58.048805996601828</v>
      </c>
      <c r="T1141" s="334">
        <v>0.246</v>
      </c>
      <c r="U1141">
        <f t="shared" si="230"/>
        <v>3</v>
      </c>
      <c r="V1141" t="str">
        <f t="shared" si="231"/>
        <v>Le8</v>
      </c>
      <c r="Y1141" s="334">
        <v>0.74873997170675555</v>
      </c>
      <c r="Z1141" s="334">
        <v>1.3246246201111681E-2</v>
      </c>
    </row>
    <row r="1142" spans="1:26" outlineLevel="2">
      <c r="A1142">
        <v>200</v>
      </c>
      <c r="B1142" t="s">
        <v>2440</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2441</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2442</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2443</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2444</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2445</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2446</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2447</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2448</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27"/>
        <v>59.462155277861811</v>
      </c>
      <c r="T1150" s="334">
        <v>-1.893</v>
      </c>
      <c r="U1150">
        <f t="shared" si="230"/>
        <v>12</v>
      </c>
      <c r="V1150" t="str">
        <f t="shared" si="231"/>
        <v>Na0</v>
      </c>
      <c r="Y1150" s="334">
        <v>1.584159002485408</v>
      </c>
      <c r="Z1150" s="334">
        <v>1.0509456357676901E-2</v>
      </c>
    </row>
    <row r="1151" spans="1:26" outlineLevel="2">
      <c r="A1151">
        <v>209</v>
      </c>
      <c r="B1151" t="s">
        <v>2449</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27"/>
        <v>60.889864608456243</v>
      </c>
      <c r="T1151" s="334">
        <v>-0.75</v>
      </c>
      <c r="U1151">
        <f t="shared" si="230"/>
        <v>13</v>
      </c>
      <c r="V1151" t="str">
        <f t="shared" si="231"/>
        <v>Ha3</v>
      </c>
      <c r="Y1151" s="334">
        <v>0.68812479342043098</v>
      </c>
      <c r="Z1151" s="334">
        <v>1.308180777610218E-2</v>
      </c>
    </row>
    <row r="1152" spans="1:26" outlineLevel="2">
      <c r="A1152">
        <v>210</v>
      </c>
      <c r="B1152" t="s">
        <v>2450</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2451</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27"/>
        <v>57.439181081269609</v>
      </c>
      <c r="T1153" s="334">
        <v>2.823</v>
      </c>
      <c r="U1153">
        <f t="shared" si="230"/>
        <v>15</v>
      </c>
      <c r="V1153" t="str">
        <f t="shared" si="231"/>
        <v>Me1</v>
      </c>
      <c r="Y1153" s="334">
        <v>0.65484650876020456</v>
      </c>
      <c r="Z1153" s="334">
        <v>1.273267973697771E-2</v>
      </c>
    </row>
    <row r="1154" spans="1:26" outlineLevel="2">
      <c r="A1154">
        <v>212</v>
      </c>
      <c r="B1154" t="s">
        <v>2452</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27"/>
        <v>58.782497385099113</v>
      </c>
      <c r="T1154" s="334">
        <v>-1.518</v>
      </c>
      <c r="U1154">
        <f t="shared" si="230"/>
        <v>16</v>
      </c>
      <c r="V1154" t="str">
        <f t="shared" si="231"/>
        <v>Da)</v>
      </c>
      <c r="Y1154" s="334">
        <v>1.0177509159397899</v>
      </c>
      <c r="Z1154" s="334">
        <v>1.1738727121608551E-2</v>
      </c>
    </row>
    <row r="1155" spans="1:26" outlineLevel="2">
      <c r="A1155">
        <v>213</v>
      </c>
      <c r="B1155" t="s">
        <v>2453</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2454</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27"/>
        <v>63.335509170119863</v>
      </c>
      <c r="T1156" s="334">
        <v>1.38</v>
      </c>
      <c r="U1156">
        <f t="shared" si="230"/>
        <v>18</v>
      </c>
      <c r="V1156" t="str">
        <f t="shared" si="231"/>
        <v>Mo8</v>
      </c>
      <c r="Y1156" s="334">
        <v>0.59507505202246713</v>
      </c>
      <c r="Z1156" s="334">
        <v>1.533512881197271E-2</v>
      </c>
    </row>
    <row r="1157" spans="1:26" outlineLevel="2">
      <c r="A1157">
        <v>215</v>
      </c>
      <c r="B1157" t="s">
        <v>2455</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2456</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2457</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2458</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2459</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2460</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27"/>
        <v>59.061039391855758</v>
      </c>
      <c r="T1162" s="334">
        <v>-0.186</v>
      </c>
      <c r="U1162">
        <f t="shared" si="230"/>
        <v>24</v>
      </c>
      <c r="V1162" t="str">
        <f t="shared" si="231"/>
        <v>Bu1</v>
      </c>
      <c r="Y1162" s="334">
        <v>0.72041070116022032</v>
      </c>
      <c r="Z1162" s="334">
        <v>1.254209340078054E-2</v>
      </c>
    </row>
    <row r="1163" spans="1:26" outlineLevel="2">
      <c r="A1163">
        <v>221</v>
      </c>
      <c r="B1163" t="s">
        <v>2461</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2462</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2463</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27"/>
        <v>60.750657584194173</v>
      </c>
      <c r="T1165" s="334">
        <v>2.79</v>
      </c>
      <c r="U1165">
        <f t="shared" si="230"/>
        <v>27</v>
      </c>
      <c r="V1165" t="str">
        <f t="shared" si="231"/>
        <v>Tr7</v>
      </c>
      <c r="Y1165" s="334">
        <v>0.61757652632716364</v>
      </c>
      <c r="Z1165" s="334">
        <v>1.551473841379792E-2</v>
      </c>
    </row>
    <row r="1166" spans="1:26" outlineLevel="2">
      <c r="A1166">
        <v>224</v>
      </c>
      <c r="B1166" t="s">
        <v>2464</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2465</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27"/>
        <v>58.244528132919427</v>
      </c>
      <c r="T1167" s="334">
        <v>-2.202</v>
      </c>
      <c r="U1167">
        <f t="shared" si="230"/>
        <v>29</v>
      </c>
      <c r="V1167" t="str">
        <f t="shared" si="231"/>
        <v>Pa3</v>
      </c>
      <c r="Y1167" s="334">
        <v>1.40514438981532</v>
      </c>
      <c r="Z1167" s="334">
        <v>1.0466341439191189E-2</v>
      </c>
    </row>
    <row r="1168" spans="1:26" outlineLevel="2">
      <c r="A1168">
        <v>226</v>
      </c>
      <c r="B1168" t="s">
        <v>2466</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2467</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2468</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2469</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2470</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2471</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27"/>
        <v>56.31938551665035</v>
      </c>
      <c r="T1173" s="334">
        <v>-1.383</v>
      </c>
      <c r="U1173">
        <f t="shared" si="230"/>
        <v>35</v>
      </c>
      <c r="V1173" t="str">
        <f t="shared" si="231"/>
        <v>Wu9</v>
      </c>
      <c r="Y1173" s="334">
        <v>0.7112492660170382</v>
      </c>
      <c r="Z1173" s="334">
        <v>1.2872381635297589E-2</v>
      </c>
    </row>
    <row r="1174" spans="1:26" outlineLevel="2">
      <c r="A1174">
        <v>232</v>
      </c>
      <c r="B1174" t="s">
        <v>2472</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2473</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27"/>
        <v>57.238075143825689</v>
      </c>
      <c r="T1175" s="334">
        <v>-1.077</v>
      </c>
      <c r="U1175">
        <f t="shared" si="230"/>
        <v>37</v>
      </c>
      <c r="V1175" t="str">
        <f t="shared" si="231"/>
        <v>Ha5</v>
      </c>
      <c r="Y1175" s="334">
        <v>0.83889592814139458</v>
      </c>
      <c r="Z1175" s="334">
        <v>1.267266228737722E-2</v>
      </c>
    </row>
    <row r="1176" spans="1:26" outlineLevel="2">
      <c r="A1176">
        <v>234</v>
      </c>
      <c r="B1176" t="s">
        <v>2474</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2475</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2476</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2477</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2478</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2479</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27"/>
        <v>58.291887073098323</v>
      </c>
      <c r="T1181" s="334">
        <v>1.167</v>
      </c>
      <c r="U1181">
        <f t="shared" si="230"/>
        <v>43</v>
      </c>
      <c r="V1181" t="str">
        <f t="shared" si="231"/>
        <v>Mo7</v>
      </c>
      <c r="Y1181" s="334">
        <v>0.64256657120099248</v>
      </c>
      <c r="Z1181" s="334">
        <v>1.356279009155761E-2</v>
      </c>
    </row>
    <row r="1182" spans="1:26" outlineLevel="2">
      <c r="A1182">
        <v>240</v>
      </c>
      <c r="B1182" t="s">
        <v>2480</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2481</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2482</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2483</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27"/>
        <v>57.260602509037817</v>
      </c>
      <c r="T1185" s="334">
        <v>1.911</v>
      </c>
      <c r="U1185">
        <f t="shared" si="230"/>
        <v>47</v>
      </c>
      <c r="V1185" t="str">
        <f t="shared" si="231"/>
        <v>Wy1</v>
      </c>
      <c r="Y1185" s="334">
        <v>0.86116572153237547</v>
      </c>
      <c r="Z1185" s="334">
        <v>1.297724193559462E-2</v>
      </c>
    </row>
    <row r="1186" spans="1:26" outlineLevel="2">
      <c r="A1186">
        <v>244</v>
      </c>
      <c r="B1186" t="s">
        <v>2484</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27"/>
        <v>60.159606549042863</v>
      </c>
      <c r="T1186" s="334">
        <v>-1.962</v>
      </c>
      <c r="U1186">
        <f t="shared" si="230"/>
        <v>48</v>
      </c>
      <c r="V1186" t="str">
        <f t="shared" si="231"/>
        <v>Wo5</v>
      </c>
      <c r="Y1186" s="334">
        <v>0.6420094173987444</v>
      </c>
      <c r="Z1186" s="334">
        <v>1.491281906111318E-2</v>
      </c>
    </row>
    <row r="1187" spans="1:26" outlineLevel="2">
      <c r="A1187">
        <v>245</v>
      </c>
      <c r="B1187" t="s">
        <v>2485</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2486</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2487</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2488</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2489</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27"/>
        <v>61.006902243541788</v>
      </c>
      <c r="T1191" s="334">
        <v>0.18</v>
      </c>
      <c r="U1191">
        <f t="shared" si="230"/>
        <v>53</v>
      </c>
      <c r="V1191" t="str">
        <f t="shared" si="231"/>
        <v>Tu6</v>
      </c>
      <c r="Y1191" s="334">
        <v>0.80811105981479037</v>
      </c>
      <c r="Z1191" s="334">
        <v>1.285442735005579E-2</v>
      </c>
    </row>
    <row r="1192" spans="1:26" outlineLevel="2">
      <c r="A1192">
        <v>250</v>
      </c>
      <c r="B1192" t="s">
        <v>2490</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27"/>
        <v>57.969202850981397</v>
      </c>
      <c r="T1192" s="334">
        <v>-0.192</v>
      </c>
      <c r="U1192">
        <f t="shared" si="230"/>
        <v>54</v>
      </c>
      <c r="V1192" t="str">
        <f t="shared" si="231"/>
        <v>Ku5</v>
      </c>
      <c r="Y1192" s="334">
        <v>1.1296673158840651</v>
      </c>
      <c r="Z1192" s="334">
        <v>1.1402538702934419E-2</v>
      </c>
    </row>
    <row r="1193" spans="1:26" outlineLevel="2">
      <c r="A1193">
        <v>251</v>
      </c>
      <c r="B1193" t="s">
        <v>2491</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27"/>
        <v>59.957515194246668</v>
      </c>
      <c r="T1193" s="334">
        <v>1.329</v>
      </c>
      <c r="U1193">
        <f t="shared" si="230"/>
        <v>55</v>
      </c>
      <c r="V1193" t="str">
        <f t="shared" si="231"/>
        <v>Ce5</v>
      </c>
      <c r="Y1193" s="334">
        <v>0.70195680492642654</v>
      </c>
      <c r="Z1193" s="334">
        <v>1.239588290334951E-2</v>
      </c>
    </row>
    <row r="1194" spans="1:26" outlineLevel="2">
      <c r="A1194">
        <v>252</v>
      </c>
      <c r="B1194" t="s">
        <v>2492</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27"/>
        <v>59.45561317620583</v>
      </c>
      <c r="T1194" s="334">
        <v>-1.224</v>
      </c>
      <c r="U1194">
        <f t="shared" si="230"/>
        <v>56</v>
      </c>
      <c r="V1194" t="str">
        <f t="shared" si="231"/>
        <v>Te0</v>
      </c>
      <c r="Y1194" s="334">
        <v>1.769733323001645</v>
      </c>
      <c r="Z1194" s="334">
        <v>9.5963827243107872E-3</v>
      </c>
    </row>
    <row r="1195" spans="1:26" outlineLevel="2">
      <c r="A1195">
        <v>253</v>
      </c>
      <c r="B1195" t="s">
        <v>2493</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2494</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2495</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2496</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2497</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2498</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2499</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32"/>
        <v>56.365388716624992</v>
      </c>
      <c r="T1201" s="334">
        <v>1.266</v>
      </c>
      <c r="U1201">
        <f t="shared" si="230"/>
        <v>63</v>
      </c>
      <c r="V1201" t="str">
        <f t="shared" si="231"/>
        <v>Ha)</v>
      </c>
      <c r="Y1201" s="334">
        <v>0.8070265352984356</v>
      </c>
      <c r="Z1201" s="334">
        <v>1.2297154412371759E-2</v>
      </c>
    </row>
    <row r="1202" spans="1:26" outlineLevel="2">
      <c r="A1202">
        <v>260</v>
      </c>
      <c r="B1202" t="s">
        <v>2500</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2501</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2502</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2503</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32"/>
        <v>60.28691949985474</v>
      </c>
      <c r="T1205" s="334">
        <v>-1.101</v>
      </c>
      <c r="U1205">
        <f t="shared" si="233"/>
        <v>67</v>
      </c>
      <c r="V1205" t="str">
        <f t="shared" si="234"/>
        <v>Gr5</v>
      </c>
      <c r="Y1205" s="334">
        <v>0.71900287828024589</v>
      </c>
      <c r="Z1205" s="334">
        <v>1.4018770924441291E-2</v>
      </c>
    </row>
    <row r="1206" spans="1:26" outlineLevel="2">
      <c r="A1206">
        <v>264</v>
      </c>
      <c r="B1206" t="s">
        <v>2504</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2505</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2506</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32"/>
        <v>57.477650808836323</v>
      </c>
      <c r="T1208" s="334">
        <v>-2.109</v>
      </c>
      <c r="U1208">
        <f t="shared" si="233"/>
        <v>70</v>
      </c>
      <c r="V1208" t="str">
        <f t="shared" si="234"/>
        <v>Ha6</v>
      </c>
      <c r="Y1208" s="334">
        <v>1.497604309096761</v>
      </c>
      <c r="Z1208" s="334">
        <v>9.9277915982065416E-3</v>
      </c>
    </row>
    <row r="1209" spans="1:26" outlineLevel="2">
      <c r="A1209">
        <v>267</v>
      </c>
      <c r="B1209" t="s">
        <v>2507</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2508</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2509</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2510</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32"/>
        <v>58.601753979842513</v>
      </c>
      <c r="T1212" s="334">
        <v>-0.252</v>
      </c>
      <c r="U1212">
        <f t="shared" si="233"/>
        <v>74</v>
      </c>
      <c r="V1212" t="str">
        <f t="shared" si="234"/>
        <v>Co)</v>
      </c>
      <c r="Y1212" s="334">
        <v>0.83169700774684041</v>
      </c>
      <c r="Z1212" s="334">
        <v>1.3066549137519109E-2</v>
      </c>
    </row>
    <row r="1213" spans="1:26" outlineLevel="2">
      <c r="A1213">
        <v>271</v>
      </c>
      <c r="B1213" t="s">
        <v>2511</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32"/>
        <v>58.235048756370283</v>
      </c>
      <c r="T1213" s="334">
        <v>-1.248</v>
      </c>
      <c r="U1213">
        <f t="shared" si="233"/>
        <v>75</v>
      </c>
      <c r="V1213" t="str">
        <f t="shared" si="234"/>
        <v>Ro3</v>
      </c>
      <c r="Y1213" s="334">
        <v>0.82237913325402334</v>
      </c>
      <c r="Z1213" s="334">
        <v>1.2913683357980399E-2</v>
      </c>
    </row>
    <row r="1214" spans="1:26" outlineLevel="2">
      <c r="A1214">
        <v>272</v>
      </c>
      <c r="B1214" t="s">
        <v>2512</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32"/>
        <v>58.614342038522338</v>
      </c>
      <c r="T1214" s="334">
        <v>1.395</v>
      </c>
      <c r="U1214">
        <f t="shared" si="233"/>
        <v>76</v>
      </c>
      <c r="V1214" t="str">
        <f t="shared" si="234"/>
        <v>Wi)</v>
      </c>
      <c r="Y1214" s="334">
        <v>0.77303560095479029</v>
      </c>
      <c r="Z1214" s="334">
        <v>1.3134548704694731E-2</v>
      </c>
    </row>
    <row r="1215" spans="1:26" outlineLevel="2">
      <c r="A1215">
        <v>273</v>
      </c>
      <c r="B1215" t="s">
        <v>2513</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2514</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2515</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32"/>
        <v>57.848170581963458</v>
      </c>
      <c r="T1217" s="334">
        <v>-1.206</v>
      </c>
      <c r="U1217">
        <f t="shared" si="233"/>
        <v>79</v>
      </c>
      <c r="V1217" t="str">
        <f t="shared" si="234"/>
        <v>Gr1</v>
      </c>
      <c r="Y1217" s="334">
        <v>0.70739690359437857</v>
      </c>
      <c r="Z1217" s="334">
        <v>1.283657256718523E-2</v>
      </c>
    </row>
    <row r="1218" spans="1:26" outlineLevel="2">
      <c r="A1218">
        <v>276</v>
      </c>
      <c r="B1218" t="s">
        <v>2516</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2517</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2518</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2519</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32"/>
        <v>58.646858995566618</v>
      </c>
      <c r="T1221" s="334">
        <v>-1.875</v>
      </c>
      <c r="U1221">
        <f t="shared" si="233"/>
        <v>83</v>
      </c>
      <c r="V1221" t="str">
        <f t="shared" si="234"/>
        <v>Wa2</v>
      </c>
      <c r="Y1221" s="334">
        <v>0.70905636094047031</v>
      </c>
      <c r="Z1221" s="334">
        <v>1.270904486428039E-2</v>
      </c>
    </row>
    <row r="1222" spans="1:26" outlineLevel="2">
      <c r="A1222">
        <v>280</v>
      </c>
      <c r="B1222" t="s">
        <v>2520</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2521</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2522</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2523</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2524</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2525</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2526</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2527</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32"/>
        <v>58.425345057538017</v>
      </c>
      <c r="T1229" s="334">
        <v>0.192</v>
      </c>
      <c r="U1229">
        <f t="shared" si="233"/>
        <v>91</v>
      </c>
      <c r="V1229" t="str">
        <f t="shared" si="234"/>
        <v>Wo9</v>
      </c>
      <c r="Y1229" s="334">
        <v>1.0115260225636149</v>
      </c>
      <c r="Z1229" s="334">
        <v>1.14178748553019E-2</v>
      </c>
    </row>
    <row r="1230" spans="1:26" outlineLevel="2">
      <c r="A1230">
        <v>288</v>
      </c>
      <c r="B1230" t="s">
        <v>2528</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2529</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2530</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2531</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2532</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2533</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2534</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2535</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2536</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2537</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2538</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2539</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2540</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2541</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32"/>
        <v>60.103299088349303</v>
      </c>
      <c r="T1243" s="334">
        <v>-1.431</v>
      </c>
      <c r="U1243">
        <f t="shared" si="233"/>
        <v>105</v>
      </c>
      <c r="V1243" t="str">
        <f t="shared" si="234"/>
        <v>Ne3</v>
      </c>
      <c r="Y1243" s="334">
        <v>0.64827474446597111</v>
      </c>
      <c r="Z1243" s="334">
        <v>1.456270533413705E-2</v>
      </c>
    </row>
    <row r="1244" spans="1:26" outlineLevel="2">
      <c r="A1244">
        <v>302</v>
      </c>
      <c r="B1244" t="s">
        <v>2542</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2543</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2544</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2545</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32"/>
        <v>57.084181158850043</v>
      </c>
      <c r="T1247" s="334">
        <v>-1.464</v>
      </c>
      <c r="U1247">
        <f t="shared" si="233"/>
        <v>109</v>
      </c>
      <c r="V1247" t="str">
        <f t="shared" si="234"/>
        <v>Eg6</v>
      </c>
      <c r="Y1247" s="334">
        <v>1.403645765544236</v>
      </c>
      <c r="Z1247" s="334">
        <v>9.7702868508356203E-3</v>
      </c>
    </row>
    <row r="1248" spans="1:26" outlineLevel="2">
      <c r="A1248">
        <v>306</v>
      </c>
      <c r="B1248" t="s">
        <v>2546</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2547</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2548</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2549</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32"/>
        <v>59.76330307283434</v>
      </c>
      <c r="T1251" s="334">
        <v>0.3</v>
      </c>
      <c r="U1251">
        <f t="shared" si="233"/>
        <v>113</v>
      </c>
      <c r="V1251" t="str">
        <f t="shared" si="234"/>
        <v>Wi1</v>
      </c>
      <c r="Y1251" s="334">
        <v>0.69923700355866525</v>
      </c>
      <c r="Z1251" s="334">
        <v>1.350597374251347E-2</v>
      </c>
    </row>
    <row r="1252" spans="1:26" outlineLevel="2">
      <c r="A1252">
        <v>310</v>
      </c>
      <c r="B1252" t="s">
        <v>2550</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2551</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2552</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2553</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2554</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2555</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2556</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2557</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2558</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35"/>
        <v>59.258749110512248</v>
      </c>
      <c r="T1260" s="334">
        <v>-1.2E-2</v>
      </c>
      <c r="U1260">
        <f t="shared" si="233"/>
        <v>122</v>
      </c>
      <c r="V1260" t="str">
        <f t="shared" si="234"/>
        <v>GR5</v>
      </c>
      <c r="Y1260" s="334">
        <v>0.62624767521886937</v>
      </c>
      <c r="Z1260" s="334">
        <v>1.340140219438877E-2</v>
      </c>
    </row>
    <row r="1261" spans="1:26" outlineLevel="2">
      <c r="A1261">
        <v>319</v>
      </c>
      <c r="B1261" t="s">
        <v>2559</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2560</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2561</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35"/>
        <v>60.803125286285898</v>
      </c>
      <c r="T1263" s="334">
        <v>-0.18</v>
      </c>
      <c r="U1263">
        <f t="shared" si="233"/>
        <v>125</v>
      </c>
      <c r="V1263" t="str">
        <f t="shared" si="234"/>
        <v>Cl5</v>
      </c>
      <c r="Y1263" s="334">
        <v>1.520516115561392</v>
      </c>
      <c r="Z1263" s="334">
        <v>1.06940901899033E-2</v>
      </c>
    </row>
    <row r="1264" spans="1:26" outlineLevel="2">
      <c r="A1264">
        <v>322</v>
      </c>
      <c r="B1264" t="s">
        <v>2562</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35"/>
        <v>58.251200592916582</v>
      </c>
      <c r="T1264" s="334">
        <v>1.389</v>
      </c>
      <c r="U1264">
        <f t="shared" si="233"/>
        <v>126</v>
      </c>
      <c r="V1264" t="str">
        <f t="shared" si="234"/>
        <v>Ka2</v>
      </c>
      <c r="Y1264" s="334">
        <v>0.71298768751350727</v>
      </c>
      <c r="Z1264" s="334">
        <v>1.1719142976761221E-2</v>
      </c>
    </row>
    <row r="1265" spans="1:26" outlineLevel="2">
      <c r="A1265">
        <v>323</v>
      </c>
      <c r="B1265" t="s">
        <v>2563</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35"/>
        <v>59.223753195889458</v>
      </c>
      <c r="T1265" s="334">
        <v>-1.131</v>
      </c>
      <c r="U1265">
        <f t="shared" si="233"/>
        <v>127</v>
      </c>
      <c r="V1265" t="str">
        <f t="shared" si="234"/>
        <v>Al0</v>
      </c>
      <c r="Y1265" s="334">
        <v>1.379737290071412</v>
      </c>
      <c r="Z1265" s="334">
        <v>1.151537541268562E-2</v>
      </c>
    </row>
    <row r="1266" spans="1:26" outlineLevel="2">
      <c r="A1266">
        <v>324</v>
      </c>
      <c r="B1266" t="s">
        <v>2564</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35"/>
        <v>58.924733019383538</v>
      </c>
      <c r="T1266" s="334">
        <v>-1.248</v>
      </c>
      <c r="U1266">
        <f t="shared" si="233"/>
        <v>128</v>
      </c>
      <c r="V1266" t="str">
        <f t="shared" si="234"/>
        <v>Ei)</v>
      </c>
      <c r="Y1266" s="334">
        <v>0.96710500142933209</v>
      </c>
      <c r="Z1266" s="334">
        <v>1.1765352196154049E-2</v>
      </c>
    </row>
    <row r="1267" spans="1:26" outlineLevel="2">
      <c r="A1267">
        <v>325</v>
      </c>
      <c r="B1267" t="s">
        <v>2565</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2566</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35"/>
        <v>57.422023064929917</v>
      </c>
      <c r="T1268" s="334">
        <v>1.593</v>
      </c>
      <c r="U1268">
        <f t="shared" si="236"/>
        <v>130</v>
      </c>
      <c r="V1268" t="str">
        <f t="shared" si="237"/>
        <v>Pe9</v>
      </c>
      <c r="Y1268" s="334">
        <v>0.69152611274121789</v>
      </c>
      <c r="Z1268" s="334">
        <v>1.16885368009452E-2</v>
      </c>
    </row>
    <row r="1269" spans="1:26" outlineLevel="2">
      <c r="A1269">
        <v>327</v>
      </c>
      <c r="B1269" t="s">
        <v>2567</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2568</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2569</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35"/>
        <v>59.163866031860373</v>
      </c>
      <c r="T1271" s="334">
        <v>-0.36</v>
      </c>
      <c r="U1271">
        <f t="shared" si="236"/>
        <v>133</v>
      </c>
      <c r="V1271" t="str">
        <f t="shared" si="237"/>
        <v>Hi6</v>
      </c>
      <c r="Y1271" s="334">
        <v>0.65958490068042908</v>
      </c>
      <c r="Z1271" s="334">
        <v>1.418720235383563E-2</v>
      </c>
    </row>
    <row r="1272" spans="1:26" outlineLevel="2">
      <c r="A1272" s="580">
        <v>330</v>
      </c>
      <c r="B1272" s="580" t="s">
        <v>2570</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35"/>
        <v>55.372121675004053</v>
      </c>
      <c r="T1272" s="581">
        <v>0.48</v>
      </c>
      <c r="U1272">
        <f t="shared" si="236"/>
        <v>134</v>
      </c>
      <c r="V1272" t="str">
        <f t="shared" si="237"/>
        <v>Hi3</v>
      </c>
      <c r="Y1272" s="581">
        <v>1.0922342296211851</v>
      </c>
      <c r="Z1272" s="581">
        <v>1.002140950591077E-2</v>
      </c>
    </row>
    <row r="1273" spans="1:26" outlineLevel="1">
      <c r="A1273" s="582" t="s">
        <v>2394</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35"/>
        <v>58.651126254129998</v>
      </c>
      <c r="T1273" s="620">
        <f>AVERAGE(T1274:T1407)</f>
        <v>3.781343283582092E-2</v>
      </c>
      <c r="U1273">
        <v>0</v>
      </c>
      <c r="V1273" s="598" t="s">
        <v>2410</v>
      </c>
    </row>
    <row r="1274" spans="1:26" outlineLevel="2">
      <c r="A1274">
        <v>332</v>
      </c>
      <c r="B1274" t="s">
        <v>2437</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2438</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35"/>
        <v>59.028258797013692</v>
      </c>
      <c r="T1275" s="334">
        <v>1.911</v>
      </c>
      <c r="U1275">
        <f t="shared" si="238"/>
        <v>2</v>
      </c>
      <c r="V1275" t="str">
        <f t="shared" si="239"/>
        <v>Le3</v>
      </c>
    </row>
    <row r="1276" spans="1:26" outlineLevel="2">
      <c r="A1276">
        <v>334</v>
      </c>
      <c r="B1276" t="s">
        <v>2439</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35"/>
        <v>58.048805996601828</v>
      </c>
      <c r="T1276" s="334">
        <v>0.246</v>
      </c>
      <c r="U1276">
        <f t="shared" si="238"/>
        <v>3</v>
      </c>
      <c r="V1276" t="str">
        <f t="shared" si="239"/>
        <v>Le8</v>
      </c>
    </row>
    <row r="1277" spans="1:26" outlineLevel="2">
      <c r="A1277">
        <v>335</v>
      </c>
      <c r="B1277" t="s">
        <v>2440</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35"/>
        <v>56.332354263185081</v>
      </c>
      <c r="T1277" s="334">
        <v>-0.14099999999999999</v>
      </c>
      <c r="U1277">
        <f t="shared" si="238"/>
        <v>4</v>
      </c>
      <c r="V1277" t="str">
        <f t="shared" si="239"/>
        <v xml:space="preserve">Gr </v>
      </c>
    </row>
    <row r="1278" spans="1:26" outlineLevel="2">
      <c r="A1278">
        <v>336</v>
      </c>
      <c r="B1278" t="s">
        <v>2441</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35"/>
        <v>59.485422755693001</v>
      </c>
      <c r="T1278" s="334">
        <v>-0.16500000000000001</v>
      </c>
      <c r="U1278">
        <f t="shared" si="238"/>
        <v>5</v>
      </c>
      <c r="V1278" t="str">
        <f t="shared" si="239"/>
        <v>Ro9</v>
      </c>
    </row>
    <row r="1279" spans="1:26" outlineLevel="2">
      <c r="A1279">
        <v>337</v>
      </c>
      <c r="B1279" t="s">
        <v>2442</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35"/>
        <v>55.964007682241963</v>
      </c>
      <c r="T1279" s="334">
        <v>0.89700000000000002</v>
      </c>
      <c r="U1279">
        <f t="shared" si="238"/>
        <v>6</v>
      </c>
      <c r="V1279" t="str">
        <f t="shared" si="239"/>
        <v>Ya3</v>
      </c>
    </row>
    <row r="1280" spans="1:26" outlineLevel="2">
      <c r="A1280">
        <v>338</v>
      </c>
      <c r="B1280" t="s">
        <v>2443</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35"/>
        <v>58.092925683520413</v>
      </c>
      <c r="T1280" s="334">
        <v>-1.3260000000000001</v>
      </c>
      <c r="U1280">
        <f t="shared" si="238"/>
        <v>7</v>
      </c>
      <c r="V1280" t="str">
        <f t="shared" si="239"/>
        <v>On6</v>
      </c>
    </row>
    <row r="1281" spans="1:22" outlineLevel="2">
      <c r="A1281">
        <v>339</v>
      </c>
      <c r="B1281" t="s">
        <v>2444</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35"/>
        <v>56.674697243675674</v>
      </c>
      <c r="T1281" s="334">
        <v>0.107999999999999</v>
      </c>
      <c r="U1281">
        <f t="shared" si="238"/>
        <v>8</v>
      </c>
      <c r="V1281" t="str">
        <f t="shared" si="239"/>
        <v>Ce6</v>
      </c>
    </row>
    <row r="1282" spans="1:22" outlineLevel="2">
      <c r="A1282">
        <v>340</v>
      </c>
      <c r="B1282" t="s">
        <v>2445</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35"/>
        <v>56.724479460959628</v>
      </c>
      <c r="T1282" s="334">
        <v>1.8719999999999899</v>
      </c>
      <c r="U1282">
        <f t="shared" si="238"/>
        <v>9</v>
      </c>
      <c r="V1282" t="str">
        <f t="shared" si="239"/>
        <v>Mu9</v>
      </c>
    </row>
    <row r="1283" spans="1:22" outlineLevel="2">
      <c r="A1283">
        <v>341</v>
      </c>
      <c r="B1283" t="s">
        <v>2446</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35"/>
        <v>54.621403393414688</v>
      </c>
      <c r="T1283" s="334">
        <v>0.11699999999999899</v>
      </c>
      <c r="U1283">
        <f t="shared" si="238"/>
        <v>10</v>
      </c>
      <c r="V1283" t="str">
        <f t="shared" si="239"/>
        <v>Ku1</v>
      </c>
    </row>
    <row r="1284" spans="1:22" outlineLevel="2">
      <c r="A1284">
        <v>342</v>
      </c>
      <c r="B1284" t="s">
        <v>2447</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35"/>
        <v>58.489717489904649</v>
      </c>
      <c r="T1284" s="334">
        <v>-1.9710000000000001</v>
      </c>
      <c r="U1284">
        <f t="shared" si="238"/>
        <v>11</v>
      </c>
      <c r="V1284" t="str">
        <f t="shared" si="239"/>
        <v>Gl2</v>
      </c>
    </row>
    <row r="1285" spans="1:22" outlineLevel="2">
      <c r="A1285">
        <v>343</v>
      </c>
      <c r="B1285" t="s">
        <v>2448</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35"/>
        <v>59.462155277861811</v>
      </c>
      <c r="T1285" s="334">
        <v>-1.893</v>
      </c>
      <c r="U1285">
        <f t="shared" si="238"/>
        <v>12</v>
      </c>
      <c r="V1285" t="str">
        <f t="shared" si="239"/>
        <v>Na0</v>
      </c>
    </row>
    <row r="1286" spans="1:22" outlineLevel="2">
      <c r="A1286">
        <v>344</v>
      </c>
      <c r="B1286" t="s">
        <v>2449</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35"/>
        <v>60.889864608456243</v>
      </c>
      <c r="T1286" s="334">
        <v>-0.75</v>
      </c>
      <c r="U1286">
        <f t="shared" si="238"/>
        <v>13</v>
      </c>
      <c r="V1286" t="str">
        <f t="shared" si="239"/>
        <v>Ha3</v>
      </c>
    </row>
    <row r="1287" spans="1:22" outlineLevel="2">
      <c r="A1287">
        <v>345</v>
      </c>
      <c r="B1287" t="s">
        <v>2450</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35"/>
        <v>58.439334144106859</v>
      </c>
      <c r="T1287" s="334">
        <v>-0.3</v>
      </c>
      <c r="U1287">
        <f t="shared" si="238"/>
        <v>14</v>
      </c>
      <c r="V1287" t="str">
        <f t="shared" si="239"/>
        <v xml:space="preserve">Mo </v>
      </c>
    </row>
    <row r="1288" spans="1:22" outlineLevel="2">
      <c r="A1288">
        <v>346</v>
      </c>
      <c r="B1288" t="s">
        <v>2451</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35"/>
        <v>57.439181081269609</v>
      </c>
      <c r="T1288" s="334">
        <v>2.823</v>
      </c>
      <c r="U1288">
        <f t="shared" si="238"/>
        <v>15</v>
      </c>
      <c r="V1288" t="str">
        <f t="shared" si="239"/>
        <v>Me1</v>
      </c>
    </row>
    <row r="1289" spans="1:22" outlineLevel="2">
      <c r="A1289">
        <v>347</v>
      </c>
      <c r="B1289" t="s">
        <v>2452</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35"/>
        <v>58.782497385099113</v>
      </c>
      <c r="T1289" s="334">
        <v>-1.518</v>
      </c>
      <c r="U1289">
        <f t="shared" si="238"/>
        <v>16</v>
      </c>
      <c r="V1289" t="str">
        <f t="shared" si="239"/>
        <v>Da)</v>
      </c>
    </row>
    <row r="1290" spans="1:22" outlineLevel="2">
      <c r="A1290">
        <v>348</v>
      </c>
      <c r="B1290" t="s">
        <v>2453</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35"/>
        <v>61.262034137339228</v>
      </c>
      <c r="T1290" s="334">
        <v>-0.56099999999999905</v>
      </c>
      <c r="U1290">
        <f t="shared" si="238"/>
        <v>17</v>
      </c>
      <c r="V1290" t="str">
        <f t="shared" si="239"/>
        <v>Tu1</v>
      </c>
    </row>
    <row r="1291" spans="1:22" outlineLevel="2">
      <c r="A1291">
        <v>349</v>
      </c>
      <c r="B1291" t="s">
        <v>2454</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35"/>
        <v>63.335509170119863</v>
      </c>
      <c r="T1291" s="334">
        <v>1.38</v>
      </c>
      <c r="U1291">
        <f t="shared" si="238"/>
        <v>18</v>
      </c>
      <c r="V1291" t="str">
        <f t="shared" si="239"/>
        <v>Mo8</v>
      </c>
    </row>
    <row r="1292" spans="1:22" outlineLevel="2">
      <c r="A1292">
        <v>350</v>
      </c>
      <c r="B1292" t="s">
        <v>2455</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35"/>
        <v>56.920183026698432</v>
      </c>
      <c r="T1292" s="334">
        <v>-1.78799999999999</v>
      </c>
      <c r="U1292">
        <f t="shared" si="238"/>
        <v>19</v>
      </c>
      <c r="V1292" t="str">
        <f t="shared" si="239"/>
        <v>Ne7</v>
      </c>
    </row>
    <row r="1293" spans="1:22" outlineLevel="2">
      <c r="A1293">
        <v>351</v>
      </c>
      <c r="B1293" t="s">
        <v>2456</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35"/>
        <v>58.178284156160871</v>
      </c>
      <c r="T1293" s="334">
        <v>0.215999999999999</v>
      </c>
      <c r="U1293">
        <f t="shared" si="238"/>
        <v>20</v>
      </c>
      <c r="V1293" t="str">
        <f t="shared" si="239"/>
        <v>Bo4</v>
      </c>
    </row>
    <row r="1294" spans="1:22" outlineLevel="2">
      <c r="A1294">
        <v>352</v>
      </c>
      <c r="B1294" t="s">
        <v>2457</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35"/>
        <v>58.226551071857948</v>
      </c>
      <c r="T1294" s="334">
        <v>0.54899999999999904</v>
      </c>
      <c r="U1294">
        <f t="shared" si="238"/>
        <v>21</v>
      </c>
      <c r="V1294" t="str">
        <f t="shared" si="239"/>
        <v>Yi4</v>
      </c>
    </row>
    <row r="1295" spans="1:22" outlineLevel="2">
      <c r="A1295">
        <v>353</v>
      </c>
      <c r="B1295" t="s">
        <v>2458</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35"/>
        <v>58.676646253513667</v>
      </c>
      <c r="T1295" s="334">
        <v>2.097</v>
      </c>
      <c r="U1295">
        <f t="shared" si="238"/>
        <v>22</v>
      </c>
      <c r="V1295" t="str">
        <f t="shared" si="239"/>
        <v xml:space="preserve">Th </v>
      </c>
    </row>
    <row r="1296" spans="1:22" outlineLevel="2">
      <c r="A1296">
        <v>354</v>
      </c>
      <c r="B1296" t="s">
        <v>2459</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35"/>
        <v>62.179249269025647</v>
      </c>
      <c r="T1296" s="334">
        <v>0.69899999999999995</v>
      </c>
      <c r="U1296">
        <f t="shared" si="238"/>
        <v>23</v>
      </c>
      <c r="V1296" t="str">
        <f t="shared" si="239"/>
        <v>Bu5</v>
      </c>
    </row>
    <row r="1297" spans="1:22" outlineLevel="2">
      <c r="A1297">
        <v>355</v>
      </c>
      <c r="B1297" t="s">
        <v>2460</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35"/>
        <v>59.061039391855758</v>
      </c>
      <c r="T1297" s="334">
        <v>-0.186</v>
      </c>
      <c r="U1297">
        <f t="shared" si="238"/>
        <v>24</v>
      </c>
      <c r="V1297" t="str">
        <f t="shared" si="239"/>
        <v>Bu1</v>
      </c>
    </row>
    <row r="1298" spans="1:22" outlineLevel="2">
      <c r="A1298">
        <v>356</v>
      </c>
      <c r="B1298" t="s">
        <v>2461</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35"/>
        <v>60.464347147154427</v>
      </c>
      <c r="T1298" s="334">
        <v>0.56399999999999995</v>
      </c>
      <c r="U1298">
        <f t="shared" si="238"/>
        <v>25</v>
      </c>
      <c r="V1298" t="str">
        <f t="shared" si="239"/>
        <v>Mu0</v>
      </c>
    </row>
    <row r="1299" spans="1:22" outlineLevel="2">
      <c r="A1299">
        <v>357</v>
      </c>
      <c r="B1299" t="s">
        <v>2462</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35"/>
        <v>59.06412897869761</v>
      </c>
      <c r="T1299" s="334">
        <v>-0.46799999999999897</v>
      </c>
      <c r="U1299">
        <f t="shared" si="238"/>
        <v>26</v>
      </c>
      <c r="V1299" t="str">
        <f t="shared" si="239"/>
        <v>Po2</v>
      </c>
    </row>
    <row r="1300" spans="1:22" outlineLevel="2">
      <c r="A1300">
        <v>358</v>
      </c>
      <c r="B1300" t="s">
        <v>2463</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35"/>
        <v>60.750657584194173</v>
      </c>
      <c r="T1300" s="334">
        <v>2.79</v>
      </c>
      <c r="U1300">
        <f t="shared" si="238"/>
        <v>27</v>
      </c>
      <c r="V1300" t="str">
        <f t="shared" si="239"/>
        <v>Tr7</v>
      </c>
    </row>
    <row r="1301" spans="1:22" outlineLevel="2">
      <c r="A1301">
        <v>359</v>
      </c>
      <c r="B1301" t="s">
        <v>2464</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35"/>
        <v>59.07269876189639</v>
      </c>
      <c r="T1301" s="334">
        <v>-0.33300000000000002</v>
      </c>
      <c r="U1301">
        <f t="shared" si="238"/>
        <v>28</v>
      </c>
      <c r="V1301" t="str">
        <f t="shared" si="239"/>
        <v>Be6</v>
      </c>
    </row>
    <row r="1302" spans="1:22" outlineLevel="2">
      <c r="A1302">
        <v>360</v>
      </c>
      <c r="B1302" t="s">
        <v>2465</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35"/>
        <v>58.244528132919427</v>
      </c>
      <c r="T1302" s="334">
        <v>-2.202</v>
      </c>
      <c r="U1302">
        <f t="shared" si="238"/>
        <v>29</v>
      </c>
      <c r="V1302" t="str">
        <f t="shared" si="239"/>
        <v>Pa3</v>
      </c>
    </row>
    <row r="1303" spans="1:22" outlineLevel="2">
      <c r="A1303">
        <v>361</v>
      </c>
      <c r="B1303" t="s">
        <v>2466</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35"/>
        <v>57.269329466213172</v>
      </c>
      <c r="T1303" s="334">
        <v>-0.56999999999999995</v>
      </c>
      <c r="U1303">
        <f t="shared" si="238"/>
        <v>30</v>
      </c>
      <c r="V1303" t="str">
        <f t="shared" si="239"/>
        <v>Wa4</v>
      </c>
    </row>
    <row r="1304" spans="1:22" outlineLevel="2">
      <c r="A1304">
        <v>362</v>
      </c>
      <c r="B1304" t="s">
        <v>2467</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35"/>
        <v>58.580445103076769</v>
      </c>
      <c r="T1304" s="334">
        <v>-1.73999999999999</v>
      </c>
      <c r="U1304">
        <f t="shared" si="238"/>
        <v>31</v>
      </c>
      <c r="V1304" t="str">
        <f t="shared" si="239"/>
        <v>Gl4</v>
      </c>
    </row>
    <row r="1305" spans="1:22" outlineLevel="2">
      <c r="A1305">
        <v>363</v>
      </c>
      <c r="B1305" t="s">
        <v>2468</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35"/>
        <v>58.147445292232369</v>
      </c>
      <c r="T1305" s="334">
        <v>-0.212999999999999</v>
      </c>
      <c r="U1305">
        <f t="shared" si="238"/>
        <v>32</v>
      </c>
      <c r="V1305" t="str">
        <f t="shared" si="239"/>
        <v>Ro1</v>
      </c>
    </row>
    <row r="1306" spans="1:22" outlineLevel="2">
      <c r="A1306">
        <v>364</v>
      </c>
      <c r="B1306" t="s">
        <v>2469</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35"/>
        <v>57.231809871164238</v>
      </c>
      <c r="T1306" s="334">
        <v>0.16500000000000001</v>
      </c>
      <c r="U1306">
        <f t="shared" si="238"/>
        <v>33</v>
      </c>
      <c r="V1306" t="str">
        <f t="shared" si="239"/>
        <v>Gr2</v>
      </c>
    </row>
    <row r="1307" spans="1:22" outlineLevel="2">
      <c r="A1307">
        <v>365</v>
      </c>
      <c r="B1307" t="s">
        <v>2470</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35"/>
        <v>57.158542044197397</v>
      </c>
      <c r="T1307" s="334">
        <v>-1.6859999999999999</v>
      </c>
      <c r="U1307">
        <f t="shared" si="238"/>
        <v>34</v>
      </c>
      <c r="V1307" t="str">
        <f t="shared" si="239"/>
        <v>Po0</v>
      </c>
    </row>
    <row r="1308" spans="1:22" outlineLevel="2">
      <c r="A1308">
        <v>366</v>
      </c>
      <c r="B1308" t="s">
        <v>2471</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35"/>
        <v>56.31938551665035</v>
      </c>
      <c r="T1308" s="334">
        <v>-1.383</v>
      </c>
      <c r="U1308">
        <f t="shared" si="238"/>
        <v>35</v>
      </c>
      <c r="V1308" t="str">
        <f t="shared" si="239"/>
        <v>Wu9</v>
      </c>
    </row>
    <row r="1309" spans="1:22" outlineLevel="2">
      <c r="A1309">
        <v>367</v>
      </c>
      <c r="B1309" t="s">
        <v>2472</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35"/>
        <v>57.20571621581594</v>
      </c>
      <c r="T1309" s="334">
        <v>4.3680000000000003</v>
      </c>
      <c r="U1309">
        <f t="shared" si="238"/>
        <v>36</v>
      </c>
      <c r="V1309" t="str">
        <f t="shared" si="239"/>
        <v>Bo2</v>
      </c>
    </row>
    <row r="1310" spans="1:22" outlineLevel="2">
      <c r="A1310">
        <v>368</v>
      </c>
      <c r="B1310" t="s">
        <v>2473</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35"/>
        <v>57.238075143825689</v>
      </c>
      <c r="T1310" s="334">
        <v>-1.077</v>
      </c>
      <c r="U1310">
        <f t="shared" si="238"/>
        <v>37</v>
      </c>
      <c r="V1310" t="str">
        <f t="shared" si="239"/>
        <v>Ha5</v>
      </c>
    </row>
    <row r="1311" spans="1:22" outlineLevel="2">
      <c r="A1311">
        <v>369</v>
      </c>
      <c r="B1311" t="s">
        <v>2474</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35"/>
        <v>59.903734812622787</v>
      </c>
      <c r="T1311" s="334">
        <v>0.72899999999999998</v>
      </c>
      <c r="U1311">
        <f t="shared" si="238"/>
        <v>38</v>
      </c>
      <c r="V1311" t="str">
        <f t="shared" si="239"/>
        <v>Ej6</v>
      </c>
    </row>
    <row r="1312" spans="1:22" outlineLevel="2">
      <c r="A1312">
        <v>370</v>
      </c>
      <c r="B1312" t="s">
        <v>2475</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35"/>
        <v>61.12223824629914</v>
      </c>
      <c r="T1312" s="334">
        <v>-1.0619999999999901</v>
      </c>
      <c r="U1312">
        <f t="shared" si="238"/>
        <v>39</v>
      </c>
      <c r="V1312" t="str">
        <f t="shared" si="239"/>
        <v>Rh)</v>
      </c>
    </row>
    <row r="1313" spans="1:22" outlineLevel="2">
      <c r="A1313">
        <v>371</v>
      </c>
      <c r="B1313" t="s">
        <v>2476</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35"/>
        <v>60.848948787506231</v>
      </c>
      <c r="T1313" s="334">
        <v>0.16800000000000001</v>
      </c>
      <c r="U1313">
        <f t="shared" si="238"/>
        <v>40</v>
      </c>
      <c r="V1313" t="str">
        <f t="shared" si="239"/>
        <v xml:space="preserve">Bo </v>
      </c>
    </row>
    <row r="1314" spans="1:22" outlineLevel="2">
      <c r="A1314">
        <v>372</v>
      </c>
      <c r="B1314" t="s">
        <v>2477</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35"/>
        <v>57.515942898787877</v>
      </c>
      <c r="T1314" s="334">
        <v>-0.81599999999999995</v>
      </c>
      <c r="U1314">
        <f t="shared" si="238"/>
        <v>41</v>
      </c>
      <c r="V1314" t="str">
        <f t="shared" si="239"/>
        <v>We)</v>
      </c>
    </row>
    <row r="1315" spans="1:22" outlineLevel="2">
      <c r="A1315">
        <v>373</v>
      </c>
      <c r="B1315" t="s">
        <v>2478</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35"/>
        <v>58.25822227818923</v>
      </c>
      <c r="T1315" s="334">
        <v>1.6080000000000001</v>
      </c>
      <c r="U1315">
        <f t="shared" si="238"/>
        <v>42</v>
      </c>
      <c r="V1315" t="str">
        <f t="shared" si="239"/>
        <v>In7</v>
      </c>
    </row>
    <row r="1316" spans="1:22" outlineLevel="2">
      <c r="A1316">
        <v>374</v>
      </c>
      <c r="B1316" t="s">
        <v>2479</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35"/>
        <v>58.291887073098323</v>
      </c>
      <c r="T1316" s="334">
        <v>1.167</v>
      </c>
      <c r="U1316">
        <f t="shared" si="238"/>
        <v>43</v>
      </c>
      <c r="V1316" t="str">
        <f t="shared" si="239"/>
        <v>Mo7</v>
      </c>
    </row>
    <row r="1317" spans="1:22" outlineLevel="2">
      <c r="A1317">
        <v>375</v>
      </c>
      <c r="B1317" t="s">
        <v>2480</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35"/>
        <v>59.680172968863687</v>
      </c>
      <c r="T1317" s="334">
        <v>0.86099999999999999</v>
      </c>
      <c r="U1317">
        <f t="shared" si="238"/>
        <v>44</v>
      </c>
      <c r="V1317" t="str">
        <f t="shared" si="239"/>
        <v>Bi1</v>
      </c>
    </row>
    <row r="1318" spans="1:22" outlineLevel="2">
      <c r="A1318">
        <v>376</v>
      </c>
      <c r="B1318" t="s">
        <v>2481</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35"/>
        <v>59.385213325259087</v>
      </c>
      <c r="T1318" s="334">
        <v>0.218999999999999</v>
      </c>
      <c r="U1318">
        <f t="shared" si="238"/>
        <v>45</v>
      </c>
      <c r="V1318" t="str">
        <f t="shared" si="239"/>
        <v>Cl7</v>
      </c>
    </row>
    <row r="1319" spans="1:22" outlineLevel="2">
      <c r="A1319">
        <v>377</v>
      </c>
      <c r="B1319" t="s">
        <v>2482</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35"/>
        <v>60.554694027137508</v>
      </c>
      <c r="T1319" s="334">
        <v>-1.9770000000000001</v>
      </c>
      <c r="U1319">
        <f t="shared" si="238"/>
        <v>46</v>
      </c>
      <c r="V1319" t="str">
        <f t="shared" si="239"/>
        <v>Ea)</v>
      </c>
    </row>
    <row r="1320" spans="1:22" outlineLevel="2">
      <c r="A1320">
        <v>378</v>
      </c>
      <c r="B1320" t="s">
        <v>2483</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35"/>
        <v>57.260602509037817</v>
      </c>
      <c r="T1320" s="334">
        <v>1.911</v>
      </c>
      <c r="U1320">
        <f t="shared" si="238"/>
        <v>47</v>
      </c>
      <c r="V1320" t="str">
        <f t="shared" si="239"/>
        <v>Wy1</v>
      </c>
    </row>
    <row r="1321" spans="1:22" outlineLevel="2">
      <c r="A1321">
        <v>379</v>
      </c>
      <c r="B1321" t="s">
        <v>2484</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35"/>
        <v>60.159606549042863</v>
      </c>
      <c r="T1321" s="334">
        <v>-1.962</v>
      </c>
      <c r="U1321">
        <f t="shared" si="238"/>
        <v>48</v>
      </c>
      <c r="V1321" t="str">
        <f t="shared" si="239"/>
        <v>Wo5</v>
      </c>
    </row>
    <row r="1322" spans="1:22" outlineLevel="2">
      <c r="A1322">
        <v>380</v>
      </c>
      <c r="B1322" t="s">
        <v>2485</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35"/>
        <v>57.758239920673887</v>
      </c>
      <c r="T1322" s="334">
        <v>0.92100000000000004</v>
      </c>
      <c r="U1322">
        <f t="shared" si="238"/>
        <v>49</v>
      </c>
      <c r="V1322" t="str">
        <f t="shared" si="239"/>
        <v>Ha6</v>
      </c>
    </row>
    <row r="1323" spans="1:22" outlineLevel="2">
      <c r="A1323">
        <v>381</v>
      </c>
      <c r="B1323" t="s">
        <v>2486</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40">$L1323</f>
        <v>56.999136773597712</v>
      </c>
      <c r="T1323" s="334">
        <v>0.88500000000000001</v>
      </c>
      <c r="U1323">
        <f t="shared" si="238"/>
        <v>50</v>
      </c>
      <c r="V1323" t="str">
        <f t="shared" si="239"/>
        <v>Wa2</v>
      </c>
    </row>
    <row r="1324" spans="1:22" outlineLevel="2">
      <c r="A1324">
        <v>382</v>
      </c>
      <c r="B1324" t="s">
        <v>2487</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40"/>
        <v>54.911428651877337</v>
      </c>
      <c r="T1324" s="334">
        <v>2.7389999999999999</v>
      </c>
      <c r="U1324">
        <f t="shared" si="238"/>
        <v>51</v>
      </c>
      <c r="V1324" t="str">
        <f t="shared" si="239"/>
        <v>Ko9</v>
      </c>
    </row>
    <row r="1325" spans="1:22" outlineLevel="2">
      <c r="A1325">
        <v>383</v>
      </c>
      <c r="B1325" t="s">
        <v>2488</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40"/>
        <v>58.217261805269104</v>
      </c>
      <c r="T1325" s="334">
        <v>-0.81599999999999995</v>
      </c>
      <c r="U1325">
        <f t="shared" si="238"/>
        <v>52</v>
      </c>
      <c r="V1325" t="str">
        <f t="shared" si="239"/>
        <v>Gr6</v>
      </c>
    </row>
    <row r="1326" spans="1:22" outlineLevel="2">
      <c r="A1326">
        <v>384</v>
      </c>
      <c r="B1326" t="s">
        <v>2489</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40"/>
        <v>61.006902243541788</v>
      </c>
      <c r="T1326" s="334">
        <v>0.18</v>
      </c>
      <c r="U1326">
        <f t="shared" si="238"/>
        <v>53</v>
      </c>
      <c r="V1326" t="str">
        <f t="shared" si="239"/>
        <v>Tu6</v>
      </c>
    </row>
    <row r="1327" spans="1:22" outlineLevel="2">
      <c r="A1327">
        <v>385</v>
      </c>
      <c r="B1327" t="s">
        <v>2490</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40"/>
        <v>57.969202850981397</v>
      </c>
      <c r="T1327" s="334">
        <v>-0.192</v>
      </c>
      <c r="U1327">
        <f t="shared" si="238"/>
        <v>54</v>
      </c>
      <c r="V1327" t="str">
        <f t="shared" si="239"/>
        <v>Ku5</v>
      </c>
    </row>
    <row r="1328" spans="1:22" outlineLevel="2">
      <c r="A1328">
        <v>386</v>
      </c>
      <c r="B1328" t="s">
        <v>2491</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40"/>
        <v>59.957515194246668</v>
      </c>
      <c r="T1328" s="334">
        <v>1.329</v>
      </c>
      <c r="U1328">
        <f t="shared" si="238"/>
        <v>55</v>
      </c>
      <c r="V1328" t="str">
        <f t="shared" si="239"/>
        <v>Ce5</v>
      </c>
    </row>
    <row r="1329" spans="1:22" outlineLevel="2">
      <c r="A1329">
        <v>387</v>
      </c>
      <c r="B1329" t="s">
        <v>2492</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40"/>
        <v>59.45561317620583</v>
      </c>
      <c r="T1329" s="334">
        <v>-1.224</v>
      </c>
      <c r="U1329">
        <f t="shared" si="238"/>
        <v>56</v>
      </c>
      <c r="V1329" t="str">
        <f t="shared" si="239"/>
        <v>Te0</v>
      </c>
    </row>
    <row r="1330" spans="1:22" outlineLevel="2">
      <c r="A1330">
        <v>388</v>
      </c>
      <c r="B1330" t="s">
        <v>2493</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40"/>
        <v>62.697724602773498</v>
      </c>
      <c r="T1330" s="334">
        <v>-0.36899999999999999</v>
      </c>
      <c r="U1330">
        <f t="shared" si="238"/>
        <v>57</v>
      </c>
      <c r="V1330" t="str">
        <f t="shared" si="239"/>
        <v>Gl)</v>
      </c>
    </row>
    <row r="1331" spans="1:22" outlineLevel="2">
      <c r="A1331">
        <v>389</v>
      </c>
      <c r="B1331" t="s">
        <v>2494</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40"/>
        <v>58.756061446816709</v>
      </c>
      <c r="T1331" s="334">
        <v>-0.16200000000000001</v>
      </c>
      <c r="U1331">
        <f t="shared" si="238"/>
        <v>58</v>
      </c>
      <c r="V1331" t="str">
        <f t="shared" si="239"/>
        <v>Ne9</v>
      </c>
    </row>
    <row r="1332" spans="1:22" outlineLevel="2">
      <c r="A1332">
        <v>390</v>
      </c>
      <c r="B1332" t="s">
        <v>2495</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40"/>
        <v>59.455928567878807</v>
      </c>
      <c r="T1332" s="334">
        <v>0.65400000000000003</v>
      </c>
      <c r="U1332">
        <f t="shared" si="238"/>
        <v>59</v>
      </c>
      <c r="V1332" t="str">
        <f t="shared" si="239"/>
        <v>GR)</v>
      </c>
    </row>
    <row r="1333" spans="1:22" outlineLevel="2">
      <c r="A1333">
        <v>391</v>
      </c>
      <c r="B1333" t="s">
        <v>2496</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40"/>
        <v>56.282388888613127</v>
      </c>
      <c r="T1333" s="334">
        <v>-0.51300000000000001</v>
      </c>
      <c r="U1333">
        <f t="shared" si="238"/>
        <v>60</v>
      </c>
      <c r="V1333" t="str">
        <f t="shared" si="239"/>
        <v>Me0</v>
      </c>
    </row>
    <row r="1334" spans="1:22" outlineLevel="2">
      <c r="A1334">
        <v>392</v>
      </c>
      <c r="B1334" t="s">
        <v>2497</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40"/>
        <v>59.653305194465041</v>
      </c>
      <c r="T1334" s="334">
        <v>-0.78300000000000003</v>
      </c>
      <c r="U1334">
        <f t="shared" si="238"/>
        <v>61</v>
      </c>
      <c r="V1334" t="str">
        <f t="shared" si="239"/>
        <v>Yi9</v>
      </c>
    </row>
    <row r="1335" spans="1:22" outlineLevel="2">
      <c r="A1335">
        <v>393</v>
      </c>
      <c r="B1335" t="s">
        <v>2498</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40"/>
        <v>57.674587758966823</v>
      </c>
      <c r="T1335" s="334">
        <v>-0.59099999999999997</v>
      </c>
      <c r="U1335">
        <f t="shared" si="238"/>
        <v>62</v>
      </c>
      <c r="V1335" t="str">
        <f t="shared" si="239"/>
        <v>St)</v>
      </c>
    </row>
    <row r="1336" spans="1:22" outlineLevel="2">
      <c r="A1336">
        <v>394</v>
      </c>
      <c r="B1336" t="s">
        <v>2499</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40"/>
        <v>56.365388716624992</v>
      </c>
      <c r="T1336" s="334">
        <v>1.266</v>
      </c>
      <c r="U1336">
        <f t="shared" si="238"/>
        <v>63</v>
      </c>
      <c r="V1336" t="str">
        <f t="shared" si="239"/>
        <v>Ha)</v>
      </c>
    </row>
    <row r="1337" spans="1:22" outlineLevel="2">
      <c r="A1337">
        <v>395</v>
      </c>
      <c r="B1337" t="s">
        <v>2500</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40"/>
        <v>60.290304521824062</v>
      </c>
      <c r="T1337" s="334">
        <v>0.75600000000000001</v>
      </c>
      <c r="U1337">
        <f t="shared" si="238"/>
        <v>64</v>
      </c>
      <c r="V1337" t="str">
        <f t="shared" si="239"/>
        <v>Ki7</v>
      </c>
    </row>
    <row r="1338" spans="1:22" outlineLevel="2">
      <c r="A1338">
        <v>396</v>
      </c>
      <c r="B1338" t="s">
        <v>2501</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2502</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40"/>
        <v>58.066824721573283</v>
      </c>
      <c r="T1339" s="334">
        <v>0.57899999999999996</v>
      </c>
      <c r="U1339">
        <f t="shared" si="241"/>
        <v>66</v>
      </c>
      <c r="V1339" t="str">
        <f t="shared" si="242"/>
        <v>Mu6</v>
      </c>
    </row>
    <row r="1340" spans="1:22" outlineLevel="2">
      <c r="A1340">
        <v>398</v>
      </c>
      <c r="B1340" t="s">
        <v>2503</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40"/>
        <v>60.28691949985474</v>
      </c>
      <c r="T1340" s="334">
        <v>-1.101</v>
      </c>
      <c r="U1340">
        <f t="shared" si="241"/>
        <v>67</v>
      </c>
      <c r="V1340" t="str">
        <f t="shared" si="242"/>
        <v>Gr5</v>
      </c>
    </row>
    <row r="1341" spans="1:22" outlineLevel="2">
      <c r="A1341">
        <v>399</v>
      </c>
      <c r="B1341" t="s">
        <v>2504</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40"/>
        <v>57.866681788018752</v>
      </c>
      <c r="T1341" s="334">
        <v>4.4999999999999998E-2</v>
      </c>
      <c r="U1341">
        <f t="shared" si="241"/>
        <v>68</v>
      </c>
      <c r="V1341" t="str">
        <f t="shared" si="242"/>
        <v>GR7</v>
      </c>
    </row>
    <row r="1342" spans="1:22" outlineLevel="2">
      <c r="A1342">
        <v>400</v>
      </c>
      <c r="B1342" t="s">
        <v>2505</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40"/>
        <v>60.636552668305498</v>
      </c>
      <c r="T1342" s="334">
        <v>-2.5979999999999999</v>
      </c>
      <c r="U1342">
        <f t="shared" si="241"/>
        <v>69</v>
      </c>
      <c r="V1342" t="str">
        <f t="shared" si="242"/>
        <v>Ke1</v>
      </c>
    </row>
    <row r="1343" spans="1:22" outlineLevel="2">
      <c r="A1343">
        <v>401</v>
      </c>
      <c r="B1343" t="s">
        <v>2506</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40"/>
        <v>57.477650808836323</v>
      </c>
      <c r="T1343" s="334">
        <v>-2.109</v>
      </c>
      <c r="U1343">
        <f t="shared" si="241"/>
        <v>70</v>
      </c>
      <c r="V1343" t="str">
        <f t="shared" si="242"/>
        <v>Ha6</v>
      </c>
    </row>
    <row r="1344" spans="1:22" outlineLevel="2">
      <c r="A1344">
        <v>402</v>
      </c>
      <c r="B1344" t="s">
        <v>2507</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40"/>
        <v>57.657314552000649</v>
      </c>
      <c r="T1344" s="334">
        <v>-9.2999999999999999E-2</v>
      </c>
      <c r="U1344">
        <f t="shared" si="241"/>
        <v>71</v>
      </c>
      <c r="V1344" t="str">
        <f t="shared" si="242"/>
        <v>Mu7</v>
      </c>
    </row>
    <row r="1345" spans="1:22" outlineLevel="2">
      <c r="A1345">
        <v>403</v>
      </c>
      <c r="B1345" t="s">
        <v>2508</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40"/>
        <v>58.508879883119533</v>
      </c>
      <c r="T1345" s="334">
        <v>4.2059999999999897</v>
      </c>
      <c r="U1345">
        <f t="shared" si="241"/>
        <v>72</v>
      </c>
      <c r="V1345" t="str">
        <f t="shared" si="242"/>
        <v>Mo2</v>
      </c>
    </row>
    <row r="1346" spans="1:22" outlineLevel="2">
      <c r="A1346">
        <v>404</v>
      </c>
      <c r="B1346" t="s">
        <v>2509</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40"/>
        <v>58.84977320572672</v>
      </c>
      <c r="T1346" s="334">
        <v>-0.70199999999999996</v>
      </c>
      <c r="U1346">
        <f t="shared" si="241"/>
        <v>73</v>
      </c>
      <c r="V1346" t="str">
        <f t="shared" si="242"/>
        <v>Wi4</v>
      </c>
    </row>
    <row r="1347" spans="1:22" outlineLevel="2">
      <c r="A1347">
        <v>405</v>
      </c>
      <c r="B1347" t="s">
        <v>2510</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40"/>
        <v>58.601753979842513</v>
      </c>
      <c r="T1347" s="334">
        <v>-0.252</v>
      </c>
      <c r="U1347">
        <f t="shared" si="241"/>
        <v>74</v>
      </c>
      <c r="V1347" t="str">
        <f t="shared" si="242"/>
        <v>Co)</v>
      </c>
    </row>
    <row r="1348" spans="1:22" outlineLevel="2">
      <c r="A1348">
        <v>406</v>
      </c>
      <c r="B1348" t="s">
        <v>2511</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40"/>
        <v>58.235048756370283</v>
      </c>
      <c r="T1348" s="334">
        <v>-1.248</v>
      </c>
      <c r="U1348">
        <f t="shared" si="241"/>
        <v>75</v>
      </c>
      <c r="V1348" t="str">
        <f t="shared" si="242"/>
        <v>Ro3</v>
      </c>
    </row>
    <row r="1349" spans="1:22" outlineLevel="2">
      <c r="A1349">
        <v>407</v>
      </c>
      <c r="B1349" t="s">
        <v>2512</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40"/>
        <v>58.614342038522338</v>
      </c>
      <c r="T1349" s="334">
        <v>1.395</v>
      </c>
      <c r="U1349">
        <f t="shared" si="241"/>
        <v>76</v>
      </c>
      <c r="V1349" t="str">
        <f t="shared" si="242"/>
        <v>Wi)</v>
      </c>
    </row>
    <row r="1350" spans="1:22" outlineLevel="2">
      <c r="A1350">
        <v>408</v>
      </c>
      <c r="B1350" t="s">
        <v>2513</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40"/>
        <v>59.907011205411912</v>
      </c>
      <c r="T1350" s="334">
        <v>-1.1279999999999999</v>
      </c>
      <c r="U1350">
        <f t="shared" si="241"/>
        <v>77</v>
      </c>
      <c r="V1350" t="str">
        <f t="shared" si="242"/>
        <v>Wa6</v>
      </c>
    </row>
    <row r="1351" spans="1:22" outlineLevel="2">
      <c r="A1351">
        <v>409</v>
      </c>
      <c r="B1351" t="s">
        <v>2514</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40"/>
        <v>58.312396791870178</v>
      </c>
      <c r="T1351" s="334">
        <v>-0.52800000000000002</v>
      </c>
      <c r="U1351">
        <f t="shared" si="241"/>
        <v>78</v>
      </c>
      <c r="V1351" t="str">
        <f t="shared" si="242"/>
        <v>Gu8</v>
      </c>
    </row>
    <row r="1352" spans="1:22" outlineLevel="2">
      <c r="A1352">
        <v>410</v>
      </c>
      <c r="B1352" t="s">
        <v>2515</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40"/>
        <v>57.848170581963458</v>
      </c>
      <c r="T1352" s="334">
        <v>-1.206</v>
      </c>
      <c r="U1352">
        <f t="shared" si="241"/>
        <v>79</v>
      </c>
      <c r="V1352" t="str">
        <f t="shared" si="242"/>
        <v>Gr1</v>
      </c>
    </row>
    <row r="1353" spans="1:22" outlineLevel="2">
      <c r="A1353">
        <v>411</v>
      </c>
      <c r="B1353" t="s">
        <v>2516</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40"/>
        <v>56.816033514195702</v>
      </c>
      <c r="T1353" s="334">
        <v>-1.9379999999999999</v>
      </c>
      <c r="U1353">
        <f t="shared" si="241"/>
        <v>80</v>
      </c>
      <c r="V1353" t="str">
        <f t="shared" si="242"/>
        <v>Ta0</v>
      </c>
    </row>
    <row r="1354" spans="1:22" outlineLevel="2">
      <c r="A1354">
        <v>412</v>
      </c>
      <c r="B1354" t="s">
        <v>2517</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40"/>
        <v>58.047072182805557</v>
      </c>
      <c r="T1354" s="334">
        <v>1.3740000000000001</v>
      </c>
      <c r="U1354">
        <f t="shared" si="241"/>
        <v>81</v>
      </c>
      <c r="V1354" t="str">
        <f t="shared" si="242"/>
        <v>Le4</v>
      </c>
    </row>
    <row r="1355" spans="1:22" outlineLevel="2">
      <c r="A1355">
        <v>413</v>
      </c>
      <c r="B1355" t="s">
        <v>2518</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40"/>
        <v>59.062023221884289</v>
      </c>
      <c r="T1355" s="334">
        <v>-1.4430000000000001</v>
      </c>
      <c r="U1355">
        <f t="shared" si="241"/>
        <v>82</v>
      </c>
      <c r="V1355" t="str">
        <f t="shared" si="242"/>
        <v>La5</v>
      </c>
    </row>
    <row r="1356" spans="1:22" outlineLevel="2">
      <c r="A1356">
        <v>414</v>
      </c>
      <c r="B1356" t="s">
        <v>2519</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40"/>
        <v>58.646858995566618</v>
      </c>
      <c r="T1356" s="334">
        <v>-1.875</v>
      </c>
      <c r="U1356">
        <f t="shared" si="241"/>
        <v>83</v>
      </c>
      <c r="V1356" t="str">
        <f t="shared" si="242"/>
        <v>Wa2</v>
      </c>
    </row>
    <row r="1357" spans="1:22" outlineLevel="2">
      <c r="A1357">
        <v>415</v>
      </c>
      <c r="B1357" t="s">
        <v>2520</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40"/>
        <v>58.743897702852678</v>
      </c>
      <c r="T1357" s="334">
        <v>0.20699999999999999</v>
      </c>
      <c r="U1357">
        <f t="shared" si="241"/>
        <v>84</v>
      </c>
      <c r="V1357" t="str">
        <f t="shared" si="242"/>
        <v>DT7</v>
      </c>
    </row>
    <row r="1358" spans="1:22" outlineLevel="2">
      <c r="A1358">
        <v>416</v>
      </c>
      <c r="B1358" t="s">
        <v>2521</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40"/>
        <v>59.023181772243753</v>
      </c>
      <c r="T1358" s="334">
        <v>-0.86399999999999899</v>
      </c>
      <c r="U1358">
        <f t="shared" si="241"/>
        <v>85</v>
      </c>
      <c r="V1358" t="str">
        <f t="shared" si="242"/>
        <v>Bu5</v>
      </c>
    </row>
    <row r="1359" spans="1:22" outlineLevel="2">
      <c r="A1359">
        <v>417</v>
      </c>
      <c r="B1359" t="s">
        <v>2522</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40"/>
        <v>58.203838911165988</v>
      </c>
      <c r="T1359" s="334">
        <v>-2.0369999999999999</v>
      </c>
      <c r="U1359">
        <f t="shared" si="241"/>
        <v>86</v>
      </c>
      <c r="V1359" t="str">
        <f t="shared" si="242"/>
        <v>Tr2</v>
      </c>
    </row>
    <row r="1360" spans="1:22" outlineLevel="2">
      <c r="A1360">
        <v>418</v>
      </c>
      <c r="B1360" t="s">
        <v>2523</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40"/>
        <v>58.225959259132807</v>
      </c>
      <c r="T1360" s="334">
        <v>1.3620000000000001</v>
      </c>
      <c r="U1360">
        <f t="shared" si="241"/>
        <v>87</v>
      </c>
      <c r="V1360" t="str">
        <f t="shared" si="242"/>
        <v xml:space="preserve">To </v>
      </c>
    </row>
    <row r="1361" spans="1:22" outlineLevel="2">
      <c r="A1361">
        <v>419</v>
      </c>
      <c r="B1361" t="s">
        <v>2524</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40"/>
        <v>58.90408116233521</v>
      </c>
      <c r="T1361" s="334">
        <v>-0.69599999999999995</v>
      </c>
      <c r="U1361">
        <f t="shared" si="241"/>
        <v>88</v>
      </c>
      <c r="V1361" t="str">
        <f t="shared" si="242"/>
        <v>Ce5</v>
      </c>
    </row>
    <row r="1362" spans="1:22" outlineLevel="2">
      <c r="A1362">
        <v>420</v>
      </c>
      <c r="B1362" t="s">
        <v>2525</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40"/>
        <v>60.693405806538642</v>
      </c>
      <c r="T1362" s="334">
        <v>0.54600000000000004</v>
      </c>
      <c r="U1362">
        <f t="shared" si="241"/>
        <v>89</v>
      </c>
      <c r="V1362" t="str">
        <f t="shared" si="242"/>
        <v>Co0</v>
      </c>
    </row>
    <row r="1363" spans="1:22" outlineLevel="2">
      <c r="A1363">
        <v>421</v>
      </c>
      <c r="B1363" t="s">
        <v>2526</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40"/>
        <v>58.387946311977302</v>
      </c>
      <c r="T1363" s="334">
        <v>0.33300000000000002</v>
      </c>
      <c r="U1363">
        <f t="shared" si="241"/>
        <v>90</v>
      </c>
      <c r="V1363" t="str">
        <f t="shared" si="242"/>
        <v>Bi0</v>
      </c>
    </row>
    <row r="1364" spans="1:22" outlineLevel="2">
      <c r="A1364">
        <v>422</v>
      </c>
      <c r="B1364" t="s">
        <v>2527</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40"/>
        <v>58.425345057538017</v>
      </c>
      <c r="T1364" s="334">
        <v>0.192</v>
      </c>
      <c r="U1364">
        <f t="shared" si="241"/>
        <v>91</v>
      </c>
      <c r="V1364" t="str">
        <f t="shared" si="242"/>
        <v>Wo9</v>
      </c>
    </row>
    <row r="1365" spans="1:22" outlineLevel="2">
      <c r="A1365">
        <v>423</v>
      </c>
      <c r="B1365" t="s">
        <v>2528</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40"/>
        <v>57.397397555530333</v>
      </c>
      <c r="T1365" s="334">
        <v>8.6999999999999994E-2</v>
      </c>
      <c r="U1365">
        <f t="shared" si="241"/>
        <v>92</v>
      </c>
      <c r="V1365" t="str">
        <f t="shared" si="242"/>
        <v xml:space="preserve">Ba </v>
      </c>
    </row>
    <row r="1366" spans="1:22" outlineLevel="2">
      <c r="A1366">
        <v>424</v>
      </c>
      <c r="B1366" t="s">
        <v>2529</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40"/>
        <v>58.812577357801842</v>
      </c>
      <c r="T1366" s="334">
        <v>-0.22799999999999901</v>
      </c>
      <c r="U1366">
        <f t="shared" si="241"/>
        <v>93</v>
      </c>
      <c r="V1366" t="str">
        <f t="shared" si="242"/>
        <v>Cr0</v>
      </c>
    </row>
    <row r="1367" spans="1:22" outlineLevel="2">
      <c r="A1367">
        <v>425</v>
      </c>
      <c r="B1367" t="s">
        <v>2530</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40"/>
        <v>60.321840207502852</v>
      </c>
      <c r="T1367" s="334">
        <v>2.3940000000000001</v>
      </c>
      <c r="U1367">
        <f t="shared" si="241"/>
        <v>94</v>
      </c>
      <c r="V1367" t="str">
        <f t="shared" si="242"/>
        <v>Ne4</v>
      </c>
    </row>
    <row r="1368" spans="1:22" outlineLevel="2">
      <c r="A1368">
        <v>426</v>
      </c>
      <c r="B1368" t="s">
        <v>2531</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40"/>
        <v>58.233628700408282</v>
      </c>
      <c r="T1368" s="334">
        <v>0.94799999999999995</v>
      </c>
      <c r="U1368">
        <f t="shared" si="241"/>
        <v>95</v>
      </c>
      <c r="V1368" t="str">
        <f t="shared" si="242"/>
        <v>EdK</v>
      </c>
    </row>
    <row r="1369" spans="1:22" outlineLevel="2">
      <c r="A1369">
        <v>427</v>
      </c>
      <c r="B1369" t="s">
        <v>2532</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40"/>
        <v>58.945513644224953</v>
      </c>
      <c r="T1369" s="334">
        <v>-0.61799999999999999</v>
      </c>
      <c r="U1369">
        <f t="shared" si="241"/>
        <v>96</v>
      </c>
      <c r="V1369" t="str">
        <f t="shared" si="242"/>
        <v>Mo3</v>
      </c>
    </row>
    <row r="1370" spans="1:22" outlineLevel="2">
      <c r="A1370">
        <v>428</v>
      </c>
      <c r="B1370" t="s">
        <v>2533</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40"/>
        <v>58.218224658975807</v>
      </c>
      <c r="T1370" s="334">
        <v>-0.29099999999999998</v>
      </c>
      <c r="U1370">
        <f t="shared" si="241"/>
        <v>97</v>
      </c>
      <c r="V1370" t="str">
        <f t="shared" si="242"/>
        <v>Ra0</v>
      </c>
    </row>
    <row r="1371" spans="1:22" outlineLevel="2">
      <c r="A1371">
        <v>429</v>
      </c>
      <c r="B1371" t="s">
        <v>2534</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40"/>
        <v>59.693016828411672</v>
      </c>
      <c r="T1371" s="334">
        <v>1.3320000000000001</v>
      </c>
      <c r="U1371">
        <f t="shared" si="241"/>
        <v>98</v>
      </c>
      <c r="V1371" t="str">
        <f t="shared" si="242"/>
        <v>In7</v>
      </c>
    </row>
    <row r="1372" spans="1:22" outlineLevel="2">
      <c r="A1372">
        <v>430</v>
      </c>
      <c r="B1372" t="s">
        <v>2535</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40"/>
        <v>61.288557401733193</v>
      </c>
      <c r="T1372" s="334">
        <v>0.23699999999999999</v>
      </c>
      <c r="U1372">
        <f t="shared" si="241"/>
        <v>99</v>
      </c>
      <c r="V1372" t="str">
        <f t="shared" si="242"/>
        <v>Mi)</v>
      </c>
    </row>
    <row r="1373" spans="1:22" outlineLevel="2">
      <c r="A1373">
        <v>431</v>
      </c>
      <c r="B1373" t="s">
        <v>2536</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40"/>
        <v>58.232305838468697</v>
      </c>
      <c r="T1373" s="334">
        <v>2.9849999999999999</v>
      </c>
      <c r="U1373">
        <f t="shared" si="241"/>
        <v>100</v>
      </c>
      <c r="V1373" t="str">
        <f t="shared" si="242"/>
        <v>An4</v>
      </c>
    </row>
    <row r="1374" spans="1:22" outlineLevel="2">
      <c r="A1374">
        <v>432</v>
      </c>
      <c r="B1374" t="s">
        <v>2537</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40"/>
        <v>58.805320682167341</v>
      </c>
      <c r="T1374" s="334">
        <v>2.0880000000000001</v>
      </c>
      <c r="U1374">
        <f t="shared" si="241"/>
        <v>101</v>
      </c>
      <c r="V1374" t="str">
        <f t="shared" si="242"/>
        <v>Mi2</v>
      </c>
    </row>
    <row r="1375" spans="1:22" outlineLevel="2">
      <c r="A1375">
        <v>433</v>
      </c>
      <c r="B1375" t="s">
        <v>2538</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40"/>
        <v>56.93235531619969</v>
      </c>
      <c r="T1375" s="334">
        <v>1.1970000000000001</v>
      </c>
      <c r="U1375">
        <f t="shared" si="241"/>
        <v>102</v>
      </c>
      <c r="V1375" t="str">
        <f t="shared" si="242"/>
        <v>Gr7</v>
      </c>
    </row>
    <row r="1376" spans="1:22" outlineLevel="2">
      <c r="A1376">
        <v>434</v>
      </c>
      <c r="B1376" t="s">
        <v>2539</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40"/>
        <v>58.339983761508847</v>
      </c>
      <c r="T1376" s="334">
        <v>9.6000000000000002E-2</v>
      </c>
      <c r="U1376">
        <f t="shared" si="241"/>
        <v>103</v>
      </c>
      <c r="V1376" t="str">
        <f t="shared" si="242"/>
        <v>Pe7</v>
      </c>
    </row>
    <row r="1377" spans="1:22" outlineLevel="2">
      <c r="A1377">
        <v>435</v>
      </c>
      <c r="B1377" t="s">
        <v>2540</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40"/>
        <v>57.118990007371963</v>
      </c>
      <c r="T1377" s="334">
        <v>-1.7669999999999999</v>
      </c>
      <c r="U1377">
        <f t="shared" si="241"/>
        <v>104</v>
      </c>
      <c r="V1377" t="str">
        <f t="shared" si="242"/>
        <v>Cr5</v>
      </c>
    </row>
    <row r="1378" spans="1:22" outlineLevel="2">
      <c r="A1378">
        <v>436</v>
      </c>
      <c r="B1378" t="s">
        <v>2541</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40"/>
        <v>60.103299088349303</v>
      </c>
      <c r="T1378" s="334">
        <v>-1.431</v>
      </c>
      <c r="U1378">
        <f t="shared" si="241"/>
        <v>105</v>
      </c>
      <c r="V1378" t="str">
        <f t="shared" si="242"/>
        <v>Ne3</v>
      </c>
    </row>
    <row r="1379" spans="1:22" outlineLevel="2">
      <c r="A1379">
        <v>437</v>
      </c>
      <c r="B1379" t="s">
        <v>2542</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40"/>
        <v>55.336204976942859</v>
      </c>
      <c r="T1379" s="334">
        <v>0.66300000000000003</v>
      </c>
      <c r="U1379">
        <f t="shared" si="241"/>
        <v>106</v>
      </c>
      <c r="V1379" t="str">
        <f t="shared" si="242"/>
        <v>Co7</v>
      </c>
    </row>
    <row r="1380" spans="1:22" outlineLevel="2">
      <c r="A1380">
        <v>438</v>
      </c>
      <c r="B1380" t="s">
        <v>2543</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40"/>
        <v>57.373922611123987</v>
      </c>
      <c r="T1380" s="334">
        <v>9.6000000000000002E-2</v>
      </c>
      <c r="U1380">
        <f t="shared" si="241"/>
        <v>107</v>
      </c>
      <c r="V1380" t="str">
        <f t="shared" si="242"/>
        <v>Mi2</v>
      </c>
    </row>
    <row r="1381" spans="1:22" outlineLevel="2">
      <c r="A1381">
        <v>439</v>
      </c>
      <c r="B1381" t="s">
        <v>2544</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40"/>
        <v>57.747254839078352</v>
      </c>
      <c r="T1381" s="334">
        <v>-0.20100000000000001</v>
      </c>
      <c r="U1381">
        <f t="shared" si="241"/>
        <v>108</v>
      </c>
      <c r="V1381" t="str">
        <f t="shared" si="242"/>
        <v>Co3</v>
      </c>
    </row>
    <row r="1382" spans="1:22" outlineLevel="2">
      <c r="A1382">
        <v>440</v>
      </c>
      <c r="B1382" t="s">
        <v>2545</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40"/>
        <v>57.084181158850043</v>
      </c>
      <c r="T1382" s="334">
        <v>-1.464</v>
      </c>
      <c r="U1382">
        <f t="shared" si="241"/>
        <v>109</v>
      </c>
      <c r="V1382" t="str">
        <f t="shared" si="242"/>
        <v>Eg6</v>
      </c>
    </row>
    <row r="1383" spans="1:22" outlineLevel="2">
      <c r="A1383">
        <v>441</v>
      </c>
      <c r="B1383" t="s">
        <v>2546</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40"/>
        <v>56.323708336932853</v>
      </c>
      <c r="T1383" s="334">
        <v>0.13200000000000001</v>
      </c>
      <c r="U1383">
        <f t="shared" si="241"/>
        <v>110</v>
      </c>
      <c r="V1383" t="str">
        <f t="shared" si="242"/>
        <v>Ya3</v>
      </c>
    </row>
    <row r="1384" spans="1:22" outlineLevel="2">
      <c r="A1384">
        <v>442</v>
      </c>
      <c r="B1384" t="s">
        <v>2547</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40"/>
        <v>56.233579322057338</v>
      </c>
      <c r="T1384" s="334">
        <v>0.20100000000000001</v>
      </c>
      <c r="U1384">
        <f t="shared" si="241"/>
        <v>111</v>
      </c>
      <c r="V1384" t="str">
        <f t="shared" si="242"/>
        <v>Ka8</v>
      </c>
    </row>
    <row r="1385" spans="1:22" outlineLevel="2">
      <c r="A1385">
        <v>443</v>
      </c>
      <c r="B1385" t="s">
        <v>2548</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40"/>
        <v>59.377942131880978</v>
      </c>
      <c r="T1385" s="334">
        <v>0.65700000000000003</v>
      </c>
      <c r="U1385">
        <f t="shared" si="241"/>
        <v>112</v>
      </c>
      <c r="V1385" t="str">
        <f t="shared" si="242"/>
        <v>Wa0</v>
      </c>
    </row>
    <row r="1386" spans="1:22" outlineLevel="2">
      <c r="A1386">
        <v>444</v>
      </c>
      <c r="B1386" t="s">
        <v>2549</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40"/>
        <v>59.76330307283434</v>
      </c>
      <c r="T1386" s="334">
        <v>0.3</v>
      </c>
      <c r="U1386">
        <f t="shared" si="241"/>
        <v>113</v>
      </c>
      <c r="V1386" t="str">
        <f t="shared" si="242"/>
        <v>Wi1</v>
      </c>
    </row>
    <row r="1387" spans="1:22" outlineLevel="2">
      <c r="A1387">
        <v>445</v>
      </c>
      <c r="B1387" t="s">
        <v>2550</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43">$L1387</f>
        <v>59.396657683661353</v>
      </c>
      <c r="T1387" s="334">
        <v>-2.7090000000000001</v>
      </c>
      <c r="U1387">
        <f t="shared" si="241"/>
        <v>114</v>
      </c>
      <c r="V1387" t="str">
        <f t="shared" si="242"/>
        <v>La0</v>
      </c>
    </row>
    <row r="1388" spans="1:22" outlineLevel="2">
      <c r="A1388">
        <v>446</v>
      </c>
      <c r="B1388" t="s">
        <v>2551</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43"/>
        <v>58.24102014547389</v>
      </c>
      <c r="T1388" s="334">
        <v>0.14099999999999999</v>
      </c>
      <c r="U1388">
        <f t="shared" si="241"/>
        <v>115</v>
      </c>
      <c r="V1388" t="str">
        <f t="shared" si="242"/>
        <v>Gu9</v>
      </c>
    </row>
    <row r="1389" spans="1:22" outlineLevel="2">
      <c r="A1389">
        <v>447</v>
      </c>
      <c r="B1389" t="s">
        <v>2552</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43"/>
        <v>61.004592674294827</v>
      </c>
      <c r="T1389" s="334">
        <v>-1.5720000000000001</v>
      </c>
      <c r="U1389">
        <f t="shared" si="241"/>
        <v>116</v>
      </c>
      <c r="V1389" t="str">
        <f t="shared" si="242"/>
        <v>Ke7</v>
      </c>
    </row>
    <row r="1390" spans="1:22" outlineLevel="2">
      <c r="A1390">
        <v>448</v>
      </c>
      <c r="B1390" t="s">
        <v>2553</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43"/>
        <v>59.443610054702582</v>
      </c>
      <c r="T1390" s="334">
        <v>3.5489999999999999</v>
      </c>
      <c r="U1390">
        <f t="shared" si="241"/>
        <v>117</v>
      </c>
      <c r="V1390" t="str">
        <f t="shared" si="242"/>
        <v>Ro9</v>
      </c>
    </row>
    <row r="1391" spans="1:22" outlineLevel="2">
      <c r="A1391">
        <v>449</v>
      </c>
      <c r="B1391" t="s">
        <v>2554</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43"/>
        <v>60.028561469760788</v>
      </c>
      <c r="T1391" s="334">
        <v>-2.0070000000000001</v>
      </c>
      <c r="U1391">
        <f t="shared" si="241"/>
        <v>118</v>
      </c>
      <c r="V1391" t="str">
        <f t="shared" si="242"/>
        <v>St)</v>
      </c>
    </row>
    <row r="1392" spans="1:22" outlineLevel="2">
      <c r="A1392">
        <v>450</v>
      </c>
      <c r="B1392" t="s">
        <v>2555</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43"/>
        <v>60.250160726268952</v>
      </c>
      <c r="T1392" s="334">
        <v>-0.36899999999999999</v>
      </c>
      <c r="U1392">
        <f t="shared" si="241"/>
        <v>119</v>
      </c>
      <c r="V1392" t="str">
        <f t="shared" si="242"/>
        <v>Le0</v>
      </c>
    </row>
    <row r="1393" spans="1:22" outlineLevel="2">
      <c r="A1393">
        <v>451</v>
      </c>
      <c r="B1393" t="s">
        <v>2556</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43"/>
        <v>60.735443011223119</v>
      </c>
      <c r="T1393" s="334">
        <v>1.8119999999999901</v>
      </c>
      <c r="U1393">
        <f t="shared" si="241"/>
        <v>120</v>
      </c>
      <c r="V1393" t="str">
        <f t="shared" si="242"/>
        <v>An6</v>
      </c>
    </row>
    <row r="1394" spans="1:22" outlineLevel="2">
      <c r="A1394">
        <v>452</v>
      </c>
      <c r="B1394" t="s">
        <v>2557</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43"/>
        <v>59.675166551492246</v>
      </c>
      <c r="T1394" s="334">
        <v>-2.802</v>
      </c>
      <c r="U1394">
        <f t="shared" si="241"/>
        <v>121</v>
      </c>
      <c r="V1394" t="str">
        <f t="shared" si="242"/>
        <v xml:space="preserve">Ch </v>
      </c>
    </row>
    <row r="1395" spans="1:22" outlineLevel="2">
      <c r="A1395">
        <v>453</v>
      </c>
      <c r="B1395" t="s">
        <v>2558</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43"/>
        <v>59.258749110512248</v>
      </c>
      <c r="T1395" s="334">
        <v>-1.2E-2</v>
      </c>
      <c r="U1395">
        <f t="shared" si="241"/>
        <v>122</v>
      </c>
      <c r="V1395" t="str">
        <f t="shared" si="242"/>
        <v>GR5</v>
      </c>
    </row>
    <row r="1396" spans="1:22" outlineLevel="2">
      <c r="A1396">
        <v>454</v>
      </c>
      <c r="B1396" t="s">
        <v>2559</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43"/>
        <v>60.588201819797668</v>
      </c>
      <c r="T1396" s="334">
        <v>-0.218999999999999</v>
      </c>
      <c r="U1396">
        <f t="shared" si="241"/>
        <v>123</v>
      </c>
      <c r="V1396" t="str">
        <f t="shared" si="242"/>
        <v>Or)</v>
      </c>
    </row>
    <row r="1397" spans="1:22" outlineLevel="2">
      <c r="A1397">
        <v>455</v>
      </c>
      <c r="B1397" t="s">
        <v>2560</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43"/>
        <v>58.804233943267207</v>
      </c>
      <c r="T1397" s="334">
        <v>-1.3380000000000001</v>
      </c>
      <c r="U1397">
        <f t="shared" si="241"/>
        <v>124</v>
      </c>
      <c r="V1397" t="str">
        <f t="shared" si="242"/>
        <v>Av7</v>
      </c>
    </row>
    <row r="1398" spans="1:22" outlineLevel="2">
      <c r="A1398">
        <v>456</v>
      </c>
      <c r="B1398" t="s">
        <v>2561</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43"/>
        <v>60.803125286285898</v>
      </c>
      <c r="T1398" s="334">
        <v>-0.18</v>
      </c>
      <c r="U1398">
        <f t="shared" si="241"/>
        <v>125</v>
      </c>
      <c r="V1398" t="str">
        <f t="shared" si="242"/>
        <v>Cl5</v>
      </c>
    </row>
    <row r="1399" spans="1:22" outlineLevel="2">
      <c r="A1399">
        <v>457</v>
      </c>
      <c r="B1399" t="s">
        <v>2562</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43"/>
        <v>58.251200592916582</v>
      </c>
      <c r="T1399" s="334">
        <v>1.389</v>
      </c>
      <c r="U1399">
        <f t="shared" si="241"/>
        <v>126</v>
      </c>
      <c r="V1399" t="str">
        <f t="shared" si="242"/>
        <v>Ka2</v>
      </c>
    </row>
    <row r="1400" spans="1:22" outlineLevel="2">
      <c r="A1400">
        <v>458</v>
      </c>
      <c r="B1400" t="s">
        <v>2563</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43"/>
        <v>59.223753195889458</v>
      </c>
      <c r="T1400" s="334">
        <v>-1.131</v>
      </c>
      <c r="U1400">
        <f t="shared" si="241"/>
        <v>127</v>
      </c>
      <c r="V1400" t="str">
        <f t="shared" si="242"/>
        <v>Al0</v>
      </c>
    </row>
    <row r="1401" spans="1:22" outlineLevel="2">
      <c r="A1401">
        <v>459</v>
      </c>
      <c r="B1401" t="s">
        <v>2564</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43"/>
        <v>58.924733019383538</v>
      </c>
      <c r="T1401" s="334">
        <v>-1.248</v>
      </c>
      <c r="U1401">
        <f t="shared" si="241"/>
        <v>128</v>
      </c>
      <c r="V1401" t="str">
        <f t="shared" si="242"/>
        <v>Ei)</v>
      </c>
    </row>
    <row r="1402" spans="1:22" outlineLevel="2">
      <c r="A1402">
        <v>460</v>
      </c>
      <c r="B1402" t="s">
        <v>2565</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2566</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43"/>
        <v>57.422023064929917</v>
      </c>
      <c r="T1403" s="334">
        <v>1.593</v>
      </c>
      <c r="U1403">
        <f t="shared" si="244"/>
        <v>130</v>
      </c>
      <c r="V1403" t="str">
        <f t="shared" si="245"/>
        <v>Pe9</v>
      </c>
    </row>
    <row r="1404" spans="1:22" outlineLevel="2">
      <c r="A1404">
        <v>462</v>
      </c>
      <c r="B1404" t="s">
        <v>2567</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43"/>
        <v>54.856869484073229</v>
      </c>
      <c r="T1404" s="334">
        <v>2.7869999999999999</v>
      </c>
      <c r="U1404">
        <f t="shared" si="244"/>
        <v>131</v>
      </c>
      <c r="V1404" t="str">
        <f t="shared" si="245"/>
        <v>Eu1</v>
      </c>
    </row>
    <row r="1405" spans="1:22" outlineLevel="2">
      <c r="A1405">
        <v>463</v>
      </c>
      <c r="B1405" t="s">
        <v>2568</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43"/>
        <v>58.111766719652501</v>
      </c>
      <c r="T1405" s="334">
        <v>4.9740000000000002</v>
      </c>
      <c r="U1405">
        <f t="shared" si="244"/>
        <v>132</v>
      </c>
      <c r="V1405" t="str">
        <f t="shared" si="245"/>
        <v>Bu0</v>
      </c>
    </row>
    <row r="1406" spans="1:22" outlineLevel="2">
      <c r="A1406">
        <v>464</v>
      </c>
      <c r="B1406" t="s">
        <v>2569</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43"/>
        <v>59.163866031860373</v>
      </c>
      <c r="T1406" s="334">
        <v>-0.36</v>
      </c>
      <c r="U1406">
        <f t="shared" si="244"/>
        <v>133</v>
      </c>
      <c r="V1406" t="str">
        <f t="shared" si="245"/>
        <v>Hi6</v>
      </c>
    </row>
    <row r="1407" spans="1:22" outlineLevel="2">
      <c r="A1407" s="580">
        <v>465</v>
      </c>
      <c r="B1407" s="580" t="s">
        <v>2570</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43"/>
        <v>55.372121675004053</v>
      </c>
      <c r="T1407" s="581">
        <v>0.48</v>
      </c>
      <c r="U1407">
        <f t="shared" si="244"/>
        <v>134</v>
      </c>
      <c r="V1407" t="str">
        <f t="shared" si="245"/>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2264</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2941</v>
      </c>
      <c r="P1421" t="s">
        <v>2939</v>
      </c>
      <c r="Q1421" t="s">
        <v>2940</v>
      </c>
      <c r="W1421" t="s">
        <v>2031</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4"/>
  <sheetViews>
    <sheetView topLeftCell="A66" workbookViewId="0">
      <selection activeCell="H87" sqref="H87"/>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2084</v>
      </c>
      <c r="AR71" s="55"/>
      <c r="AS71" s="55"/>
      <c r="AT71" s="55"/>
      <c r="AU71" s="55"/>
      <c r="AV71" s="55"/>
      <c r="AW71" s="55"/>
      <c r="AX71" s="55"/>
      <c r="AY71" s="55"/>
      <c r="AZ71" s="55"/>
      <c r="BA71" s="55" t="s">
        <v>1965</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2169</v>
      </c>
      <c r="R72" s="56" t="s">
        <v>2168</v>
      </c>
      <c r="S72" s="56" t="s">
        <v>2170</v>
      </c>
      <c r="T72" s="56" t="s">
        <v>2171</v>
      </c>
      <c r="U72" s="56" t="s">
        <v>1962</v>
      </c>
      <c r="V72" s="56" t="s">
        <v>637</v>
      </c>
      <c r="W72" s="56" t="s">
        <v>632</v>
      </c>
      <c r="X72" s="56" t="s">
        <v>633</v>
      </c>
      <c r="Y72" s="56" t="s">
        <v>634</v>
      </c>
      <c r="Z72" s="56" t="s">
        <v>748</v>
      </c>
      <c r="AA72" s="56" t="s">
        <v>2169</v>
      </c>
      <c r="AB72" s="56" t="s">
        <v>2168</v>
      </c>
      <c r="AC72" s="56" t="s">
        <v>2170</v>
      </c>
      <c r="AD72" s="56" t="s">
        <v>2171</v>
      </c>
      <c r="AE72" s="56" t="s">
        <v>1962</v>
      </c>
      <c r="AF72" s="56"/>
      <c r="AG72" s="56" t="s">
        <v>632</v>
      </c>
      <c r="AH72" s="56" t="s">
        <v>633</v>
      </c>
      <c r="AI72" s="56" t="s">
        <v>634</v>
      </c>
      <c r="AJ72" s="56" t="s">
        <v>748</v>
      </c>
      <c r="AK72" s="56" t="s">
        <v>2169</v>
      </c>
      <c r="AL72" s="56" t="s">
        <v>2168</v>
      </c>
      <c r="AM72" s="56" t="s">
        <v>2170</v>
      </c>
      <c r="AN72" s="56" t="s">
        <v>2171</v>
      </c>
      <c r="AO72" s="56" t="s">
        <v>1962</v>
      </c>
      <c r="AP72" s="56"/>
      <c r="AQ72" s="56" t="s">
        <v>632</v>
      </c>
      <c r="AR72" s="56" t="s">
        <v>633</v>
      </c>
      <c r="AS72" s="56" t="s">
        <v>634</v>
      </c>
      <c r="AT72" s="56" t="s">
        <v>748</v>
      </c>
      <c r="AU72" s="56" t="s">
        <v>2169</v>
      </c>
      <c r="AV72" s="56" t="s">
        <v>2168</v>
      </c>
      <c r="AW72" s="56" t="s">
        <v>2170</v>
      </c>
      <c r="AX72" s="56" t="s">
        <v>2171</v>
      </c>
      <c r="AY72" s="56" t="s">
        <v>1962</v>
      </c>
      <c r="AZ72" s="56"/>
      <c r="BA72" s="56" t="s">
        <v>632</v>
      </c>
      <c r="BB72" s="56" t="s">
        <v>633</v>
      </c>
      <c r="BC72" s="56" t="s">
        <v>634</v>
      </c>
      <c r="BD72" s="56" t="s">
        <v>748</v>
      </c>
      <c r="BE72" s="56" t="s">
        <v>2169</v>
      </c>
      <c r="BF72" s="56" t="s">
        <v>2168</v>
      </c>
      <c r="BG72" s="56" t="s">
        <v>2170</v>
      </c>
      <c r="BH72" s="56" t="s">
        <v>2171</v>
      </c>
      <c r="BI72" s="56" t="s">
        <v>1962</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2083</v>
      </c>
      <c r="BA84" t="s">
        <v>1535</v>
      </c>
    </row>
    <row r="85" spans="1:60" outlineLevel="1">
      <c r="B85" s="25" t="s">
        <v>1278</v>
      </c>
      <c r="C85" s="223">
        <f>INDEX(E85:G85,1,d.Region)</f>
        <v>0</v>
      </c>
      <c r="D85" s="223"/>
      <c r="E85" s="223"/>
      <c r="F85" s="223"/>
      <c r="G85" s="223"/>
      <c r="H85" s="223"/>
    </row>
    <row r="86" spans="1:60" outlineLevel="1"/>
    <row r="87" spans="1:60" outlineLevel="1">
      <c r="B87" t="s">
        <v>3193</v>
      </c>
      <c r="E87" t="s">
        <v>880</v>
      </c>
      <c r="F87" t="s">
        <v>1651</v>
      </c>
      <c r="G87" t="s">
        <v>1652</v>
      </c>
      <c r="H87" t="s">
        <v>2083</v>
      </c>
    </row>
    <row r="88" spans="1:60" outlineLevel="1">
      <c r="B88" s="25" t="s">
        <v>3195</v>
      </c>
      <c r="C88" s="223">
        <f>INDEX(E88:G88,1,d.Region)</f>
        <v>0</v>
      </c>
      <c r="E88" s="223">
        <v>1</v>
      </c>
      <c r="F88" s="223">
        <v>0</v>
      </c>
      <c r="G88" s="223">
        <v>0</v>
      </c>
      <c r="H88" s="223">
        <v>0</v>
      </c>
      <c r="I88" t="s">
        <v>3194</v>
      </c>
    </row>
    <row r="90" spans="1:60">
      <c r="A90" s="718" t="s">
        <v>2807</v>
      </c>
    </row>
    <row r="91" spans="1:60" outlineLevel="1">
      <c r="D91" s="103" t="s">
        <v>1351</v>
      </c>
      <c r="E91" s="103"/>
      <c r="F91" s="103"/>
      <c r="G91" s="103"/>
      <c r="H91" s="103"/>
    </row>
    <row r="92" spans="1:60" outlineLevel="1">
      <c r="D92" t="s">
        <v>880</v>
      </c>
      <c r="E92" t="s">
        <v>1651</v>
      </c>
      <c r="F92" t="s">
        <v>1652</v>
      </c>
      <c r="G92" t="s">
        <v>2083</v>
      </c>
      <c r="H92" t="s">
        <v>1941</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852</v>
      </c>
      <c r="R105" s="129"/>
      <c r="S105" s="129"/>
      <c r="T105" s="129"/>
      <c r="U105" s="129" t="s">
        <v>852</v>
      </c>
      <c r="V105" s="129"/>
      <c r="W105" s="129"/>
      <c r="X105" s="129"/>
      <c r="Y105" s="129" t="s">
        <v>852</v>
      </c>
      <c r="Z105" s="129"/>
      <c r="AA105" s="129"/>
      <c r="AB105" s="129"/>
      <c r="AC105" s="129" t="s">
        <v>852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2195</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49">$C119</f>
        <v>0.05</v>
      </c>
      <c r="P119" s="682">
        <f t="shared" si="49"/>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49"/>
        <v>0.05</v>
      </c>
      <c r="P120" s="682">
        <f t="shared" si="49"/>
        <v>0.05</v>
      </c>
      <c r="Q120" s="147"/>
      <c r="R120" s="147"/>
      <c r="S120" s="147"/>
      <c r="T120" s="147"/>
      <c r="U120" s="147"/>
      <c r="V120" s="147" t="s">
        <v>912</v>
      </c>
      <c r="W120" s="147"/>
      <c r="X120" s="147"/>
      <c r="Y120" s="147"/>
    </row>
    <row r="121" spans="1:40" outlineLevel="1">
      <c r="A121" s="155">
        <v>7</v>
      </c>
      <c r="B121" s="166" t="s">
        <v>2769</v>
      </c>
      <c r="C121" s="674">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49"/>
        <v>0.05</v>
      </c>
      <c r="P121" s="682">
        <f t="shared" si="49"/>
        <v>0.05</v>
      </c>
      <c r="Q121" s="147"/>
      <c r="R121" s="147"/>
      <c r="S121" s="147"/>
      <c r="T121" s="147"/>
      <c r="U121" s="147"/>
      <c r="V121" s="147"/>
      <c r="W121" s="147"/>
      <c r="X121" s="147"/>
      <c r="Y121" s="147"/>
    </row>
    <row r="122" spans="1:40" outlineLevel="1">
      <c r="A122" s="155">
        <v>8</v>
      </c>
      <c r="B122" s="174" t="s">
        <v>2755</v>
      </c>
      <c r="C122" s="675">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49"/>
        <v>0.05</v>
      </c>
      <c r="P122" s="682">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1652</v>
      </c>
      <c r="AD124" s="122"/>
      <c r="AE124" s="122"/>
      <c r="AF124" s="122"/>
      <c r="AG124" s="122" t="s">
        <v>2083</v>
      </c>
      <c r="AH124" s="122"/>
      <c r="AI124" s="122"/>
      <c r="AJ124" s="122"/>
      <c r="AK124" s="122" t="s">
        <v>1941</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2083</v>
      </c>
      <c r="Y132" s="103"/>
      <c r="Z132" s="103"/>
      <c r="AA132" s="103"/>
      <c r="AB132" s="103"/>
      <c r="AC132" s="103" t="s">
        <v>1941</v>
      </c>
      <c r="AD132" s="103"/>
      <c r="AE132" s="103"/>
      <c r="AF132" s="103"/>
      <c r="AG132" s="103"/>
    </row>
    <row r="133" spans="1:33" ht="77" outlineLevel="1">
      <c r="B133" t="s">
        <v>2780</v>
      </c>
      <c r="C133" s="701"/>
      <c r="D133" s="187" t="s">
        <v>2803</v>
      </c>
      <c r="E133" s="187" t="s">
        <v>2804</v>
      </c>
      <c r="F133" s="187" t="s">
        <v>2805</v>
      </c>
      <c r="G133" s="187" t="s">
        <v>808</v>
      </c>
      <c r="H133" s="187" t="s">
        <v>2312</v>
      </c>
      <c r="I133" s="187" t="s">
        <v>2803</v>
      </c>
      <c r="J133" s="187" t="s">
        <v>2804</v>
      </c>
      <c r="K133" s="187" t="s">
        <v>2805</v>
      </c>
      <c r="L133" s="187" t="s">
        <v>808</v>
      </c>
      <c r="M133" s="187" t="s">
        <v>2312</v>
      </c>
      <c r="N133" s="187" t="s">
        <v>2803</v>
      </c>
      <c r="O133" s="187" t="s">
        <v>2804</v>
      </c>
      <c r="P133" s="187" t="s">
        <v>2805</v>
      </c>
      <c r="Q133" s="187" t="s">
        <v>808</v>
      </c>
      <c r="R133" s="187" t="s">
        <v>2312</v>
      </c>
      <c r="S133" s="187" t="s">
        <v>2803</v>
      </c>
      <c r="T133" s="187" t="s">
        <v>2804</v>
      </c>
      <c r="U133" s="187" t="s">
        <v>2805</v>
      </c>
      <c r="V133" s="187" t="s">
        <v>808</v>
      </c>
      <c r="W133" s="187" t="s">
        <v>2312</v>
      </c>
      <c r="X133" s="187" t="s">
        <v>2803</v>
      </c>
      <c r="Y133" s="187" t="s">
        <v>2804</v>
      </c>
      <c r="Z133" s="187" t="s">
        <v>2805</v>
      </c>
      <c r="AA133" s="187" t="s">
        <v>808</v>
      </c>
      <c r="AB133" s="187" t="s">
        <v>2312</v>
      </c>
      <c r="AC133" s="187" t="s">
        <v>2803</v>
      </c>
      <c r="AD133" s="187" t="s">
        <v>2804</v>
      </c>
      <c r="AE133" s="187" t="s">
        <v>2805</v>
      </c>
      <c r="AF133" s="187" t="s">
        <v>808</v>
      </c>
      <c r="AG133" s="187" t="s">
        <v>2312</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3">I136/2</f>
        <v>0.15</v>
      </c>
      <c r="J134" s="685">
        <f t="shared" si="53"/>
        <v>0.125</v>
      </c>
      <c r="K134" s="685">
        <f t="shared" si="53"/>
        <v>0</v>
      </c>
      <c r="L134" s="685">
        <f t="shared" si="53"/>
        <v>0.1</v>
      </c>
      <c r="M134" s="685">
        <f t="shared" si="53"/>
        <v>0</v>
      </c>
      <c r="N134" s="685">
        <f>N136/2</f>
        <v>0.15</v>
      </c>
      <c r="O134" s="685">
        <f t="shared" ref="O134:AG134" si="54">O136/2</f>
        <v>0.125</v>
      </c>
      <c r="P134" s="685">
        <f t="shared" si="54"/>
        <v>0</v>
      </c>
      <c r="Q134" s="685">
        <f t="shared" si="54"/>
        <v>0.1</v>
      </c>
      <c r="R134" s="685">
        <f t="shared" si="54"/>
        <v>0</v>
      </c>
      <c r="S134" s="685">
        <f t="shared" si="54"/>
        <v>0.15</v>
      </c>
      <c r="T134" s="685">
        <f t="shared" si="54"/>
        <v>0.125</v>
      </c>
      <c r="U134" s="685">
        <f t="shared" si="54"/>
        <v>0</v>
      </c>
      <c r="V134" s="685">
        <f t="shared" si="54"/>
        <v>0.1</v>
      </c>
      <c r="W134" s="685">
        <f t="shared" si="54"/>
        <v>0</v>
      </c>
      <c r="X134" s="685">
        <f t="shared" si="54"/>
        <v>0.15</v>
      </c>
      <c r="Y134" s="685">
        <f t="shared" si="54"/>
        <v>0.125</v>
      </c>
      <c r="Z134" s="685">
        <f t="shared" si="54"/>
        <v>0</v>
      </c>
      <c r="AA134" s="685">
        <f t="shared" si="54"/>
        <v>0.1</v>
      </c>
      <c r="AB134" s="685">
        <f t="shared" si="54"/>
        <v>0</v>
      </c>
      <c r="AC134" s="685">
        <f t="shared" si="54"/>
        <v>0.15</v>
      </c>
      <c r="AD134" s="685">
        <f t="shared" si="54"/>
        <v>0.125</v>
      </c>
      <c r="AE134" s="685">
        <f t="shared" si="54"/>
        <v>0</v>
      </c>
      <c r="AF134" s="685">
        <f t="shared" si="54"/>
        <v>0.1</v>
      </c>
      <c r="AG134" s="685">
        <f t="shared" si="54"/>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792</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794</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795</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2311</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8">X170+3</f>
        <v>4</v>
      </c>
      <c r="Z170" s="158">
        <f t="shared" si="58"/>
        <v>7</v>
      </c>
      <c r="AA170" s="158">
        <f t="shared" si="58"/>
        <v>10</v>
      </c>
      <c r="AB170" s="158">
        <f t="shared" si="58"/>
        <v>13</v>
      </c>
      <c r="AC170" s="158">
        <f t="shared" si="58"/>
        <v>16</v>
      </c>
      <c r="AD170" s="158">
        <f t="shared" si="58"/>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59">AS170+3</f>
        <v>4</v>
      </c>
      <c r="AU170" s="158">
        <f t="shared" si="59"/>
        <v>7</v>
      </c>
      <c r="AV170" s="158">
        <f t="shared" si="59"/>
        <v>10</v>
      </c>
      <c r="AW170" s="158">
        <f t="shared" si="59"/>
        <v>13</v>
      </c>
      <c r="AX170" s="158">
        <f t="shared" si="59"/>
        <v>16</v>
      </c>
      <c r="AY170" s="158">
        <f t="shared" si="59"/>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2313</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2083</v>
      </c>
      <c r="H215" s="147" t="s">
        <v>1941</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1027</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1026</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879</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899</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1372</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2083</v>
      </c>
      <c r="P226" s="152"/>
      <c r="Q226" s="152"/>
      <c r="R226" s="152" t="s">
        <v>1941</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1958</v>
      </c>
    </row>
    <row r="230" spans="1:23" outlineLevel="1">
      <c r="A230" s="147">
        <v>2</v>
      </c>
      <c r="B230" s="147" t="s">
        <v>1149</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2083</v>
      </c>
      <c r="P235" s="152"/>
      <c r="Q235" s="152"/>
      <c r="R235" s="152" t="s">
        <v>1941</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1" t="s">
        <v>2214</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850</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851</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853</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854</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855</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856</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2433</v>
      </c>
      <c r="AW256" s="122"/>
      <c r="AX256" s="122"/>
      <c r="AY256" s="122"/>
      <c r="AZ256" s="122"/>
      <c r="BA256" s="122"/>
      <c r="BB256" s="122"/>
      <c r="BC256" s="122"/>
      <c r="BD256" s="122"/>
      <c r="BE256" s="122"/>
      <c r="BF256" s="122"/>
      <c r="BG256" s="122"/>
      <c r="BH256" s="122"/>
      <c r="BI256" s="122"/>
      <c r="BJ256" s="122"/>
      <c r="BK256" s="121" t="s">
        <v>2434</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861</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862</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861</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862</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861</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862</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861</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862</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861</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862</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861</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862</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861</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862</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861</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862</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1578</v>
      </c>
      <c r="C302" t="s">
        <v>887</v>
      </c>
      <c r="D302" t="s">
        <v>888</v>
      </c>
      <c r="E302" t="s">
        <v>889</v>
      </c>
      <c r="F302" t="s">
        <v>1586</v>
      </c>
      <c r="G302" t="s">
        <v>1580</v>
      </c>
      <c r="H302" t="s">
        <v>1581</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1047</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898</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3097</v>
      </c>
      <c r="C305" s="458">
        <f t="shared" ref="C305:AL305" si="186">INDEX(i.Periods,C$303+1,1+d.TOL+(C$300-1)*3)</f>
        <v>55</v>
      </c>
      <c r="D305" s="458">
        <f t="shared" si="186"/>
        <v>60</v>
      </c>
      <c r="E305" s="598">
        <f>INDEX(i.Periods,E$303+3,1+d.TOL+(E$300-1)*3)</f>
        <v>77</v>
      </c>
      <c r="F305" s="458">
        <f t="shared" si="186"/>
        <v>77</v>
      </c>
      <c r="G305" s="458">
        <f t="shared" si="186"/>
        <v>90</v>
      </c>
      <c r="H305" s="458">
        <f t="shared" si="186"/>
        <v>107</v>
      </c>
      <c r="I305" s="458">
        <f t="shared" si="186"/>
        <v>57</v>
      </c>
      <c r="J305" s="458">
        <f t="shared" si="186"/>
        <v>62</v>
      </c>
      <c r="K305" s="598">
        <f>INDEX(i.Periods,K$303+3,1+d.TOL+(K$300-1)*3)</f>
        <v>79</v>
      </c>
      <c r="L305" s="458">
        <f t="shared" si="186"/>
        <v>79</v>
      </c>
      <c r="M305" s="458">
        <f t="shared" si="186"/>
        <v>92</v>
      </c>
      <c r="N305" s="458">
        <f t="shared" si="186"/>
        <v>107</v>
      </c>
      <c r="O305" s="458">
        <f t="shared" si="186"/>
        <v>60</v>
      </c>
      <c r="P305" s="458">
        <f t="shared" si="186"/>
        <v>65</v>
      </c>
      <c r="Q305" s="598">
        <f>INDEX(i.Periods,Q$303+3,1+d.TOL+(Q$300-1)*3)</f>
        <v>82</v>
      </c>
      <c r="R305" s="458">
        <f t="shared" si="186"/>
        <v>82</v>
      </c>
      <c r="S305" s="458">
        <f t="shared" si="186"/>
        <v>95</v>
      </c>
      <c r="T305" s="458">
        <f t="shared" si="186"/>
        <v>107</v>
      </c>
      <c r="U305" s="458">
        <f t="shared" si="186"/>
        <v>62</v>
      </c>
      <c r="V305" s="458">
        <f t="shared" si="186"/>
        <v>67</v>
      </c>
      <c r="W305" s="598">
        <f>INDEX(i.Periods,W$303+3,1+d.TOL+(W$300-1)*3)</f>
        <v>84</v>
      </c>
      <c r="X305" s="458">
        <f t="shared" si="186"/>
        <v>84</v>
      </c>
      <c r="Y305" s="458">
        <f t="shared" si="186"/>
        <v>97</v>
      </c>
      <c r="Z305" s="458">
        <f t="shared" si="186"/>
        <v>107</v>
      </c>
      <c r="AA305" s="458">
        <f t="shared" si="186"/>
        <v>64</v>
      </c>
      <c r="AB305" s="458">
        <f t="shared" si="186"/>
        <v>69</v>
      </c>
      <c r="AC305" s="598">
        <f>INDEX(i.Periods,AC$303+3,1+d.TOL+(AC$300-1)*3)</f>
        <v>86</v>
      </c>
      <c r="AD305" s="458">
        <f t="shared" si="186"/>
        <v>86</v>
      </c>
      <c r="AE305" s="458">
        <f t="shared" si="186"/>
        <v>99</v>
      </c>
      <c r="AF305" s="458">
        <f t="shared" si="186"/>
        <v>107</v>
      </c>
      <c r="AG305" s="458">
        <f t="shared" si="186"/>
        <v>55</v>
      </c>
      <c r="AH305" s="458">
        <f t="shared" si="186"/>
        <v>60</v>
      </c>
      <c r="AI305" s="598">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1569</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2198</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2198</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2199</v>
      </c>
      <c r="C309" s="560" t="str">
        <f t="shared" si="189"/>
        <v>30:31, 38:55</v>
      </c>
      <c r="D309" s="560" t="str">
        <f t="shared" si="189"/>
        <v>30:31, 55:60</v>
      </c>
      <c r="E309" s="560" t="str">
        <f t="shared" si="189"/>
        <v>30:31, 60:77</v>
      </c>
      <c r="F309" s="560" t="str">
        <f t="shared" si="189"/>
        <v>30:31, 75:77</v>
      </c>
      <c r="G309" s="560" t="str">
        <f t="shared" si="189"/>
        <v>30:31, 77:90</v>
      </c>
      <c r="H309" s="560" t="str">
        <f t="shared" si="189"/>
        <v>30:31, 90:107</v>
      </c>
      <c r="I309" s="560" t="str">
        <f t="shared" si="189"/>
        <v>30:31, 38:57</v>
      </c>
      <c r="J309" s="560" t="str">
        <f t="shared" si="189"/>
        <v>30:31, 57:62</v>
      </c>
      <c r="K309" s="560" t="str">
        <f t="shared" si="189"/>
        <v>30:31, 62:79</v>
      </c>
      <c r="L309" s="560" t="str">
        <f t="shared" si="189"/>
        <v>30:31, 77:79</v>
      </c>
      <c r="M309" s="560" t="str">
        <f t="shared" si="189"/>
        <v>30:31, 79:92</v>
      </c>
      <c r="N309" s="560" t="str">
        <f t="shared" si="189"/>
        <v>30:31, 92:107</v>
      </c>
      <c r="O309" s="560" t="str">
        <f t="shared" si="189"/>
        <v>30:31, 38:60</v>
      </c>
      <c r="P309" s="560" t="str">
        <f t="shared" si="189"/>
        <v>30:31, 60:65</v>
      </c>
      <c r="Q309" s="560" t="str">
        <f t="shared" si="189"/>
        <v>30:31, 65:82</v>
      </c>
      <c r="R309" s="560" t="str">
        <f t="shared" si="190"/>
        <v>30:31, 80:82</v>
      </c>
      <c r="S309" s="560" t="str">
        <f t="shared" si="190"/>
        <v>30:31, 82:95</v>
      </c>
      <c r="T309" s="560" t="str">
        <f t="shared" si="190"/>
        <v>30:31, 95:107</v>
      </c>
      <c r="U309" s="560" t="str">
        <f t="shared" si="190"/>
        <v>30:31, 38:62</v>
      </c>
      <c r="V309" s="560" t="str">
        <f t="shared" si="190"/>
        <v>30:31, 62:67</v>
      </c>
      <c r="W309" s="560" t="str">
        <f t="shared" si="190"/>
        <v>30:31, 67:84</v>
      </c>
      <c r="X309" s="560" t="str">
        <f t="shared" si="190"/>
        <v>30:31, 82:84</v>
      </c>
      <c r="Y309" s="560" t="str">
        <f t="shared" si="190"/>
        <v>30:31, 84:97</v>
      </c>
      <c r="Z309" s="560" t="str">
        <f t="shared" si="190"/>
        <v>30:31, 97:107</v>
      </c>
      <c r="AA309" s="560" t="str">
        <f t="shared" si="190"/>
        <v>30:31, 38:64</v>
      </c>
      <c r="AB309" s="560" t="str">
        <f t="shared" si="190"/>
        <v>30:31, 64:69</v>
      </c>
      <c r="AC309" s="560" t="str">
        <f t="shared" si="190"/>
        <v>30:31, 69:86</v>
      </c>
      <c r="AD309" s="560" t="str">
        <f t="shared" si="190"/>
        <v>30:31, 84:86</v>
      </c>
      <c r="AE309" s="560" t="str">
        <f t="shared" si="190"/>
        <v>30:31, 86:99</v>
      </c>
      <c r="AF309" s="560" t="str">
        <f t="shared" si="190"/>
        <v>30:31, 99:107</v>
      </c>
      <c r="AG309" s="560" t="str">
        <f t="shared" si="190"/>
        <v>30:31, 38:55</v>
      </c>
      <c r="AH309" s="560" t="str">
        <f t="shared" si="190"/>
        <v>30:31, 55:60</v>
      </c>
      <c r="AI309" s="560" t="str">
        <f t="shared" si="190"/>
        <v>30:31, 60:77</v>
      </c>
      <c r="AJ309" s="560" t="str">
        <f t="shared" si="190"/>
        <v>30:31, 75:77</v>
      </c>
      <c r="AK309" s="560" t="str">
        <f t="shared" si="190"/>
        <v>30:31, 77:90</v>
      </c>
      <c r="AL309" s="560" t="str">
        <f t="shared" si="190"/>
        <v>30:31, 90:107</v>
      </c>
      <c r="AM309" s="560" t="str">
        <f t="shared" si="191"/>
        <v>30:31, 107:120</v>
      </c>
      <c r="AN309" s="560" t="str">
        <f t="shared" si="191"/>
        <v>30:31, 120:127</v>
      </c>
      <c r="AO309" s="560" t="str">
        <f t="shared" si="191"/>
        <v>30:31, 127:129</v>
      </c>
      <c r="AP309" s="560" t="str">
        <f t="shared" si="191"/>
        <v>30:31, 129:142</v>
      </c>
      <c r="AQ309" s="560" t="str">
        <f t="shared" si="191"/>
        <v>30:31, 142:159</v>
      </c>
      <c r="AR309" s="560" t="str">
        <f t="shared" si="192"/>
        <v>30:31, 159:172</v>
      </c>
      <c r="AS309" s="560" t="str">
        <f t="shared" si="192"/>
        <v>30:31, 172:179</v>
      </c>
      <c r="AT309" s="560" t="str">
        <f t="shared" si="192"/>
        <v>30:31, 179:181</v>
      </c>
      <c r="AU309" s="560" t="str">
        <f t="shared" si="192"/>
        <v>30:31, 181:194</v>
      </c>
      <c r="AV309" s="560" t="str">
        <f t="shared" si="192"/>
        <v>30:31, 194:211</v>
      </c>
      <c r="AW309" s="560" t="str">
        <f t="shared" si="192"/>
        <v>30:31, 211:224</v>
      </c>
      <c r="AX309" s="560" t="str">
        <f t="shared" si="192"/>
        <v>30:31, 224:231</v>
      </c>
      <c r="AY309" s="560" t="str">
        <f t="shared" si="192"/>
        <v>30:31, 231:233</v>
      </c>
      <c r="AZ309" s="560" t="str">
        <f t="shared" si="192"/>
        <v>30:31, 233:246</v>
      </c>
      <c r="BA309" s="560" t="str">
        <f t="shared" si="192"/>
        <v>30:31, 246:263</v>
      </c>
      <c r="BB309" s="560" t="str">
        <f t="shared" si="192"/>
        <v>30:31, 263:276</v>
      </c>
      <c r="BC309" s="560" t="str">
        <f t="shared" si="192"/>
        <v>30:31, 276:283</v>
      </c>
      <c r="BD309" s="560" t="str">
        <f t="shared" si="192"/>
        <v>30:31, 283:285</v>
      </c>
      <c r="BE309" s="560" t="str">
        <f t="shared" si="192"/>
        <v>30:31, 285:298</v>
      </c>
      <c r="BF309" s="560" t="str">
        <f t="shared" si="192"/>
        <v>30:31, 298:315</v>
      </c>
      <c r="BG309" s="560" t="str">
        <f t="shared" si="192"/>
        <v>30:31, 315:328</v>
      </c>
      <c r="BH309" s="560" t="str">
        <f t="shared" si="192"/>
        <v>30:31, 328:335</v>
      </c>
      <c r="BI309" s="560" t="str">
        <f t="shared" si="192"/>
        <v>30:31, 335:337</v>
      </c>
      <c r="BJ309" s="560" t="str">
        <f t="shared" si="192"/>
        <v>30:31, 337:350</v>
      </c>
      <c r="BK309" s="560" t="str">
        <f t="shared" si="192"/>
        <v>30:31, 350:367</v>
      </c>
    </row>
    <row r="310" spans="1:63" ht="63" customHeight="1" outlineLevel="1">
      <c r="A310">
        <v>4</v>
      </c>
      <c r="B310" s="147" t="s">
        <v>2200</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2201</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2202</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2203</v>
      </c>
      <c r="C313" s="560" t="str">
        <f t="shared" si="189"/>
        <v>30:31, 38:55</v>
      </c>
      <c r="D313" s="560" t="str">
        <f t="shared" si="189"/>
        <v>30:31, 55:60</v>
      </c>
      <c r="E313" s="560" t="str">
        <f t="shared" si="189"/>
        <v>30:31, 60:77</v>
      </c>
      <c r="F313" s="560" t="str">
        <f t="shared" si="189"/>
        <v>30:31, 75:77</v>
      </c>
      <c r="G313" s="560" t="str">
        <f t="shared" si="189"/>
        <v>30:31, 77:90</v>
      </c>
      <c r="H313" s="560" t="str">
        <f t="shared" si="189"/>
        <v>30:31, 90:107</v>
      </c>
      <c r="I313" s="560" t="str">
        <f t="shared" si="189"/>
        <v>30:31, 38:57</v>
      </c>
      <c r="J313" s="560" t="str">
        <f t="shared" si="189"/>
        <v>30:31, 57:62</v>
      </c>
      <c r="K313" s="560" t="str">
        <f t="shared" si="189"/>
        <v>30:31, 62:79</v>
      </c>
      <c r="L313" s="560" t="str">
        <f t="shared" si="189"/>
        <v>30:31, 77:79</v>
      </c>
      <c r="M313" s="560" t="str">
        <f t="shared" si="189"/>
        <v>30:31, 79:92</v>
      </c>
      <c r="N313" s="560" t="str">
        <f t="shared" si="189"/>
        <v>30:31, 92:107</v>
      </c>
      <c r="O313" s="560" t="str">
        <f t="shared" si="189"/>
        <v>30:31, 38:60</v>
      </c>
      <c r="P313" s="560" t="str">
        <f t="shared" si="189"/>
        <v>30:31, 60:65</v>
      </c>
      <c r="Q313" s="560" t="str">
        <f t="shared" si="189"/>
        <v>30:31, 65:82</v>
      </c>
      <c r="R313" s="560" t="str">
        <f t="shared" si="190"/>
        <v>30:31, 80:82</v>
      </c>
      <c r="S313" s="560" t="str">
        <f t="shared" si="190"/>
        <v>30:31, 82:95</v>
      </c>
      <c r="T313" s="560" t="str">
        <f t="shared" si="190"/>
        <v>30:31, 95:107</v>
      </c>
      <c r="U313" s="560" t="str">
        <f t="shared" si="190"/>
        <v>30:31, 38:62</v>
      </c>
      <c r="V313" s="560" t="str">
        <f t="shared" si="190"/>
        <v>30:31, 62:67</v>
      </c>
      <c r="W313" s="560" t="str">
        <f t="shared" si="190"/>
        <v>30:31, 67:84</v>
      </c>
      <c r="X313" s="560" t="str">
        <f t="shared" si="190"/>
        <v>30:31, 82:84</v>
      </c>
      <c r="Y313" s="560" t="str">
        <f t="shared" si="190"/>
        <v>30:31, 84:97</v>
      </c>
      <c r="Z313" s="560" t="str">
        <f t="shared" si="190"/>
        <v>30:31, 97:107</v>
      </c>
      <c r="AA313" s="560" t="str">
        <f t="shared" si="190"/>
        <v>30:31, 38:64</v>
      </c>
      <c r="AB313" s="560" t="str">
        <f t="shared" si="190"/>
        <v>30:31, 64:69</v>
      </c>
      <c r="AC313" s="560" t="str">
        <f t="shared" si="190"/>
        <v>30:31, 69:86</v>
      </c>
      <c r="AD313" s="560" t="str">
        <f t="shared" si="190"/>
        <v>30:31, 84:86</v>
      </c>
      <c r="AE313" s="560" t="str">
        <f t="shared" si="190"/>
        <v>30:31, 86:99</v>
      </c>
      <c r="AF313" s="560" t="str">
        <f t="shared" si="190"/>
        <v>30:31, 99:107</v>
      </c>
      <c r="AG313" s="560" t="str">
        <f t="shared" si="190"/>
        <v>30:31, 38:55</v>
      </c>
      <c r="AH313" s="560" t="str">
        <f t="shared" si="190"/>
        <v>30:31, 55:60</v>
      </c>
      <c r="AI313" s="560" t="str">
        <f t="shared" si="190"/>
        <v>30:31, 60:77</v>
      </c>
      <c r="AJ313" s="560" t="str">
        <f t="shared" si="190"/>
        <v>30:31, 75:77</v>
      </c>
      <c r="AK313" s="560" t="str">
        <f t="shared" si="190"/>
        <v>30:31, 77:90</v>
      </c>
      <c r="AL313" s="560" t="str">
        <f t="shared" si="190"/>
        <v>30:31, 90:107</v>
      </c>
      <c r="AM313" s="560" t="str">
        <f t="shared" si="191"/>
        <v>30:31, 107:120</v>
      </c>
      <c r="AN313" s="560" t="str">
        <f t="shared" si="191"/>
        <v>30:31, 120:127</v>
      </c>
      <c r="AO313" s="560" t="str">
        <f t="shared" si="191"/>
        <v>30:31, 127:129</v>
      </c>
      <c r="AP313" s="560" t="str">
        <f t="shared" si="191"/>
        <v>30:31, 129:142</v>
      </c>
      <c r="AQ313" s="560" t="str">
        <f t="shared" si="191"/>
        <v>30:31, 142:159</v>
      </c>
      <c r="AR313" s="560" t="str">
        <f t="shared" si="192"/>
        <v>30:31, 159:172</v>
      </c>
      <c r="AS313" s="560" t="str">
        <f t="shared" si="192"/>
        <v>30:31, 172:179</v>
      </c>
      <c r="AT313" s="560" t="str">
        <f t="shared" si="192"/>
        <v>30:31, 179:181</v>
      </c>
      <c r="AU313" s="560" t="str">
        <f t="shared" si="192"/>
        <v>30:31, 181:194</v>
      </c>
      <c r="AV313" s="560" t="str">
        <f t="shared" si="192"/>
        <v>30:31, 194:211</v>
      </c>
      <c r="AW313" s="560" t="str">
        <f t="shared" si="192"/>
        <v>30:31, 211:224</v>
      </c>
      <c r="AX313" s="560" t="str">
        <f t="shared" si="192"/>
        <v>30:31, 224:231</v>
      </c>
      <c r="AY313" s="560" t="str">
        <f t="shared" si="192"/>
        <v>30:31, 231:233</v>
      </c>
      <c r="AZ313" s="560" t="str">
        <f t="shared" si="192"/>
        <v>30:31, 233:246</v>
      </c>
      <c r="BA313" s="560" t="str">
        <f t="shared" si="192"/>
        <v>30:31, 246:263</v>
      </c>
      <c r="BB313" s="560" t="str">
        <f t="shared" si="192"/>
        <v>30:31, 263:276</v>
      </c>
      <c r="BC313" s="560" t="str">
        <f t="shared" si="192"/>
        <v>30:31, 276:283</v>
      </c>
      <c r="BD313" s="560" t="str">
        <f t="shared" si="192"/>
        <v>30:31, 283:285</v>
      </c>
      <c r="BE313" s="560" t="str">
        <f t="shared" si="192"/>
        <v>30:31, 285:298</v>
      </c>
      <c r="BF313" s="560" t="str">
        <f t="shared" si="192"/>
        <v>30:31, 298:315</v>
      </c>
      <c r="BG313" s="560" t="str">
        <f t="shared" si="192"/>
        <v>30:31, 315:328</v>
      </c>
      <c r="BH313" s="560" t="str">
        <f t="shared" si="192"/>
        <v>30:31, 328:335</v>
      </c>
      <c r="BI313" s="560" t="str">
        <f t="shared" si="192"/>
        <v>30:31, 335:337</v>
      </c>
      <c r="BJ313" s="560" t="str">
        <f t="shared" si="192"/>
        <v>30:31, 337:350</v>
      </c>
      <c r="BK313" s="560" t="str">
        <f t="shared" si="192"/>
        <v>30:31, 350:367</v>
      </c>
    </row>
    <row r="314" spans="1:63" ht="63" customHeight="1" outlineLevel="1">
      <c r="A314">
        <v>4</v>
      </c>
      <c r="B314" t="s">
        <v>2204</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2206</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2205</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1048</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2083</v>
      </c>
      <c r="BP329" s="103"/>
      <c r="BQ329" s="103"/>
      <c r="BR329" s="103"/>
      <c r="BS329" s="103"/>
      <c r="BT329" s="103"/>
      <c r="BU329" s="103"/>
      <c r="BV329" s="103"/>
      <c r="BW329" s="103"/>
      <c r="BX329" s="103"/>
      <c r="BY329" s="103"/>
      <c r="BZ329" s="103"/>
      <c r="CA329" s="103"/>
      <c r="CB329" s="103"/>
      <c r="CC329" s="103"/>
      <c r="CD329" s="395"/>
      <c r="CE329" s="383" t="s">
        <v>1941</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2083</v>
      </c>
      <c r="BP383" s="103"/>
      <c r="BQ383" s="103"/>
      <c r="BR383" s="103"/>
      <c r="BS383" s="103"/>
      <c r="BT383" s="103"/>
      <c r="BU383" s="103"/>
      <c r="BV383" s="103"/>
      <c r="BW383" s="103"/>
      <c r="BX383" s="103"/>
      <c r="BY383" s="103"/>
      <c r="BZ383" s="103"/>
      <c r="CA383" s="103"/>
      <c r="CB383" s="103"/>
      <c r="CC383" s="103"/>
      <c r="CD383" s="395"/>
      <c r="CE383" s="383" t="s">
        <v>1941</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4.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5"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94</v>
      </c>
      <c r="BF790">
        <f>BF$411</f>
        <v>107</v>
      </c>
      <c r="BG790" s="805">
        <f>BG$411-30</f>
        <v>90</v>
      </c>
      <c r="BH790">
        <f>BH$411</f>
        <v>129</v>
      </c>
      <c r="BL790">
        <f>BM790-13</f>
        <v>146</v>
      </c>
      <c r="BM790">
        <f>BM$411</f>
        <v>159</v>
      </c>
      <c r="BN790" s="805">
        <f>BN$411-30</f>
        <v>142</v>
      </c>
      <c r="BO790">
        <f>BO$411</f>
        <v>181</v>
      </c>
      <c r="BS790">
        <f>BT790-13</f>
        <v>198</v>
      </c>
      <c r="BT790">
        <f>BT$411</f>
        <v>211</v>
      </c>
      <c r="BU790" s="805">
        <f>BU$411-30</f>
        <v>194</v>
      </c>
      <c r="BV790">
        <f>BV$411</f>
        <v>233</v>
      </c>
      <c r="BZ790">
        <f>CA790-13</f>
        <v>250</v>
      </c>
      <c r="CA790">
        <f>CA$411</f>
        <v>263</v>
      </c>
      <c r="CB790" s="805">
        <f>CB$411-30</f>
        <v>246</v>
      </c>
      <c r="CC790">
        <f>CC$411</f>
        <v>285</v>
      </c>
      <c r="CG790">
        <f>CH790-13</f>
        <v>302</v>
      </c>
      <c r="CH790">
        <f>CH$411</f>
        <v>315</v>
      </c>
      <c r="CI790" s="805">
        <f>CI$411-30</f>
        <v>298</v>
      </c>
      <c r="CJ790">
        <f>CJ$411</f>
        <v>337</v>
      </c>
      <c r="CN790" s="91"/>
    </row>
    <row r="791" spans="1:92" outlineLevel="2">
      <c r="B791" t="s">
        <v>2679</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2680</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4.5" outlineLevel="2">
      <c r="B793" s="596" t="s">
        <v>2681</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50">T799</f>
        <v>0</v>
      </c>
      <c r="D799" s="332">
        <f t="shared" si="250"/>
        <v>0</v>
      </c>
      <c r="G799" s="25" t="s">
        <v>1273</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1274</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986</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1275</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808</v>
      </c>
      <c r="B803" t="s">
        <v>801</v>
      </c>
      <c r="C803" s="332">
        <f t="shared" si="250"/>
        <v>0</v>
      </c>
      <c r="D803" s="332">
        <f t="shared" si="250"/>
        <v>0</v>
      </c>
      <c r="G803" s="25" t="s">
        <v>1273</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1274</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986</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1275</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2732</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1533</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808</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2731</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2732</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1533</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808</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2731</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2732</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1533</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808</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2731</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2732</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1533</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808</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2731</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2732</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1533</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808</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1866</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1827</v>
      </c>
      <c r="D888" s="110" t="s">
        <v>1834</v>
      </c>
      <c r="E888" s="110" t="s">
        <v>1828</v>
      </c>
      <c r="F888" s="552" t="s">
        <v>1830</v>
      </c>
      <c r="G888" s="552" t="s">
        <v>1831</v>
      </c>
      <c r="H888" s="552" t="s">
        <v>1829</v>
      </c>
      <c r="I888" s="110" t="s">
        <v>1914</v>
      </c>
      <c r="J888" s="110" t="s">
        <v>1993</v>
      </c>
      <c r="K888" s="110" t="s">
        <v>1833</v>
      </c>
      <c r="L888" s="110" t="s">
        <v>1832</v>
      </c>
      <c r="M888" s="110" t="s">
        <v>1835</v>
      </c>
      <c r="N888" s="110" t="s">
        <v>1836</v>
      </c>
      <c r="O888" s="110" t="s">
        <v>1837</v>
      </c>
      <c r="P888" s="110" t="s">
        <v>1838</v>
      </c>
      <c r="Q888" s="110" t="s">
        <v>1839</v>
      </c>
      <c r="R888" s="110" t="s">
        <v>1840</v>
      </c>
      <c r="S888" s="110" t="s">
        <v>1841</v>
      </c>
      <c r="T888" s="110" t="s">
        <v>2031</v>
      </c>
    </row>
    <row r="889" spans="1:32" outlineLevel="1">
      <c r="C889" s="110"/>
      <c r="D889" s="110" t="s">
        <v>9</v>
      </c>
      <c r="E889" s="110"/>
      <c r="F889" s="274" t="s">
        <v>2038</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1769</v>
      </c>
      <c r="F890" s="187" t="s">
        <v>2039</v>
      </c>
      <c r="G890" s="187" t="s">
        <v>2040</v>
      </c>
      <c r="H890" s="187"/>
      <c r="I890" s="187" t="s">
        <v>1887</v>
      </c>
      <c r="J890" s="187"/>
      <c r="K890" s="187"/>
      <c r="M890" s="187" t="s">
        <v>1713</v>
      </c>
      <c r="N890" s="187" t="s">
        <v>1714</v>
      </c>
      <c r="O890" s="187" t="s">
        <v>356</v>
      </c>
      <c r="P890" s="187" t="s">
        <v>189</v>
      </c>
      <c r="Q890" s="187" t="s">
        <v>25</v>
      </c>
      <c r="R890" s="187" t="s">
        <v>26</v>
      </c>
      <c r="S890" s="187" t="s">
        <v>1846</v>
      </c>
      <c r="T890" s="187" t="s">
        <v>2031</v>
      </c>
      <c r="U890" s="187" t="s">
        <v>1713</v>
      </c>
      <c r="V890" s="187" t="s">
        <v>1714</v>
      </c>
      <c r="W890" s="187" t="s">
        <v>1715</v>
      </c>
      <c r="X890" s="187" t="s">
        <v>1716</v>
      </c>
      <c r="Y890" s="187" t="s">
        <v>1717</v>
      </c>
      <c r="Z890" s="187" t="s">
        <v>1845</v>
      </c>
      <c r="AA890" s="187" t="s">
        <v>1766</v>
      </c>
      <c r="AB890" s="187" t="s">
        <v>1767</v>
      </c>
      <c r="AC890" s="187" t="s">
        <v>1768</v>
      </c>
      <c r="AD890" s="187" t="s">
        <v>1769</v>
      </c>
      <c r="AE890" s="187" t="s">
        <v>1770</v>
      </c>
      <c r="AF890" s="187" t="s">
        <v>1771</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2238</v>
      </c>
    </row>
    <row r="917" spans="1:21" ht="51.75" customHeight="1" outlineLevel="1">
      <c r="E917" s="187" t="s">
        <v>2250</v>
      </c>
      <c r="F917" s="187" t="s">
        <v>2264</v>
      </c>
      <c r="G917" s="187" t="s">
        <v>1713</v>
      </c>
      <c r="H917" s="187" t="s">
        <v>2258</v>
      </c>
      <c r="I917" s="187" t="s">
        <v>2259</v>
      </c>
      <c r="J917" s="187" t="s">
        <v>2239</v>
      </c>
      <c r="K917" s="355" t="s">
        <v>1839</v>
      </c>
      <c r="L917" s="103"/>
      <c r="M917" s="187" t="s">
        <v>1840</v>
      </c>
      <c r="N917" s="187" t="s">
        <v>2275</v>
      </c>
      <c r="O917" s="187" t="s">
        <v>2240</v>
      </c>
      <c r="P917" s="187" t="s">
        <v>2255</v>
      </c>
      <c r="Q917" s="187" t="s">
        <v>2254</v>
      </c>
      <c r="R917" s="187" t="s">
        <v>2261</v>
      </c>
      <c r="S917" s="187" t="s">
        <v>34</v>
      </c>
      <c r="U917" s="187" t="s">
        <v>2256</v>
      </c>
    </row>
    <row r="918" spans="1:21" outlineLevel="1">
      <c r="E918" s="18"/>
      <c r="G918" s="18" t="s">
        <v>2241</v>
      </c>
      <c r="H918" s="18" t="s">
        <v>2241</v>
      </c>
      <c r="J918" s="18" t="s">
        <v>2242</v>
      </c>
      <c r="K918" s="18" t="s">
        <v>2242</v>
      </c>
      <c r="L918" s="18" t="s">
        <v>2241</v>
      </c>
      <c r="M918" s="18" t="s">
        <v>2243</v>
      </c>
      <c r="N918" s="18" t="s">
        <v>2241</v>
      </c>
      <c r="O918" s="18" t="s">
        <v>2244</v>
      </c>
      <c r="P918" s="18" t="s">
        <v>2241</v>
      </c>
      <c r="Q918" s="18" t="s">
        <v>2241</v>
      </c>
    </row>
    <row r="919" spans="1:21" outlineLevel="1">
      <c r="A919" t="s">
        <v>1131</v>
      </c>
      <c r="B919" t="s">
        <v>2251</v>
      </c>
      <c r="C919" s="110"/>
      <c r="D919" s="110" t="s">
        <v>2273</v>
      </c>
      <c r="E919" s="334">
        <v>11</v>
      </c>
      <c r="F919" s="334">
        <v>1</v>
      </c>
      <c r="G919" s="572">
        <v>-1.6553912775740486E-3</v>
      </c>
      <c r="H919" s="572">
        <v>-7.7585088790097685E-3</v>
      </c>
      <c r="I919" s="572">
        <v>-1.939627219752442E-2</v>
      </c>
      <c r="J919" s="97">
        <v>0.77746633065143</v>
      </c>
      <c r="K919" s="97">
        <v>6.8173884046431599E-2</v>
      </c>
      <c r="L919" s="575">
        <f t="shared" ref="L919:L938" si="264">1 + $K919/$U919</f>
        <v>1.0189371900128976</v>
      </c>
      <c r="M919" s="97">
        <v>-6.4495508428962081E-2</v>
      </c>
      <c r="N919" s="334">
        <v>1</v>
      </c>
      <c r="O919" s="97"/>
      <c r="P919" s="18" t="s">
        <v>30</v>
      </c>
      <c r="Q919" s="18" t="s">
        <v>30</v>
      </c>
      <c r="R919" s="110" t="s">
        <v>30</v>
      </c>
      <c r="S919" s="577" t="s">
        <v>2266</v>
      </c>
      <c r="U919" s="11">
        <v>3.6</v>
      </c>
    </row>
    <row r="920" spans="1:21" outlineLevel="1">
      <c r="D920" s="110" t="s">
        <v>2245</v>
      </c>
      <c r="E920" s="334">
        <v>11</v>
      </c>
      <c r="F920" s="334">
        <v>1</v>
      </c>
      <c r="G920" s="572">
        <v>2.4865119068953685E-2</v>
      </c>
      <c r="H920" s="572">
        <v>-5.807883932212256E-3</v>
      </c>
      <c r="I920" s="572">
        <v>-1.4519709830530639E-2</v>
      </c>
      <c r="J920" s="97">
        <v>-0.48218917011923734</v>
      </c>
      <c r="K920" s="97">
        <v>-3.8148854231388737E-2</v>
      </c>
      <c r="L920" s="575">
        <f t="shared" si="264"/>
        <v>0.98940309604683652</v>
      </c>
      <c r="M920" s="97">
        <v>2.1359585229668576E-2</v>
      </c>
      <c r="N920" s="334">
        <v>1</v>
      </c>
      <c r="O920" s="97"/>
      <c r="P920" s="18" t="s">
        <v>30</v>
      </c>
      <c r="Q920" s="18" t="s">
        <v>30</v>
      </c>
      <c r="R920" s="110" t="s">
        <v>30</v>
      </c>
      <c r="S920" s="577" t="s">
        <v>2265</v>
      </c>
      <c r="U920">
        <f t="shared" ref="U920:U938" si="265">U919</f>
        <v>3.6</v>
      </c>
    </row>
    <row r="921" spans="1:21" outlineLevel="1">
      <c r="C921" s="110"/>
      <c r="D921" s="110" t="s">
        <v>2246</v>
      </c>
      <c r="E921" s="334">
        <v>11</v>
      </c>
      <c r="F921" s="334">
        <v>1</v>
      </c>
      <c r="G921" s="572">
        <v>1.3881124664096823E-2</v>
      </c>
      <c r="H921" s="572">
        <v>-7.6474776596797663E-3</v>
      </c>
      <c r="I921" s="572">
        <v>-1.9118694149199415E-2</v>
      </c>
      <c r="J921" s="97">
        <v>0.22345095352192684</v>
      </c>
      <c r="K921" s="97">
        <v>2.48047163624791E-2</v>
      </c>
      <c r="L921" s="575">
        <f t="shared" si="264"/>
        <v>1.0068901989895775</v>
      </c>
      <c r="M921" s="97">
        <v>-1.7686942010475382E-2</v>
      </c>
      <c r="N921" s="334">
        <v>1</v>
      </c>
      <c r="O921" s="97"/>
      <c r="P921" s="18" t="s">
        <v>30</v>
      </c>
      <c r="Q921" s="18" t="s">
        <v>30</v>
      </c>
      <c r="R921" s="110" t="s">
        <v>30</v>
      </c>
      <c r="S921" s="577" t="s">
        <v>2279</v>
      </c>
      <c r="U921">
        <f t="shared" si="265"/>
        <v>3.6</v>
      </c>
    </row>
    <row r="922" spans="1:21" outlineLevel="1">
      <c r="D922" t="s">
        <v>2260</v>
      </c>
      <c r="E922" s="18" t="s">
        <v>30</v>
      </c>
      <c r="F922" s="18" t="s">
        <v>30</v>
      </c>
      <c r="G922">
        <v>0</v>
      </c>
      <c r="H922">
        <v>0</v>
      </c>
      <c r="I922">
        <v>0</v>
      </c>
      <c r="J922">
        <v>0</v>
      </c>
      <c r="K922">
        <v>0</v>
      </c>
      <c r="L922" s="575">
        <f t="shared" si="264"/>
        <v>1</v>
      </c>
      <c r="M922">
        <v>0</v>
      </c>
      <c r="N922">
        <v>1</v>
      </c>
      <c r="O922">
        <v>0</v>
      </c>
      <c r="P922" s="18" t="s">
        <v>30</v>
      </c>
      <c r="Q922" s="18" t="s">
        <v>30</v>
      </c>
      <c r="R922" s="110" t="s">
        <v>30</v>
      </c>
      <c r="S922" s="577" t="s">
        <v>2260</v>
      </c>
      <c r="U922">
        <f t="shared" si="265"/>
        <v>3.6</v>
      </c>
    </row>
    <row r="923" spans="1:21" outlineLevel="1">
      <c r="B923" t="s">
        <v>2252</v>
      </c>
      <c r="C923" s="110"/>
      <c r="D923" s="110" t="s">
        <v>2247</v>
      </c>
      <c r="E923" s="334">
        <v>12</v>
      </c>
      <c r="F923" s="334">
        <v>1</v>
      </c>
      <c r="G923" s="572">
        <v>2.9886930841581966E-2</v>
      </c>
      <c r="H923" s="572">
        <v>1.6892659556036582E-3</v>
      </c>
      <c r="I923" s="572">
        <v>4.2231648890091456E-3</v>
      </c>
      <c r="J923" s="97">
        <v>2.7461263761982952E-2</v>
      </c>
      <c r="K923" s="97">
        <v>-1.6426730221398511E-2</v>
      </c>
      <c r="L923" s="575">
        <f t="shared" si="264"/>
        <v>0.99543701938294482</v>
      </c>
      <c r="M923" s="97">
        <v>1.7819093903140033E-2</v>
      </c>
      <c r="N923" s="334">
        <v>1</v>
      </c>
      <c r="O923" s="97"/>
      <c r="P923" s="572">
        <v>0</v>
      </c>
      <c r="Q923" s="572">
        <v>0</v>
      </c>
      <c r="R923" s="110" t="s">
        <v>30</v>
      </c>
      <c r="S923" s="577" t="s">
        <v>2268</v>
      </c>
      <c r="U923">
        <f t="shared" si="265"/>
        <v>3.6</v>
      </c>
    </row>
    <row r="924" spans="1:21" outlineLevel="1">
      <c r="C924" s="110"/>
      <c r="D924" s="110" t="s">
        <v>2248</v>
      </c>
      <c r="E924" s="334">
        <v>12</v>
      </c>
      <c r="F924" s="334">
        <v>1</v>
      </c>
      <c r="G924" s="572">
        <v>2.8364497575928811E-2</v>
      </c>
      <c r="H924" s="572">
        <v>1.5331968603331192E-2</v>
      </c>
      <c r="I924" s="572">
        <v>3.832992150832798E-2</v>
      </c>
      <c r="J924" s="97">
        <v>-4.356640814172863E-2</v>
      </c>
      <c r="K924" s="97">
        <v>-1.9106271449136791E-2</v>
      </c>
      <c r="L924" s="575">
        <f t="shared" si="264"/>
        <v>0.99469270237523977</v>
      </c>
      <c r="M924" s="97">
        <v>5.6942336250513627E-2</v>
      </c>
      <c r="N924" s="334">
        <v>1</v>
      </c>
      <c r="O924" s="97"/>
      <c r="P924" s="572">
        <v>0.11</v>
      </c>
      <c r="Q924" s="572">
        <v>0.06</v>
      </c>
      <c r="R924" s="110" t="s">
        <v>30</v>
      </c>
      <c r="S924" s="577" t="s">
        <v>2267</v>
      </c>
      <c r="U924">
        <f t="shared" si="265"/>
        <v>3.6</v>
      </c>
    </row>
    <row r="925" spans="1:21" outlineLevel="1">
      <c r="B925" t="s">
        <v>2253</v>
      </c>
      <c r="C925" s="576" t="s">
        <v>2262</v>
      </c>
      <c r="D925" s="110"/>
      <c r="E925" s="18" t="s">
        <v>30</v>
      </c>
      <c r="F925" s="334">
        <v>1</v>
      </c>
      <c r="G925">
        <v>0</v>
      </c>
      <c r="H925">
        <v>0</v>
      </c>
      <c r="I925">
        <v>0</v>
      </c>
      <c r="J925">
        <v>0</v>
      </c>
      <c r="K925">
        <v>0</v>
      </c>
      <c r="L925" s="575">
        <f t="shared" si="264"/>
        <v>1</v>
      </c>
      <c r="M925">
        <v>0</v>
      </c>
      <c r="N925">
        <v>1</v>
      </c>
      <c r="O925">
        <v>0</v>
      </c>
      <c r="P925" s="18" t="s">
        <v>30</v>
      </c>
      <c r="Q925" s="18" t="s">
        <v>30</v>
      </c>
      <c r="R925" s="333">
        <v>0</v>
      </c>
      <c r="S925" s="577" t="s">
        <v>2269</v>
      </c>
      <c r="U925">
        <f t="shared" si="265"/>
        <v>3.6</v>
      </c>
    </row>
    <row r="926" spans="1:21" outlineLevel="1">
      <c r="C926" s="576" t="s">
        <v>2263</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64"/>
        <v>0.98080344449672541</v>
      </c>
      <c r="M926" s="97">
        <v>-3.3021723600269545E-2</v>
      </c>
      <c r="N926" s="334">
        <v>0.61626332126265559</v>
      </c>
      <c r="O926" s="97"/>
      <c r="P926" s="18" t="s">
        <v>30</v>
      </c>
      <c r="Q926" s="18" t="s">
        <v>30</v>
      </c>
      <c r="R926" s="333">
        <v>0.5</v>
      </c>
      <c r="S926" s="577" t="s">
        <v>2271</v>
      </c>
      <c r="U926">
        <f t="shared" si="265"/>
        <v>3.6</v>
      </c>
    </row>
    <row r="927" spans="1:21" outlineLevel="1">
      <c r="C927" s="576" t="s">
        <v>2263</v>
      </c>
      <c r="D927" s="110" t="s">
        <v>2249</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64"/>
        <v>0.99433942576460821</v>
      </c>
      <c r="M927" s="97">
        <v>0.12649424652647134</v>
      </c>
      <c r="N927" s="334">
        <v>0.48251527948679501</v>
      </c>
      <c r="O927" s="97"/>
      <c r="P927" s="18" t="s">
        <v>30</v>
      </c>
      <c r="Q927" s="18" t="s">
        <v>30</v>
      </c>
      <c r="R927" s="333">
        <v>0.5</v>
      </c>
      <c r="S927" s="577" t="s">
        <v>2272</v>
      </c>
      <c r="U927">
        <f t="shared" si="265"/>
        <v>3.6</v>
      </c>
    </row>
    <row r="928" spans="1:21" outlineLevel="1">
      <c r="C928" s="110" t="s">
        <v>595</v>
      </c>
      <c r="D928" s="110"/>
      <c r="E928" s="18" t="s">
        <v>30</v>
      </c>
      <c r="F928" s="334">
        <v>1</v>
      </c>
      <c r="G928">
        <v>0</v>
      </c>
      <c r="H928">
        <v>0</v>
      </c>
      <c r="I928">
        <v>0</v>
      </c>
      <c r="J928">
        <v>0</v>
      </c>
      <c r="K928">
        <v>0</v>
      </c>
      <c r="L928" s="575">
        <f t="shared" si="264"/>
        <v>1</v>
      </c>
      <c r="M928">
        <v>0</v>
      </c>
      <c r="N928">
        <v>1</v>
      </c>
      <c r="O928">
        <v>0</v>
      </c>
      <c r="P928" s="18" t="s">
        <v>30</v>
      </c>
      <c r="Q928" s="18" t="s">
        <v>30</v>
      </c>
      <c r="R928" s="333">
        <v>0.93</v>
      </c>
      <c r="S928" s="577" t="s">
        <v>2270</v>
      </c>
      <c r="U928">
        <f t="shared" si="265"/>
        <v>3.6</v>
      </c>
    </row>
    <row r="929" spans="1:26" outlineLevel="1">
      <c r="A929" t="s">
        <v>808</v>
      </c>
      <c r="B929" t="s">
        <v>2251</v>
      </c>
      <c r="C929" s="110"/>
      <c r="D929" s="110" t="s">
        <v>2273</v>
      </c>
      <c r="G929" s="572">
        <v>-2.2731888691872914E-3</v>
      </c>
      <c r="H929" s="572">
        <v>-9.7827705582146304E-3</v>
      </c>
      <c r="I929" s="572">
        <v>-1.921615645363588E-2</v>
      </c>
      <c r="J929" s="97">
        <v>0.99431161928051282</v>
      </c>
      <c r="K929" s="97">
        <v>8.5150370024248939E-2</v>
      </c>
      <c r="L929" s="575">
        <f t="shared" si="264"/>
        <v>1.0236528805622913</v>
      </c>
      <c r="M929" s="97">
        <v>-8.9153775713275513E-2</v>
      </c>
      <c r="N929" s="334">
        <v>1</v>
      </c>
      <c r="O929" s="97"/>
      <c r="P929" s="18" t="s">
        <v>30</v>
      </c>
      <c r="Q929" s="18" t="s">
        <v>30</v>
      </c>
      <c r="R929" s="110" t="s">
        <v>30</v>
      </c>
      <c r="U929">
        <f t="shared" si="265"/>
        <v>3.6</v>
      </c>
    </row>
    <row r="930" spans="1:26" outlineLevel="1">
      <c r="D930" s="110" t="s">
        <v>2245</v>
      </c>
      <c r="G930" s="572">
        <v>2.8460076042778316E-2</v>
      </c>
      <c r="H930" s="572">
        <v>-6.204406128387391E-3</v>
      </c>
      <c r="I930" s="572">
        <v>-1.218722632361809E-2</v>
      </c>
      <c r="J930" s="97">
        <v>-0.55190326700394643</v>
      </c>
      <c r="K930" s="97">
        <v>-4.3664351228697947E-2</v>
      </c>
      <c r="L930" s="575">
        <f t="shared" si="264"/>
        <v>0.98787101354758389</v>
      </c>
      <c r="M930" s="97">
        <v>2.444771803395801E-2</v>
      </c>
      <c r="N930" s="334">
        <v>1</v>
      </c>
      <c r="O930" s="97"/>
      <c r="P930" s="18" t="s">
        <v>30</v>
      </c>
      <c r="Q930" s="18" t="s">
        <v>30</v>
      </c>
      <c r="R930" s="110" t="s">
        <v>30</v>
      </c>
      <c r="U930">
        <f t="shared" si="265"/>
        <v>3.6</v>
      </c>
    </row>
    <row r="931" spans="1:26" outlineLevel="1">
      <c r="C931" s="110"/>
      <c r="D931" s="110" t="s">
        <v>2246</v>
      </c>
      <c r="G931" s="572">
        <v>2.2969486145376788E-2</v>
      </c>
      <c r="H931" s="572">
        <v>-8.6103797607049119E-3</v>
      </c>
      <c r="I931" s="572">
        <v>-1.6913245958527508E-2</v>
      </c>
      <c r="J931" s="97">
        <v>1.8463164016899913E-2</v>
      </c>
      <c r="K931" s="97">
        <v>8.7142309168941855E-3</v>
      </c>
      <c r="L931" s="575">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5">
        <f t="shared" si="264"/>
        <v>1</v>
      </c>
      <c r="M932">
        <v>0</v>
      </c>
      <c r="N932">
        <v>1</v>
      </c>
      <c r="O932">
        <v>0</v>
      </c>
      <c r="P932" s="18" t="s">
        <v>30</v>
      </c>
      <c r="Q932" s="18" t="s">
        <v>30</v>
      </c>
      <c r="R932" s="110" t="s">
        <v>30</v>
      </c>
      <c r="U932">
        <f t="shared" si="265"/>
        <v>3.6</v>
      </c>
    </row>
    <row r="933" spans="1:26" outlineLevel="1">
      <c r="B933" t="s">
        <v>2252</v>
      </c>
      <c r="C933" s="110"/>
      <c r="D933" s="110" t="s">
        <v>2247</v>
      </c>
      <c r="G933" s="573">
        <f>G923</f>
        <v>2.9886930841581966E-2</v>
      </c>
      <c r="H933" s="572">
        <v>1.5766482252300813E-3</v>
      </c>
      <c r="I933" s="572">
        <v>3.0969875852733739E-3</v>
      </c>
      <c r="J933" s="574">
        <f>J923</f>
        <v>2.7461263761982952E-2</v>
      </c>
      <c r="K933" s="574">
        <f>K923</f>
        <v>-1.6426730221398511E-2</v>
      </c>
      <c r="L933" s="575">
        <f t="shared" si="264"/>
        <v>0.99543701938294482</v>
      </c>
      <c r="M933" s="574">
        <f>M923</f>
        <v>1.7819093903140033E-2</v>
      </c>
      <c r="N933" s="574">
        <f>N923</f>
        <v>1</v>
      </c>
      <c r="O933" s="574"/>
      <c r="P933" s="572">
        <v>0</v>
      </c>
      <c r="Q933" s="572">
        <v>0</v>
      </c>
      <c r="R933" s="110" t="s">
        <v>30</v>
      </c>
      <c r="U933">
        <f t="shared" si="265"/>
        <v>3.6</v>
      </c>
    </row>
    <row r="934" spans="1:26" outlineLevel="1">
      <c r="C934" s="110"/>
      <c r="D934" s="110" t="s">
        <v>2248</v>
      </c>
      <c r="G934" s="573">
        <f>G924</f>
        <v>2.8364497575928811E-2</v>
      </c>
      <c r="H934" s="572">
        <v>1.4309837363109115E-2</v>
      </c>
      <c r="I934" s="572">
        <v>2.8108609106107189E-2</v>
      </c>
      <c r="J934" s="574">
        <f>J924</f>
        <v>-4.356640814172863E-2</v>
      </c>
      <c r="K934" s="574">
        <f>K924</f>
        <v>-1.9106271449136791E-2</v>
      </c>
      <c r="L934" s="575">
        <f t="shared" si="264"/>
        <v>0.99469270237523977</v>
      </c>
      <c r="M934" s="574">
        <f>M924</f>
        <v>5.6942336250513627E-2</v>
      </c>
      <c r="N934" s="574">
        <f>N924</f>
        <v>1</v>
      </c>
      <c r="O934" s="574"/>
      <c r="P934" s="572">
        <v>0.08</v>
      </c>
      <c r="Q934" s="572">
        <v>0.02</v>
      </c>
      <c r="R934" s="110" t="s">
        <v>30</v>
      </c>
      <c r="U934">
        <f t="shared" si="265"/>
        <v>3.6</v>
      </c>
    </row>
    <row r="935" spans="1:26" outlineLevel="1">
      <c r="B935" t="s">
        <v>2253</v>
      </c>
      <c r="C935" s="576" t="s">
        <v>2262</v>
      </c>
      <c r="D935" s="110"/>
      <c r="G935">
        <v>0</v>
      </c>
      <c r="H935">
        <v>0</v>
      </c>
      <c r="I935">
        <v>0</v>
      </c>
      <c r="J935">
        <v>0</v>
      </c>
      <c r="K935">
        <v>0</v>
      </c>
      <c r="L935" s="575">
        <f t="shared" si="264"/>
        <v>1</v>
      </c>
      <c r="M935">
        <v>0</v>
      </c>
      <c r="N935">
        <v>1</v>
      </c>
      <c r="O935">
        <v>0</v>
      </c>
      <c r="P935" s="18" t="s">
        <v>30</v>
      </c>
      <c r="Q935" s="18" t="s">
        <v>30</v>
      </c>
      <c r="R935" s="578">
        <f t="shared" ref="R935:R938" si="266">R925</f>
        <v>0</v>
      </c>
      <c r="U935">
        <f t="shared" si="265"/>
        <v>3.6</v>
      </c>
    </row>
    <row r="936" spans="1:26" outlineLevel="1">
      <c r="C936" s="576" t="s">
        <v>2263</v>
      </c>
      <c r="D936" s="110" t="s">
        <v>1713</v>
      </c>
      <c r="G936" s="573">
        <f>G926</f>
        <v>0.16116875659057578</v>
      </c>
      <c r="H936" s="572">
        <v>3.5483098895578123E-2</v>
      </c>
      <c r="I936" s="572">
        <v>6.9698944259171322E-2</v>
      </c>
      <c r="J936" s="574">
        <f>J926</f>
        <v>2.3941419504655652</v>
      </c>
      <c r="K936" s="574">
        <f>K926</f>
        <v>-6.9107599811788573E-2</v>
      </c>
      <c r="L936" s="575">
        <f t="shared" si="264"/>
        <v>0.98080344449672541</v>
      </c>
      <c r="M936" s="574">
        <f>M926</f>
        <v>-3.3021723600269545E-2</v>
      </c>
      <c r="N936" s="574">
        <f>N926</f>
        <v>0.61626332126265559</v>
      </c>
      <c r="O936" s="574"/>
      <c r="P936" s="18" t="s">
        <v>30</v>
      </c>
      <c r="Q936" s="18" t="s">
        <v>30</v>
      </c>
      <c r="R936" s="578">
        <f t="shared" si="266"/>
        <v>0.5</v>
      </c>
      <c r="U936">
        <f t="shared" si="265"/>
        <v>3.6</v>
      </c>
    </row>
    <row r="937" spans="1:26" outlineLevel="1">
      <c r="C937" s="576" t="s">
        <v>2263</v>
      </c>
      <c r="D937" s="110" t="s">
        <v>2249</v>
      </c>
      <c r="G937" s="573">
        <f>G927</f>
        <v>7.9799504936919854E-2</v>
      </c>
      <c r="H937" s="572">
        <v>5.3543027472738855E-2</v>
      </c>
      <c r="I937" s="572">
        <v>0.10517380396430846</v>
      </c>
      <c r="J937" s="574">
        <f>J927</f>
        <v>1.596126184516995</v>
      </c>
      <c r="K937" s="574">
        <f>K927</f>
        <v>-2.037806724741038E-2</v>
      </c>
      <c r="L937" s="575">
        <f t="shared" si="264"/>
        <v>0.99433942576460821</v>
      </c>
      <c r="M937" s="574">
        <f>M927</f>
        <v>0.12649424652647134</v>
      </c>
      <c r="N937" s="574">
        <f>N927</f>
        <v>0.48251527948679501</v>
      </c>
      <c r="O937" s="574"/>
      <c r="P937" s="18" t="s">
        <v>30</v>
      </c>
      <c r="Q937" s="18" t="s">
        <v>30</v>
      </c>
      <c r="R937" s="578">
        <f t="shared" si="266"/>
        <v>0.5</v>
      </c>
      <c r="U937">
        <f t="shared" si="265"/>
        <v>3.6</v>
      </c>
    </row>
    <row r="938" spans="1:26" outlineLevel="1">
      <c r="C938" s="110" t="s">
        <v>595</v>
      </c>
      <c r="G938">
        <v>0</v>
      </c>
      <c r="H938">
        <v>0</v>
      </c>
      <c r="I938">
        <v>0</v>
      </c>
      <c r="J938">
        <v>0</v>
      </c>
      <c r="K938">
        <v>0</v>
      </c>
      <c r="L938" s="575">
        <f t="shared" si="264"/>
        <v>1</v>
      </c>
      <c r="M938">
        <v>0</v>
      </c>
      <c r="N938">
        <v>1</v>
      </c>
      <c r="O938">
        <v>0</v>
      </c>
      <c r="P938" s="18" t="s">
        <v>30</v>
      </c>
      <c r="Q938" s="18" t="s">
        <v>30</v>
      </c>
      <c r="R938" s="578">
        <f t="shared" si="266"/>
        <v>0.93</v>
      </c>
      <c r="U938">
        <f t="shared" si="265"/>
        <v>3.6</v>
      </c>
    </row>
    <row r="939" spans="1:26" outlineLevel="1"/>
    <row r="940" spans="1:26">
      <c r="A940" s="624" t="s">
        <v>2322</v>
      </c>
    </row>
    <row r="941" spans="1:26" ht="65" outlineLevel="1">
      <c r="C941" s="187" t="s">
        <v>2325</v>
      </c>
      <c r="D941" s="187" t="s">
        <v>2414</v>
      </c>
      <c r="E941" s="187" t="s">
        <v>2326</v>
      </c>
      <c r="F941" s="187" t="s">
        <v>2413</v>
      </c>
      <c r="G941" s="187" t="s">
        <v>2327</v>
      </c>
      <c r="H941" s="187" t="s">
        <v>2328</v>
      </c>
      <c r="I941" s="187" t="s">
        <v>2345</v>
      </c>
      <c r="J941" s="187" t="s">
        <v>2329</v>
      </c>
      <c r="K941" s="187" t="s">
        <v>2330</v>
      </c>
      <c r="L941" s="187" t="s">
        <v>2375</v>
      </c>
      <c r="M941" s="187" t="s">
        <v>2331</v>
      </c>
      <c r="N941" s="187" t="s">
        <v>2332</v>
      </c>
      <c r="O941" s="187" t="s">
        <v>2333</v>
      </c>
      <c r="P941" s="187" t="s">
        <v>2334</v>
      </c>
      <c r="Q941" s="187" t="s">
        <v>2335</v>
      </c>
      <c r="R941" s="187" t="s">
        <v>2415</v>
      </c>
      <c r="S941" s="187" t="s">
        <v>2375</v>
      </c>
      <c r="T941" s="187" t="s">
        <v>2583</v>
      </c>
      <c r="U941" t="s">
        <v>2310</v>
      </c>
      <c r="V941" t="s">
        <v>2405</v>
      </c>
      <c r="Y941" s="187" t="s">
        <v>2335</v>
      </c>
      <c r="Z941" s="187" t="s">
        <v>2415</v>
      </c>
    </row>
    <row r="942" spans="1:26" outlineLevel="1">
      <c r="A942" t="s">
        <v>2323</v>
      </c>
      <c r="B942" t="s">
        <v>2324</v>
      </c>
      <c r="C942" s="110" t="s">
        <v>633</v>
      </c>
      <c r="D942" s="110" t="s">
        <v>2416</v>
      </c>
      <c r="E942" s="110" t="s">
        <v>634</v>
      </c>
      <c r="F942" s="110" t="s">
        <v>2417</v>
      </c>
      <c r="G942" s="110" t="s">
        <v>2336</v>
      </c>
      <c r="H942" s="110" t="s">
        <v>2337</v>
      </c>
      <c r="I942" s="110" t="s">
        <v>2338</v>
      </c>
      <c r="J942" s="110" t="s">
        <v>2339</v>
      </c>
      <c r="K942" s="110" t="s">
        <v>2340</v>
      </c>
      <c r="L942" s="110" t="s">
        <v>2341</v>
      </c>
      <c r="M942" s="110" t="s">
        <v>2341</v>
      </c>
      <c r="N942" s="110" t="s">
        <v>2342</v>
      </c>
      <c r="O942" s="110" t="s">
        <v>2343</v>
      </c>
      <c r="P942" s="110" t="s">
        <v>2344</v>
      </c>
      <c r="Q942" s="110" t="s">
        <v>2040</v>
      </c>
      <c r="R942" s="110" t="s">
        <v>2418</v>
      </c>
      <c r="S942" s="110" t="s">
        <v>2341</v>
      </c>
      <c r="T942" s="110" t="s">
        <v>2582</v>
      </c>
    </row>
    <row r="943" spans="1:26" outlineLevel="1">
      <c r="A943" t="s">
        <v>2381</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2406</v>
      </c>
    </row>
    <row r="944" spans="1:26" outlineLevel="2">
      <c r="A944">
        <v>2</v>
      </c>
      <c r="B944" t="s">
        <v>2346</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67">$L944</f>
        <v>60.852435032037071</v>
      </c>
      <c r="T944" s="334"/>
      <c r="U944">
        <f>U943+1</f>
        <v>1</v>
      </c>
      <c r="V944" t="str">
        <f>LEFT($B944&amp;"  ",2)&amp;RIGHT(" "&amp;$B944,1)</f>
        <v>BO8</v>
      </c>
    </row>
    <row r="945" spans="1:22" outlineLevel="2">
      <c r="A945">
        <v>3</v>
      </c>
      <c r="B945" t="s">
        <v>2347</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67"/>
        <v>57.744633848061603</v>
      </c>
      <c r="T945" s="334"/>
      <c r="U945">
        <f t="shared" ref="U945:U1002" si="268">U944+1</f>
        <v>2</v>
      </c>
      <c r="V945" t="str">
        <f t="shared" ref="V945:V972" si="269">LEFT($B945&amp;"  ",2)&amp;RIGHT(" "&amp;$B945,1)</f>
        <v>WT4</v>
      </c>
    </row>
    <row r="946" spans="1:22" outlineLevel="2">
      <c r="A946">
        <v>4</v>
      </c>
      <c r="B946" t="s">
        <v>2348</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67"/>
        <v>59.659433704000413</v>
      </c>
      <c r="T946" s="334"/>
      <c r="U946">
        <f t="shared" si="268"/>
        <v>3</v>
      </c>
      <c r="V946" t="str">
        <f t="shared" si="269"/>
        <v>HA3</v>
      </c>
    </row>
    <row r="947" spans="1:22" outlineLevel="2">
      <c r="A947">
        <v>5</v>
      </c>
      <c r="B947" t="s">
        <v>2349</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67"/>
        <v>58.482963543836121</v>
      </c>
      <c r="T947" s="334"/>
      <c r="U947">
        <f t="shared" si="268"/>
        <v>4</v>
      </c>
      <c r="V947" t="str">
        <f t="shared" si="269"/>
        <v>ON6</v>
      </c>
    </row>
    <row r="948" spans="1:22" outlineLevel="2">
      <c r="A948">
        <v>6</v>
      </c>
      <c r="B948" t="s">
        <v>2350</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67"/>
        <v>58.342869439393112</v>
      </c>
      <c r="T948" s="334"/>
      <c r="U948">
        <f t="shared" si="268"/>
        <v>5</v>
      </c>
      <c r="V948" t="str">
        <f t="shared" si="269"/>
        <v>IN7</v>
      </c>
    </row>
    <row r="949" spans="1:22" outlineLevel="2">
      <c r="A949">
        <v>7</v>
      </c>
      <c r="B949" t="s">
        <v>2351</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67"/>
        <v>58.423467243857473</v>
      </c>
      <c r="T949" s="334"/>
      <c r="U949">
        <f t="shared" si="268"/>
        <v>6</v>
      </c>
      <c r="V949" t="str">
        <f t="shared" si="269"/>
        <v>MO7</v>
      </c>
    </row>
    <row r="950" spans="1:22" outlineLevel="2">
      <c r="A950">
        <v>8</v>
      </c>
      <c r="B950" t="s">
        <v>2352</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67"/>
        <v>59.160049076054158</v>
      </c>
      <c r="T950" s="334"/>
      <c r="U950">
        <f t="shared" si="268"/>
        <v>7</v>
      </c>
      <c r="V950" t="str">
        <f t="shared" si="269"/>
        <v>BI1</v>
      </c>
    </row>
    <row r="951" spans="1:22" outlineLevel="2">
      <c r="A951">
        <v>9</v>
      </c>
      <c r="B951" t="s">
        <v>2353</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67"/>
        <v>59.930924175364233</v>
      </c>
      <c r="T951" s="334"/>
      <c r="U951">
        <f t="shared" si="268"/>
        <v>8</v>
      </c>
      <c r="V951" t="str">
        <f t="shared" si="269"/>
        <v>ET7</v>
      </c>
    </row>
    <row r="952" spans="1:22" outlineLevel="2">
      <c r="A952">
        <v>10</v>
      </c>
      <c r="B952" t="s">
        <v>2354</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67"/>
        <v>59.636469037947158</v>
      </c>
      <c r="T952" s="334"/>
      <c r="U952">
        <f t="shared" si="268"/>
        <v>9</v>
      </c>
      <c r="V952" t="str">
        <f t="shared" si="269"/>
        <v>EJ6</v>
      </c>
    </row>
    <row r="953" spans="1:22" outlineLevel="2">
      <c r="A953">
        <v>11</v>
      </c>
      <c r="B953" t="s">
        <v>2355</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67"/>
        <v>57.801122447882094</v>
      </c>
      <c r="T953" s="334"/>
      <c r="U953">
        <f t="shared" si="268"/>
        <v>10</v>
      </c>
      <c r="V953" t="str">
        <f t="shared" si="269"/>
        <v>LE8</v>
      </c>
    </row>
    <row r="954" spans="1:22" outlineLevel="2">
      <c r="A954">
        <v>12</v>
      </c>
      <c r="B954" t="s">
        <v>2356</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67"/>
        <v>59.424012529218267</v>
      </c>
      <c r="T954" s="334"/>
      <c r="U954">
        <f t="shared" si="268"/>
        <v>11</v>
      </c>
      <c r="V954" t="str">
        <f t="shared" si="269"/>
        <v>CL7</v>
      </c>
    </row>
    <row r="955" spans="1:22" outlineLevel="2">
      <c r="A955">
        <v>13</v>
      </c>
      <c r="B955" t="s">
        <v>2357</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67"/>
        <v>57.589181960381033</v>
      </c>
      <c r="T955" s="334"/>
      <c r="U955">
        <f t="shared" si="268"/>
        <v>12</v>
      </c>
      <c r="V955" t="str">
        <f t="shared" si="269"/>
        <v>WY1</v>
      </c>
    </row>
    <row r="956" spans="1:22" outlineLevel="2">
      <c r="A956">
        <v>14</v>
      </c>
      <c r="B956" t="s">
        <v>2358</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67"/>
        <v>60.33700665193772</v>
      </c>
      <c r="T956" s="334"/>
      <c r="U956">
        <f t="shared" si="268"/>
        <v>13</v>
      </c>
      <c r="V956" t="str">
        <f t="shared" si="269"/>
        <v>RH0</v>
      </c>
    </row>
    <row r="957" spans="1:22" outlineLevel="2">
      <c r="A957">
        <v>15</v>
      </c>
      <c r="B957" t="s">
        <v>2359</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67"/>
        <v>57.230985299614971</v>
      </c>
      <c r="T957" s="334"/>
      <c r="U957">
        <f t="shared" si="268"/>
        <v>14</v>
      </c>
      <c r="V957" t="str">
        <f t="shared" si="269"/>
        <v>MT1</v>
      </c>
    </row>
    <row r="958" spans="1:22" outlineLevel="2">
      <c r="A958">
        <v>16</v>
      </c>
      <c r="B958" t="s">
        <v>2360</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67"/>
        <v>57.877997518692787</v>
      </c>
      <c r="T958" s="334"/>
      <c r="U958">
        <f t="shared" si="268"/>
        <v>15</v>
      </c>
      <c r="V958" t="str">
        <f t="shared" si="269"/>
        <v>HR5</v>
      </c>
    </row>
    <row r="959" spans="1:22" outlineLevel="2">
      <c r="A959">
        <v>17</v>
      </c>
      <c r="B959" t="s">
        <v>2361</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67"/>
        <v>58.255617141701741</v>
      </c>
      <c r="T959" s="334"/>
      <c r="U959">
        <f t="shared" si="268"/>
        <v>16</v>
      </c>
      <c r="V959" t="str">
        <f t="shared" si="269"/>
        <v>MO3</v>
      </c>
    </row>
    <row r="960" spans="1:22" outlineLevel="2">
      <c r="A960">
        <v>18</v>
      </c>
      <c r="B960" t="s">
        <v>2362</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67"/>
        <v>59.165400938708913</v>
      </c>
      <c r="T960" s="334"/>
      <c r="U960">
        <f t="shared" si="268"/>
        <v>17</v>
      </c>
      <c r="V960" t="str">
        <f t="shared" si="269"/>
        <v>NE4</v>
      </c>
    </row>
    <row r="961" spans="1:22" outlineLevel="2">
      <c r="A961">
        <v>19</v>
      </c>
      <c r="B961" t="s">
        <v>2363</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67"/>
        <v>60.343635708552867</v>
      </c>
      <c r="T961" s="334"/>
      <c r="U961">
        <f t="shared" si="268"/>
        <v>18</v>
      </c>
      <c r="V961" t="str">
        <f t="shared" si="269"/>
        <v>MI0</v>
      </c>
    </row>
    <row r="962" spans="1:22" outlineLevel="2">
      <c r="A962">
        <v>20</v>
      </c>
      <c r="B962" t="s">
        <v>2364</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67"/>
        <v>60.171985632953692</v>
      </c>
      <c r="T962" s="334"/>
      <c r="U962">
        <f t="shared" si="268"/>
        <v>19</v>
      </c>
      <c r="V962" t="str">
        <f t="shared" si="269"/>
        <v>CO0</v>
      </c>
    </row>
    <row r="963" spans="1:22" outlineLevel="2">
      <c r="A963">
        <v>21</v>
      </c>
      <c r="B963" t="s">
        <v>2365</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67"/>
        <v>57.995315682551222</v>
      </c>
      <c r="T963" s="334"/>
      <c r="U963">
        <f t="shared" si="268"/>
        <v>20</v>
      </c>
      <c r="V963" t="str">
        <f t="shared" si="269"/>
        <v>BI0</v>
      </c>
    </row>
    <row r="964" spans="1:22" outlineLevel="2">
      <c r="A964">
        <v>22</v>
      </c>
      <c r="B964" t="s">
        <v>2366</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67"/>
        <v>57.53204293048492</v>
      </c>
      <c r="T964" s="334"/>
      <c r="U964">
        <f t="shared" si="268"/>
        <v>21</v>
      </c>
      <c r="V964" t="str">
        <f t="shared" si="269"/>
        <v>EDK</v>
      </c>
    </row>
    <row r="965" spans="1:22" outlineLevel="2">
      <c r="A965">
        <v>23</v>
      </c>
      <c r="B965" t="s">
        <v>2367</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67"/>
        <v>59.357533165910503</v>
      </c>
      <c r="T965" s="334"/>
      <c r="U965">
        <f t="shared" si="268"/>
        <v>22</v>
      </c>
      <c r="V965" t="str">
        <f t="shared" si="269"/>
        <v>IN7</v>
      </c>
    </row>
    <row r="966" spans="1:22" outlineLevel="2">
      <c r="A966">
        <v>24</v>
      </c>
      <c r="B966" t="s">
        <v>2368</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67"/>
        <v>60.353685786126007</v>
      </c>
      <c r="T966" s="334"/>
      <c r="U966">
        <f t="shared" si="268"/>
        <v>23</v>
      </c>
      <c r="V966" t="str">
        <f t="shared" si="269"/>
        <v>TV7</v>
      </c>
    </row>
    <row r="967" spans="1:22" outlineLevel="2">
      <c r="A967">
        <v>25</v>
      </c>
      <c r="B967" t="s">
        <v>2369</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67"/>
        <v>58.132275132236643</v>
      </c>
      <c r="T967" s="334"/>
      <c r="U967">
        <f t="shared" si="268"/>
        <v>24</v>
      </c>
      <c r="V967" t="str">
        <f t="shared" si="269"/>
        <v>MO2</v>
      </c>
    </row>
    <row r="968" spans="1:22" outlineLevel="2">
      <c r="A968">
        <v>26</v>
      </c>
      <c r="B968" t="s">
        <v>2370</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67"/>
        <v>58.057213344458752</v>
      </c>
      <c r="T968" s="334"/>
      <c r="U968">
        <f t="shared" si="268"/>
        <v>25</v>
      </c>
      <c r="V968" t="str">
        <f t="shared" si="269"/>
        <v>WO9</v>
      </c>
    </row>
    <row r="969" spans="1:22" outlineLevel="2">
      <c r="A969">
        <v>27</v>
      </c>
      <c r="B969" t="s">
        <v>2371</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67"/>
        <v>57.882550703510269</v>
      </c>
      <c r="T969" s="334"/>
      <c r="U969">
        <f t="shared" si="268"/>
        <v>26</v>
      </c>
      <c r="V969" t="str">
        <f t="shared" si="269"/>
        <v>RV0</v>
      </c>
    </row>
    <row r="970" spans="1:22" outlineLevel="2">
      <c r="A970">
        <v>28</v>
      </c>
      <c r="B970" t="s">
        <v>2372</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67"/>
        <v>58.531177548769932</v>
      </c>
      <c r="T970" s="334"/>
      <c r="U970">
        <f t="shared" si="268"/>
        <v>27</v>
      </c>
      <c r="V970" t="str">
        <f t="shared" si="269"/>
        <v>CR0</v>
      </c>
    </row>
    <row r="971" spans="1:22" outlineLevel="2">
      <c r="A971">
        <v>29</v>
      </c>
      <c r="B971" t="s">
        <v>2373</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67"/>
        <v>57.459724084325558</v>
      </c>
      <c r="T971" s="334"/>
      <c r="U971">
        <f t="shared" si="268"/>
        <v>28</v>
      </c>
      <c r="V971" t="str">
        <f t="shared" si="269"/>
        <v>BA7</v>
      </c>
    </row>
    <row r="972" spans="1:22" outlineLevel="2">
      <c r="A972" s="580">
        <v>30</v>
      </c>
      <c r="B972" s="580" t="s">
        <v>2374</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67"/>
        <v>57.839589351632</v>
      </c>
      <c r="T972" s="581"/>
      <c r="U972">
        <f t="shared" si="268"/>
        <v>29</v>
      </c>
      <c r="V972" t="str">
        <f t="shared" si="269"/>
        <v>AN4</v>
      </c>
    </row>
    <row r="973" spans="1:22" outlineLevel="1">
      <c r="A973" s="582" t="s">
        <v>2382</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2407</v>
      </c>
    </row>
    <row r="974" spans="1:22" outlineLevel="2">
      <c r="A974">
        <v>32</v>
      </c>
      <c r="B974" t="s">
        <v>2346</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70">$M974</f>
        <v>62.903499999999987</v>
      </c>
      <c r="T974" s="334"/>
      <c r="U974">
        <f t="shared" si="268"/>
        <v>1</v>
      </c>
      <c r="V974" t="str">
        <f t="shared" ref="V974:V1002" si="271">LEFT($B974&amp;"  ",2)&amp;RIGHT(" "&amp;$B974,1)</f>
        <v>BO8</v>
      </c>
    </row>
    <row r="975" spans="1:22" outlineLevel="2">
      <c r="A975">
        <v>33</v>
      </c>
      <c r="B975" t="s">
        <v>2347</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70"/>
        <v>59.774000000000001</v>
      </c>
      <c r="T975" s="334"/>
      <c r="U975">
        <f t="shared" si="268"/>
        <v>2</v>
      </c>
      <c r="V975" t="str">
        <f t="shared" si="271"/>
        <v>WT4</v>
      </c>
    </row>
    <row r="976" spans="1:22" outlineLevel="2">
      <c r="A976">
        <v>34</v>
      </c>
      <c r="B976" t="s">
        <v>2348</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70"/>
        <v>60.713999999999999</v>
      </c>
      <c r="T976" s="334"/>
      <c r="U976">
        <f t="shared" si="268"/>
        <v>3</v>
      </c>
      <c r="V976" t="str">
        <f t="shared" si="271"/>
        <v>HA3</v>
      </c>
    </row>
    <row r="977" spans="1:22" outlineLevel="2">
      <c r="A977">
        <v>35</v>
      </c>
      <c r="B977" t="s">
        <v>2349</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70"/>
        <v>61.171500000000002</v>
      </c>
      <c r="T977" s="334"/>
      <c r="U977">
        <f t="shared" si="268"/>
        <v>4</v>
      </c>
      <c r="V977" t="str">
        <f t="shared" si="271"/>
        <v>ON6</v>
      </c>
    </row>
    <row r="978" spans="1:22" outlineLevel="2">
      <c r="A978">
        <v>36</v>
      </c>
      <c r="B978" t="s">
        <v>2350</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70"/>
        <v>58.521000000000001</v>
      </c>
      <c r="T978" s="334"/>
      <c r="U978">
        <f t="shared" si="268"/>
        <v>5</v>
      </c>
      <c r="V978" t="str">
        <f t="shared" si="271"/>
        <v>IN7</v>
      </c>
    </row>
    <row r="979" spans="1:22" outlineLevel="2">
      <c r="A979">
        <v>37</v>
      </c>
      <c r="B979" t="s">
        <v>2351</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70"/>
        <v>59.145000000000003</v>
      </c>
      <c r="T979" s="334"/>
      <c r="U979">
        <f t="shared" si="268"/>
        <v>6</v>
      </c>
      <c r="V979" t="str">
        <f t="shared" si="271"/>
        <v>MO7</v>
      </c>
    </row>
    <row r="980" spans="1:22" outlineLevel="2">
      <c r="A980">
        <v>38</v>
      </c>
      <c r="B980" t="s">
        <v>2352</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70"/>
        <v>61.204500000000003</v>
      </c>
      <c r="T980" s="334"/>
      <c r="U980">
        <f t="shared" si="268"/>
        <v>7</v>
      </c>
      <c r="V980" t="str">
        <f t="shared" si="271"/>
        <v>BI1</v>
      </c>
    </row>
    <row r="981" spans="1:22" outlineLevel="2">
      <c r="A981">
        <v>39</v>
      </c>
      <c r="B981" t="s">
        <v>2353</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70"/>
        <v>63.600999999999999</v>
      </c>
      <c r="T981" s="334"/>
      <c r="U981">
        <f t="shared" si="268"/>
        <v>8</v>
      </c>
      <c r="V981" t="str">
        <f t="shared" si="271"/>
        <v>ET7</v>
      </c>
    </row>
    <row r="982" spans="1:22" outlineLevel="2">
      <c r="A982">
        <v>40</v>
      </c>
      <c r="B982" t="s">
        <v>2354</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70"/>
        <v>59.222999999999999</v>
      </c>
      <c r="T982" s="334"/>
      <c r="U982">
        <f t="shared" si="268"/>
        <v>9</v>
      </c>
      <c r="V982" t="str">
        <f t="shared" si="271"/>
        <v>EJ6</v>
      </c>
    </row>
    <row r="983" spans="1:22" outlineLevel="2">
      <c r="A983">
        <v>41</v>
      </c>
      <c r="B983" t="s">
        <v>2355</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70"/>
        <v>60.963000000000008</v>
      </c>
      <c r="T983" s="334"/>
      <c r="U983">
        <f t="shared" si="268"/>
        <v>10</v>
      </c>
      <c r="V983" t="str">
        <f t="shared" si="271"/>
        <v>LE8</v>
      </c>
    </row>
    <row r="984" spans="1:22" outlineLevel="2">
      <c r="A984">
        <v>42</v>
      </c>
      <c r="B984" t="s">
        <v>2356</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70"/>
        <v>61.366500000000002</v>
      </c>
      <c r="T984" s="334"/>
      <c r="U984">
        <f t="shared" si="268"/>
        <v>11</v>
      </c>
      <c r="V984" t="str">
        <f t="shared" si="271"/>
        <v>CL7</v>
      </c>
    </row>
    <row r="985" spans="1:22" outlineLevel="2">
      <c r="A985">
        <v>43</v>
      </c>
      <c r="B985" t="s">
        <v>2357</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70"/>
        <v>58.55</v>
      </c>
      <c r="T985" s="334"/>
      <c r="U985">
        <f t="shared" si="268"/>
        <v>12</v>
      </c>
      <c r="V985" t="str">
        <f t="shared" si="271"/>
        <v>WY1</v>
      </c>
    </row>
    <row r="986" spans="1:22" outlineLevel="2">
      <c r="A986">
        <v>44</v>
      </c>
      <c r="B986" t="s">
        <v>2358</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70"/>
        <v>63.219000000000001</v>
      </c>
      <c r="T986" s="334"/>
      <c r="U986">
        <f t="shared" si="268"/>
        <v>13</v>
      </c>
      <c r="V986" t="str">
        <f t="shared" si="271"/>
        <v>RH0</v>
      </c>
    </row>
    <row r="987" spans="1:22" outlineLevel="2">
      <c r="A987">
        <v>45</v>
      </c>
      <c r="B987" t="s">
        <v>2359</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70"/>
        <v>57.029000000000003</v>
      </c>
      <c r="T987" s="334"/>
      <c r="U987">
        <f t="shared" si="268"/>
        <v>14</v>
      </c>
      <c r="V987" t="str">
        <f t="shared" si="271"/>
        <v>MT1</v>
      </c>
    </row>
    <row r="988" spans="1:22" outlineLevel="2">
      <c r="A988">
        <v>46</v>
      </c>
      <c r="B988" t="s">
        <v>2360</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70"/>
        <v>60.521000000000001</v>
      </c>
      <c r="T988" s="334"/>
      <c r="U988">
        <f t="shared" si="268"/>
        <v>15</v>
      </c>
      <c r="V988" t="str">
        <f t="shared" si="271"/>
        <v>HR5</v>
      </c>
    </row>
    <row r="989" spans="1:22" outlineLevel="2">
      <c r="A989">
        <v>47</v>
      </c>
      <c r="B989" t="s">
        <v>2361</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70"/>
        <v>59.486499999999999</v>
      </c>
      <c r="T989" s="334"/>
      <c r="U989">
        <f t="shared" si="268"/>
        <v>16</v>
      </c>
      <c r="V989" t="str">
        <f t="shared" si="271"/>
        <v>MO3</v>
      </c>
    </row>
    <row r="990" spans="1:22" outlineLevel="2">
      <c r="A990">
        <v>48</v>
      </c>
      <c r="B990" t="s">
        <v>2362</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70"/>
        <v>58.776000000000003</v>
      </c>
      <c r="T990" s="334"/>
      <c r="U990">
        <f t="shared" si="268"/>
        <v>17</v>
      </c>
      <c r="V990" t="str">
        <f t="shared" si="271"/>
        <v>NE4</v>
      </c>
    </row>
    <row r="991" spans="1:22" outlineLevel="2">
      <c r="A991">
        <v>49</v>
      </c>
      <c r="B991" t="s">
        <v>2363</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70"/>
        <v>62.811500000000009</v>
      </c>
      <c r="T991" s="334"/>
      <c r="U991">
        <f t="shared" si="268"/>
        <v>18</v>
      </c>
      <c r="V991" t="str">
        <f t="shared" si="271"/>
        <v>MI0</v>
      </c>
    </row>
    <row r="992" spans="1:22" outlineLevel="2">
      <c r="A992">
        <v>50</v>
      </c>
      <c r="B992" t="s">
        <v>2364</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70"/>
        <v>60.567999999999998</v>
      </c>
      <c r="T992" s="334"/>
      <c r="U992">
        <f t="shared" si="268"/>
        <v>19</v>
      </c>
      <c r="V992" t="str">
        <f t="shared" si="271"/>
        <v>CO0</v>
      </c>
    </row>
    <row r="993" spans="1:22" outlineLevel="2">
      <c r="A993">
        <v>51</v>
      </c>
      <c r="B993" t="s">
        <v>2365</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70"/>
        <v>58.369</v>
      </c>
      <c r="T993" s="334"/>
      <c r="U993">
        <f t="shared" si="268"/>
        <v>20</v>
      </c>
      <c r="V993" t="str">
        <f t="shared" si="271"/>
        <v>BI0</v>
      </c>
    </row>
    <row r="994" spans="1:22" outlineLevel="2">
      <c r="A994">
        <v>52</v>
      </c>
      <c r="B994" t="s">
        <v>2366</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70"/>
        <v>59.688000000000002</v>
      </c>
      <c r="T994" s="334"/>
      <c r="U994">
        <f t="shared" si="268"/>
        <v>21</v>
      </c>
      <c r="V994" t="str">
        <f t="shared" si="271"/>
        <v>EDK</v>
      </c>
    </row>
    <row r="995" spans="1:22" outlineLevel="2">
      <c r="A995">
        <v>53</v>
      </c>
      <c r="B995" t="s">
        <v>2367</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70"/>
        <v>57.705500000000001</v>
      </c>
      <c r="T995" s="334"/>
      <c r="U995">
        <f t="shared" si="268"/>
        <v>22</v>
      </c>
      <c r="V995" t="str">
        <f t="shared" si="271"/>
        <v>IN7</v>
      </c>
    </row>
    <row r="996" spans="1:22" outlineLevel="2">
      <c r="A996">
        <v>54</v>
      </c>
      <c r="B996" t="s">
        <v>2368</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70"/>
        <v>58.845500000000001</v>
      </c>
      <c r="T996" s="334"/>
      <c r="U996">
        <f t="shared" si="268"/>
        <v>23</v>
      </c>
      <c r="V996" t="str">
        <f t="shared" si="271"/>
        <v>TV7</v>
      </c>
    </row>
    <row r="997" spans="1:22" outlineLevel="2">
      <c r="A997">
        <v>55</v>
      </c>
      <c r="B997" t="s">
        <v>2369</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70"/>
        <v>57.162999999999997</v>
      </c>
      <c r="T997" s="334"/>
      <c r="U997">
        <f t="shared" si="268"/>
        <v>24</v>
      </c>
      <c r="V997" t="str">
        <f t="shared" si="271"/>
        <v>MO2</v>
      </c>
    </row>
    <row r="998" spans="1:22" outlineLevel="2">
      <c r="A998">
        <v>56</v>
      </c>
      <c r="B998" t="s">
        <v>2370</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70"/>
        <v>60.446000000000012</v>
      </c>
      <c r="T998" s="334"/>
      <c r="U998">
        <f t="shared" si="268"/>
        <v>25</v>
      </c>
      <c r="V998" t="str">
        <f t="shared" si="271"/>
        <v>WO9</v>
      </c>
    </row>
    <row r="999" spans="1:22" outlineLevel="2">
      <c r="A999">
        <v>57</v>
      </c>
      <c r="B999" t="s">
        <v>2371</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70"/>
        <v>60.691499999999998</v>
      </c>
      <c r="T999" s="334"/>
      <c r="U999">
        <f t="shared" si="268"/>
        <v>26</v>
      </c>
      <c r="V999" t="str">
        <f t="shared" si="271"/>
        <v>RV0</v>
      </c>
    </row>
    <row r="1000" spans="1:22" outlineLevel="2">
      <c r="A1000">
        <v>58</v>
      </c>
      <c r="B1000" t="s">
        <v>2372</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70"/>
        <v>59.313499999999998</v>
      </c>
      <c r="T1000" s="334"/>
      <c r="U1000">
        <f t="shared" si="268"/>
        <v>27</v>
      </c>
      <c r="V1000" t="str">
        <f t="shared" si="271"/>
        <v>CR0</v>
      </c>
    </row>
    <row r="1001" spans="1:22" outlineLevel="2">
      <c r="A1001">
        <v>59</v>
      </c>
      <c r="B1001" t="s">
        <v>2373</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70"/>
        <v>60.516500000000001</v>
      </c>
      <c r="T1001" s="334"/>
      <c r="U1001">
        <f t="shared" si="268"/>
        <v>28</v>
      </c>
      <c r="V1001" t="str">
        <f t="shared" si="271"/>
        <v>BA7</v>
      </c>
    </row>
    <row r="1002" spans="1:22" outlineLevel="2">
      <c r="A1002">
        <v>60</v>
      </c>
      <c r="B1002" t="s">
        <v>2374</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70"/>
        <v>57.713500000000003</v>
      </c>
      <c r="T1002" s="597"/>
      <c r="U1002">
        <f t="shared" si="268"/>
        <v>29</v>
      </c>
      <c r="V1002" t="str">
        <f t="shared" si="271"/>
        <v>AN4</v>
      </c>
    </row>
    <row r="1003" spans="1:22" outlineLevel="1">
      <c r="A1003" s="582" t="s">
        <v>2396</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72">$L1003</f>
        <v>58.651126254129998</v>
      </c>
      <c r="T1003" s="620">
        <f>AVERAGE(T1004:T1137)</f>
        <v>3.781343283582092E-2</v>
      </c>
      <c r="U1003">
        <v>0</v>
      </c>
      <c r="V1003" s="598" t="s">
        <v>2408</v>
      </c>
    </row>
    <row r="1004" spans="1:22" outlineLevel="2">
      <c r="A1004">
        <v>62</v>
      </c>
      <c r="B1004" t="s">
        <v>2437</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2438</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72"/>
        <v>59.028258797013692</v>
      </c>
      <c r="T1005" s="334">
        <v>1.911</v>
      </c>
      <c r="U1005">
        <f t="shared" si="273"/>
        <v>2</v>
      </c>
      <c r="V1005" t="str">
        <f t="shared" si="274"/>
        <v>Le3</v>
      </c>
    </row>
    <row r="1006" spans="1:22" outlineLevel="2">
      <c r="A1006">
        <v>64</v>
      </c>
      <c r="B1006" t="s">
        <v>2439</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72"/>
        <v>58.048805996601828</v>
      </c>
      <c r="T1006" s="334">
        <v>0.246</v>
      </c>
      <c r="U1006">
        <f t="shared" si="273"/>
        <v>3</v>
      </c>
      <c r="V1006" t="str">
        <f t="shared" si="274"/>
        <v>Le8</v>
      </c>
    </row>
    <row r="1007" spans="1:22" outlineLevel="2">
      <c r="A1007">
        <v>65</v>
      </c>
      <c r="B1007" t="s">
        <v>2440</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72"/>
        <v>56.332354263185081</v>
      </c>
      <c r="T1007" s="334">
        <v>-0.14099999999999999</v>
      </c>
      <c r="U1007">
        <f t="shared" si="273"/>
        <v>4</v>
      </c>
      <c r="V1007" t="str">
        <f t="shared" si="274"/>
        <v xml:space="preserve">Gr </v>
      </c>
    </row>
    <row r="1008" spans="1:22" outlineLevel="2">
      <c r="A1008">
        <v>66</v>
      </c>
      <c r="B1008" t="s">
        <v>2441</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72"/>
        <v>59.485422755693001</v>
      </c>
      <c r="T1008" s="334">
        <v>-0.16500000000000001</v>
      </c>
      <c r="U1008">
        <f t="shared" si="273"/>
        <v>5</v>
      </c>
      <c r="V1008" t="str">
        <f t="shared" si="274"/>
        <v>Ro9</v>
      </c>
    </row>
    <row r="1009" spans="1:22" outlineLevel="2">
      <c r="A1009">
        <v>67</v>
      </c>
      <c r="B1009" t="s">
        <v>2442</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72"/>
        <v>55.964007682241963</v>
      </c>
      <c r="T1009" s="334">
        <v>0.89700000000000002</v>
      </c>
      <c r="U1009">
        <f t="shared" si="273"/>
        <v>6</v>
      </c>
      <c r="V1009" t="str">
        <f t="shared" si="274"/>
        <v>Ya3</v>
      </c>
    </row>
    <row r="1010" spans="1:22" outlineLevel="2">
      <c r="A1010">
        <v>68</v>
      </c>
      <c r="B1010" t="s">
        <v>2443</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72"/>
        <v>58.092925683520413</v>
      </c>
      <c r="T1010" s="334">
        <v>-1.3260000000000001</v>
      </c>
      <c r="U1010">
        <f t="shared" si="273"/>
        <v>7</v>
      </c>
      <c r="V1010" t="str">
        <f t="shared" si="274"/>
        <v>On6</v>
      </c>
    </row>
    <row r="1011" spans="1:22" outlineLevel="2">
      <c r="A1011">
        <v>69</v>
      </c>
      <c r="B1011" t="s">
        <v>2444</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72"/>
        <v>56.674697243675674</v>
      </c>
      <c r="T1011" s="334">
        <v>0.107999999999999</v>
      </c>
      <c r="U1011">
        <f t="shared" si="273"/>
        <v>8</v>
      </c>
      <c r="V1011" t="str">
        <f t="shared" si="274"/>
        <v>Ce6</v>
      </c>
    </row>
    <row r="1012" spans="1:22" outlineLevel="2">
      <c r="A1012">
        <v>70</v>
      </c>
      <c r="B1012" t="s">
        <v>2445</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72"/>
        <v>56.724479460959628</v>
      </c>
      <c r="T1012" s="334">
        <v>1.8719999999999899</v>
      </c>
      <c r="U1012">
        <f t="shared" si="273"/>
        <v>9</v>
      </c>
      <c r="V1012" t="str">
        <f t="shared" si="274"/>
        <v>Mu9</v>
      </c>
    </row>
    <row r="1013" spans="1:22" outlineLevel="2">
      <c r="A1013">
        <v>71</v>
      </c>
      <c r="B1013" t="s">
        <v>2446</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72"/>
        <v>54.621403393414688</v>
      </c>
      <c r="T1013" s="334">
        <v>0.11699999999999899</v>
      </c>
      <c r="U1013">
        <f t="shared" si="273"/>
        <v>10</v>
      </c>
      <c r="V1013" t="str">
        <f t="shared" si="274"/>
        <v>Ku1</v>
      </c>
    </row>
    <row r="1014" spans="1:22" outlineLevel="2">
      <c r="A1014">
        <v>72</v>
      </c>
      <c r="B1014" t="s">
        <v>2447</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72"/>
        <v>58.489717489904649</v>
      </c>
      <c r="T1014" s="334">
        <v>-1.9710000000000001</v>
      </c>
      <c r="U1014">
        <f t="shared" si="273"/>
        <v>11</v>
      </c>
      <c r="V1014" t="str">
        <f t="shared" si="274"/>
        <v>Gl2</v>
      </c>
    </row>
    <row r="1015" spans="1:22" outlineLevel="2">
      <c r="A1015">
        <v>73</v>
      </c>
      <c r="B1015" t="s">
        <v>2448</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72"/>
        <v>59.462155277861811</v>
      </c>
      <c r="T1015" s="334">
        <v>-1.893</v>
      </c>
      <c r="U1015">
        <f t="shared" si="273"/>
        <v>12</v>
      </c>
      <c r="V1015" t="str">
        <f t="shared" si="274"/>
        <v>Na0</v>
      </c>
    </row>
    <row r="1016" spans="1:22" outlineLevel="2">
      <c r="A1016">
        <v>74</v>
      </c>
      <c r="B1016" t="s">
        <v>2449</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72"/>
        <v>60.889864608456243</v>
      </c>
      <c r="T1016" s="334">
        <v>-0.75</v>
      </c>
      <c r="U1016">
        <f t="shared" si="273"/>
        <v>13</v>
      </c>
      <c r="V1016" t="str">
        <f t="shared" si="274"/>
        <v>Ha3</v>
      </c>
    </row>
    <row r="1017" spans="1:22" outlineLevel="2">
      <c r="A1017">
        <v>75</v>
      </c>
      <c r="B1017" t="s">
        <v>2450</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72"/>
        <v>58.439334144106859</v>
      </c>
      <c r="T1017" s="334">
        <v>-0.3</v>
      </c>
      <c r="U1017">
        <f t="shared" si="273"/>
        <v>14</v>
      </c>
      <c r="V1017" t="str">
        <f t="shared" si="274"/>
        <v xml:space="preserve">Mo </v>
      </c>
    </row>
    <row r="1018" spans="1:22" outlineLevel="2">
      <c r="A1018">
        <v>76</v>
      </c>
      <c r="B1018" t="s">
        <v>2451</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72"/>
        <v>57.439181081269609</v>
      </c>
      <c r="T1018" s="334">
        <v>2.823</v>
      </c>
      <c r="U1018">
        <f t="shared" si="273"/>
        <v>15</v>
      </c>
      <c r="V1018" t="str">
        <f t="shared" si="274"/>
        <v>Me1</v>
      </c>
    </row>
    <row r="1019" spans="1:22" outlineLevel="2">
      <c r="A1019">
        <v>77</v>
      </c>
      <c r="B1019" t="s">
        <v>2452</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72"/>
        <v>58.782497385099113</v>
      </c>
      <c r="T1019" s="334">
        <v>-1.518</v>
      </c>
      <c r="U1019">
        <f t="shared" si="273"/>
        <v>16</v>
      </c>
      <c r="V1019" t="str">
        <f t="shared" si="274"/>
        <v>Da)</v>
      </c>
    </row>
    <row r="1020" spans="1:22" outlineLevel="2">
      <c r="A1020">
        <v>78</v>
      </c>
      <c r="B1020" t="s">
        <v>2453</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72"/>
        <v>61.262034137339228</v>
      </c>
      <c r="T1020" s="334">
        <v>-0.56099999999999905</v>
      </c>
      <c r="U1020">
        <f t="shared" si="273"/>
        <v>17</v>
      </c>
      <c r="V1020" t="str">
        <f t="shared" si="274"/>
        <v>Tu1</v>
      </c>
    </row>
    <row r="1021" spans="1:22" outlineLevel="2">
      <c r="A1021">
        <v>79</v>
      </c>
      <c r="B1021" t="s">
        <v>2454</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72"/>
        <v>63.335509170119863</v>
      </c>
      <c r="T1021" s="334">
        <v>1.38</v>
      </c>
      <c r="U1021">
        <f t="shared" si="273"/>
        <v>18</v>
      </c>
      <c r="V1021" t="str">
        <f t="shared" si="274"/>
        <v>Mo8</v>
      </c>
    </row>
    <row r="1022" spans="1:22" outlineLevel="2">
      <c r="A1022">
        <v>80</v>
      </c>
      <c r="B1022" t="s">
        <v>2455</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72"/>
        <v>56.920183026698432</v>
      </c>
      <c r="T1022" s="334">
        <v>-1.78799999999999</v>
      </c>
      <c r="U1022">
        <f t="shared" si="273"/>
        <v>19</v>
      </c>
      <c r="V1022" t="str">
        <f t="shared" si="274"/>
        <v>Ne7</v>
      </c>
    </row>
    <row r="1023" spans="1:22" outlineLevel="2">
      <c r="A1023">
        <v>81</v>
      </c>
      <c r="B1023" t="s">
        <v>2456</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72"/>
        <v>58.178284156160871</v>
      </c>
      <c r="T1023" s="334">
        <v>0.215999999999999</v>
      </c>
      <c r="U1023">
        <f t="shared" si="273"/>
        <v>20</v>
      </c>
      <c r="V1023" t="str">
        <f t="shared" si="274"/>
        <v>Bo4</v>
      </c>
    </row>
    <row r="1024" spans="1:22" outlineLevel="2">
      <c r="A1024">
        <v>82</v>
      </c>
      <c r="B1024" t="s">
        <v>2457</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72"/>
        <v>58.226551071857948</v>
      </c>
      <c r="T1024" s="334">
        <v>0.54899999999999904</v>
      </c>
      <c r="U1024">
        <f t="shared" si="273"/>
        <v>21</v>
      </c>
      <c r="V1024" t="str">
        <f t="shared" si="274"/>
        <v>Yi4</v>
      </c>
    </row>
    <row r="1025" spans="1:22" outlineLevel="2">
      <c r="A1025">
        <v>83</v>
      </c>
      <c r="B1025" t="s">
        <v>2458</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72"/>
        <v>58.676646253513667</v>
      </c>
      <c r="T1025" s="334">
        <v>2.097</v>
      </c>
      <c r="U1025">
        <f t="shared" si="273"/>
        <v>22</v>
      </c>
      <c r="V1025" t="str">
        <f t="shared" si="274"/>
        <v xml:space="preserve">Th </v>
      </c>
    </row>
    <row r="1026" spans="1:22" outlineLevel="2">
      <c r="A1026">
        <v>84</v>
      </c>
      <c r="B1026" t="s">
        <v>2459</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72"/>
        <v>62.179249269025647</v>
      </c>
      <c r="T1026" s="334">
        <v>0.69899999999999995</v>
      </c>
      <c r="U1026">
        <f t="shared" si="273"/>
        <v>23</v>
      </c>
      <c r="V1026" t="str">
        <f t="shared" si="274"/>
        <v>Bu5</v>
      </c>
    </row>
    <row r="1027" spans="1:22" outlineLevel="2">
      <c r="A1027">
        <v>85</v>
      </c>
      <c r="B1027" t="s">
        <v>2460</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72"/>
        <v>59.061039391855758</v>
      </c>
      <c r="T1027" s="334">
        <v>-0.186</v>
      </c>
      <c r="U1027">
        <f t="shared" si="273"/>
        <v>24</v>
      </c>
      <c r="V1027" t="str">
        <f t="shared" si="274"/>
        <v>Bu1</v>
      </c>
    </row>
    <row r="1028" spans="1:22" outlineLevel="2">
      <c r="A1028">
        <v>86</v>
      </c>
      <c r="B1028" t="s">
        <v>2461</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72"/>
        <v>60.464347147154427</v>
      </c>
      <c r="T1028" s="334">
        <v>0.56399999999999995</v>
      </c>
      <c r="U1028">
        <f t="shared" si="273"/>
        <v>25</v>
      </c>
      <c r="V1028" t="str">
        <f t="shared" si="274"/>
        <v>Mu0</v>
      </c>
    </row>
    <row r="1029" spans="1:22" outlineLevel="2">
      <c r="A1029">
        <v>87</v>
      </c>
      <c r="B1029" t="s">
        <v>2462</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72"/>
        <v>59.06412897869761</v>
      </c>
      <c r="T1029" s="334">
        <v>-0.46799999999999897</v>
      </c>
      <c r="U1029">
        <f t="shared" si="273"/>
        <v>26</v>
      </c>
      <c r="V1029" t="str">
        <f t="shared" si="274"/>
        <v>Po2</v>
      </c>
    </row>
    <row r="1030" spans="1:22" outlineLevel="2">
      <c r="A1030">
        <v>88</v>
      </c>
      <c r="B1030" t="s">
        <v>2463</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72"/>
        <v>60.750657584194173</v>
      </c>
      <c r="T1030" s="334">
        <v>2.79</v>
      </c>
      <c r="U1030">
        <f t="shared" si="273"/>
        <v>27</v>
      </c>
      <c r="V1030" t="str">
        <f t="shared" si="274"/>
        <v>Tr7</v>
      </c>
    </row>
    <row r="1031" spans="1:22" outlineLevel="2">
      <c r="A1031">
        <v>89</v>
      </c>
      <c r="B1031" t="s">
        <v>2464</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72"/>
        <v>59.07269876189639</v>
      </c>
      <c r="T1031" s="334">
        <v>-0.33300000000000002</v>
      </c>
      <c r="U1031">
        <f t="shared" si="273"/>
        <v>28</v>
      </c>
      <c r="V1031" t="str">
        <f t="shared" si="274"/>
        <v>Be6</v>
      </c>
    </row>
    <row r="1032" spans="1:22" outlineLevel="2">
      <c r="A1032">
        <v>90</v>
      </c>
      <c r="B1032" t="s">
        <v>2465</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72"/>
        <v>58.244528132919427</v>
      </c>
      <c r="T1032" s="334">
        <v>-2.202</v>
      </c>
      <c r="U1032">
        <f t="shared" si="273"/>
        <v>29</v>
      </c>
      <c r="V1032" t="str">
        <f t="shared" si="274"/>
        <v>Pa3</v>
      </c>
    </row>
    <row r="1033" spans="1:22" outlineLevel="2">
      <c r="A1033">
        <v>91</v>
      </c>
      <c r="B1033" t="s">
        <v>2466</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72"/>
        <v>57.269329466213172</v>
      </c>
      <c r="T1033" s="334">
        <v>-0.56999999999999995</v>
      </c>
      <c r="U1033">
        <f t="shared" si="273"/>
        <v>30</v>
      </c>
      <c r="V1033" t="str">
        <f t="shared" si="274"/>
        <v>Wa4</v>
      </c>
    </row>
    <row r="1034" spans="1:22" outlineLevel="2">
      <c r="A1034">
        <v>92</v>
      </c>
      <c r="B1034" t="s">
        <v>2467</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72"/>
        <v>58.580445103076769</v>
      </c>
      <c r="T1034" s="334">
        <v>-1.73999999999999</v>
      </c>
      <c r="U1034">
        <f t="shared" si="273"/>
        <v>31</v>
      </c>
      <c r="V1034" t="str">
        <f t="shared" si="274"/>
        <v>Gl4</v>
      </c>
    </row>
    <row r="1035" spans="1:22" outlineLevel="2">
      <c r="A1035">
        <v>93</v>
      </c>
      <c r="B1035" t="s">
        <v>2468</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72"/>
        <v>58.147445292232369</v>
      </c>
      <c r="T1035" s="334">
        <v>-0.212999999999999</v>
      </c>
      <c r="U1035">
        <f t="shared" si="273"/>
        <v>32</v>
      </c>
      <c r="V1035" t="str">
        <f t="shared" si="274"/>
        <v>Ro1</v>
      </c>
    </row>
    <row r="1036" spans="1:22" outlineLevel="2">
      <c r="A1036">
        <v>94</v>
      </c>
      <c r="B1036" t="s">
        <v>2469</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72"/>
        <v>57.231809871164238</v>
      </c>
      <c r="T1036" s="334">
        <v>0.16500000000000001</v>
      </c>
      <c r="U1036">
        <f t="shared" si="273"/>
        <v>33</v>
      </c>
      <c r="V1036" t="str">
        <f t="shared" si="274"/>
        <v>Gr2</v>
      </c>
    </row>
    <row r="1037" spans="1:22" outlineLevel="2">
      <c r="A1037">
        <v>95</v>
      </c>
      <c r="B1037" t="s">
        <v>2470</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72"/>
        <v>57.158542044197397</v>
      </c>
      <c r="T1037" s="334">
        <v>-1.6859999999999999</v>
      </c>
      <c r="U1037">
        <f t="shared" si="273"/>
        <v>34</v>
      </c>
      <c r="V1037" t="str">
        <f t="shared" si="274"/>
        <v>Po0</v>
      </c>
    </row>
    <row r="1038" spans="1:22" outlineLevel="2">
      <c r="A1038">
        <v>96</v>
      </c>
      <c r="B1038" t="s">
        <v>2471</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72"/>
        <v>56.31938551665035</v>
      </c>
      <c r="T1038" s="334">
        <v>-1.383</v>
      </c>
      <c r="U1038">
        <f t="shared" si="273"/>
        <v>35</v>
      </c>
      <c r="V1038" t="str">
        <f t="shared" si="274"/>
        <v>Wu9</v>
      </c>
    </row>
    <row r="1039" spans="1:22" outlineLevel="2">
      <c r="A1039">
        <v>97</v>
      </c>
      <c r="B1039" t="s">
        <v>2472</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72"/>
        <v>57.20571621581594</v>
      </c>
      <c r="T1039" s="334">
        <v>4.3680000000000003</v>
      </c>
      <c r="U1039">
        <f t="shared" si="273"/>
        <v>36</v>
      </c>
      <c r="V1039" t="str">
        <f t="shared" si="274"/>
        <v>Bo2</v>
      </c>
    </row>
    <row r="1040" spans="1:22" outlineLevel="2">
      <c r="A1040">
        <v>98</v>
      </c>
      <c r="B1040" t="s">
        <v>2473</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72"/>
        <v>57.238075143825689</v>
      </c>
      <c r="T1040" s="334">
        <v>-1.077</v>
      </c>
      <c r="U1040">
        <f t="shared" si="273"/>
        <v>37</v>
      </c>
      <c r="V1040" t="str">
        <f t="shared" si="274"/>
        <v>Ha5</v>
      </c>
    </row>
    <row r="1041" spans="1:22" outlineLevel="2">
      <c r="A1041">
        <v>99</v>
      </c>
      <c r="B1041" t="s">
        <v>2474</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72"/>
        <v>59.903734812622787</v>
      </c>
      <c r="T1041" s="334">
        <v>0.72899999999999998</v>
      </c>
      <c r="U1041">
        <f t="shared" si="273"/>
        <v>38</v>
      </c>
      <c r="V1041" t="str">
        <f t="shared" si="274"/>
        <v>Ej6</v>
      </c>
    </row>
    <row r="1042" spans="1:22" outlineLevel="2">
      <c r="A1042">
        <v>100</v>
      </c>
      <c r="B1042" t="s">
        <v>2475</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72"/>
        <v>61.12223824629914</v>
      </c>
      <c r="T1042" s="334">
        <v>-1.0619999999999901</v>
      </c>
      <c r="U1042">
        <f t="shared" si="273"/>
        <v>39</v>
      </c>
      <c r="V1042" t="str">
        <f t="shared" si="274"/>
        <v>Rh)</v>
      </c>
    </row>
    <row r="1043" spans="1:22" outlineLevel="2">
      <c r="A1043">
        <v>101</v>
      </c>
      <c r="B1043" t="s">
        <v>2476</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72"/>
        <v>60.848948787506231</v>
      </c>
      <c r="T1043" s="334">
        <v>0.16800000000000001</v>
      </c>
      <c r="U1043">
        <f t="shared" si="273"/>
        <v>40</v>
      </c>
      <c r="V1043" t="str">
        <f t="shared" si="274"/>
        <v xml:space="preserve">Bo </v>
      </c>
    </row>
    <row r="1044" spans="1:22" outlineLevel="2">
      <c r="A1044">
        <v>102</v>
      </c>
      <c r="B1044" t="s">
        <v>2477</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72"/>
        <v>57.515942898787877</v>
      </c>
      <c r="T1044" s="334">
        <v>-0.81599999999999995</v>
      </c>
      <c r="U1044">
        <f t="shared" si="273"/>
        <v>41</v>
      </c>
      <c r="V1044" t="str">
        <f t="shared" si="274"/>
        <v>We)</v>
      </c>
    </row>
    <row r="1045" spans="1:22" outlineLevel="2">
      <c r="A1045">
        <v>103</v>
      </c>
      <c r="B1045" t="s">
        <v>2478</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72"/>
        <v>58.25822227818923</v>
      </c>
      <c r="T1045" s="334">
        <v>1.6080000000000001</v>
      </c>
      <c r="U1045">
        <f t="shared" si="273"/>
        <v>42</v>
      </c>
      <c r="V1045" t="str">
        <f t="shared" si="274"/>
        <v>In7</v>
      </c>
    </row>
    <row r="1046" spans="1:22" outlineLevel="2">
      <c r="A1046">
        <v>104</v>
      </c>
      <c r="B1046" t="s">
        <v>2479</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72"/>
        <v>58.291887073098323</v>
      </c>
      <c r="T1046" s="334">
        <v>1.167</v>
      </c>
      <c r="U1046">
        <f t="shared" si="273"/>
        <v>43</v>
      </c>
      <c r="V1046" t="str">
        <f t="shared" si="274"/>
        <v>Mo7</v>
      </c>
    </row>
    <row r="1047" spans="1:22" outlineLevel="2">
      <c r="A1047">
        <v>105</v>
      </c>
      <c r="B1047" t="s">
        <v>2480</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72"/>
        <v>59.680172968863687</v>
      </c>
      <c r="T1047" s="334">
        <v>0.86099999999999999</v>
      </c>
      <c r="U1047">
        <f t="shared" si="273"/>
        <v>44</v>
      </c>
      <c r="V1047" t="str">
        <f t="shared" si="274"/>
        <v>Bi1</v>
      </c>
    </row>
    <row r="1048" spans="1:22" outlineLevel="2">
      <c r="A1048">
        <v>106</v>
      </c>
      <c r="B1048" t="s">
        <v>2481</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72"/>
        <v>59.385213325259087</v>
      </c>
      <c r="T1048" s="334">
        <v>0.218999999999999</v>
      </c>
      <c r="U1048">
        <f t="shared" si="273"/>
        <v>45</v>
      </c>
      <c r="V1048" t="str">
        <f t="shared" si="274"/>
        <v>Cl7</v>
      </c>
    </row>
    <row r="1049" spans="1:22" outlineLevel="2">
      <c r="A1049">
        <v>107</v>
      </c>
      <c r="B1049" t="s">
        <v>2482</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72"/>
        <v>60.554694027137508</v>
      </c>
      <c r="T1049" s="334">
        <v>-1.9770000000000001</v>
      </c>
      <c r="U1049">
        <f t="shared" si="273"/>
        <v>46</v>
      </c>
      <c r="V1049" t="str">
        <f t="shared" si="274"/>
        <v>Ea)</v>
      </c>
    </row>
    <row r="1050" spans="1:22" outlineLevel="2">
      <c r="A1050">
        <v>108</v>
      </c>
      <c r="B1050" t="s">
        <v>2483</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72"/>
        <v>57.260602509037817</v>
      </c>
      <c r="T1050" s="334">
        <v>1.911</v>
      </c>
      <c r="U1050">
        <f t="shared" si="273"/>
        <v>47</v>
      </c>
      <c r="V1050" t="str">
        <f t="shared" si="274"/>
        <v>Wy1</v>
      </c>
    </row>
    <row r="1051" spans="1:22" outlineLevel="2">
      <c r="A1051">
        <v>109</v>
      </c>
      <c r="B1051" t="s">
        <v>2484</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72"/>
        <v>60.159606549042863</v>
      </c>
      <c r="T1051" s="334">
        <v>-1.962</v>
      </c>
      <c r="U1051">
        <f t="shared" si="273"/>
        <v>48</v>
      </c>
      <c r="V1051" t="str">
        <f t="shared" si="274"/>
        <v>Wo5</v>
      </c>
    </row>
    <row r="1052" spans="1:22" outlineLevel="2">
      <c r="A1052">
        <v>110</v>
      </c>
      <c r="B1052" t="s">
        <v>2485</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72"/>
        <v>57.758239920673887</v>
      </c>
      <c r="T1052" s="334">
        <v>0.92100000000000004</v>
      </c>
      <c r="U1052">
        <f t="shared" si="273"/>
        <v>49</v>
      </c>
      <c r="V1052" t="str">
        <f t="shared" si="274"/>
        <v>Ha6</v>
      </c>
    </row>
    <row r="1053" spans="1:22" outlineLevel="2">
      <c r="A1053">
        <v>111</v>
      </c>
      <c r="B1053" t="s">
        <v>2486</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72"/>
        <v>56.999136773597712</v>
      </c>
      <c r="T1053" s="334">
        <v>0.88500000000000001</v>
      </c>
      <c r="U1053">
        <f t="shared" si="273"/>
        <v>50</v>
      </c>
      <c r="V1053" t="str">
        <f t="shared" si="274"/>
        <v>Wa2</v>
      </c>
    </row>
    <row r="1054" spans="1:22" outlineLevel="2">
      <c r="A1054">
        <v>112</v>
      </c>
      <c r="B1054" t="s">
        <v>2487</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72"/>
        <v>54.911428651877337</v>
      </c>
      <c r="T1054" s="334">
        <v>2.7389999999999999</v>
      </c>
      <c r="U1054">
        <f t="shared" si="273"/>
        <v>51</v>
      </c>
      <c r="V1054" t="str">
        <f t="shared" si="274"/>
        <v>Ko9</v>
      </c>
    </row>
    <row r="1055" spans="1:22" outlineLevel="2">
      <c r="A1055">
        <v>113</v>
      </c>
      <c r="B1055" t="s">
        <v>2488</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72"/>
        <v>58.217261805269104</v>
      </c>
      <c r="T1055" s="334">
        <v>-0.81599999999999995</v>
      </c>
      <c r="U1055">
        <f t="shared" si="273"/>
        <v>52</v>
      </c>
      <c r="V1055" t="str">
        <f t="shared" si="274"/>
        <v>Gr6</v>
      </c>
    </row>
    <row r="1056" spans="1:22" outlineLevel="2">
      <c r="A1056">
        <v>114</v>
      </c>
      <c r="B1056" t="s">
        <v>2489</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72"/>
        <v>61.006902243541788</v>
      </c>
      <c r="T1056" s="334">
        <v>0.18</v>
      </c>
      <c r="U1056">
        <f t="shared" si="273"/>
        <v>53</v>
      </c>
      <c r="V1056" t="str">
        <f t="shared" si="274"/>
        <v>Tu6</v>
      </c>
    </row>
    <row r="1057" spans="1:22" outlineLevel="2">
      <c r="A1057">
        <v>115</v>
      </c>
      <c r="B1057" t="s">
        <v>2490</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72"/>
        <v>57.969202850981397</v>
      </c>
      <c r="T1057" s="334">
        <v>-0.192</v>
      </c>
      <c r="U1057">
        <f t="shared" si="273"/>
        <v>54</v>
      </c>
      <c r="V1057" t="str">
        <f t="shared" si="274"/>
        <v>Ku5</v>
      </c>
    </row>
    <row r="1058" spans="1:22" outlineLevel="2">
      <c r="A1058">
        <v>116</v>
      </c>
      <c r="B1058" t="s">
        <v>2491</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72"/>
        <v>59.957515194246668</v>
      </c>
      <c r="T1058" s="334">
        <v>1.329</v>
      </c>
      <c r="U1058">
        <f t="shared" si="273"/>
        <v>55</v>
      </c>
      <c r="V1058" t="str">
        <f t="shared" si="274"/>
        <v>Ce5</v>
      </c>
    </row>
    <row r="1059" spans="1:22" outlineLevel="2">
      <c r="A1059">
        <v>117</v>
      </c>
      <c r="B1059" t="s">
        <v>2492</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72"/>
        <v>59.45561317620583</v>
      </c>
      <c r="T1059" s="334">
        <v>-1.224</v>
      </c>
      <c r="U1059">
        <f t="shared" si="273"/>
        <v>56</v>
      </c>
      <c r="V1059" t="str">
        <f t="shared" si="274"/>
        <v>Te0</v>
      </c>
    </row>
    <row r="1060" spans="1:22" outlineLevel="2">
      <c r="A1060">
        <v>118</v>
      </c>
      <c r="B1060" t="s">
        <v>2493</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72"/>
        <v>62.697724602773498</v>
      </c>
      <c r="T1060" s="334">
        <v>-0.36899999999999999</v>
      </c>
      <c r="U1060">
        <f t="shared" si="273"/>
        <v>57</v>
      </c>
      <c r="V1060" t="str">
        <f t="shared" si="274"/>
        <v>Gl)</v>
      </c>
    </row>
    <row r="1061" spans="1:22" outlineLevel="2">
      <c r="A1061">
        <v>119</v>
      </c>
      <c r="B1061" t="s">
        <v>2494</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72"/>
        <v>58.756061446816709</v>
      </c>
      <c r="T1061" s="334">
        <v>-0.16200000000000001</v>
      </c>
      <c r="U1061">
        <f t="shared" si="273"/>
        <v>58</v>
      </c>
      <c r="V1061" t="str">
        <f t="shared" si="274"/>
        <v>Ne9</v>
      </c>
    </row>
    <row r="1062" spans="1:22" outlineLevel="2">
      <c r="A1062">
        <v>120</v>
      </c>
      <c r="B1062" t="s">
        <v>2495</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72"/>
        <v>59.455928567878807</v>
      </c>
      <c r="T1062" s="334">
        <v>0.65400000000000003</v>
      </c>
      <c r="U1062">
        <f t="shared" si="273"/>
        <v>59</v>
      </c>
      <c r="V1062" t="str">
        <f t="shared" si="274"/>
        <v>GR)</v>
      </c>
    </row>
    <row r="1063" spans="1:22" outlineLevel="2">
      <c r="A1063">
        <v>121</v>
      </c>
      <c r="B1063" t="s">
        <v>2496</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72"/>
        <v>56.282388888613127</v>
      </c>
      <c r="T1063" s="334">
        <v>-0.51300000000000001</v>
      </c>
      <c r="U1063">
        <f t="shared" si="273"/>
        <v>60</v>
      </c>
      <c r="V1063" t="str">
        <f t="shared" si="274"/>
        <v>Me0</v>
      </c>
    </row>
    <row r="1064" spans="1:22" outlineLevel="2">
      <c r="A1064">
        <v>122</v>
      </c>
      <c r="B1064" t="s">
        <v>2497</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72"/>
        <v>59.653305194465041</v>
      </c>
      <c r="T1064" s="334">
        <v>-0.78300000000000003</v>
      </c>
      <c r="U1064">
        <f t="shared" si="273"/>
        <v>61</v>
      </c>
      <c r="V1064" t="str">
        <f t="shared" si="274"/>
        <v>Yi9</v>
      </c>
    </row>
    <row r="1065" spans="1:22" outlineLevel="2">
      <c r="A1065">
        <v>123</v>
      </c>
      <c r="B1065" t="s">
        <v>2498</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72"/>
        <v>57.674587758966823</v>
      </c>
      <c r="T1065" s="334">
        <v>-0.59099999999999997</v>
      </c>
      <c r="U1065">
        <f t="shared" si="273"/>
        <v>62</v>
      </c>
      <c r="V1065" t="str">
        <f t="shared" si="274"/>
        <v>St)</v>
      </c>
    </row>
    <row r="1066" spans="1:22" outlineLevel="2">
      <c r="A1066">
        <v>124</v>
      </c>
      <c r="B1066" t="s">
        <v>2499</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72"/>
        <v>56.365388716624992</v>
      </c>
      <c r="T1066" s="334">
        <v>1.266</v>
      </c>
      <c r="U1066">
        <f t="shared" si="273"/>
        <v>63</v>
      </c>
      <c r="V1066" t="str">
        <f t="shared" si="274"/>
        <v>Ha)</v>
      </c>
    </row>
    <row r="1067" spans="1:22" outlineLevel="2">
      <c r="A1067">
        <v>125</v>
      </c>
      <c r="B1067" t="s">
        <v>2500</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75">$L1067</f>
        <v>60.290304521824062</v>
      </c>
      <c r="T1067" s="334">
        <v>0.75600000000000001</v>
      </c>
      <c r="U1067">
        <f t="shared" si="273"/>
        <v>64</v>
      </c>
      <c r="V1067" t="str">
        <f t="shared" si="274"/>
        <v>Ki7</v>
      </c>
    </row>
    <row r="1068" spans="1:22" outlineLevel="2">
      <c r="A1068">
        <v>126</v>
      </c>
      <c r="B1068" t="s">
        <v>2501</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2502</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75"/>
        <v>58.066824721573283</v>
      </c>
      <c r="T1069" s="334">
        <v>0.57899999999999996</v>
      </c>
      <c r="U1069">
        <f t="shared" si="276"/>
        <v>66</v>
      </c>
      <c r="V1069" t="str">
        <f t="shared" si="277"/>
        <v>Mu6</v>
      </c>
    </row>
    <row r="1070" spans="1:22" outlineLevel="2">
      <c r="A1070">
        <v>128</v>
      </c>
      <c r="B1070" t="s">
        <v>2503</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75"/>
        <v>60.28691949985474</v>
      </c>
      <c r="T1070" s="334">
        <v>-1.101</v>
      </c>
      <c r="U1070">
        <f t="shared" si="276"/>
        <v>67</v>
      </c>
      <c r="V1070" t="str">
        <f t="shared" si="277"/>
        <v>Gr5</v>
      </c>
    </row>
    <row r="1071" spans="1:22" outlineLevel="2">
      <c r="A1071">
        <v>129</v>
      </c>
      <c r="B1071" t="s">
        <v>2504</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75"/>
        <v>57.866681788018752</v>
      </c>
      <c r="T1071" s="334">
        <v>4.4999999999999998E-2</v>
      </c>
      <c r="U1071">
        <f t="shared" si="276"/>
        <v>68</v>
      </c>
      <c r="V1071" t="str">
        <f t="shared" si="277"/>
        <v>GR7</v>
      </c>
    </row>
    <row r="1072" spans="1:22" outlineLevel="2">
      <c r="A1072">
        <v>130</v>
      </c>
      <c r="B1072" t="s">
        <v>2505</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75"/>
        <v>60.636552668305498</v>
      </c>
      <c r="T1072" s="334">
        <v>-2.5979999999999999</v>
      </c>
      <c r="U1072">
        <f t="shared" si="276"/>
        <v>69</v>
      </c>
      <c r="V1072" t="str">
        <f t="shared" si="277"/>
        <v>Ke1</v>
      </c>
    </row>
    <row r="1073" spans="1:22" outlineLevel="2">
      <c r="A1073">
        <v>131</v>
      </c>
      <c r="B1073" t="s">
        <v>2506</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75"/>
        <v>57.477650808836323</v>
      </c>
      <c r="T1073" s="334">
        <v>-2.109</v>
      </c>
      <c r="U1073">
        <f t="shared" si="276"/>
        <v>70</v>
      </c>
      <c r="V1073" t="str">
        <f t="shared" si="277"/>
        <v>Ha6</v>
      </c>
    </row>
    <row r="1074" spans="1:22" outlineLevel="2">
      <c r="A1074">
        <v>132</v>
      </c>
      <c r="B1074" t="s">
        <v>2507</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75"/>
        <v>57.657314552000649</v>
      </c>
      <c r="T1074" s="334">
        <v>-9.2999999999999999E-2</v>
      </c>
      <c r="U1074">
        <f t="shared" si="276"/>
        <v>71</v>
      </c>
      <c r="V1074" t="str">
        <f t="shared" si="277"/>
        <v>Mu7</v>
      </c>
    </row>
    <row r="1075" spans="1:22" outlineLevel="2">
      <c r="A1075">
        <v>133</v>
      </c>
      <c r="B1075" t="s">
        <v>2508</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75"/>
        <v>58.508879883119533</v>
      </c>
      <c r="T1075" s="334">
        <v>4.2059999999999897</v>
      </c>
      <c r="U1075">
        <f t="shared" si="276"/>
        <v>72</v>
      </c>
      <c r="V1075" t="str">
        <f t="shared" si="277"/>
        <v>Mo2</v>
      </c>
    </row>
    <row r="1076" spans="1:22" outlineLevel="2">
      <c r="A1076">
        <v>134</v>
      </c>
      <c r="B1076" t="s">
        <v>2509</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75"/>
        <v>58.84977320572672</v>
      </c>
      <c r="T1076" s="334">
        <v>-0.70199999999999996</v>
      </c>
      <c r="U1076">
        <f t="shared" si="276"/>
        <v>73</v>
      </c>
      <c r="V1076" t="str">
        <f t="shared" si="277"/>
        <v>Wi4</v>
      </c>
    </row>
    <row r="1077" spans="1:22" outlineLevel="2">
      <c r="A1077">
        <v>135</v>
      </c>
      <c r="B1077" t="s">
        <v>2510</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75"/>
        <v>58.601753979842513</v>
      </c>
      <c r="T1077" s="334">
        <v>-0.252</v>
      </c>
      <c r="U1077">
        <f t="shared" si="276"/>
        <v>74</v>
      </c>
      <c r="V1077" t="str">
        <f t="shared" si="277"/>
        <v>Co)</v>
      </c>
    </row>
    <row r="1078" spans="1:22" outlineLevel="2">
      <c r="A1078">
        <v>136</v>
      </c>
      <c r="B1078" t="s">
        <v>2511</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75"/>
        <v>58.235048756370283</v>
      </c>
      <c r="T1078" s="334">
        <v>-1.248</v>
      </c>
      <c r="U1078">
        <f t="shared" si="276"/>
        <v>75</v>
      </c>
      <c r="V1078" t="str">
        <f t="shared" si="277"/>
        <v>Ro3</v>
      </c>
    </row>
    <row r="1079" spans="1:22" outlineLevel="2">
      <c r="A1079">
        <v>137</v>
      </c>
      <c r="B1079" t="s">
        <v>2512</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75"/>
        <v>58.614342038522338</v>
      </c>
      <c r="T1079" s="334">
        <v>1.395</v>
      </c>
      <c r="U1079">
        <f t="shared" si="276"/>
        <v>76</v>
      </c>
      <c r="V1079" t="str">
        <f t="shared" si="277"/>
        <v>Wi)</v>
      </c>
    </row>
    <row r="1080" spans="1:22" outlineLevel="2">
      <c r="A1080">
        <v>138</v>
      </c>
      <c r="B1080" t="s">
        <v>2513</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75"/>
        <v>59.907011205411912</v>
      </c>
      <c r="T1080" s="334">
        <v>-1.1279999999999999</v>
      </c>
      <c r="U1080">
        <f t="shared" si="276"/>
        <v>77</v>
      </c>
      <c r="V1080" t="str">
        <f t="shared" si="277"/>
        <v>Wa6</v>
      </c>
    </row>
    <row r="1081" spans="1:22" outlineLevel="2">
      <c r="A1081">
        <v>139</v>
      </c>
      <c r="B1081" t="s">
        <v>2514</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75"/>
        <v>58.312396791870178</v>
      </c>
      <c r="T1081" s="334">
        <v>-0.52800000000000002</v>
      </c>
      <c r="U1081">
        <f t="shared" si="276"/>
        <v>78</v>
      </c>
      <c r="V1081" t="str">
        <f t="shared" si="277"/>
        <v>Gu8</v>
      </c>
    </row>
    <row r="1082" spans="1:22" outlineLevel="2">
      <c r="A1082">
        <v>140</v>
      </c>
      <c r="B1082" t="s">
        <v>2515</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75"/>
        <v>57.848170581963458</v>
      </c>
      <c r="T1082" s="334">
        <v>-1.206</v>
      </c>
      <c r="U1082">
        <f t="shared" si="276"/>
        <v>79</v>
      </c>
      <c r="V1082" t="str">
        <f t="shared" si="277"/>
        <v>Gr1</v>
      </c>
    </row>
    <row r="1083" spans="1:22" outlineLevel="2">
      <c r="A1083">
        <v>141</v>
      </c>
      <c r="B1083" t="s">
        <v>2516</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75"/>
        <v>56.816033514195702</v>
      </c>
      <c r="T1083" s="334">
        <v>-1.9379999999999999</v>
      </c>
      <c r="U1083">
        <f t="shared" si="276"/>
        <v>80</v>
      </c>
      <c r="V1083" t="str">
        <f t="shared" si="277"/>
        <v>Ta0</v>
      </c>
    </row>
    <row r="1084" spans="1:22" outlineLevel="2">
      <c r="A1084">
        <v>142</v>
      </c>
      <c r="B1084" t="s">
        <v>2517</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75"/>
        <v>58.047072182805557</v>
      </c>
      <c r="T1084" s="334">
        <v>1.3740000000000001</v>
      </c>
      <c r="U1084">
        <f t="shared" si="276"/>
        <v>81</v>
      </c>
      <c r="V1084" t="str">
        <f t="shared" si="277"/>
        <v>Le4</v>
      </c>
    </row>
    <row r="1085" spans="1:22" outlineLevel="2">
      <c r="A1085">
        <v>143</v>
      </c>
      <c r="B1085" t="s">
        <v>2518</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75"/>
        <v>59.062023221884289</v>
      </c>
      <c r="T1085" s="334">
        <v>-1.4430000000000001</v>
      </c>
      <c r="U1085">
        <f t="shared" si="276"/>
        <v>82</v>
      </c>
      <c r="V1085" t="str">
        <f t="shared" si="277"/>
        <v>La5</v>
      </c>
    </row>
    <row r="1086" spans="1:22" outlineLevel="2">
      <c r="A1086">
        <v>144</v>
      </c>
      <c r="B1086" t="s">
        <v>2519</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75"/>
        <v>58.646858995566618</v>
      </c>
      <c r="T1086" s="334">
        <v>-1.875</v>
      </c>
      <c r="U1086">
        <f t="shared" si="276"/>
        <v>83</v>
      </c>
      <c r="V1086" t="str">
        <f t="shared" si="277"/>
        <v>Wa2</v>
      </c>
    </row>
    <row r="1087" spans="1:22" outlineLevel="2">
      <c r="A1087">
        <v>145</v>
      </c>
      <c r="B1087" t="s">
        <v>2520</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75"/>
        <v>58.743897702852678</v>
      </c>
      <c r="T1087" s="334">
        <v>0.20699999999999999</v>
      </c>
      <c r="U1087">
        <f t="shared" si="276"/>
        <v>84</v>
      </c>
      <c r="V1087" t="str">
        <f t="shared" si="277"/>
        <v>DT7</v>
      </c>
    </row>
    <row r="1088" spans="1:22" outlineLevel="2">
      <c r="A1088">
        <v>146</v>
      </c>
      <c r="B1088" t="s">
        <v>2521</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75"/>
        <v>59.023181772243753</v>
      </c>
      <c r="T1088" s="334">
        <v>-0.86399999999999899</v>
      </c>
      <c r="U1088">
        <f t="shared" si="276"/>
        <v>85</v>
      </c>
      <c r="V1088" t="str">
        <f t="shared" si="277"/>
        <v>Bu5</v>
      </c>
    </row>
    <row r="1089" spans="1:22" outlineLevel="2">
      <c r="A1089">
        <v>147</v>
      </c>
      <c r="B1089" t="s">
        <v>2522</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75"/>
        <v>58.203838911165988</v>
      </c>
      <c r="T1089" s="334">
        <v>-2.0369999999999999</v>
      </c>
      <c r="U1089">
        <f t="shared" si="276"/>
        <v>86</v>
      </c>
      <c r="V1089" t="str">
        <f t="shared" si="277"/>
        <v>Tr2</v>
      </c>
    </row>
    <row r="1090" spans="1:22" outlineLevel="2">
      <c r="A1090">
        <v>148</v>
      </c>
      <c r="B1090" t="s">
        <v>2523</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75"/>
        <v>58.225959259132807</v>
      </c>
      <c r="T1090" s="334">
        <v>1.3620000000000001</v>
      </c>
      <c r="U1090">
        <f t="shared" si="276"/>
        <v>87</v>
      </c>
      <c r="V1090" t="str">
        <f t="shared" si="277"/>
        <v xml:space="preserve">To </v>
      </c>
    </row>
    <row r="1091" spans="1:22" outlineLevel="2">
      <c r="A1091">
        <v>149</v>
      </c>
      <c r="B1091" t="s">
        <v>2524</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75"/>
        <v>58.90408116233521</v>
      </c>
      <c r="T1091" s="334">
        <v>-0.69599999999999995</v>
      </c>
      <c r="U1091">
        <f t="shared" si="276"/>
        <v>88</v>
      </c>
      <c r="V1091" t="str">
        <f t="shared" si="277"/>
        <v>Ce5</v>
      </c>
    </row>
    <row r="1092" spans="1:22" outlineLevel="2">
      <c r="A1092">
        <v>150</v>
      </c>
      <c r="B1092" t="s">
        <v>2525</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75"/>
        <v>60.693405806538642</v>
      </c>
      <c r="T1092" s="334">
        <v>0.54600000000000004</v>
      </c>
      <c r="U1092">
        <f t="shared" si="276"/>
        <v>89</v>
      </c>
      <c r="V1092" t="str">
        <f t="shared" si="277"/>
        <v>Co0</v>
      </c>
    </row>
    <row r="1093" spans="1:22" outlineLevel="2">
      <c r="A1093">
        <v>151</v>
      </c>
      <c r="B1093" t="s">
        <v>2526</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75"/>
        <v>58.387946311977302</v>
      </c>
      <c r="T1093" s="334">
        <v>0.33300000000000002</v>
      </c>
      <c r="U1093">
        <f t="shared" si="276"/>
        <v>90</v>
      </c>
      <c r="V1093" t="str">
        <f t="shared" si="277"/>
        <v>Bi0</v>
      </c>
    </row>
    <row r="1094" spans="1:22" outlineLevel="2">
      <c r="A1094">
        <v>152</v>
      </c>
      <c r="B1094" t="s">
        <v>2527</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75"/>
        <v>58.425345057538017</v>
      </c>
      <c r="T1094" s="334">
        <v>0.192</v>
      </c>
      <c r="U1094">
        <f t="shared" si="276"/>
        <v>91</v>
      </c>
      <c r="V1094" t="str">
        <f t="shared" si="277"/>
        <v>Wo9</v>
      </c>
    </row>
    <row r="1095" spans="1:22" outlineLevel="2">
      <c r="A1095">
        <v>153</v>
      </c>
      <c r="B1095" t="s">
        <v>2528</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75"/>
        <v>57.397397555530333</v>
      </c>
      <c r="T1095" s="334">
        <v>8.6999999999999994E-2</v>
      </c>
      <c r="U1095">
        <f t="shared" si="276"/>
        <v>92</v>
      </c>
      <c r="V1095" t="str">
        <f t="shared" si="277"/>
        <v xml:space="preserve">Ba </v>
      </c>
    </row>
    <row r="1096" spans="1:22" outlineLevel="2">
      <c r="A1096">
        <v>154</v>
      </c>
      <c r="B1096" t="s">
        <v>2529</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75"/>
        <v>58.812577357801842</v>
      </c>
      <c r="T1096" s="334">
        <v>-0.22799999999999901</v>
      </c>
      <c r="U1096">
        <f t="shared" si="276"/>
        <v>93</v>
      </c>
      <c r="V1096" t="str">
        <f t="shared" si="277"/>
        <v>Cr0</v>
      </c>
    </row>
    <row r="1097" spans="1:22" outlineLevel="2">
      <c r="A1097">
        <v>155</v>
      </c>
      <c r="B1097" t="s">
        <v>2530</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75"/>
        <v>60.321840207502852</v>
      </c>
      <c r="T1097" s="334">
        <v>2.3940000000000001</v>
      </c>
      <c r="U1097">
        <f t="shared" si="276"/>
        <v>94</v>
      </c>
      <c r="V1097" t="str">
        <f t="shared" si="277"/>
        <v>Ne4</v>
      </c>
    </row>
    <row r="1098" spans="1:22" outlineLevel="2">
      <c r="A1098">
        <v>156</v>
      </c>
      <c r="B1098" t="s">
        <v>2531</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75"/>
        <v>58.233628700408282</v>
      </c>
      <c r="T1098" s="334">
        <v>0.94799999999999995</v>
      </c>
      <c r="U1098">
        <f t="shared" si="276"/>
        <v>95</v>
      </c>
      <c r="V1098" t="str">
        <f t="shared" si="277"/>
        <v>EdK</v>
      </c>
    </row>
    <row r="1099" spans="1:22" outlineLevel="2">
      <c r="A1099">
        <v>157</v>
      </c>
      <c r="B1099" t="s">
        <v>2532</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75"/>
        <v>58.945513644224953</v>
      </c>
      <c r="T1099" s="334">
        <v>-0.61799999999999999</v>
      </c>
      <c r="U1099">
        <f t="shared" si="276"/>
        <v>96</v>
      </c>
      <c r="V1099" t="str">
        <f t="shared" si="277"/>
        <v>Mo3</v>
      </c>
    </row>
    <row r="1100" spans="1:22" outlineLevel="2">
      <c r="A1100">
        <v>158</v>
      </c>
      <c r="B1100" t="s">
        <v>2533</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75"/>
        <v>58.218224658975807</v>
      </c>
      <c r="T1100" s="334">
        <v>-0.29099999999999998</v>
      </c>
      <c r="U1100">
        <f t="shared" si="276"/>
        <v>97</v>
      </c>
      <c r="V1100" t="str">
        <f t="shared" si="277"/>
        <v>Ra0</v>
      </c>
    </row>
    <row r="1101" spans="1:22" outlineLevel="2">
      <c r="A1101">
        <v>159</v>
      </c>
      <c r="B1101" t="s">
        <v>2534</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75"/>
        <v>59.693016828411672</v>
      </c>
      <c r="T1101" s="334">
        <v>1.3320000000000001</v>
      </c>
      <c r="U1101">
        <f t="shared" si="276"/>
        <v>98</v>
      </c>
      <c r="V1101" t="str">
        <f t="shared" si="277"/>
        <v>In7</v>
      </c>
    </row>
    <row r="1102" spans="1:22" outlineLevel="2">
      <c r="A1102">
        <v>160</v>
      </c>
      <c r="B1102" t="s">
        <v>2535</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75"/>
        <v>61.288557401733193</v>
      </c>
      <c r="T1102" s="334">
        <v>0.23699999999999999</v>
      </c>
      <c r="U1102">
        <f t="shared" si="276"/>
        <v>99</v>
      </c>
      <c r="V1102" t="str">
        <f t="shared" si="277"/>
        <v>Mi)</v>
      </c>
    </row>
    <row r="1103" spans="1:22" outlineLevel="2">
      <c r="A1103">
        <v>161</v>
      </c>
      <c r="B1103" t="s">
        <v>2536</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75"/>
        <v>58.232305838468697</v>
      </c>
      <c r="T1103" s="334">
        <v>2.9849999999999999</v>
      </c>
      <c r="U1103">
        <f t="shared" si="276"/>
        <v>100</v>
      </c>
      <c r="V1103" t="str">
        <f t="shared" si="277"/>
        <v>An4</v>
      </c>
    </row>
    <row r="1104" spans="1:22" outlineLevel="2">
      <c r="A1104">
        <v>162</v>
      </c>
      <c r="B1104" t="s">
        <v>2537</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75"/>
        <v>58.805320682167341</v>
      </c>
      <c r="T1104" s="334">
        <v>2.0880000000000001</v>
      </c>
      <c r="U1104">
        <f t="shared" si="276"/>
        <v>101</v>
      </c>
      <c r="V1104" t="str">
        <f t="shared" si="277"/>
        <v>Mi2</v>
      </c>
    </row>
    <row r="1105" spans="1:22" outlineLevel="2">
      <c r="A1105">
        <v>163</v>
      </c>
      <c r="B1105" t="s">
        <v>2538</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75"/>
        <v>56.93235531619969</v>
      </c>
      <c r="T1105" s="334">
        <v>1.1970000000000001</v>
      </c>
      <c r="U1105">
        <f t="shared" si="276"/>
        <v>102</v>
      </c>
      <c r="V1105" t="str">
        <f t="shared" si="277"/>
        <v>Gr7</v>
      </c>
    </row>
    <row r="1106" spans="1:22" outlineLevel="2">
      <c r="A1106">
        <v>164</v>
      </c>
      <c r="B1106" t="s">
        <v>2539</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75"/>
        <v>58.339983761508847</v>
      </c>
      <c r="T1106" s="334">
        <v>9.6000000000000002E-2</v>
      </c>
      <c r="U1106">
        <f t="shared" si="276"/>
        <v>103</v>
      </c>
      <c r="V1106" t="str">
        <f t="shared" si="277"/>
        <v>Pe7</v>
      </c>
    </row>
    <row r="1107" spans="1:22" outlineLevel="2">
      <c r="A1107">
        <v>165</v>
      </c>
      <c r="B1107" t="s">
        <v>2540</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75"/>
        <v>57.118990007371963</v>
      </c>
      <c r="T1107" s="334">
        <v>-1.7669999999999999</v>
      </c>
      <c r="U1107">
        <f t="shared" si="276"/>
        <v>104</v>
      </c>
      <c r="V1107" t="str">
        <f t="shared" si="277"/>
        <v>Cr5</v>
      </c>
    </row>
    <row r="1108" spans="1:22" outlineLevel="2">
      <c r="A1108">
        <v>166</v>
      </c>
      <c r="B1108" t="s">
        <v>2541</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75"/>
        <v>60.103299088349303</v>
      </c>
      <c r="T1108" s="334">
        <v>-1.431</v>
      </c>
      <c r="U1108">
        <f t="shared" si="276"/>
        <v>105</v>
      </c>
      <c r="V1108" t="str">
        <f t="shared" si="277"/>
        <v>Ne3</v>
      </c>
    </row>
    <row r="1109" spans="1:22" outlineLevel="2">
      <c r="A1109">
        <v>167</v>
      </c>
      <c r="B1109" t="s">
        <v>2542</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75"/>
        <v>55.336204976942859</v>
      </c>
      <c r="T1109" s="334">
        <v>0.66300000000000003</v>
      </c>
      <c r="U1109">
        <f t="shared" si="276"/>
        <v>106</v>
      </c>
      <c r="V1109" t="str">
        <f t="shared" si="277"/>
        <v>Co7</v>
      </c>
    </row>
    <row r="1110" spans="1:22" outlineLevel="2">
      <c r="A1110">
        <v>168</v>
      </c>
      <c r="B1110" t="s">
        <v>2543</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75"/>
        <v>57.373922611123987</v>
      </c>
      <c r="T1110" s="334">
        <v>9.6000000000000002E-2</v>
      </c>
      <c r="U1110">
        <f t="shared" si="276"/>
        <v>107</v>
      </c>
      <c r="V1110" t="str">
        <f t="shared" si="277"/>
        <v>Mi2</v>
      </c>
    </row>
    <row r="1111" spans="1:22" outlineLevel="2">
      <c r="A1111">
        <v>169</v>
      </c>
      <c r="B1111" t="s">
        <v>2544</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75"/>
        <v>57.747254839078352</v>
      </c>
      <c r="T1111" s="334">
        <v>-0.20100000000000001</v>
      </c>
      <c r="U1111">
        <f t="shared" si="276"/>
        <v>108</v>
      </c>
      <c r="V1111" t="str">
        <f t="shared" si="277"/>
        <v>Co3</v>
      </c>
    </row>
    <row r="1112" spans="1:22" outlineLevel="2">
      <c r="A1112">
        <v>170</v>
      </c>
      <c r="B1112" t="s">
        <v>2545</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75"/>
        <v>57.084181158850043</v>
      </c>
      <c r="T1112" s="334">
        <v>-1.464</v>
      </c>
      <c r="U1112">
        <f t="shared" si="276"/>
        <v>109</v>
      </c>
      <c r="V1112" t="str">
        <f t="shared" si="277"/>
        <v>Eg6</v>
      </c>
    </row>
    <row r="1113" spans="1:22" outlineLevel="2">
      <c r="A1113">
        <v>171</v>
      </c>
      <c r="B1113" t="s">
        <v>2546</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75"/>
        <v>56.323708336932853</v>
      </c>
      <c r="T1113" s="334">
        <v>0.13200000000000001</v>
      </c>
      <c r="U1113">
        <f t="shared" si="276"/>
        <v>110</v>
      </c>
      <c r="V1113" t="str">
        <f t="shared" si="277"/>
        <v>Ya3</v>
      </c>
    </row>
    <row r="1114" spans="1:22" outlineLevel="2">
      <c r="A1114">
        <v>172</v>
      </c>
      <c r="B1114" t="s">
        <v>2547</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75"/>
        <v>56.233579322057338</v>
      </c>
      <c r="T1114" s="334">
        <v>0.20100000000000001</v>
      </c>
      <c r="U1114">
        <f t="shared" si="276"/>
        <v>111</v>
      </c>
      <c r="V1114" t="str">
        <f t="shared" si="277"/>
        <v>Ka8</v>
      </c>
    </row>
    <row r="1115" spans="1:22" outlineLevel="2">
      <c r="A1115">
        <v>173</v>
      </c>
      <c r="B1115" t="s">
        <v>2548</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75"/>
        <v>59.377942131880978</v>
      </c>
      <c r="T1115" s="334">
        <v>0.65700000000000003</v>
      </c>
      <c r="U1115">
        <f t="shared" si="276"/>
        <v>112</v>
      </c>
      <c r="V1115" t="str">
        <f t="shared" si="277"/>
        <v>Wa0</v>
      </c>
    </row>
    <row r="1116" spans="1:22" outlineLevel="2">
      <c r="A1116">
        <v>174</v>
      </c>
      <c r="B1116" t="s">
        <v>2549</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75"/>
        <v>59.76330307283434</v>
      </c>
      <c r="T1116" s="334">
        <v>0.3</v>
      </c>
      <c r="U1116">
        <f t="shared" si="276"/>
        <v>113</v>
      </c>
      <c r="V1116" t="str">
        <f t="shared" si="277"/>
        <v>Wi1</v>
      </c>
    </row>
    <row r="1117" spans="1:22" outlineLevel="2">
      <c r="A1117">
        <v>175</v>
      </c>
      <c r="B1117" t="s">
        <v>2550</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75"/>
        <v>59.396657683661353</v>
      </c>
      <c r="T1117" s="334">
        <v>-2.7090000000000001</v>
      </c>
      <c r="U1117">
        <f t="shared" si="276"/>
        <v>114</v>
      </c>
      <c r="V1117" t="str">
        <f t="shared" si="277"/>
        <v>La0</v>
      </c>
    </row>
    <row r="1118" spans="1:22" outlineLevel="2">
      <c r="A1118">
        <v>176</v>
      </c>
      <c r="B1118" t="s">
        <v>2551</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75"/>
        <v>58.24102014547389</v>
      </c>
      <c r="T1118" s="334">
        <v>0.14099999999999999</v>
      </c>
      <c r="U1118">
        <f t="shared" si="276"/>
        <v>115</v>
      </c>
      <c r="V1118" t="str">
        <f t="shared" si="277"/>
        <v>Gu9</v>
      </c>
    </row>
    <row r="1119" spans="1:22" outlineLevel="2">
      <c r="A1119">
        <v>177</v>
      </c>
      <c r="B1119" t="s">
        <v>2552</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75"/>
        <v>61.004592674294827</v>
      </c>
      <c r="T1119" s="334">
        <v>-1.5720000000000001</v>
      </c>
      <c r="U1119">
        <f t="shared" si="276"/>
        <v>116</v>
      </c>
      <c r="V1119" t="str">
        <f t="shared" si="277"/>
        <v>Ke7</v>
      </c>
    </row>
    <row r="1120" spans="1:22" outlineLevel="2">
      <c r="A1120">
        <v>178</v>
      </c>
      <c r="B1120" t="s">
        <v>2553</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75"/>
        <v>59.443610054702582</v>
      </c>
      <c r="T1120" s="334">
        <v>3.5489999999999999</v>
      </c>
      <c r="U1120">
        <f t="shared" si="276"/>
        <v>117</v>
      </c>
      <c r="V1120" t="str">
        <f t="shared" si="277"/>
        <v>Ro9</v>
      </c>
    </row>
    <row r="1121" spans="1:22" outlineLevel="2">
      <c r="A1121">
        <v>179</v>
      </c>
      <c r="B1121" t="s">
        <v>2554</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75"/>
        <v>60.028561469760788</v>
      </c>
      <c r="T1121" s="334">
        <v>-2.0070000000000001</v>
      </c>
      <c r="U1121">
        <f t="shared" si="276"/>
        <v>118</v>
      </c>
      <c r="V1121" t="str">
        <f t="shared" si="277"/>
        <v>St)</v>
      </c>
    </row>
    <row r="1122" spans="1:22" outlineLevel="2">
      <c r="A1122">
        <v>180</v>
      </c>
      <c r="B1122" t="s">
        <v>2555</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75"/>
        <v>60.250160726268952</v>
      </c>
      <c r="T1122" s="334">
        <v>-0.36899999999999999</v>
      </c>
      <c r="U1122">
        <f t="shared" si="276"/>
        <v>119</v>
      </c>
      <c r="V1122" t="str">
        <f t="shared" si="277"/>
        <v>Le0</v>
      </c>
    </row>
    <row r="1123" spans="1:22" outlineLevel="2">
      <c r="A1123">
        <v>181</v>
      </c>
      <c r="B1123" t="s">
        <v>2556</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75"/>
        <v>60.735443011223119</v>
      </c>
      <c r="T1123" s="334">
        <v>1.8119999999999901</v>
      </c>
      <c r="U1123">
        <f t="shared" si="276"/>
        <v>120</v>
      </c>
      <c r="V1123" t="str">
        <f t="shared" si="277"/>
        <v>An6</v>
      </c>
    </row>
    <row r="1124" spans="1:22" outlineLevel="2">
      <c r="A1124">
        <v>182</v>
      </c>
      <c r="B1124" t="s">
        <v>2557</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75"/>
        <v>59.675166551492246</v>
      </c>
      <c r="T1124" s="334">
        <v>-2.802</v>
      </c>
      <c r="U1124">
        <f t="shared" si="276"/>
        <v>121</v>
      </c>
      <c r="V1124" t="str">
        <f t="shared" si="277"/>
        <v xml:space="preserve">Ch </v>
      </c>
    </row>
    <row r="1125" spans="1:22" outlineLevel="2">
      <c r="A1125">
        <v>183</v>
      </c>
      <c r="B1125" t="s">
        <v>2558</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75"/>
        <v>59.258749110512248</v>
      </c>
      <c r="T1125" s="334">
        <v>-1.2E-2</v>
      </c>
      <c r="U1125">
        <f t="shared" si="276"/>
        <v>122</v>
      </c>
      <c r="V1125" t="str">
        <f t="shared" si="277"/>
        <v>GR5</v>
      </c>
    </row>
    <row r="1126" spans="1:22" outlineLevel="2">
      <c r="A1126">
        <v>184</v>
      </c>
      <c r="B1126" t="s">
        <v>2559</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75"/>
        <v>60.588201819797668</v>
      </c>
      <c r="T1126" s="334">
        <v>-0.218999999999999</v>
      </c>
      <c r="U1126">
        <f t="shared" si="276"/>
        <v>123</v>
      </c>
      <c r="V1126" t="str">
        <f t="shared" si="277"/>
        <v>Or)</v>
      </c>
    </row>
    <row r="1127" spans="1:22" outlineLevel="2">
      <c r="A1127">
        <v>185</v>
      </c>
      <c r="B1127" t="s">
        <v>2560</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75"/>
        <v>58.804233943267207</v>
      </c>
      <c r="T1127" s="334">
        <v>-1.3380000000000001</v>
      </c>
      <c r="U1127">
        <f t="shared" si="276"/>
        <v>124</v>
      </c>
      <c r="V1127" t="str">
        <f t="shared" si="277"/>
        <v>Av7</v>
      </c>
    </row>
    <row r="1128" spans="1:22" outlineLevel="2">
      <c r="A1128">
        <v>186</v>
      </c>
      <c r="B1128" t="s">
        <v>2561</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75"/>
        <v>60.803125286285898</v>
      </c>
      <c r="T1128" s="334">
        <v>-0.18</v>
      </c>
      <c r="U1128">
        <f t="shared" si="276"/>
        <v>125</v>
      </c>
      <c r="V1128" t="str">
        <f t="shared" si="277"/>
        <v>Cl5</v>
      </c>
    </row>
    <row r="1129" spans="1:22" outlineLevel="2">
      <c r="A1129">
        <v>187</v>
      </c>
      <c r="B1129" t="s">
        <v>2562</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75"/>
        <v>58.251200592916582</v>
      </c>
      <c r="T1129" s="334">
        <v>1.389</v>
      </c>
      <c r="U1129">
        <f t="shared" si="276"/>
        <v>126</v>
      </c>
      <c r="V1129" t="str">
        <f t="shared" si="277"/>
        <v>Ka2</v>
      </c>
    </row>
    <row r="1130" spans="1:22" outlineLevel="2">
      <c r="A1130">
        <v>188</v>
      </c>
      <c r="B1130" t="s">
        <v>2563</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75"/>
        <v>59.223753195889458</v>
      </c>
      <c r="T1130" s="334">
        <v>-1.131</v>
      </c>
      <c r="U1130">
        <f t="shared" si="276"/>
        <v>127</v>
      </c>
      <c r="V1130" t="str">
        <f t="shared" si="277"/>
        <v>Al0</v>
      </c>
    </row>
    <row r="1131" spans="1:22" outlineLevel="2">
      <c r="A1131">
        <v>189</v>
      </c>
      <c r="B1131" t="s">
        <v>2564</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78">$L1131</f>
        <v>58.924733019383538</v>
      </c>
      <c r="T1131" s="334">
        <v>-1.248</v>
      </c>
      <c r="U1131">
        <f t="shared" si="276"/>
        <v>128</v>
      </c>
      <c r="V1131" t="str">
        <f t="shared" si="277"/>
        <v>Ei)</v>
      </c>
    </row>
    <row r="1132" spans="1:22" outlineLevel="2">
      <c r="A1132">
        <v>190</v>
      </c>
      <c r="B1132" t="s">
        <v>2565</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2566</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78"/>
        <v>57.422023064929917</v>
      </c>
      <c r="T1133" s="334">
        <v>1.593</v>
      </c>
      <c r="U1133">
        <f t="shared" si="279"/>
        <v>130</v>
      </c>
      <c r="V1133" t="str">
        <f t="shared" si="280"/>
        <v>Pe9</v>
      </c>
    </row>
    <row r="1134" spans="1:22" outlineLevel="2">
      <c r="A1134">
        <v>192</v>
      </c>
      <c r="B1134" t="s">
        <v>2567</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78"/>
        <v>54.856869484073229</v>
      </c>
      <c r="T1134" s="334">
        <v>2.7869999999999999</v>
      </c>
      <c r="U1134">
        <f t="shared" si="279"/>
        <v>131</v>
      </c>
      <c r="V1134" t="str">
        <f t="shared" si="280"/>
        <v>Eu1</v>
      </c>
    </row>
    <row r="1135" spans="1:22" outlineLevel="2">
      <c r="A1135">
        <v>193</v>
      </c>
      <c r="B1135" t="s">
        <v>2568</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78"/>
        <v>58.111766719652501</v>
      </c>
      <c r="T1135" s="334">
        <v>4.9740000000000002</v>
      </c>
      <c r="U1135">
        <f t="shared" si="279"/>
        <v>132</v>
      </c>
      <c r="V1135" t="str">
        <f t="shared" si="280"/>
        <v>Bu0</v>
      </c>
    </row>
    <row r="1136" spans="1:22" outlineLevel="2">
      <c r="A1136">
        <v>194</v>
      </c>
      <c r="B1136" t="s">
        <v>2569</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78"/>
        <v>59.163866031860373</v>
      </c>
      <c r="T1136" s="334">
        <v>-0.36</v>
      </c>
      <c r="U1136">
        <f t="shared" si="279"/>
        <v>133</v>
      </c>
      <c r="V1136" t="str">
        <f t="shared" si="280"/>
        <v>Hi6</v>
      </c>
    </row>
    <row r="1137" spans="1:26" outlineLevel="2">
      <c r="A1137" s="580">
        <v>195</v>
      </c>
      <c r="B1137" s="580" t="s">
        <v>2570</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78"/>
        <v>55.372121675004053</v>
      </c>
      <c r="T1137" s="581">
        <v>0.48</v>
      </c>
      <c r="U1137">
        <f t="shared" si="279"/>
        <v>134</v>
      </c>
      <c r="V1137" t="str">
        <f t="shared" si="280"/>
        <v>Hi3</v>
      </c>
    </row>
    <row r="1138" spans="1:26" outlineLevel="1">
      <c r="A1138" s="582" t="s">
        <v>2395</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78"/>
        <v>58.651126254129998</v>
      </c>
      <c r="T1138" s="620">
        <f>AVERAGE(T1139:T1272)</f>
        <v>3.781343283582092E-2</v>
      </c>
      <c r="U1138">
        <v>0</v>
      </c>
      <c r="V1138" s="598" t="s">
        <v>2409</v>
      </c>
      <c r="Y1138" s="334">
        <v>0.68086780351134002</v>
      </c>
      <c r="Z1138" s="334">
        <v>1.265490555131688E-2</v>
      </c>
    </row>
    <row r="1139" spans="1:26" outlineLevel="2">
      <c r="A1139">
        <v>197</v>
      </c>
      <c r="B1139" t="s">
        <v>2437</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2438</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78"/>
        <v>59.028258797013692</v>
      </c>
      <c r="T1140" s="334">
        <v>1.911</v>
      </c>
      <c r="U1140">
        <f t="shared" si="281"/>
        <v>2</v>
      </c>
      <c r="V1140" t="str">
        <f t="shared" si="282"/>
        <v>Le3</v>
      </c>
      <c r="Y1140" s="334">
        <v>0.83863345618293295</v>
      </c>
      <c r="Z1140" s="334">
        <v>1.251382084313119E-2</v>
      </c>
    </row>
    <row r="1141" spans="1:26" outlineLevel="2">
      <c r="A1141">
        <v>199</v>
      </c>
      <c r="B1141" t="s">
        <v>2439</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78"/>
        <v>58.048805996601828</v>
      </c>
      <c r="T1141" s="334">
        <v>0.246</v>
      </c>
      <c r="U1141">
        <f t="shared" si="281"/>
        <v>3</v>
      </c>
      <c r="V1141" t="str">
        <f t="shared" si="282"/>
        <v>Le8</v>
      </c>
      <c r="Y1141" s="334">
        <v>0.74873997170675555</v>
      </c>
      <c r="Z1141" s="334">
        <v>1.3246246201111681E-2</v>
      </c>
    </row>
    <row r="1142" spans="1:26" outlineLevel="2">
      <c r="A1142">
        <v>200</v>
      </c>
      <c r="B1142" t="s">
        <v>2440</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2441</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2442</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2443</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2444</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2445</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2446</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2447</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2448</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78"/>
        <v>59.462155277861811</v>
      </c>
      <c r="T1150" s="334">
        <v>-1.893</v>
      </c>
      <c r="U1150">
        <f t="shared" si="281"/>
        <v>12</v>
      </c>
      <c r="V1150" t="str">
        <f t="shared" si="282"/>
        <v>Na0</v>
      </c>
      <c r="Y1150" s="334">
        <v>1.584159002485408</v>
      </c>
      <c r="Z1150" s="334">
        <v>1.0509456357676901E-2</v>
      </c>
    </row>
    <row r="1151" spans="1:26" outlineLevel="2">
      <c r="A1151">
        <v>209</v>
      </c>
      <c r="B1151" t="s">
        <v>2449</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78"/>
        <v>60.889864608456243</v>
      </c>
      <c r="T1151" s="334">
        <v>-0.75</v>
      </c>
      <c r="U1151">
        <f t="shared" si="281"/>
        <v>13</v>
      </c>
      <c r="V1151" t="str">
        <f t="shared" si="282"/>
        <v>Ha3</v>
      </c>
      <c r="Y1151" s="334">
        <v>0.68812479342043098</v>
      </c>
      <c r="Z1151" s="334">
        <v>1.308180777610218E-2</v>
      </c>
    </row>
    <row r="1152" spans="1:26" outlineLevel="2">
      <c r="A1152">
        <v>210</v>
      </c>
      <c r="B1152" t="s">
        <v>2450</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2451</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78"/>
        <v>57.439181081269609</v>
      </c>
      <c r="T1153" s="334">
        <v>2.823</v>
      </c>
      <c r="U1153">
        <f t="shared" si="281"/>
        <v>15</v>
      </c>
      <c r="V1153" t="str">
        <f t="shared" si="282"/>
        <v>Me1</v>
      </c>
      <c r="Y1153" s="334">
        <v>0.65484650876020456</v>
      </c>
      <c r="Z1153" s="334">
        <v>1.273267973697771E-2</v>
      </c>
    </row>
    <row r="1154" spans="1:26" outlineLevel="2">
      <c r="A1154">
        <v>212</v>
      </c>
      <c r="B1154" t="s">
        <v>2452</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78"/>
        <v>58.782497385099113</v>
      </c>
      <c r="T1154" s="334">
        <v>-1.518</v>
      </c>
      <c r="U1154">
        <f t="shared" si="281"/>
        <v>16</v>
      </c>
      <c r="V1154" t="str">
        <f t="shared" si="282"/>
        <v>Da)</v>
      </c>
      <c r="Y1154" s="334">
        <v>1.0177509159397899</v>
      </c>
      <c r="Z1154" s="334">
        <v>1.1738727121608551E-2</v>
      </c>
    </row>
    <row r="1155" spans="1:26" outlineLevel="2">
      <c r="A1155">
        <v>213</v>
      </c>
      <c r="B1155" t="s">
        <v>2453</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2454</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78"/>
        <v>63.335509170119863</v>
      </c>
      <c r="T1156" s="334">
        <v>1.38</v>
      </c>
      <c r="U1156">
        <f t="shared" si="281"/>
        <v>18</v>
      </c>
      <c r="V1156" t="str">
        <f t="shared" si="282"/>
        <v>Mo8</v>
      </c>
      <c r="Y1156" s="334">
        <v>0.59507505202246713</v>
      </c>
      <c r="Z1156" s="334">
        <v>1.533512881197271E-2</v>
      </c>
    </row>
    <row r="1157" spans="1:26" outlineLevel="2">
      <c r="A1157">
        <v>215</v>
      </c>
      <c r="B1157" t="s">
        <v>2455</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2456</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2457</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2458</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2459</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2460</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78"/>
        <v>59.061039391855758</v>
      </c>
      <c r="T1162" s="334">
        <v>-0.186</v>
      </c>
      <c r="U1162">
        <f t="shared" si="281"/>
        <v>24</v>
      </c>
      <c r="V1162" t="str">
        <f t="shared" si="282"/>
        <v>Bu1</v>
      </c>
      <c r="Y1162" s="334">
        <v>0.72041070116022032</v>
      </c>
      <c r="Z1162" s="334">
        <v>1.254209340078054E-2</v>
      </c>
    </row>
    <row r="1163" spans="1:26" outlineLevel="2">
      <c r="A1163">
        <v>221</v>
      </c>
      <c r="B1163" t="s">
        <v>2461</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2462</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2463</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78"/>
        <v>60.750657584194173</v>
      </c>
      <c r="T1165" s="334">
        <v>2.79</v>
      </c>
      <c r="U1165">
        <f t="shared" si="281"/>
        <v>27</v>
      </c>
      <c r="V1165" t="str">
        <f t="shared" si="282"/>
        <v>Tr7</v>
      </c>
      <c r="Y1165" s="334">
        <v>0.61757652632716364</v>
      </c>
      <c r="Z1165" s="334">
        <v>1.551473841379792E-2</v>
      </c>
    </row>
    <row r="1166" spans="1:26" outlineLevel="2">
      <c r="A1166">
        <v>224</v>
      </c>
      <c r="B1166" t="s">
        <v>2464</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2465</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78"/>
        <v>58.244528132919427</v>
      </c>
      <c r="T1167" s="334">
        <v>-2.202</v>
      </c>
      <c r="U1167">
        <f t="shared" si="281"/>
        <v>29</v>
      </c>
      <c r="V1167" t="str">
        <f t="shared" si="282"/>
        <v>Pa3</v>
      </c>
      <c r="Y1167" s="334">
        <v>1.40514438981532</v>
      </c>
      <c r="Z1167" s="334">
        <v>1.0466341439191189E-2</v>
      </c>
    </row>
    <row r="1168" spans="1:26" outlineLevel="2">
      <c r="A1168">
        <v>226</v>
      </c>
      <c r="B1168" t="s">
        <v>2466</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2467</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2468</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2469</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2470</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2471</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78"/>
        <v>56.31938551665035</v>
      </c>
      <c r="T1173" s="334">
        <v>-1.383</v>
      </c>
      <c r="U1173">
        <f t="shared" si="281"/>
        <v>35</v>
      </c>
      <c r="V1173" t="str">
        <f t="shared" si="282"/>
        <v>Wu9</v>
      </c>
      <c r="Y1173" s="334">
        <v>0.7112492660170382</v>
      </c>
      <c r="Z1173" s="334">
        <v>1.2872381635297589E-2</v>
      </c>
    </row>
    <row r="1174" spans="1:26" outlineLevel="2">
      <c r="A1174">
        <v>232</v>
      </c>
      <c r="B1174" t="s">
        <v>2472</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2473</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78"/>
        <v>57.238075143825689</v>
      </c>
      <c r="T1175" s="334">
        <v>-1.077</v>
      </c>
      <c r="U1175">
        <f t="shared" si="281"/>
        <v>37</v>
      </c>
      <c r="V1175" t="str">
        <f t="shared" si="282"/>
        <v>Ha5</v>
      </c>
      <c r="Y1175" s="334">
        <v>0.83889592814139458</v>
      </c>
      <c r="Z1175" s="334">
        <v>1.267266228737722E-2</v>
      </c>
    </row>
    <row r="1176" spans="1:26" outlineLevel="2">
      <c r="A1176">
        <v>234</v>
      </c>
      <c r="B1176" t="s">
        <v>2474</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2475</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2476</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2477</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2478</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2479</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78"/>
        <v>58.291887073098323</v>
      </c>
      <c r="T1181" s="334">
        <v>1.167</v>
      </c>
      <c r="U1181">
        <f t="shared" si="281"/>
        <v>43</v>
      </c>
      <c r="V1181" t="str">
        <f t="shared" si="282"/>
        <v>Mo7</v>
      </c>
      <c r="Y1181" s="334">
        <v>0.64256657120099248</v>
      </c>
      <c r="Z1181" s="334">
        <v>1.356279009155761E-2</v>
      </c>
    </row>
    <row r="1182" spans="1:26" outlineLevel="2">
      <c r="A1182">
        <v>240</v>
      </c>
      <c r="B1182" t="s">
        <v>2480</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2481</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2482</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2483</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78"/>
        <v>57.260602509037817</v>
      </c>
      <c r="T1185" s="334">
        <v>1.911</v>
      </c>
      <c r="U1185">
        <f t="shared" si="281"/>
        <v>47</v>
      </c>
      <c r="V1185" t="str">
        <f t="shared" si="282"/>
        <v>Wy1</v>
      </c>
      <c r="Y1185" s="334">
        <v>0.86116572153237547</v>
      </c>
      <c r="Z1185" s="334">
        <v>1.297724193559462E-2</v>
      </c>
    </row>
    <row r="1186" spans="1:26" outlineLevel="2">
      <c r="A1186">
        <v>244</v>
      </c>
      <c r="B1186" t="s">
        <v>2484</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78"/>
        <v>60.159606549042863</v>
      </c>
      <c r="T1186" s="334">
        <v>-1.962</v>
      </c>
      <c r="U1186">
        <f t="shared" si="281"/>
        <v>48</v>
      </c>
      <c r="V1186" t="str">
        <f t="shared" si="282"/>
        <v>Wo5</v>
      </c>
      <c r="Y1186" s="334">
        <v>0.6420094173987444</v>
      </c>
      <c r="Z1186" s="334">
        <v>1.491281906111318E-2</v>
      </c>
    </row>
    <row r="1187" spans="1:26" outlineLevel="2">
      <c r="A1187">
        <v>245</v>
      </c>
      <c r="B1187" t="s">
        <v>2485</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2486</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2487</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2488</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2489</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78"/>
        <v>61.006902243541788</v>
      </c>
      <c r="T1191" s="334">
        <v>0.18</v>
      </c>
      <c r="U1191">
        <f t="shared" si="281"/>
        <v>53</v>
      </c>
      <c r="V1191" t="str">
        <f t="shared" si="282"/>
        <v>Tu6</v>
      </c>
      <c r="Y1191" s="334">
        <v>0.80811105981479037</v>
      </c>
      <c r="Z1191" s="334">
        <v>1.285442735005579E-2</v>
      </c>
    </row>
    <row r="1192" spans="1:26" outlineLevel="2">
      <c r="A1192">
        <v>250</v>
      </c>
      <c r="B1192" t="s">
        <v>2490</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78"/>
        <v>57.969202850981397</v>
      </c>
      <c r="T1192" s="334">
        <v>-0.192</v>
      </c>
      <c r="U1192">
        <f t="shared" si="281"/>
        <v>54</v>
      </c>
      <c r="V1192" t="str">
        <f t="shared" si="282"/>
        <v>Ku5</v>
      </c>
      <c r="Y1192" s="334">
        <v>1.1296673158840651</v>
      </c>
      <c r="Z1192" s="334">
        <v>1.1402538702934419E-2</v>
      </c>
    </row>
    <row r="1193" spans="1:26" outlineLevel="2">
      <c r="A1193">
        <v>251</v>
      </c>
      <c r="B1193" t="s">
        <v>2491</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78"/>
        <v>59.957515194246668</v>
      </c>
      <c r="T1193" s="334">
        <v>1.329</v>
      </c>
      <c r="U1193">
        <f t="shared" si="281"/>
        <v>55</v>
      </c>
      <c r="V1193" t="str">
        <f t="shared" si="282"/>
        <v>Ce5</v>
      </c>
      <c r="Y1193" s="334">
        <v>0.70195680492642654</v>
      </c>
      <c r="Z1193" s="334">
        <v>1.239588290334951E-2</v>
      </c>
    </row>
    <row r="1194" spans="1:26" outlineLevel="2">
      <c r="A1194">
        <v>252</v>
      </c>
      <c r="B1194" t="s">
        <v>2492</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78"/>
        <v>59.45561317620583</v>
      </c>
      <c r="T1194" s="334">
        <v>-1.224</v>
      </c>
      <c r="U1194">
        <f t="shared" si="281"/>
        <v>56</v>
      </c>
      <c r="V1194" t="str">
        <f t="shared" si="282"/>
        <v>Te0</v>
      </c>
      <c r="Y1194" s="334">
        <v>1.769733323001645</v>
      </c>
      <c r="Z1194" s="334">
        <v>9.5963827243107872E-3</v>
      </c>
    </row>
    <row r="1195" spans="1:26" outlineLevel="2">
      <c r="A1195">
        <v>253</v>
      </c>
      <c r="B1195" t="s">
        <v>2493</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2494</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2495</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2496</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2497</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2498</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2499</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283"/>
        <v>56.365388716624992</v>
      </c>
      <c r="T1201" s="334">
        <v>1.266</v>
      </c>
      <c r="U1201">
        <f t="shared" si="281"/>
        <v>63</v>
      </c>
      <c r="V1201" t="str">
        <f t="shared" si="282"/>
        <v>Ha)</v>
      </c>
      <c r="Y1201" s="334">
        <v>0.8070265352984356</v>
      </c>
      <c r="Z1201" s="334">
        <v>1.2297154412371759E-2</v>
      </c>
    </row>
    <row r="1202" spans="1:26" outlineLevel="2">
      <c r="A1202">
        <v>260</v>
      </c>
      <c r="B1202" t="s">
        <v>2500</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2501</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2502</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2503</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283"/>
        <v>60.28691949985474</v>
      </c>
      <c r="T1205" s="334">
        <v>-1.101</v>
      </c>
      <c r="U1205">
        <f t="shared" si="284"/>
        <v>67</v>
      </c>
      <c r="V1205" t="str">
        <f t="shared" si="285"/>
        <v>Gr5</v>
      </c>
      <c r="Y1205" s="334">
        <v>0.71900287828024589</v>
      </c>
      <c r="Z1205" s="334">
        <v>1.4018770924441291E-2</v>
      </c>
    </row>
    <row r="1206" spans="1:26" outlineLevel="2">
      <c r="A1206">
        <v>264</v>
      </c>
      <c r="B1206" t="s">
        <v>2504</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2505</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2506</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283"/>
        <v>57.477650808836323</v>
      </c>
      <c r="T1208" s="334">
        <v>-2.109</v>
      </c>
      <c r="U1208">
        <f t="shared" si="284"/>
        <v>70</v>
      </c>
      <c r="V1208" t="str">
        <f t="shared" si="285"/>
        <v>Ha6</v>
      </c>
      <c r="Y1208" s="334">
        <v>1.497604309096761</v>
      </c>
      <c r="Z1208" s="334">
        <v>9.9277915982065416E-3</v>
      </c>
    </row>
    <row r="1209" spans="1:26" outlineLevel="2">
      <c r="A1209">
        <v>267</v>
      </c>
      <c r="B1209" t="s">
        <v>2507</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2508</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2509</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2510</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283"/>
        <v>58.601753979842513</v>
      </c>
      <c r="T1212" s="334">
        <v>-0.252</v>
      </c>
      <c r="U1212">
        <f t="shared" si="284"/>
        <v>74</v>
      </c>
      <c r="V1212" t="str">
        <f t="shared" si="285"/>
        <v>Co)</v>
      </c>
      <c r="Y1212" s="334">
        <v>0.83169700774684041</v>
      </c>
      <c r="Z1212" s="334">
        <v>1.3066549137519109E-2</v>
      </c>
    </row>
    <row r="1213" spans="1:26" outlineLevel="2">
      <c r="A1213">
        <v>271</v>
      </c>
      <c r="B1213" t="s">
        <v>2511</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283"/>
        <v>58.235048756370283</v>
      </c>
      <c r="T1213" s="334">
        <v>-1.248</v>
      </c>
      <c r="U1213">
        <f t="shared" si="284"/>
        <v>75</v>
      </c>
      <c r="V1213" t="str">
        <f t="shared" si="285"/>
        <v>Ro3</v>
      </c>
      <c r="Y1213" s="334">
        <v>0.82237913325402334</v>
      </c>
      <c r="Z1213" s="334">
        <v>1.2913683357980399E-2</v>
      </c>
    </row>
    <row r="1214" spans="1:26" outlineLevel="2">
      <c r="A1214">
        <v>272</v>
      </c>
      <c r="B1214" t="s">
        <v>2512</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283"/>
        <v>58.614342038522338</v>
      </c>
      <c r="T1214" s="334">
        <v>1.395</v>
      </c>
      <c r="U1214">
        <f t="shared" si="284"/>
        <v>76</v>
      </c>
      <c r="V1214" t="str">
        <f t="shared" si="285"/>
        <v>Wi)</v>
      </c>
      <c r="Y1214" s="334">
        <v>0.77303560095479029</v>
      </c>
      <c r="Z1214" s="334">
        <v>1.3134548704694731E-2</v>
      </c>
    </row>
    <row r="1215" spans="1:26" outlineLevel="2">
      <c r="A1215">
        <v>273</v>
      </c>
      <c r="B1215" t="s">
        <v>2513</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2514</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2515</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283"/>
        <v>57.848170581963458</v>
      </c>
      <c r="T1217" s="334">
        <v>-1.206</v>
      </c>
      <c r="U1217">
        <f t="shared" si="284"/>
        <v>79</v>
      </c>
      <c r="V1217" t="str">
        <f t="shared" si="285"/>
        <v>Gr1</v>
      </c>
      <c r="Y1217" s="334">
        <v>0.70739690359437857</v>
      </c>
      <c r="Z1217" s="334">
        <v>1.283657256718523E-2</v>
      </c>
    </row>
    <row r="1218" spans="1:26" outlineLevel="2">
      <c r="A1218">
        <v>276</v>
      </c>
      <c r="B1218" t="s">
        <v>2516</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2517</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2518</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2519</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283"/>
        <v>58.646858995566618</v>
      </c>
      <c r="T1221" s="334">
        <v>-1.875</v>
      </c>
      <c r="U1221">
        <f t="shared" si="284"/>
        <v>83</v>
      </c>
      <c r="V1221" t="str">
        <f t="shared" si="285"/>
        <v>Wa2</v>
      </c>
      <c r="Y1221" s="334">
        <v>0.70905636094047031</v>
      </c>
      <c r="Z1221" s="334">
        <v>1.270904486428039E-2</v>
      </c>
    </row>
    <row r="1222" spans="1:26" outlineLevel="2">
      <c r="A1222">
        <v>280</v>
      </c>
      <c r="B1222" t="s">
        <v>2520</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2521</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2522</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2523</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2524</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2525</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2526</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2527</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283"/>
        <v>58.425345057538017</v>
      </c>
      <c r="T1229" s="334">
        <v>0.192</v>
      </c>
      <c r="U1229">
        <f t="shared" si="284"/>
        <v>91</v>
      </c>
      <c r="V1229" t="str">
        <f t="shared" si="285"/>
        <v>Wo9</v>
      </c>
      <c r="Y1229" s="334">
        <v>1.0115260225636149</v>
      </c>
      <c r="Z1229" s="334">
        <v>1.14178748553019E-2</v>
      </c>
    </row>
    <row r="1230" spans="1:26" outlineLevel="2">
      <c r="A1230">
        <v>288</v>
      </c>
      <c r="B1230" t="s">
        <v>2528</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2529</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2530</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2531</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2532</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2533</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2534</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2535</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2536</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2537</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2538</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2539</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2540</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2541</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283"/>
        <v>60.103299088349303</v>
      </c>
      <c r="T1243" s="334">
        <v>-1.431</v>
      </c>
      <c r="U1243">
        <f t="shared" si="284"/>
        <v>105</v>
      </c>
      <c r="V1243" t="str">
        <f t="shared" si="285"/>
        <v>Ne3</v>
      </c>
      <c r="Y1243" s="334">
        <v>0.64827474446597111</v>
      </c>
      <c r="Z1243" s="334">
        <v>1.456270533413705E-2</v>
      </c>
    </row>
    <row r="1244" spans="1:26" outlineLevel="2">
      <c r="A1244">
        <v>302</v>
      </c>
      <c r="B1244" t="s">
        <v>2542</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2543</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2544</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2545</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283"/>
        <v>57.084181158850043</v>
      </c>
      <c r="T1247" s="334">
        <v>-1.464</v>
      </c>
      <c r="U1247">
        <f t="shared" si="284"/>
        <v>109</v>
      </c>
      <c r="V1247" t="str">
        <f t="shared" si="285"/>
        <v>Eg6</v>
      </c>
      <c r="Y1247" s="334">
        <v>1.403645765544236</v>
      </c>
      <c r="Z1247" s="334">
        <v>9.7702868508356203E-3</v>
      </c>
    </row>
    <row r="1248" spans="1:26" outlineLevel="2">
      <c r="A1248">
        <v>306</v>
      </c>
      <c r="B1248" t="s">
        <v>2546</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2547</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2548</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2549</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283"/>
        <v>59.76330307283434</v>
      </c>
      <c r="T1251" s="334">
        <v>0.3</v>
      </c>
      <c r="U1251">
        <f t="shared" si="284"/>
        <v>113</v>
      </c>
      <c r="V1251" t="str">
        <f t="shared" si="285"/>
        <v>Wi1</v>
      </c>
      <c r="Y1251" s="334">
        <v>0.69923700355866525</v>
      </c>
      <c r="Z1251" s="334">
        <v>1.350597374251347E-2</v>
      </c>
    </row>
    <row r="1252" spans="1:26" outlineLevel="2">
      <c r="A1252">
        <v>310</v>
      </c>
      <c r="B1252" t="s">
        <v>2550</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2551</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2552</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2553</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2554</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2555</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2556</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2557</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2558</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286"/>
        <v>59.258749110512248</v>
      </c>
      <c r="T1260" s="334">
        <v>-1.2E-2</v>
      </c>
      <c r="U1260">
        <f t="shared" si="284"/>
        <v>122</v>
      </c>
      <c r="V1260" t="str">
        <f t="shared" si="285"/>
        <v>GR5</v>
      </c>
      <c r="Y1260" s="334">
        <v>0.62624767521886937</v>
      </c>
      <c r="Z1260" s="334">
        <v>1.340140219438877E-2</v>
      </c>
    </row>
    <row r="1261" spans="1:26" outlineLevel="2">
      <c r="A1261">
        <v>319</v>
      </c>
      <c r="B1261" t="s">
        <v>2559</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2560</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2561</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286"/>
        <v>60.803125286285898</v>
      </c>
      <c r="T1263" s="334">
        <v>-0.18</v>
      </c>
      <c r="U1263">
        <f t="shared" si="284"/>
        <v>125</v>
      </c>
      <c r="V1263" t="str">
        <f t="shared" si="285"/>
        <v>Cl5</v>
      </c>
      <c r="Y1263" s="334">
        <v>1.520516115561392</v>
      </c>
      <c r="Z1263" s="334">
        <v>1.06940901899033E-2</v>
      </c>
    </row>
    <row r="1264" spans="1:26" outlineLevel="2">
      <c r="A1264">
        <v>322</v>
      </c>
      <c r="B1264" t="s">
        <v>2562</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286"/>
        <v>58.251200592916582</v>
      </c>
      <c r="T1264" s="334">
        <v>1.389</v>
      </c>
      <c r="U1264">
        <f t="shared" si="284"/>
        <v>126</v>
      </c>
      <c r="V1264" t="str">
        <f t="shared" si="285"/>
        <v>Ka2</v>
      </c>
      <c r="Y1264" s="334">
        <v>0.71298768751350727</v>
      </c>
      <c r="Z1264" s="334">
        <v>1.1719142976761221E-2</v>
      </c>
    </row>
    <row r="1265" spans="1:26" outlineLevel="2">
      <c r="A1265">
        <v>323</v>
      </c>
      <c r="B1265" t="s">
        <v>2563</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286"/>
        <v>59.223753195889458</v>
      </c>
      <c r="T1265" s="334">
        <v>-1.131</v>
      </c>
      <c r="U1265">
        <f t="shared" si="284"/>
        <v>127</v>
      </c>
      <c r="V1265" t="str">
        <f t="shared" si="285"/>
        <v>Al0</v>
      </c>
      <c r="Y1265" s="334">
        <v>1.379737290071412</v>
      </c>
      <c r="Z1265" s="334">
        <v>1.151537541268562E-2</v>
      </c>
    </row>
    <row r="1266" spans="1:26" outlineLevel="2">
      <c r="A1266">
        <v>324</v>
      </c>
      <c r="B1266" t="s">
        <v>2564</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286"/>
        <v>58.924733019383538</v>
      </c>
      <c r="T1266" s="334">
        <v>-1.248</v>
      </c>
      <c r="U1266">
        <f t="shared" si="284"/>
        <v>128</v>
      </c>
      <c r="V1266" t="str">
        <f t="shared" si="285"/>
        <v>Ei)</v>
      </c>
      <c r="Y1266" s="334">
        <v>0.96710500142933209</v>
      </c>
      <c r="Z1266" s="334">
        <v>1.1765352196154049E-2</v>
      </c>
    </row>
    <row r="1267" spans="1:26" outlineLevel="2">
      <c r="A1267">
        <v>325</v>
      </c>
      <c r="B1267" t="s">
        <v>2565</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2566</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286"/>
        <v>57.422023064929917</v>
      </c>
      <c r="T1268" s="334">
        <v>1.593</v>
      </c>
      <c r="U1268">
        <f t="shared" si="287"/>
        <v>130</v>
      </c>
      <c r="V1268" t="str">
        <f t="shared" si="288"/>
        <v>Pe9</v>
      </c>
      <c r="Y1268" s="334">
        <v>0.69152611274121789</v>
      </c>
      <c r="Z1268" s="334">
        <v>1.16885368009452E-2</v>
      </c>
    </row>
    <row r="1269" spans="1:26" outlineLevel="2">
      <c r="A1269">
        <v>327</v>
      </c>
      <c r="B1269" t="s">
        <v>2567</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2568</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2569</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286"/>
        <v>59.163866031860373</v>
      </c>
      <c r="T1271" s="334">
        <v>-0.36</v>
      </c>
      <c r="U1271">
        <f t="shared" si="287"/>
        <v>133</v>
      </c>
      <c r="V1271" t="str">
        <f t="shared" si="288"/>
        <v>Hi6</v>
      </c>
      <c r="Y1271" s="334">
        <v>0.65958490068042908</v>
      </c>
      <c r="Z1271" s="334">
        <v>1.418720235383563E-2</v>
      </c>
    </row>
    <row r="1272" spans="1:26" outlineLevel="2">
      <c r="A1272" s="580">
        <v>330</v>
      </c>
      <c r="B1272" s="580" t="s">
        <v>2570</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286"/>
        <v>55.372121675004053</v>
      </c>
      <c r="T1272" s="581">
        <v>0.48</v>
      </c>
      <c r="U1272">
        <f t="shared" si="287"/>
        <v>134</v>
      </c>
      <c r="V1272" t="str">
        <f t="shared" si="288"/>
        <v>Hi3</v>
      </c>
      <c r="Y1272" s="581">
        <v>1.0922342296211851</v>
      </c>
      <c r="Z1272" s="581">
        <v>1.002140950591077E-2</v>
      </c>
    </row>
    <row r="1273" spans="1:26" outlineLevel="1">
      <c r="A1273" s="582" t="s">
        <v>2394</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286"/>
        <v>58.651126254129998</v>
      </c>
      <c r="T1273" s="620">
        <f>AVERAGE(T1274:T1407)</f>
        <v>3.781343283582092E-2</v>
      </c>
      <c r="U1273">
        <v>0</v>
      </c>
      <c r="V1273" s="598" t="s">
        <v>2410</v>
      </c>
    </row>
    <row r="1274" spans="1:26" outlineLevel="2">
      <c r="A1274">
        <v>332</v>
      </c>
      <c r="B1274" t="s">
        <v>2437</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2438</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286"/>
        <v>59.028258797013692</v>
      </c>
      <c r="T1275" s="334">
        <v>1.911</v>
      </c>
      <c r="U1275">
        <f t="shared" si="289"/>
        <v>2</v>
      </c>
      <c r="V1275" t="str">
        <f t="shared" si="290"/>
        <v>Le3</v>
      </c>
    </row>
    <row r="1276" spans="1:26" outlineLevel="2">
      <c r="A1276">
        <v>334</v>
      </c>
      <c r="B1276" t="s">
        <v>2439</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286"/>
        <v>58.048805996601828</v>
      </c>
      <c r="T1276" s="334">
        <v>0.246</v>
      </c>
      <c r="U1276">
        <f t="shared" si="289"/>
        <v>3</v>
      </c>
      <c r="V1276" t="str">
        <f t="shared" si="290"/>
        <v>Le8</v>
      </c>
    </row>
    <row r="1277" spans="1:26" outlineLevel="2">
      <c r="A1277">
        <v>335</v>
      </c>
      <c r="B1277" t="s">
        <v>2440</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286"/>
        <v>56.332354263185081</v>
      </c>
      <c r="T1277" s="334">
        <v>-0.14099999999999999</v>
      </c>
      <c r="U1277">
        <f t="shared" si="289"/>
        <v>4</v>
      </c>
      <c r="V1277" t="str">
        <f t="shared" si="290"/>
        <v xml:space="preserve">Gr </v>
      </c>
    </row>
    <row r="1278" spans="1:26" outlineLevel="2">
      <c r="A1278">
        <v>336</v>
      </c>
      <c r="B1278" t="s">
        <v>2441</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286"/>
        <v>59.485422755693001</v>
      </c>
      <c r="T1278" s="334">
        <v>-0.16500000000000001</v>
      </c>
      <c r="U1278">
        <f t="shared" si="289"/>
        <v>5</v>
      </c>
      <c r="V1278" t="str">
        <f t="shared" si="290"/>
        <v>Ro9</v>
      </c>
    </row>
    <row r="1279" spans="1:26" outlineLevel="2">
      <c r="A1279">
        <v>337</v>
      </c>
      <c r="B1279" t="s">
        <v>2442</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286"/>
        <v>55.964007682241963</v>
      </c>
      <c r="T1279" s="334">
        <v>0.89700000000000002</v>
      </c>
      <c r="U1279">
        <f t="shared" si="289"/>
        <v>6</v>
      </c>
      <c r="V1279" t="str">
        <f t="shared" si="290"/>
        <v>Ya3</v>
      </c>
    </row>
    <row r="1280" spans="1:26" outlineLevel="2">
      <c r="A1280">
        <v>338</v>
      </c>
      <c r="B1280" t="s">
        <v>2443</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286"/>
        <v>58.092925683520413</v>
      </c>
      <c r="T1280" s="334">
        <v>-1.3260000000000001</v>
      </c>
      <c r="U1280">
        <f t="shared" si="289"/>
        <v>7</v>
      </c>
      <c r="V1280" t="str">
        <f t="shared" si="290"/>
        <v>On6</v>
      </c>
    </row>
    <row r="1281" spans="1:22" outlineLevel="2">
      <c r="A1281">
        <v>339</v>
      </c>
      <c r="B1281" t="s">
        <v>2444</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286"/>
        <v>56.674697243675674</v>
      </c>
      <c r="T1281" s="334">
        <v>0.107999999999999</v>
      </c>
      <c r="U1281">
        <f t="shared" si="289"/>
        <v>8</v>
      </c>
      <c r="V1281" t="str">
        <f t="shared" si="290"/>
        <v>Ce6</v>
      </c>
    </row>
    <row r="1282" spans="1:22" outlineLevel="2">
      <c r="A1282">
        <v>340</v>
      </c>
      <c r="B1282" t="s">
        <v>2445</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286"/>
        <v>56.724479460959628</v>
      </c>
      <c r="T1282" s="334">
        <v>1.8719999999999899</v>
      </c>
      <c r="U1282">
        <f t="shared" si="289"/>
        <v>9</v>
      </c>
      <c r="V1282" t="str">
        <f t="shared" si="290"/>
        <v>Mu9</v>
      </c>
    </row>
    <row r="1283" spans="1:22" outlineLevel="2">
      <c r="A1283">
        <v>341</v>
      </c>
      <c r="B1283" t="s">
        <v>2446</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286"/>
        <v>54.621403393414688</v>
      </c>
      <c r="T1283" s="334">
        <v>0.11699999999999899</v>
      </c>
      <c r="U1283">
        <f t="shared" si="289"/>
        <v>10</v>
      </c>
      <c r="V1283" t="str">
        <f t="shared" si="290"/>
        <v>Ku1</v>
      </c>
    </row>
    <row r="1284" spans="1:22" outlineLevel="2">
      <c r="A1284">
        <v>342</v>
      </c>
      <c r="B1284" t="s">
        <v>2447</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286"/>
        <v>58.489717489904649</v>
      </c>
      <c r="T1284" s="334">
        <v>-1.9710000000000001</v>
      </c>
      <c r="U1284">
        <f t="shared" si="289"/>
        <v>11</v>
      </c>
      <c r="V1284" t="str">
        <f t="shared" si="290"/>
        <v>Gl2</v>
      </c>
    </row>
    <row r="1285" spans="1:22" outlineLevel="2">
      <c r="A1285">
        <v>343</v>
      </c>
      <c r="B1285" t="s">
        <v>2448</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286"/>
        <v>59.462155277861811</v>
      </c>
      <c r="T1285" s="334">
        <v>-1.893</v>
      </c>
      <c r="U1285">
        <f t="shared" si="289"/>
        <v>12</v>
      </c>
      <c r="V1285" t="str">
        <f t="shared" si="290"/>
        <v>Na0</v>
      </c>
    </row>
    <row r="1286" spans="1:22" outlineLevel="2">
      <c r="A1286">
        <v>344</v>
      </c>
      <c r="B1286" t="s">
        <v>2449</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286"/>
        <v>60.889864608456243</v>
      </c>
      <c r="T1286" s="334">
        <v>-0.75</v>
      </c>
      <c r="U1286">
        <f t="shared" si="289"/>
        <v>13</v>
      </c>
      <c r="V1286" t="str">
        <f t="shared" si="290"/>
        <v>Ha3</v>
      </c>
    </row>
    <row r="1287" spans="1:22" outlineLevel="2">
      <c r="A1287">
        <v>345</v>
      </c>
      <c r="B1287" t="s">
        <v>2450</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286"/>
        <v>58.439334144106859</v>
      </c>
      <c r="T1287" s="334">
        <v>-0.3</v>
      </c>
      <c r="U1287">
        <f t="shared" si="289"/>
        <v>14</v>
      </c>
      <c r="V1287" t="str">
        <f t="shared" si="290"/>
        <v xml:space="preserve">Mo </v>
      </c>
    </row>
    <row r="1288" spans="1:22" outlineLevel="2">
      <c r="A1288">
        <v>346</v>
      </c>
      <c r="B1288" t="s">
        <v>2451</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286"/>
        <v>57.439181081269609</v>
      </c>
      <c r="T1288" s="334">
        <v>2.823</v>
      </c>
      <c r="U1288">
        <f t="shared" si="289"/>
        <v>15</v>
      </c>
      <c r="V1288" t="str">
        <f t="shared" si="290"/>
        <v>Me1</v>
      </c>
    </row>
    <row r="1289" spans="1:22" outlineLevel="2">
      <c r="A1289">
        <v>347</v>
      </c>
      <c r="B1289" t="s">
        <v>2452</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286"/>
        <v>58.782497385099113</v>
      </c>
      <c r="T1289" s="334">
        <v>-1.518</v>
      </c>
      <c r="U1289">
        <f t="shared" si="289"/>
        <v>16</v>
      </c>
      <c r="V1289" t="str">
        <f t="shared" si="290"/>
        <v>Da)</v>
      </c>
    </row>
    <row r="1290" spans="1:22" outlineLevel="2">
      <c r="A1290">
        <v>348</v>
      </c>
      <c r="B1290" t="s">
        <v>2453</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286"/>
        <v>61.262034137339228</v>
      </c>
      <c r="T1290" s="334">
        <v>-0.56099999999999905</v>
      </c>
      <c r="U1290">
        <f t="shared" si="289"/>
        <v>17</v>
      </c>
      <c r="V1290" t="str">
        <f t="shared" si="290"/>
        <v>Tu1</v>
      </c>
    </row>
    <row r="1291" spans="1:22" outlineLevel="2">
      <c r="A1291">
        <v>349</v>
      </c>
      <c r="B1291" t="s">
        <v>2454</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286"/>
        <v>63.335509170119863</v>
      </c>
      <c r="T1291" s="334">
        <v>1.38</v>
      </c>
      <c r="U1291">
        <f t="shared" si="289"/>
        <v>18</v>
      </c>
      <c r="V1291" t="str">
        <f t="shared" si="290"/>
        <v>Mo8</v>
      </c>
    </row>
    <row r="1292" spans="1:22" outlineLevel="2">
      <c r="A1292">
        <v>350</v>
      </c>
      <c r="B1292" t="s">
        <v>2455</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286"/>
        <v>56.920183026698432</v>
      </c>
      <c r="T1292" s="334">
        <v>-1.78799999999999</v>
      </c>
      <c r="U1292">
        <f t="shared" si="289"/>
        <v>19</v>
      </c>
      <c r="V1292" t="str">
        <f t="shared" si="290"/>
        <v>Ne7</v>
      </c>
    </row>
    <row r="1293" spans="1:22" outlineLevel="2">
      <c r="A1293">
        <v>351</v>
      </c>
      <c r="B1293" t="s">
        <v>2456</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286"/>
        <v>58.178284156160871</v>
      </c>
      <c r="T1293" s="334">
        <v>0.215999999999999</v>
      </c>
      <c r="U1293">
        <f t="shared" si="289"/>
        <v>20</v>
      </c>
      <c r="V1293" t="str">
        <f t="shared" si="290"/>
        <v>Bo4</v>
      </c>
    </row>
    <row r="1294" spans="1:22" outlineLevel="2">
      <c r="A1294">
        <v>352</v>
      </c>
      <c r="B1294" t="s">
        <v>2457</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286"/>
        <v>58.226551071857948</v>
      </c>
      <c r="T1294" s="334">
        <v>0.54899999999999904</v>
      </c>
      <c r="U1294">
        <f t="shared" si="289"/>
        <v>21</v>
      </c>
      <c r="V1294" t="str">
        <f t="shared" si="290"/>
        <v>Yi4</v>
      </c>
    </row>
    <row r="1295" spans="1:22" outlineLevel="2">
      <c r="A1295">
        <v>353</v>
      </c>
      <c r="B1295" t="s">
        <v>2458</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286"/>
        <v>58.676646253513667</v>
      </c>
      <c r="T1295" s="334">
        <v>2.097</v>
      </c>
      <c r="U1295">
        <f t="shared" si="289"/>
        <v>22</v>
      </c>
      <c r="V1295" t="str">
        <f t="shared" si="290"/>
        <v xml:space="preserve">Th </v>
      </c>
    </row>
    <row r="1296" spans="1:22" outlineLevel="2">
      <c r="A1296">
        <v>354</v>
      </c>
      <c r="B1296" t="s">
        <v>2459</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286"/>
        <v>62.179249269025647</v>
      </c>
      <c r="T1296" s="334">
        <v>0.69899999999999995</v>
      </c>
      <c r="U1296">
        <f t="shared" si="289"/>
        <v>23</v>
      </c>
      <c r="V1296" t="str">
        <f t="shared" si="290"/>
        <v>Bu5</v>
      </c>
    </row>
    <row r="1297" spans="1:22" outlineLevel="2">
      <c r="A1297">
        <v>355</v>
      </c>
      <c r="B1297" t="s">
        <v>2460</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286"/>
        <v>59.061039391855758</v>
      </c>
      <c r="T1297" s="334">
        <v>-0.186</v>
      </c>
      <c r="U1297">
        <f t="shared" si="289"/>
        <v>24</v>
      </c>
      <c r="V1297" t="str">
        <f t="shared" si="290"/>
        <v>Bu1</v>
      </c>
    </row>
    <row r="1298" spans="1:22" outlineLevel="2">
      <c r="A1298">
        <v>356</v>
      </c>
      <c r="B1298" t="s">
        <v>2461</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286"/>
        <v>60.464347147154427</v>
      </c>
      <c r="T1298" s="334">
        <v>0.56399999999999995</v>
      </c>
      <c r="U1298">
        <f t="shared" si="289"/>
        <v>25</v>
      </c>
      <c r="V1298" t="str">
        <f t="shared" si="290"/>
        <v>Mu0</v>
      </c>
    </row>
    <row r="1299" spans="1:22" outlineLevel="2">
      <c r="A1299">
        <v>357</v>
      </c>
      <c r="B1299" t="s">
        <v>2462</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286"/>
        <v>59.06412897869761</v>
      </c>
      <c r="T1299" s="334">
        <v>-0.46799999999999897</v>
      </c>
      <c r="U1299">
        <f t="shared" si="289"/>
        <v>26</v>
      </c>
      <c r="V1299" t="str">
        <f t="shared" si="290"/>
        <v>Po2</v>
      </c>
    </row>
    <row r="1300" spans="1:22" outlineLevel="2">
      <c r="A1300">
        <v>358</v>
      </c>
      <c r="B1300" t="s">
        <v>2463</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286"/>
        <v>60.750657584194173</v>
      </c>
      <c r="T1300" s="334">
        <v>2.79</v>
      </c>
      <c r="U1300">
        <f t="shared" si="289"/>
        <v>27</v>
      </c>
      <c r="V1300" t="str">
        <f t="shared" si="290"/>
        <v>Tr7</v>
      </c>
    </row>
    <row r="1301" spans="1:22" outlineLevel="2">
      <c r="A1301">
        <v>359</v>
      </c>
      <c r="B1301" t="s">
        <v>2464</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286"/>
        <v>59.07269876189639</v>
      </c>
      <c r="T1301" s="334">
        <v>-0.33300000000000002</v>
      </c>
      <c r="U1301">
        <f t="shared" si="289"/>
        <v>28</v>
      </c>
      <c r="V1301" t="str">
        <f t="shared" si="290"/>
        <v>Be6</v>
      </c>
    </row>
    <row r="1302" spans="1:22" outlineLevel="2">
      <c r="A1302">
        <v>360</v>
      </c>
      <c r="B1302" t="s">
        <v>2465</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286"/>
        <v>58.244528132919427</v>
      </c>
      <c r="T1302" s="334">
        <v>-2.202</v>
      </c>
      <c r="U1302">
        <f t="shared" si="289"/>
        <v>29</v>
      </c>
      <c r="V1302" t="str">
        <f t="shared" si="290"/>
        <v>Pa3</v>
      </c>
    </row>
    <row r="1303" spans="1:22" outlineLevel="2">
      <c r="A1303">
        <v>361</v>
      </c>
      <c r="B1303" t="s">
        <v>2466</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286"/>
        <v>57.269329466213172</v>
      </c>
      <c r="T1303" s="334">
        <v>-0.56999999999999995</v>
      </c>
      <c r="U1303">
        <f t="shared" si="289"/>
        <v>30</v>
      </c>
      <c r="V1303" t="str">
        <f t="shared" si="290"/>
        <v>Wa4</v>
      </c>
    </row>
    <row r="1304" spans="1:22" outlineLevel="2">
      <c r="A1304">
        <v>362</v>
      </c>
      <c r="B1304" t="s">
        <v>2467</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286"/>
        <v>58.580445103076769</v>
      </c>
      <c r="T1304" s="334">
        <v>-1.73999999999999</v>
      </c>
      <c r="U1304">
        <f t="shared" si="289"/>
        <v>31</v>
      </c>
      <c r="V1304" t="str">
        <f t="shared" si="290"/>
        <v>Gl4</v>
      </c>
    </row>
    <row r="1305" spans="1:22" outlineLevel="2">
      <c r="A1305">
        <v>363</v>
      </c>
      <c r="B1305" t="s">
        <v>2468</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286"/>
        <v>58.147445292232369</v>
      </c>
      <c r="T1305" s="334">
        <v>-0.212999999999999</v>
      </c>
      <c r="U1305">
        <f t="shared" si="289"/>
        <v>32</v>
      </c>
      <c r="V1305" t="str">
        <f t="shared" si="290"/>
        <v>Ro1</v>
      </c>
    </row>
    <row r="1306" spans="1:22" outlineLevel="2">
      <c r="A1306">
        <v>364</v>
      </c>
      <c r="B1306" t="s">
        <v>2469</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286"/>
        <v>57.231809871164238</v>
      </c>
      <c r="T1306" s="334">
        <v>0.16500000000000001</v>
      </c>
      <c r="U1306">
        <f t="shared" si="289"/>
        <v>33</v>
      </c>
      <c r="V1306" t="str">
        <f t="shared" si="290"/>
        <v>Gr2</v>
      </c>
    </row>
    <row r="1307" spans="1:22" outlineLevel="2">
      <c r="A1307">
        <v>365</v>
      </c>
      <c r="B1307" t="s">
        <v>2470</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286"/>
        <v>57.158542044197397</v>
      </c>
      <c r="T1307" s="334">
        <v>-1.6859999999999999</v>
      </c>
      <c r="U1307">
        <f t="shared" si="289"/>
        <v>34</v>
      </c>
      <c r="V1307" t="str">
        <f t="shared" si="290"/>
        <v>Po0</v>
      </c>
    </row>
    <row r="1308" spans="1:22" outlineLevel="2">
      <c r="A1308">
        <v>366</v>
      </c>
      <c r="B1308" t="s">
        <v>2471</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286"/>
        <v>56.31938551665035</v>
      </c>
      <c r="T1308" s="334">
        <v>-1.383</v>
      </c>
      <c r="U1308">
        <f t="shared" si="289"/>
        <v>35</v>
      </c>
      <c r="V1308" t="str">
        <f t="shared" si="290"/>
        <v>Wu9</v>
      </c>
    </row>
    <row r="1309" spans="1:22" outlineLevel="2">
      <c r="A1309">
        <v>367</v>
      </c>
      <c r="B1309" t="s">
        <v>2472</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286"/>
        <v>57.20571621581594</v>
      </c>
      <c r="T1309" s="334">
        <v>4.3680000000000003</v>
      </c>
      <c r="U1309">
        <f t="shared" si="289"/>
        <v>36</v>
      </c>
      <c r="V1309" t="str">
        <f t="shared" si="290"/>
        <v>Bo2</v>
      </c>
    </row>
    <row r="1310" spans="1:22" outlineLevel="2">
      <c r="A1310">
        <v>368</v>
      </c>
      <c r="B1310" t="s">
        <v>2473</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286"/>
        <v>57.238075143825689</v>
      </c>
      <c r="T1310" s="334">
        <v>-1.077</v>
      </c>
      <c r="U1310">
        <f t="shared" si="289"/>
        <v>37</v>
      </c>
      <c r="V1310" t="str">
        <f t="shared" si="290"/>
        <v>Ha5</v>
      </c>
    </row>
    <row r="1311" spans="1:22" outlineLevel="2">
      <c r="A1311">
        <v>369</v>
      </c>
      <c r="B1311" t="s">
        <v>2474</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286"/>
        <v>59.903734812622787</v>
      </c>
      <c r="T1311" s="334">
        <v>0.72899999999999998</v>
      </c>
      <c r="U1311">
        <f t="shared" si="289"/>
        <v>38</v>
      </c>
      <c r="V1311" t="str">
        <f t="shared" si="290"/>
        <v>Ej6</v>
      </c>
    </row>
    <row r="1312" spans="1:22" outlineLevel="2">
      <c r="A1312">
        <v>370</v>
      </c>
      <c r="B1312" t="s">
        <v>2475</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286"/>
        <v>61.12223824629914</v>
      </c>
      <c r="T1312" s="334">
        <v>-1.0619999999999901</v>
      </c>
      <c r="U1312">
        <f t="shared" si="289"/>
        <v>39</v>
      </c>
      <c r="V1312" t="str">
        <f t="shared" si="290"/>
        <v>Rh)</v>
      </c>
    </row>
    <row r="1313" spans="1:22" outlineLevel="2">
      <c r="A1313">
        <v>371</v>
      </c>
      <c r="B1313" t="s">
        <v>2476</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286"/>
        <v>60.848948787506231</v>
      </c>
      <c r="T1313" s="334">
        <v>0.16800000000000001</v>
      </c>
      <c r="U1313">
        <f t="shared" si="289"/>
        <v>40</v>
      </c>
      <c r="V1313" t="str">
        <f t="shared" si="290"/>
        <v xml:space="preserve">Bo </v>
      </c>
    </row>
    <row r="1314" spans="1:22" outlineLevel="2">
      <c r="A1314">
        <v>372</v>
      </c>
      <c r="B1314" t="s">
        <v>2477</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286"/>
        <v>57.515942898787877</v>
      </c>
      <c r="T1314" s="334">
        <v>-0.81599999999999995</v>
      </c>
      <c r="U1314">
        <f t="shared" si="289"/>
        <v>41</v>
      </c>
      <c r="V1314" t="str">
        <f t="shared" si="290"/>
        <v>We)</v>
      </c>
    </row>
    <row r="1315" spans="1:22" outlineLevel="2">
      <c r="A1315">
        <v>373</v>
      </c>
      <c r="B1315" t="s">
        <v>2478</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286"/>
        <v>58.25822227818923</v>
      </c>
      <c r="T1315" s="334">
        <v>1.6080000000000001</v>
      </c>
      <c r="U1315">
        <f t="shared" si="289"/>
        <v>42</v>
      </c>
      <c r="V1315" t="str">
        <f t="shared" si="290"/>
        <v>In7</v>
      </c>
    </row>
    <row r="1316" spans="1:22" outlineLevel="2">
      <c r="A1316">
        <v>374</v>
      </c>
      <c r="B1316" t="s">
        <v>2479</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286"/>
        <v>58.291887073098323</v>
      </c>
      <c r="T1316" s="334">
        <v>1.167</v>
      </c>
      <c r="U1316">
        <f t="shared" si="289"/>
        <v>43</v>
      </c>
      <c r="V1316" t="str">
        <f t="shared" si="290"/>
        <v>Mo7</v>
      </c>
    </row>
    <row r="1317" spans="1:22" outlineLevel="2">
      <c r="A1317">
        <v>375</v>
      </c>
      <c r="B1317" t="s">
        <v>2480</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286"/>
        <v>59.680172968863687</v>
      </c>
      <c r="T1317" s="334">
        <v>0.86099999999999999</v>
      </c>
      <c r="U1317">
        <f t="shared" si="289"/>
        <v>44</v>
      </c>
      <c r="V1317" t="str">
        <f t="shared" si="290"/>
        <v>Bi1</v>
      </c>
    </row>
    <row r="1318" spans="1:22" outlineLevel="2">
      <c r="A1318">
        <v>376</v>
      </c>
      <c r="B1318" t="s">
        <v>2481</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286"/>
        <v>59.385213325259087</v>
      </c>
      <c r="T1318" s="334">
        <v>0.218999999999999</v>
      </c>
      <c r="U1318">
        <f t="shared" si="289"/>
        <v>45</v>
      </c>
      <c r="V1318" t="str">
        <f t="shared" si="290"/>
        <v>Cl7</v>
      </c>
    </row>
    <row r="1319" spans="1:22" outlineLevel="2">
      <c r="A1319">
        <v>377</v>
      </c>
      <c r="B1319" t="s">
        <v>2482</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286"/>
        <v>60.554694027137508</v>
      </c>
      <c r="T1319" s="334">
        <v>-1.9770000000000001</v>
      </c>
      <c r="U1319">
        <f t="shared" si="289"/>
        <v>46</v>
      </c>
      <c r="V1319" t="str">
        <f t="shared" si="290"/>
        <v>Ea)</v>
      </c>
    </row>
    <row r="1320" spans="1:22" outlineLevel="2">
      <c r="A1320">
        <v>378</v>
      </c>
      <c r="B1320" t="s">
        <v>2483</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286"/>
        <v>57.260602509037817</v>
      </c>
      <c r="T1320" s="334">
        <v>1.911</v>
      </c>
      <c r="U1320">
        <f t="shared" si="289"/>
        <v>47</v>
      </c>
      <c r="V1320" t="str">
        <f t="shared" si="290"/>
        <v>Wy1</v>
      </c>
    </row>
    <row r="1321" spans="1:22" outlineLevel="2">
      <c r="A1321">
        <v>379</v>
      </c>
      <c r="B1321" t="s">
        <v>2484</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286"/>
        <v>60.159606549042863</v>
      </c>
      <c r="T1321" s="334">
        <v>-1.962</v>
      </c>
      <c r="U1321">
        <f t="shared" si="289"/>
        <v>48</v>
      </c>
      <c r="V1321" t="str">
        <f t="shared" si="290"/>
        <v>Wo5</v>
      </c>
    </row>
    <row r="1322" spans="1:22" outlineLevel="2">
      <c r="A1322">
        <v>380</v>
      </c>
      <c r="B1322" t="s">
        <v>2485</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286"/>
        <v>57.758239920673887</v>
      </c>
      <c r="T1322" s="334">
        <v>0.92100000000000004</v>
      </c>
      <c r="U1322">
        <f t="shared" si="289"/>
        <v>49</v>
      </c>
      <c r="V1322" t="str">
        <f t="shared" si="290"/>
        <v>Ha6</v>
      </c>
    </row>
    <row r="1323" spans="1:22" outlineLevel="2">
      <c r="A1323">
        <v>381</v>
      </c>
      <c r="B1323" t="s">
        <v>2486</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291">$L1323</f>
        <v>56.999136773597712</v>
      </c>
      <c r="T1323" s="334">
        <v>0.88500000000000001</v>
      </c>
      <c r="U1323">
        <f t="shared" si="289"/>
        <v>50</v>
      </c>
      <c r="V1323" t="str">
        <f t="shared" si="290"/>
        <v>Wa2</v>
      </c>
    </row>
    <row r="1324" spans="1:22" outlineLevel="2">
      <c r="A1324">
        <v>382</v>
      </c>
      <c r="B1324" t="s">
        <v>2487</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291"/>
        <v>54.911428651877337</v>
      </c>
      <c r="T1324" s="334">
        <v>2.7389999999999999</v>
      </c>
      <c r="U1324">
        <f t="shared" si="289"/>
        <v>51</v>
      </c>
      <c r="V1324" t="str">
        <f t="shared" si="290"/>
        <v>Ko9</v>
      </c>
    </row>
    <row r="1325" spans="1:22" outlineLevel="2">
      <c r="A1325">
        <v>383</v>
      </c>
      <c r="B1325" t="s">
        <v>2488</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291"/>
        <v>58.217261805269104</v>
      </c>
      <c r="T1325" s="334">
        <v>-0.81599999999999995</v>
      </c>
      <c r="U1325">
        <f t="shared" si="289"/>
        <v>52</v>
      </c>
      <c r="V1325" t="str">
        <f t="shared" si="290"/>
        <v>Gr6</v>
      </c>
    </row>
    <row r="1326" spans="1:22" outlineLevel="2">
      <c r="A1326">
        <v>384</v>
      </c>
      <c r="B1326" t="s">
        <v>2489</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291"/>
        <v>61.006902243541788</v>
      </c>
      <c r="T1326" s="334">
        <v>0.18</v>
      </c>
      <c r="U1326">
        <f t="shared" si="289"/>
        <v>53</v>
      </c>
      <c r="V1326" t="str">
        <f t="shared" si="290"/>
        <v>Tu6</v>
      </c>
    </row>
    <row r="1327" spans="1:22" outlineLevel="2">
      <c r="A1327">
        <v>385</v>
      </c>
      <c r="B1327" t="s">
        <v>2490</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291"/>
        <v>57.969202850981397</v>
      </c>
      <c r="T1327" s="334">
        <v>-0.192</v>
      </c>
      <c r="U1327">
        <f t="shared" si="289"/>
        <v>54</v>
      </c>
      <c r="V1327" t="str">
        <f t="shared" si="290"/>
        <v>Ku5</v>
      </c>
    </row>
    <row r="1328" spans="1:22" outlineLevel="2">
      <c r="A1328">
        <v>386</v>
      </c>
      <c r="B1328" t="s">
        <v>2491</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291"/>
        <v>59.957515194246668</v>
      </c>
      <c r="T1328" s="334">
        <v>1.329</v>
      </c>
      <c r="U1328">
        <f t="shared" si="289"/>
        <v>55</v>
      </c>
      <c r="V1328" t="str">
        <f t="shared" si="290"/>
        <v>Ce5</v>
      </c>
    </row>
    <row r="1329" spans="1:22" outlineLevel="2">
      <c r="A1329">
        <v>387</v>
      </c>
      <c r="B1329" t="s">
        <v>2492</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291"/>
        <v>59.45561317620583</v>
      </c>
      <c r="T1329" s="334">
        <v>-1.224</v>
      </c>
      <c r="U1329">
        <f t="shared" si="289"/>
        <v>56</v>
      </c>
      <c r="V1329" t="str">
        <f t="shared" si="290"/>
        <v>Te0</v>
      </c>
    </row>
    <row r="1330" spans="1:22" outlineLevel="2">
      <c r="A1330">
        <v>388</v>
      </c>
      <c r="B1330" t="s">
        <v>2493</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291"/>
        <v>62.697724602773498</v>
      </c>
      <c r="T1330" s="334">
        <v>-0.36899999999999999</v>
      </c>
      <c r="U1330">
        <f t="shared" si="289"/>
        <v>57</v>
      </c>
      <c r="V1330" t="str">
        <f t="shared" si="290"/>
        <v>Gl)</v>
      </c>
    </row>
    <row r="1331" spans="1:22" outlineLevel="2">
      <c r="A1331">
        <v>389</v>
      </c>
      <c r="B1331" t="s">
        <v>2494</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291"/>
        <v>58.756061446816709</v>
      </c>
      <c r="T1331" s="334">
        <v>-0.16200000000000001</v>
      </c>
      <c r="U1331">
        <f t="shared" si="289"/>
        <v>58</v>
      </c>
      <c r="V1331" t="str">
        <f t="shared" si="290"/>
        <v>Ne9</v>
      </c>
    </row>
    <row r="1332" spans="1:22" outlineLevel="2">
      <c r="A1332">
        <v>390</v>
      </c>
      <c r="B1332" t="s">
        <v>2495</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291"/>
        <v>59.455928567878807</v>
      </c>
      <c r="T1332" s="334">
        <v>0.65400000000000003</v>
      </c>
      <c r="U1332">
        <f t="shared" si="289"/>
        <v>59</v>
      </c>
      <c r="V1332" t="str">
        <f t="shared" si="290"/>
        <v>GR)</v>
      </c>
    </row>
    <row r="1333" spans="1:22" outlineLevel="2">
      <c r="A1333">
        <v>391</v>
      </c>
      <c r="B1333" t="s">
        <v>2496</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291"/>
        <v>56.282388888613127</v>
      </c>
      <c r="T1333" s="334">
        <v>-0.51300000000000001</v>
      </c>
      <c r="U1333">
        <f t="shared" si="289"/>
        <v>60</v>
      </c>
      <c r="V1333" t="str">
        <f t="shared" si="290"/>
        <v>Me0</v>
      </c>
    </row>
    <row r="1334" spans="1:22" outlineLevel="2">
      <c r="A1334">
        <v>392</v>
      </c>
      <c r="B1334" t="s">
        <v>2497</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291"/>
        <v>59.653305194465041</v>
      </c>
      <c r="T1334" s="334">
        <v>-0.78300000000000003</v>
      </c>
      <c r="U1334">
        <f t="shared" si="289"/>
        <v>61</v>
      </c>
      <c r="V1334" t="str">
        <f t="shared" si="290"/>
        <v>Yi9</v>
      </c>
    </row>
    <row r="1335" spans="1:22" outlineLevel="2">
      <c r="A1335">
        <v>393</v>
      </c>
      <c r="B1335" t="s">
        <v>2498</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291"/>
        <v>57.674587758966823</v>
      </c>
      <c r="T1335" s="334">
        <v>-0.59099999999999997</v>
      </c>
      <c r="U1335">
        <f t="shared" si="289"/>
        <v>62</v>
      </c>
      <c r="V1335" t="str">
        <f t="shared" si="290"/>
        <v>St)</v>
      </c>
    </row>
    <row r="1336" spans="1:22" outlineLevel="2">
      <c r="A1336">
        <v>394</v>
      </c>
      <c r="B1336" t="s">
        <v>2499</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291"/>
        <v>56.365388716624992</v>
      </c>
      <c r="T1336" s="334">
        <v>1.266</v>
      </c>
      <c r="U1336">
        <f t="shared" si="289"/>
        <v>63</v>
      </c>
      <c r="V1336" t="str">
        <f t="shared" si="290"/>
        <v>Ha)</v>
      </c>
    </row>
    <row r="1337" spans="1:22" outlineLevel="2">
      <c r="A1337">
        <v>395</v>
      </c>
      <c r="B1337" t="s">
        <v>2500</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291"/>
        <v>60.290304521824062</v>
      </c>
      <c r="T1337" s="334">
        <v>0.75600000000000001</v>
      </c>
      <c r="U1337">
        <f t="shared" si="289"/>
        <v>64</v>
      </c>
      <c r="V1337" t="str">
        <f t="shared" si="290"/>
        <v>Ki7</v>
      </c>
    </row>
    <row r="1338" spans="1:22" outlineLevel="2">
      <c r="A1338">
        <v>396</v>
      </c>
      <c r="B1338" t="s">
        <v>2501</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2502</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291"/>
        <v>58.066824721573283</v>
      </c>
      <c r="T1339" s="334">
        <v>0.57899999999999996</v>
      </c>
      <c r="U1339">
        <f t="shared" si="292"/>
        <v>66</v>
      </c>
      <c r="V1339" t="str">
        <f t="shared" si="293"/>
        <v>Mu6</v>
      </c>
    </row>
    <row r="1340" spans="1:22" outlineLevel="2">
      <c r="A1340">
        <v>398</v>
      </c>
      <c r="B1340" t="s">
        <v>2503</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291"/>
        <v>60.28691949985474</v>
      </c>
      <c r="T1340" s="334">
        <v>-1.101</v>
      </c>
      <c r="U1340">
        <f t="shared" si="292"/>
        <v>67</v>
      </c>
      <c r="V1340" t="str">
        <f t="shared" si="293"/>
        <v>Gr5</v>
      </c>
    </row>
    <row r="1341" spans="1:22" outlineLevel="2">
      <c r="A1341">
        <v>399</v>
      </c>
      <c r="B1341" t="s">
        <v>2504</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291"/>
        <v>57.866681788018752</v>
      </c>
      <c r="T1341" s="334">
        <v>4.4999999999999998E-2</v>
      </c>
      <c r="U1341">
        <f t="shared" si="292"/>
        <v>68</v>
      </c>
      <c r="V1341" t="str">
        <f t="shared" si="293"/>
        <v>GR7</v>
      </c>
    </row>
    <row r="1342" spans="1:22" outlineLevel="2">
      <c r="A1342">
        <v>400</v>
      </c>
      <c r="B1342" t="s">
        <v>2505</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291"/>
        <v>60.636552668305498</v>
      </c>
      <c r="T1342" s="334">
        <v>-2.5979999999999999</v>
      </c>
      <c r="U1342">
        <f t="shared" si="292"/>
        <v>69</v>
      </c>
      <c r="V1342" t="str">
        <f t="shared" si="293"/>
        <v>Ke1</v>
      </c>
    </row>
    <row r="1343" spans="1:22" outlineLevel="2">
      <c r="A1343">
        <v>401</v>
      </c>
      <c r="B1343" t="s">
        <v>2506</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291"/>
        <v>57.477650808836323</v>
      </c>
      <c r="T1343" s="334">
        <v>-2.109</v>
      </c>
      <c r="U1343">
        <f t="shared" si="292"/>
        <v>70</v>
      </c>
      <c r="V1343" t="str">
        <f t="shared" si="293"/>
        <v>Ha6</v>
      </c>
    </row>
    <row r="1344" spans="1:22" outlineLevel="2">
      <c r="A1344">
        <v>402</v>
      </c>
      <c r="B1344" t="s">
        <v>2507</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291"/>
        <v>57.657314552000649</v>
      </c>
      <c r="T1344" s="334">
        <v>-9.2999999999999999E-2</v>
      </c>
      <c r="U1344">
        <f t="shared" si="292"/>
        <v>71</v>
      </c>
      <c r="V1344" t="str">
        <f t="shared" si="293"/>
        <v>Mu7</v>
      </c>
    </row>
    <row r="1345" spans="1:22" outlineLevel="2">
      <c r="A1345">
        <v>403</v>
      </c>
      <c r="B1345" t="s">
        <v>2508</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291"/>
        <v>58.508879883119533</v>
      </c>
      <c r="T1345" s="334">
        <v>4.2059999999999897</v>
      </c>
      <c r="U1345">
        <f t="shared" si="292"/>
        <v>72</v>
      </c>
      <c r="V1345" t="str">
        <f t="shared" si="293"/>
        <v>Mo2</v>
      </c>
    </row>
    <row r="1346" spans="1:22" outlineLevel="2">
      <c r="A1346">
        <v>404</v>
      </c>
      <c r="B1346" t="s">
        <v>2509</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291"/>
        <v>58.84977320572672</v>
      </c>
      <c r="T1346" s="334">
        <v>-0.70199999999999996</v>
      </c>
      <c r="U1346">
        <f t="shared" si="292"/>
        <v>73</v>
      </c>
      <c r="V1346" t="str">
        <f t="shared" si="293"/>
        <v>Wi4</v>
      </c>
    </row>
    <row r="1347" spans="1:22" outlineLevel="2">
      <c r="A1347">
        <v>405</v>
      </c>
      <c r="B1347" t="s">
        <v>2510</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291"/>
        <v>58.601753979842513</v>
      </c>
      <c r="T1347" s="334">
        <v>-0.252</v>
      </c>
      <c r="U1347">
        <f t="shared" si="292"/>
        <v>74</v>
      </c>
      <c r="V1347" t="str">
        <f t="shared" si="293"/>
        <v>Co)</v>
      </c>
    </row>
    <row r="1348" spans="1:22" outlineLevel="2">
      <c r="A1348">
        <v>406</v>
      </c>
      <c r="B1348" t="s">
        <v>2511</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291"/>
        <v>58.235048756370283</v>
      </c>
      <c r="T1348" s="334">
        <v>-1.248</v>
      </c>
      <c r="U1348">
        <f t="shared" si="292"/>
        <v>75</v>
      </c>
      <c r="V1348" t="str">
        <f t="shared" si="293"/>
        <v>Ro3</v>
      </c>
    </row>
    <row r="1349" spans="1:22" outlineLevel="2">
      <c r="A1349">
        <v>407</v>
      </c>
      <c r="B1349" t="s">
        <v>2512</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291"/>
        <v>58.614342038522338</v>
      </c>
      <c r="T1349" s="334">
        <v>1.395</v>
      </c>
      <c r="U1349">
        <f t="shared" si="292"/>
        <v>76</v>
      </c>
      <c r="V1349" t="str">
        <f t="shared" si="293"/>
        <v>Wi)</v>
      </c>
    </row>
    <row r="1350" spans="1:22" outlineLevel="2">
      <c r="A1350">
        <v>408</v>
      </c>
      <c r="B1350" t="s">
        <v>2513</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291"/>
        <v>59.907011205411912</v>
      </c>
      <c r="T1350" s="334">
        <v>-1.1279999999999999</v>
      </c>
      <c r="U1350">
        <f t="shared" si="292"/>
        <v>77</v>
      </c>
      <c r="V1350" t="str">
        <f t="shared" si="293"/>
        <v>Wa6</v>
      </c>
    </row>
    <row r="1351" spans="1:22" outlineLevel="2">
      <c r="A1351">
        <v>409</v>
      </c>
      <c r="B1351" t="s">
        <v>2514</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291"/>
        <v>58.312396791870178</v>
      </c>
      <c r="T1351" s="334">
        <v>-0.52800000000000002</v>
      </c>
      <c r="U1351">
        <f t="shared" si="292"/>
        <v>78</v>
      </c>
      <c r="V1351" t="str">
        <f t="shared" si="293"/>
        <v>Gu8</v>
      </c>
    </row>
    <row r="1352" spans="1:22" outlineLevel="2">
      <c r="A1352">
        <v>410</v>
      </c>
      <c r="B1352" t="s">
        <v>2515</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291"/>
        <v>57.848170581963458</v>
      </c>
      <c r="T1352" s="334">
        <v>-1.206</v>
      </c>
      <c r="U1352">
        <f t="shared" si="292"/>
        <v>79</v>
      </c>
      <c r="V1352" t="str">
        <f t="shared" si="293"/>
        <v>Gr1</v>
      </c>
    </row>
    <row r="1353" spans="1:22" outlineLevel="2">
      <c r="A1353">
        <v>411</v>
      </c>
      <c r="B1353" t="s">
        <v>2516</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291"/>
        <v>56.816033514195702</v>
      </c>
      <c r="T1353" s="334">
        <v>-1.9379999999999999</v>
      </c>
      <c r="U1353">
        <f t="shared" si="292"/>
        <v>80</v>
      </c>
      <c r="V1353" t="str">
        <f t="shared" si="293"/>
        <v>Ta0</v>
      </c>
    </row>
    <row r="1354" spans="1:22" outlineLevel="2">
      <c r="A1354">
        <v>412</v>
      </c>
      <c r="B1354" t="s">
        <v>2517</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291"/>
        <v>58.047072182805557</v>
      </c>
      <c r="T1354" s="334">
        <v>1.3740000000000001</v>
      </c>
      <c r="U1354">
        <f t="shared" si="292"/>
        <v>81</v>
      </c>
      <c r="V1354" t="str">
        <f t="shared" si="293"/>
        <v>Le4</v>
      </c>
    </row>
    <row r="1355" spans="1:22" outlineLevel="2">
      <c r="A1355">
        <v>413</v>
      </c>
      <c r="B1355" t="s">
        <v>2518</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291"/>
        <v>59.062023221884289</v>
      </c>
      <c r="T1355" s="334">
        <v>-1.4430000000000001</v>
      </c>
      <c r="U1355">
        <f t="shared" si="292"/>
        <v>82</v>
      </c>
      <c r="V1355" t="str">
        <f t="shared" si="293"/>
        <v>La5</v>
      </c>
    </row>
    <row r="1356" spans="1:22" outlineLevel="2">
      <c r="A1356">
        <v>414</v>
      </c>
      <c r="B1356" t="s">
        <v>2519</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291"/>
        <v>58.646858995566618</v>
      </c>
      <c r="T1356" s="334">
        <v>-1.875</v>
      </c>
      <c r="U1356">
        <f t="shared" si="292"/>
        <v>83</v>
      </c>
      <c r="V1356" t="str">
        <f t="shared" si="293"/>
        <v>Wa2</v>
      </c>
    </row>
    <row r="1357" spans="1:22" outlineLevel="2">
      <c r="A1357">
        <v>415</v>
      </c>
      <c r="B1357" t="s">
        <v>2520</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291"/>
        <v>58.743897702852678</v>
      </c>
      <c r="T1357" s="334">
        <v>0.20699999999999999</v>
      </c>
      <c r="U1357">
        <f t="shared" si="292"/>
        <v>84</v>
      </c>
      <c r="V1357" t="str">
        <f t="shared" si="293"/>
        <v>DT7</v>
      </c>
    </row>
    <row r="1358" spans="1:22" outlineLevel="2">
      <c r="A1358">
        <v>416</v>
      </c>
      <c r="B1358" t="s">
        <v>2521</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291"/>
        <v>59.023181772243753</v>
      </c>
      <c r="T1358" s="334">
        <v>-0.86399999999999899</v>
      </c>
      <c r="U1358">
        <f t="shared" si="292"/>
        <v>85</v>
      </c>
      <c r="V1358" t="str">
        <f t="shared" si="293"/>
        <v>Bu5</v>
      </c>
    </row>
    <row r="1359" spans="1:22" outlineLevel="2">
      <c r="A1359">
        <v>417</v>
      </c>
      <c r="B1359" t="s">
        <v>2522</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291"/>
        <v>58.203838911165988</v>
      </c>
      <c r="T1359" s="334">
        <v>-2.0369999999999999</v>
      </c>
      <c r="U1359">
        <f t="shared" si="292"/>
        <v>86</v>
      </c>
      <c r="V1359" t="str">
        <f t="shared" si="293"/>
        <v>Tr2</v>
      </c>
    </row>
    <row r="1360" spans="1:22" outlineLevel="2">
      <c r="A1360">
        <v>418</v>
      </c>
      <c r="B1360" t="s">
        <v>2523</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291"/>
        <v>58.225959259132807</v>
      </c>
      <c r="T1360" s="334">
        <v>1.3620000000000001</v>
      </c>
      <c r="U1360">
        <f t="shared" si="292"/>
        <v>87</v>
      </c>
      <c r="V1360" t="str">
        <f t="shared" si="293"/>
        <v xml:space="preserve">To </v>
      </c>
    </row>
    <row r="1361" spans="1:22" outlineLevel="2">
      <c r="A1361">
        <v>419</v>
      </c>
      <c r="B1361" t="s">
        <v>2524</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291"/>
        <v>58.90408116233521</v>
      </c>
      <c r="T1361" s="334">
        <v>-0.69599999999999995</v>
      </c>
      <c r="U1361">
        <f t="shared" si="292"/>
        <v>88</v>
      </c>
      <c r="V1361" t="str">
        <f t="shared" si="293"/>
        <v>Ce5</v>
      </c>
    </row>
    <row r="1362" spans="1:22" outlineLevel="2">
      <c r="A1362">
        <v>420</v>
      </c>
      <c r="B1362" t="s">
        <v>2525</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291"/>
        <v>60.693405806538642</v>
      </c>
      <c r="T1362" s="334">
        <v>0.54600000000000004</v>
      </c>
      <c r="U1362">
        <f t="shared" si="292"/>
        <v>89</v>
      </c>
      <c r="V1362" t="str">
        <f t="shared" si="293"/>
        <v>Co0</v>
      </c>
    </row>
    <row r="1363" spans="1:22" outlineLevel="2">
      <c r="A1363">
        <v>421</v>
      </c>
      <c r="B1363" t="s">
        <v>2526</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291"/>
        <v>58.387946311977302</v>
      </c>
      <c r="T1363" s="334">
        <v>0.33300000000000002</v>
      </c>
      <c r="U1363">
        <f t="shared" si="292"/>
        <v>90</v>
      </c>
      <c r="V1363" t="str">
        <f t="shared" si="293"/>
        <v>Bi0</v>
      </c>
    </row>
    <row r="1364" spans="1:22" outlineLevel="2">
      <c r="A1364">
        <v>422</v>
      </c>
      <c r="B1364" t="s">
        <v>2527</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291"/>
        <v>58.425345057538017</v>
      </c>
      <c r="T1364" s="334">
        <v>0.192</v>
      </c>
      <c r="U1364">
        <f t="shared" si="292"/>
        <v>91</v>
      </c>
      <c r="V1364" t="str">
        <f t="shared" si="293"/>
        <v>Wo9</v>
      </c>
    </row>
    <row r="1365" spans="1:22" outlineLevel="2">
      <c r="A1365">
        <v>423</v>
      </c>
      <c r="B1365" t="s">
        <v>2528</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291"/>
        <v>57.397397555530333</v>
      </c>
      <c r="T1365" s="334">
        <v>8.6999999999999994E-2</v>
      </c>
      <c r="U1365">
        <f t="shared" si="292"/>
        <v>92</v>
      </c>
      <c r="V1365" t="str">
        <f t="shared" si="293"/>
        <v xml:space="preserve">Ba </v>
      </c>
    </row>
    <row r="1366" spans="1:22" outlineLevel="2">
      <c r="A1366">
        <v>424</v>
      </c>
      <c r="B1366" t="s">
        <v>2529</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291"/>
        <v>58.812577357801842</v>
      </c>
      <c r="T1366" s="334">
        <v>-0.22799999999999901</v>
      </c>
      <c r="U1366">
        <f t="shared" si="292"/>
        <v>93</v>
      </c>
      <c r="V1366" t="str">
        <f t="shared" si="293"/>
        <v>Cr0</v>
      </c>
    </row>
    <row r="1367" spans="1:22" outlineLevel="2">
      <c r="A1367">
        <v>425</v>
      </c>
      <c r="B1367" t="s">
        <v>2530</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291"/>
        <v>60.321840207502852</v>
      </c>
      <c r="T1367" s="334">
        <v>2.3940000000000001</v>
      </c>
      <c r="U1367">
        <f t="shared" si="292"/>
        <v>94</v>
      </c>
      <c r="V1367" t="str">
        <f t="shared" si="293"/>
        <v>Ne4</v>
      </c>
    </row>
    <row r="1368" spans="1:22" outlineLevel="2">
      <c r="A1368">
        <v>426</v>
      </c>
      <c r="B1368" t="s">
        <v>2531</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291"/>
        <v>58.233628700408282</v>
      </c>
      <c r="T1368" s="334">
        <v>0.94799999999999995</v>
      </c>
      <c r="U1368">
        <f t="shared" si="292"/>
        <v>95</v>
      </c>
      <c r="V1368" t="str">
        <f t="shared" si="293"/>
        <v>EdK</v>
      </c>
    </row>
    <row r="1369" spans="1:22" outlineLevel="2">
      <c r="A1369">
        <v>427</v>
      </c>
      <c r="B1369" t="s">
        <v>2532</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291"/>
        <v>58.945513644224953</v>
      </c>
      <c r="T1369" s="334">
        <v>-0.61799999999999999</v>
      </c>
      <c r="U1369">
        <f t="shared" si="292"/>
        <v>96</v>
      </c>
      <c r="V1369" t="str">
        <f t="shared" si="293"/>
        <v>Mo3</v>
      </c>
    </row>
    <row r="1370" spans="1:22" outlineLevel="2">
      <c r="A1370">
        <v>428</v>
      </c>
      <c r="B1370" t="s">
        <v>2533</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291"/>
        <v>58.218224658975807</v>
      </c>
      <c r="T1370" s="334">
        <v>-0.29099999999999998</v>
      </c>
      <c r="U1370">
        <f t="shared" si="292"/>
        <v>97</v>
      </c>
      <c r="V1370" t="str">
        <f t="shared" si="293"/>
        <v>Ra0</v>
      </c>
    </row>
    <row r="1371" spans="1:22" outlineLevel="2">
      <c r="A1371">
        <v>429</v>
      </c>
      <c r="B1371" t="s">
        <v>2534</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291"/>
        <v>59.693016828411672</v>
      </c>
      <c r="T1371" s="334">
        <v>1.3320000000000001</v>
      </c>
      <c r="U1371">
        <f t="shared" si="292"/>
        <v>98</v>
      </c>
      <c r="V1371" t="str">
        <f t="shared" si="293"/>
        <v>In7</v>
      </c>
    </row>
    <row r="1372" spans="1:22" outlineLevel="2">
      <c r="A1372">
        <v>430</v>
      </c>
      <c r="B1372" t="s">
        <v>2535</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291"/>
        <v>61.288557401733193</v>
      </c>
      <c r="T1372" s="334">
        <v>0.23699999999999999</v>
      </c>
      <c r="U1372">
        <f t="shared" si="292"/>
        <v>99</v>
      </c>
      <c r="V1372" t="str">
        <f t="shared" si="293"/>
        <v>Mi)</v>
      </c>
    </row>
    <row r="1373" spans="1:22" outlineLevel="2">
      <c r="A1373">
        <v>431</v>
      </c>
      <c r="B1373" t="s">
        <v>2536</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291"/>
        <v>58.232305838468697</v>
      </c>
      <c r="T1373" s="334">
        <v>2.9849999999999999</v>
      </c>
      <c r="U1373">
        <f t="shared" si="292"/>
        <v>100</v>
      </c>
      <c r="V1373" t="str">
        <f t="shared" si="293"/>
        <v>An4</v>
      </c>
    </row>
    <row r="1374" spans="1:22" outlineLevel="2">
      <c r="A1374">
        <v>432</v>
      </c>
      <c r="B1374" t="s">
        <v>2537</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291"/>
        <v>58.805320682167341</v>
      </c>
      <c r="T1374" s="334">
        <v>2.0880000000000001</v>
      </c>
      <c r="U1374">
        <f t="shared" si="292"/>
        <v>101</v>
      </c>
      <c r="V1374" t="str">
        <f t="shared" si="293"/>
        <v>Mi2</v>
      </c>
    </row>
    <row r="1375" spans="1:22" outlineLevel="2">
      <c r="A1375">
        <v>433</v>
      </c>
      <c r="B1375" t="s">
        <v>2538</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291"/>
        <v>56.93235531619969</v>
      </c>
      <c r="T1375" s="334">
        <v>1.1970000000000001</v>
      </c>
      <c r="U1375">
        <f t="shared" si="292"/>
        <v>102</v>
      </c>
      <c r="V1375" t="str">
        <f t="shared" si="293"/>
        <v>Gr7</v>
      </c>
    </row>
    <row r="1376" spans="1:22" outlineLevel="2">
      <c r="A1376">
        <v>434</v>
      </c>
      <c r="B1376" t="s">
        <v>2539</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291"/>
        <v>58.339983761508847</v>
      </c>
      <c r="T1376" s="334">
        <v>9.6000000000000002E-2</v>
      </c>
      <c r="U1376">
        <f t="shared" si="292"/>
        <v>103</v>
      </c>
      <c r="V1376" t="str">
        <f t="shared" si="293"/>
        <v>Pe7</v>
      </c>
    </row>
    <row r="1377" spans="1:22" outlineLevel="2">
      <c r="A1377">
        <v>435</v>
      </c>
      <c r="B1377" t="s">
        <v>2540</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291"/>
        <v>57.118990007371963</v>
      </c>
      <c r="T1377" s="334">
        <v>-1.7669999999999999</v>
      </c>
      <c r="U1377">
        <f t="shared" si="292"/>
        <v>104</v>
      </c>
      <c r="V1377" t="str">
        <f t="shared" si="293"/>
        <v>Cr5</v>
      </c>
    </row>
    <row r="1378" spans="1:22" outlineLevel="2">
      <c r="A1378">
        <v>436</v>
      </c>
      <c r="B1378" t="s">
        <v>2541</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291"/>
        <v>60.103299088349303</v>
      </c>
      <c r="T1378" s="334">
        <v>-1.431</v>
      </c>
      <c r="U1378">
        <f t="shared" si="292"/>
        <v>105</v>
      </c>
      <c r="V1378" t="str">
        <f t="shared" si="293"/>
        <v>Ne3</v>
      </c>
    </row>
    <row r="1379" spans="1:22" outlineLevel="2">
      <c r="A1379">
        <v>437</v>
      </c>
      <c r="B1379" t="s">
        <v>2542</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291"/>
        <v>55.336204976942859</v>
      </c>
      <c r="T1379" s="334">
        <v>0.66300000000000003</v>
      </c>
      <c r="U1379">
        <f t="shared" si="292"/>
        <v>106</v>
      </c>
      <c r="V1379" t="str">
        <f t="shared" si="293"/>
        <v>Co7</v>
      </c>
    </row>
    <row r="1380" spans="1:22" outlineLevel="2">
      <c r="A1380">
        <v>438</v>
      </c>
      <c r="B1380" t="s">
        <v>2543</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291"/>
        <v>57.373922611123987</v>
      </c>
      <c r="T1380" s="334">
        <v>9.6000000000000002E-2</v>
      </c>
      <c r="U1380">
        <f t="shared" si="292"/>
        <v>107</v>
      </c>
      <c r="V1380" t="str">
        <f t="shared" si="293"/>
        <v>Mi2</v>
      </c>
    </row>
    <row r="1381" spans="1:22" outlineLevel="2">
      <c r="A1381">
        <v>439</v>
      </c>
      <c r="B1381" t="s">
        <v>2544</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291"/>
        <v>57.747254839078352</v>
      </c>
      <c r="T1381" s="334">
        <v>-0.20100000000000001</v>
      </c>
      <c r="U1381">
        <f t="shared" si="292"/>
        <v>108</v>
      </c>
      <c r="V1381" t="str">
        <f t="shared" si="293"/>
        <v>Co3</v>
      </c>
    </row>
    <row r="1382" spans="1:22" outlineLevel="2">
      <c r="A1382">
        <v>440</v>
      </c>
      <c r="B1382" t="s">
        <v>2545</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291"/>
        <v>57.084181158850043</v>
      </c>
      <c r="T1382" s="334">
        <v>-1.464</v>
      </c>
      <c r="U1382">
        <f t="shared" si="292"/>
        <v>109</v>
      </c>
      <c r="V1382" t="str">
        <f t="shared" si="293"/>
        <v>Eg6</v>
      </c>
    </row>
    <row r="1383" spans="1:22" outlineLevel="2">
      <c r="A1383">
        <v>441</v>
      </c>
      <c r="B1383" t="s">
        <v>2546</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291"/>
        <v>56.323708336932853</v>
      </c>
      <c r="T1383" s="334">
        <v>0.13200000000000001</v>
      </c>
      <c r="U1383">
        <f t="shared" si="292"/>
        <v>110</v>
      </c>
      <c r="V1383" t="str">
        <f t="shared" si="293"/>
        <v>Ya3</v>
      </c>
    </row>
    <row r="1384" spans="1:22" outlineLevel="2">
      <c r="A1384">
        <v>442</v>
      </c>
      <c r="B1384" t="s">
        <v>2547</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291"/>
        <v>56.233579322057338</v>
      </c>
      <c r="T1384" s="334">
        <v>0.20100000000000001</v>
      </c>
      <c r="U1384">
        <f t="shared" si="292"/>
        <v>111</v>
      </c>
      <c r="V1384" t="str">
        <f t="shared" si="293"/>
        <v>Ka8</v>
      </c>
    </row>
    <row r="1385" spans="1:22" outlineLevel="2">
      <c r="A1385">
        <v>443</v>
      </c>
      <c r="B1385" t="s">
        <v>2548</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291"/>
        <v>59.377942131880978</v>
      </c>
      <c r="T1385" s="334">
        <v>0.65700000000000003</v>
      </c>
      <c r="U1385">
        <f t="shared" si="292"/>
        <v>112</v>
      </c>
      <c r="V1385" t="str">
        <f t="shared" si="293"/>
        <v>Wa0</v>
      </c>
    </row>
    <row r="1386" spans="1:22" outlineLevel="2">
      <c r="A1386">
        <v>444</v>
      </c>
      <c r="B1386" t="s">
        <v>2549</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291"/>
        <v>59.76330307283434</v>
      </c>
      <c r="T1386" s="334">
        <v>0.3</v>
      </c>
      <c r="U1386">
        <f t="shared" si="292"/>
        <v>113</v>
      </c>
      <c r="V1386" t="str">
        <f t="shared" si="293"/>
        <v>Wi1</v>
      </c>
    </row>
    <row r="1387" spans="1:22" outlineLevel="2">
      <c r="A1387">
        <v>445</v>
      </c>
      <c r="B1387" t="s">
        <v>2550</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294">$L1387</f>
        <v>59.396657683661353</v>
      </c>
      <c r="T1387" s="334">
        <v>-2.7090000000000001</v>
      </c>
      <c r="U1387">
        <f t="shared" si="292"/>
        <v>114</v>
      </c>
      <c r="V1387" t="str">
        <f t="shared" si="293"/>
        <v>La0</v>
      </c>
    </row>
    <row r="1388" spans="1:22" outlineLevel="2">
      <c r="A1388">
        <v>446</v>
      </c>
      <c r="B1388" t="s">
        <v>2551</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294"/>
        <v>58.24102014547389</v>
      </c>
      <c r="T1388" s="334">
        <v>0.14099999999999999</v>
      </c>
      <c r="U1388">
        <f t="shared" si="292"/>
        <v>115</v>
      </c>
      <c r="V1388" t="str">
        <f t="shared" si="293"/>
        <v>Gu9</v>
      </c>
    </row>
    <row r="1389" spans="1:22" outlineLevel="2">
      <c r="A1389">
        <v>447</v>
      </c>
      <c r="B1389" t="s">
        <v>2552</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294"/>
        <v>61.004592674294827</v>
      </c>
      <c r="T1389" s="334">
        <v>-1.5720000000000001</v>
      </c>
      <c r="U1389">
        <f t="shared" si="292"/>
        <v>116</v>
      </c>
      <c r="V1389" t="str">
        <f t="shared" si="293"/>
        <v>Ke7</v>
      </c>
    </row>
    <row r="1390" spans="1:22" outlineLevel="2">
      <c r="A1390">
        <v>448</v>
      </c>
      <c r="B1390" t="s">
        <v>2553</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294"/>
        <v>59.443610054702582</v>
      </c>
      <c r="T1390" s="334">
        <v>3.5489999999999999</v>
      </c>
      <c r="U1390">
        <f t="shared" si="292"/>
        <v>117</v>
      </c>
      <c r="V1390" t="str">
        <f t="shared" si="293"/>
        <v>Ro9</v>
      </c>
    </row>
    <row r="1391" spans="1:22" outlineLevel="2">
      <c r="A1391">
        <v>449</v>
      </c>
      <c r="B1391" t="s">
        <v>2554</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294"/>
        <v>60.028561469760788</v>
      </c>
      <c r="T1391" s="334">
        <v>-2.0070000000000001</v>
      </c>
      <c r="U1391">
        <f t="shared" si="292"/>
        <v>118</v>
      </c>
      <c r="V1391" t="str">
        <f t="shared" si="293"/>
        <v>St)</v>
      </c>
    </row>
    <row r="1392" spans="1:22" outlineLevel="2">
      <c r="A1392">
        <v>450</v>
      </c>
      <c r="B1392" t="s">
        <v>2555</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294"/>
        <v>60.250160726268952</v>
      </c>
      <c r="T1392" s="334">
        <v>-0.36899999999999999</v>
      </c>
      <c r="U1392">
        <f t="shared" si="292"/>
        <v>119</v>
      </c>
      <c r="V1392" t="str">
        <f t="shared" si="293"/>
        <v>Le0</v>
      </c>
    </row>
    <row r="1393" spans="1:22" outlineLevel="2">
      <c r="A1393">
        <v>451</v>
      </c>
      <c r="B1393" t="s">
        <v>2556</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294"/>
        <v>60.735443011223119</v>
      </c>
      <c r="T1393" s="334">
        <v>1.8119999999999901</v>
      </c>
      <c r="U1393">
        <f t="shared" si="292"/>
        <v>120</v>
      </c>
      <c r="V1393" t="str">
        <f t="shared" si="293"/>
        <v>An6</v>
      </c>
    </row>
    <row r="1394" spans="1:22" outlineLevel="2">
      <c r="A1394">
        <v>452</v>
      </c>
      <c r="B1394" t="s">
        <v>2557</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294"/>
        <v>59.675166551492246</v>
      </c>
      <c r="T1394" s="334">
        <v>-2.802</v>
      </c>
      <c r="U1394">
        <f t="shared" si="292"/>
        <v>121</v>
      </c>
      <c r="V1394" t="str">
        <f t="shared" si="293"/>
        <v xml:space="preserve">Ch </v>
      </c>
    </row>
    <row r="1395" spans="1:22" outlineLevel="2">
      <c r="A1395">
        <v>453</v>
      </c>
      <c r="B1395" t="s">
        <v>2558</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294"/>
        <v>59.258749110512248</v>
      </c>
      <c r="T1395" s="334">
        <v>-1.2E-2</v>
      </c>
      <c r="U1395">
        <f t="shared" si="292"/>
        <v>122</v>
      </c>
      <c r="V1395" t="str">
        <f t="shared" si="293"/>
        <v>GR5</v>
      </c>
    </row>
    <row r="1396" spans="1:22" outlineLevel="2">
      <c r="A1396">
        <v>454</v>
      </c>
      <c r="B1396" t="s">
        <v>2559</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294"/>
        <v>60.588201819797668</v>
      </c>
      <c r="T1396" s="334">
        <v>-0.218999999999999</v>
      </c>
      <c r="U1396">
        <f t="shared" si="292"/>
        <v>123</v>
      </c>
      <c r="V1396" t="str">
        <f t="shared" si="293"/>
        <v>Or)</v>
      </c>
    </row>
    <row r="1397" spans="1:22" outlineLevel="2">
      <c r="A1397">
        <v>455</v>
      </c>
      <c r="B1397" t="s">
        <v>2560</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294"/>
        <v>58.804233943267207</v>
      </c>
      <c r="T1397" s="334">
        <v>-1.3380000000000001</v>
      </c>
      <c r="U1397">
        <f t="shared" si="292"/>
        <v>124</v>
      </c>
      <c r="V1397" t="str">
        <f t="shared" si="293"/>
        <v>Av7</v>
      </c>
    </row>
    <row r="1398" spans="1:22" outlineLevel="2">
      <c r="A1398">
        <v>456</v>
      </c>
      <c r="B1398" t="s">
        <v>2561</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294"/>
        <v>60.803125286285898</v>
      </c>
      <c r="T1398" s="334">
        <v>-0.18</v>
      </c>
      <c r="U1398">
        <f t="shared" si="292"/>
        <v>125</v>
      </c>
      <c r="V1398" t="str">
        <f t="shared" si="293"/>
        <v>Cl5</v>
      </c>
    </row>
    <row r="1399" spans="1:22" outlineLevel="2">
      <c r="A1399">
        <v>457</v>
      </c>
      <c r="B1399" t="s">
        <v>2562</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294"/>
        <v>58.251200592916582</v>
      </c>
      <c r="T1399" s="334">
        <v>1.389</v>
      </c>
      <c r="U1399">
        <f t="shared" si="292"/>
        <v>126</v>
      </c>
      <c r="V1399" t="str">
        <f t="shared" si="293"/>
        <v>Ka2</v>
      </c>
    </row>
    <row r="1400" spans="1:22" outlineLevel="2">
      <c r="A1400">
        <v>458</v>
      </c>
      <c r="B1400" t="s">
        <v>2563</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294"/>
        <v>59.223753195889458</v>
      </c>
      <c r="T1400" s="334">
        <v>-1.131</v>
      </c>
      <c r="U1400">
        <f t="shared" si="292"/>
        <v>127</v>
      </c>
      <c r="V1400" t="str">
        <f t="shared" si="293"/>
        <v>Al0</v>
      </c>
    </row>
    <row r="1401" spans="1:22" outlineLevel="2">
      <c r="A1401">
        <v>459</v>
      </c>
      <c r="B1401" t="s">
        <v>2564</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294"/>
        <v>58.924733019383538</v>
      </c>
      <c r="T1401" s="334">
        <v>-1.248</v>
      </c>
      <c r="U1401">
        <f t="shared" si="292"/>
        <v>128</v>
      </c>
      <c r="V1401" t="str">
        <f t="shared" si="293"/>
        <v>Ei)</v>
      </c>
    </row>
    <row r="1402" spans="1:22" outlineLevel="2">
      <c r="A1402">
        <v>460</v>
      </c>
      <c r="B1402" t="s">
        <v>2565</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2566</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294"/>
        <v>57.422023064929917</v>
      </c>
      <c r="T1403" s="334">
        <v>1.593</v>
      </c>
      <c r="U1403">
        <f t="shared" si="295"/>
        <v>130</v>
      </c>
      <c r="V1403" t="str">
        <f t="shared" si="296"/>
        <v>Pe9</v>
      </c>
    </row>
    <row r="1404" spans="1:22" outlineLevel="2">
      <c r="A1404">
        <v>462</v>
      </c>
      <c r="B1404" t="s">
        <v>2567</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294"/>
        <v>54.856869484073229</v>
      </c>
      <c r="T1404" s="334">
        <v>2.7869999999999999</v>
      </c>
      <c r="U1404">
        <f t="shared" si="295"/>
        <v>131</v>
      </c>
      <c r="V1404" t="str">
        <f t="shared" si="296"/>
        <v>Eu1</v>
      </c>
    </row>
    <row r="1405" spans="1:22" outlineLevel="2">
      <c r="A1405">
        <v>463</v>
      </c>
      <c r="B1405" t="s">
        <v>2568</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294"/>
        <v>58.111766719652501</v>
      </c>
      <c r="T1405" s="334">
        <v>4.9740000000000002</v>
      </c>
      <c r="U1405">
        <f t="shared" si="295"/>
        <v>132</v>
      </c>
      <c r="V1405" t="str">
        <f t="shared" si="296"/>
        <v>Bu0</v>
      </c>
    </row>
    <row r="1406" spans="1:22" outlineLevel="2">
      <c r="A1406">
        <v>464</v>
      </c>
      <c r="B1406" t="s">
        <v>2569</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294"/>
        <v>59.163866031860373</v>
      </c>
      <c r="T1406" s="334">
        <v>-0.36</v>
      </c>
      <c r="U1406">
        <f t="shared" si="295"/>
        <v>133</v>
      </c>
      <c r="V1406" t="str">
        <f t="shared" si="296"/>
        <v>Hi6</v>
      </c>
    </row>
    <row r="1407" spans="1:22" outlineLevel="2">
      <c r="A1407" s="580">
        <v>465</v>
      </c>
      <c r="B1407" s="580" t="s">
        <v>2570</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294"/>
        <v>55.372121675004053</v>
      </c>
      <c r="T1407" s="581">
        <v>0.48</v>
      </c>
      <c r="U1407">
        <f t="shared" si="295"/>
        <v>134</v>
      </c>
      <c r="V1407" t="str">
        <f t="shared" si="296"/>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2264</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2941</v>
      </c>
      <c r="P1421" t="s">
        <v>2939</v>
      </c>
      <c r="Q1421" t="s">
        <v>2940</v>
      </c>
      <c r="W1421" t="s">
        <v>2031</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4"/>
  <sheetViews>
    <sheetView topLeftCell="A74" workbookViewId="0">
      <selection activeCell="H87" sqref="H87"/>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0.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0"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6"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3098</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3099</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3100</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3101</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3102</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3103</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3104</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3105</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3106</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5.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2084</v>
      </c>
      <c r="AR71" s="55"/>
      <c r="AS71" s="55"/>
      <c r="AT71" s="55"/>
      <c r="AU71" s="55"/>
      <c r="AV71" s="55"/>
      <c r="AW71" s="55"/>
      <c r="AX71" s="55"/>
      <c r="AY71" s="55"/>
      <c r="AZ71" s="55"/>
      <c r="BA71" s="55" t="s">
        <v>1965</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2169</v>
      </c>
      <c r="R72" s="56" t="s">
        <v>2168</v>
      </c>
      <c r="S72" s="56" t="s">
        <v>2170</v>
      </c>
      <c r="T72" s="56" t="s">
        <v>2171</v>
      </c>
      <c r="U72" s="56" t="s">
        <v>1962</v>
      </c>
      <c r="V72" s="56" t="s">
        <v>637</v>
      </c>
      <c r="W72" s="56" t="s">
        <v>632</v>
      </c>
      <c r="X72" s="56" t="s">
        <v>633</v>
      </c>
      <c r="Y72" s="56" t="s">
        <v>634</v>
      </c>
      <c r="Z72" s="56" t="s">
        <v>748</v>
      </c>
      <c r="AA72" s="56" t="s">
        <v>2169</v>
      </c>
      <c r="AB72" s="56" t="s">
        <v>2168</v>
      </c>
      <c r="AC72" s="56" t="s">
        <v>2170</v>
      </c>
      <c r="AD72" s="56" t="s">
        <v>2171</v>
      </c>
      <c r="AE72" s="56" t="s">
        <v>1962</v>
      </c>
      <c r="AF72" s="56"/>
      <c r="AG72" s="56" t="s">
        <v>632</v>
      </c>
      <c r="AH72" s="56" t="s">
        <v>633</v>
      </c>
      <c r="AI72" s="56" t="s">
        <v>634</v>
      </c>
      <c r="AJ72" s="56" t="s">
        <v>748</v>
      </c>
      <c r="AK72" s="56" t="s">
        <v>2169</v>
      </c>
      <c r="AL72" s="56" t="s">
        <v>2168</v>
      </c>
      <c r="AM72" s="56" t="s">
        <v>2170</v>
      </c>
      <c r="AN72" s="56" t="s">
        <v>2171</v>
      </c>
      <c r="AO72" s="56" t="s">
        <v>1962</v>
      </c>
      <c r="AP72" s="56"/>
      <c r="AQ72" s="56" t="s">
        <v>632</v>
      </c>
      <c r="AR72" s="56" t="s">
        <v>633</v>
      </c>
      <c r="AS72" s="56" t="s">
        <v>634</v>
      </c>
      <c r="AT72" s="56" t="s">
        <v>748</v>
      </c>
      <c r="AU72" s="56" t="s">
        <v>2169</v>
      </c>
      <c r="AV72" s="56" t="s">
        <v>2168</v>
      </c>
      <c r="AW72" s="56" t="s">
        <v>2170</v>
      </c>
      <c r="AX72" s="56" t="s">
        <v>2171</v>
      </c>
      <c r="AY72" s="56" t="s">
        <v>1962</v>
      </c>
      <c r="AZ72" s="56"/>
      <c r="BA72" s="56" t="s">
        <v>632</v>
      </c>
      <c r="BB72" s="56" t="s">
        <v>633</v>
      </c>
      <c r="BC72" s="56" t="s">
        <v>634</v>
      </c>
      <c r="BD72" s="56" t="s">
        <v>748</v>
      </c>
      <c r="BE72" s="56" t="s">
        <v>2169</v>
      </c>
      <c r="BF72" s="56" t="s">
        <v>2168</v>
      </c>
      <c r="BG72" s="56" t="s">
        <v>2170</v>
      </c>
      <c r="BH72" s="56" t="s">
        <v>2171</v>
      </c>
      <c r="BI72" s="56" t="s">
        <v>1962</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2083</v>
      </c>
      <c r="BA84" t="s">
        <v>1535</v>
      </c>
    </row>
    <row r="85" spans="1:60" outlineLevel="1">
      <c r="B85" s="25" t="s">
        <v>1278</v>
      </c>
      <c r="C85" s="223">
        <f>INDEX(E85:G85,1,d.Region)</f>
        <v>0</v>
      </c>
      <c r="D85" s="223"/>
      <c r="E85" s="223"/>
      <c r="F85" s="223"/>
      <c r="G85" s="223"/>
      <c r="H85" s="223"/>
    </row>
    <row r="86" spans="1:60" outlineLevel="1"/>
    <row r="87" spans="1:60" outlineLevel="1">
      <c r="B87" t="s">
        <v>3193</v>
      </c>
      <c r="E87" t="s">
        <v>880</v>
      </c>
      <c r="F87" t="s">
        <v>1651</v>
      </c>
      <c r="G87" t="s">
        <v>1652</v>
      </c>
      <c r="H87" t="s">
        <v>2083</v>
      </c>
    </row>
    <row r="88" spans="1:60" outlineLevel="1">
      <c r="B88" s="25" t="s">
        <v>3195</v>
      </c>
      <c r="C88" s="223">
        <f>INDEX(E88:G88,1,d.Region)</f>
        <v>0</v>
      </c>
      <c r="E88" s="223">
        <v>1</v>
      </c>
      <c r="F88" s="223">
        <v>0</v>
      </c>
      <c r="G88" s="223">
        <v>0</v>
      </c>
      <c r="H88" s="223">
        <v>0</v>
      </c>
      <c r="I88" t="s">
        <v>3194</v>
      </c>
    </row>
    <row r="90" spans="1:60">
      <c r="A90" s="718" t="s">
        <v>2807</v>
      </c>
    </row>
    <row r="91" spans="1:60" outlineLevel="1">
      <c r="D91" s="103" t="s">
        <v>1351</v>
      </c>
      <c r="E91" s="103"/>
      <c r="F91" s="103"/>
      <c r="G91" s="103"/>
      <c r="H91" s="103"/>
    </row>
    <row r="92" spans="1:60" outlineLevel="1">
      <c r="D92" t="s">
        <v>880</v>
      </c>
      <c r="E92" t="s">
        <v>1651</v>
      </c>
      <c r="F92" t="s">
        <v>1652</v>
      </c>
      <c r="G92" t="s">
        <v>2083</v>
      </c>
      <c r="H92" t="s">
        <v>1941</v>
      </c>
    </row>
    <row r="93" spans="1:60" outlineLevel="1">
      <c r="B93" s="719" t="s">
        <v>2808</v>
      </c>
      <c r="C93">
        <v>0</v>
      </c>
      <c r="D93" s="720" t="s">
        <v>30</v>
      </c>
      <c r="E93" s="720" t="s">
        <v>30</v>
      </c>
      <c r="F93" s="720" t="s">
        <v>30</v>
      </c>
      <c r="G93" s="720" t="s">
        <v>30</v>
      </c>
      <c r="H93" s="720" t="s">
        <v>30</v>
      </c>
    </row>
    <row r="94" spans="1:60" outlineLevel="1">
      <c r="B94" s="719" t="s">
        <v>2809</v>
      </c>
      <c r="C94">
        <v>1</v>
      </c>
      <c r="D94" s="721">
        <v>1</v>
      </c>
      <c r="E94" s="721">
        <v>1</v>
      </c>
      <c r="F94" s="721">
        <v>0.5</v>
      </c>
      <c r="G94" s="721">
        <v>0.5</v>
      </c>
      <c r="H94" s="721">
        <v>1</v>
      </c>
    </row>
    <row r="95" spans="1:60" outlineLevel="1">
      <c r="B95" s="719"/>
      <c r="C95">
        <v>2</v>
      </c>
      <c r="D95" s="721">
        <v>0.8</v>
      </c>
      <c r="E95" s="721">
        <v>0.75</v>
      </c>
      <c r="F95" s="721">
        <v>0.4</v>
      </c>
      <c r="G95" s="721">
        <v>0.35</v>
      </c>
      <c r="H95" s="721">
        <v>0.8</v>
      </c>
    </row>
    <row r="96" spans="1:60" outlineLevel="1">
      <c r="B96" s="719"/>
      <c r="C96">
        <v>3</v>
      </c>
      <c r="D96" s="721">
        <v>0.65</v>
      </c>
      <c r="E96" s="721">
        <v>0.5</v>
      </c>
      <c r="F96" s="721">
        <v>0.30000000000000004</v>
      </c>
      <c r="G96" s="721">
        <v>0.25</v>
      </c>
      <c r="H96" s="721">
        <v>0.65</v>
      </c>
    </row>
    <row r="97" spans="1:32" outlineLevel="1">
      <c r="B97" s="719" t="s">
        <v>2810</v>
      </c>
      <c r="C97">
        <v>4</v>
      </c>
      <c r="D97" s="721">
        <v>0.5</v>
      </c>
      <c r="E97" s="721">
        <v>0.35</v>
      </c>
      <c r="F97" s="721">
        <v>0.25</v>
      </c>
      <c r="G97" s="721">
        <v>0.2</v>
      </c>
      <c r="H97" s="721">
        <v>0.5</v>
      </c>
    </row>
    <row r="98" spans="1:32" outlineLevel="1">
      <c r="B98" s="719"/>
      <c r="C98">
        <v>5</v>
      </c>
      <c r="D98" s="721">
        <v>0.30000000000000004</v>
      </c>
      <c r="E98" s="721">
        <v>0.25</v>
      </c>
      <c r="F98" s="721">
        <v>0.19999999999999996</v>
      </c>
      <c r="G98" s="721">
        <v>0.15</v>
      </c>
      <c r="H98" s="721">
        <v>0.30000000000000004</v>
      </c>
    </row>
    <row r="99" spans="1:32" outlineLevel="1">
      <c r="B99" s="719"/>
      <c r="C99">
        <v>6</v>
      </c>
      <c r="D99" s="721">
        <v>0.15000000000000002</v>
      </c>
      <c r="E99" s="721">
        <v>0.15000000000000002</v>
      </c>
      <c r="F99" s="721">
        <v>9.9999999999999978E-2</v>
      </c>
      <c r="G99" s="721">
        <v>9.9999999999999978E-2</v>
      </c>
      <c r="H99" s="721">
        <v>0.15000000000000002</v>
      </c>
    </row>
    <row r="100" spans="1:32" outlineLevel="1">
      <c r="B100" s="719" t="s">
        <v>2811</v>
      </c>
      <c r="C100">
        <v>7</v>
      </c>
      <c r="D100" s="721">
        <v>0</v>
      </c>
      <c r="E100" s="721">
        <v>0</v>
      </c>
      <c r="F100" s="721">
        <v>0</v>
      </c>
      <c r="G100" s="721">
        <v>0</v>
      </c>
      <c r="H100" s="721">
        <v>0</v>
      </c>
    </row>
    <row r="101" spans="1:32" outlineLevel="1"/>
    <row r="103" spans="1:32">
      <c r="A103" s="14" t="s">
        <v>952</v>
      </c>
      <c r="L103" t="s">
        <v>2778</v>
      </c>
    </row>
    <row r="104" spans="1:32" ht="124.5" customHeight="1" outlineLevel="1">
      <c r="B104" s="18" t="s">
        <v>401</v>
      </c>
      <c r="C104" s="187" t="s">
        <v>2777</v>
      </c>
      <c r="D104" s="23" t="s">
        <v>272</v>
      </c>
      <c r="E104" s="23" t="s">
        <v>2766</v>
      </c>
      <c r="F104" s="23" t="s">
        <v>271</v>
      </c>
      <c r="G104" s="23" t="s">
        <v>272</v>
      </c>
      <c r="H104" s="23" t="s">
        <v>271</v>
      </c>
      <c r="I104" s="23" t="s">
        <v>346</v>
      </c>
      <c r="J104" s="23" t="s">
        <v>347</v>
      </c>
      <c r="K104" s="23" t="s">
        <v>378</v>
      </c>
      <c r="L104" s="148" t="s">
        <v>361</v>
      </c>
      <c r="N104" s="148" t="s">
        <v>389</v>
      </c>
      <c r="O104" s="148" t="s">
        <v>389</v>
      </c>
      <c r="P104" s="148" t="s">
        <v>389</v>
      </c>
      <c r="Q104" s="181" t="s">
        <v>875</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1552</v>
      </c>
      <c r="R105" s="129"/>
      <c r="S105" s="129"/>
      <c r="T105" s="129"/>
      <c r="U105" s="129" t="s">
        <v>1552</v>
      </c>
      <c r="V105" s="129"/>
      <c r="W105" s="129"/>
      <c r="X105" s="129"/>
      <c r="Y105" s="129" t="s">
        <v>1552</v>
      </c>
      <c r="Z105" s="129"/>
      <c r="AA105" s="129"/>
      <c r="AB105" s="129"/>
      <c r="AC105" s="129" t="s">
        <v>1552</v>
      </c>
      <c r="AD105" s="129"/>
      <c r="AE105" s="129"/>
      <c r="AF105" s="129"/>
    </row>
    <row r="106" spans="1:32" outlineLevel="1">
      <c r="B106" s="571"/>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876</v>
      </c>
      <c r="V106" s="42" t="s">
        <v>877</v>
      </c>
      <c r="W106" s="42" t="s">
        <v>878</v>
      </c>
      <c r="X106" s="42" t="s">
        <v>902</v>
      </c>
      <c r="Y106" s="42" t="s">
        <v>876</v>
      </c>
      <c r="Z106" s="42" t="s">
        <v>877</v>
      </c>
      <c r="AA106" s="42" t="s">
        <v>878</v>
      </c>
      <c r="AB106" s="42" t="s">
        <v>902</v>
      </c>
      <c r="AC106" s="42" t="s">
        <v>876</v>
      </c>
      <c r="AD106" s="42" t="s">
        <v>877</v>
      </c>
      <c r="AE106" s="42" t="s">
        <v>878</v>
      </c>
      <c r="AF106" s="42" t="s">
        <v>902</v>
      </c>
    </row>
    <row r="107" spans="1:32" outlineLevel="1">
      <c r="A107" s="155">
        <v>1</v>
      </c>
      <c r="B107" s="692" t="s">
        <v>2773</v>
      </c>
      <c r="C107" s="693">
        <f>0.5*C115</f>
        <v>3.125E-2</v>
      </c>
      <c r="D107" s="694" t="s">
        <v>30</v>
      </c>
      <c r="E107" s="695">
        <v>999999</v>
      </c>
      <c r="F107" s="694" t="s">
        <v>30</v>
      </c>
      <c r="G107" s="694" t="s">
        <v>30</v>
      </c>
      <c r="H107" s="694" t="s">
        <v>30</v>
      </c>
      <c r="I107" s="694" t="s">
        <v>30</v>
      </c>
      <c r="J107" s="694" t="s">
        <v>30</v>
      </c>
      <c r="K107" s="169" t="s">
        <v>30</v>
      </c>
      <c r="L107" s="147"/>
      <c r="M107" s="678">
        <f>0%</f>
        <v>0</v>
      </c>
      <c r="N107" s="682">
        <f t="shared" ref="N107:P110" si="31">$C107</f>
        <v>3.125E-2</v>
      </c>
      <c r="O107" s="682">
        <f t="shared" si="31"/>
        <v>3.125E-2</v>
      </c>
      <c r="P107" s="682">
        <f t="shared" si="31"/>
        <v>3.125E-2</v>
      </c>
      <c r="Q107" s="169">
        <v>0</v>
      </c>
      <c r="R107" s="169">
        <v>0.5</v>
      </c>
      <c r="S107" s="169">
        <v>0.5</v>
      </c>
      <c r="T107" s="169">
        <v>1</v>
      </c>
      <c r="V107" s="126"/>
    </row>
    <row r="108" spans="1:32" outlineLevel="1">
      <c r="A108" s="155">
        <v>2</v>
      </c>
      <c r="B108" s="166" t="s">
        <v>2195</v>
      </c>
      <c r="C108" s="674">
        <f t="shared" ref="C108:C110" si="32">0.5*C116</f>
        <v>3.125E-2</v>
      </c>
      <c r="D108" s="696" t="s">
        <v>30</v>
      </c>
      <c r="E108" s="697">
        <v>999999</v>
      </c>
      <c r="F108" s="696" t="b">
        <v>1</v>
      </c>
      <c r="G108" s="696" t="s">
        <v>30</v>
      </c>
      <c r="H108" s="696" t="b">
        <v>1</v>
      </c>
      <c r="I108" s="696" t="s">
        <v>30</v>
      </c>
      <c r="J108" s="696" t="s">
        <v>30</v>
      </c>
      <c r="K108" s="173" t="str">
        <f ca="1">OFFSET(K108,-1,0)</f>
        <v>-</v>
      </c>
      <c r="L108" s="147"/>
      <c r="M108" s="678">
        <f>0%</f>
        <v>0</v>
      </c>
      <c r="N108" s="682">
        <f t="shared" si="31"/>
        <v>3.125E-2</v>
      </c>
      <c r="O108" s="682">
        <f t="shared" si="31"/>
        <v>3.125E-2</v>
      </c>
      <c r="P108" s="682">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2775</v>
      </c>
      <c r="C109" s="674">
        <f t="shared" si="32"/>
        <v>3.125E-2</v>
      </c>
      <c r="D109" s="696" t="b">
        <v>1</v>
      </c>
      <c r="E109" s="697">
        <v>999999</v>
      </c>
      <c r="F109" s="696" t="s">
        <v>30</v>
      </c>
      <c r="G109" s="696" t="b">
        <v>1</v>
      </c>
      <c r="H109" s="696" t="s">
        <v>30</v>
      </c>
      <c r="I109" s="696" t="s">
        <v>30</v>
      </c>
      <c r="J109" s="696" t="s">
        <v>30</v>
      </c>
      <c r="K109" s="173" t="str">
        <f ca="1">OFFSET(K109,-1,0)</f>
        <v>-</v>
      </c>
      <c r="L109" s="178">
        <f>1.25*L110</f>
        <v>1.2500000000000001E-2</v>
      </c>
      <c r="M109" s="123">
        <f>0%</f>
        <v>0</v>
      </c>
      <c r="N109" s="682">
        <f t="shared" si="31"/>
        <v>3.125E-2</v>
      </c>
      <c r="O109" s="682">
        <f t="shared" si="31"/>
        <v>3.125E-2</v>
      </c>
      <c r="P109" s="682">
        <f t="shared" si="31"/>
        <v>3.125E-2</v>
      </c>
      <c r="Q109" s="173">
        <f t="shared" ca="1" si="33"/>
        <v>0</v>
      </c>
      <c r="R109" s="173">
        <f t="shared" ca="1" si="33"/>
        <v>0.5</v>
      </c>
      <c r="S109" s="173">
        <f t="shared" ca="1" si="33"/>
        <v>0.5</v>
      </c>
      <c r="T109" s="173">
        <f t="shared" ca="1" si="33"/>
        <v>1</v>
      </c>
    </row>
    <row r="110" spans="1:32" outlineLevel="1">
      <c r="A110" s="155">
        <v>4</v>
      </c>
      <c r="B110" s="174" t="s">
        <v>2776</v>
      </c>
      <c r="C110" s="675">
        <f t="shared" si="32"/>
        <v>3.125E-2</v>
      </c>
      <c r="D110" s="698" t="s">
        <v>30</v>
      </c>
      <c r="E110" s="699">
        <v>0</v>
      </c>
      <c r="F110" s="698" t="s">
        <v>30</v>
      </c>
      <c r="G110" s="698" t="s">
        <v>30</v>
      </c>
      <c r="H110" s="698" t="s">
        <v>30</v>
      </c>
      <c r="I110" s="698" t="b">
        <v>1</v>
      </c>
      <c r="J110" s="696" t="s">
        <v>30</v>
      </c>
      <c r="K110" s="177" t="str">
        <f ca="1">OFFSET(K110,-1,0)</f>
        <v>-</v>
      </c>
      <c r="L110" s="178">
        <v>0.01</v>
      </c>
      <c r="M110" s="123">
        <f>0%</f>
        <v>0</v>
      </c>
      <c r="N110" s="682">
        <f t="shared" si="31"/>
        <v>3.125E-2</v>
      </c>
      <c r="O110" s="682">
        <f t="shared" si="31"/>
        <v>3.125E-2</v>
      </c>
      <c r="P110" s="682">
        <f t="shared" si="31"/>
        <v>3.125E-2</v>
      </c>
      <c r="Q110" s="177">
        <f t="shared" ca="1" si="33"/>
        <v>0</v>
      </c>
      <c r="R110" s="177">
        <f t="shared" ca="1" si="33"/>
        <v>0.5</v>
      </c>
      <c r="S110" s="177">
        <f t="shared" ca="1" si="33"/>
        <v>0.5</v>
      </c>
      <c r="T110" s="177">
        <f t="shared" ca="1" si="33"/>
        <v>1</v>
      </c>
    </row>
    <row r="111" spans="1:32" outlineLevel="1">
      <c r="A111" s="155">
        <v>5</v>
      </c>
      <c r="B111" s="166" t="s">
        <v>2774</v>
      </c>
      <c r="C111" s="674"/>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8">
        <f>0%</f>
        <v>0</v>
      </c>
      <c r="N111" s="678">
        <f>0%</f>
        <v>0</v>
      </c>
      <c r="O111" s="678">
        <f>0%</f>
        <v>0</v>
      </c>
      <c r="P111" s="678">
        <f>0%</f>
        <v>0</v>
      </c>
      <c r="Q111" s="147"/>
      <c r="R111" s="147"/>
      <c r="S111" s="147"/>
      <c r="T111" s="147"/>
      <c r="U111" s="147"/>
      <c r="V111" s="147"/>
      <c r="W111" s="147"/>
      <c r="X111" s="147"/>
      <c r="Y111" s="147"/>
    </row>
    <row r="112" spans="1:32" outlineLevel="1">
      <c r="A112" s="155">
        <v>6</v>
      </c>
      <c r="B112" s="166" t="s">
        <v>2753</v>
      </c>
      <c r="C112" s="674"/>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8">
        <f>0%</f>
        <v>0</v>
      </c>
      <c r="N112" s="678">
        <f>0%</f>
        <v>0</v>
      </c>
      <c r="O112" s="678">
        <f>0%</f>
        <v>0</v>
      </c>
      <c r="P112" s="678">
        <f>0%</f>
        <v>0</v>
      </c>
      <c r="Q112" s="147"/>
      <c r="R112" s="147"/>
      <c r="S112" s="147"/>
      <c r="T112" s="147"/>
      <c r="U112" s="147"/>
      <c r="V112" s="147"/>
      <c r="W112" s="147"/>
      <c r="X112" s="147"/>
      <c r="Y112" s="147"/>
    </row>
    <row r="113" spans="1:40" outlineLevel="1">
      <c r="A113" s="155">
        <v>7</v>
      </c>
      <c r="B113" s="166" t="s">
        <v>2767</v>
      </c>
      <c r="C113" s="674"/>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2752</v>
      </c>
      <c r="C114" s="675"/>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1212</v>
      </c>
      <c r="C115" s="674">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8">
        <f>0%</f>
        <v>0</v>
      </c>
      <c r="N115" s="682">
        <f t="shared" ref="N115:P118" si="44">$C115</f>
        <v>6.25E-2</v>
      </c>
      <c r="O115" s="682">
        <f t="shared" si="44"/>
        <v>6.25E-2</v>
      </c>
      <c r="P115" s="682">
        <f t="shared" si="44"/>
        <v>6.25E-2</v>
      </c>
      <c r="Q115" s="147"/>
      <c r="R115" s="147"/>
      <c r="S115" s="147"/>
      <c r="T115" s="147"/>
      <c r="U115" s="147"/>
      <c r="V115" s="147"/>
      <c r="W115" s="147"/>
      <c r="X115" s="147"/>
      <c r="Y115" s="147"/>
    </row>
    <row r="116" spans="1:40" outlineLevel="1">
      <c r="A116" s="155">
        <v>10</v>
      </c>
      <c r="B116" s="166" t="s">
        <v>1213</v>
      </c>
      <c r="C116" s="674">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8">
        <f>0%</f>
        <v>0</v>
      </c>
      <c r="N116" s="682">
        <f t="shared" si="44"/>
        <v>6.25E-2</v>
      </c>
      <c r="O116" s="682">
        <f t="shared" si="44"/>
        <v>6.25E-2</v>
      </c>
      <c r="P116" s="682">
        <f t="shared" si="44"/>
        <v>6.25E-2</v>
      </c>
      <c r="Q116" s="147"/>
      <c r="R116" s="147"/>
      <c r="S116" s="147"/>
      <c r="T116" s="147"/>
      <c r="U116" s="147"/>
      <c r="V116" s="147"/>
      <c r="W116" s="147"/>
      <c r="X116" s="147"/>
      <c r="Y116" s="147"/>
    </row>
    <row r="117" spans="1:40" outlineLevel="1">
      <c r="A117" s="155">
        <v>11</v>
      </c>
      <c r="B117" s="166" t="s">
        <v>2768</v>
      </c>
      <c r="C117" s="674">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2">
        <f t="shared" si="44"/>
        <v>6.25E-2</v>
      </c>
      <c r="O117" s="682">
        <f t="shared" si="44"/>
        <v>6.25E-2</v>
      </c>
      <c r="P117" s="682">
        <f t="shared" si="44"/>
        <v>6.25E-2</v>
      </c>
      <c r="Q117" s="147"/>
      <c r="R117" s="147"/>
      <c r="S117" s="147"/>
      <c r="T117" s="147"/>
      <c r="U117" s="147"/>
      <c r="V117" s="147"/>
      <c r="W117" s="147"/>
      <c r="X117" s="147"/>
      <c r="Y117" s="147"/>
    </row>
    <row r="118" spans="1:40" outlineLevel="1">
      <c r="A118" s="155">
        <v>12</v>
      </c>
      <c r="B118" s="174" t="s">
        <v>2754</v>
      </c>
      <c r="C118" s="675">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2">
        <f t="shared" si="44"/>
        <v>6.25E-2</v>
      </c>
      <c r="O118" s="682">
        <f t="shared" si="44"/>
        <v>6.25E-2</v>
      </c>
      <c r="P118" s="682">
        <f t="shared" si="44"/>
        <v>6.25E-2</v>
      </c>
      <c r="Q118" s="147"/>
      <c r="R118" s="147"/>
      <c r="S118" s="147"/>
      <c r="T118" s="147"/>
      <c r="U118" s="147"/>
      <c r="V118" s="147"/>
      <c r="W118" s="147"/>
      <c r="X118" s="147"/>
      <c r="Y118" s="147"/>
    </row>
    <row r="119" spans="1:40" outlineLevel="1">
      <c r="A119" s="155">
        <v>5</v>
      </c>
      <c r="B119" s="166" t="s">
        <v>2757</v>
      </c>
      <c r="C119" s="674">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8">
        <f>0%</f>
        <v>0</v>
      </c>
      <c r="N119" s="678">
        <f>0%</f>
        <v>0</v>
      </c>
      <c r="O119" s="682">
        <f t="shared" ref="O119:P122" si="50">$C119</f>
        <v>0.05</v>
      </c>
      <c r="P119" s="682">
        <f t="shared" si="50"/>
        <v>0.05</v>
      </c>
      <c r="Q119" s="147"/>
      <c r="R119" s="147"/>
      <c r="S119" s="147"/>
      <c r="T119" s="147"/>
      <c r="U119" s="179" t="s">
        <v>492</v>
      </c>
      <c r="V119" s="147" t="s">
        <v>493</v>
      </c>
      <c r="W119" s="147"/>
      <c r="X119" s="147"/>
      <c r="Y119" s="147"/>
    </row>
    <row r="120" spans="1:40" outlineLevel="1">
      <c r="A120" s="155">
        <v>6</v>
      </c>
      <c r="B120" s="166" t="s">
        <v>2756</v>
      </c>
      <c r="C120" s="674">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8">
        <f>0%</f>
        <v>0</v>
      </c>
      <c r="N120" s="678">
        <f>0%</f>
        <v>0</v>
      </c>
      <c r="O120" s="682">
        <f t="shared" si="50"/>
        <v>0.05</v>
      </c>
      <c r="P120" s="682">
        <f t="shared" si="50"/>
        <v>0.05</v>
      </c>
      <c r="Q120" s="147"/>
      <c r="R120" s="147"/>
      <c r="S120" s="147"/>
      <c r="T120" s="147"/>
      <c r="U120" s="147"/>
      <c r="V120" s="147" t="s">
        <v>912</v>
      </c>
      <c r="W120" s="147"/>
      <c r="X120" s="147"/>
      <c r="Y120" s="147"/>
    </row>
    <row r="121" spans="1:40" outlineLevel="1">
      <c r="A121" s="155">
        <v>7</v>
      </c>
      <c r="B121" s="166" t="s">
        <v>2769</v>
      </c>
      <c r="C121" s="674">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2">
        <f t="shared" si="50"/>
        <v>0.05</v>
      </c>
      <c r="P121" s="682">
        <f t="shared" si="50"/>
        <v>0.05</v>
      </c>
      <c r="Q121" s="147"/>
      <c r="R121" s="147"/>
      <c r="S121" s="147"/>
      <c r="T121" s="147"/>
      <c r="U121" s="147"/>
      <c r="V121" s="147"/>
      <c r="W121" s="147"/>
      <c r="X121" s="147"/>
      <c r="Y121" s="147"/>
    </row>
    <row r="122" spans="1:40" outlineLevel="1">
      <c r="A122" s="155">
        <v>8</v>
      </c>
      <c r="B122" s="174" t="s">
        <v>2755</v>
      </c>
      <c r="C122" s="675">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2">
        <f t="shared" si="50"/>
        <v>0.05</v>
      </c>
      <c r="P122" s="682">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2779</v>
      </c>
      <c r="N123" s="125"/>
      <c r="O123" s="125"/>
      <c r="P123" s="49"/>
    </row>
    <row r="124" spans="1:40" ht="16" outlineLevel="1">
      <c r="Q124" s="103" t="s">
        <v>911</v>
      </c>
      <c r="R124" s="103"/>
      <c r="S124" s="103"/>
      <c r="T124" s="103"/>
      <c r="U124" s="122" t="s">
        <v>880</v>
      </c>
      <c r="V124" s="122"/>
      <c r="W124" s="122"/>
      <c r="X124" s="122"/>
      <c r="Y124" s="122" t="s">
        <v>1651</v>
      </c>
      <c r="Z124" s="122"/>
      <c r="AA124" s="122"/>
      <c r="AB124" s="122"/>
      <c r="AC124" s="122" t="s">
        <v>2431</v>
      </c>
      <c r="AD124" s="122"/>
      <c r="AE124" s="122"/>
      <c r="AF124" s="122"/>
      <c r="AG124" s="122" t="s">
        <v>2083</v>
      </c>
      <c r="AH124" s="122"/>
      <c r="AI124" s="122"/>
      <c r="AJ124" s="122"/>
      <c r="AK124" s="122" t="s">
        <v>1941</v>
      </c>
      <c r="AL124" s="122"/>
      <c r="AM124" s="122"/>
      <c r="AN124" s="122"/>
    </row>
    <row r="125" spans="1:40" outlineLevel="1">
      <c r="A125" s="571" t="s">
        <v>2787</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903</v>
      </c>
      <c r="AA126" t="s">
        <v>2994</v>
      </c>
    </row>
    <row r="127" spans="1:40">
      <c r="A127" s="571" t="s">
        <v>3159</v>
      </c>
    </row>
    <row r="128" spans="1:40" outlineLevel="1">
      <c r="A128" s="571"/>
      <c r="B128" s="700" t="s">
        <v>2788</v>
      </c>
      <c r="C128" s="704">
        <v>0.14799999999999999</v>
      </c>
      <c r="D128" s="27"/>
    </row>
    <row r="129" spans="1:33" outlineLevel="1">
      <c r="A129" s="571"/>
      <c r="B129" s="700" t="s">
        <v>2789</v>
      </c>
      <c r="C129" s="704">
        <v>3.2000000000000001E-2</v>
      </c>
    </row>
    <row r="130" spans="1:33" outlineLevel="1">
      <c r="A130" s="571"/>
      <c r="B130" s="700"/>
      <c r="C130" s="704"/>
    </row>
    <row r="131" spans="1:33" outlineLevel="1">
      <c r="A131" s="571"/>
      <c r="B131" s="700"/>
      <c r="C131" s="704"/>
    </row>
    <row r="132" spans="1:33" outlineLevel="1">
      <c r="D132" s="27">
        <v>1</v>
      </c>
      <c r="E132" s="27">
        <v>2</v>
      </c>
      <c r="F132" s="27">
        <v>3</v>
      </c>
      <c r="G132" s="27">
        <v>4</v>
      </c>
      <c r="H132" s="27">
        <v>5</v>
      </c>
      <c r="I132" s="103" t="s">
        <v>880</v>
      </c>
      <c r="J132" s="103"/>
      <c r="K132" s="103"/>
      <c r="L132" s="103"/>
      <c r="M132" s="103"/>
      <c r="N132" s="103" t="s">
        <v>1651</v>
      </c>
      <c r="O132" s="103"/>
      <c r="P132" s="103"/>
      <c r="Q132" s="103"/>
      <c r="R132" s="103"/>
      <c r="S132" s="103" t="s">
        <v>1652</v>
      </c>
      <c r="T132" s="103"/>
      <c r="U132" s="103"/>
      <c r="V132" s="103"/>
      <c r="W132" s="103"/>
      <c r="X132" s="103" t="s">
        <v>2083</v>
      </c>
      <c r="Y132" s="103"/>
      <c r="Z132" s="103"/>
      <c r="AA132" s="103"/>
      <c r="AB132" s="103"/>
      <c r="AC132" s="103" t="s">
        <v>1941</v>
      </c>
      <c r="AD132" s="103"/>
      <c r="AE132" s="103"/>
      <c r="AF132" s="103"/>
      <c r="AG132" s="103"/>
    </row>
    <row r="133" spans="1:33" ht="77" outlineLevel="1">
      <c r="B133" t="s">
        <v>2780</v>
      </c>
      <c r="C133" s="701"/>
      <c r="D133" s="187" t="s">
        <v>2803</v>
      </c>
      <c r="E133" s="187" t="s">
        <v>2804</v>
      </c>
      <c r="F133" s="187" t="s">
        <v>2805</v>
      </c>
      <c r="G133" s="187" t="s">
        <v>808</v>
      </c>
      <c r="H133" s="187" t="s">
        <v>2312</v>
      </c>
      <c r="I133" s="187" t="s">
        <v>2803</v>
      </c>
      <c r="J133" s="187" t="s">
        <v>2804</v>
      </c>
      <c r="K133" s="187" t="s">
        <v>2805</v>
      </c>
      <c r="L133" s="187" t="s">
        <v>808</v>
      </c>
      <c r="M133" s="187" t="s">
        <v>2312</v>
      </c>
      <c r="N133" s="187" t="s">
        <v>2803</v>
      </c>
      <c r="O133" s="187" t="s">
        <v>2804</v>
      </c>
      <c r="P133" s="187" t="s">
        <v>2805</v>
      </c>
      <c r="Q133" s="187" t="s">
        <v>808</v>
      </c>
      <c r="R133" s="187" t="s">
        <v>2312</v>
      </c>
      <c r="S133" s="187" t="s">
        <v>2803</v>
      </c>
      <c r="T133" s="187" t="s">
        <v>2804</v>
      </c>
      <c r="U133" s="187" t="s">
        <v>2805</v>
      </c>
      <c r="V133" s="187" t="s">
        <v>808</v>
      </c>
      <c r="W133" s="187" t="s">
        <v>2312</v>
      </c>
      <c r="X133" s="187" t="s">
        <v>2803</v>
      </c>
      <c r="Y133" s="187" t="s">
        <v>2804</v>
      </c>
      <c r="Z133" s="187" t="s">
        <v>2805</v>
      </c>
      <c r="AA133" s="187" t="s">
        <v>808</v>
      </c>
      <c r="AB133" s="187" t="s">
        <v>2312</v>
      </c>
      <c r="AC133" s="187" t="s">
        <v>2803</v>
      </c>
      <c r="AD133" s="187" t="s">
        <v>2804</v>
      </c>
      <c r="AE133" s="187" t="s">
        <v>2805</v>
      </c>
      <c r="AF133" s="187" t="s">
        <v>808</v>
      </c>
      <c r="AG133" s="187" t="s">
        <v>2312</v>
      </c>
    </row>
    <row r="134" spans="1:33" outlineLevel="1">
      <c r="B134" s="89" t="s">
        <v>2782</v>
      </c>
      <c r="C134" s="89"/>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85">
        <f t="shared" ref="I134:M134" si="54">I136/2</f>
        <v>0.15</v>
      </c>
      <c r="J134" s="685">
        <f t="shared" si="54"/>
        <v>0.125</v>
      </c>
      <c r="K134" s="685">
        <f t="shared" si="54"/>
        <v>0</v>
      </c>
      <c r="L134" s="685">
        <f t="shared" si="54"/>
        <v>0.1</v>
      </c>
      <c r="M134" s="685">
        <f t="shared" si="54"/>
        <v>0</v>
      </c>
      <c r="N134" s="685">
        <f>N136/2</f>
        <v>0.15</v>
      </c>
      <c r="O134" s="685">
        <f t="shared" ref="O134:AG134" si="55">O136/2</f>
        <v>0.125</v>
      </c>
      <c r="P134" s="685">
        <f t="shared" si="55"/>
        <v>0</v>
      </c>
      <c r="Q134" s="685">
        <f t="shared" si="55"/>
        <v>0.1</v>
      </c>
      <c r="R134" s="685">
        <f t="shared" si="55"/>
        <v>0</v>
      </c>
      <c r="S134" s="685">
        <f t="shared" si="55"/>
        <v>0.15</v>
      </c>
      <c r="T134" s="685">
        <f t="shared" si="55"/>
        <v>0.125</v>
      </c>
      <c r="U134" s="685">
        <f t="shared" si="55"/>
        <v>0</v>
      </c>
      <c r="V134" s="685">
        <f t="shared" si="55"/>
        <v>0.1</v>
      </c>
      <c r="W134" s="685">
        <f t="shared" si="55"/>
        <v>0</v>
      </c>
      <c r="X134" s="685">
        <f t="shared" si="55"/>
        <v>0.15</v>
      </c>
      <c r="Y134" s="685">
        <f t="shared" si="55"/>
        <v>0.125</v>
      </c>
      <c r="Z134" s="685">
        <f t="shared" si="55"/>
        <v>0</v>
      </c>
      <c r="AA134" s="685">
        <f t="shared" si="55"/>
        <v>0.1</v>
      </c>
      <c r="AB134" s="685">
        <f t="shared" si="55"/>
        <v>0</v>
      </c>
      <c r="AC134" s="685">
        <f t="shared" si="55"/>
        <v>0.15</v>
      </c>
      <c r="AD134" s="685">
        <f t="shared" si="55"/>
        <v>0.125</v>
      </c>
      <c r="AE134" s="685">
        <f t="shared" si="55"/>
        <v>0</v>
      </c>
      <c r="AF134" s="685">
        <f t="shared" si="55"/>
        <v>0.1</v>
      </c>
      <c r="AG134" s="685">
        <f t="shared" si="55"/>
        <v>0</v>
      </c>
    </row>
    <row r="135" spans="1:33" outlineLevel="1">
      <c r="B135" t="s">
        <v>2783</v>
      </c>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683"/>
      <c r="J135" s="683"/>
      <c r="K135" s="683"/>
      <c r="L135" s="683"/>
      <c r="M135" s="683"/>
      <c r="N135" s="683"/>
      <c r="O135" s="683"/>
      <c r="P135" s="683"/>
      <c r="Q135" s="683"/>
      <c r="R135" s="683"/>
      <c r="S135" s="683"/>
      <c r="T135" s="683"/>
      <c r="U135" s="683"/>
      <c r="V135" s="683"/>
      <c r="W135" s="683"/>
      <c r="X135" s="683"/>
      <c r="Y135" s="683"/>
      <c r="Z135" s="683"/>
      <c r="AA135" s="683"/>
      <c r="AB135" s="683"/>
      <c r="AC135" s="683"/>
      <c r="AD135" s="683"/>
      <c r="AE135" s="683"/>
      <c r="AF135" s="683"/>
      <c r="AG135" s="683"/>
    </row>
    <row r="136" spans="1:33" outlineLevel="1">
      <c r="B136" t="s">
        <v>2784</v>
      </c>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683">
        <v>0.3</v>
      </c>
      <c r="J136" s="683">
        <v>0.25</v>
      </c>
      <c r="K136" s="683"/>
      <c r="L136" s="683">
        <v>0.2</v>
      </c>
      <c r="M136" s="683"/>
      <c r="N136" s="683">
        <v>0.3</v>
      </c>
      <c r="O136" s="683">
        <v>0.25</v>
      </c>
      <c r="P136" s="683"/>
      <c r="Q136" s="683">
        <v>0.2</v>
      </c>
      <c r="R136" s="683"/>
      <c r="S136" s="683">
        <v>0.3</v>
      </c>
      <c r="T136" s="683">
        <v>0.25</v>
      </c>
      <c r="U136" s="683"/>
      <c r="V136" s="683">
        <v>0.2</v>
      </c>
      <c r="W136" s="683"/>
      <c r="X136" s="683">
        <v>0.3</v>
      </c>
      <c r="Y136" s="683">
        <v>0.25</v>
      </c>
      <c r="Z136" s="683"/>
      <c r="AA136" s="683">
        <v>0.2</v>
      </c>
      <c r="AB136" s="683"/>
      <c r="AC136" s="683">
        <v>0.3</v>
      </c>
      <c r="AD136" s="683">
        <v>0.25</v>
      </c>
      <c r="AE136" s="683"/>
      <c r="AF136" s="683">
        <v>0.2</v>
      </c>
      <c r="AG136" s="683"/>
    </row>
    <row r="137" spans="1:33" outlineLevel="1">
      <c r="B137" s="92" t="s">
        <v>2785</v>
      </c>
      <c r="C137" s="92"/>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87">
        <v>0.5</v>
      </c>
      <c r="J137" s="687">
        <v>0.45</v>
      </c>
      <c r="K137" s="687"/>
      <c r="L137" s="687">
        <v>0.4</v>
      </c>
      <c r="M137" s="687"/>
      <c r="N137" s="687">
        <v>0.5</v>
      </c>
      <c r="O137" s="687">
        <v>0.45</v>
      </c>
      <c r="P137" s="687"/>
      <c r="Q137" s="687">
        <v>0.4</v>
      </c>
      <c r="R137" s="687"/>
      <c r="S137" s="687">
        <v>0.5</v>
      </c>
      <c r="T137" s="687">
        <v>0.45</v>
      </c>
      <c r="U137" s="687"/>
      <c r="V137" s="687">
        <v>0.4</v>
      </c>
      <c r="W137" s="687"/>
      <c r="X137" s="687">
        <v>0.5</v>
      </c>
      <c r="Y137" s="687">
        <v>0.45</v>
      </c>
      <c r="Z137" s="687"/>
      <c r="AA137" s="687">
        <v>0.4</v>
      </c>
      <c r="AB137" s="687"/>
      <c r="AC137" s="687">
        <v>0.5</v>
      </c>
      <c r="AD137" s="687">
        <v>0.45</v>
      </c>
      <c r="AE137" s="687"/>
      <c r="AF137" s="687">
        <v>0.4</v>
      </c>
      <c r="AG137" s="687"/>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787</v>
      </c>
      <c r="I141" s="23" t="s">
        <v>788</v>
      </c>
      <c r="J141" s="23" t="s">
        <v>789</v>
      </c>
      <c r="K141" s="23" t="s">
        <v>1348</v>
      </c>
    </row>
    <row r="142" spans="1:33" outlineLevel="1">
      <c r="B142" t="s">
        <v>359</v>
      </c>
      <c r="C142" s="28">
        <v>70</v>
      </c>
      <c r="D142" s="28">
        <v>50</v>
      </c>
      <c r="E142" s="28">
        <v>75</v>
      </c>
      <c r="F142" s="28">
        <v>50</v>
      </c>
      <c r="H142" s="97">
        <v>1</v>
      </c>
      <c r="I142" s="97">
        <v>1</v>
      </c>
      <c r="J142" s="97">
        <v>1</v>
      </c>
      <c r="K142" s="97">
        <v>1</v>
      </c>
    </row>
    <row r="143" spans="1:33" outlineLevel="1">
      <c r="B143" t="s">
        <v>801</v>
      </c>
      <c r="H143" s="97">
        <v>0.75</v>
      </c>
      <c r="I143" s="97">
        <v>0.75</v>
      </c>
      <c r="J143" s="97">
        <v>0.75</v>
      </c>
      <c r="K143" s="97">
        <v>0.75</v>
      </c>
    </row>
    <row r="144" spans="1:33" outlineLevel="1">
      <c r="B144" t="s">
        <v>802</v>
      </c>
      <c r="H144" s="97">
        <v>1.25</v>
      </c>
      <c r="I144" s="97">
        <v>1.25</v>
      </c>
      <c r="J144" s="97">
        <v>1.25</v>
      </c>
      <c r="K144" s="97">
        <v>1.25</v>
      </c>
    </row>
    <row r="145" spans="1:11" outlineLevel="1">
      <c r="B145" t="s">
        <v>803</v>
      </c>
      <c r="H145" s="98"/>
      <c r="I145" s="97">
        <v>1.5</v>
      </c>
      <c r="J145" s="98"/>
      <c r="K145" s="97">
        <v>1.5</v>
      </c>
    </row>
    <row r="146" spans="1:11" outlineLevel="1"/>
    <row r="147" spans="1:11" collapsed="1"/>
    <row r="148" spans="1:11">
      <c r="A148" s="164" t="s">
        <v>790</v>
      </c>
      <c r="B148" s="14"/>
      <c r="C148" t="s">
        <v>863</v>
      </c>
    </row>
    <row r="149" spans="1:11">
      <c r="A149" s="164"/>
      <c r="B149" s="14"/>
      <c r="J149" t="s">
        <v>1651</v>
      </c>
    </row>
    <row r="150" spans="1:11" ht="35" outlineLevel="1">
      <c r="D150" s="23" t="s">
        <v>900</v>
      </c>
      <c r="E150" s="187" t="s">
        <v>1377</v>
      </c>
      <c r="F150" s="187" t="s">
        <v>1378</v>
      </c>
      <c r="G150" s="187" t="s">
        <v>1378</v>
      </c>
      <c r="H150" s="187" t="s">
        <v>1378</v>
      </c>
    </row>
    <row r="151" spans="1:11" outlineLevel="1">
      <c r="D151" s="23"/>
      <c r="E151" s="187"/>
      <c r="F151" s="461" t="s">
        <v>1570</v>
      </c>
      <c r="G151" s="461" t="s">
        <v>1571</v>
      </c>
      <c r="H151" s="461" t="s">
        <v>1572</v>
      </c>
    </row>
    <row r="152" spans="1:11" outlineLevel="1">
      <c r="A152">
        <v>1</v>
      </c>
      <c r="B152" t="s">
        <v>791</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792</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864</v>
      </c>
      <c r="B156" s="14"/>
      <c r="C156" t="s">
        <v>863</v>
      </c>
    </row>
    <row r="157" spans="1:11" outlineLevel="1">
      <c r="C157" s="155" t="s">
        <v>1131</v>
      </c>
      <c r="D157" s="155" t="s">
        <v>808</v>
      </c>
      <c r="E157" s="152" t="s">
        <v>1131</v>
      </c>
      <c r="F157" s="152"/>
      <c r="G157" s="152"/>
      <c r="H157" s="152" t="s">
        <v>808</v>
      </c>
      <c r="I157" s="152"/>
      <c r="J157" s="152"/>
    </row>
    <row r="158" spans="1:11" ht="84" outlineLevel="1">
      <c r="C158" s="148" t="s">
        <v>796</v>
      </c>
      <c r="D158" s="147"/>
      <c r="E158" s="148" t="s">
        <v>798</v>
      </c>
      <c r="F158" s="148" t="s">
        <v>799</v>
      </c>
      <c r="G158" s="148" t="s">
        <v>800</v>
      </c>
      <c r="H158" s="148" t="s">
        <v>798</v>
      </c>
      <c r="I158" s="148" t="s">
        <v>799</v>
      </c>
      <c r="J158" s="148" t="s">
        <v>800</v>
      </c>
    </row>
    <row r="159" spans="1:11" outlineLevel="1">
      <c r="B159" s="25" t="s">
        <v>797</v>
      </c>
      <c r="C159" s="147"/>
      <c r="D159" s="147"/>
      <c r="E159" s="293">
        <v>0.5</v>
      </c>
      <c r="F159" s="293">
        <v>0.85</v>
      </c>
      <c r="G159" s="293">
        <v>1</v>
      </c>
      <c r="H159" s="293">
        <v>0.5</v>
      </c>
      <c r="I159" s="293">
        <v>0.85</v>
      </c>
      <c r="J159" s="293">
        <v>1</v>
      </c>
    </row>
    <row r="160" spans="1:11" outlineLevel="1">
      <c r="A160">
        <v>1</v>
      </c>
      <c r="B160" t="s">
        <v>793</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794</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795</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1078</v>
      </c>
      <c r="CE165" t="s">
        <v>1078</v>
      </c>
    </row>
    <row r="166" spans="1:192" ht="16">
      <c r="A166" s="195" t="s">
        <v>2311</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19.5" outlineLevel="1">
      <c r="A167" s="147"/>
      <c r="B167" s="147"/>
      <c r="C167" s="148" t="s">
        <v>805</v>
      </c>
      <c r="D167" s="148" t="s">
        <v>806</v>
      </c>
      <c r="E167" s="148" t="s">
        <v>1137</v>
      </c>
      <c r="F167" s="148" t="s">
        <v>273</v>
      </c>
      <c r="G167" s="148" t="s">
        <v>274</v>
      </c>
      <c r="H167" s="148" t="s">
        <v>924</v>
      </c>
      <c r="I167" s="148" t="s">
        <v>919</v>
      </c>
      <c r="J167" s="148" t="s">
        <v>925</v>
      </c>
      <c r="K167" s="148" t="s">
        <v>923</v>
      </c>
      <c r="L167" s="148" t="s">
        <v>804</v>
      </c>
      <c r="M167" s="148" t="s">
        <v>983</v>
      </c>
      <c r="N167" s="148" t="s">
        <v>378</v>
      </c>
      <c r="O167" s="148" t="s">
        <v>1512</v>
      </c>
      <c r="P167" s="148" t="s">
        <v>1513</v>
      </c>
      <c r="Q167" s="147"/>
      <c r="X167" s="23" t="s">
        <v>833</v>
      </c>
      <c r="Y167" s="23" t="s">
        <v>834</v>
      </c>
      <c r="Z167" s="23" t="s">
        <v>835</v>
      </c>
      <c r="AA167" s="23" t="s">
        <v>836</v>
      </c>
      <c r="AB167" s="23" t="s">
        <v>837</v>
      </c>
      <c r="AC167" s="23" t="s">
        <v>838</v>
      </c>
      <c r="AD167" s="23" t="s">
        <v>839</v>
      </c>
      <c r="AE167" s="23" t="s">
        <v>833</v>
      </c>
      <c r="AF167" s="23" t="s">
        <v>834</v>
      </c>
      <c r="AG167" s="23" t="s">
        <v>835</v>
      </c>
      <c r="AH167" s="23" t="s">
        <v>836</v>
      </c>
      <c r="AI167" s="23" t="s">
        <v>837</v>
      </c>
      <c r="AJ167" s="23" t="s">
        <v>838</v>
      </c>
      <c r="AK167" s="23" t="s">
        <v>839</v>
      </c>
      <c r="AL167" s="23" t="s">
        <v>833</v>
      </c>
      <c r="AM167" s="23" t="s">
        <v>834</v>
      </c>
      <c r="AN167" s="23" t="s">
        <v>835</v>
      </c>
      <c r="AO167" s="23" t="s">
        <v>836</v>
      </c>
      <c r="AP167" s="23" t="s">
        <v>837</v>
      </c>
      <c r="AQ167" s="23" t="s">
        <v>838</v>
      </c>
      <c r="AR167" s="23" t="s">
        <v>839</v>
      </c>
      <c r="AS167" s="23" t="s">
        <v>833</v>
      </c>
      <c r="AT167" s="23" t="s">
        <v>834</v>
      </c>
      <c r="AU167" s="23" t="s">
        <v>835</v>
      </c>
      <c r="AV167" s="23" t="s">
        <v>836</v>
      </c>
      <c r="AW167" s="23" t="s">
        <v>837</v>
      </c>
      <c r="AX167" s="23" t="s">
        <v>838</v>
      </c>
      <c r="AY167" s="23" t="s">
        <v>839</v>
      </c>
      <c r="AZ167" s="23" t="s">
        <v>833</v>
      </c>
      <c r="BA167" s="23" t="s">
        <v>834</v>
      </c>
      <c r="BB167" s="23" t="s">
        <v>835</v>
      </c>
      <c r="BC167" s="23" t="s">
        <v>836</v>
      </c>
      <c r="BD167" s="23" t="s">
        <v>837</v>
      </c>
      <c r="BE167" s="23" t="s">
        <v>838</v>
      </c>
      <c r="BF167" s="23" t="s">
        <v>839</v>
      </c>
      <c r="BG167" s="23" t="s">
        <v>833</v>
      </c>
      <c r="BH167" s="23" t="s">
        <v>834</v>
      </c>
      <c r="BI167" s="23" t="s">
        <v>835</v>
      </c>
      <c r="BJ167" s="23" t="s">
        <v>836</v>
      </c>
      <c r="BK167" s="23" t="s">
        <v>837</v>
      </c>
      <c r="BL167" s="23" t="s">
        <v>838</v>
      </c>
      <c r="BM167" s="23" t="s">
        <v>839</v>
      </c>
      <c r="BO167" s="132" t="s">
        <v>833</v>
      </c>
      <c r="BP167" s="23" t="s">
        <v>834</v>
      </c>
      <c r="BQ167" s="23" t="s">
        <v>835</v>
      </c>
      <c r="BR167" s="23" t="s">
        <v>836</v>
      </c>
      <c r="BS167" s="23" t="s">
        <v>837</v>
      </c>
      <c r="BT167" s="23" t="s">
        <v>838</v>
      </c>
      <c r="BU167" s="140" t="s">
        <v>839</v>
      </c>
      <c r="BV167" s="23" t="s">
        <v>833</v>
      </c>
      <c r="BW167" s="23" t="s">
        <v>834</v>
      </c>
      <c r="BX167" s="23" t="s">
        <v>835</v>
      </c>
      <c r="BY167" s="23" t="s">
        <v>836</v>
      </c>
      <c r="BZ167" s="23" t="s">
        <v>837</v>
      </c>
      <c r="CA167" s="23" t="s">
        <v>838</v>
      </c>
      <c r="CB167" s="140" t="s">
        <v>839</v>
      </c>
      <c r="CC167" s="23" t="s">
        <v>833</v>
      </c>
      <c r="CD167" s="23" t="s">
        <v>834</v>
      </c>
      <c r="CE167" s="23" t="s">
        <v>835</v>
      </c>
      <c r="CF167" s="23" t="s">
        <v>836</v>
      </c>
      <c r="CG167" s="23" t="s">
        <v>837</v>
      </c>
      <c r="CH167" s="23" t="s">
        <v>838</v>
      </c>
      <c r="CI167" s="136" t="s">
        <v>839</v>
      </c>
      <c r="CJ167" s="132" t="s">
        <v>833</v>
      </c>
      <c r="CK167" s="23" t="s">
        <v>834</v>
      </c>
      <c r="CL167" s="23" t="s">
        <v>835</v>
      </c>
      <c r="CM167" s="23" t="s">
        <v>836</v>
      </c>
      <c r="CN167" s="23" t="s">
        <v>837</v>
      </c>
      <c r="CO167" s="23" t="s">
        <v>838</v>
      </c>
      <c r="CP167" s="140" t="s">
        <v>839</v>
      </c>
      <c r="CQ167" s="23" t="s">
        <v>833</v>
      </c>
      <c r="CR167" s="23" t="s">
        <v>834</v>
      </c>
      <c r="CS167" s="23" t="s">
        <v>835</v>
      </c>
      <c r="CT167" s="23" t="s">
        <v>836</v>
      </c>
      <c r="CU167" s="23" t="s">
        <v>837</v>
      </c>
      <c r="CV167" s="23" t="s">
        <v>838</v>
      </c>
      <c r="CW167" s="140" t="s">
        <v>839</v>
      </c>
      <c r="CX167" s="23" t="s">
        <v>833</v>
      </c>
      <c r="CY167" s="23" t="s">
        <v>834</v>
      </c>
      <c r="CZ167" s="23" t="s">
        <v>835</v>
      </c>
      <c r="DA167" s="23" t="s">
        <v>836</v>
      </c>
      <c r="DB167" s="23" t="s">
        <v>837</v>
      </c>
      <c r="DC167" s="23" t="s">
        <v>838</v>
      </c>
      <c r="DD167" s="136" t="s">
        <v>839</v>
      </c>
      <c r="DE167" s="132" t="s">
        <v>833</v>
      </c>
      <c r="DF167" s="23" t="s">
        <v>834</v>
      </c>
      <c r="DG167" s="23" t="s">
        <v>835</v>
      </c>
      <c r="DH167" s="23" t="s">
        <v>836</v>
      </c>
      <c r="DI167" s="23" t="s">
        <v>837</v>
      </c>
      <c r="DJ167" s="23" t="s">
        <v>838</v>
      </c>
      <c r="DK167" s="140" t="s">
        <v>839</v>
      </c>
      <c r="DL167" s="23" t="s">
        <v>833</v>
      </c>
      <c r="DM167" s="23" t="s">
        <v>834</v>
      </c>
      <c r="DN167" s="23" t="s">
        <v>835</v>
      </c>
      <c r="DO167" s="23" t="s">
        <v>836</v>
      </c>
      <c r="DP167" s="23" t="s">
        <v>837</v>
      </c>
      <c r="DQ167" s="23" t="s">
        <v>838</v>
      </c>
      <c r="DR167" s="140" t="s">
        <v>839</v>
      </c>
      <c r="DS167" s="23" t="s">
        <v>833</v>
      </c>
      <c r="DT167" s="23" t="s">
        <v>834</v>
      </c>
      <c r="DU167" s="23" t="s">
        <v>835</v>
      </c>
      <c r="DV167" s="23" t="s">
        <v>836</v>
      </c>
      <c r="DW167" s="23" t="s">
        <v>837</v>
      </c>
      <c r="DX167" s="23" t="s">
        <v>838</v>
      </c>
      <c r="DY167" s="136" t="s">
        <v>839</v>
      </c>
      <c r="DZ167" s="132" t="s">
        <v>833</v>
      </c>
      <c r="EA167" s="23" t="s">
        <v>834</v>
      </c>
      <c r="EB167" s="23" t="s">
        <v>835</v>
      </c>
      <c r="EC167" s="23" t="s">
        <v>836</v>
      </c>
      <c r="ED167" s="23" t="s">
        <v>837</v>
      </c>
      <c r="EE167" s="23" t="s">
        <v>838</v>
      </c>
      <c r="EF167" s="140" t="s">
        <v>839</v>
      </c>
      <c r="EG167" s="23" t="s">
        <v>833</v>
      </c>
      <c r="EH167" s="23" t="s">
        <v>834</v>
      </c>
      <c r="EI167" s="23" t="s">
        <v>835</v>
      </c>
      <c r="EJ167" s="23" t="s">
        <v>836</v>
      </c>
      <c r="EK167" s="23" t="s">
        <v>837</v>
      </c>
      <c r="EL167" s="23" t="s">
        <v>838</v>
      </c>
      <c r="EM167" s="140" t="s">
        <v>839</v>
      </c>
      <c r="EN167" s="23" t="s">
        <v>833</v>
      </c>
      <c r="EO167" s="23" t="s">
        <v>834</v>
      </c>
      <c r="EP167" s="23" t="s">
        <v>835</v>
      </c>
      <c r="EQ167" s="23" t="s">
        <v>836</v>
      </c>
      <c r="ER167" s="23" t="s">
        <v>837</v>
      </c>
      <c r="ES167" s="23" t="s">
        <v>838</v>
      </c>
      <c r="ET167" s="136" t="s">
        <v>839</v>
      </c>
      <c r="EU167" s="132" t="s">
        <v>833</v>
      </c>
      <c r="EV167" s="23" t="s">
        <v>834</v>
      </c>
      <c r="EW167" s="23" t="s">
        <v>835</v>
      </c>
      <c r="EX167" s="23" t="s">
        <v>836</v>
      </c>
      <c r="EY167" s="23" t="s">
        <v>837</v>
      </c>
      <c r="EZ167" s="23" t="s">
        <v>838</v>
      </c>
      <c r="FA167" s="140" t="s">
        <v>839</v>
      </c>
      <c r="FB167" s="23" t="s">
        <v>833</v>
      </c>
      <c r="FC167" s="23" t="s">
        <v>834</v>
      </c>
      <c r="FD167" s="23" t="s">
        <v>835</v>
      </c>
      <c r="FE167" s="23" t="s">
        <v>836</v>
      </c>
      <c r="FF167" s="23" t="s">
        <v>837</v>
      </c>
      <c r="FG167" s="23" t="s">
        <v>838</v>
      </c>
      <c r="FH167" s="140" t="s">
        <v>839</v>
      </c>
      <c r="FI167" s="23" t="s">
        <v>833</v>
      </c>
      <c r="FJ167" s="23" t="s">
        <v>834</v>
      </c>
      <c r="FK167" s="23" t="s">
        <v>835</v>
      </c>
      <c r="FL167" s="23" t="s">
        <v>836</v>
      </c>
      <c r="FM167" s="23" t="s">
        <v>837</v>
      </c>
      <c r="FN167" s="23" t="s">
        <v>838</v>
      </c>
      <c r="FO167" s="136" t="s">
        <v>839</v>
      </c>
      <c r="FP167" s="132" t="s">
        <v>833</v>
      </c>
      <c r="FQ167" s="23" t="s">
        <v>834</v>
      </c>
      <c r="FR167" s="23" t="s">
        <v>835</v>
      </c>
      <c r="FS167" s="23" t="s">
        <v>836</v>
      </c>
      <c r="FT167" s="23" t="s">
        <v>837</v>
      </c>
      <c r="FU167" s="23" t="s">
        <v>838</v>
      </c>
      <c r="FV167" s="140" t="s">
        <v>839</v>
      </c>
      <c r="FW167" s="23" t="s">
        <v>833</v>
      </c>
      <c r="FX167" s="23" t="s">
        <v>834</v>
      </c>
      <c r="FY167" s="23" t="s">
        <v>835</v>
      </c>
      <c r="FZ167" s="23" t="s">
        <v>836</v>
      </c>
      <c r="GA167" s="23" t="s">
        <v>837</v>
      </c>
      <c r="GB167" s="23" t="s">
        <v>838</v>
      </c>
      <c r="GC167" s="140" t="s">
        <v>839</v>
      </c>
      <c r="GD167" s="23" t="s">
        <v>833</v>
      </c>
      <c r="GE167" s="23" t="s">
        <v>834</v>
      </c>
      <c r="GF167" s="23" t="s">
        <v>835</v>
      </c>
      <c r="GG167" s="23" t="s">
        <v>836</v>
      </c>
      <c r="GH167" s="23" t="s">
        <v>837</v>
      </c>
      <c r="GI167" s="23" t="s">
        <v>838</v>
      </c>
      <c r="GJ167" s="136" t="s">
        <v>839</v>
      </c>
    </row>
    <row r="168" spans="1:192" ht="24" outlineLevel="1">
      <c r="A168" s="147"/>
      <c r="B168" s="147"/>
      <c r="C168" s="149" t="s">
        <v>807</v>
      </c>
      <c r="D168" s="149" t="s">
        <v>807</v>
      </c>
      <c r="E168" s="147"/>
      <c r="F168" s="151"/>
      <c r="G168" s="151"/>
      <c r="H168" s="151"/>
      <c r="I168" s="151"/>
      <c r="J168" s="151"/>
      <c r="K168" s="151"/>
      <c r="L168" s="151"/>
      <c r="M168" s="151"/>
      <c r="N168" s="151"/>
      <c r="O168" s="152"/>
      <c r="P168" s="152"/>
      <c r="Q168" s="147"/>
      <c r="X168" s="105" t="s">
        <v>1079</v>
      </c>
      <c r="Y168" s="106"/>
      <c r="Z168" s="106"/>
      <c r="AA168" s="106"/>
      <c r="AB168" s="106"/>
      <c r="AC168" s="106"/>
      <c r="AD168" s="106"/>
      <c r="AE168" s="105" t="s">
        <v>1080</v>
      </c>
      <c r="AF168" s="106"/>
      <c r="AG168" s="106"/>
      <c r="AH168" s="106"/>
      <c r="AI168" s="106"/>
      <c r="AJ168" s="106"/>
      <c r="AK168" s="106"/>
      <c r="AL168" s="105" t="s">
        <v>1081</v>
      </c>
      <c r="AM168" s="106"/>
      <c r="AN168" s="106"/>
      <c r="AO168" s="106"/>
      <c r="AP168" s="106"/>
      <c r="AQ168" s="106"/>
      <c r="AR168" s="106"/>
      <c r="AS168" s="105" t="s">
        <v>1079</v>
      </c>
      <c r="AT168" s="106"/>
      <c r="AU168" s="106"/>
      <c r="AV168" s="106"/>
      <c r="AW168" s="106"/>
      <c r="AX168" s="106"/>
      <c r="AY168" s="106"/>
      <c r="AZ168" s="105" t="s">
        <v>1080</v>
      </c>
      <c r="BA168" s="106"/>
      <c r="BB168" s="106"/>
      <c r="BC168" s="106"/>
      <c r="BD168" s="106"/>
      <c r="BE168" s="106"/>
      <c r="BF168" s="106"/>
      <c r="BG168" s="105" t="s">
        <v>1081</v>
      </c>
      <c r="BH168" s="106"/>
      <c r="BI168" s="106"/>
      <c r="BJ168" s="106"/>
      <c r="BK168" s="106"/>
      <c r="BL168" s="106"/>
      <c r="BM168" s="106"/>
      <c r="BO168" s="133" t="s">
        <v>1079</v>
      </c>
      <c r="BP168" s="106"/>
      <c r="BQ168" s="106"/>
      <c r="BR168" s="106"/>
      <c r="BS168" s="106"/>
      <c r="BT168" s="106"/>
      <c r="BU168" s="141"/>
      <c r="BV168" s="105" t="s">
        <v>1080</v>
      </c>
      <c r="BW168" s="106"/>
      <c r="BX168" s="106"/>
      <c r="BY168" s="106"/>
      <c r="BZ168" s="106"/>
      <c r="CA168" s="106"/>
      <c r="CB168" s="141"/>
      <c r="CC168" s="105" t="s">
        <v>1081</v>
      </c>
      <c r="CD168" s="106"/>
      <c r="CE168" s="106"/>
      <c r="CF168" s="106"/>
      <c r="CG168" s="106"/>
      <c r="CH168" s="106"/>
      <c r="CI168" s="137"/>
      <c r="CJ168" s="133" t="s">
        <v>1079</v>
      </c>
      <c r="CK168" s="106"/>
      <c r="CL168" s="106"/>
      <c r="CM168" s="106"/>
      <c r="CN168" s="106"/>
      <c r="CO168" s="106"/>
      <c r="CP168" s="141"/>
      <c r="CQ168" s="105" t="s">
        <v>1080</v>
      </c>
      <c r="CR168" s="106"/>
      <c r="CS168" s="106"/>
      <c r="CT168" s="106"/>
      <c r="CU168" s="106"/>
      <c r="CV168" s="106"/>
      <c r="CW168" s="141"/>
      <c r="CX168" s="105" t="s">
        <v>1081</v>
      </c>
      <c r="CY168" s="106"/>
      <c r="CZ168" s="106"/>
      <c r="DA168" s="106"/>
      <c r="DB168" s="106"/>
      <c r="DC168" s="106"/>
      <c r="DD168" s="137"/>
      <c r="DE168" s="133" t="s">
        <v>1079</v>
      </c>
      <c r="DF168" s="106"/>
      <c r="DG168" s="106"/>
      <c r="DH168" s="106"/>
      <c r="DI168" s="106"/>
      <c r="DJ168" s="106"/>
      <c r="DK168" s="141"/>
      <c r="DL168" s="105" t="s">
        <v>1080</v>
      </c>
      <c r="DM168" s="106"/>
      <c r="DN168" s="106"/>
      <c r="DO168" s="106"/>
      <c r="DP168" s="106"/>
      <c r="DQ168" s="106"/>
      <c r="DR168" s="141"/>
      <c r="DS168" s="105" t="s">
        <v>1081</v>
      </c>
      <c r="DT168" s="106"/>
      <c r="DU168" s="106"/>
      <c r="DV168" s="106"/>
      <c r="DW168" s="106"/>
      <c r="DX168" s="106"/>
      <c r="DY168" s="137"/>
      <c r="DZ168" s="133" t="s">
        <v>1079</v>
      </c>
      <c r="EA168" s="106"/>
      <c r="EB168" s="106"/>
      <c r="EC168" s="106"/>
      <c r="ED168" s="106"/>
      <c r="EE168" s="106"/>
      <c r="EF168" s="141"/>
      <c r="EG168" s="105" t="s">
        <v>1080</v>
      </c>
      <c r="EH168" s="106"/>
      <c r="EI168" s="106"/>
      <c r="EJ168" s="106"/>
      <c r="EK168" s="106"/>
      <c r="EL168" s="106"/>
      <c r="EM168" s="141"/>
      <c r="EN168" s="105" t="s">
        <v>1081</v>
      </c>
      <c r="EO168" s="106"/>
      <c r="EP168" s="106"/>
      <c r="EQ168" s="106"/>
      <c r="ER168" s="106"/>
      <c r="ES168" s="106"/>
      <c r="ET168" s="137"/>
      <c r="EU168" s="133" t="s">
        <v>1079</v>
      </c>
      <c r="EV168" s="106"/>
      <c r="EW168" s="106"/>
      <c r="EX168" s="106"/>
      <c r="EY168" s="106"/>
      <c r="EZ168" s="106"/>
      <c r="FA168" s="141"/>
      <c r="FB168" s="105" t="s">
        <v>1080</v>
      </c>
      <c r="FC168" s="106"/>
      <c r="FD168" s="106"/>
      <c r="FE168" s="106"/>
      <c r="FF168" s="106"/>
      <c r="FG168" s="106"/>
      <c r="FH168" s="141"/>
      <c r="FI168" s="105" t="s">
        <v>1081</v>
      </c>
      <c r="FJ168" s="106"/>
      <c r="FK168" s="106"/>
      <c r="FL168" s="106"/>
      <c r="FM168" s="106"/>
      <c r="FN168" s="106"/>
      <c r="FO168" s="137"/>
      <c r="FP168" s="133" t="s">
        <v>1079</v>
      </c>
      <c r="FQ168" s="106"/>
      <c r="FR168" s="106"/>
      <c r="FS168" s="106"/>
      <c r="FT168" s="106"/>
      <c r="FU168" s="106"/>
      <c r="FV168" s="141"/>
      <c r="FW168" s="105" t="s">
        <v>1080</v>
      </c>
      <c r="FX168" s="106"/>
      <c r="FY168" s="106"/>
      <c r="FZ168" s="106"/>
      <c r="GA168" s="106"/>
      <c r="GB168" s="106"/>
      <c r="GC168" s="141"/>
      <c r="GD168" s="105" t="s">
        <v>1081</v>
      </c>
      <c r="GE168" s="106"/>
      <c r="GF168" s="106"/>
      <c r="GG168" s="106"/>
      <c r="GH168" s="106"/>
      <c r="GI168" s="106"/>
      <c r="GJ168" s="137"/>
    </row>
    <row r="169" spans="1:192" outlineLevel="1">
      <c r="A169" s="147"/>
      <c r="B169" s="147"/>
      <c r="C169" s="775">
        <v>1</v>
      </c>
      <c r="D169" s="775">
        <v>2</v>
      </c>
      <c r="E169" s="552">
        <v>3</v>
      </c>
      <c r="F169" s="776">
        <v>4</v>
      </c>
      <c r="G169" s="776">
        <v>5</v>
      </c>
      <c r="H169" s="776">
        <v>6</v>
      </c>
      <c r="I169" s="776">
        <v>7</v>
      </c>
      <c r="J169" s="776">
        <v>8</v>
      </c>
      <c r="K169" s="776">
        <v>9</v>
      </c>
      <c r="L169" s="776">
        <v>10</v>
      </c>
      <c r="M169" s="776">
        <v>11</v>
      </c>
      <c r="N169" s="776">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30.5" outlineLevel="1">
      <c r="A170" s="147">
        <v>1</v>
      </c>
      <c r="B170" s="147"/>
      <c r="C170" s="292"/>
      <c r="D170" s="153" t="b">
        <v>0</v>
      </c>
      <c r="F170" s="289" t="s">
        <v>1138</v>
      </c>
      <c r="G170" s="290">
        <f>IF(F171="","-",F171-1)</f>
        <v>329</v>
      </c>
      <c r="H170" s="290" t="s">
        <v>30</v>
      </c>
      <c r="I170" s="290">
        <v>0</v>
      </c>
      <c r="J170" s="290">
        <v>0</v>
      </c>
      <c r="K170" s="290">
        <v>0</v>
      </c>
      <c r="L170" s="153">
        <v>0</v>
      </c>
      <c r="M170" s="153">
        <f>15*30</f>
        <v>450</v>
      </c>
      <c r="N170" s="156">
        <v>1</v>
      </c>
      <c r="O170" s="147" t="s">
        <v>809</v>
      </c>
      <c r="P170" s="147" t="s">
        <v>812</v>
      </c>
      <c r="X170" s="158">
        <v>1</v>
      </c>
      <c r="Y170" s="158">
        <f t="shared" ref="Y170:AD170" si="59">X170+3</f>
        <v>4</v>
      </c>
      <c r="Z170" s="158">
        <f t="shared" si="59"/>
        <v>7</v>
      </c>
      <c r="AA170" s="158">
        <f t="shared" si="59"/>
        <v>10</v>
      </c>
      <c r="AB170" s="158">
        <f t="shared" si="59"/>
        <v>13</v>
      </c>
      <c r="AC170" s="158">
        <f t="shared" si="59"/>
        <v>16</v>
      </c>
      <c r="AD170" s="158">
        <f t="shared" si="59"/>
        <v>19</v>
      </c>
      <c r="AE170" s="159" t="s">
        <v>826</v>
      </c>
      <c r="AF170" s="159" t="s">
        <v>827</v>
      </c>
      <c r="AG170" s="159" t="s">
        <v>828</v>
      </c>
      <c r="AH170" s="159" t="s">
        <v>829</v>
      </c>
      <c r="AI170" s="159" t="s">
        <v>830</v>
      </c>
      <c r="AJ170" s="159" t="s">
        <v>831</v>
      </c>
      <c r="AK170" s="159" t="s">
        <v>832</v>
      </c>
      <c r="AL170" s="159" t="s">
        <v>826</v>
      </c>
      <c r="AM170" s="159" t="s">
        <v>827</v>
      </c>
      <c r="AN170" s="159" t="s">
        <v>828</v>
      </c>
      <c r="AO170" s="159" t="s">
        <v>829</v>
      </c>
      <c r="AP170" s="159" t="s">
        <v>830</v>
      </c>
      <c r="AQ170" s="159" t="s">
        <v>831</v>
      </c>
      <c r="AR170" s="159" t="s">
        <v>832</v>
      </c>
      <c r="AS170" s="158">
        <v>1</v>
      </c>
      <c r="AT170" s="158">
        <f t="shared" ref="AT170:AY170" si="60">AS170+3</f>
        <v>4</v>
      </c>
      <c r="AU170" s="158">
        <f t="shared" si="60"/>
        <v>7</v>
      </c>
      <c r="AV170" s="158">
        <f t="shared" si="60"/>
        <v>10</v>
      </c>
      <c r="AW170" s="158">
        <f t="shared" si="60"/>
        <v>13</v>
      </c>
      <c r="AX170" s="158">
        <f t="shared" si="60"/>
        <v>16</v>
      </c>
      <c r="AY170" s="158">
        <f t="shared" si="60"/>
        <v>19</v>
      </c>
      <c r="AZ170" s="159" t="s">
        <v>826</v>
      </c>
      <c r="BA170" s="159" t="s">
        <v>827</v>
      </c>
      <c r="BB170" s="159" t="s">
        <v>828</v>
      </c>
      <c r="BC170" s="159" t="s">
        <v>829</v>
      </c>
      <c r="BD170" s="159" t="s">
        <v>830</v>
      </c>
      <c r="BE170" s="159" t="s">
        <v>831</v>
      </c>
      <c r="BF170" s="159" t="s">
        <v>832</v>
      </c>
      <c r="BG170" s="159" t="s">
        <v>826</v>
      </c>
      <c r="BH170" s="159" t="s">
        <v>827</v>
      </c>
      <c r="BI170" s="159" t="s">
        <v>828</v>
      </c>
      <c r="BJ170" s="159" t="s">
        <v>829</v>
      </c>
      <c r="BK170" s="159" t="s">
        <v>830</v>
      </c>
      <c r="BL170" s="159" t="s">
        <v>831</v>
      </c>
      <c r="BM170" s="159" t="s">
        <v>832</v>
      </c>
      <c r="BO170" s="134">
        <v>1</v>
      </c>
      <c r="BP170" s="135">
        <v>4</v>
      </c>
      <c r="BQ170" s="135">
        <v>7</v>
      </c>
      <c r="BR170" s="135">
        <v>10</v>
      </c>
      <c r="BS170" s="135">
        <v>13</v>
      </c>
      <c r="BT170" s="135">
        <v>16</v>
      </c>
      <c r="BU170" s="142">
        <v>19</v>
      </c>
      <c r="BV170" s="135" t="s">
        <v>826</v>
      </c>
      <c r="BW170" s="135" t="s">
        <v>827</v>
      </c>
      <c r="BX170" s="135" t="s">
        <v>828</v>
      </c>
      <c r="BY170" s="135" t="s">
        <v>829</v>
      </c>
      <c r="BZ170" s="135" t="s">
        <v>830</v>
      </c>
      <c r="CA170" s="135" t="s">
        <v>831</v>
      </c>
      <c r="CB170" s="142" t="s">
        <v>832</v>
      </c>
      <c r="CC170" s="135" t="s">
        <v>826</v>
      </c>
      <c r="CD170" s="135" t="s">
        <v>827</v>
      </c>
      <c r="CE170" s="135" t="s">
        <v>828</v>
      </c>
      <c r="CF170" s="135" t="s">
        <v>829</v>
      </c>
      <c r="CG170" s="135" t="s">
        <v>830</v>
      </c>
      <c r="CH170" s="135" t="s">
        <v>831</v>
      </c>
      <c r="CI170" s="138" t="s">
        <v>832</v>
      </c>
      <c r="CJ170" s="134">
        <v>1</v>
      </c>
      <c r="CK170" s="135">
        <v>4</v>
      </c>
      <c r="CL170" s="135">
        <v>7</v>
      </c>
      <c r="CM170" s="135">
        <v>10</v>
      </c>
      <c r="CN170" s="135">
        <v>13</v>
      </c>
      <c r="CO170" s="135">
        <v>16</v>
      </c>
      <c r="CP170" s="142">
        <v>19</v>
      </c>
      <c r="CQ170" s="135" t="s">
        <v>826</v>
      </c>
      <c r="CR170" s="135" t="s">
        <v>827</v>
      </c>
      <c r="CS170" s="135" t="s">
        <v>828</v>
      </c>
      <c r="CT170" s="135" t="s">
        <v>829</v>
      </c>
      <c r="CU170" s="135" t="s">
        <v>830</v>
      </c>
      <c r="CV170" s="135" t="s">
        <v>831</v>
      </c>
      <c r="CW170" s="142" t="s">
        <v>832</v>
      </c>
      <c r="CX170" s="135" t="s">
        <v>826</v>
      </c>
      <c r="CY170" s="135" t="s">
        <v>827</v>
      </c>
      <c r="CZ170" s="135" t="s">
        <v>828</v>
      </c>
      <c r="DA170" s="135" t="s">
        <v>829</v>
      </c>
      <c r="DB170" s="135" t="s">
        <v>830</v>
      </c>
      <c r="DC170" s="135" t="s">
        <v>831</v>
      </c>
      <c r="DD170" s="138" t="s">
        <v>832</v>
      </c>
      <c r="DE170" s="134">
        <v>1</v>
      </c>
      <c r="DF170" s="135">
        <v>4</v>
      </c>
      <c r="DG170" s="135">
        <v>7</v>
      </c>
      <c r="DH170" s="135">
        <v>10</v>
      </c>
      <c r="DI170" s="135">
        <v>13</v>
      </c>
      <c r="DJ170" s="135">
        <v>16</v>
      </c>
      <c r="DK170" s="142">
        <v>19</v>
      </c>
      <c r="DL170" s="135" t="s">
        <v>826</v>
      </c>
      <c r="DM170" s="135" t="s">
        <v>827</v>
      </c>
      <c r="DN170" s="135" t="s">
        <v>828</v>
      </c>
      <c r="DO170" s="135" t="s">
        <v>829</v>
      </c>
      <c r="DP170" s="135" t="s">
        <v>830</v>
      </c>
      <c r="DQ170" s="135" t="s">
        <v>831</v>
      </c>
      <c r="DR170" s="142" t="s">
        <v>832</v>
      </c>
      <c r="DS170" s="135" t="s">
        <v>826</v>
      </c>
      <c r="DT170" s="135" t="s">
        <v>827</v>
      </c>
      <c r="DU170" s="135" t="s">
        <v>828</v>
      </c>
      <c r="DV170" s="135" t="s">
        <v>829</v>
      </c>
      <c r="DW170" s="135" t="s">
        <v>830</v>
      </c>
      <c r="DX170" s="135" t="s">
        <v>831</v>
      </c>
      <c r="DY170" s="138" t="s">
        <v>832</v>
      </c>
      <c r="DZ170" s="134">
        <v>1</v>
      </c>
      <c r="EA170" s="135">
        <v>4</v>
      </c>
      <c r="EB170" s="135">
        <v>7</v>
      </c>
      <c r="EC170" s="135">
        <v>10</v>
      </c>
      <c r="ED170" s="135">
        <v>13</v>
      </c>
      <c r="EE170" s="135">
        <v>16</v>
      </c>
      <c r="EF170" s="142">
        <v>19</v>
      </c>
      <c r="EG170" s="135" t="s">
        <v>826</v>
      </c>
      <c r="EH170" s="135" t="s">
        <v>827</v>
      </c>
      <c r="EI170" s="135" t="s">
        <v>828</v>
      </c>
      <c r="EJ170" s="135" t="s">
        <v>829</v>
      </c>
      <c r="EK170" s="135" t="s">
        <v>830</v>
      </c>
      <c r="EL170" s="135" t="s">
        <v>831</v>
      </c>
      <c r="EM170" s="142" t="s">
        <v>832</v>
      </c>
      <c r="EN170" s="135" t="s">
        <v>826</v>
      </c>
      <c r="EO170" s="135" t="s">
        <v>827</v>
      </c>
      <c r="EP170" s="135" t="s">
        <v>828</v>
      </c>
      <c r="EQ170" s="135" t="s">
        <v>829</v>
      </c>
      <c r="ER170" s="135" t="s">
        <v>830</v>
      </c>
      <c r="ES170" s="135" t="s">
        <v>831</v>
      </c>
      <c r="ET170" s="138" t="s">
        <v>832</v>
      </c>
      <c r="EU170" s="134">
        <v>1</v>
      </c>
      <c r="EV170" s="135">
        <v>4</v>
      </c>
      <c r="EW170" s="135">
        <v>7</v>
      </c>
      <c r="EX170" s="135">
        <v>10</v>
      </c>
      <c r="EY170" s="135">
        <v>13</v>
      </c>
      <c r="EZ170" s="135">
        <v>16</v>
      </c>
      <c r="FA170" s="142">
        <v>19</v>
      </c>
      <c r="FB170" s="135" t="s">
        <v>826</v>
      </c>
      <c r="FC170" s="135" t="s">
        <v>827</v>
      </c>
      <c r="FD170" s="135" t="s">
        <v>828</v>
      </c>
      <c r="FE170" s="135" t="s">
        <v>829</v>
      </c>
      <c r="FF170" s="135" t="s">
        <v>830</v>
      </c>
      <c r="FG170" s="135" t="s">
        <v>831</v>
      </c>
      <c r="FH170" s="142" t="s">
        <v>832</v>
      </c>
      <c r="FI170" s="135" t="s">
        <v>826</v>
      </c>
      <c r="FJ170" s="135" t="s">
        <v>827</v>
      </c>
      <c r="FK170" s="135" t="s">
        <v>828</v>
      </c>
      <c r="FL170" s="135" t="s">
        <v>829</v>
      </c>
      <c r="FM170" s="135" t="s">
        <v>830</v>
      </c>
      <c r="FN170" s="135" t="s">
        <v>831</v>
      </c>
      <c r="FO170" s="138" t="s">
        <v>832</v>
      </c>
      <c r="FP170" s="134">
        <v>1</v>
      </c>
      <c r="FQ170" s="135">
        <v>4</v>
      </c>
      <c r="FR170" s="135">
        <v>7</v>
      </c>
      <c r="FS170" s="135">
        <v>10</v>
      </c>
      <c r="FT170" s="135">
        <v>13</v>
      </c>
      <c r="FU170" s="135">
        <v>16</v>
      </c>
      <c r="FV170" s="142">
        <v>19</v>
      </c>
      <c r="FW170" s="135" t="s">
        <v>826</v>
      </c>
      <c r="FX170" s="135" t="s">
        <v>827</v>
      </c>
      <c r="FY170" s="135" t="s">
        <v>828</v>
      </c>
      <c r="FZ170" s="135" t="s">
        <v>829</v>
      </c>
      <c r="GA170" s="135" t="s">
        <v>830</v>
      </c>
      <c r="GB170" s="135" t="s">
        <v>831</v>
      </c>
      <c r="GC170" s="142" t="s">
        <v>832</v>
      </c>
      <c r="GD170" s="135" t="s">
        <v>826</v>
      </c>
      <c r="GE170" s="135" t="s">
        <v>827</v>
      </c>
      <c r="GF170" s="135" t="s">
        <v>828</v>
      </c>
      <c r="GG170" s="135" t="s">
        <v>829</v>
      </c>
      <c r="GH170" s="135" t="s">
        <v>830</v>
      </c>
      <c r="GI170" s="135" t="s">
        <v>831</v>
      </c>
      <c r="GJ170" s="138" t="s">
        <v>832</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810</v>
      </c>
      <c r="P171" s="147" t="s">
        <v>811</v>
      </c>
      <c r="W171" s="25" t="s">
        <v>840</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823</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841</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6">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4" t="s">
        <v>2313</v>
      </c>
    </row>
    <row r="189" spans="1:5" ht="49" outlineLevel="1">
      <c r="A189" s="147"/>
      <c r="B189" s="147"/>
      <c r="C189" s="148" t="s">
        <v>805</v>
      </c>
      <c r="D189" s="148" t="s">
        <v>1137</v>
      </c>
      <c r="E189" s="147"/>
    </row>
    <row r="190" spans="1:5" ht="24" outlineLevel="1">
      <c r="A190" s="147"/>
      <c r="B190" s="147"/>
      <c r="C190" s="149" t="s">
        <v>807</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2698</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917</v>
      </c>
    </row>
    <row r="215" spans="1:14" outlineLevel="1">
      <c r="C215" s="147"/>
      <c r="D215" s="147" t="s">
        <v>880</v>
      </c>
      <c r="E215" s="147" t="s">
        <v>1651</v>
      </c>
      <c r="F215" s="147" t="s">
        <v>1652</v>
      </c>
      <c r="G215" s="147" t="s">
        <v>2083</v>
      </c>
      <c r="H215" s="147" t="s">
        <v>1941</v>
      </c>
      <c r="I215" s="147"/>
      <c r="J215" s="147" t="s">
        <v>1028</v>
      </c>
      <c r="K215" s="147"/>
      <c r="L215" s="147"/>
      <c r="M215" s="147"/>
      <c r="N215" s="147"/>
    </row>
    <row r="216" spans="1:14" ht="60.5" outlineLevel="1">
      <c r="C216" s="181" t="s">
        <v>874</v>
      </c>
      <c r="D216" s="147"/>
      <c r="E216" s="147"/>
      <c r="F216" s="147"/>
      <c r="G216" s="147"/>
      <c r="J216" s="147" t="s">
        <v>1029</v>
      </c>
      <c r="K216" s="147" t="s">
        <v>916</v>
      </c>
      <c r="L216" s="147"/>
      <c r="M216" s="147"/>
      <c r="N216" s="147"/>
    </row>
    <row r="217" spans="1:14" outlineLevel="1">
      <c r="A217">
        <v>1</v>
      </c>
      <c r="B217" t="s">
        <v>1025</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1027</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1026</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879</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899</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1372</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1148</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880</v>
      </c>
      <c r="G226" s="152"/>
      <c r="H226" s="152"/>
      <c r="I226" s="152" t="s">
        <v>1651</v>
      </c>
      <c r="J226" s="152"/>
      <c r="K226" s="152"/>
      <c r="L226" s="152" t="s">
        <v>1652</v>
      </c>
      <c r="M226" s="152"/>
      <c r="N226" s="152"/>
      <c r="O226" s="152" t="s">
        <v>2083</v>
      </c>
      <c r="P226" s="152"/>
      <c r="Q226" s="152"/>
      <c r="R226" s="152" t="s">
        <v>1941</v>
      </c>
      <c r="S226" s="152"/>
      <c r="T226" s="152"/>
    </row>
    <row r="227" spans="1:23" outlineLevel="1">
      <c r="A227" s="147"/>
      <c r="B227" s="147"/>
      <c r="C227" s="155" t="s">
        <v>894</v>
      </c>
      <c r="D227" s="155" t="s">
        <v>895</v>
      </c>
      <c r="E227" s="155" t="s">
        <v>896</v>
      </c>
      <c r="F227" s="155" t="s">
        <v>894</v>
      </c>
      <c r="G227" s="155" t="s">
        <v>895</v>
      </c>
      <c r="H227" s="155" t="s">
        <v>896</v>
      </c>
      <c r="I227" s="155" t="s">
        <v>894</v>
      </c>
      <c r="J227" s="155" t="s">
        <v>895</v>
      </c>
      <c r="K227" s="155" t="s">
        <v>896</v>
      </c>
      <c r="L227" s="155" t="s">
        <v>894</v>
      </c>
      <c r="M227" s="155" t="s">
        <v>895</v>
      </c>
      <c r="N227" s="155" t="s">
        <v>896</v>
      </c>
      <c r="O227" s="155" t="s">
        <v>894</v>
      </c>
      <c r="P227" s="155" t="s">
        <v>895</v>
      </c>
      <c r="Q227" s="155" t="s">
        <v>896</v>
      </c>
      <c r="R227" s="155" t="s">
        <v>894</v>
      </c>
      <c r="S227" s="155" t="s">
        <v>895</v>
      </c>
      <c r="T227" s="155" t="s">
        <v>896</v>
      </c>
    </row>
    <row r="228" spans="1:23" ht="52" outlineLevel="1">
      <c r="A228" s="147"/>
      <c r="B228" s="147"/>
      <c r="C228" s="148" t="s">
        <v>1154</v>
      </c>
      <c r="D228" s="148" t="s">
        <v>1154</v>
      </c>
      <c r="E228" s="148" t="s">
        <v>1154</v>
      </c>
      <c r="F228" s="147" t="s">
        <v>1151</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1958</v>
      </c>
    </row>
    <row r="230" spans="1:23" outlineLevel="1">
      <c r="A230" s="147">
        <v>2</v>
      </c>
      <c r="B230" s="147" t="s">
        <v>1149</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1150</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1294</v>
      </c>
      <c r="C234" s="147"/>
      <c r="D234" s="147"/>
      <c r="E234" s="147"/>
      <c r="F234" s="147"/>
      <c r="G234" s="147"/>
      <c r="H234" s="147"/>
      <c r="I234" s="147"/>
      <c r="J234" s="147"/>
      <c r="K234" s="147"/>
      <c r="L234" s="147"/>
      <c r="M234" s="147"/>
      <c r="N234" s="147"/>
    </row>
    <row r="235" spans="1:23" outlineLevel="1">
      <c r="C235" s="155" t="s">
        <v>894</v>
      </c>
      <c r="D235" s="155" t="s">
        <v>895</v>
      </c>
      <c r="E235" s="155" t="s">
        <v>896</v>
      </c>
      <c r="F235" s="152" t="s">
        <v>880</v>
      </c>
      <c r="G235" s="152"/>
      <c r="H235" s="152"/>
      <c r="I235" s="152" t="s">
        <v>1651</v>
      </c>
      <c r="J235" s="152"/>
      <c r="K235" s="152"/>
      <c r="L235" s="152" t="s">
        <v>1652</v>
      </c>
      <c r="M235" s="152"/>
      <c r="N235" s="152"/>
      <c r="O235" s="152" t="s">
        <v>2083</v>
      </c>
      <c r="P235" s="152"/>
      <c r="Q235" s="152"/>
      <c r="R235" s="152" t="s">
        <v>1941</v>
      </c>
      <c r="S235" s="152"/>
      <c r="T235" s="152"/>
    </row>
    <row r="236" spans="1:23" outlineLevel="1">
      <c r="C236" s="154">
        <v>287</v>
      </c>
      <c r="D236" s="365">
        <v>321</v>
      </c>
      <c r="E236" s="365">
        <v>356</v>
      </c>
      <c r="F236" s="155" t="s">
        <v>894</v>
      </c>
      <c r="G236" s="155" t="s">
        <v>895</v>
      </c>
      <c r="H236" s="155" t="s">
        <v>896</v>
      </c>
      <c r="I236" s="155" t="s">
        <v>894</v>
      </c>
      <c r="J236" s="155" t="s">
        <v>895</v>
      </c>
      <c r="K236" s="155" t="s">
        <v>896</v>
      </c>
      <c r="L236" s="155" t="s">
        <v>894</v>
      </c>
      <c r="M236" s="155" t="s">
        <v>895</v>
      </c>
      <c r="N236" s="155" t="s">
        <v>896</v>
      </c>
      <c r="O236" s="155" t="s">
        <v>894</v>
      </c>
      <c r="P236" s="155" t="s">
        <v>895</v>
      </c>
      <c r="Q236" s="155" t="s">
        <v>896</v>
      </c>
      <c r="R236" s="155" t="s">
        <v>894</v>
      </c>
      <c r="S236" s="155" t="s">
        <v>895</v>
      </c>
      <c r="T236" s="155" t="s">
        <v>896</v>
      </c>
    </row>
    <row r="237" spans="1:23" outlineLevel="1">
      <c r="A237">
        <v>1</v>
      </c>
      <c r="B237" t="s">
        <v>1025</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1027</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1026</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879</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899</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1372</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1" t="s">
        <v>2214</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848</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2.5" outlineLevel="1">
      <c r="A248">
        <f>COUNTA($B$257:$B$261)</f>
        <v>5</v>
      </c>
      <c r="B248" t="s">
        <v>849</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850</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851</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853</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854</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855</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856</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6" outlineLevel="1">
      <c r="B256" s="14" t="s">
        <v>857</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2433</v>
      </c>
      <c r="AW256" s="122"/>
      <c r="AX256" s="122"/>
      <c r="AY256" s="122"/>
      <c r="AZ256" s="122"/>
      <c r="BA256" s="122"/>
      <c r="BB256" s="122"/>
      <c r="BC256" s="122"/>
      <c r="BD256" s="122"/>
      <c r="BE256" s="122"/>
      <c r="BF256" s="122"/>
      <c r="BG256" s="122"/>
      <c r="BH256" s="122"/>
      <c r="BI256" s="122"/>
      <c r="BJ256" s="122"/>
      <c r="BK256" s="121" t="s">
        <v>2434</v>
      </c>
      <c r="BL256" s="121"/>
      <c r="BM256" s="121"/>
      <c r="BN256" s="121"/>
      <c r="BO256" s="121"/>
      <c r="BP256" s="121"/>
      <c r="BQ256" s="121"/>
      <c r="BR256" s="121"/>
      <c r="BS256" s="121"/>
      <c r="BT256" s="121"/>
      <c r="BU256" s="121"/>
      <c r="BV256" s="121"/>
      <c r="BW256" s="121"/>
      <c r="BX256" s="121"/>
      <c r="BY256" s="121"/>
    </row>
    <row r="257" spans="2:77" outlineLevel="1">
      <c r="B257" s="25" t="s">
        <v>858</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859</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860</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861</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862</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858</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865</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860</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861</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862</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858</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866</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860</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861</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862</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858</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867</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860</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861</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862</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858</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868</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860</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861</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862</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858</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869</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860</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861</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862</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858</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870</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860</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861</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862</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858</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871</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860</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861</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862</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1521</v>
      </c>
    </row>
    <row r="300" spans="1:77" outlineLevel="1">
      <c r="B300" t="s">
        <v>886</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1573</v>
      </c>
      <c r="C301" t="s">
        <v>1574</v>
      </c>
      <c r="D301" t="s">
        <v>1575</v>
      </c>
      <c r="E301" t="s">
        <v>1576</v>
      </c>
      <c r="F301" t="s">
        <v>1624</v>
      </c>
      <c r="G301" t="s">
        <v>1577</v>
      </c>
      <c r="H301" t="s">
        <v>1582</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1578</v>
      </c>
      <c r="C302" t="s">
        <v>887</v>
      </c>
      <c r="D302" t="s">
        <v>888</v>
      </c>
      <c r="E302" t="s">
        <v>889</v>
      </c>
      <c r="F302" t="s">
        <v>1586</v>
      </c>
      <c r="G302" t="s">
        <v>1580</v>
      </c>
      <c r="H302" t="s">
        <v>1581</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1047</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898</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3097</v>
      </c>
      <c r="C305" s="458">
        <f t="shared" ref="C305:AL305" si="207">INDEX(i.Periods,C$303+1,1+d.TOL+(C$300-1)*3)</f>
        <v>60</v>
      </c>
      <c r="D305" s="458">
        <f t="shared" si="207"/>
        <v>65</v>
      </c>
      <c r="E305" s="598">
        <f>INDEX(i.Periods,E$303+3,1+d.TOL+(E$300-1)*3)</f>
        <v>82</v>
      </c>
      <c r="F305" s="458">
        <f t="shared" si="207"/>
        <v>82</v>
      </c>
      <c r="G305" s="458">
        <f t="shared" si="207"/>
        <v>95</v>
      </c>
      <c r="H305" s="458">
        <f t="shared" si="207"/>
        <v>112</v>
      </c>
      <c r="I305" s="458">
        <f t="shared" si="207"/>
        <v>62</v>
      </c>
      <c r="J305" s="458">
        <f t="shared" si="207"/>
        <v>67</v>
      </c>
      <c r="K305" s="598">
        <f>INDEX(i.Periods,K$303+3,1+d.TOL+(K$300-1)*3)</f>
        <v>84</v>
      </c>
      <c r="L305" s="458">
        <f t="shared" si="207"/>
        <v>84</v>
      </c>
      <c r="M305" s="458">
        <f t="shared" si="207"/>
        <v>97</v>
      </c>
      <c r="N305" s="458">
        <f t="shared" si="207"/>
        <v>112</v>
      </c>
      <c r="O305" s="458">
        <f t="shared" si="207"/>
        <v>65</v>
      </c>
      <c r="P305" s="458">
        <f t="shared" si="207"/>
        <v>70</v>
      </c>
      <c r="Q305" s="598">
        <f>INDEX(i.Periods,Q$303+3,1+d.TOL+(Q$300-1)*3)</f>
        <v>87</v>
      </c>
      <c r="R305" s="458">
        <f t="shared" si="207"/>
        <v>87</v>
      </c>
      <c r="S305" s="458">
        <f t="shared" si="207"/>
        <v>100</v>
      </c>
      <c r="T305" s="458">
        <f t="shared" si="207"/>
        <v>112</v>
      </c>
      <c r="U305" s="458">
        <f t="shared" si="207"/>
        <v>67</v>
      </c>
      <c r="V305" s="458">
        <f t="shared" si="207"/>
        <v>72</v>
      </c>
      <c r="W305" s="598">
        <f>INDEX(i.Periods,W$303+3,1+d.TOL+(W$300-1)*3)</f>
        <v>89</v>
      </c>
      <c r="X305" s="458">
        <f t="shared" si="207"/>
        <v>89</v>
      </c>
      <c r="Y305" s="458">
        <f t="shared" si="207"/>
        <v>102</v>
      </c>
      <c r="Z305" s="458">
        <f t="shared" si="207"/>
        <v>112</v>
      </c>
      <c r="AA305" s="458">
        <f t="shared" si="207"/>
        <v>69</v>
      </c>
      <c r="AB305" s="458">
        <f t="shared" si="207"/>
        <v>74</v>
      </c>
      <c r="AC305" s="598">
        <f>INDEX(i.Periods,AC$303+3,1+d.TOL+(AC$300-1)*3)</f>
        <v>91</v>
      </c>
      <c r="AD305" s="458">
        <f t="shared" si="207"/>
        <v>91</v>
      </c>
      <c r="AE305" s="458">
        <f t="shared" si="207"/>
        <v>104</v>
      </c>
      <c r="AF305" s="458">
        <f t="shared" si="207"/>
        <v>112</v>
      </c>
      <c r="AG305" s="458">
        <f t="shared" si="207"/>
        <v>60</v>
      </c>
      <c r="AH305" s="458">
        <f t="shared" si="207"/>
        <v>65</v>
      </c>
      <c r="AI305" s="598">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1569</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2198</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2198</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2199</v>
      </c>
      <c r="C309" s="560" t="str">
        <f t="shared" si="210"/>
        <v>54:55, 43:60</v>
      </c>
      <c r="D309" s="560" t="str">
        <f t="shared" si="210"/>
        <v>54:55, 60:65</v>
      </c>
      <c r="E309" s="560" t="str">
        <f t="shared" si="210"/>
        <v>54:55, 65:82</v>
      </c>
      <c r="F309" s="560" t="str">
        <f t="shared" si="210"/>
        <v>54:55, 80:82</v>
      </c>
      <c r="G309" s="560" t="str">
        <f t="shared" si="210"/>
        <v>54:55, 82:95</v>
      </c>
      <c r="H309" s="560" t="str">
        <f t="shared" si="210"/>
        <v>54:55, 95:112</v>
      </c>
      <c r="I309" s="560" t="str">
        <f t="shared" si="210"/>
        <v>54:55, 43:62</v>
      </c>
      <c r="J309" s="560" t="str">
        <f t="shared" si="210"/>
        <v>54:55, 62:67</v>
      </c>
      <c r="K309" s="560" t="str">
        <f t="shared" si="210"/>
        <v>54:55, 67:84</v>
      </c>
      <c r="L309" s="560" t="str">
        <f t="shared" si="210"/>
        <v>54:55, 82:84</v>
      </c>
      <c r="M309" s="560" t="str">
        <f t="shared" si="210"/>
        <v>54:55, 84:97</v>
      </c>
      <c r="N309" s="560" t="str">
        <f t="shared" si="210"/>
        <v>54:55, 97:112</v>
      </c>
      <c r="O309" s="560" t="str">
        <f t="shared" si="210"/>
        <v>54:55, 43:65</v>
      </c>
      <c r="P309" s="560" t="str">
        <f t="shared" si="210"/>
        <v>54:55, 65:70</v>
      </c>
      <c r="Q309" s="560" t="str">
        <f t="shared" si="210"/>
        <v>54:55, 70:87</v>
      </c>
      <c r="R309" s="560" t="str">
        <f t="shared" si="211"/>
        <v>54:55, 85:87</v>
      </c>
      <c r="S309" s="560" t="str">
        <f t="shared" si="211"/>
        <v>54:55, 87:100</v>
      </c>
      <c r="T309" s="560" t="str">
        <f t="shared" si="211"/>
        <v>54:55, 100:112</v>
      </c>
      <c r="U309" s="560" t="str">
        <f t="shared" si="211"/>
        <v>54:55, 43:67</v>
      </c>
      <c r="V309" s="560" t="str">
        <f t="shared" si="211"/>
        <v>54:55, 67:72</v>
      </c>
      <c r="W309" s="560" t="str">
        <f t="shared" si="211"/>
        <v>54:55, 72:89</v>
      </c>
      <c r="X309" s="560" t="str">
        <f t="shared" si="211"/>
        <v>54:55, 87:89</v>
      </c>
      <c r="Y309" s="560" t="str">
        <f t="shared" si="211"/>
        <v>54:55, 89:102</v>
      </c>
      <c r="Z309" s="560" t="str">
        <f t="shared" si="211"/>
        <v>54:55, 102:112</v>
      </c>
      <c r="AA309" s="560" t="str">
        <f t="shared" si="211"/>
        <v>54:55, 43:69</v>
      </c>
      <c r="AB309" s="560" t="str">
        <f t="shared" si="211"/>
        <v>54:55, 69:74</v>
      </c>
      <c r="AC309" s="560" t="str">
        <f t="shared" si="211"/>
        <v>54:55, 74:91</v>
      </c>
      <c r="AD309" s="560" t="str">
        <f t="shared" si="211"/>
        <v>54:55, 89:91</v>
      </c>
      <c r="AE309" s="560" t="str">
        <f t="shared" si="211"/>
        <v>54:55, 91:104</v>
      </c>
      <c r="AF309" s="560" t="str">
        <f t="shared" si="211"/>
        <v>54:55, 104:112</v>
      </c>
      <c r="AG309" s="560" t="str">
        <f t="shared" si="211"/>
        <v>54:55, 43:60</v>
      </c>
      <c r="AH309" s="560" t="str">
        <f t="shared" si="211"/>
        <v>54:55, 60:65</v>
      </c>
      <c r="AI309" s="560" t="str">
        <f t="shared" si="211"/>
        <v>54:55, 65:82</v>
      </c>
      <c r="AJ309" s="560" t="str">
        <f t="shared" si="211"/>
        <v>54:55, 80:82</v>
      </c>
      <c r="AK309" s="560" t="str">
        <f t="shared" si="211"/>
        <v>54:55, 82:95</v>
      </c>
      <c r="AL309" s="560" t="str">
        <f t="shared" si="211"/>
        <v>54:55, 95:112</v>
      </c>
      <c r="AM309" s="560" t="str">
        <f t="shared" si="212"/>
        <v>54:55, 112:125</v>
      </c>
      <c r="AN309" s="560" t="str">
        <f t="shared" si="212"/>
        <v>54:55, 125:132</v>
      </c>
      <c r="AO309" s="560" t="str">
        <f t="shared" si="212"/>
        <v>54:55, 132:134</v>
      </c>
      <c r="AP309" s="560" t="str">
        <f t="shared" si="212"/>
        <v>54:55, 134:147</v>
      </c>
      <c r="AQ309" s="560" t="str">
        <f t="shared" si="212"/>
        <v>54:55, 147:164</v>
      </c>
      <c r="AR309" s="560" t="str">
        <f t="shared" si="213"/>
        <v>54:55, 164:177</v>
      </c>
      <c r="AS309" s="560" t="str">
        <f t="shared" si="213"/>
        <v>54:55, 177:184</v>
      </c>
      <c r="AT309" s="560" t="str">
        <f t="shared" si="213"/>
        <v>54:55, 184:186</v>
      </c>
      <c r="AU309" s="560" t="str">
        <f t="shared" si="213"/>
        <v>54:55, 186:199</v>
      </c>
      <c r="AV309" s="560" t="str">
        <f t="shared" si="213"/>
        <v>54:55, 199:216</v>
      </c>
      <c r="AW309" s="560" t="str">
        <f t="shared" si="213"/>
        <v>54:55, 216:229</v>
      </c>
      <c r="AX309" s="560" t="str">
        <f t="shared" si="213"/>
        <v>54:55, 229:236</v>
      </c>
      <c r="AY309" s="560" t="str">
        <f t="shared" si="213"/>
        <v>54:55, 236:238</v>
      </c>
      <c r="AZ309" s="560" t="str">
        <f t="shared" si="213"/>
        <v>54:55, 238:251</v>
      </c>
      <c r="BA309" s="560" t="str">
        <f t="shared" si="213"/>
        <v>54:55, 251:268</v>
      </c>
      <c r="BB309" s="560" t="str">
        <f t="shared" si="213"/>
        <v>54:55, 268:281</v>
      </c>
      <c r="BC309" s="560" t="str">
        <f t="shared" si="213"/>
        <v>54:55, 281:288</v>
      </c>
      <c r="BD309" s="560" t="str">
        <f t="shared" si="213"/>
        <v>54:55, 288:290</v>
      </c>
      <c r="BE309" s="560" t="str">
        <f t="shared" si="213"/>
        <v>54:55, 290:303</v>
      </c>
      <c r="BF309" s="560" t="str">
        <f t="shared" si="213"/>
        <v>54:55, 303:320</v>
      </c>
      <c r="BG309" s="560" t="str">
        <f t="shared" si="213"/>
        <v>54:55, 320:333</v>
      </c>
      <c r="BH309" s="560" t="str">
        <f t="shared" si="213"/>
        <v>54:55, 333:340</v>
      </c>
      <c r="BI309" s="560" t="str">
        <f t="shared" si="213"/>
        <v>54:55, 340:342</v>
      </c>
      <c r="BJ309" s="560" t="str">
        <f t="shared" si="213"/>
        <v>54:55, 342:355</v>
      </c>
      <c r="BK309" s="560" t="str">
        <f t="shared" si="213"/>
        <v>54:55, 355:372</v>
      </c>
    </row>
    <row r="310" spans="1:63" ht="48.75" customHeight="1" outlineLevel="1">
      <c r="A310">
        <v>4</v>
      </c>
      <c r="B310" s="147" t="s">
        <v>2200</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2201</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2202</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2203</v>
      </c>
      <c r="C313" s="560" t="str">
        <f t="shared" si="210"/>
        <v>54:55, 43:60</v>
      </c>
      <c r="D313" s="560" t="str">
        <f t="shared" si="210"/>
        <v>54:55, 60:65</v>
      </c>
      <c r="E313" s="560" t="str">
        <f t="shared" si="210"/>
        <v>54:55, 65:82</v>
      </c>
      <c r="F313" s="560" t="str">
        <f t="shared" si="210"/>
        <v>54:55, 80:82</v>
      </c>
      <c r="G313" s="560" t="str">
        <f t="shared" si="210"/>
        <v>54:55, 82:95</v>
      </c>
      <c r="H313" s="560" t="str">
        <f t="shared" si="210"/>
        <v>54:55, 95:112</v>
      </c>
      <c r="I313" s="560" t="str">
        <f t="shared" si="210"/>
        <v>54:55, 43:62</v>
      </c>
      <c r="J313" s="560" t="str">
        <f t="shared" si="210"/>
        <v>54:55, 62:67</v>
      </c>
      <c r="K313" s="560" t="str">
        <f t="shared" si="210"/>
        <v>54:55, 67:84</v>
      </c>
      <c r="L313" s="560" t="str">
        <f t="shared" si="210"/>
        <v>54:55, 82:84</v>
      </c>
      <c r="M313" s="560" t="str">
        <f t="shared" si="210"/>
        <v>54:55, 84:97</v>
      </c>
      <c r="N313" s="560" t="str">
        <f t="shared" si="210"/>
        <v>54:55, 97:112</v>
      </c>
      <c r="O313" s="560" t="str">
        <f t="shared" si="210"/>
        <v>54:55, 43:65</v>
      </c>
      <c r="P313" s="560" t="str">
        <f t="shared" si="210"/>
        <v>54:55, 65:70</v>
      </c>
      <c r="Q313" s="560" t="str">
        <f t="shared" si="210"/>
        <v>54:55, 70:87</v>
      </c>
      <c r="R313" s="560" t="str">
        <f t="shared" si="211"/>
        <v>54:55, 85:87</v>
      </c>
      <c r="S313" s="560" t="str">
        <f t="shared" si="211"/>
        <v>54:55, 87:100</v>
      </c>
      <c r="T313" s="560" t="str">
        <f t="shared" si="211"/>
        <v>54:55, 100:112</v>
      </c>
      <c r="U313" s="560" t="str">
        <f t="shared" si="211"/>
        <v>54:55, 43:67</v>
      </c>
      <c r="V313" s="560" t="str">
        <f t="shared" si="211"/>
        <v>54:55, 67:72</v>
      </c>
      <c r="W313" s="560" t="str">
        <f t="shared" si="211"/>
        <v>54:55, 72:89</v>
      </c>
      <c r="X313" s="560" t="str">
        <f t="shared" si="211"/>
        <v>54:55, 87:89</v>
      </c>
      <c r="Y313" s="560" t="str">
        <f t="shared" si="211"/>
        <v>54:55, 89:102</v>
      </c>
      <c r="Z313" s="560" t="str">
        <f t="shared" si="211"/>
        <v>54:55, 102:112</v>
      </c>
      <c r="AA313" s="560" t="str">
        <f t="shared" si="211"/>
        <v>54:55, 43:69</v>
      </c>
      <c r="AB313" s="560" t="str">
        <f t="shared" si="211"/>
        <v>54:55, 69:74</v>
      </c>
      <c r="AC313" s="560" t="str">
        <f t="shared" si="211"/>
        <v>54:55, 74:91</v>
      </c>
      <c r="AD313" s="560" t="str">
        <f t="shared" si="211"/>
        <v>54:55, 89:91</v>
      </c>
      <c r="AE313" s="560" t="str">
        <f t="shared" si="211"/>
        <v>54:55, 91:104</v>
      </c>
      <c r="AF313" s="560" t="str">
        <f t="shared" si="211"/>
        <v>54:55, 104:112</v>
      </c>
      <c r="AG313" s="560" t="str">
        <f t="shared" si="211"/>
        <v>54:55, 43:60</v>
      </c>
      <c r="AH313" s="560" t="str">
        <f t="shared" si="211"/>
        <v>54:55, 60:65</v>
      </c>
      <c r="AI313" s="560" t="str">
        <f t="shared" si="211"/>
        <v>54:55, 65:82</v>
      </c>
      <c r="AJ313" s="560" t="str">
        <f t="shared" si="211"/>
        <v>54:55, 80:82</v>
      </c>
      <c r="AK313" s="560" t="str">
        <f t="shared" si="211"/>
        <v>54:55, 82:95</v>
      </c>
      <c r="AL313" s="560" t="str">
        <f t="shared" si="211"/>
        <v>54:55, 95:112</v>
      </c>
      <c r="AM313" s="560" t="str">
        <f t="shared" si="212"/>
        <v>54:55, 112:125</v>
      </c>
      <c r="AN313" s="560" t="str">
        <f t="shared" si="212"/>
        <v>54:55, 125:132</v>
      </c>
      <c r="AO313" s="560" t="str">
        <f t="shared" si="212"/>
        <v>54:55, 132:134</v>
      </c>
      <c r="AP313" s="560" t="str">
        <f t="shared" si="212"/>
        <v>54:55, 134:147</v>
      </c>
      <c r="AQ313" s="560" t="str">
        <f t="shared" si="212"/>
        <v>54:55, 147:164</v>
      </c>
      <c r="AR313" s="560" t="str">
        <f t="shared" si="213"/>
        <v>54:55, 164:177</v>
      </c>
      <c r="AS313" s="560" t="str">
        <f t="shared" si="213"/>
        <v>54:55, 177:184</v>
      </c>
      <c r="AT313" s="560" t="str">
        <f t="shared" si="213"/>
        <v>54:55, 184:186</v>
      </c>
      <c r="AU313" s="560" t="str">
        <f t="shared" si="213"/>
        <v>54:55, 186:199</v>
      </c>
      <c r="AV313" s="560" t="str">
        <f t="shared" si="213"/>
        <v>54:55, 199:216</v>
      </c>
      <c r="AW313" s="560" t="str">
        <f t="shared" si="213"/>
        <v>54:55, 216:229</v>
      </c>
      <c r="AX313" s="560" t="str">
        <f t="shared" si="213"/>
        <v>54:55, 229:236</v>
      </c>
      <c r="AY313" s="560" t="str">
        <f t="shared" si="213"/>
        <v>54:55, 236:238</v>
      </c>
      <c r="AZ313" s="560" t="str">
        <f t="shared" si="213"/>
        <v>54:55, 238:251</v>
      </c>
      <c r="BA313" s="560" t="str">
        <f t="shared" si="213"/>
        <v>54:55, 251:268</v>
      </c>
      <c r="BB313" s="560" t="str">
        <f t="shared" si="213"/>
        <v>54:55, 268:281</v>
      </c>
      <c r="BC313" s="560" t="str">
        <f t="shared" si="213"/>
        <v>54:55, 281:288</v>
      </c>
      <c r="BD313" s="560" t="str">
        <f t="shared" si="213"/>
        <v>54:55, 288:290</v>
      </c>
      <c r="BE313" s="560" t="str">
        <f t="shared" si="213"/>
        <v>54:55, 290:303</v>
      </c>
      <c r="BF313" s="560" t="str">
        <f t="shared" si="213"/>
        <v>54:55, 303:320</v>
      </c>
      <c r="BG313" s="560" t="str">
        <f t="shared" si="213"/>
        <v>54:55, 320:333</v>
      </c>
      <c r="BH313" s="560" t="str">
        <f t="shared" si="213"/>
        <v>54:55, 333:340</v>
      </c>
      <c r="BI313" s="560" t="str">
        <f t="shared" si="213"/>
        <v>54:55, 340:342</v>
      </c>
      <c r="BJ313" s="560" t="str">
        <f t="shared" si="213"/>
        <v>54:55, 342:355</v>
      </c>
      <c r="BK313" s="560" t="str">
        <f t="shared" si="213"/>
        <v>54:55, 355:372</v>
      </c>
    </row>
    <row r="314" spans="1:63" ht="48.75" customHeight="1" outlineLevel="1">
      <c r="A314">
        <v>4</v>
      </c>
      <c r="B314" t="s">
        <v>2204</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2206</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2205</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1048</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1075</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880</v>
      </c>
      <c r="T329" s="103"/>
      <c r="U329" s="103"/>
      <c r="V329" s="103"/>
      <c r="W329" s="103"/>
      <c r="X329" s="103"/>
      <c r="Y329" s="103"/>
      <c r="Z329" s="103"/>
      <c r="AA329" s="103"/>
      <c r="AB329" s="103"/>
      <c r="AC329" s="103"/>
      <c r="AD329" s="103"/>
      <c r="AE329" s="103"/>
      <c r="AF329" s="103"/>
      <c r="AG329" s="103"/>
      <c r="AH329" s="395"/>
      <c r="AI329" s="383" t="s">
        <v>1651</v>
      </c>
      <c r="AJ329" s="103"/>
      <c r="AK329" s="103"/>
      <c r="AL329" s="103"/>
      <c r="AM329" s="103"/>
      <c r="AN329" s="103"/>
      <c r="AO329" s="103"/>
      <c r="AP329" s="103"/>
      <c r="AQ329" s="103"/>
      <c r="AR329" s="103"/>
      <c r="AS329" s="103"/>
      <c r="AT329" s="103"/>
      <c r="AU329" s="103"/>
      <c r="AV329" s="103"/>
      <c r="AW329" s="103"/>
      <c r="AX329" s="395"/>
      <c r="AY329" s="383" t="s">
        <v>1652</v>
      </c>
      <c r="AZ329" s="103"/>
      <c r="BA329" s="103"/>
      <c r="BB329" s="103"/>
      <c r="BC329" s="103"/>
      <c r="BD329" s="103"/>
      <c r="BE329" s="103"/>
      <c r="BF329" s="103"/>
      <c r="BG329" s="103"/>
      <c r="BH329" s="103"/>
      <c r="BI329" s="103"/>
      <c r="BJ329" s="103"/>
      <c r="BK329" s="103"/>
      <c r="BL329" s="103"/>
      <c r="BM329" s="103"/>
      <c r="BN329" s="395"/>
      <c r="BO329" s="383" t="s">
        <v>2083</v>
      </c>
      <c r="BP329" s="103"/>
      <c r="BQ329" s="103"/>
      <c r="BR329" s="103"/>
      <c r="BS329" s="103"/>
      <c r="BT329" s="103"/>
      <c r="BU329" s="103"/>
      <c r="BV329" s="103"/>
      <c r="BW329" s="103"/>
      <c r="BX329" s="103"/>
      <c r="BY329" s="103"/>
      <c r="BZ329" s="103"/>
      <c r="CA329" s="103"/>
      <c r="CB329" s="103"/>
      <c r="CC329" s="103"/>
      <c r="CD329" s="395"/>
      <c r="CE329" s="383" t="s">
        <v>1941</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2731</v>
      </c>
      <c r="D330" s="103"/>
      <c r="E330" s="103"/>
      <c r="F330" s="103"/>
      <c r="G330" s="103" t="s">
        <v>2732</v>
      </c>
      <c r="H330" s="103"/>
      <c r="I330" s="103"/>
      <c r="J330" s="103"/>
      <c r="K330" s="103" t="s">
        <v>2733</v>
      </c>
      <c r="L330" s="103"/>
      <c r="M330" s="103"/>
      <c r="N330" s="103"/>
      <c r="O330" s="103" t="s">
        <v>808</v>
      </c>
      <c r="P330" s="103"/>
      <c r="Q330" s="103"/>
      <c r="R330" s="103"/>
      <c r="S330" s="383" t="s">
        <v>2731</v>
      </c>
      <c r="T330" s="103"/>
      <c r="U330" s="103"/>
      <c r="V330" s="103"/>
      <c r="W330" s="103" t="s">
        <v>2732</v>
      </c>
      <c r="X330" s="103"/>
      <c r="Y330" s="103"/>
      <c r="Z330" s="103"/>
      <c r="AA330" s="103" t="s">
        <v>2733</v>
      </c>
      <c r="AB330" s="103"/>
      <c r="AC330" s="103"/>
      <c r="AD330" s="103"/>
      <c r="AE330" s="103" t="s">
        <v>808</v>
      </c>
      <c r="AF330" s="103"/>
      <c r="AG330" s="103"/>
      <c r="AH330" s="395"/>
      <c r="AI330" s="383" t="s">
        <v>2731</v>
      </c>
      <c r="AJ330" s="103"/>
      <c r="AK330" s="103"/>
      <c r="AL330" s="103"/>
      <c r="AM330" s="103" t="s">
        <v>2732</v>
      </c>
      <c r="AN330" s="103"/>
      <c r="AO330" s="103"/>
      <c r="AP330" s="103"/>
      <c r="AQ330" s="103" t="s">
        <v>2733</v>
      </c>
      <c r="AR330" s="103"/>
      <c r="AS330" s="103"/>
      <c r="AT330" s="103"/>
      <c r="AU330" s="103" t="s">
        <v>808</v>
      </c>
      <c r="AV330" s="103"/>
      <c r="AW330" s="103"/>
      <c r="AX330" s="395"/>
      <c r="AY330" s="383" t="s">
        <v>2731</v>
      </c>
      <c r="AZ330" s="103"/>
      <c r="BA330" s="103"/>
      <c r="BB330" s="103"/>
      <c r="BC330" s="103" t="s">
        <v>2732</v>
      </c>
      <c r="BD330" s="103"/>
      <c r="BE330" s="103"/>
      <c r="BF330" s="103"/>
      <c r="BG330" s="103" t="s">
        <v>2733</v>
      </c>
      <c r="BH330" s="103"/>
      <c r="BI330" s="103"/>
      <c r="BJ330" s="103"/>
      <c r="BK330" s="103" t="s">
        <v>808</v>
      </c>
      <c r="BL330" s="103"/>
      <c r="BM330" s="103"/>
      <c r="BN330" s="395"/>
      <c r="BO330" s="383" t="s">
        <v>2731</v>
      </c>
      <c r="BP330" s="103"/>
      <c r="BQ330" s="103"/>
      <c r="BR330" s="103"/>
      <c r="BS330" s="103" t="s">
        <v>2732</v>
      </c>
      <c r="BT330" s="103"/>
      <c r="BU330" s="103"/>
      <c r="BV330" s="103"/>
      <c r="BW330" s="103" t="s">
        <v>2733</v>
      </c>
      <c r="BX330" s="103"/>
      <c r="BY330" s="103"/>
      <c r="BZ330" s="103"/>
      <c r="CA330" s="103" t="s">
        <v>808</v>
      </c>
      <c r="CB330" s="103"/>
      <c r="CC330" s="103"/>
      <c r="CD330" s="395"/>
      <c r="CE330" s="383" t="s">
        <v>2731</v>
      </c>
      <c r="CF330" s="103"/>
      <c r="CG330" s="103"/>
      <c r="CH330" s="103"/>
      <c r="CI330" s="103" t="s">
        <v>2732</v>
      </c>
      <c r="CJ330" s="103"/>
      <c r="CK330" s="103"/>
      <c r="CL330" s="103"/>
      <c r="CM330" s="103" t="s">
        <v>2733</v>
      </c>
      <c r="CN330" s="103"/>
      <c r="CO330" s="103"/>
      <c r="CP330" s="103"/>
      <c r="CQ330" s="103" t="s">
        <v>808</v>
      </c>
      <c r="CR330" s="103"/>
      <c r="CS330" s="103"/>
      <c r="CT330" s="395"/>
    </row>
    <row r="331" spans="1:99">
      <c r="A331" s="217"/>
      <c r="B331" s="216"/>
      <c r="C331" s="463" t="s">
        <v>1288</v>
      </c>
      <c r="D331" s="446" t="s">
        <v>1289</v>
      </c>
      <c r="E331" s="446" t="s">
        <v>1290</v>
      </c>
      <c r="F331" s="446" t="s">
        <v>1291</v>
      </c>
      <c r="G331" s="446" t="s">
        <v>1288</v>
      </c>
      <c r="H331" s="446" t="s">
        <v>1289</v>
      </c>
      <c r="I331" s="446" t="s">
        <v>1290</v>
      </c>
      <c r="J331" s="446" t="s">
        <v>1291</v>
      </c>
      <c r="K331" s="446" t="s">
        <v>1288</v>
      </c>
      <c r="L331" s="446" t="s">
        <v>1289</v>
      </c>
      <c r="M331" s="446" t="s">
        <v>1290</v>
      </c>
      <c r="N331" s="446" t="s">
        <v>1291</v>
      </c>
      <c r="O331" s="446" t="s">
        <v>1288</v>
      </c>
      <c r="P331" s="446" t="s">
        <v>1289</v>
      </c>
      <c r="Q331" s="446" t="s">
        <v>1290</v>
      </c>
      <c r="R331" s="464" t="s">
        <v>1291</v>
      </c>
      <c r="S331" s="463" t="s">
        <v>1288</v>
      </c>
      <c r="T331" s="446" t="s">
        <v>1289</v>
      </c>
      <c r="U331" s="446" t="s">
        <v>1290</v>
      </c>
      <c r="V331" s="446" t="s">
        <v>1291</v>
      </c>
      <c r="W331" s="446" t="s">
        <v>1288</v>
      </c>
      <c r="X331" s="446" t="s">
        <v>1289</v>
      </c>
      <c r="Y331" s="446" t="s">
        <v>1290</v>
      </c>
      <c r="Z331" s="446" t="s">
        <v>1291</v>
      </c>
      <c r="AA331" s="446" t="s">
        <v>1288</v>
      </c>
      <c r="AB331" s="446" t="s">
        <v>1289</v>
      </c>
      <c r="AC331" s="446" t="s">
        <v>1290</v>
      </c>
      <c r="AD331" s="446" t="s">
        <v>1291</v>
      </c>
      <c r="AE331" s="446" t="s">
        <v>1288</v>
      </c>
      <c r="AF331" s="446" t="s">
        <v>1289</v>
      </c>
      <c r="AG331" s="446" t="s">
        <v>1290</v>
      </c>
      <c r="AH331" s="464" t="s">
        <v>1291</v>
      </c>
      <c r="AI331" s="463" t="s">
        <v>1288</v>
      </c>
      <c r="AJ331" s="446" t="s">
        <v>1289</v>
      </c>
      <c r="AK331" s="446" t="s">
        <v>1290</v>
      </c>
      <c r="AL331" s="446" t="s">
        <v>1291</v>
      </c>
      <c r="AM331" s="446" t="s">
        <v>1288</v>
      </c>
      <c r="AN331" s="446" t="s">
        <v>1289</v>
      </c>
      <c r="AO331" s="446" t="s">
        <v>1290</v>
      </c>
      <c r="AP331" s="446" t="s">
        <v>1291</v>
      </c>
      <c r="AQ331" s="446" t="s">
        <v>1288</v>
      </c>
      <c r="AR331" s="446" t="s">
        <v>1289</v>
      </c>
      <c r="AS331" s="446" t="s">
        <v>1290</v>
      </c>
      <c r="AT331" s="446" t="s">
        <v>1291</v>
      </c>
      <c r="AU331" s="446" t="s">
        <v>1288</v>
      </c>
      <c r="AV331" s="446" t="s">
        <v>1289</v>
      </c>
      <c r="AW331" s="446" t="s">
        <v>1290</v>
      </c>
      <c r="AX331" s="464" t="s">
        <v>1291</v>
      </c>
      <c r="AY331" s="463" t="s">
        <v>1288</v>
      </c>
      <c r="AZ331" s="446" t="s">
        <v>1289</v>
      </c>
      <c r="BA331" s="446" t="s">
        <v>1290</v>
      </c>
      <c r="BB331" s="446" t="s">
        <v>1291</v>
      </c>
      <c r="BC331" s="446" t="s">
        <v>1288</v>
      </c>
      <c r="BD331" s="446" t="s">
        <v>1289</v>
      </c>
      <c r="BE331" s="446" t="s">
        <v>1290</v>
      </c>
      <c r="BF331" s="446" t="s">
        <v>1291</v>
      </c>
      <c r="BG331" s="446" t="s">
        <v>1288</v>
      </c>
      <c r="BH331" s="446" t="s">
        <v>1289</v>
      </c>
      <c r="BI331" s="446" t="s">
        <v>1290</v>
      </c>
      <c r="BJ331" s="446" t="s">
        <v>1291</v>
      </c>
      <c r="BK331" s="446" t="s">
        <v>1288</v>
      </c>
      <c r="BL331" s="446" t="s">
        <v>1289</v>
      </c>
      <c r="BM331" s="446" t="s">
        <v>1290</v>
      </c>
      <c r="BN331" s="464" t="s">
        <v>1291</v>
      </c>
      <c r="BO331" s="463" t="s">
        <v>1288</v>
      </c>
      <c r="BP331" s="446" t="s">
        <v>1289</v>
      </c>
      <c r="BQ331" s="446" t="s">
        <v>1290</v>
      </c>
      <c r="BR331" s="446" t="s">
        <v>1291</v>
      </c>
      <c r="BS331" s="446" t="s">
        <v>1288</v>
      </c>
      <c r="BT331" s="446" t="s">
        <v>1289</v>
      </c>
      <c r="BU331" s="446" t="s">
        <v>1290</v>
      </c>
      <c r="BV331" s="446" t="s">
        <v>1291</v>
      </c>
      <c r="BW331" s="446" t="s">
        <v>1288</v>
      </c>
      <c r="BX331" s="446" t="s">
        <v>1289</v>
      </c>
      <c r="BY331" s="446" t="s">
        <v>1290</v>
      </c>
      <c r="BZ331" s="446" t="s">
        <v>1291</v>
      </c>
      <c r="CA331" s="446" t="s">
        <v>1288</v>
      </c>
      <c r="CB331" s="446" t="s">
        <v>1289</v>
      </c>
      <c r="CC331" s="446" t="s">
        <v>1290</v>
      </c>
      <c r="CD331" s="464" t="s">
        <v>1291</v>
      </c>
      <c r="CE331" s="463" t="s">
        <v>1288</v>
      </c>
      <c r="CF331" s="446" t="s">
        <v>1289</v>
      </c>
      <c r="CG331" s="446" t="s">
        <v>1290</v>
      </c>
      <c r="CH331" s="446" t="s">
        <v>1291</v>
      </c>
      <c r="CI331" s="446" t="s">
        <v>1288</v>
      </c>
      <c r="CJ331" s="446" t="s">
        <v>1289</v>
      </c>
      <c r="CK331" s="446" t="s">
        <v>1290</v>
      </c>
      <c r="CL331" s="446" t="s">
        <v>1291</v>
      </c>
      <c r="CM331" s="446" t="s">
        <v>1288</v>
      </c>
      <c r="CN331" s="446" t="s">
        <v>1289</v>
      </c>
      <c r="CO331" s="446" t="s">
        <v>1290</v>
      </c>
      <c r="CP331" s="446" t="s">
        <v>1291</v>
      </c>
      <c r="CQ331" s="446" t="s">
        <v>1288</v>
      </c>
      <c r="CR331" s="446" t="s">
        <v>1289</v>
      </c>
      <c r="CS331" s="446" t="s">
        <v>1290</v>
      </c>
      <c r="CT331" s="464" t="s">
        <v>1291</v>
      </c>
    </row>
    <row r="332" spans="1:99" ht="24.5" outlineLevel="1">
      <c r="A332" t="s">
        <v>1571</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1293</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1425</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1549</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1018</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1293</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899</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1549</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1018</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1293</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899</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1549</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1018</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5" outlineLevel="1">
      <c r="A356" t="s">
        <v>1572</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1293</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1425</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1549</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1018</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1293</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899</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1549</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1018</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1293</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899</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1549</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1018</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1032</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880</v>
      </c>
      <c r="T383" s="103"/>
      <c r="U383" s="103"/>
      <c r="V383" s="103"/>
      <c r="W383" s="103"/>
      <c r="X383" s="103"/>
      <c r="Y383" s="103"/>
      <c r="Z383" s="103"/>
      <c r="AA383" s="103"/>
      <c r="AB383" s="103"/>
      <c r="AC383" s="103"/>
      <c r="AD383" s="103"/>
      <c r="AE383" s="103"/>
      <c r="AF383" s="103"/>
      <c r="AG383" s="103"/>
      <c r="AH383" s="395"/>
      <c r="AI383" s="383" t="s">
        <v>1651</v>
      </c>
      <c r="AJ383" s="103"/>
      <c r="AK383" s="103"/>
      <c r="AL383" s="103"/>
      <c r="AM383" s="103"/>
      <c r="AN383" s="103"/>
      <c r="AO383" s="103"/>
      <c r="AP383" s="103"/>
      <c r="AQ383" s="103"/>
      <c r="AR383" s="103"/>
      <c r="AS383" s="103"/>
      <c r="AT383" s="103"/>
      <c r="AU383" s="103"/>
      <c r="AV383" s="103"/>
      <c r="AW383" s="103"/>
      <c r="AX383" s="395"/>
      <c r="AY383" s="383" t="s">
        <v>1652</v>
      </c>
      <c r="AZ383" s="103"/>
      <c r="BA383" s="103"/>
      <c r="BB383" s="103"/>
      <c r="BC383" s="103"/>
      <c r="BD383" s="103"/>
      <c r="BE383" s="103"/>
      <c r="BF383" s="103"/>
      <c r="BG383" s="103"/>
      <c r="BH383" s="103"/>
      <c r="BI383" s="103"/>
      <c r="BJ383" s="103"/>
      <c r="BK383" s="103"/>
      <c r="BL383" s="103"/>
      <c r="BM383" s="103"/>
      <c r="BN383" s="395"/>
      <c r="BO383" s="383" t="s">
        <v>2083</v>
      </c>
      <c r="BP383" s="103"/>
      <c r="BQ383" s="103"/>
      <c r="BR383" s="103"/>
      <c r="BS383" s="103"/>
      <c r="BT383" s="103"/>
      <c r="BU383" s="103"/>
      <c r="BV383" s="103"/>
      <c r="BW383" s="103"/>
      <c r="BX383" s="103"/>
      <c r="BY383" s="103"/>
      <c r="BZ383" s="103"/>
      <c r="CA383" s="103"/>
      <c r="CB383" s="103"/>
      <c r="CC383" s="103"/>
      <c r="CD383" s="395"/>
      <c r="CE383" s="383" t="s">
        <v>1941</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2731</v>
      </c>
      <c r="D384" s="103"/>
      <c r="E384" s="103"/>
      <c r="F384" s="103"/>
      <c r="G384" s="103" t="s">
        <v>2732</v>
      </c>
      <c r="H384" s="103"/>
      <c r="I384" s="103"/>
      <c r="J384" s="103"/>
      <c r="K384" s="103" t="s">
        <v>2733</v>
      </c>
      <c r="L384" s="103"/>
      <c r="M384" s="103"/>
      <c r="N384" s="103"/>
      <c r="O384" s="103" t="s">
        <v>808</v>
      </c>
      <c r="P384" s="103"/>
      <c r="Q384" s="103"/>
      <c r="R384" s="103"/>
      <c r="S384" s="383" t="s">
        <v>2731</v>
      </c>
      <c r="T384" s="103"/>
      <c r="U384" s="103"/>
      <c r="V384" s="103"/>
      <c r="W384" s="103" t="s">
        <v>2732</v>
      </c>
      <c r="X384" s="103"/>
      <c r="Y384" s="103"/>
      <c r="Z384" s="103"/>
      <c r="AA384" s="103" t="s">
        <v>2733</v>
      </c>
      <c r="AB384" s="103"/>
      <c r="AC384" s="103"/>
      <c r="AD384" s="103"/>
      <c r="AE384" s="103" t="s">
        <v>808</v>
      </c>
      <c r="AF384" s="103"/>
      <c r="AG384" s="103"/>
      <c r="AH384" s="395"/>
      <c r="AI384" s="383" t="s">
        <v>2731</v>
      </c>
      <c r="AJ384" s="103"/>
      <c r="AK384" s="103"/>
      <c r="AL384" s="103"/>
      <c r="AM384" s="103" t="s">
        <v>2732</v>
      </c>
      <c r="AN384" s="103"/>
      <c r="AO384" s="103"/>
      <c r="AP384" s="103"/>
      <c r="AQ384" s="103" t="s">
        <v>2733</v>
      </c>
      <c r="AR384" s="103"/>
      <c r="AS384" s="103"/>
      <c r="AT384" s="103"/>
      <c r="AU384" s="103" t="s">
        <v>808</v>
      </c>
      <c r="AV384" s="103"/>
      <c r="AW384" s="103"/>
      <c r="AX384" s="395"/>
      <c r="AY384" s="383" t="s">
        <v>2731</v>
      </c>
      <c r="AZ384" s="103"/>
      <c r="BA384" s="103"/>
      <c r="BB384" s="103"/>
      <c r="BC384" s="103" t="s">
        <v>2732</v>
      </c>
      <c r="BD384" s="103"/>
      <c r="BE384" s="103"/>
      <c r="BF384" s="103"/>
      <c r="BG384" s="103" t="s">
        <v>2733</v>
      </c>
      <c r="BH384" s="103"/>
      <c r="BI384" s="103"/>
      <c r="BJ384" s="103"/>
      <c r="BK384" s="103" t="s">
        <v>808</v>
      </c>
      <c r="BL384" s="103"/>
      <c r="BM384" s="103"/>
      <c r="BN384" s="395"/>
      <c r="BO384" s="383" t="s">
        <v>2731</v>
      </c>
      <c r="BP384" s="103"/>
      <c r="BQ384" s="103"/>
      <c r="BR384" s="103"/>
      <c r="BS384" s="103" t="s">
        <v>2732</v>
      </c>
      <c r="BT384" s="103"/>
      <c r="BU384" s="103"/>
      <c r="BV384" s="103"/>
      <c r="BW384" s="103" t="s">
        <v>2733</v>
      </c>
      <c r="BX384" s="103"/>
      <c r="BY384" s="103"/>
      <c r="BZ384" s="103"/>
      <c r="CA384" s="103" t="s">
        <v>808</v>
      </c>
      <c r="CB384" s="103"/>
      <c r="CC384" s="103"/>
      <c r="CD384" s="395"/>
      <c r="CE384" s="383" t="s">
        <v>2731</v>
      </c>
      <c r="CF384" s="103"/>
      <c r="CG384" s="103"/>
      <c r="CH384" s="103"/>
      <c r="CI384" s="103" t="s">
        <v>2732</v>
      </c>
      <c r="CJ384" s="103"/>
      <c r="CK384" s="103"/>
      <c r="CL384" s="103"/>
      <c r="CM384" s="103" t="s">
        <v>2733</v>
      </c>
      <c r="CN384" s="103"/>
      <c r="CO384" s="103"/>
      <c r="CP384" s="103"/>
      <c r="CQ384" s="103" t="s">
        <v>808</v>
      </c>
      <c r="CR384" s="103"/>
      <c r="CS384" s="103"/>
      <c r="CT384" s="395"/>
    </row>
    <row r="385" spans="1:99" outlineLevel="1">
      <c r="A385" s="217"/>
      <c r="B385" s="216"/>
      <c r="C385" s="18" t="s">
        <v>1288</v>
      </c>
      <c r="D385" s="18" t="s">
        <v>1289</v>
      </c>
      <c r="E385" s="18" t="s">
        <v>1290</v>
      </c>
      <c r="F385" s="18" t="s">
        <v>1291</v>
      </c>
      <c r="G385" s="18" t="s">
        <v>1288</v>
      </c>
      <c r="H385" s="18" t="s">
        <v>1289</v>
      </c>
      <c r="I385" s="18" t="s">
        <v>1290</v>
      </c>
      <c r="J385" s="18" t="s">
        <v>1291</v>
      </c>
      <c r="K385" s="18" t="s">
        <v>1288</v>
      </c>
      <c r="L385" s="18" t="s">
        <v>1289</v>
      </c>
      <c r="M385" s="18" t="s">
        <v>1290</v>
      </c>
      <c r="N385" s="18" t="s">
        <v>1291</v>
      </c>
      <c r="O385" s="18" t="s">
        <v>1288</v>
      </c>
      <c r="P385" s="18" t="s">
        <v>1289</v>
      </c>
      <c r="Q385" s="18" t="s">
        <v>1290</v>
      </c>
      <c r="R385" s="18" t="s">
        <v>1291</v>
      </c>
      <c r="S385" s="387" t="s">
        <v>1288</v>
      </c>
      <c r="T385" s="18" t="s">
        <v>1289</v>
      </c>
      <c r="U385" s="18" t="s">
        <v>1290</v>
      </c>
      <c r="V385" s="18" t="s">
        <v>1291</v>
      </c>
      <c r="W385" s="18" t="s">
        <v>1288</v>
      </c>
      <c r="X385" s="18" t="s">
        <v>1289</v>
      </c>
      <c r="Y385" s="18" t="s">
        <v>1290</v>
      </c>
      <c r="Z385" s="18" t="s">
        <v>1291</v>
      </c>
      <c r="AA385" s="18" t="s">
        <v>1288</v>
      </c>
      <c r="AB385" s="18" t="s">
        <v>1289</v>
      </c>
      <c r="AC385" s="18" t="s">
        <v>1290</v>
      </c>
      <c r="AD385" s="18" t="s">
        <v>1291</v>
      </c>
      <c r="AE385" s="18" t="s">
        <v>1288</v>
      </c>
      <c r="AF385" s="18" t="s">
        <v>1289</v>
      </c>
      <c r="AG385" s="18" t="s">
        <v>1290</v>
      </c>
      <c r="AH385" s="398" t="s">
        <v>1291</v>
      </c>
      <c r="AI385" s="387" t="s">
        <v>1288</v>
      </c>
      <c r="AJ385" s="18" t="s">
        <v>1289</v>
      </c>
      <c r="AK385" s="18" t="s">
        <v>1290</v>
      </c>
      <c r="AL385" s="18" t="s">
        <v>1291</v>
      </c>
      <c r="AM385" s="18" t="s">
        <v>1288</v>
      </c>
      <c r="AN385" s="18" t="s">
        <v>1289</v>
      </c>
      <c r="AO385" s="18" t="s">
        <v>1290</v>
      </c>
      <c r="AP385" s="18" t="s">
        <v>1291</v>
      </c>
      <c r="AQ385" s="18" t="s">
        <v>1288</v>
      </c>
      <c r="AR385" s="18" t="s">
        <v>1289</v>
      </c>
      <c r="AS385" s="18" t="s">
        <v>1290</v>
      </c>
      <c r="AT385" s="18" t="s">
        <v>1291</v>
      </c>
      <c r="AU385" s="18" t="s">
        <v>1288</v>
      </c>
      <c r="AV385" s="18" t="s">
        <v>1289</v>
      </c>
      <c r="AW385" s="18" t="s">
        <v>1290</v>
      </c>
      <c r="AX385" s="398" t="s">
        <v>1291</v>
      </c>
      <c r="AY385" s="387" t="s">
        <v>1288</v>
      </c>
      <c r="AZ385" s="18" t="s">
        <v>1289</v>
      </c>
      <c r="BA385" s="18" t="s">
        <v>1290</v>
      </c>
      <c r="BB385" s="18" t="s">
        <v>1291</v>
      </c>
      <c r="BC385" s="18" t="s">
        <v>1288</v>
      </c>
      <c r="BD385" s="18" t="s">
        <v>1289</v>
      </c>
      <c r="BE385" s="18" t="s">
        <v>1290</v>
      </c>
      <c r="BF385" s="18" t="s">
        <v>1291</v>
      </c>
      <c r="BG385" s="18" t="s">
        <v>1288</v>
      </c>
      <c r="BH385" s="18" t="s">
        <v>1289</v>
      </c>
      <c r="BI385" s="18" t="s">
        <v>1290</v>
      </c>
      <c r="BJ385" s="18" t="s">
        <v>1291</v>
      </c>
      <c r="BK385" s="18" t="s">
        <v>1288</v>
      </c>
      <c r="BL385" s="18" t="s">
        <v>1289</v>
      </c>
      <c r="BM385" s="18" t="s">
        <v>1290</v>
      </c>
      <c r="BN385" s="398" t="s">
        <v>1291</v>
      </c>
      <c r="BO385" s="387" t="s">
        <v>1288</v>
      </c>
      <c r="BP385" s="18" t="s">
        <v>1289</v>
      </c>
      <c r="BQ385" s="18" t="s">
        <v>1290</v>
      </c>
      <c r="BR385" s="18" t="s">
        <v>1291</v>
      </c>
      <c r="BS385" s="18" t="s">
        <v>1288</v>
      </c>
      <c r="BT385" s="18" t="s">
        <v>1289</v>
      </c>
      <c r="BU385" s="18" t="s">
        <v>1290</v>
      </c>
      <c r="BV385" s="18" t="s">
        <v>1291</v>
      </c>
      <c r="BW385" s="18" t="s">
        <v>1288</v>
      </c>
      <c r="BX385" s="18" t="s">
        <v>1289</v>
      </c>
      <c r="BY385" s="18" t="s">
        <v>1290</v>
      </c>
      <c r="BZ385" s="18" t="s">
        <v>1291</v>
      </c>
      <c r="CA385" s="18" t="s">
        <v>1288</v>
      </c>
      <c r="CB385" s="18" t="s">
        <v>1289</v>
      </c>
      <c r="CC385" s="18" t="s">
        <v>1290</v>
      </c>
      <c r="CD385" s="398" t="s">
        <v>1291</v>
      </c>
      <c r="CE385" s="387" t="s">
        <v>1288</v>
      </c>
      <c r="CF385" s="18" t="s">
        <v>1289</v>
      </c>
      <c r="CG385" s="18" t="s">
        <v>1290</v>
      </c>
      <c r="CH385" s="18" t="s">
        <v>1291</v>
      </c>
      <c r="CI385" s="18" t="s">
        <v>1288</v>
      </c>
      <c r="CJ385" s="18" t="s">
        <v>1289</v>
      </c>
      <c r="CK385" s="18" t="s">
        <v>1290</v>
      </c>
      <c r="CL385" s="18" t="s">
        <v>1291</v>
      </c>
      <c r="CM385" s="18" t="s">
        <v>1288</v>
      </c>
      <c r="CN385" s="18" t="s">
        <v>1289</v>
      </c>
      <c r="CO385" s="18" t="s">
        <v>1290</v>
      </c>
      <c r="CP385" s="18" t="s">
        <v>1291</v>
      </c>
      <c r="CQ385" s="18" t="s">
        <v>1288</v>
      </c>
      <c r="CR385" s="18" t="s">
        <v>1289</v>
      </c>
      <c r="CS385" s="18" t="s">
        <v>1290</v>
      </c>
      <c r="CT385" s="398" t="s">
        <v>1291</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1:99" outlineLevel="1">
      <c r="B387" s="45" t="s">
        <v>3065</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1:99" outlineLevel="1">
      <c r="B390" s="45" t="s">
        <v>3065</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1:99" outlineLevel="1">
      <c r="B393" s="45" t="s">
        <v>3065</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1:99" outlineLevel="1">
      <c r="B396" s="45" t="s">
        <v>3065</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1:99" outlineLevel="1">
      <c r="B399" s="45" t="s">
        <v>3065</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1004</v>
      </c>
    </row>
    <row r="402" spans="1:122" outlineLevel="1">
      <c r="B402" s="45" t="s">
        <v>3065</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1031</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1061</v>
      </c>
    </row>
    <row r="407" spans="1:122" ht="76.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1037</v>
      </c>
      <c r="BM408" t="s">
        <v>1038</v>
      </c>
      <c r="BT408" t="s">
        <v>1039</v>
      </c>
      <c r="CA408" t="s">
        <v>1040</v>
      </c>
      <c r="CH408" t="s">
        <v>1041</v>
      </c>
    </row>
    <row r="409" spans="1:122" outlineLevel="1">
      <c r="B409" s="25"/>
      <c r="O409" s="25" t="s">
        <v>1057</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1058</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1001</v>
      </c>
      <c r="D412" s="111" t="s">
        <v>1000</v>
      </c>
      <c r="E412" s="111" t="s">
        <v>999</v>
      </c>
      <c r="F412" s="111" t="s">
        <v>998</v>
      </c>
      <c r="G412" s="111" t="s">
        <v>999</v>
      </c>
      <c r="H412" s="111" t="s">
        <v>998</v>
      </c>
      <c r="I412" s="111" t="s">
        <v>997</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1059</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4.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1060</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5"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2677</v>
      </c>
      <c r="BF789" t="s">
        <v>887</v>
      </c>
      <c r="BH789" t="s">
        <v>1579</v>
      </c>
      <c r="BO789" t="s">
        <v>1579</v>
      </c>
      <c r="BV789" t="s">
        <v>1579</v>
      </c>
      <c r="CC789" t="s">
        <v>1579</v>
      </c>
      <c r="CJ789" t="s">
        <v>1579</v>
      </c>
    </row>
    <row r="790" spans="1:92" outlineLevel="2">
      <c r="B790" t="s">
        <v>2678</v>
      </c>
      <c r="P790" s="90"/>
      <c r="BE790">
        <f>BF790-13</f>
        <v>99</v>
      </c>
      <c r="BF790">
        <f>BF$411</f>
        <v>112</v>
      </c>
      <c r="BG790" s="805">
        <f>BG$411-30</f>
        <v>95</v>
      </c>
      <c r="BH790">
        <f>BH$411</f>
        <v>134</v>
      </c>
      <c r="BL790">
        <f>BM790-13</f>
        <v>151</v>
      </c>
      <c r="BM790">
        <f>BM$411</f>
        <v>164</v>
      </c>
      <c r="BN790" s="805">
        <f>BN$411-30</f>
        <v>147</v>
      </c>
      <c r="BO790">
        <f>BO$411</f>
        <v>186</v>
      </c>
      <c r="BS790">
        <f>BT790-13</f>
        <v>203</v>
      </c>
      <c r="BT790">
        <f>BT$411</f>
        <v>216</v>
      </c>
      <c r="BU790" s="805">
        <f>BU$411-30</f>
        <v>199</v>
      </c>
      <c r="BV790">
        <f>BV$411</f>
        <v>238</v>
      </c>
      <c r="BZ790">
        <f>CA790-13</f>
        <v>255</v>
      </c>
      <c r="CA790">
        <f>CA$411</f>
        <v>268</v>
      </c>
      <c r="CB790" s="805">
        <f>CB$411-30</f>
        <v>251</v>
      </c>
      <c r="CC790">
        <f>CC$411</f>
        <v>290</v>
      </c>
      <c r="CG790">
        <f>CH790-13</f>
        <v>307</v>
      </c>
      <c r="CH790">
        <f>CH$411</f>
        <v>320</v>
      </c>
      <c r="CI790" s="805">
        <f>CI$411-30</f>
        <v>303</v>
      </c>
      <c r="CJ790">
        <f>CJ$411</f>
        <v>342</v>
      </c>
      <c r="CN790" s="91"/>
    </row>
    <row r="791" spans="1:92" outlineLevel="2">
      <c r="B791" t="s">
        <v>2679</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2680</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4.5" outlineLevel="2">
      <c r="B793" s="596" t="s">
        <v>2681</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1252</v>
      </c>
    </row>
    <row r="796" spans="1:92" ht="16" outlineLevel="1">
      <c r="C796">
        <v>1</v>
      </c>
      <c r="H796" s="122" t="s">
        <v>1253</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 outlineLevel="1">
      <c r="C797" s="23" t="s">
        <v>356</v>
      </c>
      <c r="D797" s="23" t="s">
        <v>356</v>
      </c>
      <c r="H797" s="187" t="s">
        <v>1254</v>
      </c>
      <c r="I797" s="187" t="s">
        <v>1255</v>
      </c>
      <c r="J797" s="187" t="s">
        <v>1256</v>
      </c>
      <c r="K797" s="187" t="s">
        <v>1257</v>
      </c>
      <c r="L797" s="187" t="s">
        <v>1258</v>
      </c>
      <c r="M797" s="187" t="s">
        <v>1259</v>
      </c>
      <c r="N797" s="187" t="s">
        <v>1260</v>
      </c>
      <c r="O797" s="187" t="s">
        <v>1261</v>
      </c>
      <c r="P797" s="187" t="s">
        <v>1262</v>
      </c>
      <c r="Q797" s="187" t="s">
        <v>1263</v>
      </c>
      <c r="R797" s="331" t="s">
        <v>1264</v>
      </c>
      <c r="S797" s="331"/>
      <c r="T797" s="331" t="s">
        <v>1265</v>
      </c>
      <c r="U797" s="331"/>
      <c r="V797" s="331"/>
      <c r="X797" s="187" t="s">
        <v>1266</v>
      </c>
      <c r="Y797" s="187" t="s">
        <v>1258</v>
      </c>
      <c r="Z797" s="187" t="s">
        <v>1259</v>
      </c>
      <c r="AA797" s="187" t="s">
        <v>1258</v>
      </c>
      <c r="AB797" s="187" t="s">
        <v>1259</v>
      </c>
      <c r="AC797" s="187" t="s">
        <v>1258</v>
      </c>
      <c r="AD797" s="187" t="s">
        <v>1259</v>
      </c>
    </row>
    <row r="798" spans="1:92" outlineLevel="1">
      <c r="C798" s="110" t="s">
        <v>1267</v>
      </c>
      <c r="D798" s="110" t="s">
        <v>1268</v>
      </c>
      <c r="L798" s="129" t="s">
        <v>1269</v>
      </c>
      <c r="M798" s="129"/>
      <c r="R798" s="110" t="s">
        <v>1270</v>
      </c>
      <c r="S798" s="110" t="s">
        <v>1271</v>
      </c>
      <c r="T798" s="110" t="s">
        <v>1270</v>
      </c>
      <c r="U798" s="110" t="s">
        <v>1271</v>
      </c>
      <c r="V798" s="27" t="s">
        <v>1272</v>
      </c>
    </row>
    <row r="799" spans="1:92" outlineLevel="1">
      <c r="A799" t="s">
        <v>1131</v>
      </c>
      <c r="B799" t="s">
        <v>801</v>
      </c>
      <c r="C799" s="332">
        <f t="shared" ref="C799:D806" si="271">T799</f>
        <v>0</v>
      </c>
      <c r="D799" s="332">
        <f t="shared" si="271"/>
        <v>0</v>
      </c>
      <c r="G799" s="25" t="s">
        <v>1273</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1274</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986</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1275</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808</v>
      </c>
      <c r="B803" t="s">
        <v>801</v>
      </c>
      <c r="C803" s="332">
        <f t="shared" si="271"/>
        <v>0</v>
      </c>
      <c r="D803" s="332">
        <f t="shared" si="271"/>
        <v>0</v>
      </c>
      <c r="G803" s="25" t="s">
        <v>1273</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1274</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986</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1275</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36.5" outlineLevel="1">
      <c r="Y807" s="355" t="s">
        <v>1276</v>
      </c>
      <c r="Z807" s="356"/>
      <c r="AA807" s="356"/>
      <c r="AB807" s="356"/>
      <c r="AC807" s="356"/>
      <c r="AD807" s="356"/>
    </row>
    <row r="809" spans="1:30">
      <c r="A809" s="164" t="s">
        <v>1350</v>
      </c>
    </row>
    <row r="810" spans="1:30" ht="44" outlineLevel="1">
      <c r="C810" s="187" t="s">
        <v>1351</v>
      </c>
      <c r="D810" s="187" t="s">
        <v>852</v>
      </c>
      <c r="E810" s="187" t="s">
        <v>532</v>
      </c>
      <c r="F810" s="187" t="s">
        <v>783</v>
      </c>
      <c r="G810" s="187" t="s">
        <v>1352</v>
      </c>
      <c r="H810" s="187" t="s">
        <v>1353</v>
      </c>
      <c r="I810" s="187" t="s">
        <v>1354</v>
      </c>
      <c r="J810" s="187" t="s">
        <v>1355</v>
      </c>
      <c r="K810" s="187" t="s">
        <v>1356</v>
      </c>
      <c r="L810" s="187" t="s">
        <v>1357</v>
      </c>
      <c r="M810" s="187" t="s">
        <v>1358</v>
      </c>
      <c r="N810" s="187" t="s">
        <v>1359</v>
      </c>
    </row>
    <row r="811" spans="1:30" outlineLevel="1">
      <c r="A811" s="89" t="s">
        <v>2731</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2732</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1533</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808</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2731</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2732</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1533</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808</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2731</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2732</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1533</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808</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2731</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2732</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1533</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808</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2731</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2732</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1533</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808</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4" t="s">
        <v>1560</v>
      </c>
    </row>
    <row r="874" spans="1:15" ht="71" outlineLevel="1">
      <c r="C874" s="187" t="s">
        <v>1352</v>
      </c>
      <c r="D874" s="187" t="s">
        <v>1434</v>
      </c>
      <c r="E874" s="187"/>
      <c r="F874" s="187" t="s">
        <v>1409</v>
      </c>
      <c r="G874" s="187" t="s">
        <v>1410</v>
      </c>
      <c r="H874" s="187" t="s">
        <v>1411</v>
      </c>
      <c r="I874" s="187" t="s">
        <v>1412</v>
      </c>
      <c r="J874" s="187" t="s">
        <v>1563</v>
      </c>
      <c r="K874" s="187" t="s">
        <v>1411</v>
      </c>
      <c r="L874" s="187" t="s">
        <v>1412</v>
      </c>
      <c r="M874" s="187" t="s">
        <v>1561</v>
      </c>
      <c r="N874" s="187" t="s">
        <v>1647</v>
      </c>
      <c r="O874" s="187" t="s">
        <v>1650</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1415</v>
      </c>
    </row>
    <row r="883" spans="1:32" outlineLevel="1">
      <c r="B883" t="s">
        <v>1413</v>
      </c>
      <c r="C883" s="11">
        <v>50</v>
      </c>
    </row>
    <row r="884" spans="1:32" outlineLevel="1">
      <c r="C884" s="18" t="s">
        <v>1866</v>
      </c>
    </row>
    <row r="885" spans="1:32" outlineLevel="1"/>
    <row r="887" spans="1:32">
      <c r="A887" s="624" t="s">
        <v>1712</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1827</v>
      </c>
      <c r="D888" s="110" t="s">
        <v>1834</v>
      </c>
      <c r="E888" s="110" t="s">
        <v>1828</v>
      </c>
      <c r="F888" s="552" t="s">
        <v>1830</v>
      </c>
      <c r="G888" s="552" t="s">
        <v>1831</v>
      </c>
      <c r="H888" s="552" t="s">
        <v>1829</v>
      </c>
      <c r="I888" s="110" t="s">
        <v>1914</v>
      </c>
      <c r="J888" s="110" t="s">
        <v>1993</v>
      </c>
      <c r="K888" s="110" t="s">
        <v>1833</v>
      </c>
      <c r="L888" s="110" t="s">
        <v>1832</v>
      </c>
      <c r="M888" s="110" t="s">
        <v>1835</v>
      </c>
      <c r="N888" s="110" t="s">
        <v>1836</v>
      </c>
      <c r="O888" s="110" t="s">
        <v>1837</v>
      </c>
      <c r="P888" s="110" t="s">
        <v>1838</v>
      </c>
      <c r="Q888" s="110" t="s">
        <v>1839</v>
      </c>
      <c r="R888" s="110" t="s">
        <v>1840</v>
      </c>
      <c r="S888" s="110" t="s">
        <v>1841</v>
      </c>
      <c r="T888" s="110" t="s">
        <v>2031</v>
      </c>
    </row>
    <row r="889" spans="1:32" outlineLevel="1">
      <c r="C889" s="110"/>
      <c r="D889" s="110" t="s">
        <v>9</v>
      </c>
      <c r="E889" s="110"/>
      <c r="F889" s="274" t="s">
        <v>2038</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1769</v>
      </c>
      <c r="F890" s="187" t="s">
        <v>2039</v>
      </c>
      <c r="G890" s="187" t="s">
        <v>2040</v>
      </c>
      <c r="H890" s="187"/>
      <c r="I890" s="187" t="s">
        <v>1887</v>
      </c>
      <c r="J890" s="187"/>
      <c r="K890" s="187"/>
      <c r="M890" s="187" t="s">
        <v>1713</v>
      </c>
      <c r="N890" s="187" t="s">
        <v>1714</v>
      </c>
      <c r="O890" s="187" t="s">
        <v>356</v>
      </c>
      <c r="P890" s="187" t="s">
        <v>189</v>
      </c>
      <c r="Q890" s="187" t="s">
        <v>25</v>
      </c>
      <c r="R890" s="187" t="s">
        <v>26</v>
      </c>
      <c r="S890" s="187" t="s">
        <v>1846</v>
      </c>
      <c r="T890" s="187" t="s">
        <v>2031</v>
      </c>
      <c r="U890" s="187" t="s">
        <v>1713</v>
      </c>
      <c r="V890" s="187" t="s">
        <v>1714</v>
      </c>
      <c r="W890" s="187" t="s">
        <v>1715</v>
      </c>
      <c r="X890" s="187" t="s">
        <v>1716</v>
      </c>
      <c r="Y890" s="187" t="s">
        <v>1717</v>
      </c>
      <c r="Z890" s="187" t="s">
        <v>1845</v>
      </c>
      <c r="AA890" s="187" t="s">
        <v>1766</v>
      </c>
      <c r="AB890" s="187" t="s">
        <v>1767</v>
      </c>
      <c r="AC890" s="187" t="s">
        <v>1768</v>
      </c>
      <c r="AD890" s="187" t="s">
        <v>1769</v>
      </c>
      <c r="AE890" s="187" t="s">
        <v>1770</v>
      </c>
      <c r="AF890" s="187" t="s">
        <v>1771</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4" t="s">
        <v>1726</v>
      </c>
      <c r="C902" s="188" t="s">
        <v>1131</v>
      </c>
      <c r="D902" s="188" t="s">
        <v>808</v>
      </c>
    </row>
    <row r="903" spans="1:32" ht="72.75" customHeight="1" outlineLevel="1">
      <c r="C903" s="187" t="s">
        <v>1731</v>
      </c>
      <c r="D903" s="187" t="s">
        <v>1731</v>
      </c>
      <c r="E903" s="187" t="s">
        <v>1003</v>
      </c>
      <c r="F903" s="187" t="s">
        <v>1643</v>
      </c>
      <c r="G903" s="187" t="s">
        <v>1644</v>
      </c>
      <c r="H903" s="187" t="s">
        <v>1645</v>
      </c>
      <c r="I903" s="187" t="s">
        <v>1646</v>
      </c>
      <c r="J903" s="187" t="s">
        <v>1728</v>
      </c>
      <c r="K903" s="187" t="s">
        <v>1729</v>
      </c>
      <c r="L903" s="187" t="s">
        <v>1730</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4" t="s">
        <v>2238</v>
      </c>
    </row>
    <row r="917" spans="1:21" ht="51.75" customHeight="1" outlineLevel="1">
      <c r="E917" s="187" t="s">
        <v>2250</v>
      </c>
      <c r="F917" s="187" t="s">
        <v>2264</v>
      </c>
      <c r="G917" s="187" t="s">
        <v>1713</v>
      </c>
      <c r="H917" s="187" t="s">
        <v>2258</v>
      </c>
      <c r="I917" s="187" t="s">
        <v>2259</v>
      </c>
      <c r="J917" s="187" t="s">
        <v>2239</v>
      </c>
      <c r="K917" s="355" t="s">
        <v>1839</v>
      </c>
      <c r="L917" s="103"/>
      <c r="M917" s="187" t="s">
        <v>1840</v>
      </c>
      <c r="N917" s="187" t="s">
        <v>2275</v>
      </c>
      <c r="O917" s="187" t="s">
        <v>2240</v>
      </c>
      <c r="P917" s="187" t="s">
        <v>2255</v>
      </c>
      <c r="Q917" s="187" t="s">
        <v>2254</v>
      </c>
      <c r="R917" s="187" t="s">
        <v>2261</v>
      </c>
      <c r="S917" s="187" t="s">
        <v>34</v>
      </c>
      <c r="U917" s="187" t="s">
        <v>2256</v>
      </c>
    </row>
    <row r="918" spans="1:21" outlineLevel="1">
      <c r="E918" s="18"/>
      <c r="G918" s="18" t="s">
        <v>2241</v>
      </c>
      <c r="H918" s="18" t="s">
        <v>2241</v>
      </c>
      <c r="J918" s="18" t="s">
        <v>2242</v>
      </c>
      <c r="K918" s="18" t="s">
        <v>2242</v>
      </c>
      <c r="L918" s="18" t="s">
        <v>2241</v>
      </c>
      <c r="M918" s="18" t="s">
        <v>2243</v>
      </c>
      <c r="N918" s="18" t="s">
        <v>2241</v>
      </c>
      <c r="O918" s="18" t="s">
        <v>2244</v>
      </c>
      <c r="P918" s="18" t="s">
        <v>2241</v>
      </c>
      <c r="Q918" s="18" t="s">
        <v>2241</v>
      </c>
    </row>
    <row r="919" spans="1:21" outlineLevel="1">
      <c r="A919" t="s">
        <v>1131</v>
      </c>
      <c r="B919" t="s">
        <v>2251</v>
      </c>
      <c r="C919" s="110"/>
      <c r="D919" s="110" t="s">
        <v>2273</v>
      </c>
      <c r="E919" s="334">
        <v>11</v>
      </c>
      <c r="F919" s="334">
        <v>1</v>
      </c>
      <c r="G919" s="572">
        <v>-1.6553912775740486E-3</v>
      </c>
      <c r="H919" s="572">
        <v>-7.7585088790097685E-3</v>
      </c>
      <c r="I919" s="572">
        <v>-1.939627219752442E-2</v>
      </c>
      <c r="J919" s="97">
        <v>0.77746633065143</v>
      </c>
      <c r="K919" s="97">
        <v>6.8173884046431599E-2</v>
      </c>
      <c r="L919" s="575">
        <f t="shared" ref="L919:L938" si="285">1 + $K919/$U919</f>
        <v>1.0189371900128976</v>
      </c>
      <c r="M919" s="97">
        <v>-6.4495508428962081E-2</v>
      </c>
      <c r="N919" s="334">
        <v>1</v>
      </c>
      <c r="O919" s="97"/>
      <c r="P919" s="18" t="s">
        <v>30</v>
      </c>
      <c r="Q919" s="18" t="s">
        <v>30</v>
      </c>
      <c r="R919" s="110" t="s">
        <v>30</v>
      </c>
      <c r="S919" s="577" t="s">
        <v>2266</v>
      </c>
      <c r="U919" s="11">
        <v>3.6</v>
      </c>
    </row>
    <row r="920" spans="1:21" outlineLevel="1">
      <c r="D920" s="110" t="s">
        <v>2245</v>
      </c>
      <c r="E920" s="334">
        <v>11</v>
      </c>
      <c r="F920" s="334">
        <v>1</v>
      </c>
      <c r="G920" s="572">
        <v>2.4865119068953685E-2</v>
      </c>
      <c r="H920" s="572">
        <v>-5.807883932212256E-3</v>
      </c>
      <c r="I920" s="572">
        <v>-1.4519709830530639E-2</v>
      </c>
      <c r="J920" s="97">
        <v>-0.48218917011923734</v>
      </c>
      <c r="K920" s="97">
        <v>-3.8148854231388737E-2</v>
      </c>
      <c r="L920" s="575">
        <f t="shared" si="285"/>
        <v>0.98940309604683652</v>
      </c>
      <c r="M920" s="97">
        <v>2.1359585229668576E-2</v>
      </c>
      <c r="N920" s="334">
        <v>1</v>
      </c>
      <c r="O920" s="97"/>
      <c r="P920" s="18" t="s">
        <v>30</v>
      </c>
      <c r="Q920" s="18" t="s">
        <v>30</v>
      </c>
      <c r="R920" s="110" t="s">
        <v>30</v>
      </c>
      <c r="S920" s="577" t="s">
        <v>2265</v>
      </c>
      <c r="U920">
        <f t="shared" ref="U920:U938" si="286">U919</f>
        <v>3.6</v>
      </c>
    </row>
    <row r="921" spans="1:21" outlineLevel="1">
      <c r="C921" s="110"/>
      <c r="D921" s="110" t="s">
        <v>2246</v>
      </c>
      <c r="E921" s="334">
        <v>11</v>
      </c>
      <c r="F921" s="334">
        <v>1</v>
      </c>
      <c r="G921" s="572">
        <v>1.3881124664096823E-2</v>
      </c>
      <c r="H921" s="572">
        <v>-7.6474776596797663E-3</v>
      </c>
      <c r="I921" s="572">
        <v>-1.9118694149199415E-2</v>
      </c>
      <c r="J921" s="97">
        <v>0.22345095352192684</v>
      </c>
      <c r="K921" s="97">
        <v>2.48047163624791E-2</v>
      </c>
      <c r="L921" s="575">
        <f t="shared" si="285"/>
        <v>1.0068901989895775</v>
      </c>
      <c r="M921" s="97">
        <v>-1.7686942010475382E-2</v>
      </c>
      <c r="N921" s="334">
        <v>1</v>
      </c>
      <c r="O921" s="97"/>
      <c r="P921" s="18" t="s">
        <v>30</v>
      </c>
      <c r="Q921" s="18" t="s">
        <v>30</v>
      </c>
      <c r="R921" s="110" t="s">
        <v>30</v>
      </c>
      <c r="S921" s="577" t="s">
        <v>2279</v>
      </c>
      <c r="U921">
        <f t="shared" si="286"/>
        <v>3.6</v>
      </c>
    </row>
    <row r="922" spans="1:21" outlineLevel="1">
      <c r="D922" t="s">
        <v>2260</v>
      </c>
      <c r="E922" s="18" t="s">
        <v>30</v>
      </c>
      <c r="F922" s="18" t="s">
        <v>30</v>
      </c>
      <c r="G922">
        <v>0</v>
      </c>
      <c r="H922">
        <v>0</v>
      </c>
      <c r="I922">
        <v>0</v>
      </c>
      <c r="J922">
        <v>0</v>
      </c>
      <c r="K922">
        <v>0</v>
      </c>
      <c r="L922" s="575">
        <f t="shared" si="285"/>
        <v>1</v>
      </c>
      <c r="M922">
        <v>0</v>
      </c>
      <c r="N922">
        <v>1</v>
      </c>
      <c r="O922">
        <v>0</v>
      </c>
      <c r="P922" s="18" t="s">
        <v>30</v>
      </c>
      <c r="Q922" s="18" t="s">
        <v>30</v>
      </c>
      <c r="R922" s="110" t="s">
        <v>30</v>
      </c>
      <c r="S922" s="577" t="s">
        <v>2260</v>
      </c>
      <c r="U922">
        <f t="shared" si="286"/>
        <v>3.6</v>
      </c>
    </row>
    <row r="923" spans="1:21" outlineLevel="1">
      <c r="B923" t="s">
        <v>2252</v>
      </c>
      <c r="C923" s="110"/>
      <c r="D923" s="110" t="s">
        <v>2247</v>
      </c>
      <c r="E923" s="334">
        <v>12</v>
      </c>
      <c r="F923" s="334">
        <v>1</v>
      </c>
      <c r="G923" s="572">
        <v>2.9886930841581966E-2</v>
      </c>
      <c r="H923" s="572">
        <v>1.6892659556036582E-3</v>
      </c>
      <c r="I923" s="572">
        <v>4.2231648890091456E-3</v>
      </c>
      <c r="J923" s="97">
        <v>2.7461263761982952E-2</v>
      </c>
      <c r="K923" s="97">
        <v>-1.6426730221398511E-2</v>
      </c>
      <c r="L923" s="575">
        <f t="shared" si="285"/>
        <v>0.99543701938294482</v>
      </c>
      <c r="M923" s="97">
        <v>1.7819093903140033E-2</v>
      </c>
      <c r="N923" s="334">
        <v>1</v>
      </c>
      <c r="O923" s="97"/>
      <c r="P923" s="572">
        <v>0</v>
      </c>
      <c r="Q923" s="572">
        <v>0</v>
      </c>
      <c r="R923" s="110" t="s">
        <v>30</v>
      </c>
      <c r="S923" s="577" t="s">
        <v>2268</v>
      </c>
      <c r="U923">
        <f t="shared" si="286"/>
        <v>3.6</v>
      </c>
    </row>
    <row r="924" spans="1:21" outlineLevel="1">
      <c r="C924" s="110"/>
      <c r="D924" s="110" t="s">
        <v>2248</v>
      </c>
      <c r="E924" s="334">
        <v>12</v>
      </c>
      <c r="F924" s="334">
        <v>1</v>
      </c>
      <c r="G924" s="572">
        <v>2.8364497575928811E-2</v>
      </c>
      <c r="H924" s="572">
        <v>1.5331968603331192E-2</v>
      </c>
      <c r="I924" s="572">
        <v>3.832992150832798E-2</v>
      </c>
      <c r="J924" s="97">
        <v>-4.356640814172863E-2</v>
      </c>
      <c r="K924" s="97">
        <v>-1.9106271449136791E-2</v>
      </c>
      <c r="L924" s="575">
        <f t="shared" si="285"/>
        <v>0.99469270237523977</v>
      </c>
      <c r="M924" s="97">
        <v>5.6942336250513627E-2</v>
      </c>
      <c r="N924" s="334">
        <v>1</v>
      </c>
      <c r="O924" s="97"/>
      <c r="P924" s="572">
        <v>0.11</v>
      </c>
      <c r="Q924" s="572">
        <v>0.06</v>
      </c>
      <c r="R924" s="110" t="s">
        <v>30</v>
      </c>
      <c r="S924" s="577" t="s">
        <v>2267</v>
      </c>
      <c r="U924">
        <f t="shared" si="286"/>
        <v>3.6</v>
      </c>
    </row>
    <row r="925" spans="1:21" outlineLevel="1">
      <c r="B925" t="s">
        <v>2253</v>
      </c>
      <c r="C925" s="576" t="s">
        <v>2262</v>
      </c>
      <c r="D925" s="110"/>
      <c r="E925" s="18" t="s">
        <v>30</v>
      </c>
      <c r="F925" s="334">
        <v>1</v>
      </c>
      <c r="G925">
        <v>0</v>
      </c>
      <c r="H925">
        <v>0</v>
      </c>
      <c r="I925">
        <v>0</v>
      </c>
      <c r="J925">
        <v>0</v>
      </c>
      <c r="K925">
        <v>0</v>
      </c>
      <c r="L925" s="575">
        <f t="shared" si="285"/>
        <v>1</v>
      </c>
      <c r="M925">
        <v>0</v>
      </c>
      <c r="N925">
        <v>1</v>
      </c>
      <c r="O925">
        <v>0</v>
      </c>
      <c r="P925" s="18" t="s">
        <v>30</v>
      </c>
      <c r="Q925" s="18" t="s">
        <v>30</v>
      </c>
      <c r="R925" s="333">
        <v>0</v>
      </c>
      <c r="S925" s="577" t="s">
        <v>2269</v>
      </c>
      <c r="U925">
        <f t="shared" si="286"/>
        <v>3.6</v>
      </c>
    </row>
    <row r="926" spans="1:21" outlineLevel="1">
      <c r="C926" s="576" t="s">
        <v>2263</v>
      </c>
      <c r="D926" s="110" t="s">
        <v>1713</v>
      </c>
      <c r="E926" s="334">
        <v>10</v>
      </c>
      <c r="F926" s="334">
        <v>1</v>
      </c>
      <c r="G926" s="572">
        <v>0.16116875659057578</v>
      </c>
      <c r="H926" s="572">
        <f>0.6*6.33626765992466%</f>
        <v>3.8017605959547958E-2</v>
      </c>
      <c r="I926" s="572">
        <f>1.5*6.33626765992466%</f>
        <v>9.5044014898869905E-2</v>
      </c>
      <c r="J926" s="97">
        <v>2.3941419504655652</v>
      </c>
      <c r="K926" s="97">
        <v>-6.9107599811788573E-2</v>
      </c>
      <c r="L926" s="575">
        <f t="shared" si="285"/>
        <v>0.98080344449672541</v>
      </c>
      <c r="M926" s="97">
        <v>-3.3021723600269545E-2</v>
      </c>
      <c r="N926" s="334">
        <v>0.61626332126265559</v>
      </c>
      <c r="O926" s="97"/>
      <c r="P926" s="18" t="s">
        <v>30</v>
      </c>
      <c r="Q926" s="18" t="s">
        <v>30</v>
      </c>
      <c r="R926" s="333">
        <v>0.5</v>
      </c>
      <c r="S926" s="577" t="s">
        <v>2271</v>
      </c>
      <c r="U926">
        <f t="shared" si="286"/>
        <v>3.6</v>
      </c>
    </row>
    <row r="927" spans="1:21" outlineLevel="1">
      <c r="C927" s="576" t="s">
        <v>2263</v>
      </c>
      <c r="D927" s="110" t="s">
        <v>2249</v>
      </c>
      <c r="E927" s="334">
        <v>10</v>
      </c>
      <c r="F927" s="334">
        <v>1</v>
      </c>
      <c r="G927" s="572">
        <v>7.9799504936919854E-2</v>
      </c>
      <c r="H927" s="572">
        <f>0.6*9.56125490584622%</f>
        <v>5.7367529435077315E-2</v>
      </c>
      <c r="I927" s="572">
        <f>1.5*9.56125490584622%</f>
        <v>0.14341882358769331</v>
      </c>
      <c r="J927" s="97">
        <v>1.596126184516995</v>
      </c>
      <c r="K927" s="97">
        <v>-2.037806724741038E-2</v>
      </c>
      <c r="L927" s="575">
        <f t="shared" si="285"/>
        <v>0.99433942576460821</v>
      </c>
      <c r="M927" s="97">
        <v>0.12649424652647134</v>
      </c>
      <c r="N927" s="334">
        <v>0.48251527948679501</v>
      </c>
      <c r="O927" s="97"/>
      <c r="P927" s="18" t="s">
        <v>30</v>
      </c>
      <c r="Q927" s="18" t="s">
        <v>30</v>
      </c>
      <c r="R927" s="333">
        <v>0.5</v>
      </c>
      <c r="S927" s="577" t="s">
        <v>2272</v>
      </c>
      <c r="U927">
        <f t="shared" si="286"/>
        <v>3.6</v>
      </c>
    </row>
    <row r="928" spans="1:21" outlineLevel="1">
      <c r="C928" s="110" t="s">
        <v>595</v>
      </c>
      <c r="D928" s="110"/>
      <c r="E928" s="18" t="s">
        <v>30</v>
      </c>
      <c r="F928" s="334">
        <v>1</v>
      </c>
      <c r="G928">
        <v>0</v>
      </c>
      <c r="H928">
        <v>0</v>
      </c>
      <c r="I928">
        <v>0</v>
      </c>
      <c r="J928">
        <v>0</v>
      </c>
      <c r="K928">
        <v>0</v>
      </c>
      <c r="L928" s="575">
        <f t="shared" si="285"/>
        <v>1</v>
      </c>
      <c r="M928">
        <v>0</v>
      </c>
      <c r="N928">
        <v>1</v>
      </c>
      <c r="O928">
        <v>0</v>
      </c>
      <c r="P928" s="18" t="s">
        <v>30</v>
      </c>
      <c r="Q928" s="18" t="s">
        <v>30</v>
      </c>
      <c r="R928" s="333">
        <v>0.93</v>
      </c>
      <c r="S928" s="577" t="s">
        <v>2270</v>
      </c>
      <c r="U928">
        <f t="shared" si="286"/>
        <v>3.6</v>
      </c>
    </row>
    <row r="929" spans="1:26" outlineLevel="1">
      <c r="A929" t="s">
        <v>808</v>
      </c>
      <c r="B929" t="s">
        <v>2251</v>
      </c>
      <c r="C929" s="110"/>
      <c r="D929" s="110" t="s">
        <v>2273</v>
      </c>
      <c r="G929" s="572">
        <v>-2.2731888691872914E-3</v>
      </c>
      <c r="H929" s="572">
        <v>-9.7827705582146304E-3</v>
      </c>
      <c r="I929" s="572">
        <v>-1.921615645363588E-2</v>
      </c>
      <c r="J929" s="97">
        <v>0.99431161928051282</v>
      </c>
      <c r="K929" s="97">
        <v>8.5150370024248939E-2</v>
      </c>
      <c r="L929" s="575">
        <f t="shared" si="285"/>
        <v>1.0236528805622913</v>
      </c>
      <c r="M929" s="97">
        <v>-8.9153775713275513E-2</v>
      </c>
      <c r="N929" s="334">
        <v>1</v>
      </c>
      <c r="O929" s="97"/>
      <c r="P929" s="18" t="s">
        <v>30</v>
      </c>
      <c r="Q929" s="18" t="s">
        <v>30</v>
      </c>
      <c r="R929" s="110" t="s">
        <v>30</v>
      </c>
      <c r="U929">
        <f t="shared" si="286"/>
        <v>3.6</v>
      </c>
    </row>
    <row r="930" spans="1:26" outlineLevel="1">
      <c r="D930" s="110" t="s">
        <v>2245</v>
      </c>
      <c r="G930" s="572">
        <v>2.8460076042778316E-2</v>
      </c>
      <c r="H930" s="572">
        <v>-6.204406128387391E-3</v>
      </c>
      <c r="I930" s="572">
        <v>-1.218722632361809E-2</v>
      </c>
      <c r="J930" s="97">
        <v>-0.55190326700394643</v>
      </c>
      <c r="K930" s="97">
        <v>-4.3664351228697947E-2</v>
      </c>
      <c r="L930" s="575">
        <f t="shared" si="285"/>
        <v>0.98787101354758389</v>
      </c>
      <c r="M930" s="97">
        <v>2.444771803395801E-2</v>
      </c>
      <c r="N930" s="334">
        <v>1</v>
      </c>
      <c r="O930" s="97"/>
      <c r="P930" s="18" t="s">
        <v>30</v>
      </c>
      <c r="Q930" s="18" t="s">
        <v>30</v>
      </c>
      <c r="R930" s="110" t="s">
        <v>30</v>
      </c>
      <c r="U930">
        <f t="shared" si="286"/>
        <v>3.6</v>
      </c>
    </row>
    <row r="931" spans="1:26" outlineLevel="1">
      <c r="C931" s="110"/>
      <c r="D931" s="110" t="s">
        <v>2246</v>
      </c>
      <c r="G931" s="572">
        <v>2.2969486145376788E-2</v>
      </c>
      <c r="H931" s="572">
        <v>-8.6103797607049119E-3</v>
      </c>
      <c r="I931" s="572">
        <v>-1.6913245958527508E-2</v>
      </c>
      <c r="J931" s="97">
        <v>1.8463164016899913E-2</v>
      </c>
      <c r="K931" s="97">
        <v>8.7142309168941855E-3</v>
      </c>
      <c r="L931" s="575">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5">
        <f t="shared" si="285"/>
        <v>1</v>
      </c>
      <c r="M932">
        <v>0</v>
      </c>
      <c r="N932">
        <v>1</v>
      </c>
      <c r="O932">
        <v>0</v>
      </c>
      <c r="P932" s="18" t="s">
        <v>30</v>
      </c>
      <c r="Q932" s="18" t="s">
        <v>30</v>
      </c>
      <c r="R932" s="110" t="s">
        <v>30</v>
      </c>
      <c r="U932">
        <f t="shared" si="286"/>
        <v>3.6</v>
      </c>
    </row>
    <row r="933" spans="1:26" outlineLevel="1">
      <c r="B933" t="s">
        <v>2252</v>
      </c>
      <c r="C933" s="110"/>
      <c r="D933" s="110" t="s">
        <v>2247</v>
      </c>
      <c r="G933" s="573">
        <f>G923</f>
        <v>2.9886930841581966E-2</v>
      </c>
      <c r="H933" s="572">
        <v>1.5766482252300813E-3</v>
      </c>
      <c r="I933" s="572">
        <v>3.0969875852733739E-3</v>
      </c>
      <c r="J933" s="574">
        <f>J923</f>
        <v>2.7461263761982952E-2</v>
      </c>
      <c r="K933" s="574">
        <f>K923</f>
        <v>-1.6426730221398511E-2</v>
      </c>
      <c r="L933" s="575">
        <f t="shared" si="285"/>
        <v>0.99543701938294482</v>
      </c>
      <c r="M933" s="574">
        <f>M923</f>
        <v>1.7819093903140033E-2</v>
      </c>
      <c r="N933" s="574">
        <f>N923</f>
        <v>1</v>
      </c>
      <c r="O933" s="574"/>
      <c r="P933" s="572">
        <v>0</v>
      </c>
      <c r="Q933" s="572">
        <v>0</v>
      </c>
      <c r="R933" s="110" t="s">
        <v>30</v>
      </c>
      <c r="U933">
        <f t="shared" si="286"/>
        <v>3.6</v>
      </c>
    </row>
    <row r="934" spans="1:26" outlineLevel="1">
      <c r="C934" s="110"/>
      <c r="D934" s="110" t="s">
        <v>2248</v>
      </c>
      <c r="G934" s="573">
        <f>G924</f>
        <v>2.8364497575928811E-2</v>
      </c>
      <c r="H934" s="572">
        <v>1.4309837363109115E-2</v>
      </c>
      <c r="I934" s="572">
        <v>2.8108609106107189E-2</v>
      </c>
      <c r="J934" s="574">
        <f>J924</f>
        <v>-4.356640814172863E-2</v>
      </c>
      <c r="K934" s="574">
        <f>K924</f>
        <v>-1.9106271449136791E-2</v>
      </c>
      <c r="L934" s="575">
        <f t="shared" si="285"/>
        <v>0.99469270237523977</v>
      </c>
      <c r="M934" s="574">
        <f>M924</f>
        <v>5.6942336250513627E-2</v>
      </c>
      <c r="N934" s="574">
        <f>N924</f>
        <v>1</v>
      </c>
      <c r="O934" s="574"/>
      <c r="P934" s="572">
        <v>0.08</v>
      </c>
      <c r="Q934" s="572">
        <v>0.02</v>
      </c>
      <c r="R934" s="110" t="s">
        <v>30</v>
      </c>
      <c r="U934">
        <f t="shared" si="286"/>
        <v>3.6</v>
      </c>
    </row>
    <row r="935" spans="1:26" outlineLevel="1">
      <c r="B935" t="s">
        <v>2253</v>
      </c>
      <c r="C935" s="576" t="s">
        <v>2262</v>
      </c>
      <c r="D935" s="110"/>
      <c r="G935">
        <v>0</v>
      </c>
      <c r="H935">
        <v>0</v>
      </c>
      <c r="I935">
        <v>0</v>
      </c>
      <c r="J935">
        <v>0</v>
      </c>
      <c r="K935">
        <v>0</v>
      </c>
      <c r="L935" s="575">
        <f t="shared" si="285"/>
        <v>1</v>
      </c>
      <c r="M935">
        <v>0</v>
      </c>
      <c r="N935">
        <v>1</v>
      </c>
      <c r="O935">
        <v>0</v>
      </c>
      <c r="P935" s="18" t="s">
        <v>30</v>
      </c>
      <c r="Q935" s="18" t="s">
        <v>30</v>
      </c>
      <c r="R935" s="578">
        <f t="shared" ref="R935:R938" si="287">R925</f>
        <v>0</v>
      </c>
      <c r="U935">
        <f t="shared" si="286"/>
        <v>3.6</v>
      </c>
    </row>
    <row r="936" spans="1:26" outlineLevel="1">
      <c r="C936" s="576" t="s">
        <v>2263</v>
      </c>
      <c r="D936" s="110" t="s">
        <v>1713</v>
      </c>
      <c r="G936" s="573">
        <f>G926</f>
        <v>0.16116875659057578</v>
      </c>
      <c r="H936" s="572">
        <v>3.5483098895578123E-2</v>
      </c>
      <c r="I936" s="572">
        <v>6.9698944259171322E-2</v>
      </c>
      <c r="J936" s="574">
        <f>J926</f>
        <v>2.3941419504655652</v>
      </c>
      <c r="K936" s="574">
        <f>K926</f>
        <v>-6.9107599811788573E-2</v>
      </c>
      <c r="L936" s="575">
        <f t="shared" si="285"/>
        <v>0.98080344449672541</v>
      </c>
      <c r="M936" s="574">
        <f>M926</f>
        <v>-3.3021723600269545E-2</v>
      </c>
      <c r="N936" s="574">
        <f>N926</f>
        <v>0.61626332126265559</v>
      </c>
      <c r="O936" s="574"/>
      <c r="P936" s="18" t="s">
        <v>30</v>
      </c>
      <c r="Q936" s="18" t="s">
        <v>30</v>
      </c>
      <c r="R936" s="578">
        <f t="shared" si="287"/>
        <v>0.5</v>
      </c>
      <c r="U936">
        <f t="shared" si="286"/>
        <v>3.6</v>
      </c>
    </row>
    <row r="937" spans="1:26" outlineLevel="1">
      <c r="C937" s="576" t="s">
        <v>2263</v>
      </c>
      <c r="D937" s="110" t="s">
        <v>2249</v>
      </c>
      <c r="G937" s="573">
        <f>G927</f>
        <v>7.9799504936919854E-2</v>
      </c>
      <c r="H937" s="572">
        <v>5.3543027472738855E-2</v>
      </c>
      <c r="I937" s="572">
        <v>0.10517380396430846</v>
      </c>
      <c r="J937" s="574">
        <f>J927</f>
        <v>1.596126184516995</v>
      </c>
      <c r="K937" s="574">
        <f>K927</f>
        <v>-2.037806724741038E-2</v>
      </c>
      <c r="L937" s="575">
        <f t="shared" si="285"/>
        <v>0.99433942576460821</v>
      </c>
      <c r="M937" s="574">
        <f>M927</f>
        <v>0.12649424652647134</v>
      </c>
      <c r="N937" s="574">
        <f>N927</f>
        <v>0.48251527948679501</v>
      </c>
      <c r="O937" s="574"/>
      <c r="P937" s="18" t="s">
        <v>30</v>
      </c>
      <c r="Q937" s="18" t="s">
        <v>30</v>
      </c>
      <c r="R937" s="578">
        <f t="shared" si="287"/>
        <v>0.5</v>
      </c>
      <c r="U937">
        <f t="shared" si="286"/>
        <v>3.6</v>
      </c>
    </row>
    <row r="938" spans="1:26" outlineLevel="1">
      <c r="C938" s="110" t="s">
        <v>595</v>
      </c>
      <c r="G938">
        <v>0</v>
      </c>
      <c r="H938">
        <v>0</v>
      </c>
      <c r="I938">
        <v>0</v>
      </c>
      <c r="J938">
        <v>0</v>
      </c>
      <c r="K938">
        <v>0</v>
      </c>
      <c r="L938" s="575">
        <f t="shared" si="285"/>
        <v>1</v>
      </c>
      <c r="M938">
        <v>0</v>
      </c>
      <c r="N938">
        <v>1</v>
      </c>
      <c r="O938">
        <v>0</v>
      </c>
      <c r="P938" s="18" t="s">
        <v>30</v>
      </c>
      <c r="Q938" s="18" t="s">
        <v>30</v>
      </c>
      <c r="R938" s="578">
        <f t="shared" si="287"/>
        <v>0.93</v>
      </c>
      <c r="U938">
        <f t="shared" si="286"/>
        <v>3.6</v>
      </c>
    </row>
    <row r="939" spans="1:26" outlineLevel="1"/>
    <row r="940" spans="1:26">
      <c r="A940" s="624" t="s">
        <v>2322</v>
      </c>
    </row>
    <row r="941" spans="1:26" ht="65" outlineLevel="1">
      <c r="C941" s="187" t="s">
        <v>2325</v>
      </c>
      <c r="D941" s="187" t="s">
        <v>2414</v>
      </c>
      <c r="E941" s="187" t="s">
        <v>2326</v>
      </c>
      <c r="F941" s="187" t="s">
        <v>2413</v>
      </c>
      <c r="G941" s="187" t="s">
        <v>2327</v>
      </c>
      <c r="H941" s="187" t="s">
        <v>2328</v>
      </c>
      <c r="I941" s="187" t="s">
        <v>2345</v>
      </c>
      <c r="J941" s="187" t="s">
        <v>2329</v>
      </c>
      <c r="K941" s="187" t="s">
        <v>2330</v>
      </c>
      <c r="L941" s="187" t="s">
        <v>2375</v>
      </c>
      <c r="M941" s="187" t="s">
        <v>2331</v>
      </c>
      <c r="N941" s="187" t="s">
        <v>2332</v>
      </c>
      <c r="O941" s="187" t="s">
        <v>2333</v>
      </c>
      <c r="P941" s="187" t="s">
        <v>2334</v>
      </c>
      <c r="Q941" s="187" t="s">
        <v>2335</v>
      </c>
      <c r="R941" s="187" t="s">
        <v>2415</v>
      </c>
      <c r="S941" s="187" t="s">
        <v>2375</v>
      </c>
      <c r="T941" s="187" t="s">
        <v>2583</v>
      </c>
      <c r="U941" t="s">
        <v>2310</v>
      </c>
      <c r="V941" t="s">
        <v>2405</v>
      </c>
      <c r="Y941" s="187" t="s">
        <v>2335</v>
      </c>
      <c r="Z941" s="187" t="s">
        <v>2415</v>
      </c>
    </row>
    <row r="942" spans="1:26" outlineLevel="1">
      <c r="A942" t="s">
        <v>2323</v>
      </c>
      <c r="B942" t="s">
        <v>2324</v>
      </c>
      <c r="C942" s="110" t="s">
        <v>633</v>
      </c>
      <c r="D942" s="110" t="s">
        <v>2416</v>
      </c>
      <c r="E942" s="110" t="s">
        <v>634</v>
      </c>
      <c r="F942" s="110" t="s">
        <v>2417</v>
      </c>
      <c r="G942" s="110" t="s">
        <v>2336</v>
      </c>
      <c r="H942" s="110" t="s">
        <v>2337</v>
      </c>
      <c r="I942" s="110" t="s">
        <v>2338</v>
      </c>
      <c r="J942" s="110" t="s">
        <v>2339</v>
      </c>
      <c r="K942" s="110" t="s">
        <v>2340</v>
      </c>
      <c r="L942" s="110" t="s">
        <v>2341</v>
      </c>
      <c r="M942" s="110" t="s">
        <v>2341</v>
      </c>
      <c r="N942" s="110" t="s">
        <v>2342</v>
      </c>
      <c r="O942" s="110" t="s">
        <v>2343</v>
      </c>
      <c r="P942" s="110" t="s">
        <v>2344</v>
      </c>
      <c r="Q942" s="110" t="s">
        <v>2040</v>
      </c>
      <c r="R942" s="110" t="s">
        <v>2418</v>
      </c>
      <c r="S942" s="110" t="s">
        <v>2341</v>
      </c>
      <c r="T942" s="110" t="s">
        <v>2582</v>
      </c>
    </row>
    <row r="943" spans="1:26" outlineLevel="1">
      <c r="A943" t="s">
        <v>2381</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9">
        <f>$L943</f>
        <v>58.726681510880887</v>
      </c>
      <c r="T943" s="334"/>
      <c r="U943">
        <v>0</v>
      </c>
      <c r="V943" s="598" t="s">
        <v>2406</v>
      </c>
    </row>
    <row r="944" spans="1:26" outlineLevel="2">
      <c r="A944">
        <v>2</v>
      </c>
      <c r="B944" t="s">
        <v>2346</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9">
        <f t="shared" ref="S944:S972" si="288">$L944</f>
        <v>60.852435032037071</v>
      </c>
      <c r="T944" s="334"/>
      <c r="U944">
        <f>U943+1</f>
        <v>1</v>
      </c>
      <c r="V944" t="str">
        <f>LEFT($B944&amp;"  ",2)&amp;RIGHT(" "&amp;$B944,1)</f>
        <v>BO8</v>
      </c>
    </row>
    <row r="945" spans="1:22" outlineLevel="2">
      <c r="A945">
        <v>3</v>
      </c>
      <c r="B945" t="s">
        <v>2347</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9">
        <f t="shared" si="288"/>
        <v>57.744633848061603</v>
      </c>
      <c r="T945" s="334"/>
      <c r="U945">
        <f t="shared" ref="U945:U1002" si="289">U944+1</f>
        <v>2</v>
      </c>
      <c r="V945" t="str">
        <f t="shared" ref="V945:V972" si="290">LEFT($B945&amp;"  ",2)&amp;RIGHT(" "&amp;$B945,1)</f>
        <v>WT4</v>
      </c>
    </row>
    <row r="946" spans="1:22" outlineLevel="2">
      <c r="A946">
        <v>4</v>
      </c>
      <c r="B946" t="s">
        <v>2348</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9">
        <f t="shared" si="288"/>
        <v>59.659433704000413</v>
      </c>
      <c r="T946" s="334"/>
      <c r="U946">
        <f t="shared" si="289"/>
        <v>3</v>
      </c>
      <c r="V946" t="str">
        <f t="shared" si="290"/>
        <v>HA3</v>
      </c>
    </row>
    <row r="947" spans="1:22" outlineLevel="2">
      <c r="A947">
        <v>5</v>
      </c>
      <c r="B947" t="s">
        <v>2349</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9">
        <f t="shared" si="288"/>
        <v>58.482963543836121</v>
      </c>
      <c r="T947" s="334"/>
      <c r="U947">
        <f t="shared" si="289"/>
        <v>4</v>
      </c>
      <c r="V947" t="str">
        <f t="shared" si="290"/>
        <v>ON6</v>
      </c>
    </row>
    <row r="948" spans="1:22" outlineLevel="2">
      <c r="A948">
        <v>6</v>
      </c>
      <c r="B948" t="s">
        <v>2350</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9">
        <f t="shared" si="288"/>
        <v>58.342869439393112</v>
      </c>
      <c r="T948" s="334"/>
      <c r="U948">
        <f t="shared" si="289"/>
        <v>5</v>
      </c>
      <c r="V948" t="str">
        <f t="shared" si="290"/>
        <v>IN7</v>
      </c>
    </row>
    <row r="949" spans="1:22" outlineLevel="2">
      <c r="A949">
        <v>7</v>
      </c>
      <c r="B949" t="s">
        <v>2351</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9">
        <f t="shared" si="288"/>
        <v>58.423467243857473</v>
      </c>
      <c r="T949" s="334"/>
      <c r="U949">
        <f t="shared" si="289"/>
        <v>6</v>
      </c>
      <c r="V949" t="str">
        <f t="shared" si="290"/>
        <v>MO7</v>
      </c>
    </row>
    <row r="950" spans="1:22" outlineLevel="2">
      <c r="A950">
        <v>8</v>
      </c>
      <c r="B950" t="s">
        <v>2352</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9">
        <f t="shared" si="288"/>
        <v>59.160049076054158</v>
      </c>
      <c r="T950" s="334"/>
      <c r="U950">
        <f t="shared" si="289"/>
        <v>7</v>
      </c>
      <c r="V950" t="str">
        <f t="shared" si="290"/>
        <v>BI1</v>
      </c>
    </row>
    <row r="951" spans="1:22" outlineLevel="2">
      <c r="A951">
        <v>9</v>
      </c>
      <c r="B951" t="s">
        <v>2353</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9">
        <f t="shared" si="288"/>
        <v>59.930924175364233</v>
      </c>
      <c r="T951" s="334"/>
      <c r="U951">
        <f t="shared" si="289"/>
        <v>8</v>
      </c>
      <c r="V951" t="str">
        <f t="shared" si="290"/>
        <v>ET7</v>
      </c>
    </row>
    <row r="952" spans="1:22" outlineLevel="2">
      <c r="A952">
        <v>10</v>
      </c>
      <c r="B952" t="s">
        <v>2354</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9">
        <f t="shared" si="288"/>
        <v>59.636469037947158</v>
      </c>
      <c r="T952" s="334"/>
      <c r="U952">
        <f t="shared" si="289"/>
        <v>9</v>
      </c>
      <c r="V952" t="str">
        <f t="shared" si="290"/>
        <v>EJ6</v>
      </c>
    </row>
    <row r="953" spans="1:22" outlineLevel="2">
      <c r="A953">
        <v>11</v>
      </c>
      <c r="B953" t="s">
        <v>2355</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9">
        <f t="shared" si="288"/>
        <v>57.801122447882094</v>
      </c>
      <c r="T953" s="334"/>
      <c r="U953">
        <f t="shared" si="289"/>
        <v>10</v>
      </c>
      <c r="V953" t="str">
        <f t="shared" si="290"/>
        <v>LE8</v>
      </c>
    </row>
    <row r="954" spans="1:22" outlineLevel="2">
      <c r="A954">
        <v>12</v>
      </c>
      <c r="B954" t="s">
        <v>2356</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9">
        <f t="shared" si="288"/>
        <v>59.424012529218267</v>
      </c>
      <c r="T954" s="334"/>
      <c r="U954">
        <f t="shared" si="289"/>
        <v>11</v>
      </c>
      <c r="V954" t="str">
        <f t="shared" si="290"/>
        <v>CL7</v>
      </c>
    </row>
    <row r="955" spans="1:22" outlineLevel="2">
      <c r="A955">
        <v>13</v>
      </c>
      <c r="B955" t="s">
        <v>2357</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9">
        <f t="shared" si="288"/>
        <v>57.589181960381033</v>
      </c>
      <c r="T955" s="334"/>
      <c r="U955">
        <f t="shared" si="289"/>
        <v>12</v>
      </c>
      <c r="V955" t="str">
        <f t="shared" si="290"/>
        <v>WY1</v>
      </c>
    </row>
    <row r="956" spans="1:22" outlineLevel="2">
      <c r="A956">
        <v>14</v>
      </c>
      <c r="B956" t="s">
        <v>2358</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9">
        <f t="shared" si="288"/>
        <v>60.33700665193772</v>
      </c>
      <c r="T956" s="334"/>
      <c r="U956">
        <f t="shared" si="289"/>
        <v>13</v>
      </c>
      <c r="V956" t="str">
        <f t="shared" si="290"/>
        <v>RH0</v>
      </c>
    </row>
    <row r="957" spans="1:22" outlineLevel="2">
      <c r="A957">
        <v>15</v>
      </c>
      <c r="B957" t="s">
        <v>2359</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9">
        <f t="shared" si="288"/>
        <v>57.230985299614971</v>
      </c>
      <c r="T957" s="334"/>
      <c r="U957">
        <f t="shared" si="289"/>
        <v>14</v>
      </c>
      <c r="V957" t="str">
        <f t="shared" si="290"/>
        <v>MT1</v>
      </c>
    </row>
    <row r="958" spans="1:22" outlineLevel="2">
      <c r="A958">
        <v>16</v>
      </c>
      <c r="B958" t="s">
        <v>2360</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9">
        <f t="shared" si="288"/>
        <v>57.877997518692787</v>
      </c>
      <c r="T958" s="334"/>
      <c r="U958">
        <f t="shared" si="289"/>
        <v>15</v>
      </c>
      <c r="V958" t="str">
        <f t="shared" si="290"/>
        <v>HR5</v>
      </c>
    </row>
    <row r="959" spans="1:22" outlineLevel="2">
      <c r="A959">
        <v>17</v>
      </c>
      <c r="B959" t="s">
        <v>2361</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9">
        <f t="shared" si="288"/>
        <v>58.255617141701741</v>
      </c>
      <c r="T959" s="334"/>
      <c r="U959">
        <f t="shared" si="289"/>
        <v>16</v>
      </c>
      <c r="V959" t="str">
        <f t="shared" si="290"/>
        <v>MO3</v>
      </c>
    </row>
    <row r="960" spans="1:22" outlineLevel="2">
      <c r="A960">
        <v>18</v>
      </c>
      <c r="B960" t="s">
        <v>2362</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9">
        <f t="shared" si="288"/>
        <v>59.165400938708913</v>
      </c>
      <c r="T960" s="334"/>
      <c r="U960">
        <f t="shared" si="289"/>
        <v>17</v>
      </c>
      <c r="V960" t="str">
        <f t="shared" si="290"/>
        <v>NE4</v>
      </c>
    </row>
    <row r="961" spans="1:22" outlineLevel="2">
      <c r="A961">
        <v>19</v>
      </c>
      <c r="B961" t="s">
        <v>2363</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9">
        <f t="shared" si="288"/>
        <v>60.343635708552867</v>
      </c>
      <c r="T961" s="334"/>
      <c r="U961">
        <f t="shared" si="289"/>
        <v>18</v>
      </c>
      <c r="V961" t="str">
        <f t="shared" si="290"/>
        <v>MI0</v>
      </c>
    </row>
    <row r="962" spans="1:22" outlineLevel="2">
      <c r="A962">
        <v>20</v>
      </c>
      <c r="B962" t="s">
        <v>2364</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9">
        <f t="shared" si="288"/>
        <v>60.171985632953692</v>
      </c>
      <c r="T962" s="334"/>
      <c r="U962">
        <f t="shared" si="289"/>
        <v>19</v>
      </c>
      <c r="V962" t="str">
        <f t="shared" si="290"/>
        <v>CO0</v>
      </c>
    </row>
    <row r="963" spans="1:22" outlineLevel="2">
      <c r="A963">
        <v>21</v>
      </c>
      <c r="B963" t="s">
        <v>2365</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9">
        <f t="shared" si="288"/>
        <v>57.995315682551222</v>
      </c>
      <c r="T963" s="334"/>
      <c r="U963">
        <f t="shared" si="289"/>
        <v>20</v>
      </c>
      <c r="V963" t="str">
        <f t="shared" si="290"/>
        <v>BI0</v>
      </c>
    </row>
    <row r="964" spans="1:22" outlineLevel="2">
      <c r="A964">
        <v>22</v>
      </c>
      <c r="B964" t="s">
        <v>2366</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9">
        <f t="shared" si="288"/>
        <v>57.53204293048492</v>
      </c>
      <c r="T964" s="334"/>
      <c r="U964">
        <f t="shared" si="289"/>
        <v>21</v>
      </c>
      <c r="V964" t="str">
        <f t="shared" si="290"/>
        <v>EDK</v>
      </c>
    </row>
    <row r="965" spans="1:22" outlineLevel="2">
      <c r="A965">
        <v>23</v>
      </c>
      <c r="B965" t="s">
        <v>2367</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9">
        <f t="shared" si="288"/>
        <v>59.357533165910503</v>
      </c>
      <c r="T965" s="334"/>
      <c r="U965">
        <f t="shared" si="289"/>
        <v>22</v>
      </c>
      <c r="V965" t="str">
        <f t="shared" si="290"/>
        <v>IN7</v>
      </c>
    </row>
    <row r="966" spans="1:22" outlineLevel="2">
      <c r="A966">
        <v>24</v>
      </c>
      <c r="B966" t="s">
        <v>2368</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9">
        <f t="shared" si="288"/>
        <v>60.353685786126007</v>
      </c>
      <c r="T966" s="334"/>
      <c r="U966">
        <f t="shared" si="289"/>
        <v>23</v>
      </c>
      <c r="V966" t="str">
        <f t="shared" si="290"/>
        <v>TV7</v>
      </c>
    </row>
    <row r="967" spans="1:22" outlineLevel="2">
      <c r="A967">
        <v>25</v>
      </c>
      <c r="B967" t="s">
        <v>2369</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9">
        <f t="shared" si="288"/>
        <v>58.132275132236643</v>
      </c>
      <c r="T967" s="334"/>
      <c r="U967">
        <f t="shared" si="289"/>
        <v>24</v>
      </c>
      <c r="V967" t="str">
        <f t="shared" si="290"/>
        <v>MO2</v>
      </c>
    </row>
    <row r="968" spans="1:22" outlineLevel="2">
      <c r="A968">
        <v>26</v>
      </c>
      <c r="B968" t="s">
        <v>2370</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9">
        <f t="shared" si="288"/>
        <v>58.057213344458752</v>
      </c>
      <c r="T968" s="334"/>
      <c r="U968">
        <f t="shared" si="289"/>
        <v>25</v>
      </c>
      <c r="V968" t="str">
        <f t="shared" si="290"/>
        <v>WO9</v>
      </c>
    </row>
    <row r="969" spans="1:22" outlineLevel="2">
      <c r="A969">
        <v>27</v>
      </c>
      <c r="B969" t="s">
        <v>2371</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9">
        <f t="shared" si="288"/>
        <v>57.882550703510269</v>
      </c>
      <c r="T969" s="334"/>
      <c r="U969">
        <f t="shared" si="289"/>
        <v>26</v>
      </c>
      <c r="V969" t="str">
        <f t="shared" si="290"/>
        <v>RV0</v>
      </c>
    </row>
    <row r="970" spans="1:22" outlineLevel="2">
      <c r="A970">
        <v>28</v>
      </c>
      <c r="B970" t="s">
        <v>2372</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9">
        <f t="shared" si="288"/>
        <v>58.531177548769932</v>
      </c>
      <c r="T970" s="334"/>
      <c r="U970">
        <f t="shared" si="289"/>
        <v>27</v>
      </c>
      <c r="V970" t="str">
        <f t="shared" si="290"/>
        <v>CR0</v>
      </c>
    </row>
    <row r="971" spans="1:22" outlineLevel="2">
      <c r="A971">
        <v>29</v>
      </c>
      <c r="B971" t="s">
        <v>2373</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9">
        <f t="shared" si="288"/>
        <v>57.459724084325558</v>
      </c>
      <c r="T971" s="334"/>
      <c r="U971">
        <f t="shared" si="289"/>
        <v>28</v>
      </c>
      <c r="V971" t="str">
        <f t="shared" si="290"/>
        <v>BA7</v>
      </c>
    </row>
    <row r="972" spans="1:22" outlineLevel="2">
      <c r="A972" s="580">
        <v>30</v>
      </c>
      <c r="B972" s="580" t="s">
        <v>2374</v>
      </c>
      <c r="C972" s="581">
        <v>3.7395998411223932</v>
      </c>
      <c r="D972" s="581" t="s">
        <v>30</v>
      </c>
      <c r="E972" s="581">
        <v>18.833402385349611</v>
      </c>
      <c r="F972" s="581" t="s">
        <v>30</v>
      </c>
      <c r="G972" s="581">
        <v>41.234284504380184</v>
      </c>
      <c r="H972" s="581">
        <v>58943696.783407643</v>
      </c>
      <c r="I972" s="581">
        <v>1.7572662374371939</v>
      </c>
      <c r="J972" s="581">
        <v>4.7188347088910962</v>
      </c>
      <c r="K972" s="581">
        <v>1.578706049955009</v>
      </c>
      <c r="L972" s="581">
        <v>57.839589351632</v>
      </c>
      <c r="M972" s="581" t="s">
        <v>30</v>
      </c>
      <c r="N972" s="581" t="s">
        <v>30</v>
      </c>
      <c r="O972" s="581" t="s">
        <v>30</v>
      </c>
      <c r="P972" s="581">
        <v>5.0119047708561913E-5</v>
      </c>
      <c r="Q972" s="581">
        <v>0.71750476349846004</v>
      </c>
      <c r="R972" s="581" t="s">
        <v>30</v>
      </c>
      <c r="S972" s="599">
        <f t="shared" si="288"/>
        <v>57.839589351632</v>
      </c>
      <c r="T972" s="581"/>
      <c r="U972">
        <f t="shared" si="289"/>
        <v>29</v>
      </c>
      <c r="V972" t="str">
        <f t="shared" si="290"/>
        <v>AN4</v>
      </c>
    </row>
    <row r="973" spans="1:22" outlineLevel="1">
      <c r="A973" s="582" t="s">
        <v>2382</v>
      </c>
      <c r="B973" s="582" t="s">
        <v>359</v>
      </c>
      <c r="C973" s="583">
        <v>3.6190318365119838</v>
      </c>
      <c r="D973" s="583" t="s">
        <v>30</v>
      </c>
      <c r="E973" s="583">
        <v>18.507376470917599</v>
      </c>
      <c r="F973" s="583" t="s">
        <v>30</v>
      </c>
      <c r="G973" s="583">
        <v>42.910786685533601</v>
      </c>
      <c r="H973" s="583">
        <v>60716310.148921072</v>
      </c>
      <c r="I973" s="583">
        <v>1.9521302203399471</v>
      </c>
      <c r="J973" s="583">
        <v>5.3821117163385983</v>
      </c>
      <c r="K973" s="583">
        <v>1.8238903227772649</v>
      </c>
      <c r="L973" s="583" t="s">
        <v>30</v>
      </c>
      <c r="M973" s="583">
        <v>60</v>
      </c>
      <c r="N973" s="583">
        <v>4.2287965046094632E-2</v>
      </c>
      <c r="O973" s="583">
        <v>23.93424709388443</v>
      </c>
      <c r="P973" s="583">
        <v>6.163161260922281E-5</v>
      </c>
      <c r="Q973" s="583">
        <v>0.82641697729615315</v>
      </c>
      <c r="R973" s="583" t="s">
        <v>30</v>
      </c>
      <c r="S973" s="600">
        <f>$M973</f>
        <v>60</v>
      </c>
      <c r="T973" s="583"/>
      <c r="U973">
        <v>0</v>
      </c>
      <c r="V973" s="598" t="s">
        <v>2407</v>
      </c>
    </row>
    <row r="974" spans="1:22" outlineLevel="2">
      <c r="A974">
        <v>32</v>
      </c>
      <c r="B974" t="s">
        <v>2346</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600">
        <f t="shared" ref="S974:S1002" si="291">$M974</f>
        <v>62.903499999999987</v>
      </c>
      <c r="T974" s="334"/>
      <c r="U974">
        <f t="shared" si="289"/>
        <v>1</v>
      </c>
      <c r="V974" t="str">
        <f t="shared" ref="V974:V1002" si="292">LEFT($B974&amp;"  ",2)&amp;RIGHT(" "&amp;$B974,1)</f>
        <v>BO8</v>
      </c>
    </row>
    <row r="975" spans="1:22" outlineLevel="2">
      <c r="A975">
        <v>33</v>
      </c>
      <c r="B975" t="s">
        <v>2347</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600">
        <f t="shared" si="291"/>
        <v>59.774000000000001</v>
      </c>
      <c r="T975" s="334"/>
      <c r="U975">
        <f t="shared" si="289"/>
        <v>2</v>
      </c>
      <c r="V975" t="str">
        <f t="shared" si="292"/>
        <v>WT4</v>
      </c>
    </row>
    <row r="976" spans="1:22" outlineLevel="2">
      <c r="A976">
        <v>34</v>
      </c>
      <c r="B976" t="s">
        <v>2348</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600">
        <f t="shared" si="291"/>
        <v>60.713999999999999</v>
      </c>
      <c r="T976" s="334"/>
      <c r="U976">
        <f t="shared" si="289"/>
        <v>3</v>
      </c>
      <c r="V976" t="str">
        <f t="shared" si="292"/>
        <v>HA3</v>
      </c>
    </row>
    <row r="977" spans="1:22" outlineLevel="2">
      <c r="A977">
        <v>35</v>
      </c>
      <c r="B977" t="s">
        <v>2349</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600">
        <f t="shared" si="291"/>
        <v>61.171500000000002</v>
      </c>
      <c r="T977" s="334"/>
      <c r="U977">
        <f t="shared" si="289"/>
        <v>4</v>
      </c>
      <c r="V977" t="str">
        <f t="shared" si="292"/>
        <v>ON6</v>
      </c>
    </row>
    <row r="978" spans="1:22" outlineLevel="2">
      <c r="A978">
        <v>36</v>
      </c>
      <c r="B978" t="s">
        <v>2350</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600">
        <f t="shared" si="291"/>
        <v>58.521000000000001</v>
      </c>
      <c r="T978" s="334"/>
      <c r="U978">
        <f t="shared" si="289"/>
        <v>5</v>
      </c>
      <c r="V978" t="str">
        <f t="shared" si="292"/>
        <v>IN7</v>
      </c>
    </row>
    <row r="979" spans="1:22" outlineLevel="2">
      <c r="A979">
        <v>37</v>
      </c>
      <c r="B979" t="s">
        <v>2351</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600">
        <f t="shared" si="291"/>
        <v>59.145000000000003</v>
      </c>
      <c r="T979" s="334"/>
      <c r="U979">
        <f t="shared" si="289"/>
        <v>6</v>
      </c>
      <c r="V979" t="str">
        <f t="shared" si="292"/>
        <v>MO7</v>
      </c>
    </row>
    <row r="980" spans="1:22" outlineLevel="2">
      <c r="A980">
        <v>38</v>
      </c>
      <c r="B980" t="s">
        <v>2352</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600">
        <f t="shared" si="291"/>
        <v>61.204500000000003</v>
      </c>
      <c r="T980" s="334"/>
      <c r="U980">
        <f t="shared" si="289"/>
        <v>7</v>
      </c>
      <c r="V980" t="str">
        <f t="shared" si="292"/>
        <v>BI1</v>
      </c>
    </row>
    <row r="981" spans="1:22" outlineLevel="2">
      <c r="A981">
        <v>39</v>
      </c>
      <c r="B981" t="s">
        <v>2353</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600">
        <f t="shared" si="291"/>
        <v>63.600999999999999</v>
      </c>
      <c r="T981" s="334"/>
      <c r="U981">
        <f t="shared" si="289"/>
        <v>8</v>
      </c>
      <c r="V981" t="str">
        <f t="shared" si="292"/>
        <v>ET7</v>
      </c>
    </row>
    <row r="982" spans="1:22" outlineLevel="2">
      <c r="A982">
        <v>40</v>
      </c>
      <c r="B982" t="s">
        <v>2354</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600">
        <f t="shared" si="291"/>
        <v>59.222999999999999</v>
      </c>
      <c r="T982" s="334"/>
      <c r="U982">
        <f t="shared" si="289"/>
        <v>9</v>
      </c>
      <c r="V982" t="str">
        <f t="shared" si="292"/>
        <v>EJ6</v>
      </c>
    </row>
    <row r="983" spans="1:22" outlineLevel="2">
      <c r="A983">
        <v>41</v>
      </c>
      <c r="B983" t="s">
        <v>2355</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600">
        <f t="shared" si="291"/>
        <v>60.963000000000008</v>
      </c>
      <c r="T983" s="334"/>
      <c r="U983">
        <f t="shared" si="289"/>
        <v>10</v>
      </c>
      <c r="V983" t="str">
        <f t="shared" si="292"/>
        <v>LE8</v>
      </c>
    </row>
    <row r="984" spans="1:22" outlineLevel="2">
      <c r="A984">
        <v>42</v>
      </c>
      <c r="B984" t="s">
        <v>2356</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600">
        <f t="shared" si="291"/>
        <v>61.366500000000002</v>
      </c>
      <c r="T984" s="334"/>
      <c r="U984">
        <f t="shared" si="289"/>
        <v>11</v>
      </c>
      <c r="V984" t="str">
        <f t="shared" si="292"/>
        <v>CL7</v>
      </c>
    </row>
    <row r="985" spans="1:22" outlineLevel="2">
      <c r="A985">
        <v>43</v>
      </c>
      <c r="B985" t="s">
        <v>2357</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600">
        <f t="shared" si="291"/>
        <v>58.55</v>
      </c>
      <c r="T985" s="334"/>
      <c r="U985">
        <f t="shared" si="289"/>
        <v>12</v>
      </c>
      <c r="V985" t="str">
        <f t="shared" si="292"/>
        <v>WY1</v>
      </c>
    </row>
    <row r="986" spans="1:22" outlineLevel="2">
      <c r="A986">
        <v>44</v>
      </c>
      <c r="B986" t="s">
        <v>2358</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600">
        <f t="shared" si="291"/>
        <v>63.219000000000001</v>
      </c>
      <c r="T986" s="334"/>
      <c r="U986">
        <f t="shared" si="289"/>
        <v>13</v>
      </c>
      <c r="V986" t="str">
        <f t="shared" si="292"/>
        <v>RH0</v>
      </c>
    </row>
    <row r="987" spans="1:22" outlineLevel="2">
      <c r="A987">
        <v>45</v>
      </c>
      <c r="B987" t="s">
        <v>2359</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600">
        <f t="shared" si="291"/>
        <v>57.029000000000003</v>
      </c>
      <c r="T987" s="334"/>
      <c r="U987">
        <f t="shared" si="289"/>
        <v>14</v>
      </c>
      <c r="V987" t="str">
        <f t="shared" si="292"/>
        <v>MT1</v>
      </c>
    </row>
    <row r="988" spans="1:22" outlineLevel="2">
      <c r="A988">
        <v>46</v>
      </c>
      <c r="B988" t="s">
        <v>2360</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600">
        <f t="shared" si="291"/>
        <v>60.521000000000001</v>
      </c>
      <c r="T988" s="334"/>
      <c r="U988">
        <f t="shared" si="289"/>
        <v>15</v>
      </c>
      <c r="V988" t="str">
        <f t="shared" si="292"/>
        <v>HR5</v>
      </c>
    </row>
    <row r="989" spans="1:22" outlineLevel="2">
      <c r="A989">
        <v>47</v>
      </c>
      <c r="B989" t="s">
        <v>2361</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600">
        <f t="shared" si="291"/>
        <v>59.486499999999999</v>
      </c>
      <c r="T989" s="334"/>
      <c r="U989">
        <f t="shared" si="289"/>
        <v>16</v>
      </c>
      <c r="V989" t="str">
        <f t="shared" si="292"/>
        <v>MO3</v>
      </c>
    </row>
    <row r="990" spans="1:22" outlineLevel="2">
      <c r="A990">
        <v>48</v>
      </c>
      <c r="B990" t="s">
        <v>2362</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600">
        <f t="shared" si="291"/>
        <v>58.776000000000003</v>
      </c>
      <c r="T990" s="334"/>
      <c r="U990">
        <f t="shared" si="289"/>
        <v>17</v>
      </c>
      <c r="V990" t="str">
        <f t="shared" si="292"/>
        <v>NE4</v>
      </c>
    </row>
    <row r="991" spans="1:22" outlineLevel="2">
      <c r="A991">
        <v>49</v>
      </c>
      <c r="B991" t="s">
        <v>2363</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600">
        <f t="shared" si="291"/>
        <v>62.811500000000009</v>
      </c>
      <c r="T991" s="334"/>
      <c r="U991">
        <f t="shared" si="289"/>
        <v>18</v>
      </c>
      <c r="V991" t="str">
        <f t="shared" si="292"/>
        <v>MI0</v>
      </c>
    </row>
    <row r="992" spans="1:22" outlineLevel="2">
      <c r="A992">
        <v>50</v>
      </c>
      <c r="B992" t="s">
        <v>2364</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600">
        <f t="shared" si="291"/>
        <v>60.567999999999998</v>
      </c>
      <c r="T992" s="334"/>
      <c r="U992">
        <f t="shared" si="289"/>
        <v>19</v>
      </c>
      <c r="V992" t="str">
        <f t="shared" si="292"/>
        <v>CO0</v>
      </c>
    </row>
    <row r="993" spans="1:22" outlineLevel="2">
      <c r="A993">
        <v>51</v>
      </c>
      <c r="B993" t="s">
        <v>2365</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600">
        <f t="shared" si="291"/>
        <v>58.369</v>
      </c>
      <c r="T993" s="334"/>
      <c r="U993">
        <f t="shared" si="289"/>
        <v>20</v>
      </c>
      <c r="V993" t="str">
        <f t="shared" si="292"/>
        <v>BI0</v>
      </c>
    </row>
    <row r="994" spans="1:22" outlineLevel="2">
      <c r="A994">
        <v>52</v>
      </c>
      <c r="B994" t="s">
        <v>2366</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600">
        <f t="shared" si="291"/>
        <v>59.688000000000002</v>
      </c>
      <c r="T994" s="334"/>
      <c r="U994">
        <f t="shared" si="289"/>
        <v>21</v>
      </c>
      <c r="V994" t="str">
        <f t="shared" si="292"/>
        <v>EDK</v>
      </c>
    </row>
    <row r="995" spans="1:22" outlineLevel="2">
      <c r="A995">
        <v>53</v>
      </c>
      <c r="B995" t="s">
        <v>2367</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600">
        <f t="shared" si="291"/>
        <v>57.705500000000001</v>
      </c>
      <c r="T995" s="334"/>
      <c r="U995">
        <f t="shared" si="289"/>
        <v>22</v>
      </c>
      <c r="V995" t="str">
        <f t="shared" si="292"/>
        <v>IN7</v>
      </c>
    </row>
    <row r="996" spans="1:22" outlineLevel="2">
      <c r="A996">
        <v>54</v>
      </c>
      <c r="B996" t="s">
        <v>2368</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600">
        <f t="shared" si="291"/>
        <v>58.845500000000001</v>
      </c>
      <c r="T996" s="334"/>
      <c r="U996">
        <f t="shared" si="289"/>
        <v>23</v>
      </c>
      <c r="V996" t="str">
        <f t="shared" si="292"/>
        <v>TV7</v>
      </c>
    </row>
    <row r="997" spans="1:22" outlineLevel="2">
      <c r="A997">
        <v>55</v>
      </c>
      <c r="B997" t="s">
        <v>2369</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600">
        <f t="shared" si="291"/>
        <v>57.162999999999997</v>
      </c>
      <c r="T997" s="334"/>
      <c r="U997">
        <f t="shared" si="289"/>
        <v>24</v>
      </c>
      <c r="V997" t="str">
        <f t="shared" si="292"/>
        <v>MO2</v>
      </c>
    </row>
    <row r="998" spans="1:22" outlineLevel="2">
      <c r="A998">
        <v>56</v>
      </c>
      <c r="B998" t="s">
        <v>2370</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600">
        <f t="shared" si="291"/>
        <v>60.446000000000012</v>
      </c>
      <c r="T998" s="334"/>
      <c r="U998">
        <f t="shared" si="289"/>
        <v>25</v>
      </c>
      <c r="V998" t="str">
        <f t="shared" si="292"/>
        <v>WO9</v>
      </c>
    </row>
    <row r="999" spans="1:22" outlineLevel="2">
      <c r="A999">
        <v>57</v>
      </c>
      <c r="B999" t="s">
        <v>2371</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600">
        <f t="shared" si="291"/>
        <v>60.691499999999998</v>
      </c>
      <c r="T999" s="334"/>
      <c r="U999">
        <f t="shared" si="289"/>
        <v>26</v>
      </c>
      <c r="V999" t="str">
        <f t="shared" si="292"/>
        <v>RV0</v>
      </c>
    </row>
    <row r="1000" spans="1:22" outlineLevel="2">
      <c r="A1000">
        <v>58</v>
      </c>
      <c r="B1000" t="s">
        <v>2372</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600">
        <f t="shared" si="291"/>
        <v>59.313499999999998</v>
      </c>
      <c r="T1000" s="334"/>
      <c r="U1000">
        <f t="shared" si="289"/>
        <v>27</v>
      </c>
      <c r="V1000" t="str">
        <f t="shared" si="292"/>
        <v>CR0</v>
      </c>
    </row>
    <row r="1001" spans="1:22" outlineLevel="2">
      <c r="A1001">
        <v>59</v>
      </c>
      <c r="B1001" t="s">
        <v>2373</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600">
        <f t="shared" si="291"/>
        <v>60.516500000000001</v>
      </c>
      <c r="T1001" s="334"/>
      <c r="U1001">
        <f t="shared" si="289"/>
        <v>28</v>
      </c>
      <c r="V1001" t="str">
        <f t="shared" si="292"/>
        <v>BA7</v>
      </c>
    </row>
    <row r="1002" spans="1:22" outlineLevel="2">
      <c r="A1002">
        <v>60</v>
      </c>
      <c r="B1002" t="s">
        <v>2374</v>
      </c>
      <c r="C1002" s="597">
        <v>3.5579855530432578</v>
      </c>
      <c r="D1002" s="597" t="s">
        <v>30</v>
      </c>
      <c r="E1002" s="597">
        <v>18.64423323800068</v>
      </c>
      <c r="F1002" s="597" t="s">
        <v>30</v>
      </c>
      <c r="G1002" s="597">
        <v>42.242882871534839</v>
      </c>
      <c r="H1002" s="597">
        <v>59214884.199675143</v>
      </c>
      <c r="I1002" s="597">
        <v>1.8429284654703511</v>
      </c>
      <c r="J1002" s="597">
        <v>4.7941544502867854</v>
      </c>
      <c r="K1002" s="597">
        <v>1.5610189872135161</v>
      </c>
      <c r="L1002" s="597" t="s">
        <v>30</v>
      </c>
      <c r="M1002" s="597">
        <v>57.713500000000003</v>
      </c>
      <c r="N1002" s="597">
        <v>4.4403063460636862E-2</v>
      </c>
      <c r="O1002" s="597">
        <v>24.37976418981491</v>
      </c>
      <c r="P1002" s="597">
        <v>5.4026684049946882E-5</v>
      </c>
      <c r="Q1002" s="597">
        <v>0.86856074440997311</v>
      </c>
      <c r="R1002" s="597" t="s">
        <v>30</v>
      </c>
      <c r="S1002" s="600">
        <f t="shared" si="291"/>
        <v>57.713500000000003</v>
      </c>
      <c r="T1002" s="597"/>
      <c r="U1002">
        <f t="shared" si="289"/>
        <v>29</v>
      </c>
      <c r="V1002" t="str">
        <f t="shared" si="292"/>
        <v>AN4</v>
      </c>
    </row>
    <row r="1003" spans="1:22" outlineLevel="1">
      <c r="A1003" s="582" t="s">
        <v>2396</v>
      </c>
      <c r="B1003" s="582"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9">
        <f t="shared" ref="S1003:S1066" si="293">$L1003</f>
        <v>58.651126254129998</v>
      </c>
      <c r="T1003" s="620">
        <f>AVERAGE(T1004:T1137)</f>
        <v>3.781343283582092E-2</v>
      </c>
      <c r="U1003">
        <v>0</v>
      </c>
      <c r="V1003" s="598" t="s">
        <v>2408</v>
      </c>
    </row>
    <row r="1004" spans="1:22" outlineLevel="2">
      <c r="A1004">
        <v>62</v>
      </c>
      <c r="B1004" t="s">
        <v>2437</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9">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2438</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9">
        <f t="shared" si="293"/>
        <v>59.028258797013692</v>
      </c>
      <c r="T1005" s="334">
        <v>1.911</v>
      </c>
      <c r="U1005">
        <f t="shared" si="294"/>
        <v>2</v>
      </c>
      <c r="V1005" t="str">
        <f t="shared" si="295"/>
        <v>Le3</v>
      </c>
    </row>
    <row r="1006" spans="1:22" outlineLevel="2">
      <c r="A1006">
        <v>64</v>
      </c>
      <c r="B1006" t="s">
        <v>2439</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9">
        <f t="shared" si="293"/>
        <v>58.048805996601828</v>
      </c>
      <c r="T1006" s="334">
        <v>0.246</v>
      </c>
      <c r="U1006">
        <f t="shared" si="294"/>
        <v>3</v>
      </c>
      <c r="V1006" t="str">
        <f t="shared" si="295"/>
        <v>Le8</v>
      </c>
    </row>
    <row r="1007" spans="1:22" outlineLevel="2">
      <c r="A1007">
        <v>65</v>
      </c>
      <c r="B1007" t="s">
        <v>2440</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9">
        <f t="shared" si="293"/>
        <v>56.332354263185081</v>
      </c>
      <c r="T1007" s="334">
        <v>-0.14099999999999999</v>
      </c>
      <c r="U1007">
        <f t="shared" si="294"/>
        <v>4</v>
      </c>
      <c r="V1007" t="str">
        <f t="shared" si="295"/>
        <v xml:space="preserve">Gr </v>
      </c>
    </row>
    <row r="1008" spans="1:22" outlineLevel="2">
      <c r="A1008">
        <v>66</v>
      </c>
      <c r="B1008" t="s">
        <v>2441</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9">
        <f t="shared" si="293"/>
        <v>59.485422755693001</v>
      </c>
      <c r="T1008" s="334">
        <v>-0.16500000000000001</v>
      </c>
      <c r="U1008">
        <f t="shared" si="294"/>
        <v>5</v>
      </c>
      <c r="V1008" t="str">
        <f t="shared" si="295"/>
        <v>Ro9</v>
      </c>
    </row>
    <row r="1009" spans="1:22" outlineLevel="2">
      <c r="A1009">
        <v>67</v>
      </c>
      <c r="B1009" t="s">
        <v>2442</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9">
        <f t="shared" si="293"/>
        <v>55.964007682241963</v>
      </c>
      <c r="T1009" s="334">
        <v>0.89700000000000002</v>
      </c>
      <c r="U1009">
        <f t="shared" si="294"/>
        <v>6</v>
      </c>
      <c r="V1009" t="str">
        <f t="shared" si="295"/>
        <v>Ya3</v>
      </c>
    </row>
    <row r="1010" spans="1:22" outlineLevel="2">
      <c r="A1010">
        <v>68</v>
      </c>
      <c r="B1010" t="s">
        <v>2443</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9">
        <f t="shared" si="293"/>
        <v>58.092925683520413</v>
      </c>
      <c r="T1010" s="334">
        <v>-1.3260000000000001</v>
      </c>
      <c r="U1010">
        <f t="shared" si="294"/>
        <v>7</v>
      </c>
      <c r="V1010" t="str">
        <f t="shared" si="295"/>
        <v>On6</v>
      </c>
    </row>
    <row r="1011" spans="1:22" outlineLevel="2">
      <c r="A1011">
        <v>69</v>
      </c>
      <c r="B1011" t="s">
        <v>2444</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9">
        <f t="shared" si="293"/>
        <v>56.674697243675674</v>
      </c>
      <c r="T1011" s="334">
        <v>0.107999999999999</v>
      </c>
      <c r="U1011">
        <f t="shared" si="294"/>
        <v>8</v>
      </c>
      <c r="V1011" t="str">
        <f t="shared" si="295"/>
        <v>Ce6</v>
      </c>
    </row>
    <row r="1012" spans="1:22" outlineLevel="2">
      <c r="A1012">
        <v>70</v>
      </c>
      <c r="B1012" t="s">
        <v>2445</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9">
        <f t="shared" si="293"/>
        <v>56.724479460959628</v>
      </c>
      <c r="T1012" s="334">
        <v>1.8719999999999899</v>
      </c>
      <c r="U1012">
        <f t="shared" si="294"/>
        <v>9</v>
      </c>
      <c r="V1012" t="str">
        <f t="shared" si="295"/>
        <v>Mu9</v>
      </c>
    </row>
    <row r="1013" spans="1:22" outlineLevel="2">
      <c r="A1013">
        <v>71</v>
      </c>
      <c r="B1013" t="s">
        <v>2446</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9">
        <f t="shared" si="293"/>
        <v>54.621403393414688</v>
      </c>
      <c r="T1013" s="334">
        <v>0.11699999999999899</v>
      </c>
      <c r="U1013">
        <f t="shared" si="294"/>
        <v>10</v>
      </c>
      <c r="V1013" t="str">
        <f t="shared" si="295"/>
        <v>Ku1</v>
      </c>
    </row>
    <row r="1014" spans="1:22" outlineLevel="2">
      <c r="A1014">
        <v>72</v>
      </c>
      <c r="B1014" t="s">
        <v>2447</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9">
        <f t="shared" si="293"/>
        <v>58.489717489904649</v>
      </c>
      <c r="T1014" s="334">
        <v>-1.9710000000000001</v>
      </c>
      <c r="U1014">
        <f t="shared" si="294"/>
        <v>11</v>
      </c>
      <c r="V1014" t="str">
        <f t="shared" si="295"/>
        <v>Gl2</v>
      </c>
    </row>
    <row r="1015" spans="1:22" outlineLevel="2">
      <c r="A1015">
        <v>73</v>
      </c>
      <c r="B1015" t="s">
        <v>2448</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9">
        <f t="shared" si="293"/>
        <v>59.462155277861811</v>
      </c>
      <c r="T1015" s="334">
        <v>-1.893</v>
      </c>
      <c r="U1015">
        <f t="shared" si="294"/>
        <v>12</v>
      </c>
      <c r="V1015" t="str">
        <f t="shared" si="295"/>
        <v>Na0</v>
      </c>
    </row>
    <row r="1016" spans="1:22" outlineLevel="2">
      <c r="A1016">
        <v>74</v>
      </c>
      <c r="B1016" t="s">
        <v>2449</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9">
        <f t="shared" si="293"/>
        <v>60.889864608456243</v>
      </c>
      <c r="T1016" s="334">
        <v>-0.75</v>
      </c>
      <c r="U1016">
        <f t="shared" si="294"/>
        <v>13</v>
      </c>
      <c r="V1016" t="str">
        <f t="shared" si="295"/>
        <v>Ha3</v>
      </c>
    </row>
    <row r="1017" spans="1:22" outlineLevel="2">
      <c r="A1017">
        <v>75</v>
      </c>
      <c r="B1017" t="s">
        <v>2450</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9">
        <f t="shared" si="293"/>
        <v>58.439334144106859</v>
      </c>
      <c r="T1017" s="334">
        <v>-0.3</v>
      </c>
      <c r="U1017">
        <f t="shared" si="294"/>
        <v>14</v>
      </c>
      <c r="V1017" t="str">
        <f t="shared" si="295"/>
        <v xml:space="preserve">Mo </v>
      </c>
    </row>
    <row r="1018" spans="1:22" outlineLevel="2">
      <c r="A1018">
        <v>76</v>
      </c>
      <c r="B1018" t="s">
        <v>2451</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9">
        <f t="shared" si="293"/>
        <v>57.439181081269609</v>
      </c>
      <c r="T1018" s="334">
        <v>2.823</v>
      </c>
      <c r="U1018">
        <f t="shared" si="294"/>
        <v>15</v>
      </c>
      <c r="V1018" t="str">
        <f t="shared" si="295"/>
        <v>Me1</v>
      </c>
    </row>
    <row r="1019" spans="1:22" outlineLevel="2">
      <c r="A1019">
        <v>77</v>
      </c>
      <c r="B1019" t="s">
        <v>2452</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9">
        <f t="shared" si="293"/>
        <v>58.782497385099113</v>
      </c>
      <c r="T1019" s="334">
        <v>-1.518</v>
      </c>
      <c r="U1019">
        <f t="shared" si="294"/>
        <v>16</v>
      </c>
      <c r="V1019" t="str">
        <f t="shared" si="295"/>
        <v>Da)</v>
      </c>
    </row>
    <row r="1020" spans="1:22" outlineLevel="2">
      <c r="A1020">
        <v>78</v>
      </c>
      <c r="B1020" t="s">
        <v>2453</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9">
        <f t="shared" si="293"/>
        <v>61.262034137339228</v>
      </c>
      <c r="T1020" s="334">
        <v>-0.56099999999999905</v>
      </c>
      <c r="U1020">
        <f t="shared" si="294"/>
        <v>17</v>
      </c>
      <c r="V1020" t="str">
        <f t="shared" si="295"/>
        <v>Tu1</v>
      </c>
    </row>
    <row r="1021" spans="1:22" outlineLevel="2">
      <c r="A1021">
        <v>79</v>
      </c>
      <c r="B1021" t="s">
        <v>2454</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9">
        <f t="shared" si="293"/>
        <v>63.335509170119863</v>
      </c>
      <c r="T1021" s="334">
        <v>1.38</v>
      </c>
      <c r="U1021">
        <f t="shared" si="294"/>
        <v>18</v>
      </c>
      <c r="V1021" t="str">
        <f t="shared" si="295"/>
        <v>Mo8</v>
      </c>
    </row>
    <row r="1022" spans="1:22" outlineLevel="2">
      <c r="A1022">
        <v>80</v>
      </c>
      <c r="B1022" t="s">
        <v>2455</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9">
        <f t="shared" si="293"/>
        <v>56.920183026698432</v>
      </c>
      <c r="T1022" s="334">
        <v>-1.78799999999999</v>
      </c>
      <c r="U1022">
        <f t="shared" si="294"/>
        <v>19</v>
      </c>
      <c r="V1022" t="str">
        <f t="shared" si="295"/>
        <v>Ne7</v>
      </c>
    </row>
    <row r="1023" spans="1:22" outlineLevel="2">
      <c r="A1023">
        <v>81</v>
      </c>
      <c r="B1023" t="s">
        <v>2456</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9">
        <f t="shared" si="293"/>
        <v>58.178284156160871</v>
      </c>
      <c r="T1023" s="334">
        <v>0.215999999999999</v>
      </c>
      <c r="U1023">
        <f t="shared" si="294"/>
        <v>20</v>
      </c>
      <c r="V1023" t="str">
        <f t="shared" si="295"/>
        <v>Bo4</v>
      </c>
    </row>
    <row r="1024" spans="1:22" outlineLevel="2">
      <c r="A1024">
        <v>82</v>
      </c>
      <c r="B1024" t="s">
        <v>2457</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9">
        <f t="shared" si="293"/>
        <v>58.226551071857948</v>
      </c>
      <c r="T1024" s="334">
        <v>0.54899999999999904</v>
      </c>
      <c r="U1024">
        <f t="shared" si="294"/>
        <v>21</v>
      </c>
      <c r="V1024" t="str">
        <f t="shared" si="295"/>
        <v>Yi4</v>
      </c>
    </row>
    <row r="1025" spans="1:22" outlineLevel="2">
      <c r="A1025">
        <v>83</v>
      </c>
      <c r="B1025" t="s">
        <v>2458</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9">
        <f t="shared" si="293"/>
        <v>58.676646253513667</v>
      </c>
      <c r="T1025" s="334">
        <v>2.097</v>
      </c>
      <c r="U1025">
        <f t="shared" si="294"/>
        <v>22</v>
      </c>
      <c r="V1025" t="str">
        <f t="shared" si="295"/>
        <v xml:space="preserve">Th </v>
      </c>
    </row>
    <row r="1026" spans="1:22" outlineLevel="2">
      <c r="A1026">
        <v>84</v>
      </c>
      <c r="B1026" t="s">
        <v>2459</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9">
        <f t="shared" si="293"/>
        <v>62.179249269025647</v>
      </c>
      <c r="T1026" s="334">
        <v>0.69899999999999995</v>
      </c>
      <c r="U1026">
        <f t="shared" si="294"/>
        <v>23</v>
      </c>
      <c r="V1026" t="str">
        <f t="shared" si="295"/>
        <v>Bu5</v>
      </c>
    </row>
    <row r="1027" spans="1:22" outlineLevel="2">
      <c r="A1027">
        <v>85</v>
      </c>
      <c r="B1027" t="s">
        <v>2460</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9">
        <f t="shared" si="293"/>
        <v>59.061039391855758</v>
      </c>
      <c r="T1027" s="334">
        <v>-0.186</v>
      </c>
      <c r="U1027">
        <f t="shared" si="294"/>
        <v>24</v>
      </c>
      <c r="V1027" t="str">
        <f t="shared" si="295"/>
        <v>Bu1</v>
      </c>
    </row>
    <row r="1028" spans="1:22" outlineLevel="2">
      <c r="A1028">
        <v>86</v>
      </c>
      <c r="B1028" t="s">
        <v>2461</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9">
        <f t="shared" si="293"/>
        <v>60.464347147154427</v>
      </c>
      <c r="T1028" s="334">
        <v>0.56399999999999995</v>
      </c>
      <c r="U1028">
        <f t="shared" si="294"/>
        <v>25</v>
      </c>
      <c r="V1028" t="str">
        <f t="shared" si="295"/>
        <v>Mu0</v>
      </c>
    </row>
    <row r="1029" spans="1:22" outlineLevel="2">
      <c r="A1029">
        <v>87</v>
      </c>
      <c r="B1029" t="s">
        <v>2462</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9">
        <f t="shared" si="293"/>
        <v>59.06412897869761</v>
      </c>
      <c r="T1029" s="334">
        <v>-0.46799999999999897</v>
      </c>
      <c r="U1029">
        <f t="shared" si="294"/>
        <v>26</v>
      </c>
      <c r="V1029" t="str">
        <f t="shared" si="295"/>
        <v>Po2</v>
      </c>
    </row>
    <row r="1030" spans="1:22" outlineLevel="2">
      <c r="A1030">
        <v>88</v>
      </c>
      <c r="B1030" t="s">
        <v>2463</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9">
        <f t="shared" si="293"/>
        <v>60.750657584194173</v>
      </c>
      <c r="T1030" s="334">
        <v>2.79</v>
      </c>
      <c r="U1030">
        <f t="shared" si="294"/>
        <v>27</v>
      </c>
      <c r="V1030" t="str">
        <f t="shared" si="295"/>
        <v>Tr7</v>
      </c>
    </row>
    <row r="1031" spans="1:22" outlineLevel="2">
      <c r="A1031">
        <v>89</v>
      </c>
      <c r="B1031" t="s">
        <v>2464</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9">
        <f t="shared" si="293"/>
        <v>59.07269876189639</v>
      </c>
      <c r="T1031" s="334">
        <v>-0.33300000000000002</v>
      </c>
      <c r="U1031">
        <f t="shared" si="294"/>
        <v>28</v>
      </c>
      <c r="V1031" t="str">
        <f t="shared" si="295"/>
        <v>Be6</v>
      </c>
    </row>
    <row r="1032" spans="1:22" outlineLevel="2">
      <c r="A1032">
        <v>90</v>
      </c>
      <c r="B1032" t="s">
        <v>2465</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9">
        <f t="shared" si="293"/>
        <v>58.244528132919427</v>
      </c>
      <c r="T1032" s="334">
        <v>-2.202</v>
      </c>
      <c r="U1032">
        <f t="shared" si="294"/>
        <v>29</v>
      </c>
      <c r="V1032" t="str">
        <f t="shared" si="295"/>
        <v>Pa3</v>
      </c>
    </row>
    <row r="1033" spans="1:22" outlineLevel="2">
      <c r="A1033">
        <v>91</v>
      </c>
      <c r="B1033" t="s">
        <v>2466</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9">
        <f t="shared" si="293"/>
        <v>57.269329466213172</v>
      </c>
      <c r="T1033" s="334">
        <v>-0.56999999999999995</v>
      </c>
      <c r="U1033">
        <f t="shared" si="294"/>
        <v>30</v>
      </c>
      <c r="V1033" t="str">
        <f t="shared" si="295"/>
        <v>Wa4</v>
      </c>
    </row>
    <row r="1034" spans="1:22" outlineLevel="2">
      <c r="A1034">
        <v>92</v>
      </c>
      <c r="B1034" t="s">
        <v>2467</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9">
        <f t="shared" si="293"/>
        <v>58.580445103076769</v>
      </c>
      <c r="T1034" s="334">
        <v>-1.73999999999999</v>
      </c>
      <c r="U1034">
        <f t="shared" si="294"/>
        <v>31</v>
      </c>
      <c r="V1034" t="str">
        <f t="shared" si="295"/>
        <v>Gl4</v>
      </c>
    </row>
    <row r="1035" spans="1:22" outlineLevel="2">
      <c r="A1035">
        <v>93</v>
      </c>
      <c r="B1035" t="s">
        <v>2468</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9">
        <f t="shared" si="293"/>
        <v>58.147445292232369</v>
      </c>
      <c r="T1035" s="334">
        <v>-0.212999999999999</v>
      </c>
      <c r="U1035">
        <f t="shared" si="294"/>
        <v>32</v>
      </c>
      <c r="V1035" t="str">
        <f t="shared" si="295"/>
        <v>Ro1</v>
      </c>
    </row>
    <row r="1036" spans="1:22" outlineLevel="2">
      <c r="A1036">
        <v>94</v>
      </c>
      <c r="B1036" t="s">
        <v>2469</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9">
        <f t="shared" si="293"/>
        <v>57.231809871164238</v>
      </c>
      <c r="T1036" s="334">
        <v>0.16500000000000001</v>
      </c>
      <c r="U1036">
        <f t="shared" si="294"/>
        <v>33</v>
      </c>
      <c r="V1036" t="str">
        <f t="shared" si="295"/>
        <v>Gr2</v>
      </c>
    </row>
    <row r="1037" spans="1:22" outlineLevel="2">
      <c r="A1037">
        <v>95</v>
      </c>
      <c r="B1037" t="s">
        <v>2470</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9">
        <f t="shared" si="293"/>
        <v>57.158542044197397</v>
      </c>
      <c r="T1037" s="334">
        <v>-1.6859999999999999</v>
      </c>
      <c r="U1037">
        <f t="shared" si="294"/>
        <v>34</v>
      </c>
      <c r="V1037" t="str">
        <f t="shared" si="295"/>
        <v>Po0</v>
      </c>
    </row>
    <row r="1038" spans="1:22" outlineLevel="2">
      <c r="A1038">
        <v>96</v>
      </c>
      <c r="B1038" t="s">
        <v>2471</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9">
        <f t="shared" si="293"/>
        <v>56.31938551665035</v>
      </c>
      <c r="T1038" s="334">
        <v>-1.383</v>
      </c>
      <c r="U1038">
        <f t="shared" si="294"/>
        <v>35</v>
      </c>
      <c r="V1038" t="str">
        <f t="shared" si="295"/>
        <v>Wu9</v>
      </c>
    </row>
    <row r="1039" spans="1:22" outlineLevel="2">
      <c r="A1039">
        <v>97</v>
      </c>
      <c r="B1039" t="s">
        <v>2472</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9">
        <f t="shared" si="293"/>
        <v>57.20571621581594</v>
      </c>
      <c r="T1039" s="334">
        <v>4.3680000000000003</v>
      </c>
      <c r="U1039">
        <f t="shared" si="294"/>
        <v>36</v>
      </c>
      <c r="V1039" t="str">
        <f t="shared" si="295"/>
        <v>Bo2</v>
      </c>
    </row>
    <row r="1040" spans="1:22" outlineLevel="2">
      <c r="A1040">
        <v>98</v>
      </c>
      <c r="B1040" t="s">
        <v>2473</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9">
        <f t="shared" si="293"/>
        <v>57.238075143825689</v>
      </c>
      <c r="T1040" s="334">
        <v>-1.077</v>
      </c>
      <c r="U1040">
        <f t="shared" si="294"/>
        <v>37</v>
      </c>
      <c r="V1040" t="str">
        <f t="shared" si="295"/>
        <v>Ha5</v>
      </c>
    </row>
    <row r="1041" spans="1:22" outlineLevel="2">
      <c r="A1041">
        <v>99</v>
      </c>
      <c r="B1041" t="s">
        <v>2474</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9">
        <f t="shared" si="293"/>
        <v>59.903734812622787</v>
      </c>
      <c r="T1041" s="334">
        <v>0.72899999999999998</v>
      </c>
      <c r="U1041">
        <f t="shared" si="294"/>
        <v>38</v>
      </c>
      <c r="V1041" t="str">
        <f t="shared" si="295"/>
        <v>Ej6</v>
      </c>
    </row>
    <row r="1042" spans="1:22" outlineLevel="2">
      <c r="A1042">
        <v>100</v>
      </c>
      <c r="B1042" t="s">
        <v>2475</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9">
        <f t="shared" si="293"/>
        <v>61.12223824629914</v>
      </c>
      <c r="T1042" s="334">
        <v>-1.0619999999999901</v>
      </c>
      <c r="U1042">
        <f t="shared" si="294"/>
        <v>39</v>
      </c>
      <c r="V1042" t="str">
        <f t="shared" si="295"/>
        <v>Rh)</v>
      </c>
    </row>
    <row r="1043" spans="1:22" outlineLevel="2">
      <c r="A1043">
        <v>101</v>
      </c>
      <c r="B1043" t="s">
        <v>2476</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9">
        <f t="shared" si="293"/>
        <v>60.848948787506231</v>
      </c>
      <c r="T1043" s="334">
        <v>0.16800000000000001</v>
      </c>
      <c r="U1043">
        <f t="shared" si="294"/>
        <v>40</v>
      </c>
      <c r="V1043" t="str">
        <f t="shared" si="295"/>
        <v xml:space="preserve">Bo </v>
      </c>
    </row>
    <row r="1044" spans="1:22" outlineLevel="2">
      <c r="A1044">
        <v>102</v>
      </c>
      <c r="B1044" t="s">
        <v>2477</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9">
        <f t="shared" si="293"/>
        <v>57.515942898787877</v>
      </c>
      <c r="T1044" s="334">
        <v>-0.81599999999999995</v>
      </c>
      <c r="U1044">
        <f t="shared" si="294"/>
        <v>41</v>
      </c>
      <c r="V1044" t="str">
        <f t="shared" si="295"/>
        <v>We)</v>
      </c>
    </row>
    <row r="1045" spans="1:22" outlineLevel="2">
      <c r="A1045">
        <v>103</v>
      </c>
      <c r="B1045" t="s">
        <v>2478</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9">
        <f t="shared" si="293"/>
        <v>58.25822227818923</v>
      </c>
      <c r="T1045" s="334">
        <v>1.6080000000000001</v>
      </c>
      <c r="U1045">
        <f t="shared" si="294"/>
        <v>42</v>
      </c>
      <c r="V1045" t="str">
        <f t="shared" si="295"/>
        <v>In7</v>
      </c>
    </row>
    <row r="1046" spans="1:22" outlineLevel="2">
      <c r="A1046">
        <v>104</v>
      </c>
      <c r="B1046" t="s">
        <v>2479</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9">
        <f t="shared" si="293"/>
        <v>58.291887073098323</v>
      </c>
      <c r="T1046" s="334">
        <v>1.167</v>
      </c>
      <c r="U1046">
        <f t="shared" si="294"/>
        <v>43</v>
      </c>
      <c r="V1046" t="str">
        <f t="shared" si="295"/>
        <v>Mo7</v>
      </c>
    </row>
    <row r="1047" spans="1:22" outlineLevel="2">
      <c r="A1047">
        <v>105</v>
      </c>
      <c r="B1047" t="s">
        <v>2480</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9">
        <f t="shared" si="293"/>
        <v>59.680172968863687</v>
      </c>
      <c r="T1047" s="334">
        <v>0.86099999999999999</v>
      </c>
      <c r="U1047">
        <f t="shared" si="294"/>
        <v>44</v>
      </c>
      <c r="V1047" t="str">
        <f t="shared" si="295"/>
        <v>Bi1</v>
      </c>
    </row>
    <row r="1048" spans="1:22" outlineLevel="2">
      <c r="A1048">
        <v>106</v>
      </c>
      <c r="B1048" t="s">
        <v>2481</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9">
        <f t="shared" si="293"/>
        <v>59.385213325259087</v>
      </c>
      <c r="T1048" s="334">
        <v>0.218999999999999</v>
      </c>
      <c r="U1048">
        <f t="shared" si="294"/>
        <v>45</v>
      </c>
      <c r="V1048" t="str">
        <f t="shared" si="295"/>
        <v>Cl7</v>
      </c>
    </row>
    <row r="1049" spans="1:22" outlineLevel="2">
      <c r="A1049">
        <v>107</v>
      </c>
      <c r="B1049" t="s">
        <v>2482</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9">
        <f t="shared" si="293"/>
        <v>60.554694027137508</v>
      </c>
      <c r="T1049" s="334">
        <v>-1.9770000000000001</v>
      </c>
      <c r="U1049">
        <f t="shared" si="294"/>
        <v>46</v>
      </c>
      <c r="V1049" t="str">
        <f t="shared" si="295"/>
        <v>Ea)</v>
      </c>
    </row>
    <row r="1050" spans="1:22" outlineLevel="2">
      <c r="A1050">
        <v>108</v>
      </c>
      <c r="B1050" t="s">
        <v>2483</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9">
        <f t="shared" si="293"/>
        <v>57.260602509037817</v>
      </c>
      <c r="T1050" s="334">
        <v>1.911</v>
      </c>
      <c r="U1050">
        <f t="shared" si="294"/>
        <v>47</v>
      </c>
      <c r="V1050" t="str">
        <f t="shared" si="295"/>
        <v>Wy1</v>
      </c>
    </row>
    <row r="1051" spans="1:22" outlineLevel="2">
      <c r="A1051">
        <v>109</v>
      </c>
      <c r="B1051" t="s">
        <v>2484</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9">
        <f t="shared" si="293"/>
        <v>60.159606549042863</v>
      </c>
      <c r="T1051" s="334">
        <v>-1.962</v>
      </c>
      <c r="U1051">
        <f t="shared" si="294"/>
        <v>48</v>
      </c>
      <c r="V1051" t="str">
        <f t="shared" si="295"/>
        <v>Wo5</v>
      </c>
    </row>
    <row r="1052" spans="1:22" outlineLevel="2">
      <c r="A1052">
        <v>110</v>
      </c>
      <c r="B1052" t="s">
        <v>2485</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9">
        <f t="shared" si="293"/>
        <v>57.758239920673887</v>
      </c>
      <c r="T1052" s="334">
        <v>0.92100000000000004</v>
      </c>
      <c r="U1052">
        <f t="shared" si="294"/>
        <v>49</v>
      </c>
      <c r="V1052" t="str">
        <f t="shared" si="295"/>
        <v>Ha6</v>
      </c>
    </row>
    <row r="1053" spans="1:22" outlineLevel="2">
      <c r="A1053">
        <v>111</v>
      </c>
      <c r="B1053" t="s">
        <v>2486</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9">
        <f t="shared" si="293"/>
        <v>56.999136773597712</v>
      </c>
      <c r="T1053" s="334">
        <v>0.88500000000000001</v>
      </c>
      <c r="U1053">
        <f t="shared" si="294"/>
        <v>50</v>
      </c>
      <c r="V1053" t="str">
        <f t="shared" si="295"/>
        <v>Wa2</v>
      </c>
    </row>
    <row r="1054" spans="1:22" outlineLevel="2">
      <c r="A1054">
        <v>112</v>
      </c>
      <c r="B1054" t="s">
        <v>2487</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9">
        <f t="shared" si="293"/>
        <v>54.911428651877337</v>
      </c>
      <c r="T1054" s="334">
        <v>2.7389999999999999</v>
      </c>
      <c r="U1054">
        <f t="shared" si="294"/>
        <v>51</v>
      </c>
      <c r="V1054" t="str">
        <f t="shared" si="295"/>
        <v>Ko9</v>
      </c>
    </row>
    <row r="1055" spans="1:22" outlineLevel="2">
      <c r="A1055">
        <v>113</v>
      </c>
      <c r="B1055" t="s">
        <v>2488</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9">
        <f t="shared" si="293"/>
        <v>58.217261805269104</v>
      </c>
      <c r="T1055" s="334">
        <v>-0.81599999999999995</v>
      </c>
      <c r="U1055">
        <f t="shared" si="294"/>
        <v>52</v>
      </c>
      <c r="V1055" t="str">
        <f t="shared" si="295"/>
        <v>Gr6</v>
      </c>
    </row>
    <row r="1056" spans="1:22" outlineLevel="2">
      <c r="A1056">
        <v>114</v>
      </c>
      <c r="B1056" t="s">
        <v>2489</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9">
        <f t="shared" si="293"/>
        <v>61.006902243541788</v>
      </c>
      <c r="T1056" s="334">
        <v>0.18</v>
      </c>
      <c r="U1056">
        <f t="shared" si="294"/>
        <v>53</v>
      </c>
      <c r="V1056" t="str">
        <f t="shared" si="295"/>
        <v>Tu6</v>
      </c>
    </row>
    <row r="1057" spans="1:22" outlineLevel="2">
      <c r="A1057">
        <v>115</v>
      </c>
      <c r="B1057" t="s">
        <v>2490</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9">
        <f t="shared" si="293"/>
        <v>57.969202850981397</v>
      </c>
      <c r="T1057" s="334">
        <v>-0.192</v>
      </c>
      <c r="U1057">
        <f t="shared" si="294"/>
        <v>54</v>
      </c>
      <c r="V1057" t="str">
        <f t="shared" si="295"/>
        <v>Ku5</v>
      </c>
    </row>
    <row r="1058" spans="1:22" outlineLevel="2">
      <c r="A1058">
        <v>116</v>
      </c>
      <c r="B1058" t="s">
        <v>2491</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9">
        <f t="shared" si="293"/>
        <v>59.957515194246668</v>
      </c>
      <c r="T1058" s="334">
        <v>1.329</v>
      </c>
      <c r="U1058">
        <f t="shared" si="294"/>
        <v>55</v>
      </c>
      <c r="V1058" t="str">
        <f t="shared" si="295"/>
        <v>Ce5</v>
      </c>
    </row>
    <row r="1059" spans="1:22" outlineLevel="2">
      <c r="A1059">
        <v>117</v>
      </c>
      <c r="B1059" t="s">
        <v>2492</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9">
        <f t="shared" si="293"/>
        <v>59.45561317620583</v>
      </c>
      <c r="T1059" s="334">
        <v>-1.224</v>
      </c>
      <c r="U1059">
        <f t="shared" si="294"/>
        <v>56</v>
      </c>
      <c r="V1059" t="str">
        <f t="shared" si="295"/>
        <v>Te0</v>
      </c>
    </row>
    <row r="1060" spans="1:22" outlineLevel="2">
      <c r="A1060">
        <v>118</v>
      </c>
      <c r="B1060" t="s">
        <v>2493</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9">
        <f t="shared" si="293"/>
        <v>62.697724602773498</v>
      </c>
      <c r="T1060" s="334">
        <v>-0.36899999999999999</v>
      </c>
      <c r="U1060">
        <f t="shared" si="294"/>
        <v>57</v>
      </c>
      <c r="V1060" t="str">
        <f t="shared" si="295"/>
        <v>Gl)</v>
      </c>
    </row>
    <row r="1061" spans="1:22" outlineLevel="2">
      <c r="A1061">
        <v>119</v>
      </c>
      <c r="B1061" t="s">
        <v>2494</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9">
        <f t="shared" si="293"/>
        <v>58.756061446816709</v>
      </c>
      <c r="T1061" s="334">
        <v>-0.16200000000000001</v>
      </c>
      <c r="U1061">
        <f t="shared" si="294"/>
        <v>58</v>
      </c>
      <c r="V1061" t="str">
        <f t="shared" si="295"/>
        <v>Ne9</v>
      </c>
    </row>
    <row r="1062" spans="1:22" outlineLevel="2">
      <c r="A1062">
        <v>120</v>
      </c>
      <c r="B1062" t="s">
        <v>2495</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9">
        <f t="shared" si="293"/>
        <v>59.455928567878807</v>
      </c>
      <c r="T1062" s="334">
        <v>0.65400000000000003</v>
      </c>
      <c r="U1062">
        <f t="shared" si="294"/>
        <v>59</v>
      </c>
      <c r="V1062" t="str">
        <f t="shared" si="295"/>
        <v>GR)</v>
      </c>
    </row>
    <row r="1063" spans="1:22" outlineLevel="2">
      <c r="A1063">
        <v>121</v>
      </c>
      <c r="B1063" t="s">
        <v>2496</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9">
        <f t="shared" si="293"/>
        <v>56.282388888613127</v>
      </c>
      <c r="T1063" s="334">
        <v>-0.51300000000000001</v>
      </c>
      <c r="U1063">
        <f t="shared" si="294"/>
        <v>60</v>
      </c>
      <c r="V1063" t="str">
        <f t="shared" si="295"/>
        <v>Me0</v>
      </c>
    </row>
    <row r="1064" spans="1:22" outlineLevel="2">
      <c r="A1064">
        <v>122</v>
      </c>
      <c r="B1064" t="s">
        <v>2497</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9">
        <f t="shared" si="293"/>
        <v>59.653305194465041</v>
      </c>
      <c r="T1064" s="334">
        <v>-0.78300000000000003</v>
      </c>
      <c r="U1064">
        <f t="shared" si="294"/>
        <v>61</v>
      </c>
      <c r="V1064" t="str">
        <f t="shared" si="295"/>
        <v>Yi9</v>
      </c>
    </row>
    <row r="1065" spans="1:22" outlineLevel="2">
      <c r="A1065">
        <v>123</v>
      </c>
      <c r="B1065" t="s">
        <v>2498</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9">
        <f t="shared" si="293"/>
        <v>57.674587758966823</v>
      </c>
      <c r="T1065" s="334">
        <v>-0.59099999999999997</v>
      </c>
      <c r="U1065">
        <f t="shared" si="294"/>
        <v>62</v>
      </c>
      <c r="V1065" t="str">
        <f t="shared" si="295"/>
        <v>St)</v>
      </c>
    </row>
    <row r="1066" spans="1:22" outlineLevel="2">
      <c r="A1066">
        <v>124</v>
      </c>
      <c r="B1066" t="s">
        <v>2499</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9">
        <f t="shared" si="293"/>
        <v>56.365388716624992</v>
      </c>
      <c r="T1066" s="334">
        <v>1.266</v>
      </c>
      <c r="U1066">
        <f t="shared" si="294"/>
        <v>63</v>
      </c>
      <c r="V1066" t="str">
        <f t="shared" si="295"/>
        <v>Ha)</v>
      </c>
    </row>
    <row r="1067" spans="1:22" outlineLevel="2">
      <c r="A1067">
        <v>125</v>
      </c>
      <c r="B1067" t="s">
        <v>2500</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9">
        <f t="shared" ref="S1067:S1130" si="296">$L1067</f>
        <v>60.290304521824062</v>
      </c>
      <c r="T1067" s="334">
        <v>0.75600000000000001</v>
      </c>
      <c r="U1067">
        <f t="shared" si="294"/>
        <v>64</v>
      </c>
      <c r="V1067" t="str">
        <f t="shared" si="295"/>
        <v>Ki7</v>
      </c>
    </row>
    <row r="1068" spans="1:22" outlineLevel="2">
      <c r="A1068">
        <v>126</v>
      </c>
      <c r="B1068" t="s">
        <v>2501</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9">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2502</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9">
        <f t="shared" si="296"/>
        <v>58.066824721573283</v>
      </c>
      <c r="T1069" s="334">
        <v>0.57899999999999996</v>
      </c>
      <c r="U1069">
        <f t="shared" si="297"/>
        <v>66</v>
      </c>
      <c r="V1069" t="str">
        <f t="shared" si="298"/>
        <v>Mu6</v>
      </c>
    </row>
    <row r="1070" spans="1:22" outlineLevel="2">
      <c r="A1070">
        <v>128</v>
      </c>
      <c r="B1070" t="s">
        <v>2503</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9">
        <f t="shared" si="296"/>
        <v>60.28691949985474</v>
      </c>
      <c r="T1070" s="334">
        <v>-1.101</v>
      </c>
      <c r="U1070">
        <f t="shared" si="297"/>
        <v>67</v>
      </c>
      <c r="V1070" t="str">
        <f t="shared" si="298"/>
        <v>Gr5</v>
      </c>
    </row>
    <row r="1071" spans="1:22" outlineLevel="2">
      <c r="A1071">
        <v>129</v>
      </c>
      <c r="B1071" t="s">
        <v>2504</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9">
        <f t="shared" si="296"/>
        <v>57.866681788018752</v>
      </c>
      <c r="T1071" s="334">
        <v>4.4999999999999998E-2</v>
      </c>
      <c r="U1071">
        <f t="shared" si="297"/>
        <v>68</v>
      </c>
      <c r="V1071" t="str">
        <f t="shared" si="298"/>
        <v>GR7</v>
      </c>
    </row>
    <row r="1072" spans="1:22" outlineLevel="2">
      <c r="A1072">
        <v>130</v>
      </c>
      <c r="B1072" t="s">
        <v>2505</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9">
        <f t="shared" si="296"/>
        <v>60.636552668305498</v>
      </c>
      <c r="T1072" s="334">
        <v>-2.5979999999999999</v>
      </c>
      <c r="U1072">
        <f t="shared" si="297"/>
        <v>69</v>
      </c>
      <c r="V1072" t="str">
        <f t="shared" si="298"/>
        <v>Ke1</v>
      </c>
    </row>
    <row r="1073" spans="1:22" outlineLevel="2">
      <c r="A1073">
        <v>131</v>
      </c>
      <c r="B1073" t="s">
        <v>2506</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9">
        <f t="shared" si="296"/>
        <v>57.477650808836323</v>
      </c>
      <c r="T1073" s="334">
        <v>-2.109</v>
      </c>
      <c r="U1073">
        <f t="shared" si="297"/>
        <v>70</v>
      </c>
      <c r="V1073" t="str">
        <f t="shared" si="298"/>
        <v>Ha6</v>
      </c>
    </row>
    <row r="1074" spans="1:22" outlineLevel="2">
      <c r="A1074">
        <v>132</v>
      </c>
      <c r="B1074" t="s">
        <v>2507</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9">
        <f t="shared" si="296"/>
        <v>57.657314552000649</v>
      </c>
      <c r="T1074" s="334">
        <v>-9.2999999999999999E-2</v>
      </c>
      <c r="U1074">
        <f t="shared" si="297"/>
        <v>71</v>
      </c>
      <c r="V1074" t="str">
        <f t="shared" si="298"/>
        <v>Mu7</v>
      </c>
    </row>
    <row r="1075" spans="1:22" outlineLevel="2">
      <c r="A1075">
        <v>133</v>
      </c>
      <c r="B1075" t="s">
        <v>2508</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9">
        <f t="shared" si="296"/>
        <v>58.508879883119533</v>
      </c>
      <c r="T1075" s="334">
        <v>4.2059999999999897</v>
      </c>
      <c r="U1075">
        <f t="shared" si="297"/>
        <v>72</v>
      </c>
      <c r="V1075" t="str">
        <f t="shared" si="298"/>
        <v>Mo2</v>
      </c>
    </row>
    <row r="1076" spans="1:22" outlineLevel="2">
      <c r="A1076">
        <v>134</v>
      </c>
      <c r="B1076" t="s">
        <v>2509</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9">
        <f t="shared" si="296"/>
        <v>58.84977320572672</v>
      </c>
      <c r="T1076" s="334">
        <v>-0.70199999999999996</v>
      </c>
      <c r="U1076">
        <f t="shared" si="297"/>
        <v>73</v>
      </c>
      <c r="V1076" t="str">
        <f t="shared" si="298"/>
        <v>Wi4</v>
      </c>
    </row>
    <row r="1077" spans="1:22" outlineLevel="2">
      <c r="A1077">
        <v>135</v>
      </c>
      <c r="B1077" t="s">
        <v>2510</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9">
        <f t="shared" si="296"/>
        <v>58.601753979842513</v>
      </c>
      <c r="T1077" s="334">
        <v>-0.252</v>
      </c>
      <c r="U1077">
        <f t="shared" si="297"/>
        <v>74</v>
      </c>
      <c r="V1077" t="str">
        <f t="shared" si="298"/>
        <v>Co)</v>
      </c>
    </row>
    <row r="1078" spans="1:22" outlineLevel="2">
      <c r="A1078">
        <v>136</v>
      </c>
      <c r="B1078" t="s">
        <v>2511</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9">
        <f t="shared" si="296"/>
        <v>58.235048756370283</v>
      </c>
      <c r="T1078" s="334">
        <v>-1.248</v>
      </c>
      <c r="U1078">
        <f t="shared" si="297"/>
        <v>75</v>
      </c>
      <c r="V1078" t="str">
        <f t="shared" si="298"/>
        <v>Ro3</v>
      </c>
    </row>
    <row r="1079" spans="1:22" outlineLevel="2">
      <c r="A1079">
        <v>137</v>
      </c>
      <c r="B1079" t="s">
        <v>2512</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9">
        <f t="shared" si="296"/>
        <v>58.614342038522338</v>
      </c>
      <c r="T1079" s="334">
        <v>1.395</v>
      </c>
      <c r="U1079">
        <f t="shared" si="297"/>
        <v>76</v>
      </c>
      <c r="V1079" t="str">
        <f t="shared" si="298"/>
        <v>Wi)</v>
      </c>
    </row>
    <row r="1080" spans="1:22" outlineLevel="2">
      <c r="A1080">
        <v>138</v>
      </c>
      <c r="B1080" t="s">
        <v>2513</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9">
        <f t="shared" si="296"/>
        <v>59.907011205411912</v>
      </c>
      <c r="T1080" s="334">
        <v>-1.1279999999999999</v>
      </c>
      <c r="U1080">
        <f t="shared" si="297"/>
        <v>77</v>
      </c>
      <c r="V1080" t="str">
        <f t="shared" si="298"/>
        <v>Wa6</v>
      </c>
    </row>
    <row r="1081" spans="1:22" outlineLevel="2">
      <c r="A1081">
        <v>139</v>
      </c>
      <c r="B1081" t="s">
        <v>2514</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9">
        <f t="shared" si="296"/>
        <v>58.312396791870178</v>
      </c>
      <c r="T1081" s="334">
        <v>-0.52800000000000002</v>
      </c>
      <c r="U1081">
        <f t="shared" si="297"/>
        <v>78</v>
      </c>
      <c r="V1081" t="str">
        <f t="shared" si="298"/>
        <v>Gu8</v>
      </c>
    </row>
    <row r="1082" spans="1:22" outlineLevel="2">
      <c r="A1082">
        <v>140</v>
      </c>
      <c r="B1082" t="s">
        <v>2515</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9">
        <f t="shared" si="296"/>
        <v>57.848170581963458</v>
      </c>
      <c r="T1082" s="334">
        <v>-1.206</v>
      </c>
      <c r="U1082">
        <f t="shared" si="297"/>
        <v>79</v>
      </c>
      <c r="V1082" t="str">
        <f t="shared" si="298"/>
        <v>Gr1</v>
      </c>
    </row>
    <row r="1083" spans="1:22" outlineLevel="2">
      <c r="A1083">
        <v>141</v>
      </c>
      <c r="B1083" t="s">
        <v>2516</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9">
        <f t="shared" si="296"/>
        <v>56.816033514195702</v>
      </c>
      <c r="T1083" s="334">
        <v>-1.9379999999999999</v>
      </c>
      <c r="U1083">
        <f t="shared" si="297"/>
        <v>80</v>
      </c>
      <c r="V1083" t="str">
        <f t="shared" si="298"/>
        <v>Ta0</v>
      </c>
    </row>
    <row r="1084" spans="1:22" outlineLevel="2">
      <c r="A1084">
        <v>142</v>
      </c>
      <c r="B1084" t="s">
        <v>2517</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9">
        <f t="shared" si="296"/>
        <v>58.047072182805557</v>
      </c>
      <c r="T1084" s="334">
        <v>1.3740000000000001</v>
      </c>
      <c r="U1084">
        <f t="shared" si="297"/>
        <v>81</v>
      </c>
      <c r="V1084" t="str">
        <f t="shared" si="298"/>
        <v>Le4</v>
      </c>
    </row>
    <row r="1085" spans="1:22" outlineLevel="2">
      <c r="A1085">
        <v>143</v>
      </c>
      <c r="B1085" t="s">
        <v>2518</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9">
        <f t="shared" si="296"/>
        <v>59.062023221884289</v>
      </c>
      <c r="T1085" s="334">
        <v>-1.4430000000000001</v>
      </c>
      <c r="U1085">
        <f t="shared" si="297"/>
        <v>82</v>
      </c>
      <c r="V1085" t="str">
        <f t="shared" si="298"/>
        <v>La5</v>
      </c>
    </row>
    <row r="1086" spans="1:22" outlineLevel="2">
      <c r="A1086">
        <v>144</v>
      </c>
      <c r="B1086" t="s">
        <v>2519</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9">
        <f t="shared" si="296"/>
        <v>58.646858995566618</v>
      </c>
      <c r="T1086" s="334">
        <v>-1.875</v>
      </c>
      <c r="U1086">
        <f t="shared" si="297"/>
        <v>83</v>
      </c>
      <c r="V1086" t="str">
        <f t="shared" si="298"/>
        <v>Wa2</v>
      </c>
    </row>
    <row r="1087" spans="1:22" outlineLevel="2">
      <c r="A1087">
        <v>145</v>
      </c>
      <c r="B1087" t="s">
        <v>2520</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9">
        <f t="shared" si="296"/>
        <v>58.743897702852678</v>
      </c>
      <c r="T1087" s="334">
        <v>0.20699999999999999</v>
      </c>
      <c r="U1087">
        <f t="shared" si="297"/>
        <v>84</v>
      </c>
      <c r="V1087" t="str">
        <f t="shared" si="298"/>
        <v>DT7</v>
      </c>
    </row>
    <row r="1088" spans="1:22" outlineLevel="2">
      <c r="A1088">
        <v>146</v>
      </c>
      <c r="B1088" t="s">
        <v>2521</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9">
        <f t="shared" si="296"/>
        <v>59.023181772243753</v>
      </c>
      <c r="T1088" s="334">
        <v>-0.86399999999999899</v>
      </c>
      <c r="U1088">
        <f t="shared" si="297"/>
        <v>85</v>
      </c>
      <c r="V1088" t="str">
        <f t="shared" si="298"/>
        <v>Bu5</v>
      </c>
    </row>
    <row r="1089" spans="1:22" outlineLevel="2">
      <c r="A1089">
        <v>147</v>
      </c>
      <c r="B1089" t="s">
        <v>2522</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9">
        <f t="shared" si="296"/>
        <v>58.203838911165988</v>
      </c>
      <c r="T1089" s="334">
        <v>-2.0369999999999999</v>
      </c>
      <c r="U1089">
        <f t="shared" si="297"/>
        <v>86</v>
      </c>
      <c r="V1089" t="str">
        <f t="shared" si="298"/>
        <v>Tr2</v>
      </c>
    </row>
    <row r="1090" spans="1:22" outlineLevel="2">
      <c r="A1090">
        <v>148</v>
      </c>
      <c r="B1090" t="s">
        <v>2523</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9">
        <f t="shared" si="296"/>
        <v>58.225959259132807</v>
      </c>
      <c r="T1090" s="334">
        <v>1.3620000000000001</v>
      </c>
      <c r="U1090">
        <f t="shared" si="297"/>
        <v>87</v>
      </c>
      <c r="V1090" t="str">
        <f t="shared" si="298"/>
        <v xml:space="preserve">To </v>
      </c>
    </row>
    <row r="1091" spans="1:22" outlineLevel="2">
      <c r="A1091">
        <v>149</v>
      </c>
      <c r="B1091" t="s">
        <v>2524</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9">
        <f t="shared" si="296"/>
        <v>58.90408116233521</v>
      </c>
      <c r="T1091" s="334">
        <v>-0.69599999999999995</v>
      </c>
      <c r="U1091">
        <f t="shared" si="297"/>
        <v>88</v>
      </c>
      <c r="V1091" t="str">
        <f t="shared" si="298"/>
        <v>Ce5</v>
      </c>
    </row>
    <row r="1092" spans="1:22" outlineLevel="2">
      <c r="A1092">
        <v>150</v>
      </c>
      <c r="B1092" t="s">
        <v>2525</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9">
        <f t="shared" si="296"/>
        <v>60.693405806538642</v>
      </c>
      <c r="T1092" s="334">
        <v>0.54600000000000004</v>
      </c>
      <c r="U1092">
        <f t="shared" si="297"/>
        <v>89</v>
      </c>
      <c r="V1092" t="str">
        <f t="shared" si="298"/>
        <v>Co0</v>
      </c>
    </row>
    <row r="1093" spans="1:22" outlineLevel="2">
      <c r="A1093">
        <v>151</v>
      </c>
      <c r="B1093" t="s">
        <v>2526</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9">
        <f t="shared" si="296"/>
        <v>58.387946311977302</v>
      </c>
      <c r="T1093" s="334">
        <v>0.33300000000000002</v>
      </c>
      <c r="U1093">
        <f t="shared" si="297"/>
        <v>90</v>
      </c>
      <c r="V1093" t="str">
        <f t="shared" si="298"/>
        <v>Bi0</v>
      </c>
    </row>
    <row r="1094" spans="1:22" outlineLevel="2">
      <c r="A1094">
        <v>152</v>
      </c>
      <c r="B1094" t="s">
        <v>2527</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9">
        <f t="shared" si="296"/>
        <v>58.425345057538017</v>
      </c>
      <c r="T1094" s="334">
        <v>0.192</v>
      </c>
      <c r="U1094">
        <f t="shared" si="297"/>
        <v>91</v>
      </c>
      <c r="V1094" t="str">
        <f t="shared" si="298"/>
        <v>Wo9</v>
      </c>
    </row>
    <row r="1095" spans="1:22" outlineLevel="2">
      <c r="A1095">
        <v>153</v>
      </c>
      <c r="B1095" t="s">
        <v>2528</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9">
        <f t="shared" si="296"/>
        <v>57.397397555530333</v>
      </c>
      <c r="T1095" s="334">
        <v>8.6999999999999994E-2</v>
      </c>
      <c r="U1095">
        <f t="shared" si="297"/>
        <v>92</v>
      </c>
      <c r="V1095" t="str">
        <f t="shared" si="298"/>
        <v xml:space="preserve">Ba </v>
      </c>
    </row>
    <row r="1096" spans="1:22" outlineLevel="2">
      <c r="A1096">
        <v>154</v>
      </c>
      <c r="B1096" t="s">
        <v>2529</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9">
        <f t="shared" si="296"/>
        <v>58.812577357801842</v>
      </c>
      <c r="T1096" s="334">
        <v>-0.22799999999999901</v>
      </c>
      <c r="U1096">
        <f t="shared" si="297"/>
        <v>93</v>
      </c>
      <c r="V1096" t="str">
        <f t="shared" si="298"/>
        <v>Cr0</v>
      </c>
    </row>
    <row r="1097" spans="1:22" outlineLevel="2">
      <c r="A1097">
        <v>155</v>
      </c>
      <c r="B1097" t="s">
        <v>2530</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9">
        <f t="shared" si="296"/>
        <v>60.321840207502852</v>
      </c>
      <c r="T1097" s="334">
        <v>2.3940000000000001</v>
      </c>
      <c r="U1097">
        <f t="shared" si="297"/>
        <v>94</v>
      </c>
      <c r="V1097" t="str">
        <f t="shared" si="298"/>
        <v>Ne4</v>
      </c>
    </row>
    <row r="1098" spans="1:22" outlineLevel="2">
      <c r="A1098">
        <v>156</v>
      </c>
      <c r="B1098" t="s">
        <v>2531</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9">
        <f t="shared" si="296"/>
        <v>58.233628700408282</v>
      </c>
      <c r="T1098" s="334">
        <v>0.94799999999999995</v>
      </c>
      <c r="U1098">
        <f t="shared" si="297"/>
        <v>95</v>
      </c>
      <c r="V1098" t="str">
        <f t="shared" si="298"/>
        <v>EdK</v>
      </c>
    </row>
    <row r="1099" spans="1:22" outlineLevel="2">
      <c r="A1099">
        <v>157</v>
      </c>
      <c r="B1099" t="s">
        <v>2532</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9">
        <f t="shared" si="296"/>
        <v>58.945513644224953</v>
      </c>
      <c r="T1099" s="334">
        <v>-0.61799999999999999</v>
      </c>
      <c r="U1099">
        <f t="shared" si="297"/>
        <v>96</v>
      </c>
      <c r="V1099" t="str">
        <f t="shared" si="298"/>
        <v>Mo3</v>
      </c>
    </row>
    <row r="1100" spans="1:22" outlineLevel="2">
      <c r="A1100">
        <v>158</v>
      </c>
      <c r="B1100" t="s">
        <v>2533</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9">
        <f t="shared" si="296"/>
        <v>58.218224658975807</v>
      </c>
      <c r="T1100" s="334">
        <v>-0.29099999999999998</v>
      </c>
      <c r="U1100">
        <f t="shared" si="297"/>
        <v>97</v>
      </c>
      <c r="V1100" t="str">
        <f t="shared" si="298"/>
        <v>Ra0</v>
      </c>
    </row>
    <row r="1101" spans="1:22" outlineLevel="2">
      <c r="A1101">
        <v>159</v>
      </c>
      <c r="B1101" t="s">
        <v>2534</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9">
        <f t="shared" si="296"/>
        <v>59.693016828411672</v>
      </c>
      <c r="T1101" s="334">
        <v>1.3320000000000001</v>
      </c>
      <c r="U1101">
        <f t="shared" si="297"/>
        <v>98</v>
      </c>
      <c r="V1101" t="str">
        <f t="shared" si="298"/>
        <v>In7</v>
      </c>
    </row>
    <row r="1102" spans="1:22" outlineLevel="2">
      <c r="A1102">
        <v>160</v>
      </c>
      <c r="B1102" t="s">
        <v>2535</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9">
        <f t="shared" si="296"/>
        <v>61.288557401733193</v>
      </c>
      <c r="T1102" s="334">
        <v>0.23699999999999999</v>
      </c>
      <c r="U1102">
        <f t="shared" si="297"/>
        <v>99</v>
      </c>
      <c r="V1102" t="str">
        <f t="shared" si="298"/>
        <v>Mi)</v>
      </c>
    </row>
    <row r="1103" spans="1:22" outlineLevel="2">
      <c r="A1103">
        <v>161</v>
      </c>
      <c r="B1103" t="s">
        <v>2536</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9">
        <f t="shared" si="296"/>
        <v>58.232305838468697</v>
      </c>
      <c r="T1103" s="334">
        <v>2.9849999999999999</v>
      </c>
      <c r="U1103">
        <f t="shared" si="297"/>
        <v>100</v>
      </c>
      <c r="V1103" t="str">
        <f t="shared" si="298"/>
        <v>An4</v>
      </c>
    </row>
    <row r="1104" spans="1:22" outlineLevel="2">
      <c r="A1104">
        <v>162</v>
      </c>
      <c r="B1104" t="s">
        <v>2537</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9">
        <f t="shared" si="296"/>
        <v>58.805320682167341</v>
      </c>
      <c r="T1104" s="334">
        <v>2.0880000000000001</v>
      </c>
      <c r="U1104">
        <f t="shared" si="297"/>
        <v>101</v>
      </c>
      <c r="V1104" t="str">
        <f t="shared" si="298"/>
        <v>Mi2</v>
      </c>
    </row>
    <row r="1105" spans="1:22" outlineLevel="2">
      <c r="A1105">
        <v>163</v>
      </c>
      <c r="B1105" t="s">
        <v>2538</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9">
        <f t="shared" si="296"/>
        <v>56.93235531619969</v>
      </c>
      <c r="T1105" s="334">
        <v>1.1970000000000001</v>
      </c>
      <c r="U1105">
        <f t="shared" si="297"/>
        <v>102</v>
      </c>
      <c r="V1105" t="str">
        <f t="shared" si="298"/>
        <v>Gr7</v>
      </c>
    </row>
    <row r="1106" spans="1:22" outlineLevel="2">
      <c r="A1106">
        <v>164</v>
      </c>
      <c r="B1106" t="s">
        <v>2539</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9">
        <f t="shared" si="296"/>
        <v>58.339983761508847</v>
      </c>
      <c r="T1106" s="334">
        <v>9.6000000000000002E-2</v>
      </c>
      <c r="U1106">
        <f t="shared" si="297"/>
        <v>103</v>
      </c>
      <c r="V1106" t="str">
        <f t="shared" si="298"/>
        <v>Pe7</v>
      </c>
    </row>
    <row r="1107" spans="1:22" outlineLevel="2">
      <c r="A1107">
        <v>165</v>
      </c>
      <c r="B1107" t="s">
        <v>2540</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9">
        <f t="shared" si="296"/>
        <v>57.118990007371963</v>
      </c>
      <c r="T1107" s="334">
        <v>-1.7669999999999999</v>
      </c>
      <c r="U1107">
        <f t="shared" si="297"/>
        <v>104</v>
      </c>
      <c r="V1107" t="str">
        <f t="shared" si="298"/>
        <v>Cr5</v>
      </c>
    </row>
    <row r="1108" spans="1:22" outlineLevel="2">
      <c r="A1108">
        <v>166</v>
      </c>
      <c r="B1108" t="s">
        <v>2541</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9">
        <f t="shared" si="296"/>
        <v>60.103299088349303</v>
      </c>
      <c r="T1108" s="334">
        <v>-1.431</v>
      </c>
      <c r="U1108">
        <f t="shared" si="297"/>
        <v>105</v>
      </c>
      <c r="V1108" t="str">
        <f t="shared" si="298"/>
        <v>Ne3</v>
      </c>
    </row>
    <row r="1109" spans="1:22" outlineLevel="2">
      <c r="A1109">
        <v>167</v>
      </c>
      <c r="B1109" t="s">
        <v>2542</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9">
        <f t="shared" si="296"/>
        <v>55.336204976942859</v>
      </c>
      <c r="T1109" s="334">
        <v>0.66300000000000003</v>
      </c>
      <c r="U1109">
        <f t="shared" si="297"/>
        <v>106</v>
      </c>
      <c r="V1109" t="str">
        <f t="shared" si="298"/>
        <v>Co7</v>
      </c>
    </row>
    <row r="1110" spans="1:22" outlineLevel="2">
      <c r="A1110">
        <v>168</v>
      </c>
      <c r="B1110" t="s">
        <v>2543</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9">
        <f t="shared" si="296"/>
        <v>57.373922611123987</v>
      </c>
      <c r="T1110" s="334">
        <v>9.6000000000000002E-2</v>
      </c>
      <c r="U1110">
        <f t="shared" si="297"/>
        <v>107</v>
      </c>
      <c r="V1110" t="str">
        <f t="shared" si="298"/>
        <v>Mi2</v>
      </c>
    </row>
    <row r="1111" spans="1:22" outlineLevel="2">
      <c r="A1111">
        <v>169</v>
      </c>
      <c r="B1111" t="s">
        <v>2544</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9">
        <f t="shared" si="296"/>
        <v>57.747254839078352</v>
      </c>
      <c r="T1111" s="334">
        <v>-0.20100000000000001</v>
      </c>
      <c r="U1111">
        <f t="shared" si="297"/>
        <v>108</v>
      </c>
      <c r="V1111" t="str">
        <f t="shared" si="298"/>
        <v>Co3</v>
      </c>
    </row>
    <row r="1112" spans="1:22" outlineLevel="2">
      <c r="A1112">
        <v>170</v>
      </c>
      <c r="B1112" t="s">
        <v>2545</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9">
        <f t="shared" si="296"/>
        <v>57.084181158850043</v>
      </c>
      <c r="T1112" s="334">
        <v>-1.464</v>
      </c>
      <c r="U1112">
        <f t="shared" si="297"/>
        <v>109</v>
      </c>
      <c r="V1112" t="str">
        <f t="shared" si="298"/>
        <v>Eg6</v>
      </c>
    </row>
    <row r="1113" spans="1:22" outlineLevel="2">
      <c r="A1113">
        <v>171</v>
      </c>
      <c r="B1113" t="s">
        <v>2546</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9">
        <f t="shared" si="296"/>
        <v>56.323708336932853</v>
      </c>
      <c r="T1113" s="334">
        <v>0.13200000000000001</v>
      </c>
      <c r="U1113">
        <f t="shared" si="297"/>
        <v>110</v>
      </c>
      <c r="V1113" t="str">
        <f t="shared" si="298"/>
        <v>Ya3</v>
      </c>
    </row>
    <row r="1114" spans="1:22" outlineLevel="2">
      <c r="A1114">
        <v>172</v>
      </c>
      <c r="B1114" t="s">
        <v>2547</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9">
        <f t="shared" si="296"/>
        <v>56.233579322057338</v>
      </c>
      <c r="T1114" s="334">
        <v>0.20100000000000001</v>
      </c>
      <c r="U1114">
        <f t="shared" si="297"/>
        <v>111</v>
      </c>
      <c r="V1114" t="str">
        <f t="shared" si="298"/>
        <v>Ka8</v>
      </c>
    </row>
    <row r="1115" spans="1:22" outlineLevel="2">
      <c r="A1115">
        <v>173</v>
      </c>
      <c r="B1115" t="s">
        <v>2548</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9">
        <f t="shared" si="296"/>
        <v>59.377942131880978</v>
      </c>
      <c r="T1115" s="334">
        <v>0.65700000000000003</v>
      </c>
      <c r="U1115">
        <f t="shared" si="297"/>
        <v>112</v>
      </c>
      <c r="V1115" t="str">
        <f t="shared" si="298"/>
        <v>Wa0</v>
      </c>
    </row>
    <row r="1116" spans="1:22" outlineLevel="2">
      <c r="A1116">
        <v>174</v>
      </c>
      <c r="B1116" t="s">
        <v>2549</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9">
        <f t="shared" si="296"/>
        <v>59.76330307283434</v>
      </c>
      <c r="T1116" s="334">
        <v>0.3</v>
      </c>
      <c r="U1116">
        <f t="shared" si="297"/>
        <v>113</v>
      </c>
      <c r="V1116" t="str">
        <f t="shared" si="298"/>
        <v>Wi1</v>
      </c>
    </row>
    <row r="1117" spans="1:22" outlineLevel="2">
      <c r="A1117">
        <v>175</v>
      </c>
      <c r="B1117" t="s">
        <v>2550</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9">
        <f t="shared" si="296"/>
        <v>59.396657683661353</v>
      </c>
      <c r="T1117" s="334">
        <v>-2.7090000000000001</v>
      </c>
      <c r="U1117">
        <f t="shared" si="297"/>
        <v>114</v>
      </c>
      <c r="V1117" t="str">
        <f t="shared" si="298"/>
        <v>La0</v>
      </c>
    </row>
    <row r="1118" spans="1:22" outlineLevel="2">
      <c r="A1118">
        <v>176</v>
      </c>
      <c r="B1118" t="s">
        <v>2551</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9">
        <f t="shared" si="296"/>
        <v>58.24102014547389</v>
      </c>
      <c r="T1118" s="334">
        <v>0.14099999999999999</v>
      </c>
      <c r="U1118">
        <f t="shared" si="297"/>
        <v>115</v>
      </c>
      <c r="V1118" t="str">
        <f t="shared" si="298"/>
        <v>Gu9</v>
      </c>
    </row>
    <row r="1119" spans="1:22" outlineLevel="2">
      <c r="A1119">
        <v>177</v>
      </c>
      <c r="B1119" t="s">
        <v>2552</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9">
        <f t="shared" si="296"/>
        <v>61.004592674294827</v>
      </c>
      <c r="T1119" s="334">
        <v>-1.5720000000000001</v>
      </c>
      <c r="U1119">
        <f t="shared" si="297"/>
        <v>116</v>
      </c>
      <c r="V1119" t="str">
        <f t="shared" si="298"/>
        <v>Ke7</v>
      </c>
    </row>
    <row r="1120" spans="1:22" outlineLevel="2">
      <c r="A1120">
        <v>178</v>
      </c>
      <c r="B1120" t="s">
        <v>2553</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9">
        <f t="shared" si="296"/>
        <v>59.443610054702582</v>
      </c>
      <c r="T1120" s="334">
        <v>3.5489999999999999</v>
      </c>
      <c r="U1120">
        <f t="shared" si="297"/>
        <v>117</v>
      </c>
      <c r="V1120" t="str">
        <f t="shared" si="298"/>
        <v>Ro9</v>
      </c>
    </row>
    <row r="1121" spans="1:22" outlineLevel="2">
      <c r="A1121">
        <v>179</v>
      </c>
      <c r="B1121" t="s">
        <v>2554</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9">
        <f t="shared" si="296"/>
        <v>60.028561469760788</v>
      </c>
      <c r="T1121" s="334">
        <v>-2.0070000000000001</v>
      </c>
      <c r="U1121">
        <f t="shared" si="297"/>
        <v>118</v>
      </c>
      <c r="V1121" t="str">
        <f t="shared" si="298"/>
        <v>St)</v>
      </c>
    </row>
    <row r="1122" spans="1:22" outlineLevel="2">
      <c r="A1122">
        <v>180</v>
      </c>
      <c r="B1122" t="s">
        <v>2555</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9">
        <f t="shared" si="296"/>
        <v>60.250160726268952</v>
      </c>
      <c r="T1122" s="334">
        <v>-0.36899999999999999</v>
      </c>
      <c r="U1122">
        <f t="shared" si="297"/>
        <v>119</v>
      </c>
      <c r="V1122" t="str">
        <f t="shared" si="298"/>
        <v>Le0</v>
      </c>
    </row>
    <row r="1123" spans="1:22" outlineLevel="2">
      <c r="A1123">
        <v>181</v>
      </c>
      <c r="B1123" t="s">
        <v>2556</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9">
        <f t="shared" si="296"/>
        <v>60.735443011223119</v>
      </c>
      <c r="T1123" s="334">
        <v>1.8119999999999901</v>
      </c>
      <c r="U1123">
        <f t="shared" si="297"/>
        <v>120</v>
      </c>
      <c r="V1123" t="str">
        <f t="shared" si="298"/>
        <v>An6</v>
      </c>
    </row>
    <row r="1124" spans="1:22" outlineLevel="2">
      <c r="A1124">
        <v>182</v>
      </c>
      <c r="B1124" t="s">
        <v>2557</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9">
        <f t="shared" si="296"/>
        <v>59.675166551492246</v>
      </c>
      <c r="T1124" s="334">
        <v>-2.802</v>
      </c>
      <c r="U1124">
        <f t="shared" si="297"/>
        <v>121</v>
      </c>
      <c r="V1124" t="str">
        <f t="shared" si="298"/>
        <v xml:space="preserve">Ch </v>
      </c>
    </row>
    <row r="1125" spans="1:22" outlineLevel="2">
      <c r="A1125">
        <v>183</v>
      </c>
      <c r="B1125" t="s">
        <v>2558</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9">
        <f t="shared" si="296"/>
        <v>59.258749110512248</v>
      </c>
      <c r="T1125" s="334">
        <v>-1.2E-2</v>
      </c>
      <c r="U1125">
        <f t="shared" si="297"/>
        <v>122</v>
      </c>
      <c r="V1125" t="str">
        <f t="shared" si="298"/>
        <v>GR5</v>
      </c>
    </row>
    <row r="1126" spans="1:22" outlineLevel="2">
      <c r="A1126">
        <v>184</v>
      </c>
      <c r="B1126" t="s">
        <v>2559</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9">
        <f t="shared" si="296"/>
        <v>60.588201819797668</v>
      </c>
      <c r="T1126" s="334">
        <v>-0.218999999999999</v>
      </c>
      <c r="U1126">
        <f t="shared" si="297"/>
        <v>123</v>
      </c>
      <c r="V1126" t="str">
        <f t="shared" si="298"/>
        <v>Or)</v>
      </c>
    </row>
    <row r="1127" spans="1:22" outlineLevel="2">
      <c r="A1127">
        <v>185</v>
      </c>
      <c r="B1127" t="s">
        <v>2560</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9">
        <f t="shared" si="296"/>
        <v>58.804233943267207</v>
      </c>
      <c r="T1127" s="334">
        <v>-1.3380000000000001</v>
      </c>
      <c r="U1127">
        <f t="shared" si="297"/>
        <v>124</v>
      </c>
      <c r="V1127" t="str">
        <f t="shared" si="298"/>
        <v>Av7</v>
      </c>
    </row>
    <row r="1128" spans="1:22" outlineLevel="2">
      <c r="A1128">
        <v>186</v>
      </c>
      <c r="B1128" t="s">
        <v>2561</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9">
        <f t="shared" si="296"/>
        <v>60.803125286285898</v>
      </c>
      <c r="T1128" s="334">
        <v>-0.18</v>
      </c>
      <c r="U1128">
        <f t="shared" si="297"/>
        <v>125</v>
      </c>
      <c r="V1128" t="str">
        <f t="shared" si="298"/>
        <v>Cl5</v>
      </c>
    </row>
    <row r="1129" spans="1:22" outlineLevel="2">
      <c r="A1129">
        <v>187</v>
      </c>
      <c r="B1129" t="s">
        <v>2562</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9">
        <f t="shared" si="296"/>
        <v>58.251200592916582</v>
      </c>
      <c r="T1129" s="334">
        <v>1.389</v>
      </c>
      <c r="U1129">
        <f t="shared" si="297"/>
        <v>126</v>
      </c>
      <c r="V1129" t="str">
        <f t="shared" si="298"/>
        <v>Ka2</v>
      </c>
    </row>
    <row r="1130" spans="1:22" outlineLevel="2">
      <c r="A1130">
        <v>188</v>
      </c>
      <c r="B1130" t="s">
        <v>2563</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9">
        <f t="shared" si="296"/>
        <v>59.223753195889458</v>
      </c>
      <c r="T1130" s="334">
        <v>-1.131</v>
      </c>
      <c r="U1130">
        <f t="shared" si="297"/>
        <v>127</v>
      </c>
      <c r="V1130" t="str">
        <f t="shared" si="298"/>
        <v>Al0</v>
      </c>
    </row>
    <row r="1131" spans="1:22" outlineLevel="2">
      <c r="A1131">
        <v>189</v>
      </c>
      <c r="B1131" t="s">
        <v>2564</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9">
        <f t="shared" ref="S1131:S1194" si="299">$L1131</f>
        <v>58.924733019383538</v>
      </c>
      <c r="T1131" s="334">
        <v>-1.248</v>
      </c>
      <c r="U1131">
        <f t="shared" si="297"/>
        <v>128</v>
      </c>
      <c r="V1131" t="str">
        <f t="shared" si="298"/>
        <v>Ei)</v>
      </c>
    </row>
    <row r="1132" spans="1:22" outlineLevel="2">
      <c r="A1132">
        <v>190</v>
      </c>
      <c r="B1132" t="s">
        <v>2565</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9">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2566</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9">
        <f t="shared" si="299"/>
        <v>57.422023064929917</v>
      </c>
      <c r="T1133" s="334">
        <v>1.593</v>
      </c>
      <c r="U1133">
        <f t="shared" si="300"/>
        <v>130</v>
      </c>
      <c r="V1133" t="str">
        <f t="shared" si="301"/>
        <v>Pe9</v>
      </c>
    </row>
    <row r="1134" spans="1:22" outlineLevel="2">
      <c r="A1134">
        <v>192</v>
      </c>
      <c r="B1134" t="s">
        <v>2567</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9">
        <f t="shared" si="299"/>
        <v>54.856869484073229</v>
      </c>
      <c r="T1134" s="334">
        <v>2.7869999999999999</v>
      </c>
      <c r="U1134">
        <f t="shared" si="300"/>
        <v>131</v>
      </c>
      <c r="V1134" t="str">
        <f t="shared" si="301"/>
        <v>Eu1</v>
      </c>
    </row>
    <row r="1135" spans="1:22" outlineLevel="2">
      <c r="A1135">
        <v>193</v>
      </c>
      <c r="B1135" t="s">
        <v>2568</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9">
        <f t="shared" si="299"/>
        <v>58.111766719652501</v>
      </c>
      <c r="T1135" s="334">
        <v>4.9740000000000002</v>
      </c>
      <c r="U1135">
        <f t="shared" si="300"/>
        <v>132</v>
      </c>
      <c r="V1135" t="str">
        <f t="shared" si="301"/>
        <v>Bu0</v>
      </c>
    </row>
    <row r="1136" spans="1:22" outlineLevel="2">
      <c r="A1136">
        <v>194</v>
      </c>
      <c r="B1136" t="s">
        <v>2569</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9">
        <f t="shared" si="299"/>
        <v>59.163866031860373</v>
      </c>
      <c r="T1136" s="334">
        <v>-0.36</v>
      </c>
      <c r="U1136">
        <f t="shared" si="300"/>
        <v>133</v>
      </c>
      <c r="V1136" t="str">
        <f t="shared" si="301"/>
        <v>Hi6</v>
      </c>
    </row>
    <row r="1137" spans="1:26" outlineLevel="2">
      <c r="A1137" s="580">
        <v>195</v>
      </c>
      <c r="B1137" s="580" t="s">
        <v>2570</v>
      </c>
      <c r="C1137" s="581">
        <v>3.5103189648043251</v>
      </c>
      <c r="D1137" s="581">
        <v>0.64812131149443664</v>
      </c>
      <c r="E1137" s="581">
        <v>18.01697500889037</v>
      </c>
      <c r="F1137" s="581">
        <v>1.0906183159057701</v>
      </c>
      <c r="G1137" s="334">
        <v>41.396980945739344</v>
      </c>
      <c r="H1137" s="581">
        <v>70023987.972968429</v>
      </c>
      <c r="I1137" s="581">
        <v>1.6639349545386579</v>
      </c>
      <c r="J1137" s="581">
        <v>5.4959379792536884</v>
      </c>
      <c r="K1137" s="581">
        <v>1.9387390944524789</v>
      </c>
      <c r="L1137" s="581">
        <v>55.372121675004053</v>
      </c>
      <c r="M1137" s="334" t="s">
        <v>30</v>
      </c>
      <c r="N1137" s="334" t="s">
        <v>30</v>
      </c>
      <c r="O1137" s="334" t="s">
        <v>30</v>
      </c>
      <c r="P1137" s="581">
        <v>1.0178724200502789E-4</v>
      </c>
      <c r="Q1137" s="334" t="s">
        <v>30</v>
      </c>
      <c r="R1137" s="334" t="s">
        <v>30</v>
      </c>
      <c r="S1137" s="599">
        <f t="shared" si="299"/>
        <v>55.372121675004053</v>
      </c>
      <c r="T1137" s="581">
        <v>0.48</v>
      </c>
      <c r="U1137">
        <f t="shared" si="300"/>
        <v>134</v>
      </c>
      <c r="V1137" t="str">
        <f t="shared" si="301"/>
        <v>Hi3</v>
      </c>
    </row>
    <row r="1138" spans="1:26" outlineLevel="1">
      <c r="A1138" s="582" t="s">
        <v>2395</v>
      </c>
      <c r="B1138" s="582"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9">
        <f t="shared" si="299"/>
        <v>58.651126254129998</v>
      </c>
      <c r="T1138" s="620">
        <f>AVERAGE(T1139:T1272)</f>
        <v>3.781343283582092E-2</v>
      </c>
      <c r="U1138">
        <v>0</v>
      </c>
      <c r="V1138" s="598" t="s">
        <v>2409</v>
      </c>
      <c r="Y1138" s="334">
        <v>0.68086780351134002</v>
      </c>
      <c r="Z1138" s="334">
        <v>1.265490555131688E-2</v>
      </c>
    </row>
    <row r="1139" spans="1:26" outlineLevel="2">
      <c r="A1139">
        <v>197</v>
      </c>
      <c r="B1139" t="s">
        <v>2437</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9">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2438</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9">
        <f t="shared" si="299"/>
        <v>59.028258797013692</v>
      </c>
      <c r="T1140" s="334">
        <v>1.911</v>
      </c>
      <c r="U1140">
        <f t="shared" si="302"/>
        <v>2</v>
      </c>
      <c r="V1140" t="str">
        <f t="shared" si="303"/>
        <v>Le3</v>
      </c>
      <c r="Y1140" s="334">
        <v>0.83863345618293295</v>
      </c>
      <c r="Z1140" s="334">
        <v>1.251382084313119E-2</v>
      </c>
    </row>
    <row r="1141" spans="1:26" outlineLevel="2">
      <c r="A1141">
        <v>199</v>
      </c>
      <c r="B1141" t="s">
        <v>2439</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9">
        <f t="shared" si="299"/>
        <v>58.048805996601828</v>
      </c>
      <c r="T1141" s="334">
        <v>0.246</v>
      </c>
      <c r="U1141">
        <f t="shared" si="302"/>
        <v>3</v>
      </c>
      <c r="V1141" t="str">
        <f t="shared" si="303"/>
        <v>Le8</v>
      </c>
      <c r="Y1141" s="334">
        <v>0.74873997170675555</v>
      </c>
      <c r="Z1141" s="334">
        <v>1.3246246201111681E-2</v>
      </c>
    </row>
    <row r="1142" spans="1:26" outlineLevel="2">
      <c r="A1142">
        <v>200</v>
      </c>
      <c r="B1142" t="s">
        <v>2440</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9">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2441</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9">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2442</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9">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2443</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9">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2444</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9">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2445</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9">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2446</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9">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2447</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9">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2448</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9">
        <f t="shared" si="299"/>
        <v>59.462155277861811</v>
      </c>
      <c r="T1150" s="334">
        <v>-1.893</v>
      </c>
      <c r="U1150">
        <f t="shared" si="302"/>
        <v>12</v>
      </c>
      <c r="V1150" t="str">
        <f t="shared" si="303"/>
        <v>Na0</v>
      </c>
      <c r="Y1150" s="334">
        <v>1.584159002485408</v>
      </c>
      <c r="Z1150" s="334">
        <v>1.0509456357676901E-2</v>
      </c>
    </row>
    <row r="1151" spans="1:26" outlineLevel="2">
      <c r="A1151">
        <v>209</v>
      </c>
      <c r="B1151" t="s">
        <v>2449</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9">
        <f t="shared" si="299"/>
        <v>60.889864608456243</v>
      </c>
      <c r="T1151" s="334">
        <v>-0.75</v>
      </c>
      <c r="U1151">
        <f t="shared" si="302"/>
        <v>13</v>
      </c>
      <c r="V1151" t="str">
        <f t="shared" si="303"/>
        <v>Ha3</v>
      </c>
      <c r="Y1151" s="334">
        <v>0.68812479342043098</v>
      </c>
      <c r="Z1151" s="334">
        <v>1.308180777610218E-2</v>
      </c>
    </row>
    <row r="1152" spans="1:26" outlineLevel="2">
      <c r="A1152">
        <v>210</v>
      </c>
      <c r="B1152" t="s">
        <v>2450</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9">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2451</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9">
        <f t="shared" si="299"/>
        <v>57.439181081269609</v>
      </c>
      <c r="T1153" s="334">
        <v>2.823</v>
      </c>
      <c r="U1153">
        <f t="shared" si="302"/>
        <v>15</v>
      </c>
      <c r="V1153" t="str">
        <f t="shared" si="303"/>
        <v>Me1</v>
      </c>
      <c r="Y1153" s="334">
        <v>0.65484650876020456</v>
      </c>
      <c r="Z1153" s="334">
        <v>1.273267973697771E-2</v>
      </c>
    </row>
    <row r="1154" spans="1:26" outlineLevel="2">
      <c r="A1154">
        <v>212</v>
      </c>
      <c r="B1154" t="s">
        <v>2452</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9">
        <f t="shared" si="299"/>
        <v>58.782497385099113</v>
      </c>
      <c r="T1154" s="334">
        <v>-1.518</v>
      </c>
      <c r="U1154">
        <f t="shared" si="302"/>
        <v>16</v>
      </c>
      <c r="V1154" t="str">
        <f t="shared" si="303"/>
        <v>Da)</v>
      </c>
      <c r="Y1154" s="334">
        <v>1.0177509159397899</v>
      </c>
      <c r="Z1154" s="334">
        <v>1.1738727121608551E-2</v>
      </c>
    </row>
    <row r="1155" spans="1:26" outlineLevel="2">
      <c r="A1155">
        <v>213</v>
      </c>
      <c r="B1155" t="s">
        <v>2453</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9">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2454</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9">
        <f t="shared" si="299"/>
        <v>63.335509170119863</v>
      </c>
      <c r="T1156" s="334">
        <v>1.38</v>
      </c>
      <c r="U1156">
        <f t="shared" si="302"/>
        <v>18</v>
      </c>
      <c r="V1156" t="str">
        <f t="shared" si="303"/>
        <v>Mo8</v>
      </c>
      <c r="Y1156" s="334">
        <v>0.59507505202246713</v>
      </c>
      <c r="Z1156" s="334">
        <v>1.533512881197271E-2</v>
      </c>
    </row>
    <row r="1157" spans="1:26" outlineLevel="2">
      <c r="A1157">
        <v>215</v>
      </c>
      <c r="B1157" t="s">
        <v>2455</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9">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2456</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9">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2457</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9">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2458</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9">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2459</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9">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2460</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9">
        <f t="shared" si="299"/>
        <v>59.061039391855758</v>
      </c>
      <c r="T1162" s="334">
        <v>-0.186</v>
      </c>
      <c r="U1162">
        <f t="shared" si="302"/>
        <v>24</v>
      </c>
      <c r="V1162" t="str">
        <f t="shared" si="303"/>
        <v>Bu1</v>
      </c>
      <c r="Y1162" s="334">
        <v>0.72041070116022032</v>
      </c>
      <c r="Z1162" s="334">
        <v>1.254209340078054E-2</v>
      </c>
    </row>
    <row r="1163" spans="1:26" outlineLevel="2">
      <c r="A1163">
        <v>221</v>
      </c>
      <c r="B1163" t="s">
        <v>2461</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9">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2462</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9">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2463</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9">
        <f t="shared" si="299"/>
        <v>60.750657584194173</v>
      </c>
      <c r="T1165" s="334">
        <v>2.79</v>
      </c>
      <c r="U1165">
        <f t="shared" si="302"/>
        <v>27</v>
      </c>
      <c r="V1165" t="str">
        <f t="shared" si="303"/>
        <v>Tr7</v>
      </c>
      <c r="Y1165" s="334">
        <v>0.61757652632716364</v>
      </c>
      <c r="Z1165" s="334">
        <v>1.551473841379792E-2</v>
      </c>
    </row>
    <row r="1166" spans="1:26" outlineLevel="2">
      <c r="A1166">
        <v>224</v>
      </c>
      <c r="B1166" t="s">
        <v>2464</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9">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2465</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9">
        <f t="shared" si="299"/>
        <v>58.244528132919427</v>
      </c>
      <c r="T1167" s="334">
        <v>-2.202</v>
      </c>
      <c r="U1167">
        <f t="shared" si="302"/>
        <v>29</v>
      </c>
      <c r="V1167" t="str">
        <f t="shared" si="303"/>
        <v>Pa3</v>
      </c>
      <c r="Y1167" s="334">
        <v>1.40514438981532</v>
      </c>
      <c r="Z1167" s="334">
        <v>1.0466341439191189E-2</v>
      </c>
    </row>
    <row r="1168" spans="1:26" outlineLevel="2">
      <c r="A1168">
        <v>226</v>
      </c>
      <c r="B1168" t="s">
        <v>2466</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9">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2467</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9">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2468</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9">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2469</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9">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2470</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9">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2471</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9">
        <f t="shared" si="299"/>
        <v>56.31938551665035</v>
      </c>
      <c r="T1173" s="334">
        <v>-1.383</v>
      </c>
      <c r="U1173">
        <f t="shared" si="302"/>
        <v>35</v>
      </c>
      <c r="V1173" t="str">
        <f t="shared" si="303"/>
        <v>Wu9</v>
      </c>
      <c r="Y1173" s="334">
        <v>0.7112492660170382</v>
      </c>
      <c r="Z1173" s="334">
        <v>1.2872381635297589E-2</v>
      </c>
    </row>
    <row r="1174" spans="1:26" outlineLevel="2">
      <c r="A1174">
        <v>232</v>
      </c>
      <c r="B1174" t="s">
        <v>2472</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9">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2473</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9">
        <f t="shared" si="299"/>
        <v>57.238075143825689</v>
      </c>
      <c r="T1175" s="334">
        <v>-1.077</v>
      </c>
      <c r="U1175">
        <f t="shared" si="302"/>
        <v>37</v>
      </c>
      <c r="V1175" t="str">
        <f t="shared" si="303"/>
        <v>Ha5</v>
      </c>
      <c r="Y1175" s="334">
        <v>0.83889592814139458</v>
      </c>
      <c r="Z1175" s="334">
        <v>1.267266228737722E-2</v>
      </c>
    </row>
    <row r="1176" spans="1:26" outlineLevel="2">
      <c r="A1176">
        <v>234</v>
      </c>
      <c r="B1176" t="s">
        <v>2474</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9">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2475</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9">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2476</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9">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2477</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9">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2478</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9">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2479</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9">
        <f t="shared" si="299"/>
        <v>58.291887073098323</v>
      </c>
      <c r="T1181" s="334">
        <v>1.167</v>
      </c>
      <c r="U1181">
        <f t="shared" si="302"/>
        <v>43</v>
      </c>
      <c r="V1181" t="str">
        <f t="shared" si="303"/>
        <v>Mo7</v>
      </c>
      <c r="Y1181" s="334">
        <v>0.64256657120099248</v>
      </c>
      <c r="Z1181" s="334">
        <v>1.356279009155761E-2</v>
      </c>
    </row>
    <row r="1182" spans="1:26" outlineLevel="2">
      <c r="A1182">
        <v>240</v>
      </c>
      <c r="B1182" t="s">
        <v>2480</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9">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2481</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9">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2482</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9">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2483</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9">
        <f t="shared" si="299"/>
        <v>57.260602509037817</v>
      </c>
      <c r="T1185" s="334">
        <v>1.911</v>
      </c>
      <c r="U1185">
        <f t="shared" si="302"/>
        <v>47</v>
      </c>
      <c r="V1185" t="str">
        <f t="shared" si="303"/>
        <v>Wy1</v>
      </c>
      <c r="Y1185" s="334">
        <v>0.86116572153237547</v>
      </c>
      <c r="Z1185" s="334">
        <v>1.297724193559462E-2</v>
      </c>
    </row>
    <row r="1186" spans="1:26" outlineLevel="2">
      <c r="A1186">
        <v>244</v>
      </c>
      <c r="B1186" t="s">
        <v>2484</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9">
        <f t="shared" si="299"/>
        <v>60.159606549042863</v>
      </c>
      <c r="T1186" s="334">
        <v>-1.962</v>
      </c>
      <c r="U1186">
        <f t="shared" si="302"/>
        <v>48</v>
      </c>
      <c r="V1186" t="str">
        <f t="shared" si="303"/>
        <v>Wo5</v>
      </c>
      <c r="Y1186" s="334">
        <v>0.6420094173987444</v>
      </c>
      <c r="Z1186" s="334">
        <v>1.491281906111318E-2</v>
      </c>
    </row>
    <row r="1187" spans="1:26" outlineLevel="2">
      <c r="A1187">
        <v>245</v>
      </c>
      <c r="B1187" t="s">
        <v>2485</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9">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2486</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9">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2487</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9">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2488</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9">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2489</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9">
        <f t="shared" si="299"/>
        <v>61.006902243541788</v>
      </c>
      <c r="T1191" s="334">
        <v>0.18</v>
      </c>
      <c r="U1191">
        <f t="shared" si="302"/>
        <v>53</v>
      </c>
      <c r="V1191" t="str">
        <f t="shared" si="303"/>
        <v>Tu6</v>
      </c>
      <c r="Y1191" s="334">
        <v>0.80811105981479037</v>
      </c>
      <c r="Z1191" s="334">
        <v>1.285442735005579E-2</v>
      </c>
    </row>
    <row r="1192" spans="1:26" outlineLevel="2">
      <c r="A1192">
        <v>250</v>
      </c>
      <c r="B1192" t="s">
        <v>2490</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9">
        <f t="shared" si="299"/>
        <v>57.969202850981397</v>
      </c>
      <c r="T1192" s="334">
        <v>-0.192</v>
      </c>
      <c r="U1192">
        <f t="shared" si="302"/>
        <v>54</v>
      </c>
      <c r="V1192" t="str">
        <f t="shared" si="303"/>
        <v>Ku5</v>
      </c>
      <c r="Y1192" s="334">
        <v>1.1296673158840651</v>
      </c>
      <c r="Z1192" s="334">
        <v>1.1402538702934419E-2</v>
      </c>
    </row>
    <row r="1193" spans="1:26" outlineLevel="2">
      <c r="A1193">
        <v>251</v>
      </c>
      <c r="B1193" t="s">
        <v>2491</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9">
        <f t="shared" si="299"/>
        <v>59.957515194246668</v>
      </c>
      <c r="T1193" s="334">
        <v>1.329</v>
      </c>
      <c r="U1193">
        <f t="shared" si="302"/>
        <v>55</v>
      </c>
      <c r="V1193" t="str">
        <f t="shared" si="303"/>
        <v>Ce5</v>
      </c>
      <c r="Y1193" s="334">
        <v>0.70195680492642654</v>
      </c>
      <c r="Z1193" s="334">
        <v>1.239588290334951E-2</v>
      </c>
    </row>
    <row r="1194" spans="1:26" outlineLevel="2">
      <c r="A1194">
        <v>252</v>
      </c>
      <c r="B1194" t="s">
        <v>2492</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9">
        <f t="shared" si="299"/>
        <v>59.45561317620583</v>
      </c>
      <c r="T1194" s="334">
        <v>-1.224</v>
      </c>
      <c r="U1194">
        <f t="shared" si="302"/>
        <v>56</v>
      </c>
      <c r="V1194" t="str">
        <f t="shared" si="303"/>
        <v>Te0</v>
      </c>
      <c r="Y1194" s="334">
        <v>1.769733323001645</v>
      </c>
      <c r="Z1194" s="334">
        <v>9.5963827243107872E-3</v>
      </c>
    </row>
    <row r="1195" spans="1:26" outlineLevel="2">
      <c r="A1195">
        <v>253</v>
      </c>
      <c r="B1195" t="s">
        <v>2493</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9">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2494</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9">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2495</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9">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2496</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9">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2497</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9">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2498</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9">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2499</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9">
        <f t="shared" si="304"/>
        <v>56.365388716624992</v>
      </c>
      <c r="T1201" s="334">
        <v>1.266</v>
      </c>
      <c r="U1201">
        <f t="shared" si="302"/>
        <v>63</v>
      </c>
      <c r="V1201" t="str">
        <f t="shared" si="303"/>
        <v>Ha)</v>
      </c>
      <c r="Y1201" s="334">
        <v>0.8070265352984356</v>
      </c>
      <c r="Z1201" s="334">
        <v>1.2297154412371759E-2</v>
      </c>
    </row>
    <row r="1202" spans="1:26" outlineLevel="2">
      <c r="A1202">
        <v>260</v>
      </c>
      <c r="B1202" t="s">
        <v>2500</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9">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2501</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9">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2502</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9">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2503</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9">
        <f t="shared" si="304"/>
        <v>60.28691949985474</v>
      </c>
      <c r="T1205" s="334">
        <v>-1.101</v>
      </c>
      <c r="U1205">
        <f t="shared" si="305"/>
        <v>67</v>
      </c>
      <c r="V1205" t="str">
        <f t="shared" si="306"/>
        <v>Gr5</v>
      </c>
      <c r="Y1205" s="334">
        <v>0.71900287828024589</v>
      </c>
      <c r="Z1205" s="334">
        <v>1.4018770924441291E-2</v>
      </c>
    </row>
    <row r="1206" spans="1:26" outlineLevel="2">
      <c r="A1206">
        <v>264</v>
      </c>
      <c r="B1206" t="s">
        <v>2504</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9">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2505</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9">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2506</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9">
        <f t="shared" si="304"/>
        <v>57.477650808836323</v>
      </c>
      <c r="T1208" s="334">
        <v>-2.109</v>
      </c>
      <c r="U1208">
        <f t="shared" si="305"/>
        <v>70</v>
      </c>
      <c r="V1208" t="str">
        <f t="shared" si="306"/>
        <v>Ha6</v>
      </c>
      <c r="Y1208" s="334">
        <v>1.497604309096761</v>
      </c>
      <c r="Z1208" s="334">
        <v>9.9277915982065416E-3</v>
      </c>
    </row>
    <row r="1209" spans="1:26" outlineLevel="2">
      <c r="A1209">
        <v>267</v>
      </c>
      <c r="B1209" t="s">
        <v>2507</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9">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2508</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9">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2509</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9">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2510</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9">
        <f t="shared" si="304"/>
        <v>58.601753979842513</v>
      </c>
      <c r="T1212" s="334">
        <v>-0.252</v>
      </c>
      <c r="U1212">
        <f t="shared" si="305"/>
        <v>74</v>
      </c>
      <c r="V1212" t="str">
        <f t="shared" si="306"/>
        <v>Co)</v>
      </c>
      <c r="Y1212" s="334">
        <v>0.83169700774684041</v>
      </c>
      <c r="Z1212" s="334">
        <v>1.3066549137519109E-2</v>
      </c>
    </row>
    <row r="1213" spans="1:26" outlineLevel="2">
      <c r="A1213">
        <v>271</v>
      </c>
      <c r="B1213" t="s">
        <v>2511</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9">
        <f t="shared" si="304"/>
        <v>58.235048756370283</v>
      </c>
      <c r="T1213" s="334">
        <v>-1.248</v>
      </c>
      <c r="U1213">
        <f t="shared" si="305"/>
        <v>75</v>
      </c>
      <c r="V1213" t="str">
        <f t="shared" si="306"/>
        <v>Ro3</v>
      </c>
      <c r="Y1213" s="334">
        <v>0.82237913325402334</v>
      </c>
      <c r="Z1213" s="334">
        <v>1.2913683357980399E-2</v>
      </c>
    </row>
    <row r="1214" spans="1:26" outlineLevel="2">
      <c r="A1214">
        <v>272</v>
      </c>
      <c r="B1214" t="s">
        <v>2512</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9">
        <f t="shared" si="304"/>
        <v>58.614342038522338</v>
      </c>
      <c r="T1214" s="334">
        <v>1.395</v>
      </c>
      <c r="U1214">
        <f t="shared" si="305"/>
        <v>76</v>
      </c>
      <c r="V1214" t="str">
        <f t="shared" si="306"/>
        <v>Wi)</v>
      </c>
      <c r="Y1214" s="334">
        <v>0.77303560095479029</v>
      </c>
      <c r="Z1214" s="334">
        <v>1.3134548704694731E-2</v>
      </c>
    </row>
    <row r="1215" spans="1:26" outlineLevel="2">
      <c r="A1215">
        <v>273</v>
      </c>
      <c r="B1215" t="s">
        <v>2513</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9">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2514</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9">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2515</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9">
        <f t="shared" si="304"/>
        <v>57.848170581963458</v>
      </c>
      <c r="T1217" s="334">
        <v>-1.206</v>
      </c>
      <c r="U1217">
        <f t="shared" si="305"/>
        <v>79</v>
      </c>
      <c r="V1217" t="str">
        <f t="shared" si="306"/>
        <v>Gr1</v>
      </c>
      <c r="Y1217" s="334">
        <v>0.70739690359437857</v>
      </c>
      <c r="Z1217" s="334">
        <v>1.283657256718523E-2</v>
      </c>
    </row>
    <row r="1218" spans="1:26" outlineLevel="2">
      <c r="A1218">
        <v>276</v>
      </c>
      <c r="B1218" t="s">
        <v>2516</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9">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2517</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9">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2518</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9">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2519</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9">
        <f t="shared" si="304"/>
        <v>58.646858995566618</v>
      </c>
      <c r="T1221" s="334">
        <v>-1.875</v>
      </c>
      <c r="U1221">
        <f t="shared" si="305"/>
        <v>83</v>
      </c>
      <c r="V1221" t="str">
        <f t="shared" si="306"/>
        <v>Wa2</v>
      </c>
      <c r="Y1221" s="334">
        <v>0.70905636094047031</v>
      </c>
      <c r="Z1221" s="334">
        <v>1.270904486428039E-2</v>
      </c>
    </row>
    <row r="1222" spans="1:26" outlineLevel="2">
      <c r="A1222">
        <v>280</v>
      </c>
      <c r="B1222" t="s">
        <v>2520</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9">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2521</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9">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2522</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9">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2523</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9">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2524</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9">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2525</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9">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2526</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9">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2527</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9">
        <f t="shared" si="304"/>
        <v>58.425345057538017</v>
      </c>
      <c r="T1229" s="334">
        <v>0.192</v>
      </c>
      <c r="U1229">
        <f t="shared" si="305"/>
        <v>91</v>
      </c>
      <c r="V1229" t="str">
        <f t="shared" si="306"/>
        <v>Wo9</v>
      </c>
      <c r="Y1229" s="334">
        <v>1.0115260225636149</v>
      </c>
      <c r="Z1229" s="334">
        <v>1.14178748553019E-2</v>
      </c>
    </row>
    <row r="1230" spans="1:26" outlineLevel="2">
      <c r="A1230">
        <v>288</v>
      </c>
      <c r="B1230" t="s">
        <v>2528</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9">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2529</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9">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2530</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9">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2531</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9">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2532</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9">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2533</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9">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2534</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9">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2535</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9">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2536</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9">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2537</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9">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2538</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9">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2539</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9">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2540</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9">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2541</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9">
        <f t="shared" si="304"/>
        <v>60.103299088349303</v>
      </c>
      <c r="T1243" s="334">
        <v>-1.431</v>
      </c>
      <c r="U1243">
        <f t="shared" si="305"/>
        <v>105</v>
      </c>
      <c r="V1243" t="str">
        <f t="shared" si="306"/>
        <v>Ne3</v>
      </c>
      <c r="Y1243" s="334">
        <v>0.64827474446597111</v>
      </c>
      <c r="Z1243" s="334">
        <v>1.456270533413705E-2</v>
      </c>
    </row>
    <row r="1244" spans="1:26" outlineLevel="2">
      <c r="A1244">
        <v>302</v>
      </c>
      <c r="B1244" t="s">
        <v>2542</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9">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2543</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9">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2544</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9">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2545</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9">
        <f t="shared" si="304"/>
        <v>57.084181158850043</v>
      </c>
      <c r="T1247" s="334">
        <v>-1.464</v>
      </c>
      <c r="U1247">
        <f t="shared" si="305"/>
        <v>109</v>
      </c>
      <c r="V1247" t="str">
        <f t="shared" si="306"/>
        <v>Eg6</v>
      </c>
      <c r="Y1247" s="334">
        <v>1.403645765544236</v>
      </c>
      <c r="Z1247" s="334">
        <v>9.7702868508356203E-3</v>
      </c>
    </row>
    <row r="1248" spans="1:26" outlineLevel="2">
      <c r="A1248">
        <v>306</v>
      </c>
      <c r="B1248" t="s">
        <v>2546</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9">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2547</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9">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2548</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9">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2549</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9">
        <f t="shared" si="304"/>
        <v>59.76330307283434</v>
      </c>
      <c r="T1251" s="334">
        <v>0.3</v>
      </c>
      <c r="U1251">
        <f t="shared" si="305"/>
        <v>113</v>
      </c>
      <c r="V1251" t="str">
        <f t="shared" si="306"/>
        <v>Wi1</v>
      </c>
      <c r="Y1251" s="334">
        <v>0.69923700355866525</v>
      </c>
      <c r="Z1251" s="334">
        <v>1.350597374251347E-2</v>
      </c>
    </row>
    <row r="1252" spans="1:26" outlineLevel="2">
      <c r="A1252">
        <v>310</v>
      </c>
      <c r="B1252" t="s">
        <v>2550</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9">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2551</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9">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2552</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9">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2553</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9">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2554</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9">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2555</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9">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2556</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9">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2557</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9">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2558</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9">
        <f t="shared" si="307"/>
        <v>59.258749110512248</v>
      </c>
      <c r="T1260" s="334">
        <v>-1.2E-2</v>
      </c>
      <c r="U1260">
        <f t="shared" si="305"/>
        <v>122</v>
      </c>
      <c r="V1260" t="str">
        <f t="shared" si="306"/>
        <v>GR5</v>
      </c>
      <c r="Y1260" s="334">
        <v>0.62624767521886937</v>
      </c>
      <c r="Z1260" s="334">
        <v>1.340140219438877E-2</v>
      </c>
    </row>
    <row r="1261" spans="1:26" outlineLevel="2">
      <c r="A1261">
        <v>319</v>
      </c>
      <c r="B1261" t="s">
        <v>2559</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9">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2560</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9">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2561</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9">
        <f t="shared" si="307"/>
        <v>60.803125286285898</v>
      </c>
      <c r="T1263" s="334">
        <v>-0.18</v>
      </c>
      <c r="U1263">
        <f t="shared" si="305"/>
        <v>125</v>
      </c>
      <c r="V1263" t="str">
        <f t="shared" si="306"/>
        <v>Cl5</v>
      </c>
      <c r="Y1263" s="334">
        <v>1.520516115561392</v>
      </c>
      <c r="Z1263" s="334">
        <v>1.06940901899033E-2</v>
      </c>
    </row>
    <row r="1264" spans="1:26" outlineLevel="2">
      <c r="A1264">
        <v>322</v>
      </c>
      <c r="B1264" t="s">
        <v>2562</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9">
        <f t="shared" si="307"/>
        <v>58.251200592916582</v>
      </c>
      <c r="T1264" s="334">
        <v>1.389</v>
      </c>
      <c r="U1264">
        <f t="shared" si="305"/>
        <v>126</v>
      </c>
      <c r="V1264" t="str">
        <f t="shared" si="306"/>
        <v>Ka2</v>
      </c>
      <c r="Y1264" s="334">
        <v>0.71298768751350727</v>
      </c>
      <c r="Z1264" s="334">
        <v>1.1719142976761221E-2</v>
      </c>
    </row>
    <row r="1265" spans="1:26" outlineLevel="2">
      <c r="A1265">
        <v>323</v>
      </c>
      <c r="B1265" t="s">
        <v>2563</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9">
        <f t="shared" si="307"/>
        <v>59.223753195889458</v>
      </c>
      <c r="T1265" s="334">
        <v>-1.131</v>
      </c>
      <c r="U1265">
        <f t="shared" si="305"/>
        <v>127</v>
      </c>
      <c r="V1265" t="str">
        <f t="shared" si="306"/>
        <v>Al0</v>
      </c>
      <c r="Y1265" s="334">
        <v>1.379737290071412</v>
      </c>
      <c r="Z1265" s="334">
        <v>1.151537541268562E-2</v>
      </c>
    </row>
    <row r="1266" spans="1:26" outlineLevel="2">
      <c r="A1266">
        <v>324</v>
      </c>
      <c r="B1266" t="s">
        <v>2564</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9">
        <f t="shared" si="307"/>
        <v>58.924733019383538</v>
      </c>
      <c r="T1266" s="334">
        <v>-1.248</v>
      </c>
      <c r="U1266">
        <f t="shared" si="305"/>
        <v>128</v>
      </c>
      <c r="V1266" t="str">
        <f t="shared" si="306"/>
        <v>Ei)</v>
      </c>
      <c r="Y1266" s="334">
        <v>0.96710500142933209</v>
      </c>
      <c r="Z1266" s="334">
        <v>1.1765352196154049E-2</v>
      </c>
    </row>
    <row r="1267" spans="1:26" outlineLevel="2">
      <c r="A1267">
        <v>325</v>
      </c>
      <c r="B1267" t="s">
        <v>2565</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9">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2566</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9">
        <f t="shared" si="307"/>
        <v>57.422023064929917</v>
      </c>
      <c r="T1268" s="334">
        <v>1.593</v>
      </c>
      <c r="U1268">
        <f t="shared" si="308"/>
        <v>130</v>
      </c>
      <c r="V1268" t="str">
        <f t="shared" si="309"/>
        <v>Pe9</v>
      </c>
      <c r="Y1268" s="334">
        <v>0.69152611274121789</v>
      </c>
      <c r="Z1268" s="334">
        <v>1.16885368009452E-2</v>
      </c>
    </row>
    <row r="1269" spans="1:26" outlineLevel="2">
      <c r="A1269">
        <v>327</v>
      </c>
      <c r="B1269" t="s">
        <v>2567</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9">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2568</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9">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2569</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9">
        <f t="shared" si="307"/>
        <v>59.163866031860373</v>
      </c>
      <c r="T1271" s="334">
        <v>-0.36</v>
      </c>
      <c r="U1271">
        <f t="shared" si="308"/>
        <v>133</v>
      </c>
      <c r="V1271" t="str">
        <f t="shared" si="309"/>
        <v>Hi6</v>
      </c>
      <c r="Y1271" s="334">
        <v>0.65958490068042908</v>
      </c>
      <c r="Z1271" s="334">
        <v>1.418720235383563E-2</v>
      </c>
    </row>
    <row r="1272" spans="1:26" outlineLevel="2">
      <c r="A1272" s="580">
        <v>330</v>
      </c>
      <c r="B1272" s="580" t="s">
        <v>2570</v>
      </c>
      <c r="C1272" s="581">
        <v>3.5103189648043251</v>
      </c>
      <c r="D1272" s="581">
        <v>0.64812131149443664</v>
      </c>
      <c r="E1272" s="581">
        <v>18.01697500889037</v>
      </c>
      <c r="F1272" s="581">
        <v>1.0906183159057701</v>
      </c>
      <c r="G1272" s="334">
        <v>41.396980945739344</v>
      </c>
      <c r="H1272" s="581">
        <v>70023987.972968429</v>
      </c>
      <c r="I1272" s="581">
        <v>1.6639349545386579</v>
      </c>
      <c r="J1272" s="581">
        <v>5.4959379792536884</v>
      </c>
      <c r="K1272" s="581">
        <v>1.9387390944524789</v>
      </c>
      <c r="L1272" s="581">
        <v>55.372121675004053</v>
      </c>
      <c r="M1272" s="334" t="s">
        <v>30</v>
      </c>
      <c r="N1272" s="334" t="s">
        <v>30</v>
      </c>
      <c r="O1272" s="334" t="s">
        <v>30</v>
      </c>
      <c r="P1272" s="581">
        <v>1.0178724200502789E-4</v>
      </c>
      <c r="Q1272" s="334" t="s">
        <v>30</v>
      </c>
      <c r="R1272" s="334" t="s">
        <v>30</v>
      </c>
      <c r="S1272" s="599">
        <f t="shared" si="307"/>
        <v>55.372121675004053</v>
      </c>
      <c r="T1272" s="581">
        <v>0.48</v>
      </c>
      <c r="U1272">
        <f t="shared" si="308"/>
        <v>134</v>
      </c>
      <c r="V1272" t="str">
        <f t="shared" si="309"/>
        <v>Hi3</v>
      </c>
      <c r="Y1272" s="581">
        <v>1.0922342296211851</v>
      </c>
      <c r="Z1272" s="581">
        <v>1.002140950591077E-2</v>
      </c>
    </row>
    <row r="1273" spans="1:26" outlineLevel="1">
      <c r="A1273" s="582" t="s">
        <v>2394</v>
      </c>
      <c r="B1273" s="582"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9">
        <f t="shared" si="307"/>
        <v>58.651126254129998</v>
      </c>
      <c r="T1273" s="620">
        <f>AVERAGE(T1274:T1407)</f>
        <v>3.781343283582092E-2</v>
      </c>
      <c r="U1273">
        <v>0</v>
      </c>
      <c r="V1273" s="598" t="s">
        <v>2410</v>
      </c>
    </row>
    <row r="1274" spans="1:26" outlineLevel="2">
      <c r="A1274">
        <v>332</v>
      </c>
      <c r="B1274" t="s">
        <v>2437</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9">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2438</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9">
        <f t="shared" si="307"/>
        <v>59.028258797013692</v>
      </c>
      <c r="T1275" s="334">
        <v>1.911</v>
      </c>
      <c r="U1275">
        <f t="shared" si="310"/>
        <v>2</v>
      </c>
      <c r="V1275" t="str">
        <f t="shared" si="311"/>
        <v>Le3</v>
      </c>
    </row>
    <row r="1276" spans="1:26" outlineLevel="2">
      <c r="A1276">
        <v>334</v>
      </c>
      <c r="B1276" t="s">
        <v>2439</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9">
        <f t="shared" si="307"/>
        <v>58.048805996601828</v>
      </c>
      <c r="T1276" s="334">
        <v>0.246</v>
      </c>
      <c r="U1276">
        <f t="shared" si="310"/>
        <v>3</v>
      </c>
      <c r="V1276" t="str">
        <f t="shared" si="311"/>
        <v>Le8</v>
      </c>
    </row>
    <row r="1277" spans="1:26" outlineLevel="2">
      <c r="A1277">
        <v>335</v>
      </c>
      <c r="B1277" t="s">
        <v>2440</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9">
        <f t="shared" si="307"/>
        <v>56.332354263185081</v>
      </c>
      <c r="T1277" s="334">
        <v>-0.14099999999999999</v>
      </c>
      <c r="U1277">
        <f t="shared" si="310"/>
        <v>4</v>
      </c>
      <c r="V1277" t="str">
        <f t="shared" si="311"/>
        <v xml:space="preserve">Gr </v>
      </c>
    </row>
    <row r="1278" spans="1:26" outlineLevel="2">
      <c r="A1278">
        <v>336</v>
      </c>
      <c r="B1278" t="s">
        <v>2441</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9">
        <f t="shared" si="307"/>
        <v>59.485422755693001</v>
      </c>
      <c r="T1278" s="334">
        <v>-0.16500000000000001</v>
      </c>
      <c r="U1278">
        <f t="shared" si="310"/>
        <v>5</v>
      </c>
      <c r="V1278" t="str">
        <f t="shared" si="311"/>
        <v>Ro9</v>
      </c>
    </row>
    <row r="1279" spans="1:26" outlineLevel="2">
      <c r="A1279">
        <v>337</v>
      </c>
      <c r="B1279" t="s">
        <v>2442</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9">
        <f t="shared" si="307"/>
        <v>55.964007682241963</v>
      </c>
      <c r="T1279" s="334">
        <v>0.89700000000000002</v>
      </c>
      <c r="U1279">
        <f t="shared" si="310"/>
        <v>6</v>
      </c>
      <c r="V1279" t="str">
        <f t="shared" si="311"/>
        <v>Ya3</v>
      </c>
    </row>
    <row r="1280" spans="1:26" outlineLevel="2">
      <c r="A1280">
        <v>338</v>
      </c>
      <c r="B1280" t="s">
        <v>2443</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9">
        <f t="shared" si="307"/>
        <v>58.092925683520413</v>
      </c>
      <c r="T1280" s="334">
        <v>-1.3260000000000001</v>
      </c>
      <c r="U1280">
        <f t="shared" si="310"/>
        <v>7</v>
      </c>
      <c r="V1280" t="str">
        <f t="shared" si="311"/>
        <v>On6</v>
      </c>
    </row>
    <row r="1281" spans="1:22" outlineLevel="2">
      <c r="A1281">
        <v>339</v>
      </c>
      <c r="B1281" t="s">
        <v>2444</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9">
        <f t="shared" si="307"/>
        <v>56.674697243675674</v>
      </c>
      <c r="T1281" s="334">
        <v>0.107999999999999</v>
      </c>
      <c r="U1281">
        <f t="shared" si="310"/>
        <v>8</v>
      </c>
      <c r="V1281" t="str">
        <f t="shared" si="311"/>
        <v>Ce6</v>
      </c>
    </row>
    <row r="1282" spans="1:22" outlineLevel="2">
      <c r="A1282">
        <v>340</v>
      </c>
      <c r="B1282" t="s">
        <v>2445</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9">
        <f t="shared" si="307"/>
        <v>56.724479460959628</v>
      </c>
      <c r="T1282" s="334">
        <v>1.8719999999999899</v>
      </c>
      <c r="U1282">
        <f t="shared" si="310"/>
        <v>9</v>
      </c>
      <c r="V1282" t="str">
        <f t="shared" si="311"/>
        <v>Mu9</v>
      </c>
    </row>
    <row r="1283" spans="1:22" outlineLevel="2">
      <c r="A1283">
        <v>341</v>
      </c>
      <c r="B1283" t="s">
        <v>2446</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9">
        <f t="shared" si="307"/>
        <v>54.621403393414688</v>
      </c>
      <c r="T1283" s="334">
        <v>0.11699999999999899</v>
      </c>
      <c r="U1283">
        <f t="shared" si="310"/>
        <v>10</v>
      </c>
      <c r="V1283" t="str">
        <f t="shared" si="311"/>
        <v>Ku1</v>
      </c>
    </row>
    <row r="1284" spans="1:22" outlineLevel="2">
      <c r="A1284">
        <v>342</v>
      </c>
      <c r="B1284" t="s">
        <v>2447</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9">
        <f t="shared" si="307"/>
        <v>58.489717489904649</v>
      </c>
      <c r="T1284" s="334">
        <v>-1.9710000000000001</v>
      </c>
      <c r="U1284">
        <f t="shared" si="310"/>
        <v>11</v>
      </c>
      <c r="V1284" t="str">
        <f t="shared" si="311"/>
        <v>Gl2</v>
      </c>
    </row>
    <row r="1285" spans="1:22" outlineLevel="2">
      <c r="A1285">
        <v>343</v>
      </c>
      <c r="B1285" t="s">
        <v>2448</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9">
        <f t="shared" si="307"/>
        <v>59.462155277861811</v>
      </c>
      <c r="T1285" s="334">
        <v>-1.893</v>
      </c>
      <c r="U1285">
        <f t="shared" si="310"/>
        <v>12</v>
      </c>
      <c r="V1285" t="str">
        <f t="shared" si="311"/>
        <v>Na0</v>
      </c>
    </row>
    <row r="1286" spans="1:22" outlineLevel="2">
      <c r="A1286">
        <v>344</v>
      </c>
      <c r="B1286" t="s">
        <v>2449</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9">
        <f t="shared" si="307"/>
        <v>60.889864608456243</v>
      </c>
      <c r="T1286" s="334">
        <v>-0.75</v>
      </c>
      <c r="U1286">
        <f t="shared" si="310"/>
        <v>13</v>
      </c>
      <c r="V1286" t="str">
        <f t="shared" si="311"/>
        <v>Ha3</v>
      </c>
    </row>
    <row r="1287" spans="1:22" outlineLevel="2">
      <c r="A1287">
        <v>345</v>
      </c>
      <c r="B1287" t="s">
        <v>2450</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9">
        <f t="shared" si="307"/>
        <v>58.439334144106859</v>
      </c>
      <c r="T1287" s="334">
        <v>-0.3</v>
      </c>
      <c r="U1287">
        <f t="shared" si="310"/>
        <v>14</v>
      </c>
      <c r="V1287" t="str">
        <f t="shared" si="311"/>
        <v xml:space="preserve">Mo </v>
      </c>
    </row>
    <row r="1288" spans="1:22" outlineLevel="2">
      <c r="A1288">
        <v>346</v>
      </c>
      <c r="B1288" t="s">
        <v>2451</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9">
        <f t="shared" si="307"/>
        <v>57.439181081269609</v>
      </c>
      <c r="T1288" s="334">
        <v>2.823</v>
      </c>
      <c r="U1288">
        <f t="shared" si="310"/>
        <v>15</v>
      </c>
      <c r="V1288" t="str">
        <f t="shared" si="311"/>
        <v>Me1</v>
      </c>
    </row>
    <row r="1289" spans="1:22" outlineLevel="2">
      <c r="A1289">
        <v>347</v>
      </c>
      <c r="B1289" t="s">
        <v>2452</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9">
        <f t="shared" si="307"/>
        <v>58.782497385099113</v>
      </c>
      <c r="T1289" s="334">
        <v>-1.518</v>
      </c>
      <c r="U1289">
        <f t="shared" si="310"/>
        <v>16</v>
      </c>
      <c r="V1289" t="str">
        <f t="shared" si="311"/>
        <v>Da)</v>
      </c>
    </row>
    <row r="1290" spans="1:22" outlineLevel="2">
      <c r="A1290">
        <v>348</v>
      </c>
      <c r="B1290" t="s">
        <v>2453</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9">
        <f t="shared" si="307"/>
        <v>61.262034137339228</v>
      </c>
      <c r="T1290" s="334">
        <v>-0.56099999999999905</v>
      </c>
      <c r="U1290">
        <f t="shared" si="310"/>
        <v>17</v>
      </c>
      <c r="V1290" t="str">
        <f t="shared" si="311"/>
        <v>Tu1</v>
      </c>
    </row>
    <row r="1291" spans="1:22" outlineLevel="2">
      <c r="A1291">
        <v>349</v>
      </c>
      <c r="B1291" t="s">
        <v>2454</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9">
        <f t="shared" si="307"/>
        <v>63.335509170119863</v>
      </c>
      <c r="T1291" s="334">
        <v>1.38</v>
      </c>
      <c r="U1291">
        <f t="shared" si="310"/>
        <v>18</v>
      </c>
      <c r="V1291" t="str">
        <f t="shared" si="311"/>
        <v>Mo8</v>
      </c>
    </row>
    <row r="1292" spans="1:22" outlineLevel="2">
      <c r="A1292">
        <v>350</v>
      </c>
      <c r="B1292" t="s">
        <v>2455</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9">
        <f t="shared" si="307"/>
        <v>56.920183026698432</v>
      </c>
      <c r="T1292" s="334">
        <v>-1.78799999999999</v>
      </c>
      <c r="U1292">
        <f t="shared" si="310"/>
        <v>19</v>
      </c>
      <c r="V1292" t="str">
        <f t="shared" si="311"/>
        <v>Ne7</v>
      </c>
    </row>
    <row r="1293" spans="1:22" outlineLevel="2">
      <c r="A1293">
        <v>351</v>
      </c>
      <c r="B1293" t="s">
        <v>2456</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9">
        <f t="shared" si="307"/>
        <v>58.178284156160871</v>
      </c>
      <c r="T1293" s="334">
        <v>0.215999999999999</v>
      </c>
      <c r="U1293">
        <f t="shared" si="310"/>
        <v>20</v>
      </c>
      <c r="V1293" t="str">
        <f t="shared" si="311"/>
        <v>Bo4</v>
      </c>
    </row>
    <row r="1294" spans="1:22" outlineLevel="2">
      <c r="A1294">
        <v>352</v>
      </c>
      <c r="B1294" t="s">
        <v>2457</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9">
        <f t="shared" si="307"/>
        <v>58.226551071857948</v>
      </c>
      <c r="T1294" s="334">
        <v>0.54899999999999904</v>
      </c>
      <c r="U1294">
        <f t="shared" si="310"/>
        <v>21</v>
      </c>
      <c r="V1294" t="str">
        <f t="shared" si="311"/>
        <v>Yi4</v>
      </c>
    </row>
    <row r="1295" spans="1:22" outlineLevel="2">
      <c r="A1295">
        <v>353</v>
      </c>
      <c r="B1295" t="s">
        <v>2458</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9">
        <f t="shared" si="307"/>
        <v>58.676646253513667</v>
      </c>
      <c r="T1295" s="334">
        <v>2.097</v>
      </c>
      <c r="U1295">
        <f t="shared" si="310"/>
        <v>22</v>
      </c>
      <c r="V1295" t="str">
        <f t="shared" si="311"/>
        <v xml:space="preserve">Th </v>
      </c>
    </row>
    <row r="1296" spans="1:22" outlineLevel="2">
      <c r="A1296">
        <v>354</v>
      </c>
      <c r="B1296" t="s">
        <v>2459</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9">
        <f t="shared" si="307"/>
        <v>62.179249269025647</v>
      </c>
      <c r="T1296" s="334">
        <v>0.69899999999999995</v>
      </c>
      <c r="U1296">
        <f t="shared" si="310"/>
        <v>23</v>
      </c>
      <c r="V1296" t="str">
        <f t="shared" si="311"/>
        <v>Bu5</v>
      </c>
    </row>
    <row r="1297" spans="1:22" outlineLevel="2">
      <c r="A1297">
        <v>355</v>
      </c>
      <c r="B1297" t="s">
        <v>2460</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9">
        <f t="shared" si="307"/>
        <v>59.061039391855758</v>
      </c>
      <c r="T1297" s="334">
        <v>-0.186</v>
      </c>
      <c r="U1297">
        <f t="shared" si="310"/>
        <v>24</v>
      </c>
      <c r="V1297" t="str">
        <f t="shared" si="311"/>
        <v>Bu1</v>
      </c>
    </row>
    <row r="1298" spans="1:22" outlineLevel="2">
      <c r="A1298">
        <v>356</v>
      </c>
      <c r="B1298" t="s">
        <v>2461</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9">
        <f t="shared" si="307"/>
        <v>60.464347147154427</v>
      </c>
      <c r="T1298" s="334">
        <v>0.56399999999999995</v>
      </c>
      <c r="U1298">
        <f t="shared" si="310"/>
        <v>25</v>
      </c>
      <c r="V1298" t="str">
        <f t="shared" si="311"/>
        <v>Mu0</v>
      </c>
    </row>
    <row r="1299" spans="1:22" outlineLevel="2">
      <c r="A1299">
        <v>357</v>
      </c>
      <c r="B1299" t="s">
        <v>2462</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9">
        <f t="shared" si="307"/>
        <v>59.06412897869761</v>
      </c>
      <c r="T1299" s="334">
        <v>-0.46799999999999897</v>
      </c>
      <c r="U1299">
        <f t="shared" si="310"/>
        <v>26</v>
      </c>
      <c r="V1299" t="str">
        <f t="shared" si="311"/>
        <v>Po2</v>
      </c>
    </row>
    <row r="1300" spans="1:22" outlineLevel="2">
      <c r="A1300">
        <v>358</v>
      </c>
      <c r="B1300" t="s">
        <v>2463</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9">
        <f t="shared" si="307"/>
        <v>60.750657584194173</v>
      </c>
      <c r="T1300" s="334">
        <v>2.79</v>
      </c>
      <c r="U1300">
        <f t="shared" si="310"/>
        <v>27</v>
      </c>
      <c r="V1300" t="str">
        <f t="shared" si="311"/>
        <v>Tr7</v>
      </c>
    </row>
    <row r="1301" spans="1:22" outlineLevel="2">
      <c r="A1301">
        <v>359</v>
      </c>
      <c r="B1301" t="s">
        <v>2464</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9">
        <f t="shared" si="307"/>
        <v>59.07269876189639</v>
      </c>
      <c r="T1301" s="334">
        <v>-0.33300000000000002</v>
      </c>
      <c r="U1301">
        <f t="shared" si="310"/>
        <v>28</v>
      </c>
      <c r="V1301" t="str">
        <f t="shared" si="311"/>
        <v>Be6</v>
      </c>
    </row>
    <row r="1302" spans="1:22" outlineLevel="2">
      <c r="A1302">
        <v>360</v>
      </c>
      <c r="B1302" t="s">
        <v>2465</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9">
        <f t="shared" si="307"/>
        <v>58.244528132919427</v>
      </c>
      <c r="T1302" s="334">
        <v>-2.202</v>
      </c>
      <c r="U1302">
        <f t="shared" si="310"/>
        <v>29</v>
      </c>
      <c r="V1302" t="str">
        <f t="shared" si="311"/>
        <v>Pa3</v>
      </c>
    </row>
    <row r="1303" spans="1:22" outlineLevel="2">
      <c r="A1303">
        <v>361</v>
      </c>
      <c r="B1303" t="s">
        <v>2466</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9">
        <f t="shared" si="307"/>
        <v>57.269329466213172</v>
      </c>
      <c r="T1303" s="334">
        <v>-0.56999999999999995</v>
      </c>
      <c r="U1303">
        <f t="shared" si="310"/>
        <v>30</v>
      </c>
      <c r="V1303" t="str">
        <f t="shared" si="311"/>
        <v>Wa4</v>
      </c>
    </row>
    <row r="1304" spans="1:22" outlineLevel="2">
      <c r="A1304">
        <v>362</v>
      </c>
      <c r="B1304" t="s">
        <v>2467</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9">
        <f t="shared" si="307"/>
        <v>58.580445103076769</v>
      </c>
      <c r="T1304" s="334">
        <v>-1.73999999999999</v>
      </c>
      <c r="U1304">
        <f t="shared" si="310"/>
        <v>31</v>
      </c>
      <c r="V1304" t="str">
        <f t="shared" si="311"/>
        <v>Gl4</v>
      </c>
    </row>
    <row r="1305" spans="1:22" outlineLevel="2">
      <c r="A1305">
        <v>363</v>
      </c>
      <c r="B1305" t="s">
        <v>2468</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9">
        <f t="shared" si="307"/>
        <v>58.147445292232369</v>
      </c>
      <c r="T1305" s="334">
        <v>-0.212999999999999</v>
      </c>
      <c r="U1305">
        <f t="shared" si="310"/>
        <v>32</v>
      </c>
      <c r="V1305" t="str">
        <f t="shared" si="311"/>
        <v>Ro1</v>
      </c>
    </row>
    <row r="1306" spans="1:22" outlineLevel="2">
      <c r="A1306">
        <v>364</v>
      </c>
      <c r="B1306" t="s">
        <v>2469</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9">
        <f t="shared" si="307"/>
        <v>57.231809871164238</v>
      </c>
      <c r="T1306" s="334">
        <v>0.16500000000000001</v>
      </c>
      <c r="U1306">
        <f t="shared" si="310"/>
        <v>33</v>
      </c>
      <c r="V1306" t="str">
        <f t="shared" si="311"/>
        <v>Gr2</v>
      </c>
    </row>
    <row r="1307" spans="1:22" outlineLevel="2">
      <c r="A1307">
        <v>365</v>
      </c>
      <c r="B1307" t="s">
        <v>2470</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9">
        <f t="shared" si="307"/>
        <v>57.158542044197397</v>
      </c>
      <c r="T1307" s="334">
        <v>-1.6859999999999999</v>
      </c>
      <c r="U1307">
        <f t="shared" si="310"/>
        <v>34</v>
      </c>
      <c r="V1307" t="str">
        <f t="shared" si="311"/>
        <v>Po0</v>
      </c>
    </row>
    <row r="1308" spans="1:22" outlineLevel="2">
      <c r="A1308">
        <v>366</v>
      </c>
      <c r="B1308" t="s">
        <v>2471</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9">
        <f t="shared" si="307"/>
        <v>56.31938551665035</v>
      </c>
      <c r="T1308" s="334">
        <v>-1.383</v>
      </c>
      <c r="U1308">
        <f t="shared" si="310"/>
        <v>35</v>
      </c>
      <c r="V1308" t="str">
        <f t="shared" si="311"/>
        <v>Wu9</v>
      </c>
    </row>
    <row r="1309" spans="1:22" outlineLevel="2">
      <c r="A1309">
        <v>367</v>
      </c>
      <c r="B1309" t="s">
        <v>2472</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9">
        <f t="shared" si="307"/>
        <v>57.20571621581594</v>
      </c>
      <c r="T1309" s="334">
        <v>4.3680000000000003</v>
      </c>
      <c r="U1309">
        <f t="shared" si="310"/>
        <v>36</v>
      </c>
      <c r="V1309" t="str">
        <f t="shared" si="311"/>
        <v>Bo2</v>
      </c>
    </row>
    <row r="1310" spans="1:22" outlineLevel="2">
      <c r="A1310">
        <v>368</v>
      </c>
      <c r="B1310" t="s">
        <v>2473</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9">
        <f t="shared" si="307"/>
        <v>57.238075143825689</v>
      </c>
      <c r="T1310" s="334">
        <v>-1.077</v>
      </c>
      <c r="U1310">
        <f t="shared" si="310"/>
        <v>37</v>
      </c>
      <c r="V1310" t="str">
        <f t="shared" si="311"/>
        <v>Ha5</v>
      </c>
    </row>
    <row r="1311" spans="1:22" outlineLevel="2">
      <c r="A1311">
        <v>369</v>
      </c>
      <c r="B1311" t="s">
        <v>2474</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9">
        <f t="shared" si="307"/>
        <v>59.903734812622787</v>
      </c>
      <c r="T1311" s="334">
        <v>0.72899999999999998</v>
      </c>
      <c r="U1311">
        <f t="shared" si="310"/>
        <v>38</v>
      </c>
      <c r="V1311" t="str">
        <f t="shared" si="311"/>
        <v>Ej6</v>
      </c>
    </row>
    <row r="1312" spans="1:22" outlineLevel="2">
      <c r="A1312">
        <v>370</v>
      </c>
      <c r="B1312" t="s">
        <v>2475</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9">
        <f t="shared" si="307"/>
        <v>61.12223824629914</v>
      </c>
      <c r="T1312" s="334">
        <v>-1.0619999999999901</v>
      </c>
      <c r="U1312">
        <f t="shared" si="310"/>
        <v>39</v>
      </c>
      <c r="V1312" t="str">
        <f t="shared" si="311"/>
        <v>Rh)</v>
      </c>
    </row>
    <row r="1313" spans="1:22" outlineLevel="2">
      <c r="A1313">
        <v>371</v>
      </c>
      <c r="B1313" t="s">
        <v>2476</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9">
        <f t="shared" si="307"/>
        <v>60.848948787506231</v>
      </c>
      <c r="T1313" s="334">
        <v>0.16800000000000001</v>
      </c>
      <c r="U1313">
        <f t="shared" si="310"/>
        <v>40</v>
      </c>
      <c r="V1313" t="str">
        <f t="shared" si="311"/>
        <v xml:space="preserve">Bo </v>
      </c>
    </row>
    <row r="1314" spans="1:22" outlineLevel="2">
      <c r="A1314">
        <v>372</v>
      </c>
      <c r="B1314" t="s">
        <v>2477</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9">
        <f t="shared" si="307"/>
        <v>57.515942898787877</v>
      </c>
      <c r="T1314" s="334">
        <v>-0.81599999999999995</v>
      </c>
      <c r="U1314">
        <f t="shared" si="310"/>
        <v>41</v>
      </c>
      <c r="V1314" t="str">
        <f t="shared" si="311"/>
        <v>We)</v>
      </c>
    </row>
    <row r="1315" spans="1:22" outlineLevel="2">
      <c r="A1315">
        <v>373</v>
      </c>
      <c r="B1315" t="s">
        <v>2478</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9">
        <f t="shared" si="307"/>
        <v>58.25822227818923</v>
      </c>
      <c r="T1315" s="334">
        <v>1.6080000000000001</v>
      </c>
      <c r="U1315">
        <f t="shared" si="310"/>
        <v>42</v>
      </c>
      <c r="V1315" t="str">
        <f t="shared" si="311"/>
        <v>In7</v>
      </c>
    </row>
    <row r="1316" spans="1:22" outlineLevel="2">
      <c r="A1316">
        <v>374</v>
      </c>
      <c r="B1316" t="s">
        <v>2479</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9">
        <f t="shared" si="307"/>
        <v>58.291887073098323</v>
      </c>
      <c r="T1316" s="334">
        <v>1.167</v>
      </c>
      <c r="U1316">
        <f t="shared" si="310"/>
        <v>43</v>
      </c>
      <c r="V1316" t="str">
        <f t="shared" si="311"/>
        <v>Mo7</v>
      </c>
    </row>
    <row r="1317" spans="1:22" outlineLevel="2">
      <c r="A1317">
        <v>375</v>
      </c>
      <c r="B1317" t="s">
        <v>2480</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9">
        <f t="shared" si="307"/>
        <v>59.680172968863687</v>
      </c>
      <c r="T1317" s="334">
        <v>0.86099999999999999</v>
      </c>
      <c r="U1317">
        <f t="shared" si="310"/>
        <v>44</v>
      </c>
      <c r="V1317" t="str">
        <f t="shared" si="311"/>
        <v>Bi1</v>
      </c>
    </row>
    <row r="1318" spans="1:22" outlineLevel="2">
      <c r="A1318">
        <v>376</v>
      </c>
      <c r="B1318" t="s">
        <v>2481</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9">
        <f t="shared" si="307"/>
        <v>59.385213325259087</v>
      </c>
      <c r="T1318" s="334">
        <v>0.218999999999999</v>
      </c>
      <c r="U1318">
        <f t="shared" si="310"/>
        <v>45</v>
      </c>
      <c r="V1318" t="str">
        <f t="shared" si="311"/>
        <v>Cl7</v>
      </c>
    </row>
    <row r="1319" spans="1:22" outlineLevel="2">
      <c r="A1319">
        <v>377</v>
      </c>
      <c r="B1319" t="s">
        <v>2482</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9">
        <f t="shared" si="307"/>
        <v>60.554694027137508</v>
      </c>
      <c r="T1319" s="334">
        <v>-1.9770000000000001</v>
      </c>
      <c r="U1319">
        <f t="shared" si="310"/>
        <v>46</v>
      </c>
      <c r="V1319" t="str">
        <f t="shared" si="311"/>
        <v>Ea)</v>
      </c>
    </row>
    <row r="1320" spans="1:22" outlineLevel="2">
      <c r="A1320">
        <v>378</v>
      </c>
      <c r="B1320" t="s">
        <v>2483</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9">
        <f t="shared" si="307"/>
        <v>57.260602509037817</v>
      </c>
      <c r="T1320" s="334">
        <v>1.911</v>
      </c>
      <c r="U1320">
        <f t="shared" si="310"/>
        <v>47</v>
      </c>
      <c r="V1320" t="str">
        <f t="shared" si="311"/>
        <v>Wy1</v>
      </c>
    </row>
    <row r="1321" spans="1:22" outlineLevel="2">
      <c r="A1321">
        <v>379</v>
      </c>
      <c r="B1321" t="s">
        <v>2484</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9">
        <f t="shared" si="307"/>
        <v>60.159606549042863</v>
      </c>
      <c r="T1321" s="334">
        <v>-1.962</v>
      </c>
      <c r="U1321">
        <f t="shared" si="310"/>
        <v>48</v>
      </c>
      <c r="V1321" t="str">
        <f t="shared" si="311"/>
        <v>Wo5</v>
      </c>
    </row>
    <row r="1322" spans="1:22" outlineLevel="2">
      <c r="A1322">
        <v>380</v>
      </c>
      <c r="B1322" t="s">
        <v>2485</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9">
        <f t="shared" si="307"/>
        <v>57.758239920673887</v>
      </c>
      <c r="T1322" s="334">
        <v>0.92100000000000004</v>
      </c>
      <c r="U1322">
        <f t="shared" si="310"/>
        <v>49</v>
      </c>
      <c r="V1322" t="str">
        <f t="shared" si="311"/>
        <v>Ha6</v>
      </c>
    </row>
    <row r="1323" spans="1:22" outlineLevel="2">
      <c r="A1323">
        <v>381</v>
      </c>
      <c r="B1323" t="s">
        <v>2486</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9">
        <f t="shared" ref="S1323:S1386" si="312">$L1323</f>
        <v>56.999136773597712</v>
      </c>
      <c r="T1323" s="334">
        <v>0.88500000000000001</v>
      </c>
      <c r="U1323">
        <f t="shared" si="310"/>
        <v>50</v>
      </c>
      <c r="V1323" t="str">
        <f t="shared" si="311"/>
        <v>Wa2</v>
      </c>
    </row>
    <row r="1324" spans="1:22" outlineLevel="2">
      <c r="A1324">
        <v>382</v>
      </c>
      <c r="B1324" t="s">
        <v>2487</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9">
        <f t="shared" si="312"/>
        <v>54.911428651877337</v>
      </c>
      <c r="T1324" s="334">
        <v>2.7389999999999999</v>
      </c>
      <c r="U1324">
        <f t="shared" si="310"/>
        <v>51</v>
      </c>
      <c r="V1324" t="str">
        <f t="shared" si="311"/>
        <v>Ko9</v>
      </c>
    </row>
    <row r="1325" spans="1:22" outlineLevel="2">
      <c r="A1325">
        <v>383</v>
      </c>
      <c r="B1325" t="s">
        <v>2488</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9">
        <f t="shared" si="312"/>
        <v>58.217261805269104</v>
      </c>
      <c r="T1325" s="334">
        <v>-0.81599999999999995</v>
      </c>
      <c r="U1325">
        <f t="shared" si="310"/>
        <v>52</v>
      </c>
      <c r="V1325" t="str">
        <f t="shared" si="311"/>
        <v>Gr6</v>
      </c>
    </row>
    <row r="1326" spans="1:22" outlineLevel="2">
      <c r="A1326">
        <v>384</v>
      </c>
      <c r="B1326" t="s">
        <v>2489</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9">
        <f t="shared" si="312"/>
        <v>61.006902243541788</v>
      </c>
      <c r="T1326" s="334">
        <v>0.18</v>
      </c>
      <c r="U1326">
        <f t="shared" si="310"/>
        <v>53</v>
      </c>
      <c r="V1326" t="str">
        <f t="shared" si="311"/>
        <v>Tu6</v>
      </c>
    </row>
    <row r="1327" spans="1:22" outlineLevel="2">
      <c r="A1327">
        <v>385</v>
      </c>
      <c r="B1327" t="s">
        <v>2490</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9">
        <f t="shared" si="312"/>
        <v>57.969202850981397</v>
      </c>
      <c r="T1327" s="334">
        <v>-0.192</v>
      </c>
      <c r="U1327">
        <f t="shared" si="310"/>
        <v>54</v>
      </c>
      <c r="V1327" t="str">
        <f t="shared" si="311"/>
        <v>Ku5</v>
      </c>
    </row>
    <row r="1328" spans="1:22" outlineLevel="2">
      <c r="A1328">
        <v>386</v>
      </c>
      <c r="B1328" t="s">
        <v>2491</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9">
        <f t="shared" si="312"/>
        <v>59.957515194246668</v>
      </c>
      <c r="T1328" s="334">
        <v>1.329</v>
      </c>
      <c r="U1328">
        <f t="shared" si="310"/>
        <v>55</v>
      </c>
      <c r="V1328" t="str">
        <f t="shared" si="311"/>
        <v>Ce5</v>
      </c>
    </row>
    <row r="1329" spans="1:22" outlineLevel="2">
      <c r="A1329">
        <v>387</v>
      </c>
      <c r="B1329" t="s">
        <v>2492</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9">
        <f t="shared" si="312"/>
        <v>59.45561317620583</v>
      </c>
      <c r="T1329" s="334">
        <v>-1.224</v>
      </c>
      <c r="U1329">
        <f t="shared" si="310"/>
        <v>56</v>
      </c>
      <c r="V1329" t="str">
        <f t="shared" si="311"/>
        <v>Te0</v>
      </c>
    </row>
    <row r="1330" spans="1:22" outlineLevel="2">
      <c r="A1330">
        <v>388</v>
      </c>
      <c r="B1330" t="s">
        <v>2493</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9">
        <f t="shared" si="312"/>
        <v>62.697724602773498</v>
      </c>
      <c r="T1330" s="334">
        <v>-0.36899999999999999</v>
      </c>
      <c r="U1330">
        <f t="shared" si="310"/>
        <v>57</v>
      </c>
      <c r="V1330" t="str">
        <f t="shared" si="311"/>
        <v>Gl)</v>
      </c>
    </row>
    <row r="1331" spans="1:22" outlineLevel="2">
      <c r="A1331">
        <v>389</v>
      </c>
      <c r="B1331" t="s">
        <v>2494</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9">
        <f t="shared" si="312"/>
        <v>58.756061446816709</v>
      </c>
      <c r="T1331" s="334">
        <v>-0.16200000000000001</v>
      </c>
      <c r="U1331">
        <f t="shared" si="310"/>
        <v>58</v>
      </c>
      <c r="V1331" t="str">
        <f t="shared" si="311"/>
        <v>Ne9</v>
      </c>
    </row>
    <row r="1332" spans="1:22" outlineLevel="2">
      <c r="A1332">
        <v>390</v>
      </c>
      <c r="B1332" t="s">
        <v>2495</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9">
        <f t="shared" si="312"/>
        <v>59.455928567878807</v>
      </c>
      <c r="T1332" s="334">
        <v>0.65400000000000003</v>
      </c>
      <c r="U1332">
        <f t="shared" si="310"/>
        <v>59</v>
      </c>
      <c r="V1332" t="str">
        <f t="shared" si="311"/>
        <v>GR)</v>
      </c>
    </row>
    <row r="1333" spans="1:22" outlineLevel="2">
      <c r="A1333">
        <v>391</v>
      </c>
      <c r="B1333" t="s">
        <v>2496</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9">
        <f t="shared" si="312"/>
        <v>56.282388888613127</v>
      </c>
      <c r="T1333" s="334">
        <v>-0.51300000000000001</v>
      </c>
      <c r="U1333">
        <f t="shared" si="310"/>
        <v>60</v>
      </c>
      <c r="V1333" t="str">
        <f t="shared" si="311"/>
        <v>Me0</v>
      </c>
    </row>
    <row r="1334" spans="1:22" outlineLevel="2">
      <c r="A1334">
        <v>392</v>
      </c>
      <c r="B1334" t="s">
        <v>2497</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9">
        <f t="shared" si="312"/>
        <v>59.653305194465041</v>
      </c>
      <c r="T1334" s="334">
        <v>-0.78300000000000003</v>
      </c>
      <c r="U1334">
        <f t="shared" si="310"/>
        <v>61</v>
      </c>
      <c r="V1334" t="str">
        <f t="shared" si="311"/>
        <v>Yi9</v>
      </c>
    </row>
    <row r="1335" spans="1:22" outlineLevel="2">
      <c r="A1335">
        <v>393</v>
      </c>
      <c r="B1335" t="s">
        <v>2498</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9">
        <f t="shared" si="312"/>
        <v>57.674587758966823</v>
      </c>
      <c r="T1335" s="334">
        <v>-0.59099999999999997</v>
      </c>
      <c r="U1335">
        <f t="shared" si="310"/>
        <v>62</v>
      </c>
      <c r="V1335" t="str">
        <f t="shared" si="311"/>
        <v>St)</v>
      </c>
    </row>
    <row r="1336" spans="1:22" outlineLevel="2">
      <c r="A1336">
        <v>394</v>
      </c>
      <c r="B1336" t="s">
        <v>2499</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9">
        <f t="shared" si="312"/>
        <v>56.365388716624992</v>
      </c>
      <c r="T1336" s="334">
        <v>1.266</v>
      </c>
      <c r="U1336">
        <f t="shared" si="310"/>
        <v>63</v>
      </c>
      <c r="V1336" t="str">
        <f t="shared" si="311"/>
        <v>Ha)</v>
      </c>
    </row>
    <row r="1337" spans="1:22" outlineLevel="2">
      <c r="A1337">
        <v>395</v>
      </c>
      <c r="B1337" t="s">
        <v>2500</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9">
        <f t="shared" si="312"/>
        <v>60.290304521824062</v>
      </c>
      <c r="T1337" s="334">
        <v>0.75600000000000001</v>
      </c>
      <c r="U1337">
        <f t="shared" si="310"/>
        <v>64</v>
      </c>
      <c r="V1337" t="str">
        <f t="shared" si="311"/>
        <v>Ki7</v>
      </c>
    </row>
    <row r="1338" spans="1:22" outlineLevel="2">
      <c r="A1338">
        <v>396</v>
      </c>
      <c r="B1338" t="s">
        <v>2501</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9">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2502</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9">
        <f t="shared" si="312"/>
        <v>58.066824721573283</v>
      </c>
      <c r="T1339" s="334">
        <v>0.57899999999999996</v>
      </c>
      <c r="U1339">
        <f t="shared" si="313"/>
        <v>66</v>
      </c>
      <c r="V1339" t="str">
        <f t="shared" si="314"/>
        <v>Mu6</v>
      </c>
    </row>
    <row r="1340" spans="1:22" outlineLevel="2">
      <c r="A1340">
        <v>398</v>
      </c>
      <c r="B1340" t="s">
        <v>2503</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9">
        <f t="shared" si="312"/>
        <v>60.28691949985474</v>
      </c>
      <c r="T1340" s="334">
        <v>-1.101</v>
      </c>
      <c r="U1340">
        <f t="shared" si="313"/>
        <v>67</v>
      </c>
      <c r="V1340" t="str">
        <f t="shared" si="314"/>
        <v>Gr5</v>
      </c>
    </row>
    <row r="1341" spans="1:22" outlineLevel="2">
      <c r="A1341">
        <v>399</v>
      </c>
      <c r="B1341" t="s">
        <v>2504</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9">
        <f t="shared" si="312"/>
        <v>57.866681788018752</v>
      </c>
      <c r="T1341" s="334">
        <v>4.4999999999999998E-2</v>
      </c>
      <c r="U1341">
        <f t="shared" si="313"/>
        <v>68</v>
      </c>
      <c r="V1341" t="str">
        <f t="shared" si="314"/>
        <v>GR7</v>
      </c>
    </row>
    <row r="1342" spans="1:22" outlineLevel="2">
      <c r="A1342">
        <v>400</v>
      </c>
      <c r="B1342" t="s">
        <v>2505</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9">
        <f t="shared" si="312"/>
        <v>60.636552668305498</v>
      </c>
      <c r="T1342" s="334">
        <v>-2.5979999999999999</v>
      </c>
      <c r="U1342">
        <f t="shared" si="313"/>
        <v>69</v>
      </c>
      <c r="V1342" t="str">
        <f t="shared" si="314"/>
        <v>Ke1</v>
      </c>
    </row>
    <row r="1343" spans="1:22" outlineLevel="2">
      <c r="A1343">
        <v>401</v>
      </c>
      <c r="B1343" t="s">
        <v>2506</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9">
        <f t="shared" si="312"/>
        <v>57.477650808836323</v>
      </c>
      <c r="T1343" s="334">
        <v>-2.109</v>
      </c>
      <c r="U1343">
        <f t="shared" si="313"/>
        <v>70</v>
      </c>
      <c r="V1343" t="str">
        <f t="shared" si="314"/>
        <v>Ha6</v>
      </c>
    </row>
    <row r="1344" spans="1:22" outlineLevel="2">
      <c r="A1344">
        <v>402</v>
      </c>
      <c r="B1344" t="s">
        <v>2507</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9">
        <f t="shared" si="312"/>
        <v>57.657314552000649</v>
      </c>
      <c r="T1344" s="334">
        <v>-9.2999999999999999E-2</v>
      </c>
      <c r="U1344">
        <f t="shared" si="313"/>
        <v>71</v>
      </c>
      <c r="V1344" t="str">
        <f t="shared" si="314"/>
        <v>Mu7</v>
      </c>
    </row>
    <row r="1345" spans="1:22" outlineLevel="2">
      <c r="A1345">
        <v>403</v>
      </c>
      <c r="B1345" t="s">
        <v>2508</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9">
        <f t="shared" si="312"/>
        <v>58.508879883119533</v>
      </c>
      <c r="T1345" s="334">
        <v>4.2059999999999897</v>
      </c>
      <c r="U1345">
        <f t="shared" si="313"/>
        <v>72</v>
      </c>
      <c r="V1345" t="str">
        <f t="shared" si="314"/>
        <v>Mo2</v>
      </c>
    </row>
    <row r="1346" spans="1:22" outlineLevel="2">
      <c r="A1346">
        <v>404</v>
      </c>
      <c r="B1346" t="s">
        <v>2509</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9">
        <f t="shared" si="312"/>
        <v>58.84977320572672</v>
      </c>
      <c r="T1346" s="334">
        <v>-0.70199999999999996</v>
      </c>
      <c r="U1346">
        <f t="shared" si="313"/>
        <v>73</v>
      </c>
      <c r="V1346" t="str">
        <f t="shared" si="314"/>
        <v>Wi4</v>
      </c>
    </row>
    <row r="1347" spans="1:22" outlineLevel="2">
      <c r="A1347">
        <v>405</v>
      </c>
      <c r="B1347" t="s">
        <v>2510</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9">
        <f t="shared" si="312"/>
        <v>58.601753979842513</v>
      </c>
      <c r="T1347" s="334">
        <v>-0.252</v>
      </c>
      <c r="U1347">
        <f t="shared" si="313"/>
        <v>74</v>
      </c>
      <c r="V1347" t="str">
        <f t="shared" si="314"/>
        <v>Co)</v>
      </c>
    </row>
    <row r="1348" spans="1:22" outlineLevel="2">
      <c r="A1348">
        <v>406</v>
      </c>
      <c r="B1348" t="s">
        <v>2511</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9">
        <f t="shared" si="312"/>
        <v>58.235048756370283</v>
      </c>
      <c r="T1348" s="334">
        <v>-1.248</v>
      </c>
      <c r="U1348">
        <f t="shared" si="313"/>
        <v>75</v>
      </c>
      <c r="V1348" t="str">
        <f t="shared" si="314"/>
        <v>Ro3</v>
      </c>
    </row>
    <row r="1349" spans="1:22" outlineLevel="2">
      <c r="A1349">
        <v>407</v>
      </c>
      <c r="B1349" t="s">
        <v>2512</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9">
        <f t="shared" si="312"/>
        <v>58.614342038522338</v>
      </c>
      <c r="T1349" s="334">
        <v>1.395</v>
      </c>
      <c r="U1349">
        <f t="shared" si="313"/>
        <v>76</v>
      </c>
      <c r="V1349" t="str">
        <f t="shared" si="314"/>
        <v>Wi)</v>
      </c>
    </row>
    <row r="1350" spans="1:22" outlineLevel="2">
      <c r="A1350">
        <v>408</v>
      </c>
      <c r="B1350" t="s">
        <v>2513</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9">
        <f t="shared" si="312"/>
        <v>59.907011205411912</v>
      </c>
      <c r="T1350" s="334">
        <v>-1.1279999999999999</v>
      </c>
      <c r="U1350">
        <f t="shared" si="313"/>
        <v>77</v>
      </c>
      <c r="V1350" t="str">
        <f t="shared" si="314"/>
        <v>Wa6</v>
      </c>
    </row>
    <row r="1351" spans="1:22" outlineLevel="2">
      <c r="A1351">
        <v>409</v>
      </c>
      <c r="B1351" t="s">
        <v>2514</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9">
        <f t="shared" si="312"/>
        <v>58.312396791870178</v>
      </c>
      <c r="T1351" s="334">
        <v>-0.52800000000000002</v>
      </c>
      <c r="U1351">
        <f t="shared" si="313"/>
        <v>78</v>
      </c>
      <c r="V1351" t="str">
        <f t="shared" si="314"/>
        <v>Gu8</v>
      </c>
    </row>
    <row r="1352" spans="1:22" outlineLevel="2">
      <c r="A1352">
        <v>410</v>
      </c>
      <c r="B1352" t="s">
        <v>2515</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9">
        <f t="shared" si="312"/>
        <v>57.848170581963458</v>
      </c>
      <c r="T1352" s="334">
        <v>-1.206</v>
      </c>
      <c r="U1352">
        <f t="shared" si="313"/>
        <v>79</v>
      </c>
      <c r="V1352" t="str">
        <f t="shared" si="314"/>
        <v>Gr1</v>
      </c>
    </row>
    <row r="1353" spans="1:22" outlineLevel="2">
      <c r="A1353">
        <v>411</v>
      </c>
      <c r="B1353" t="s">
        <v>2516</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9">
        <f t="shared" si="312"/>
        <v>56.816033514195702</v>
      </c>
      <c r="T1353" s="334">
        <v>-1.9379999999999999</v>
      </c>
      <c r="U1353">
        <f t="shared" si="313"/>
        <v>80</v>
      </c>
      <c r="V1353" t="str">
        <f t="shared" si="314"/>
        <v>Ta0</v>
      </c>
    </row>
    <row r="1354" spans="1:22" outlineLevel="2">
      <c r="A1354">
        <v>412</v>
      </c>
      <c r="B1354" t="s">
        <v>2517</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9">
        <f t="shared" si="312"/>
        <v>58.047072182805557</v>
      </c>
      <c r="T1354" s="334">
        <v>1.3740000000000001</v>
      </c>
      <c r="U1354">
        <f t="shared" si="313"/>
        <v>81</v>
      </c>
      <c r="V1354" t="str">
        <f t="shared" si="314"/>
        <v>Le4</v>
      </c>
    </row>
    <row r="1355" spans="1:22" outlineLevel="2">
      <c r="A1355">
        <v>413</v>
      </c>
      <c r="B1355" t="s">
        <v>2518</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9">
        <f t="shared" si="312"/>
        <v>59.062023221884289</v>
      </c>
      <c r="T1355" s="334">
        <v>-1.4430000000000001</v>
      </c>
      <c r="U1355">
        <f t="shared" si="313"/>
        <v>82</v>
      </c>
      <c r="V1355" t="str">
        <f t="shared" si="314"/>
        <v>La5</v>
      </c>
    </row>
    <row r="1356" spans="1:22" outlineLevel="2">
      <c r="A1356">
        <v>414</v>
      </c>
      <c r="B1356" t="s">
        <v>2519</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9">
        <f t="shared" si="312"/>
        <v>58.646858995566618</v>
      </c>
      <c r="T1356" s="334">
        <v>-1.875</v>
      </c>
      <c r="U1356">
        <f t="shared" si="313"/>
        <v>83</v>
      </c>
      <c r="V1356" t="str">
        <f t="shared" si="314"/>
        <v>Wa2</v>
      </c>
    </row>
    <row r="1357" spans="1:22" outlineLevel="2">
      <c r="A1357">
        <v>415</v>
      </c>
      <c r="B1357" t="s">
        <v>2520</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9">
        <f t="shared" si="312"/>
        <v>58.743897702852678</v>
      </c>
      <c r="T1357" s="334">
        <v>0.20699999999999999</v>
      </c>
      <c r="U1357">
        <f t="shared" si="313"/>
        <v>84</v>
      </c>
      <c r="V1357" t="str">
        <f t="shared" si="314"/>
        <v>DT7</v>
      </c>
    </row>
    <row r="1358" spans="1:22" outlineLevel="2">
      <c r="A1358">
        <v>416</v>
      </c>
      <c r="B1358" t="s">
        <v>2521</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9">
        <f t="shared" si="312"/>
        <v>59.023181772243753</v>
      </c>
      <c r="T1358" s="334">
        <v>-0.86399999999999899</v>
      </c>
      <c r="U1358">
        <f t="shared" si="313"/>
        <v>85</v>
      </c>
      <c r="V1358" t="str">
        <f t="shared" si="314"/>
        <v>Bu5</v>
      </c>
    </row>
    <row r="1359" spans="1:22" outlineLevel="2">
      <c r="A1359">
        <v>417</v>
      </c>
      <c r="B1359" t="s">
        <v>2522</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9">
        <f t="shared" si="312"/>
        <v>58.203838911165988</v>
      </c>
      <c r="T1359" s="334">
        <v>-2.0369999999999999</v>
      </c>
      <c r="U1359">
        <f t="shared" si="313"/>
        <v>86</v>
      </c>
      <c r="V1359" t="str">
        <f t="shared" si="314"/>
        <v>Tr2</v>
      </c>
    </row>
    <row r="1360" spans="1:22" outlineLevel="2">
      <c r="A1360">
        <v>418</v>
      </c>
      <c r="B1360" t="s">
        <v>2523</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9">
        <f t="shared" si="312"/>
        <v>58.225959259132807</v>
      </c>
      <c r="T1360" s="334">
        <v>1.3620000000000001</v>
      </c>
      <c r="U1360">
        <f t="shared" si="313"/>
        <v>87</v>
      </c>
      <c r="V1360" t="str">
        <f t="shared" si="314"/>
        <v xml:space="preserve">To </v>
      </c>
    </row>
    <row r="1361" spans="1:22" outlineLevel="2">
      <c r="A1361">
        <v>419</v>
      </c>
      <c r="B1361" t="s">
        <v>2524</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9">
        <f t="shared" si="312"/>
        <v>58.90408116233521</v>
      </c>
      <c r="T1361" s="334">
        <v>-0.69599999999999995</v>
      </c>
      <c r="U1361">
        <f t="shared" si="313"/>
        <v>88</v>
      </c>
      <c r="V1361" t="str">
        <f t="shared" si="314"/>
        <v>Ce5</v>
      </c>
    </row>
    <row r="1362" spans="1:22" outlineLevel="2">
      <c r="A1362">
        <v>420</v>
      </c>
      <c r="B1362" t="s">
        <v>2525</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9">
        <f t="shared" si="312"/>
        <v>60.693405806538642</v>
      </c>
      <c r="T1362" s="334">
        <v>0.54600000000000004</v>
      </c>
      <c r="U1362">
        <f t="shared" si="313"/>
        <v>89</v>
      </c>
      <c r="V1362" t="str">
        <f t="shared" si="314"/>
        <v>Co0</v>
      </c>
    </row>
    <row r="1363" spans="1:22" outlineLevel="2">
      <c r="A1363">
        <v>421</v>
      </c>
      <c r="B1363" t="s">
        <v>2526</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9">
        <f t="shared" si="312"/>
        <v>58.387946311977302</v>
      </c>
      <c r="T1363" s="334">
        <v>0.33300000000000002</v>
      </c>
      <c r="U1363">
        <f t="shared" si="313"/>
        <v>90</v>
      </c>
      <c r="V1363" t="str">
        <f t="shared" si="314"/>
        <v>Bi0</v>
      </c>
    </row>
    <row r="1364" spans="1:22" outlineLevel="2">
      <c r="A1364">
        <v>422</v>
      </c>
      <c r="B1364" t="s">
        <v>2527</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9">
        <f t="shared" si="312"/>
        <v>58.425345057538017</v>
      </c>
      <c r="T1364" s="334">
        <v>0.192</v>
      </c>
      <c r="U1364">
        <f t="shared" si="313"/>
        <v>91</v>
      </c>
      <c r="V1364" t="str">
        <f t="shared" si="314"/>
        <v>Wo9</v>
      </c>
    </row>
    <row r="1365" spans="1:22" outlineLevel="2">
      <c r="A1365">
        <v>423</v>
      </c>
      <c r="B1365" t="s">
        <v>2528</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9">
        <f t="shared" si="312"/>
        <v>57.397397555530333</v>
      </c>
      <c r="T1365" s="334">
        <v>8.6999999999999994E-2</v>
      </c>
      <c r="U1365">
        <f t="shared" si="313"/>
        <v>92</v>
      </c>
      <c r="V1365" t="str">
        <f t="shared" si="314"/>
        <v xml:space="preserve">Ba </v>
      </c>
    </row>
    <row r="1366" spans="1:22" outlineLevel="2">
      <c r="A1366">
        <v>424</v>
      </c>
      <c r="B1366" t="s">
        <v>2529</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9">
        <f t="shared" si="312"/>
        <v>58.812577357801842</v>
      </c>
      <c r="T1366" s="334">
        <v>-0.22799999999999901</v>
      </c>
      <c r="U1366">
        <f t="shared" si="313"/>
        <v>93</v>
      </c>
      <c r="V1366" t="str">
        <f t="shared" si="314"/>
        <v>Cr0</v>
      </c>
    </row>
    <row r="1367" spans="1:22" outlineLevel="2">
      <c r="A1367">
        <v>425</v>
      </c>
      <c r="B1367" t="s">
        <v>2530</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9">
        <f t="shared" si="312"/>
        <v>60.321840207502852</v>
      </c>
      <c r="T1367" s="334">
        <v>2.3940000000000001</v>
      </c>
      <c r="U1367">
        <f t="shared" si="313"/>
        <v>94</v>
      </c>
      <c r="V1367" t="str">
        <f t="shared" si="314"/>
        <v>Ne4</v>
      </c>
    </row>
    <row r="1368" spans="1:22" outlineLevel="2">
      <c r="A1368">
        <v>426</v>
      </c>
      <c r="B1368" t="s">
        <v>2531</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9">
        <f t="shared" si="312"/>
        <v>58.233628700408282</v>
      </c>
      <c r="T1368" s="334">
        <v>0.94799999999999995</v>
      </c>
      <c r="U1368">
        <f t="shared" si="313"/>
        <v>95</v>
      </c>
      <c r="V1368" t="str">
        <f t="shared" si="314"/>
        <v>EdK</v>
      </c>
    </row>
    <row r="1369" spans="1:22" outlineLevel="2">
      <c r="A1369">
        <v>427</v>
      </c>
      <c r="B1369" t="s">
        <v>2532</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9">
        <f t="shared" si="312"/>
        <v>58.945513644224953</v>
      </c>
      <c r="T1369" s="334">
        <v>-0.61799999999999999</v>
      </c>
      <c r="U1369">
        <f t="shared" si="313"/>
        <v>96</v>
      </c>
      <c r="V1369" t="str">
        <f t="shared" si="314"/>
        <v>Mo3</v>
      </c>
    </row>
    <row r="1370" spans="1:22" outlineLevel="2">
      <c r="A1370">
        <v>428</v>
      </c>
      <c r="B1370" t="s">
        <v>2533</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9">
        <f t="shared" si="312"/>
        <v>58.218224658975807</v>
      </c>
      <c r="T1370" s="334">
        <v>-0.29099999999999998</v>
      </c>
      <c r="U1370">
        <f t="shared" si="313"/>
        <v>97</v>
      </c>
      <c r="V1370" t="str">
        <f t="shared" si="314"/>
        <v>Ra0</v>
      </c>
    </row>
    <row r="1371" spans="1:22" outlineLevel="2">
      <c r="A1371">
        <v>429</v>
      </c>
      <c r="B1371" t="s">
        <v>2534</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9">
        <f t="shared" si="312"/>
        <v>59.693016828411672</v>
      </c>
      <c r="T1371" s="334">
        <v>1.3320000000000001</v>
      </c>
      <c r="U1371">
        <f t="shared" si="313"/>
        <v>98</v>
      </c>
      <c r="V1371" t="str">
        <f t="shared" si="314"/>
        <v>In7</v>
      </c>
    </row>
    <row r="1372" spans="1:22" outlineLevel="2">
      <c r="A1372">
        <v>430</v>
      </c>
      <c r="B1372" t="s">
        <v>2535</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9">
        <f t="shared" si="312"/>
        <v>61.288557401733193</v>
      </c>
      <c r="T1372" s="334">
        <v>0.23699999999999999</v>
      </c>
      <c r="U1372">
        <f t="shared" si="313"/>
        <v>99</v>
      </c>
      <c r="V1372" t="str">
        <f t="shared" si="314"/>
        <v>Mi)</v>
      </c>
    </row>
    <row r="1373" spans="1:22" outlineLevel="2">
      <c r="A1373">
        <v>431</v>
      </c>
      <c r="B1373" t="s">
        <v>2536</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9">
        <f t="shared" si="312"/>
        <v>58.232305838468697</v>
      </c>
      <c r="T1373" s="334">
        <v>2.9849999999999999</v>
      </c>
      <c r="U1373">
        <f t="shared" si="313"/>
        <v>100</v>
      </c>
      <c r="V1373" t="str">
        <f t="shared" si="314"/>
        <v>An4</v>
      </c>
    </row>
    <row r="1374" spans="1:22" outlineLevel="2">
      <c r="A1374">
        <v>432</v>
      </c>
      <c r="B1374" t="s">
        <v>2537</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9">
        <f t="shared" si="312"/>
        <v>58.805320682167341</v>
      </c>
      <c r="T1374" s="334">
        <v>2.0880000000000001</v>
      </c>
      <c r="U1374">
        <f t="shared" si="313"/>
        <v>101</v>
      </c>
      <c r="V1374" t="str">
        <f t="shared" si="314"/>
        <v>Mi2</v>
      </c>
    </row>
    <row r="1375" spans="1:22" outlineLevel="2">
      <c r="A1375">
        <v>433</v>
      </c>
      <c r="B1375" t="s">
        <v>2538</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9">
        <f t="shared" si="312"/>
        <v>56.93235531619969</v>
      </c>
      <c r="T1375" s="334">
        <v>1.1970000000000001</v>
      </c>
      <c r="U1375">
        <f t="shared" si="313"/>
        <v>102</v>
      </c>
      <c r="V1375" t="str">
        <f t="shared" si="314"/>
        <v>Gr7</v>
      </c>
    </row>
    <row r="1376" spans="1:22" outlineLevel="2">
      <c r="A1376">
        <v>434</v>
      </c>
      <c r="B1376" t="s">
        <v>2539</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9">
        <f t="shared" si="312"/>
        <v>58.339983761508847</v>
      </c>
      <c r="T1376" s="334">
        <v>9.6000000000000002E-2</v>
      </c>
      <c r="U1376">
        <f t="shared" si="313"/>
        <v>103</v>
      </c>
      <c r="V1376" t="str">
        <f t="shared" si="314"/>
        <v>Pe7</v>
      </c>
    </row>
    <row r="1377" spans="1:22" outlineLevel="2">
      <c r="A1377">
        <v>435</v>
      </c>
      <c r="B1377" t="s">
        <v>2540</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9">
        <f t="shared" si="312"/>
        <v>57.118990007371963</v>
      </c>
      <c r="T1377" s="334">
        <v>-1.7669999999999999</v>
      </c>
      <c r="U1377">
        <f t="shared" si="313"/>
        <v>104</v>
      </c>
      <c r="V1377" t="str">
        <f t="shared" si="314"/>
        <v>Cr5</v>
      </c>
    </row>
    <row r="1378" spans="1:22" outlineLevel="2">
      <c r="A1378">
        <v>436</v>
      </c>
      <c r="B1378" t="s">
        <v>2541</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9">
        <f t="shared" si="312"/>
        <v>60.103299088349303</v>
      </c>
      <c r="T1378" s="334">
        <v>-1.431</v>
      </c>
      <c r="U1378">
        <f t="shared" si="313"/>
        <v>105</v>
      </c>
      <c r="V1378" t="str">
        <f t="shared" si="314"/>
        <v>Ne3</v>
      </c>
    </row>
    <row r="1379" spans="1:22" outlineLevel="2">
      <c r="A1379">
        <v>437</v>
      </c>
      <c r="B1379" t="s">
        <v>2542</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9">
        <f t="shared" si="312"/>
        <v>55.336204976942859</v>
      </c>
      <c r="T1379" s="334">
        <v>0.66300000000000003</v>
      </c>
      <c r="U1379">
        <f t="shared" si="313"/>
        <v>106</v>
      </c>
      <c r="V1379" t="str">
        <f t="shared" si="314"/>
        <v>Co7</v>
      </c>
    </row>
    <row r="1380" spans="1:22" outlineLevel="2">
      <c r="A1380">
        <v>438</v>
      </c>
      <c r="B1380" t="s">
        <v>2543</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9">
        <f t="shared" si="312"/>
        <v>57.373922611123987</v>
      </c>
      <c r="T1380" s="334">
        <v>9.6000000000000002E-2</v>
      </c>
      <c r="U1380">
        <f t="shared" si="313"/>
        <v>107</v>
      </c>
      <c r="V1380" t="str">
        <f t="shared" si="314"/>
        <v>Mi2</v>
      </c>
    </row>
    <row r="1381" spans="1:22" outlineLevel="2">
      <c r="A1381">
        <v>439</v>
      </c>
      <c r="B1381" t="s">
        <v>2544</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9">
        <f t="shared" si="312"/>
        <v>57.747254839078352</v>
      </c>
      <c r="T1381" s="334">
        <v>-0.20100000000000001</v>
      </c>
      <c r="U1381">
        <f t="shared" si="313"/>
        <v>108</v>
      </c>
      <c r="V1381" t="str">
        <f t="shared" si="314"/>
        <v>Co3</v>
      </c>
    </row>
    <row r="1382" spans="1:22" outlineLevel="2">
      <c r="A1382">
        <v>440</v>
      </c>
      <c r="B1382" t="s">
        <v>2545</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9">
        <f t="shared" si="312"/>
        <v>57.084181158850043</v>
      </c>
      <c r="T1382" s="334">
        <v>-1.464</v>
      </c>
      <c r="U1382">
        <f t="shared" si="313"/>
        <v>109</v>
      </c>
      <c r="V1382" t="str">
        <f t="shared" si="314"/>
        <v>Eg6</v>
      </c>
    </row>
    <row r="1383" spans="1:22" outlineLevel="2">
      <c r="A1383">
        <v>441</v>
      </c>
      <c r="B1383" t="s">
        <v>2546</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9">
        <f t="shared" si="312"/>
        <v>56.323708336932853</v>
      </c>
      <c r="T1383" s="334">
        <v>0.13200000000000001</v>
      </c>
      <c r="U1383">
        <f t="shared" si="313"/>
        <v>110</v>
      </c>
      <c r="V1383" t="str">
        <f t="shared" si="314"/>
        <v>Ya3</v>
      </c>
    </row>
    <row r="1384" spans="1:22" outlineLevel="2">
      <c r="A1384">
        <v>442</v>
      </c>
      <c r="B1384" t="s">
        <v>2547</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9">
        <f t="shared" si="312"/>
        <v>56.233579322057338</v>
      </c>
      <c r="T1384" s="334">
        <v>0.20100000000000001</v>
      </c>
      <c r="U1384">
        <f t="shared" si="313"/>
        <v>111</v>
      </c>
      <c r="V1384" t="str">
        <f t="shared" si="314"/>
        <v>Ka8</v>
      </c>
    </row>
    <row r="1385" spans="1:22" outlineLevel="2">
      <c r="A1385">
        <v>443</v>
      </c>
      <c r="B1385" t="s">
        <v>2548</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9">
        <f t="shared" si="312"/>
        <v>59.377942131880978</v>
      </c>
      <c r="T1385" s="334">
        <v>0.65700000000000003</v>
      </c>
      <c r="U1385">
        <f t="shared" si="313"/>
        <v>112</v>
      </c>
      <c r="V1385" t="str">
        <f t="shared" si="314"/>
        <v>Wa0</v>
      </c>
    </row>
    <row r="1386" spans="1:22" outlineLevel="2">
      <c r="A1386">
        <v>444</v>
      </c>
      <c r="B1386" t="s">
        <v>2549</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9">
        <f t="shared" si="312"/>
        <v>59.76330307283434</v>
      </c>
      <c r="T1386" s="334">
        <v>0.3</v>
      </c>
      <c r="U1386">
        <f t="shared" si="313"/>
        <v>113</v>
      </c>
      <c r="V1386" t="str">
        <f t="shared" si="314"/>
        <v>Wi1</v>
      </c>
    </row>
    <row r="1387" spans="1:22" outlineLevel="2">
      <c r="A1387">
        <v>445</v>
      </c>
      <c r="B1387" t="s">
        <v>2550</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9">
        <f t="shared" ref="S1387:S1407" si="315">$L1387</f>
        <v>59.396657683661353</v>
      </c>
      <c r="T1387" s="334">
        <v>-2.7090000000000001</v>
      </c>
      <c r="U1387">
        <f t="shared" si="313"/>
        <v>114</v>
      </c>
      <c r="V1387" t="str">
        <f t="shared" si="314"/>
        <v>La0</v>
      </c>
    </row>
    <row r="1388" spans="1:22" outlineLevel="2">
      <c r="A1388">
        <v>446</v>
      </c>
      <c r="B1388" t="s">
        <v>2551</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9">
        <f t="shared" si="315"/>
        <v>58.24102014547389</v>
      </c>
      <c r="T1388" s="334">
        <v>0.14099999999999999</v>
      </c>
      <c r="U1388">
        <f t="shared" si="313"/>
        <v>115</v>
      </c>
      <c r="V1388" t="str">
        <f t="shared" si="314"/>
        <v>Gu9</v>
      </c>
    </row>
    <row r="1389" spans="1:22" outlineLevel="2">
      <c r="A1389">
        <v>447</v>
      </c>
      <c r="B1389" t="s">
        <v>2552</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9">
        <f t="shared" si="315"/>
        <v>61.004592674294827</v>
      </c>
      <c r="T1389" s="334">
        <v>-1.5720000000000001</v>
      </c>
      <c r="U1389">
        <f t="shared" si="313"/>
        <v>116</v>
      </c>
      <c r="V1389" t="str">
        <f t="shared" si="314"/>
        <v>Ke7</v>
      </c>
    </row>
    <row r="1390" spans="1:22" outlineLevel="2">
      <c r="A1390">
        <v>448</v>
      </c>
      <c r="B1390" t="s">
        <v>2553</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9">
        <f t="shared" si="315"/>
        <v>59.443610054702582</v>
      </c>
      <c r="T1390" s="334">
        <v>3.5489999999999999</v>
      </c>
      <c r="U1390">
        <f t="shared" si="313"/>
        <v>117</v>
      </c>
      <c r="V1390" t="str">
        <f t="shared" si="314"/>
        <v>Ro9</v>
      </c>
    </row>
    <row r="1391" spans="1:22" outlineLevel="2">
      <c r="A1391">
        <v>449</v>
      </c>
      <c r="B1391" t="s">
        <v>2554</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9">
        <f t="shared" si="315"/>
        <v>60.028561469760788</v>
      </c>
      <c r="T1391" s="334">
        <v>-2.0070000000000001</v>
      </c>
      <c r="U1391">
        <f t="shared" si="313"/>
        <v>118</v>
      </c>
      <c r="V1391" t="str">
        <f t="shared" si="314"/>
        <v>St)</v>
      </c>
    </row>
    <row r="1392" spans="1:22" outlineLevel="2">
      <c r="A1392">
        <v>450</v>
      </c>
      <c r="B1392" t="s">
        <v>2555</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9">
        <f t="shared" si="315"/>
        <v>60.250160726268952</v>
      </c>
      <c r="T1392" s="334">
        <v>-0.36899999999999999</v>
      </c>
      <c r="U1392">
        <f t="shared" si="313"/>
        <v>119</v>
      </c>
      <c r="V1392" t="str">
        <f t="shared" si="314"/>
        <v>Le0</v>
      </c>
    </row>
    <row r="1393" spans="1:22" outlineLevel="2">
      <c r="A1393">
        <v>451</v>
      </c>
      <c r="B1393" t="s">
        <v>2556</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9">
        <f t="shared" si="315"/>
        <v>60.735443011223119</v>
      </c>
      <c r="T1393" s="334">
        <v>1.8119999999999901</v>
      </c>
      <c r="U1393">
        <f t="shared" si="313"/>
        <v>120</v>
      </c>
      <c r="V1393" t="str">
        <f t="shared" si="314"/>
        <v>An6</v>
      </c>
    </row>
    <row r="1394" spans="1:22" outlineLevel="2">
      <c r="A1394">
        <v>452</v>
      </c>
      <c r="B1394" t="s">
        <v>2557</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9">
        <f t="shared" si="315"/>
        <v>59.675166551492246</v>
      </c>
      <c r="T1394" s="334">
        <v>-2.802</v>
      </c>
      <c r="U1394">
        <f t="shared" si="313"/>
        <v>121</v>
      </c>
      <c r="V1394" t="str">
        <f t="shared" si="314"/>
        <v xml:space="preserve">Ch </v>
      </c>
    </row>
    <row r="1395" spans="1:22" outlineLevel="2">
      <c r="A1395">
        <v>453</v>
      </c>
      <c r="B1395" t="s">
        <v>2558</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9">
        <f t="shared" si="315"/>
        <v>59.258749110512248</v>
      </c>
      <c r="T1395" s="334">
        <v>-1.2E-2</v>
      </c>
      <c r="U1395">
        <f t="shared" si="313"/>
        <v>122</v>
      </c>
      <c r="V1395" t="str">
        <f t="shared" si="314"/>
        <v>GR5</v>
      </c>
    </row>
    <row r="1396" spans="1:22" outlineLevel="2">
      <c r="A1396">
        <v>454</v>
      </c>
      <c r="B1396" t="s">
        <v>2559</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9">
        <f t="shared" si="315"/>
        <v>60.588201819797668</v>
      </c>
      <c r="T1396" s="334">
        <v>-0.218999999999999</v>
      </c>
      <c r="U1396">
        <f t="shared" si="313"/>
        <v>123</v>
      </c>
      <c r="V1396" t="str">
        <f t="shared" si="314"/>
        <v>Or)</v>
      </c>
    </row>
    <row r="1397" spans="1:22" outlineLevel="2">
      <c r="A1397">
        <v>455</v>
      </c>
      <c r="B1397" t="s">
        <v>2560</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9">
        <f t="shared" si="315"/>
        <v>58.804233943267207</v>
      </c>
      <c r="T1397" s="334">
        <v>-1.3380000000000001</v>
      </c>
      <c r="U1397">
        <f t="shared" si="313"/>
        <v>124</v>
      </c>
      <c r="V1397" t="str">
        <f t="shared" si="314"/>
        <v>Av7</v>
      </c>
    </row>
    <row r="1398" spans="1:22" outlineLevel="2">
      <c r="A1398">
        <v>456</v>
      </c>
      <c r="B1398" t="s">
        <v>2561</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9">
        <f t="shared" si="315"/>
        <v>60.803125286285898</v>
      </c>
      <c r="T1398" s="334">
        <v>-0.18</v>
      </c>
      <c r="U1398">
        <f t="shared" si="313"/>
        <v>125</v>
      </c>
      <c r="V1398" t="str">
        <f t="shared" si="314"/>
        <v>Cl5</v>
      </c>
    </row>
    <row r="1399" spans="1:22" outlineLevel="2">
      <c r="A1399">
        <v>457</v>
      </c>
      <c r="B1399" t="s">
        <v>2562</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9">
        <f t="shared" si="315"/>
        <v>58.251200592916582</v>
      </c>
      <c r="T1399" s="334">
        <v>1.389</v>
      </c>
      <c r="U1399">
        <f t="shared" si="313"/>
        <v>126</v>
      </c>
      <c r="V1399" t="str">
        <f t="shared" si="314"/>
        <v>Ka2</v>
      </c>
    </row>
    <row r="1400" spans="1:22" outlineLevel="2">
      <c r="A1400">
        <v>458</v>
      </c>
      <c r="B1400" t="s">
        <v>2563</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9">
        <f t="shared" si="315"/>
        <v>59.223753195889458</v>
      </c>
      <c r="T1400" s="334">
        <v>-1.131</v>
      </c>
      <c r="U1400">
        <f t="shared" si="313"/>
        <v>127</v>
      </c>
      <c r="V1400" t="str">
        <f t="shared" si="314"/>
        <v>Al0</v>
      </c>
    </row>
    <row r="1401" spans="1:22" outlineLevel="2">
      <c r="A1401">
        <v>459</v>
      </c>
      <c r="B1401" t="s">
        <v>2564</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9">
        <f t="shared" si="315"/>
        <v>58.924733019383538</v>
      </c>
      <c r="T1401" s="334">
        <v>-1.248</v>
      </c>
      <c r="U1401">
        <f t="shared" si="313"/>
        <v>128</v>
      </c>
      <c r="V1401" t="str">
        <f t="shared" si="314"/>
        <v>Ei)</v>
      </c>
    </row>
    <row r="1402" spans="1:22" outlineLevel="2">
      <c r="A1402">
        <v>460</v>
      </c>
      <c r="B1402" t="s">
        <v>2565</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9">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2566</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9">
        <f t="shared" si="315"/>
        <v>57.422023064929917</v>
      </c>
      <c r="T1403" s="334">
        <v>1.593</v>
      </c>
      <c r="U1403">
        <f t="shared" si="316"/>
        <v>130</v>
      </c>
      <c r="V1403" t="str">
        <f t="shared" si="317"/>
        <v>Pe9</v>
      </c>
    </row>
    <row r="1404" spans="1:22" outlineLevel="2">
      <c r="A1404">
        <v>462</v>
      </c>
      <c r="B1404" t="s">
        <v>2567</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9">
        <f t="shared" si="315"/>
        <v>54.856869484073229</v>
      </c>
      <c r="T1404" s="334">
        <v>2.7869999999999999</v>
      </c>
      <c r="U1404">
        <f t="shared" si="316"/>
        <v>131</v>
      </c>
      <c r="V1404" t="str">
        <f t="shared" si="317"/>
        <v>Eu1</v>
      </c>
    </row>
    <row r="1405" spans="1:22" outlineLevel="2">
      <c r="A1405">
        <v>463</v>
      </c>
      <c r="B1405" t="s">
        <v>2568</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9">
        <f t="shared" si="315"/>
        <v>58.111766719652501</v>
      </c>
      <c r="T1405" s="334">
        <v>4.9740000000000002</v>
      </c>
      <c r="U1405">
        <f t="shared" si="316"/>
        <v>132</v>
      </c>
      <c r="V1405" t="str">
        <f t="shared" si="317"/>
        <v>Bu0</v>
      </c>
    </row>
    <row r="1406" spans="1:22" outlineLevel="2">
      <c r="A1406">
        <v>464</v>
      </c>
      <c r="B1406" t="s">
        <v>2569</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9">
        <f t="shared" si="315"/>
        <v>59.163866031860373</v>
      </c>
      <c r="T1406" s="334">
        <v>-0.36</v>
      </c>
      <c r="U1406">
        <f t="shared" si="316"/>
        <v>133</v>
      </c>
      <c r="V1406" t="str">
        <f t="shared" si="317"/>
        <v>Hi6</v>
      </c>
    </row>
    <row r="1407" spans="1:22" outlineLevel="2">
      <c r="A1407" s="580">
        <v>465</v>
      </c>
      <c r="B1407" s="580" t="s">
        <v>2570</v>
      </c>
      <c r="C1407" s="581">
        <v>3.5103189648043251</v>
      </c>
      <c r="D1407" s="581">
        <v>0.64812131149443664</v>
      </c>
      <c r="E1407" s="581">
        <v>18.01697500889037</v>
      </c>
      <c r="F1407" s="581">
        <v>1.0906183159057701</v>
      </c>
      <c r="G1407" s="334">
        <v>41.396980945739344</v>
      </c>
      <c r="H1407" s="581">
        <v>70023987.972968429</v>
      </c>
      <c r="I1407" s="581">
        <v>1.6639349545386579</v>
      </c>
      <c r="J1407" s="581">
        <v>5.4959379792536884</v>
      </c>
      <c r="K1407" s="581">
        <v>1.9387390944524789</v>
      </c>
      <c r="L1407" s="581">
        <v>55.372121675004053</v>
      </c>
      <c r="M1407" s="334" t="s">
        <v>30</v>
      </c>
      <c r="N1407" s="334" t="s">
        <v>30</v>
      </c>
      <c r="O1407" s="334" t="s">
        <v>30</v>
      </c>
      <c r="P1407" s="581">
        <v>1.0178724200502789E-4</v>
      </c>
      <c r="Q1407" s="334" t="s">
        <v>30</v>
      </c>
      <c r="R1407" s="334" t="s">
        <v>30</v>
      </c>
      <c r="S1407" s="599">
        <f t="shared" si="315"/>
        <v>55.372121675004053</v>
      </c>
      <c r="T1407" s="581">
        <v>0.48</v>
      </c>
      <c r="U1407">
        <f t="shared" si="316"/>
        <v>134</v>
      </c>
      <c r="V1407" t="str">
        <f t="shared" si="317"/>
        <v>Hi3</v>
      </c>
    </row>
    <row r="1408" spans="1:22" ht="9" customHeight="1" outlineLevel="2"/>
    <row r="1410" spans="1:24">
      <c r="A1410" s="624" t="s">
        <v>2601</v>
      </c>
    </row>
    <row r="1411" spans="1:24" ht="66.75" customHeight="1" outlineLevel="1">
      <c r="B1411" t="s">
        <v>1351</v>
      </c>
      <c r="C1411" s="187" t="s">
        <v>2598</v>
      </c>
      <c r="D1411" s="187" t="s">
        <v>2600</v>
      </c>
      <c r="E1411" s="187" t="s">
        <v>2603</v>
      </c>
      <c r="F1411" s="187" t="s">
        <v>2604</v>
      </c>
      <c r="G1411" s="187" t="s">
        <v>2608</v>
      </c>
      <c r="H1411" s="187" t="s">
        <v>2610</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2897</v>
      </c>
    </row>
    <row r="1418" spans="1:24" outlineLevel="1"/>
    <row r="1419" spans="1:24" outlineLevel="1">
      <c r="B1419" s="25" t="s">
        <v>2264</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2938</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2941</v>
      </c>
      <c r="P1421" t="s">
        <v>2939</v>
      </c>
      <c r="Q1421" t="s">
        <v>2940</v>
      </c>
      <c r="W1421" t="s">
        <v>2031</v>
      </c>
    </row>
    <row r="1422" spans="1:24" outlineLevel="1"/>
    <row r="1423" spans="1:24" outlineLevel="1"/>
    <row r="1424" spans="1:24" outlineLevel="1"/>
    <row r="1425" spans="1:9" outlineLevel="1"/>
    <row r="1427" spans="1:9">
      <c r="A1427" s="164" t="s">
        <v>2954</v>
      </c>
    </row>
    <row r="1428" spans="1:9" outlineLevel="1">
      <c r="B1428" s="785" t="s">
        <v>2955</v>
      </c>
      <c r="C1428" s="785"/>
      <c r="D1428" s="785" t="s">
        <v>2956</v>
      </c>
      <c r="E1428" s="785"/>
      <c r="F1428" s="785" t="s">
        <v>2957</v>
      </c>
      <c r="G1428" s="785"/>
      <c r="H1428" s="785" t="s">
        <v>595</v>
      </c>
      <c r="I1428" s="785"/>
    </row>
    <row r="1429" spans="1:9" outlineLevel="1">
      <c r="B1429" s="196"/>
      <c r="C1429" s="196"/>
      <c r="D1429" s="196" t="s">
        <v>2959</v>
      </c>
      <c r="E1429" s="196" t="s">
        <v>2958</v>
      </c>
      <c r="F1429" s="196" t="s">
        <v>2959</v>
      </c>
      <c r="G1429" s="196" t="s">
        <v>2958</v>
      </c>
      <c r="H1429" s="196" t="s">
        <v>2959</v>
      </c>
      <c r="I1429" s="196" t="s">
        <v>2958</v>
      </c>
    </row>
    <row r="1430" spans="1:9" outlineLevel="1">
      <c r="B1430" s="786"/>
      <c r="C1430" s="786"/>
      <c r="D1430" s="786">
        <v>1</v>
      </c>
      <c r="E1430" s="786">
        <v>2</v>
      </c>
      <c r="F1430" s="786">
        <v>3</v>
      </c>
      <c r="G1430" s="786">
        <v>4</v>
      </c>
      <c r="H1430" s="786">
        <v>5</v>
      </c>
      <c r="I1430" s="786">
        <v>6</v>
      </c>
    </row>
    <row r="1431" spans="1:9" outlineLevel="1">
      <c r="B1431" s="785" t="s">
        <v>2960</v>
      </c>
      <c r="C1431" s="787">
        <v>1</v>
      </c>
      <c r="D1431" s="785" t="b">
        <v>1</v>
      </c>
      <c r="E1431" s="785"/>
      <c r="F1431" s="785" t="b">
        <v>0</v>
      </c>
      <c r="G1431" s="785"/>
      <c r="H1431" s="785" t="b">
        <v>0</v>
      </c>
      <c r="I1431" s="785"/>
    </row>
    <row r="1432" spans="1:9" outlineLevel="1">
      <c r="B1432" s="196" t="s">
        <v>2961</v>
      </c>
      <c r="C1432" s="552">
        <v>2</v>
      </c>
      <c r="D1432" s="196" t="b">
        <v>0</v>
      </c>
      <c r="E1432" s="196"/>
      <c r="F1432" s="196" t="b">
        <v>1</v>
      </c>
      <c r="G1432" s="196"/>
      <c r="H1432" s="196" t="b">
        <v>0</v>
      </c>
      <c r="I1432" s="196"/>
    </row>
    <row r="1433" spans="1:9" outlineLevel="1">
      <c r="B1433" s="196" t="s">
        <v>2962</v>
      </c>
      <c r="C1433" s="552">
        <v>3</v>
      </c>
      <c r="D1433" s="196" t="b">
        <v>0</v>
      </c>
      <c r="E1433" s="196"/>
      <c r="F1433" s="196" t="b">
        <v>0</v>
      </c>
      <c r="G1433" s="196"/>
      <c r="H1433" s="196" t="b">
        <v>1</v>
      </c>
      <c r="I1433" s="196"/>
    </row>
    <row r="1434" spans="1:9" outlineLevel="1">
      <c r="B1434" s="196" t="s">
        <v>2963</v>
      </c>
      <c r="C1434" s="552">
        <v>4</v>
      </c>
      <c r="D1434" s="196" t="b">
        <v>1</v>
      </c>
      <c r="E1434" s="788">
        <v>0.25</v>
      </c>
      <c r="F1434" s="196" t="b">
        <v>1</v>
      </c>
      <c r="G1434" s="196"/>
      <c r="H1434" s="196" t="b">
        <v>0</v>
      </c>
      <c r="I1434" s="196"/>
    </row>
    <row r="1435" spans="1:9" outlineLevel="1">
      <c r="B1435" s="196"/>
      <c r="C1435" s="552">
        <v>5</v>
      </c>
      <c r="D1435" s="196" t="b">
        <v>1</v>
      </c>
      <c r="E1435" s="788">
        <v>0.5</v>
      </c>
      <c r="F1435" s="196" t="b">
        <v>1</v>
      </c>
      <c r="G1435" s="196"/>
      <c r="H1435" s="196" t="b">
        <v>0</v>
      </c>
      <c r="I1435" s="196"/>
    </row>
    <row r="1436" spans="1:9" outlineLevel="1">
      <c r="B1436" s="196"/>
      <c r="C1436" s="552">
        <v>6</v>
      </c>
      <c r="D1436" s="196" t="b">
        <v>1</v>
      </c>
      <c r="E1436" s="788">
        <v>0.75</v>
      </c>
      <c r="F1436" s="196" t="b">
        <v>1</v>
      </c>
      <c r="G1436" s="196"/>
      <c r="H1436" s="196" t="b">
        <v>0</v>
      </c>
      <c r="I1436" s="196"/>
    </row>
    <row r="1437" spans="1:9" outlineLevel="1">
      <c r="B1437" s="196" t="s">
        <v>2964</v>
      </c>
      <c r="C1437" s="552">
        <v>7</v>
      </c>
      <c r="D1437" s="196" t="b">
        <v>1</v>
      </c>
      <c r="E1437" s="788">
        <v>0.25</v>
      </c>
      <c r="F1437" s="196" t="b">
        <v>0</v>
      </c>
      <c r="G1437" s="196"/>
      <c r="H1437" s="196" t="b">
        <v>1</v>
      </c>
      <c r="I1437" s="196"/>
    </row>
    <row r="1438" spans="1:9" outlineLevel="1">
      <c r="B1438" s="196"/>
      <c r="C1438" s="552">
        <v>8</v>
      </c>
      <c r="D1438" s="196" t="b">
        <v>1</v>
      </c>
      <c r="E1438" s="788">
        <v>0.5</v>
      </c>
      <c r="F1438" s="196" t="b">
        <v>0</v>
      </c>
      <c r="G1438" s="196"/>
      <c r="H1438" s="196" t="b">
        <v>1</v>
      </c>
      <c r="I1438" s="196"/>
    </row>
    <row r="1439" spans="1:9" outlineLevel="1">
      <c r="B1439" s="196"/>
      <c r="C1439" s="552">
        <v>9</v>
      </c>
      <c r="D1439" s="196" t="b">
        <v>1</v>
      </c>
      <c r="E1439" s="788">
        <v>0.75</v>
      </c>
      <c r="F1439" s="196" t="b">
        <v>0</v>
      </c>
      <c r="G1439" s="196"/>
      <c r="H1439" s="196" t="b">
        <v>1</v>
      </c>
      <c r="I1439" s="196"/>
    </row>
    <row r="1440" spans="1:9" outlineLevel="1">
      <c r="B1440" s="196" t="s">
        <v>2963</v>
      </c>
      <c r="C1440" s="552">
        <v>10</v>
      </c>
      <c r="D1440" s="196" t="b">
        <v>0</v>
      </c>
      <c r="E1440" s="196"/>
      <c r="F1440" s="196" t="b">
        <v>1</v>
      </c>
      <c r="G1440" s="788">
        <v>0.25</v>
      </c>
      <c r="H1440" s="196" t="b">
        <v>1</v>
      </c>
      <c r="I1440" s="196"/>
    </row>
    <row r="1441" spans="1:9" outlineLevel="1">
      <c r="B1441" s="196"/>
      <c r="C1441" s="552">
        <v>11</v>
      </c>
      <c r="D1441" s="196" t="b">
        <v>0</v>
      </c>
      <c r="E1441" s="196"/>
      <c r="F1441" s="196" t="b">
        <v>1</v>
      </c>
      <c r="G1441" s="788">
        <v>0.5</v>
      </c>
      <c r="H1441" s="196" t="b">
        <v>1</v>
      </c>
      <c r="I1441" s="196"/>
    </row>
    <row r="1442" spans="1:9" outlineLevel="1">
      <c r="B1442" s="786"/>
      <c r="C1442" s="789">
        <v>12</v>
      </c>
      <c r="D1442" s="786" t="b">
        <v>0</v>
      </c>
      <c r="E1442" s="786"/>
      <c r="F1442" s="786" t="b">
        <v>1</v>
      </c>
      <c r="G1442" s="790">
        <v>0.75</v>
      </c>
      <c r="H1442" s="786" t="b">
        <v>1</v>
      </c>
      <c r="I1442" s="786"/>
    </row>
    <row r="1444" spans="1:9">
      <c r="A1444" s="14" t="s">
        <v>2849</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5"/>
  <sheetViews>
    <sheetView workbookViewId="0">
      <pane xSplit="1" ySplit="2" topLeftCell="B3" activePane="bottomRight" state="frozen"/>
      <selection activeCell="AY302" sqref="AY302"/>
      <selection pane="topRight" activeCell="AY302" sqref="AY302"/>
      <selection pane="bottomLeft" activeCell="AY302" sqref="AY302"/>
      <selection pane="bottomRight" activeCell="M67" sqref="M67"/>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1856</v>
      </c>
      <c r="B5" s="11" t="b">
        <v>1</v>
      </c>
      <c r="C5" s="11" t="b">
        <v>1</v>
      </c>
      <c r="D5" s="11" t="b">
        <v>1</v>
      </c>
      <c r="E5" s="11" t="b">
        <v>1</v>
      </c>
      <c r="F5" s="11" t="b">
        <v>0</v>
      </c>
      <c r="G5" s="11" t="b">
        <v>0</v>
      </c>
      <c r="H5" s="11" t="b">
        <v>0</v>
      </c>
      <c r="I5" s="11" t="b">
        <v>1</v>
      </c>
      <c r="J5" s="11" t="b">
        <v>0</v>
      </c>
      <c r="K5" s="11" t="b">
        <v>1</v>
      </c>
      <c r="L5" s="11" t="b">
        <v>0</v>
      </c>
      <c r="M5" s="15" t="s">
        <v>1857</v>
      </c>
    </row>
    <row r="6" spans="1:13">
      <c r="A6" s="13" t="s">
        <v>3181</v>
      </c>
      <c r="B6" s="11" t="b">
        <v>1</v>
      </c>
      <c r="C6" s="11" t="b">
        <v>1</v>
      </c>
      <c r="D6" s="11" t="b">
        <v>1</v>
      </c>
      <c r="E6" s="11" t="b">
        <v>1</v>
      </c>
      <c r="F6" s="11" t="b">
        <v>0</v>
      </c>
      <c r="G6" s="11" t="b">
        <v>0</v>
      </c>
      <c r="H6" s="11" t="b">
        <v>0</v>
      </c>
      <c r="I6" s="11" t="b">
        <v>1</v>
      </c>
      <c r="J6" s="11" t="b">
        <v>0</v>
      </c>
      <c r="K6" s="11" t="b">
        <v>1</v>
      </c>
      <c r="L6" s="11" t="b">
        <v>0</v>
      </c>
      <c r="M6" s="15"/>
    </row>
    <row r="7" spans="1:13">
      <c r="A7" s="13" t="s">
        <v>1775</v>
      </c>
      <c r="B7" s="11" t="b">
        <v>1</v>
      </c>
      <c r="C7" s="11" t="b">
        <v>1</v>
      </c>
      <c r="D7" s="11" t="b">
        <v>1</v>
      </c>
      <c r="E7" s="11" t="b">
        <v>0</v>
      </c>
      <c r="F7" s="11" t="b">
        <v>0</v>
      </c>
      <c r="G7" s="11" t="b">
        <v>0</v>
      </c>
      <c r="H7" s="11" t="b">
        <v>0</v>
      </c>
      <c r="I7" s="11" t="b">
        <v>0</v>
      </c>
      <c r="J7" s="11" t="b">
        <v>0</v>
      </c>
      <c r="K7" s="11" t="b">
        <v>0</v>
      </c>
      <c r="L7" s="11" t="b">
        <v>1</v>
      </c>
      <c r="M7" s="16" t="s">
        <v>1777</v>
      </c>
    </row>
    <row r="8" spans="1:13">
      <c r="A8" s="13" t="s">
        <v>1776</v>
      </c>
      <c r="B8" s="11" t="b">
        <v>1</v>
      </c>
      <c r="C8" s="11" t="b">
        <v>1</v>
      </c>
      <c r="D8" s="11" t="b">
        <v>1</v>
      </c>
      <c r="E8" s="11" t="b">
        <v>0</v>
      </c>
      <c r="F8" s="11" t="b">
        <v>0</v>
      </c>
      <c r="G8" s="11" t="b">
        <v>0</v>
      </c>
      <c r="H8" s="11" t="b">
        <v>0</v>
      </c>
      <c r="I8" s="11" t="b">
        <v>0</v>
      </c>
      <c r="J8" s="11" t="b">
        <v>0</v>
      </c>
      <c r="K8" s="11" t="b">
        <v>0</v>
      </c>
      <c r="L8" s="11" t="b">
        <v>1</v>
      </c>
      <c r="M8" s="16" t="s">
        <v>1778</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3152</v>
      </c>
      <c r="B13" s="11" t="b">
        <v>1</v>
      </c>
      <c r="C13" s="11" t="b">
        <v>1</v>
      </c>
      <c r="D13" s="11" t="b">
        <v>1</v>
      </c>
      <c r="E13" s="11" t="b">
        <v>1</v>
      </c>
      <c r="F13" s="11" t="b">
        <v>1</v>
      </c>
      <c r="G13" s="11" t="b">
        <v>0</v>
      </c>
      <c r="H13" s="11" t="b">
        <v>0</v>
      </c>
      <c r="I13" s="11" t="b">
        <v>1</v>
      </c>
      <c r="J13" s="11" t="b">
        <v>0</v>
      </c>
      <c r="K13" s="11" t="b">
        <v>0</v>
      </c>
      <c r="L13" s="11" t="b">
        <v>0</v>
      </c>
      <c r="M13" s="15" t="s">
        <v>3153</v>
      </c>
    </row>
    <row r="14" spans="1:13">
      <c r="A14" s="13" t="s">
        <v>2389</v>
      </c>
      <c r="B14" s="11" t="b">
        <v>1</v>
      </c>
      <c r="C14" s="11" t="b">
        <v>1</v>
      </c>
      <c r="D14" s="11" t="b">
        <v>1</v>
      </c>
      <c r="E14" s="11" t="b">
        <v>1</v>
      </c>
      <c r="F14" s="11" t="b">
        <v>1</v>
      </c>
      <c r="G14" s="11" t="b">
        <v>0</v>
      </c>
      <c r="H14" s="11" t="b">
        <v>0</v>
      </c>
      <c r="I14" s="11" t="b">
        <v>1</v>
      </c>
      <c r="J14" s="11" t="b">
        <v>0</v>
      </c>
      <c r="K14" s="11" t="b">
        <v>0</v>
      </c>
      <c r="L14" s="11" t="b">
        <v>0</v>
      </c>
      <c r="M14" s="15" t="s">
        <v>2390</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1899</v>
      </c>
      <c r="B17" s="11" t="b">
        <v>1</v>
      </c>
      <c r="C17" s="11" t="b">
        <v>1</v>
      </c>
      <c r="D17" s="11" t="b">
        <v>1</v>
      </c>
      <c r="E17" s="11" t="b">
        <v>1</v>
      </c>
      <c r="F17" s="11" t="b">
        <v>0</v>
      </c>
      <c r="G17" s="11" t="b">
        <v>0</v>
      </c>
      <c r="H17" s="11" t="b">
        <v>0</v>
      </c>
      <c r="I17" s="11" t="b">
        <v>1</v>
      </c>
      <c r="J17" s="11" t="b">
        <v>0</v>
      </c>
      <c r="K17" s="11" t="b">
        <v>0</v>
      </c>
      <c r="L17" s="11" t="b">
        <v>0</v>
      </c>
      <c r="M17" s="15" t="s">
        <v>1900</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283" t="s">
        <v>1090</v>
      </c>
      <c r="B19" s="284" t="b">
        <v>0</v>
      </c>
      <c r="C19" s="284" t="b">
        <v>1</v>
      </c>
      <c r="D19" s="284" t="b">
        <v>0</v>
      </c>
      <c r="E19" s="284" t="b">
        <v>0</v>
      </c>
      <c r="F19" s="284" t="b">
        <v>0</v>
      </c>
      <c r="G19" s="284" t="b">
        <v>0</v>
      </c>
      <c r="H19" s="284" t="b">
        <v>0</v>
      </c>
      <c r="I19" s="284" t="b">
        <v>1</v>
      </c>
      <c r="J19" s="284" t="b">
        <v>0</v>
      </c>
      <c r="K19" s="284" t="b">
        <v>0</v>
      </c>
      <c r="L19" s="285" t="b">
        <v>0</v>
      </c>
      <c r="M19" s="16" t="s">
        <v>1091</v>
      </c>
    </row>
    <row r="20" spans="1:13">
      <c r="A20" s="13" t="s">
        <v>1860</v>
      </c>
      <c r="B20" s="11" t="b">
        <v>1</v>
      </c>
      <c r="C20" s="11" t="b">
        <v>1</v>
      </c>
      <c r="D20" s="11" t="b">
        <v>1</v>
      </c>
      <c r="E20" s="11" t="b">
        <v>1</v>
      </c>
      <c r="F20" s="564" t="b">
        <v>1</v>
      </c>
      <c r="G20" s="11" t="b">
        <v>0</v>
      </c>
      <c r="H20" s="11" t="b">
        <v>0</v>
      </c>
      <c r="I20" s="11" t="b">
        <v>1</v>
      </c>
      <c r="J20" s="11" t="b">
        <v>1</v>
      </c>
      <c r="K20" s="11" t="b">
        <v>1</v>
      </c>
      <c r="L20" s="11" t="b">
        <v>0</v>
      </c>
      <c r="M20" s="16" t="s">
        <v>2841</v>
      </c>
    </row>
    <row r="21" spans="1:13">
      <c r="A21" s="13" t="s">
        <v>1739</v>
      </c>
      <c r="B21" s="11" t="b">
        <v>1</v>
      </c>
      <c r="C21" s="11" t="b">
        <v>1</v>
      </c>
      <c r="D21" s="11" t="b">
        <v>1</v>
      </c>
      <c r="E21" s="11" t="b">
        <v>1</v>
      </c>
      <c r="F21" s="11" t="b">
        <v>0</v>
      </c>
      <c r="G21" s="11" t="b">
        <v>0</v>
      </c>
      <c r="H21" s="11" t="b">
        <v>0</v>
      </c>
      <c r="I21" s="11" t="b">
        <v>1</v>
      </c>
      <c r="J21" s="11" t="b">
        <v>0</v>
      </c>
      <c r="K21" s="11" t="b">
        <v>1</v>
      </c>
      <c r="L21" s="11" t="b">
        <v>0</v>
      </c>
      <c r="M21" s="16" t="s">
        <v>1740</v>
      </c>
    </row>
    <row r="22" spans="1:13">
      <c r="A22" s="13" t="s">
        <v>2843</v>
      </c>
      <c r="B22" s="11" t="b">
        <v>1</v>
      </c>
      <c r="C22" s="11" t="b">
        <v>1</v>
      </c>
      <c r="D22" s="11" t="b">
        <v>1</v>
      </c>
      <c r="E22" s="11" t="b">
        <v>1</v>
      </c>
      <c r="F22" s="11" t="b">
        <v>0</v>
      </c>
      <c r="G22" s="11" t="b">
        <v>0</v>
      </c>
      <c r="H22" s="11" t="b">
        <v>0</v>
      </c>
      <c r="I22" s="11" t="b">
        <v>1</v>
      </c>
      <c r="J22" s="11" t="b">
        <v>0</v>
      </c>
      <c r="K22" s="11" t="b">
        <v>1</v>
      </c>
      <c r="L22" s="11" t="b">
        <v>0</v>
      </c>
      <c r="M22" s="16" t="s">
        <v>2844</v>
      </c>
    </row>
    <row r="23" spans="1:13">
      <c r="A23" s="13" t="s">
        <v>1121</v>
      </c>
      <c r="B23" s="11" t="b">
        <v>1</v>
      </c>
      <c r="C23" s="11" t="b">
        <v>1</v>
      </c>
      <c r="D23" s="11" t="b">
        <v>1</v>
      </c>
      <c r="E23" s="11" t="b">
        <v>1</v>
      </c>
      <c r="F23" s="564" t="b">
        <v>1</v>
      </c>
      <c r="G23" s="11" t="b">
        <v>0</v>
      </c>
      <c r="H23" s="11" t="b">
        <v>0</v>
      </c>
      <c r="I23" s="11" t="b">
        <v>1</v>
      </c>
      <c r="J23" s="11" t="b">
        <v>0</v>
      </c>
      <c r="K23" s="11" t="b">
        <v>1</v>
      </c>
      <c r="L23" s="11" t="b">
        <v>0</v>
      </c>
      <c r="M23" s="16" t="s">
        <v>1122</v>
      </c>
    </row>
    <row r="24" spans="1:13">
      <c r="A24" s="13" t="s">
        <v>40</v>
      </c>
      <c r="B24" s="11" t="b">
        <v>1</v>
      </c>
      <c r="C24" s="11" t="b">
        <v>1</v>
      </c>
      <c r="D24" s="11" t="b">
        <v>1</v>
      </c>
      <c r="E24" s="11" t="b">
        <v>0</v>
      </c>
      <c r="F24" s="564" t="b">
        <v>1</v>
      </c>
      <c r="G24" s="11" t="b">
        <v>0</v>
      </c>
      <c r="H24" s="11" t="b">
        <v>0</v>
      </c>
      <c r="I24" s="11" t="b">
        <v>0</v>
      </c>
      <c r="J24" s="11" t="b">
        <v>0</v>
      </c>
      <c r="K24" s="11" t="b">
        <v>0</v>
      </c>
      <c r="L24" s="11" t="b">
        <v>0</v>
      </c>
      <c r="M24" s="16" t="s">
        <v>430</v>
      </c>
    </row>
    <row r="25" spans="1:13">
      <c r="A25" s="13" t="s">
        <v>256</v>
      </c>
      <c r="B25" s="11" t="b">
        <v>1</v>
      </c>
      <c r="C25" s="11" t="b">
        <v>1</v>
      </c>
      <c r="D25" s="11" t="b">
        <v>1</v>
      </c>
      <c r="E25" s="11" t="b">
        <v>1</v>
      </c>
      <c r="F25" s="564" t="b">
        <v>1</v>
      </c>
      <c r="G25" s="11" t="b">
        <v>0</v>
      </c>
      <c r="H25" s="11" t="b">
        <v>0</v>
      </c>
      <c r="I25" s="11" t="b">
        <v>0</v>
      </c>
      <c r="J25" s="11" t="b">
        <v>0</v>
      </c>
      <c r="K25" s="11" t="b">
        <v>0</v>
      </c>
      <c r="L25" s="11" t="b">
        <v>0</v>
      </c>
      <c r="M25" s="16" t="s">
        <v>263</v>
      </c>
    </row>
    <row r="26" spans="1:13">
      <c r="A26" s="13" t="s">
        <v>257</v>
      </c>
      <c r="B26" s="11" t="b">
        <v>1</v>
      </c>
      <c r="C26" s="11" t="b">
        <v>1</v>
      </c>
      <c r="D26" s="11" t="b">
        <v>1</v>
      </c>
      <c r="E26" s="11" t="b">
        <v>1</v>
      </c>
      <c r="F26" s="564" t="b">
        <v>1</v>
      </c>
      <c r="G26" s="11" t="b">
        <v>0</v>
      </c>
      <c r="H26" s="11" t="b">
        <v>0</v>
      </c>
      <c r="I26" s="11" t="b">
        <v>0</v>
      </c>
      <c r="J26" s="11" t="b">
        <v>0</v>
      </c>
      <c r="K26" s="11" t="b">
        <v>0</v>
      </c>
      <c r="L26" s="11" t="b">
        <v>0</v>
      </c>
      <c r="M26" s="16" t="s">
        <v>264</v>
      </c>
    </row>
    <row r="27" spans="1:13">
      <c r="A27" s="13" t="s">
        <v>816</v>
      </c>
      <c r="B27" s="11" t="b">
        <v>1</v>
      </c>
      <c r="C27" s="11" t="b">
        <v>1</v>
      </c>
      <c r="D27" s="11" t="b">
        <v>1</v>
      </c>
      <c r="E27" s="11" t="b">
        <v>1</v>
      </c>
      <c r="F27" s="11" t="b">
        <v>0</v>
      </c>
      <c r="G27" s="11" t="b">
        <v>0</v>
      </c>
      <c r="H27" s="11" t="b">
        <v>0</v>
      </c>
      <c r="I27" s="11" t="b">
        <v>0</v>
      </c>
      <c r="J27" s="11" t="b">
        <v>0</v>
      </c>
      <c r="K27" s="11" t="b">
        <v>0</v>
      </c>
      <c r="L27" s="11" t="b">
        <v>0</v>
      </c>
      <c r="M27" s="16" t="s">
        <v>817</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819</v>
      </c>
    </row>
    <row r="29" spans="1:13">
      <c r="A29" s="13" t="s">
        <v>768</v>
      </c>
      <c r="B29" s="11" t="b">
        <v>1</v>
      </c>
      <c r="C29" s="11" t="b">
        <v>1</v>
      </c>
      <c r="D29" s="11" t="b">
        <v>1</v>
      </c>
      <c r="E29" s="11" t="b">
        <v>0</v>
      </c>
      <c r="F29" s="11" t="b">
        <v>0</v>
      </c>
      <c r="G29" s="11" t="b">
        <v>0</v>
      </c>
      <c r="H29" s="11" t="b">
        <v>0</v>
      </c>
      <c r="I29" s="11" t="b">
        <v>0</v>
      </c>
      <c r="J29" s="11" t="b">
        <v>0</v>
      </c>
      <c r="K29" s="11" t="b">
        <v>0</v>
      </c>
      <c r="L29" s="11" t="b">
        <v>0</v>
      </c>
      <c r="M29" s="16" t="s">
        <v>820</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821</v>
      </c>
    </row>
    <row r="31" spans="1:13">
      <c r="A31" s="13" t="s">
        <v>258</v>
      </c>
      <c r="B31" s="11" t="b">
        <v>1</v>
      </c>
      <c r="C31" s="11" t="b">
        <v>1</v>
      </c>
      <c r="D31" s="11" t="b">
        <v>1</v>
      </c>
      <c r="E31" s="11" t="b">
        <v>1</v>
      </c>
      <c r="F31" s="564" t="b">
        <v>1</v>
      </c>
      <c r="G31" s="11" t="b">
        <v>0</v>
      </c>
      <c r="H31" s="11" t="b">
        <v>0</v>
      </c>
      <c r="I31" s="11" t="b">
        <v>0</v>
      </c>
      <c r="J31" s="11" t="b">
        <v>0</v>
      </c>
      <c r="K31" s="11" t="b">
        <v>0</v>
      </c>
      <c r="L31" s="11" t="b">
        <v>0</v>
      </c>
      <c r="M31" s="16" t="s">
        <v>262</v>
      </c>
    </row>
    <row r="32" spans="1:13">
      <c r="A32" s="13" t="s">
        <v>259</v>
      </c>
      <c r="B32" s="11" t="b">
        <v>1</v>
      </c>
      <c r="C32" s="11" t="b">
        <v>1</v>
      </c>
      <c r="D32" s="11" t="b">
        <v>1</v>
      </c>
      <c r="E32" s="11" t="b">
        <v>1</v>
      </c>
      <c r="F32" s="11" t="b">
        <v>1</v>
      </c>
      <c r="G32" s="11" t="b">
        <v>0</v>
      </c>
      <c r="H32" s="11" t="b">
        <v>0</v>
      </c>
      <c r="I32" s="11" t="b">
        <v>0</v>
      </c>
      <c r="J32" s="11" t="b">
        <v>0</v>
      </c>
      <c r="K32" s="11" t="b">
        <v>0</v>
      </c>
      <c r="L32" s="11" t="b">
        <v>0</v>
      </c>
      <c r="M32" s="16" t="s">
        <v>262</v>
      </c>
    </row>
    <row r="33" spans="1:13">
      <c r="A33" s="13" t="s">
        <v>61</v>
      </c>
      <c r="B33" s="11" t="b">
        <v>1</v>
      </c>
      <c r="C33" s="11" t="b">
        <v>1</v>
      </c>
      <c r="D33" s="11" t="b">
        <v>1</v>
      </c>
      <c r="E33" s="11" t="b">
        <v>1</v>
      </c>
      <c r="F33" s="11" t="b">
        <v>1</v>
      </c>
      <c r="G33" s="11" t="b">
        <v>1</v>
      </c>
      <c r="H33" s="11" t="b">
        <v>0</v>
      </c>
      <c r="I33" s="11" t="b">
        <v>0</v>
      </c>
      <c r="J33" s="11" t="b">
        <v>0</v>
      </c>
      <c r="K33" s="11" t="b">
        <v>0</v>
      </c>
      <c r="L33" s="11" t="b">
        <v>0</v>
      </c>
      <c r="M33" s="16" t="s">
        <v>431</v>
      </c>
    </row>
    <row r="34" spans="1:13">
      <c r="A34" s="13" t="s">
        <v>1361</v>
      </c>
      <c r="B34" s="11" t="b">
        <v>1</v>
      </c>
      <c r="C34" s="11" t="b">
        <v>1</v>
      </c>
      <c r="D34" s="11" t="b">
        <v>1</v>
      </c>
      <c r="E34" s="11" t="b">
        <v>1</v>
      </c>
      <c r="F34" s="11" t="b">
        <v>1</v>
      </c>
      <c r="G34" s="11" t="b">
        <v>1</v>
      </c>
      <c r="H34" s="11" t="b">
        <v>0</v>
      </c>
      <c r="I34" s="11" t="b">
        <v>0</v>
      </c>
      <c r="J34" s="11" t="b">
        <v>0</v>
      </c>
      <c r="K34" s="11" t="b">
        <v>0</v>
      </c>
      <c r="L34" s="11" t="b">
        <v>0</v>
      </c>
      <c r="M34" s="16" t="s">
        <v>1362</v>
      </c>
    </row>
    <row r="35" spans="1:13">
      <c r="A35" s="186" t="s">
        <v>918</v>
      </c>
      <c r="B35" s="11" t="b">
        <v>0</v>
      </c>
      <c r="C35" s="11" t="b">
        <v>0</v>
      </c>
      <c r="D35" s="11" t="b">
        <v>0</v>
      </c>
      <c r="E35" s="11" t="b">
        <v>1</v>
      </c>
      <c r="F35" s="11" t="b">
        <v>0</v>
      </c>
      <c r="G35" s="11" t="b">
        <v>1</v>
      </c>
      <c r="H35" s="11" t="b">
        <v>0</v>
      </c>
      <c r="I35" s="11" t="b">
        <v>0</v>
      </c>
      <c r="J35" s="11" t="b">
        <v>0</v>
      </c>
      <c r="K35" s="11" t="b">
        <v>0</v>
      </c>
      <c r="L35" s="11" t="b">
        <v>0</v>
      </c>
      <c r="M35" s="16" t="s">
        <v>431</v>
      </c>
    </row>
    <row r="36" spans="1:13">
      <c r="A36" s="13" t="s">
        <v>41</v>
      </c>
      <c r="B36" s="11" t="b">
        <v>1</v>
      </c>
      <c r="C36" s="11" t="b">
        <v>1</v>
      </c>
      <c r="D36" s="11" t="b">
        <v>1</v>
      </c>
      <c r="E36" s="11" t="b">
        <v>1</v>
      </c>
      <c r="F36" s="11" t="b">
        <v>1</v>
      </c>
      <c r="G36" s="11" t="b">
        <v>0</v>
      </c>
      <c r="H36" s="11" t="b">
        <v>0</v>
      </c>
      <c r="I36" s="11" t="b">
        <v>1</v>
      </c>
      <c r="J36" s="11" t="b">
        <v>0</v>
      </c>
      <c r="K36" s="11" t="b">
        <v>0</v>
      </c>
      <c r="L36" s="11" t="b">
        <v>0</v>
      </c>
      <c r="M36" s="16" t="s">
        <v>432</v>
      </c>
    </row>
    <row r="37" spans="1:13">
      <c r="A37" s="13" t="s">
        <v>64</v>
      </c>
      <c r="B37" s="11" t="b">
        <v>1</v>
      </c>
      <c r="C37" s="11" t="b">
        <v>1</v>
      </c>
      <c r="D37" s="11" t="b">
        <v>1</v>
      </c>
      <c r="E37" s="11" t="b">
        <v>1</v>
      </c>
      <c r="F37" s="564" t="b">
        <v>1</v>
      </c>
      <c r="G37" s="11" t="b">
        <v>0</v>
      </c>
      <c r="H37" s="11" t="b">
        <v>0</v>
      </c>
      <c r="I37" s="11" t="b">
        <v>1</v>
      </c>
      <c r="J37" s="11" t="b">
        <v>0</v>
      </c>
      <c r="K37" s="11" t="b">
        <v>0</v>
      </c>
      <c r="L37" s="11" t="b">
        <v>0</v>
      </c>
      <c r="M37" s="16" t="s">
        <v>433</v>
      </c>
    </row>
    <row r="38" spans="1:13">
      <c r="A38" s="13" t="s">
        <v>260</v>
      </c>
      <c r="B38" s="11" t="b">
        <v>1</v>
      </c>
      <c r="C38" s="11" t="b">
        <v>1</v>
      </c>
      <c r="D38" s="11" t="b">
        <v>1</v>
      </c>
      <c r="E38" s="11" t="b">
        <v>1</v>
      </c>
      <c r="F38" s="564" t="b">
        <v>1</v>
      </c>
      <c r="G38" s="11" t="b">
        <v>0</v>
      </c>
      <c r="H38" s="11" t="b">
        <v>0</v>
      </c>
      <c r="I38" s="11" t="b">
        <v>1</v>
      </c>
      <c r="J38" s="11" t="b">
        <v>0</v>
      </c>
      <c r="K38" s="11" t="b">
        <v>0</v>
      </c>
      <c r="L38" s="11" t="b">
        <v>0</v>
      </c>
      <c r="M38" s="16" t="s">
        <v>434</v>
      </c>
    </row>
    <row r="39" spans="1:13">
      <c r="A39" s="13" t="s">
        <v>261</v>
      </c>
      <c r="B39" s="11" t="b">
        <v>1</v>
      </c>
      <c r="C39" s="11" t="b">
        <v>1</v>
      </c>
      <c r="D39" s="11" t="b">
        <v>1</v>
      </c>
      <c r="E39" s="11" t="b">
        <v>1</v>
      </c>
      <c r="F39" s="564" t="b">
        <v>1</v>
      </c>
      <c r="G39" s="11" t="b">
        <v>0</v>
      </c>
      <c r="H39" s="11" t="b">
        <v>0</v>
      </c>
      <c r="I39" s="11" t="b">
        <v>1</v>
      </c>
      <c r="J39" s="11" t="b">
        <v>0</v>
      </c>
      <c r="K39" s="11" t="b">
        <v>0</v>
      </c>
      <c r="L39" s="11" t="b">
        <v>0</v>
      </c>
      <c r="M39" s="16" t="s">
        <v>435</v>
      </c>
    </row>
    <row r="40" spans="1:13">
      <c r="A40" s="66" t="s">
        <v>1748</v>
      </c>
      <c r="B40" s="11" t="b">
        <v>1</v>
      </c>
      <c r="C40" s="11" t="b">
        <v>1</v>
      </c>
      <c r="D40" s="11" t="b">
        <v>1</v>
      </c>
      <c r="E40" s="11" t="b">
        <v>0</v>
      </c>
      <c r="F40" s="11" t="b">
        <v>1</v>
      </c>
      <c r="G40" s="11" t="b">
        <v>0</v>
      </c>
      <c r="H40" s="11" t="b">
        <v>0</v>
      </c>
      <c r="I40" s="11" t="b">
        <v>0</v>
      </c>
      <c r="J40" s="11" t="b">
        <v>0</v>
      </c>
      <c r="K40" s="11" t="b">
        <v>0</v>
      </c>
      <c r="L40" s="11" t="b">
        <v>0</v>
      </c>
      <c r="M40" s="16" t="s">
        <v>1930</v>
      </c>
    </row>
    <row r="41" spans="1:13">
      <c r="A41" s="13" t="s">
        <v>1751</v>
      </c>
      <c r="B41" s="11" t="b">
        <v>1</v>
      </c>
      <c r="C41" s="11" t="b">
        <v>1</v>
      </c>
      <c r="D41" s="11" t="b">
        <v>0</v>
      </c>
      <c r="E41" s="11" t="b">
        <v>0</v>
      </c>
      <c r="F41" s="11" t="b">
        <v>0</v>
      </c>
      <c r="G41" s="11" t="b">
        <v>1</v>
      </c>
      <c r="H41" s="11" t="b">
        <v>0</v>
      </c>
      <c r="I41" s="11" t="b">
        <v>0</v>
      </c>
      <c r="J41" s="11" t="b">
        <v>0</v>
      </c>
      <c r="K41" s="11" t="b">
        <v>0</v>
      </c>
      <c r="L41" s="11" t="b">
        <v>0</v>
      </c>
      <c r="M41" s="192" t="s">
        <v>1757</v>
      </c>
    </row>
    <row r="42" spans="1:13">
      <c r="A42" s="13" t="s">
        <v>2045</v>
      </c>
      <c r="B42" s="11" t="b">
        <v>1</v>
      </c>
      <c r="C42" s="11" t="b">
        <v>1</v>
      </c>
      <c r="D42" s="11" t="b">
        <v>0</v>
      </c>
      <c r="E42" s="11" t="b">
        <v>0</v>
      </c>
      <c r="F42" s="11" t="b">
        <v>0</v>
      </c>
      <c r="G42" s="11" t="b">
        <v>0</v>
      </c>
      <c r="H42" s="11" t="b">
        <v>0</v>
      </c>
      <c r="I42" s="11" t="b">
        <v>0</v>
      </c>
      <c r="J42" s="11" t="b">
        <v>0</v>
      </c>
      <c r="K42" s="11" t="b">
        <v>0</v>
      </c>
      <c r="L42" s="11" t="b">
        <v>0</v>
      </c>
      <c r="M42" s="192" t="s">
        <v>2046</v>
      </c>
    </row>
    <row r="43" spans="1:13">
      <c r="A43" s="13" t="s">
        <v>125</v>
      </c>
      <c r="B43" s="11" t="b">
        <v>1</v>
      </c>
      <c r="C43" s="11" t="b">
        <v>1</v>
      </c>
      <c r="D43" s="11" t="b">
        <v>1</v>
      </c>
      <c r="E43" s="11" t="b">
        <v>0</v>
      </c>
      <c r="F43" s="11" t="b">
        <v>0</v>
      </c>
      <c r="G43" s="11" t="b">
        <v>0</v>
      </c>
      <c r="H43" s="11" t="b">
        <v>0</v>
      </c>
      <c r="I43" s="11" t="b">
        <v>0</v>
      </c>
      <c r="J43" s="11" t="b">
        <v>0</v>
      </c>
      <c r="K43" s="11" t="b">
        <v>0</v>
      </c>
      <c r="L43" s="11" t="b">
        <v>0</v>
      </c>
      <c r="M43" s="16" t="s">
        <v>1802</v>
      </c>
    </row>
    <row r="44" spans="1:13">
      <c r="A44" s="13" t="s">
        <v>1804</v>
      </c>
      <c r="B44" s="11" t="b">
        <v>1</v>
      </c>
      <c r="C44" s="11" t="b">
        <v>1</v>
      </c>
      <c r="D44" s="11" t="b">
        <v>0</v>
      </c>
      <c r="E44" s="11" t="b">
        <v>0</v>
      </c>
      <c r="F44" s="11" t="b">
        <v>0</v>
      </c>
      <c r="G44" s="11" t="b">
        <v>0</v>
      </c>
      <c r="H44" s="11" t="b">
        <v>0</v>
      </c>
      <c r="I44" s="11" t="b">
        <v>0</v>
      </c>
      <c r="J44" s="11" t="b">
        <v>0</v>
      </c>
      <c r="K44" s="11" t="b">
        <v>0</v>
      </c>
      <c r="L44" s="11" t="b">
        <v>0</v>
      </c>
      <c r="M44" s="192" t="s">
        <v>1806</v>
      </c>
    </row>
    <row r="45" spans="1:13">
      <c r="A45" s="13" t="s">
        <v>1808</v>
      </c>
      <c r="B45" s="11" t="b">
        <v>1</v>
      </c>
      <c r="C45" s="11" t="b">
        <v>1</v>
      </c>
      <c r="D45" s="11" t="b">
        <v>1</v>
      </c>
      <c r="E45" s="11" t="b">
        <v>0</v>
      </c>
      <c r="F45" s="11" t="b">
        <v>0</v>
      </c>
      <c r="G45" s="11" t="b">
        <v>0</v>
      </c>
      <c r="H45" s="11" t="b">
        <v>0</v>
      </c>
      <c r="I45" s="11" t="b">
        <v>0</v>
      </c>
      <c r="J45" s="11" t="b">
        <v>0</v>
      </c>
      <c r="K45" s="11" t="b">
        <v>0</v>
      </c>
      <c r="L45" s="11" t="b">
        <v>0</v>
      </c>
      <c r="M45" s="16" t="s">
        <v>1809</v>
      </c>
    </row>
    <row r="46" spans="1:13">
      <c r="A46" s="13" t="s">
        <v>1805</v>
      </c>
      <c r="B46" s="11" t="b">
        <v>1</v>
      </c>
      <c r="C46" s="11" t="b">
        <v>1</v>
      </c>
      <c r="D46" s="11" t="b">
        <v>0</v>
      </c>
      <c r="E46" s="11" t="b">
        <v>0</v>
      </c>
      <c r="F46" s="11" t="b">
        <v>0</v>
      </c>
      <c r="G46" s="11" t="b">
        <v>0</v>
      </c>
      <c r="H46" s="11" t="b">
        <v>0</v>
      </c>
      <c r="I46" s="11" t="b">
        <v>0</v>
      </c>
      <c r="J46" s="11" t="b">
        <v>0</v>
      </c>
      <c r="K46" s="11" t="b">
        <v>0</v>
      </c>
      <c r="L46" s="11" t="b">
        <v>0</v>
      </c>
      <c r="M46" s="192" t="s">
        <v>1807</v>
      </c>
    </row>
    <row r="47" spans="1:13">
      <c r="A47" s="13" t="s">
        <v>1816</v>
      </c>
      <c r="B47" s="11" t="b">
        <v>1</v>
      </c>
      <c r="C47" s="11" t="b">
        <v>1</v>
      </c>
      <c r="D47" s="11" t="b">
        <v>1</v>
      </c>
      <c r="E47" s="11" t="b">
        <v>0</v>
      </c>
      <c r="F47" s="11" t="b">
        <v>0</v>
      </c>
      <c r="G47" s="11" t="b">
        <v>0</v>
      </c>
      <c r="H47" s="11" t="b">
        <v>0</v>
      </c>
      <c r="I47" s="11" t="b">
        <v>0</v>
      </c>
      <c r="J47" s="11" t="b">
        <v>0</v>
      </c>
      <c r="K47" s="11" t="b">
        <v>0</v>
      </c>
      <c r="L47" s="11" t="b">
        <v>0</v>
      </c>
      <c r="M47" s="16" t="s">
        <v>1817</v>
      </c>
    </row>
    <row r="48" spans="1:13">
      <c r="A48" s="13" t="s">
        <v>1818</v>
      </c>
      <c r="B48" s="11" t="b">
        <v>1</v>
      </c>
      <c r="C48" s="11" t="b">
        <v>1</v>
      </c>
      <c r="D48" s="11" t="b">
        <v>0</v>
      </c>
      <c r="E48" s="11" t="b">
        <v>0</v>
      </c>
      <c r="F48" s="11" t="b">
        <v>0</v>
      </c>
      <c r="G48" s="11" t="b">
        <v>0</v>
      </c>
      <c r="H48" s="11" t="b">
        <v>0</v>
      </c>
      <c r="I48" s="11" t="b">
        <v>0</v>
      </c>
      <c r="J48" s="11" t="b">
        <v>0</v>
      </c>
      <c r="K48" s="11" t="b">
        <v>0</v>
      </c>
      <c r="L48" s="11" t="b">
        <v>0</v>
      </c>
      <c r="M48" s="192" t="s">
        <v>1819</v>
      </c>
    </row>
    <row r="49" spans="1:13">
      <c r="A49" s="13" t="s">
        <v>1820</v>
      </c>
      <c r="B49" s="11" t="b">
        <v>1</v>
      </c>
      <c r="C49" s="11" t="b">
        <v>1</v>
      </c>
      <c r="D49" s="11" t="b">
        <v>1</v>
      </c>
      <c r="E49" s="11" t="b">
        <v>0</v>
      </c>
      <c r="F49" s="11" t="b">
        <v>0</v>
      </c>
      <c r="G49" s="11" t="b">
        <v>0</v>
      </c>
      <c r="H49" s="11" t="b">
        <v>0</v>
      </c>
      <c r="I49" s="11" t="b">
        <v>0</v>
      </c>
      <c r="J49" s="11" t="b">
        <v>0</v>
      </c>
      <c r="K49" s="11" t="b">
        <v>0</v>
      </c>
      <c r="L49" s="11" t="b">
        <v>0</v>
      </c>
      <c r="M49" s="16" t="s">
        <v>1821</v>
      </c>
    </row>
    <row r="50" spans="1:13">
      <c r="A50" s="13" t="s">
        <v>1822</v>
      </c>
      <c r="B50" s="11" t="b">
        <v>1</v>
      </c>
      <c r="C50" s="11" t="b">
        <v>1</v>
      </c>
      <c r="D50" s="11" t="b">
        <v>0</v>
      </c>
      <c r="E50" s="11" t="b">
        <v>0</v>
      </c>
      <c r="F50" s="11" t="b">
        <v>0</v>
      </c>
      <c r="G50" s="11" t="b">
        <v>0</v>
      </c>
      <c r="H50" s="11" t="b">
        <v>0</v>
      </c>
      <c r="I50" s="11" t="b">
        <v>0</v>
      </c>
      <c r="J50" s="11" t="b">
        <v>0</v>
      </c>
      <c r="K50" s="11" t="b">
        <v>0</v>
      </c>
      <c r="L50" s="11" t="b">
        <v>0</v>
      </c>
      <c r="M50" s="192" t="s">
        <v>1823</v>
      </c>
    </row>
    <row r="51" spans="1:13">
      <c r="A51" s="66" t="s">
        <v>1945</v>
      </c>
      <c r="B51" s="11" t="b">
        <v>1</v>
      </c>
      <c r="C51" s="11" t="b">
        <v>1</v>
      </c>
      <c r="D51" s="11" t="b">
        <v>1</v>
      </c>
      <c r="E51" s="11" t="b">
        <v>0</v>
      </c>
      <c r="F51" s="11" t="b">
        <v>0</v>
      </c>
      <c r="G51" s="11" t="b">
        <v>0</v>
      </c>
      <c r="H51" s="11" t="b">
        <v>0</v>
      </c>
      <c r="I51" s="11" t="b">
        <v>0</v>
      </c>
      <c r="J51" s="11" t="b">
        <v>0</v>
      </c>
      <c r="K51" s="11" t="b">
        <v>0</v>
      </c>
      <c r="L51" s="11" t="b">
        <v>0</v>
      </c>
      <c r="M51" s="192" t="s">
        <v>1944</v>
      </c>
    </row>
    <row r="52" spans="1:13">
      <c r="A52" s="13" t="s">
        <v>1946</v>
      </c>
      <c r="B52" s="11" t="b">
        <v>1</v>
      </c>
      <c r="C52" s="11" t="b">
        <v>1</v>
      </c>
      <c r="D52" s="11" t="b">
        <v>0</v>
      </c>
      <c r="E52" s="11" t="b">
        <v>0</v>
      </c>
      <c r="F52" s="11" t="b">
        <v>0</v>
      </c>
      <c r="G52" s="11" t="b">
        <v>0</v>
      </c>
      <c r="H52" s="11" t="b">
        <v>0</v>
      </c>
      <c r="I52" s="11" t="b">
        <v>0</v>
      </c>
      <c r="J52" s="11" t="b">
        <v>0</v>
      </c>
      <c r="K52" s="11" t="b">
        <v>0</v>
      </c>
      <c r="L52" s="11" t="b">
        <v>0</v>
      </c>
      <c r="M52" s="192" t="s">
        <v>1947</v>
      </c>
    </row>
    <row r="53" spans="1:13">
      <c r="A53" s="13" t="s">
        <v>1749</v>
      </c>
      <c r="B53" s="47" t="b">
        <v>1</v>
      </c>
      <c r="C53" s="47" t="b">
        <v>1</v>
      </c>
      <c r="D53" s="47" t="b">
        <v>1</v>
      </c>
      <c r="E53" s="47" t="b">
        <v>0</v>
      </c>
      <c r="F53" s="47" t="b">
        <v>1</v>
      </c>
      <c r="G53" s="11" t="b">
        <v>0</v>
      </c>
      <c r="H53" s="47" t="b">
        <v>0</v>
      </c>
      <c r="I53" s="47" t="b">
        <v>0</v>
      </c>
      <c r="J53" s="47" t="b">
        <v>0</v>
      </c>
      <c r="K53" s="47" t="b">
        <v>0</v>
      </c>
      <c r="L53" s="47" t="b">
        <v>0</v>
      </c>
      <c r="M53" s="16" t="s">
        <v>1936</v>
      </c>
    </row>
    <row r="54" spans="1:13">
      <c r="A54" s="13" t="s">
        <v>126</v>
      </c>
      <c r="B54" s="47" t="b">
        <v>1</v>
      </c>
      <c r="C54" s="47" t="b">
        <v>1</v>
      </c>
      <c r="D54" s="47" t="b">
        <v>1</v>
      </c>
      <c r="E54" s="47" t="b">
        <v>0</v>
      </c>
      <c r="F54" s="47" t="b">
        <v>0</v>
      </c>
      <c r="G54" s="47" t="b">
        <v>0</v>
      </c>
      <c r="H54" s="47" t="b">
        <v>0</v>
      </c>
      <c r="I54" s="47" t="b">
        <v>0</v>
      </c>
      <c r="J54" s="47" t="b">
        <v>0</v>
      </c>
      <c r="K54" s="47" t="b">
        <v>0</v>
      </c>
      <c r="L54" s="47" t="b">
        <v>0</v>
      </c>
      <c r="M54" s="16" t="s">
        <v>1803</v>
      </c>
    </row>
    <row r="55" spans="1:13">
      <c r="A55" s="64" t="s">
        <v>1920</v>
      </c>
      <c r="B55" s="21" t="b">
        <v>0</v>
      </c>
      <c r="C55" s="21" t="b">
        <v>1</v>
      </c>
      <c r="D55" s="21" t="b">
        <v>1</v>
      </c>
      <c r="E55" s="21" t="b">
        <v>0</v>
      </c>
      <c r="F55" s="21" t="b">
        <v>0</v>
      </c>
      <c r="G55" s="21" t="b">
        <v>0</v>
      </c>
      <c r="H55" s="21" t="b">
        <v>0</v>
      </c>
      <c r="I55" s="21" t="b">
        <v>0</v>
      </c>
      <c r="J55" s="21" t="b">
        <v>0</v>
      </c>
      <c r="K55" s="479" t="b">
        <v>0</v>
      </c>
      <c r="L55" s="65" t="b">
        <v>0</v>
      </c>
      <c r="M55" s="20" t="s">
        <v>426</v>
      </c>
    </row>
    <row r="56" spans="1:13">
      <c r="A56" s="66" t="s">
        <v>1921</v>
      </c>
      <c r="B56" s="67" t="b">
        <f t="shared" ref="B56:J72" si="0">B$55</f>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1985</v>
      </c>
    </row>
    <row r="57" spans="1:13">
      <c r="A57" s="66" t="s">
        <v>1922</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1638</v>
      </c>
    </row>
    <row r="58" spans="1:13">
      <c r="A58" s="66" t="s">
        <v>1923</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1639</v>
      </c>
    </row>
    <row r="59" spans="1:13">
      <c r="A59" s="66" t="s">
        <v>1924</v>
      </c>
      <c r="B59" s="67" t="b">
        <f t="shared" ref="B59:C61" si="1">B$55</f>
        <v>0</v>
      </c>
      <c r="C59" s="67" t="b">
        <f t="shared" si="1"/>
        <v>1</v>
      </c>
      <c r="D59" s="67" t="b">
        <v>0</v>
      </c>
      <c r="E59" s="67" t="b">
        <f t="shared" ref="E59:J61" si="2">E$55</f>
        <v>0</v>
      </c>
      <c r="F59" s="67" t="b">
        <f t="shared" si="2"/>
        <v>0</v>
      </c>
      <c r="G59" s="67" t="b">
        <f t="shared" si="2"/>
        <v>0</v>
      </c>
      <c r="H59" s="67" t="b">
        <f t="shared" si="2"/>
        <v>0</v>
      </c>
      <c r="I59" s="67" t="b">
        <f t="shared" si="2"/>
        <v>0</v>
      </c>
      <c r="J59" s="67" t="b">
        <f t="shared" si="2"/>
        <v>0</v>
      </c>
      <c r="K59" s="480" t="b">
        <v>0</v>
      </c>
      <c r="L59" s="72" t="b">
        <v>0</v>
      </c>
      <c r="M59" s="20" t="s">
        <v>1986</v>
      </c>
    </row>
    <row r="60" spans="1:13">
      <c r="A60" s="66" t="s">
        <v>1969</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1971</v>
      </c>
    </row>
    <row r="61" spans="1:13">
      <c r="A61" s="66" t="s">
        <v>1970</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1972</v>
      </c>
    </row>
    <row r="62" spans="1:13">
      <c r="A62" s="66" t="s">
        <v>1979</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1982</v>
      </c>
    </row>
    <row r="63" spans="1:13">
      <c r="A63" s="66" t="s">
        <v>1980</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1983</v>
      </c>
    </row>
    <row r="64" spans="1:13">
      <c r="A64" s="66" t="s">
        <v>1981</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1984</v>
      </c>
    </row>
    <row r="65" spans="1:13">
      <c r="A65" s="66" t="s">
        <v>1925</v>
      </c>
      <c r="B65" s="67" t="b">
        <f t="shared" ref="B65:J65" si="3">B$55</f>
        <v>0</v>
      </c>
      <c r="C65" s="67" t="b">
        <f t="shared" si="3"/>
        <v>1</v>
      </c>
      <c r="D65" s="67" t="b">
        <f t="shared" si="3"/>
        <v>1</v>
      </c>
      <c r="E65" s="67" t="b">
        <f t="shared" si="3"/>
        <v>0</v>
      </c>
      <c r="F65" s="67" t="b">
        <f t="shared" si="3"/>
        <v>0</v>
      </c>
      <c r="G65" s="67" t="b">
        <f t="shared" si="3"/>
        <v>0</v>
      </c>
      <c r="H65" s="67" t="b">
        <f t="shared" si="3"/>
        <v>0</v>
      </c>
      <c r="I65" s="67" t="b">
        <f t="shared" si="3"/>
        <v>0</v>
      </c>
      <c r="J65" s="67" t="b">
        <f t="shared" si="3"/>
        <v>0</v>
      </c>
      <c r="K65" s="480" t="b">
        <v>0</v>
      </c>
      <c r="L65" s="72" t="b">
        <v>0</v>
      </c>
      <c r="M65" s="20" t="s">
        <v>1755</v>
      </c>
    </row>
    <row r="66" spans="1:13">
      <c r="A66" s="66" t="s">
        <v>1989</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1991</v>
      </c>
    </row>
    <row r="67" spans="1:13">
      <c r="A67" s="66" t="s">
        <v>1926</v>
      </c>
      <c r="B67" s="67" t="b">
        <f t="shared" ref="B67:J70" si="4">B$55</f>
        <v>0</v>
      </c>
      <c r="C67" s="67" t="b">
        <f t="shared" si="4"/>
        <v>1</v>
      </c>
      <c r="D67" s="67" t="b">
        <f t="shared" si="4"/>
        <v>1</v>
      </c>
      <c r="E67" s="67" t="b">
        <f t="shared" si="4"/>
        <v>0</v>
      </c>
      <c r="F67" s="67" t="b">
        <f t="shared" si="4"/>
        <v>0</v>
      </c>
      <c r="G67" s="67" t="b">
        <f t="shared" si="4"/>
        <v>0</v>
      </c>
      <c r="H67" s="67" t="b">
        <f t="shared" si="4"/>
        <v>0</v>
      </c>
      <c r="I67" s="67" t="b">
        <f t="shared" si="4"/>
        <v>0</v>
      </c>
      <c r="J67" s="67" t="b">
        <f t="shared" si="4"/>
        <v>0</v>
      </c>
      <c r="K67" s="480" t="b">
        <v>1</v>
      </c>
      <c r="L67" s="72" t="b">
        <v>0</v>
      </c>
      <c r="M67" s="20" t="s">
        <v>3186</v>
      </c>
    </row>
    <row r="68" spans="1:13">
      <c r="A68" s="66" t="s">
        <v>1990</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1992</v>
      </c>
    </row>
    <row r="69" spans="1:13">
      <c r="A69" s="66" t="s">
        <v>3182</v>
      </c>
      <c r="B69" s="67" t="b">
        <f t="shared" si="4"/>
        <v>0</v>
      </c>
      <c r="C69" s="67" t="b">
        <f t="shared" si="4"/>
        <v>1</v>
      </c>
      <c r="D69" s="67" t="b">
        <f t="shared" si="4"/>
        <v>1</v>
      </c>
      <c r="E69" s="67" t="b">
        <f t="shared" si="4"/>
        <v>0</v>
      </c>
      <c r="F69" s="67" t="b">
        <f t="shared" si="4"/>
        <v>0</v>
      </c>
      <c r="G69" s="67" t="b">
        <f t="shared" si="4"/>
        <v>0</v>
      </c>
      <c r="H69" s="67" t="b">
        <f t="shared" si="4"/>
        <v>0</v>
      </c>
      <c r="I69" s="67" t="b">
        <f t="shared" si="4"/>
        <v>0</v>
      </c>
      <c r="J69" s="67" t="b">
        <f t="shared" si="4"/>
        <v>0</v>
      </c>
      <c r="K69" s="480" t="b">
        <v>1</v>
      </c>
      <c r="L69" s="72" t="b">
        <v>0</v>
      </c>
      <c r="M69" s="20" t="s">
        <v>3184</v>
      </c>
    </row>
    <row r="70" spans="1:13">
      <c r="A70" s="66" t="s">
        <v>3183</v>
      </c>
      <c r="B70" s="67" t="b">
        <f t="shared" si="4"/>
        <v>0</v>
      </c>
      <c r="C70" s="67" t="b">
        <f t="shared" si="4"/>
        <v>1</v>
      </c>
      <c r="D70" s="67" t="b">
        <f t="shared" si="4"/>
        <v>1</v>
      </c>
      <c r="E70" s="67" t="b">
        <f t="shared" si="4"/>
        <v>0</v>
      </c>
      <c r="F70" s="67" t="b">
        <f t="shared" si="4"/>
        <v>0</v>
      </c>
      <c r="G70" s="67" t="b">
        <f t="shared" si="4"/>
        <v>0</v>
      </c>
      <c r="H70" s="67" t="b">
        <f t="shared" si="4"/>
        <v>0</v>
      </c>
      <c r="I70" s="67" t="b">
        <f t="shared" si="4"/>
        <v>0</v>
      </c>
      <c r="J70" s="67" t="b">
        <f t="shared" si="4"/>
        <v>0</v>
      </c>
      <c r="K70" s="480" t="b">
        <v>1</v>
      </c>
      <c r="L70" s="72" t="b">
        <v>0</v>
      </c>
      <c r="M70" s="20" t="s">
        <v>3185</v>
      </c>
    </row>
    <row r="71" spans="1:13">
      <c r="A71" s="66" t="s">
        <v>1927</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1640</v>
      </c>
    </row>
    <row r="72" spans="1:13">
      <c r="A72" s="66" t="s">
        <v>1928</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1641</v>
      </c>
    </row>
    <row r="73" spans="1:13">
      <c r="A73" s="69" t="s">
        <v>1929</v>
      </c>
      <c r="B73" s="70" t="b">
        <f>B$55</f>
        <v>0</v>
      </c>
      <c r="C73" s="70" t="b">
        <f>C$55</f>
        <v>1</v>
      </c>
      <c r="D73" s="70" t="b">
        <v>0</v>
      </c>
      <c r="E73" s="70" t="b">
        <f t="shared" ref="E73:J73" si="5">E$55</f>
        <v>0</v>
      </c>
      <c r="F73" s="70" t="b">
        <f t="shared" si="5"/>
        <v>0</v>
      </c>
      <c r="G73" s="70" t="b">
        <f t="shared" si="5"/>
        <v>0</v>
      </c>
      <c r="H73" s="70" t="b">
        <f t="shared" si="5"/>
        <v>0</v>
      </c>
      <c r="I73" s="70" t="b">
        <f t="shared" si="5"/>
        <v>0</v>
      </c>
      <c r="J73" s="70" t="b">
        <f t="shared" si="5"/>
        <v>0</v>
      </c>
      <c r="K73" s="481" t="b">
        <v>0</v>
      </c>
      <c r="L73" s="73" t="b">
        <v>0</v>
      </c>
      <c r="M73" s="20" t="s">
        <v>1987</v>
      </c>
    </row>
    <row r="74" spans="1:13">
      <c r="A74" s="66" t="s">
        <v>1750</v>
      </c>
      <c r="B74" s="61" t="b">
        <v>1</v>
      </c>
      <c r="C74" s="61" t="b">
        <v>1</v>
      </c>
      <c r="D74" s="61" t="b">
        <v>1</v>
      </c>
      <c r="E74" s="61" t="b">
        <v>0</v>
      </c>
      <c r="F74" s="565" t="b">
        <v>1</v>
      </c>
      <c r="G74" s="61" t="b">
        <v>0</v>
      </c>
      <c r="H74" s="61" t="b">
        <v>0</v>
      </c>
      <c r="I74" s="61" t="b">
        <v>1</v>
      </c>
      <c r="J74" s="61" t="b">
        <v>0</v>
      </c>
      <c r="K74" s="61" t="b">
        <v>0</v>
      </c>
      <c r="L74" s="487" t="b">
        <v>0</v>
      </c>
      <c r="M74" s="16" t="s">
        <v>1756</v>
      </c>
    </row>
    <row r="75" spans="1:13">
      <c r="A75" s="13" t="s">
        <v>42</v>
      </c>
      <c r="B75" s="61" t="b">
        <v>1</v>
      </c>
      <c r="C75" s="61" t="b">
        <v>1</v>
      </c>
      <c r="D75" s="61" t="b">
        <v>1</v>
      </c>
      <c r="E75" s="61" t="b">
        <v>1</v>
      </c>
      <c r="F75" s="565" t="b">
        <v>1</v>
      </c>
      <c r="G75" s="11" t="b">
        <v>1</v>
      </c>
      <c r="H75" s="61" t="b">
        <v>0</v>
      </c>
      <c r="I75" s="61" t="b">
        <v>1</v>
      </c>
      <c r="J75" s="61" t="b">
        <v>0</v>
      </c>
      <c r="K75" s="61" t="b">
        <v>0</v>
      </c>
      <c r="L75" s="61" t="b">
        <v>0</v>
      </c>
      <c r="M75" s="16" t="s">
        <v>427</v>
      </c>
    </row>
    <row r="76" spans="1:13">
      <c r="A76" s="13" t="s">
        <v>43</v>
      </c>
      <c r="B76" s="11" t="b">
        <v>1</v>
      </c>
      <c r="C76" s="11" t="b">
        <v>1</v>
      </c>
      <c r="D76" s="11" t="b">
        <v>1</v>
      </c>
      <c r="E76" s="11" t="b">
        <v>1</v>
      </c>
      <c r="F76" s="11" t="b">
        <v>1</v>
      </c>
      <c r="G76" s="11" t="b">
        <v>1</v>
      </c>
      <c r="H76" s="11" t="b">
        <v>0</v>
      </c>
      <c r="I76" s="11" t="b">
        <v>1</v>
      </c>
      <c r="J76" s="11" t="b">
        <v>0</v>
      </c>
      <c r="K76" s="11" t="b">
        <v>0</v>
      </c>
      <c r="L76" s="11" t="b">
        <v>0</v>
      </c>
      <c r="M76" s="16" t="s">
        <v>428</v>
      </c>
    </row>
    <row r="77" spans="1:13">
      <c r="A77" s="13" t="s">
        <v>65</v>
      </c>
      <c r="B77" s="11" t="b">
        <v>1</v>
      </c>
      <c r="C77" s="11" t="b">
        <v>1</v>
      </c>
      <c r="D77" s="11" t="b">
        <v>1</v>
      </c>
      <c r="E77" s="11" t="b">
        <v>1</v>
      </c>
      <c r="F77" s="564" t="b">
        <v>1</v>
      </c>
      <c r="G77" s="11" t="b">
        <v>1</v>
      </c>
      <c r="H77" s="11" t="b">
        <v>0</v>
      </c>
      <c r="I77" s="11" t="b">
        <v>1</v>
      </c>
      <c r="J77" s="11" t="b">
        <v>0</v>
      </c>
      <c r="K77" s="11" t="b">
        <v>0</v>
      </c>
      <c r="L77" s="11" t="b">
        <v>0</v>
      </c>
      <c r="M77" s="16" t="s">
        <v>66</v>
      </c>
    </row>
    <row r="78" spans="1:13">
      <c r="A78" s="13" t="s">
        <v>44</v>
      </c>
      <c r="B78" s="11" t="b">
        <v>1</v>
      </c>
      <c r="C78" s="11" t="b">
        <v>1</v>
      </c>
      <c r="D78" s="11" t="b">
        <v>1</v>
      </c>
      <c r="E78" s="11" t="b">
        <v>1</v>
      </c>
      <c r="F78" s="11" t="b">
        <v>1</v>
      </c>
      <c r="G78" s="11" t="b">
        <v>1</v>
      </c>
      <c r="H78" s="11" t="b">
        <v>0</v>
      </c>
      <c r="I78" s="11" t="b">
        <v>1</v>
      </c>
      <c r="J78" s="11" t="b">
        <v>0</v>
      </c>
      <c r="K78" s="11" t="b">
        <v>0</v>
      </c>
      <c r="L78" s="11" t="b">
        <v>0</v>
      </c>
      <c r="M78" s="16" t="s">
        <v>418</v>
      </c>
    </row>
    <row r="79" spans="1:13">
      <c r="A79" s="13" t="s">
        <v>37</v>
      </c>
      <c r="B79" s="11" t="b">
        <v>1</v>
      </c>
      <c r="C79" s="11" t="b">
        <v>1</v>
      </c>
      <c r="D79" s="11" t="b">
        <v>1</v>
      </c>
      <c r="E79" s="11" t="b">
        <v>0</v>
      </c>
      <c r="F79" s="11" t="b">
        <v>1</v>
      </c>
      <c r="G79" s="11" t="b">
        <v>0</v>
      </c>
      <c r="H79" s="11" t="b">
        <v>0</v>
      </c>
      <c r="I79" s="11" t="b">
        <v>1</v>
      </c>
      <c r="J79" s="11" t="b">
        <v>0</v>
      </c>
      <c r="K79" s="11" t="b">
        <v>0</v>
      </c>
      <c r="L79" s="11" t="b">
        <v>0</v>
      </c>
      <c r="M79" s="16" t="s">
        <v>419</v>
      </c>
    </row>
    <row r="80" spans="1:13">
      <c r="A80" s="13" t="s">
        <v>45</v>
      </c>
      <c r="B80" s="11" t="b">
        <v>1</v>
      </c>
      <c r="C80" s="11" t="b">
        <v>1</v>
      </c>
      <c r="D80" s="11" t="b">
        <v>1</v>
      </c>
      <c r="E80" s="11" t="b">
        <v>0</v>
      </c>
      <c r="F80" s="11" t="b">
        <v>0</v>
      </c>
      <c r="G80" s="11" t="b">
        <v>0</v>
      </c>
      <c r="H80" s="11" t="b">
        <v>0</v>
      </c>
      <c r="I80" s="11" t="b">
        <v>0</v>
      </c>
      <c r="J80" s="11" t="b">
        <v>0</v>
      </c>
      <c r="K80" s="11" t="b">
        <v>0</v>
      </c>
      <c r="L80" s="11" t="b">
        <v>0</v>
      </c>
      <c r="M80" s="16" t="s">
        <v>420</v>
      </c>
    </row>
    <row r="81" spans="1:13">
      <c r="A81" s="13" t="s">
        <v>46</v>
      </c>
      <c r="B81" s="11" t="b">
        <v>1</v>
      </c>
      <c r="C81" s="11" t="b">
        <v>1</v>
      </c>
      <c r="D81" s="11" t="b">
        <v>1</v>
      </c>
      <c r="E81" s="11" t="b">
        <v>1</v>
      </c>
      <c r="F81" s="11" t="b">
        <v>1</v>
      </c>
      <c r="G81" s="11" t="b">
        <v>1</v>
      </c>
      <c r="H81" s="11" t="b">
        <v>1</v>
      </c>
      <c r="I81" s="11" t="b">
        <v>1</v>
      </c>
      <c r="J81" s="11" t="b">
        <v>0</v>
      </c>
      <c r="K81" s="11" t="b">
        <v>0</v>
      </c>
      <c r="L81" s="11" t="b">
        <v>0</v>
      </c>
      <c r="M81" s="16" t="s">
        <v>421</v>
      </c>
    </row>
    <row r="82" spans="1:13">
      <c r="A82" s="13" t="s">
        <v>47</v>
      </c>
      <c r="B82" s="11" t="b">
        <v>1</v>
      </c>
      <c r="C82" s="11" t="b">
        <v>1</v>
      </c>
      <c r="D82" s="11" t="b">
        <v>1</v>
      </c>
      <c r="E82" s="11" t="b">
        <v>1</v>
      </c>
      <c r="F82" s="11" t="b">
        <v>1</v>
      </c>
      <c r="G82" s="11" t="b">
        <v>1</v>
      </c>
      <c r="H82" s="11" t="b">
        <v>0</v>
      </c>
      <c r="I82" s="11" t="b">
        <v>1</v>
      </c>
      <c r="J82" s="11" t="b">
        <v>0</v>
      </c>
      <c r="K82" s="11" t="b">
        <v>0</v>
      </c>
      <c r="L82" s="11" t="b">
        <v>0</v>
      </c>
      <c r="M82" s="16" t="s">
        <v>422</v>
      </c>
    </row>
    <row r="83" spans="1:13">
      <c r="A83" s="13" t="s">
        <v>282</v>
      </c>
      <c r="B83" s="11" t="b">
        <v>1</v>
      </c>
      <c r="C83" s="11" t="b">
        <v>1</v>
      </c>
      <c r="D83" s="11" t="b">
        <v>1</v>
      </c>
      <c r="E83" s="11" t="b">
        <v>0</v>
      </c>
      <c r="F83" s="11" t="b">
        <v>1</v>
      </c>
      <c r="G83" s="11" t="b">
        <v>0</v>
      </c>
      <c r="H83" s="11" t="b">
        <v>0</v>
      </c>
      <c r="I83" s="11" t="b">
        <v>1</v>
      </c>
      <c r="J83" s="11" t="b">
        <v>0</v>
      </c>
      <c r="K83" s="11" t="b">
        <v>0</v>
      </c>
      <c r="L83" s="11" t="b">
        <v>0</v>
      </c>
      <c r="M83" s="16" t="s">
        <v>423</v>
      </c>
    </row>
    <row r="84" spans="1:13">
      <c r="A84" s="13" t="s">
        <v>283</v>
      </c>
      <c r="B84" s="11" t="b">
        <v>1</v>
      </c>
      <c r="C84" s="11" t="b">
        <v>1</v>
      </c>
      <c r="D84" s="11" t="b">
        <v>1</v>
      </c>
      <c r="E84" s="11" t="b">
        <v>0</v>
      </c>
      <c r="F84" s="11" t="b">
        <v>0</v>
      </c>
      <c r="G84" s="11" t="b">
        <v>0</v>
      </c>
      <c r="H84" s="11" t="b">
        <v>0</v>
      </c>
      <c r="I84" s="11" t="b">
        <v>0</v>
      </c>
      <c r="J84" s="11" t="b">
        <v>0</v>
      </c>
      <c r="K84" s="11" t="b">
        <v>0</v>
      </c>
      <c r="L84" s="11" t="b">
        <v>0</v>
      </c>
      <c r="M84" s="16" t="s">
        <v>424</v>
      </c>
    </row>
    <row r="85" spans="1:13">
      <c r="A85" s="13" t="s">
        <v>48</v>
      </c>
      <c r="B85" s="47" t="b">
        <v>1</v>
      </c>
      <c r="C85" s="47" t="b">
        <v>1</v>
      </c>
      <c r="D85" s="47" t="b">
        <v>1</v>
      </c>
      <c r="E85" s="47" t="b">
        <v>1</v>
      </c>
      <c r="F85" s="563" t="b">
        <v>1</v>
      </c>
      <c r="G85" s="47" t="b">
        <v>1</v>
      </c>
      <c r="H85" s="47" t="b">
        <v>0</v>
      </c>
      <c r="I85" s="47" t="b">
        <v>0</v>
      </c>
      <c r="J85" s="47" t="b">
        <v>0</v>
      </c>
      <c r="K85" s="47" t="b">
        <v>0</v>
      </c>
      <c r="L85" s="47" t="b">
        <v>0</v>
      </c>
      <c r="M85" s="16" t="s">
        <v>425</v>
      </c>
    </row>
    <row r="86" spans="1:13">
      <c r="A86" s="64" t="s">
        <v>1932</v>
      </c>
      <c r="B86" s="21" t="b">
        <v>0</v>
      </c>
      <c r="C86" s="21" t="b">
        <v>1</v>
      </c>
      <c r="D86" s="21" t="b">
        <v>1</v>
      </c>
      <c r="E86" s="21" t="b">
        <v>0</v>
      </c>
      <c r="F86" s="21" t="b">
        <v>0</v>
      </c>
      <c r="G86" s="21" t="b">
        <v>0</v>
      </c>
      <c r="H86" s="21" t="b">
        <v>0</v>
      </c>
      <c r="I86" s="21" t="b">
        <v>0</v>
      </c>
      <c r="J86" s="21" t="b">
        <v>0</v>
      </c>
      <c r="K86" s="479" t="b">
        <v>0</v>
      </c>
      <c r="L86" s="65" t="b">
        <v>0</v>
      </c>
      <c r="M86" s="16" t="s">
        <v>436</v>
      </c>
    </row>
    <row r="87" spans="1:13">
      <c r="A87" s="66" t="s">
        <v>1933</v>
      </c>
      <c r="B87" s="67" t="b">
        <f t="shared" ref="B87:E89" si="6">B$86</f>
        <v>0</v>
      </c>
      <c r="C87" s="67" t="b">
        <f t="shared" si="6"/>
        <v>1</v>
      </c>
      <c r="D87" s="67" t="b">
        <f t="shared" si="6"/>
        <v>1</v>
      </c>
      <c r="E87" s="67" t="b">
        <f t="shared" si="6"/>
        <v>0</v>
      </c>
      <c r="F87" s="11" t="b">
        <v>0</v>
      </c>
      <c r="G87" s="11" t="b">
        <v>0</v>
      </c>
      <c r="H87" s="11" t="b">
        <v>0</v>
      </c>
      <c r="I87" s="11" t="b">
        <v>0</v>
      </c>
      <c r="J87" s="11" t="b">
        <v>0</v>
      </c>
      <c r="K87" s="11" t="b">
        <v>0</v>
      </c>
      <c r="L87" s="68" t="b">
        <v>0</v>
      </c>
      <c r="M87" s="16" t="s">
        <v>437</v>
      </c>
    </row>
    <row r="88" spans="1:13">
      <c r="A88" s="66" t="s">
        <v>1934</v>
      </c>
      <c r="B88" s="67" t="b">
        <f t="shared" si="6"/>
        <v>0</v>
      </c>
      <c r="C88" s="67" t="b">
        <f t="shared" si="6"/>
        <v>1</v>
      </c>
      <c r="D88" s="67" t="b">
        <f t="shared" si="6"/>
        <v>1</v>
      </c>
      <c r="E88" s="67" t="b">
        <f t="shared" si="6"/>
        <v>0</v>
      </c>
      <c r="F88" s="11" t="b">
        <v>0</v>
      </c>
      <c r="G88" s="11" t="b">
        <v>0</v>
      </c>
      <c r="H88" s="11" t="b">
        <v>0</v>
      </c>
      <c r="I88" s="11" t="b">
        <v>0</v>
      </c>
      <c r="J88" s="11" t="b">
        <v>0</v>
      </c>
      <c r="K88" s="11" t="b">
        <v>0</v>
      </c>
      <c r="L88" s="68" t="b">
        <v>0</v>
      </c>
      <c r="M88" s="20" t="s">
        <v>439</v>
      </c>
    </row>
    <row r="89" spans="1:13">
      <c r="A89" s="69" t="s">
        <v>1935</v>
      </c>
      <c r="B89" s="70" t="b">
        <f t="shared" si="6"/>
        <v>0</v>
      </c>
      <c r="C89" s="70" t="b">
        <f t="shared" si="6"/>
        <v>1</v>
      </c>
      <c r="D89" s="70" t="b">
        <f t="shared" si="6"/>
        <v>1</v>
      </c>
      <c r="E89" s="70" t="b">
        <f t="shared" si="6"/>
        <v>0</v>
      </c>
      <c r="F89" s="185" t="b">
        <v>0</v>
      </c>
      <c r="G89" s="185" t="b">
        <v>0</v>
      </c>
      <c r="H89" s="185" t="b">
        <v>0</v>
      </c>
      <c r="I89" s="185" t="b">
        <v>0</v>
      </c>
      <c r="J89" s="185" t="b">
        <v>0</v>
      </c>
      <c r="K89" s="482" t="b">
        <v>0</v>
      </c>
      <c r="L89" s="71" t="b">
        <v>0</v>
      </c>
      <c r="M89" s="20" t="s">
        <v>438</v>
      </c>
    </row>
    <row r="90" spans="1:13">
      <c r="A90" s="13" t="s">
        <v>49</v>
      </c>
      <c r="B90" s="61" t="b">
        <v>1</v>
      </c>
      <c r="C90" s="61" t="b">
        <v>1</v>
      </c>
      <c r="D90" s="61" t="b">
        <v>1</v>
      </c>
      <c r="E90" s="61" t="b">
        <v>1</v>
      </c>
      <c r="F90" s="61" t="b">
        <v>1</v>
      </c>
      <c r="G90" s="61" t="b">
        <v>0</v>
      </c>
      <c r="H90" s="61" t="b">
        <v>0</v>
      </c>
      <c r="I90" s="61" t="b">
        <v>1</v>
      </c>
      <c r="J90" s="61" t="b">
        <v>0</v>
      </c>
      <c r="K90" s="61" t="b">
        <v>0</v>
      </c>
      <c r="L90" s="61" t="b">
        <v>0</v>
      </c>
      <c r="M90" s="16" t="s">
        <v>2664</v>
      </c>
    </row>
    <row r="91" spans="1:13">
      <c r="A91" s="13" t="s">
        <v>1010</v>
      </c>
      <c r="B91" s="11" t="b">
        <v>1</v>
      </c>
      <c r="C91" s="11" t="b">
        <v>1</v>
      </c>
      <c r="D91" s="11" t="b">
        <v>1</v>
      </c>
      <c r="E91" s="11" t="b">
        <v>0</v>
      </c>
      <c r="F91" s="11" t="b">
        <v>1</v>
      </c>
      <c r="G91" s="11" t="b">
        <v>0</v>
      </c>
      <c r="H91" s="11" t="b">
        <v>0</v>
      </c>
      <c r="I91" s="11" t="b">
        <v>1</v>
      </c>
      <c r="J91" s="11" t="b">
        <v>0</v>
      </c>
      <c r="K91" s="11" t="b">
        <v>0</v>
      </c>
      <c r="L91" s="11" t="b">
        <v>0</v>
      </c>
      <c r="M91" s="16" t="s">
        <v>1011</v>
      </c>
    </row>
    <row r="92" spans="1:13">
      <c r="A92" s="13" t="s">
        <v>50</v>
      </c>
      <c r="B92" s="11" t="b">
        <v>1</v>
      </c>
      <c r="C92" s="11" t="b">
        <v>1</v>
      </c>
      <c r="D92" s="11" t="b">
        <v>1</v>
      </c>
      <c r="E92" s="11" t="b">
        <v>0</v>
      </c>
      <c r="F92" s="11" t="b">
        <v>0</v>
      </c>
      <c r="G92" s="11" t="b">
        <v>0</v>
      </c>
      <c r="H92" s="11" t="b">
        <v>0</v>
      </c>
      <c r="I92" s="11" t="b">
        <v>1</v>
      </c>
      <c r="J92" s="11" t="b">
        <v>0</v>
      </c>
      <c r="K92" s="11" t="b">
        <v>0</v>
      </c>
      <c r="L92" s="11" t="b">
        <v>0</v>
      </c>
      <c r="M92" s="16" t="s">
        <v>410</v>
      </c>
    </row>
    <row r="93" spans="1:13">
      <c r="A93" s="13" t="s">
        <v>441</v>
      </c>
      <c r="B93" s="11" t="b">
        <v>1</v>
      </c>
      <c r="C93" s="11" t="b">
        <v>1</v>
      </c>
      <c r="D93" s="11" t="b">
        <v>1</v>
      </c>
      <c r="E93" s="11" t="b">
        <v>1</v>
      </c>
      <c r="F93" s="11" t="b">
        <v>0</v>
      </c>
      <c r="G93" s="11" t="b">
        <v>0</v>
      </c>
      <c r="H93" s="11" t="b">
        <v>0</v>
      </c>
      <c r="I93" s="11" t="b">
        <v>0</v>
      </c>
      <c r="J93" s="11" t="b">
        <v>0</v>
      </c>
      <c r="K93" s="11" t="b">
        <v>0</v>
      </c>
      <c r="L93" s="11" t="b">
        <v>0</v>
      </c>
      <c r="M93" s="16" t="s">
        <v>440</v>
      </c>
    </row>
    <row r="94" spans="1:13">
      <c r="A94" s="13" t="s">
        <v>737</v>
      </c>
      <c r="B94" s="11" t="b">
        <v>1</v>
      </c>
      <c r="C94" s="11" t="b">
        <v>1</v>
      </c>
      <c r="D94" s="11" t="b">
        <v>1</v>
      </c>
      <c r="E94" s="11" t="b">
        <v>0</v>
      </c>
      <c r="F94" s="11" t="b">
        <v>1</v>
      </c>
      <c r="G94" s="11" t="b">
        <v>0</v>
      </c>
      <c r="H94" s="11" t="b">
        <v>0</v>
      </c>
      <c r="I94" s="11" t="b">
        <v>0</v>
      </c>
      <c r="J94" s="11" t="b">
        <v>0</v>
      </c>
      <c r="K94" s="11" t="b">
        <v>0</v>
      </c>
      <c r="L94" s="11" t="b">
        <v>0</v>
      </c>
      <c r="M94" s="16" t="s">
        <v>1146</v>
      </c>
    </row>
    <row r="95" spans="1:13">
      <c r="A95" s="13" t="s">
        <v>442</v>
      </c>
      <c r="B95" s="11" t="b">
        <v>1</v>
      </c>
      <c r="C95" s="11" t="b">
        <v>1</v>
      </c>
      <c r="D95" s="11" t="b">
        <v>1</v>
      </c>
      <c r="E95" s="11" t="b">
        <v>0</v>
      </c>
      <c r="F95" s="11" t="b">
        <v>0</v>
      </c>
      <c r="G95" s="11" t="b">
        <v>0</v>
      </c>
      <c r="H95" s="11" t="b">
        <v>0</v>
      </c>
      <c r="I95" s="11" t="b">
        <v>0</v>
      </c>
      <c r="J95" s="11" t="b">
        <v>0</v>
      </c>
      <c r="K95" s="11" t="b">
        <v>0</v>
      </c>
      <c r="L95" s="11" t="b">
        <v>0</v>
      </c>
      <c r="M95" s="16" t="s">
        <v>443</v>
      </c>
    </row>
    <row r="96" spans="1:13">
      <c r="A96" s="13" t="s">
        <v>617</v>
      </c>
      <c r="B96" s="11" t="b">
        <v>1</v>
      </c>
      <c r="C96" s="11" t="b">
        <v>1</v>
      </c>
      <c r="D96" s="11" t="b">
        <v>1</v>
      </c>
      <c r="E96" s="11" t="b">
        <v>0</v>
      </c>
      <c r="F96" s="11" t="b">
        <v>0</v>
      </c>
      <c r="G96" s="11" t="b">
        <v>0</v>
      </c>
      <c r="H96" s="11" t="b">
        <v>0</v>
      </c>
      <c r="I96" s="11" t="b">
        <v>0</v>
      </c>
      <c r="J96" s="11" t="b">
        <v>0</v>
      </c>
      <c r="K96" s="11" t="b">
        <v>0</v>
      </c>
      <c r="L96" s="11" t="b">
        <v>0</v>
      </c>
      <c r="M96" s="16" t="s">
        <v>621</v>
      </c>
    </row>
    <row r="97" spans="1:13">
      <c r="A97" s="13" t="s">
        <v>53</v>
      </c>
      <c r="B97" s="11" t="b">
        <v>1</v>
      </c>
      <c r="C97" s="11" t="b">
        <v>1</v>
      </c>
      <c r="D97" s="11" t="b">
        <v>1</v>
      </c>
      <c r="E97" s="11" t="b">
        <v>0</v>
      </c>
      <c r="F97" s="11" t="b">
        <v>1</v>
      </c>
      <c r="G97" s="11" t="b">
        <v>0</v>
      </c>
      <c r="H97" s="11" t="b">
        <v>0</v>
      </c>
      <c r="I97" s="11" t="b">
        <v>0</v>
      </c>
      <c r="J97" s="11" t="b">
        <v>0</v>
      </c>
      <c r="K97" s="11" t="b">
        <v>0</v>
      </c>
      <c r="L97" s="11" t="b">
        <v>0</v>
      </c>
      <c r="M97" s="16" t="s">
        <v>411</v>
      </c>
    </row>
    <row r="98" spans="1:13">
      <c r="A98" s="13" t="s">
        <v>51</v>
      </c>
      <c r="B98" s="11" t="b">
        <v>1</v>
      </c>
      <c r="C98" s="11" t="b">
        <v>1</v>
      </c>
      <c r="D98" s="11" t="b">
        <v>1</v>
      </c>
      <c r="E98" s="11" t="b">
        <v>0</v>
      </c>
      <c r="F98" s="11" t="b">
        <v>0</v>
      </c>
      <c r="G98" s="11" t="b">
        <v>0</v>
      </c>
      <c r="H98" s="11" t="b">
        <v>0</v>
      </c>
      <c r="I98" s="11" t="b">
        <v>1</v>
      </c>
      <c r="J98" s="11" t="b">
        <v>0</v>
      </c>
      <c r="K98" s="11" t="b">
        <v>0</v>
      </c>
      <c r="L98" s="11" t="b">
        <v>0</v>
      </c>
      <c r="M98" s="16" t="s">
        <v>412</v>
      </c>
    </row>
    <row r="99" spans="1:13">
      <c r="A99" s="13" t="s">
        <v>445</v>
      </c>
      <c r="B99" s="11" t="b">
        <v>1</v>
      </c>
      <c r="C99" s="11" t="b">
        <v>1</v>
      </c>
      <c r="D99" s="11" t="b">
        <v>1</v>
      </c>
      <c r="E99" s="11" t="b">
        <v>1</v>
      </c>
      <c r="F99" s="11" t="b">
        <v>0</v>
      </c>
      <c r="G99" s="11" t="b">
        <v>0</v>
      </c>
      <c r="H99" s="11" t="b">
        <v>0</v>
      </c>
      <c r="I99" s="11" t="b">
        <v>0</v>
      </c>
      <c r="J99" s="11" t="b">
        <v>0</v>
      </c>
      <c r="K99" s="11" t="b">
        <v>0</v>
      </c>
      <c r="L99" s="11" t="b">
        <v>0</v>
      </c>
      <c r="M99" s="16" t="s">
        <v>440</v>
      </c>
    </row>
    <row r="100" spans="1:13">
      <c r="A100" s="13" t="s">
        <v>446</v>
      </c>
      <c r="B100" s="11" t="b">
        <v>1</v>
      </c>
      <c r="C100" s="11" t="b">
        <v>1</v>
      </c>
      <c r="D100" s="11" t="b">
        <v>1</v>
      </c>
      <c r="E100" s="11" t="b">
        <v>0</v>
      </c>
      <c r="F100" s="11" t="b">
        <v>0</v>
      </c>
      <c r="G100" s="11" t="b">
        <v>0</v>
      </c>
      <c r="H100" s="11" t="b">
        <v>0</v>
      </c>
      <c r="I100" s="11" t="b">
        <v>0</v>
      </c>
      <c r="J100" s="11" t="b">
        <v>0</v>
      </c>
      <c r="K100" s="11" t="b">
        <v>0</v>
      </c>
      <c r="L100" s="11" t="b">
        <v>0</v>
      </c>
      <c r="M100" s="16" t="s">
        <v>444</v>
      </c>
    </row>
    <row r="101" spans="1:13">
      <c r="A101" s="13" t="s">
        <v>618</v>
      </c>
      <c r="B101" s="11" t="b">
        <v>1</v>
      </c>
      <c r="C101" s="11" t="b">
        <v>1</v>
      </c>
      <c r="D101" s="11" t="b">
        <v>1</v>
      </c>
      <c r="E101" s="11" t="b">
        <v>0</v>
      </c>
      <c r="F101" s="11" t="b">
        <v>0</v>
      </c>
      <c r="G101" s="11" t="b">
        <v>0</v>
      </c>
      <c r="H101" s="11" t="b">
        <v>0</v>
      </c>
      <c r="I101" s="11" t="b">
        <v>0</v>
      </c>
      <c r="J101" s="11" t="b">
        <v>0</v>
      </c>
      <c r="K101" s="11" t="b">
        <v>0</v>
      </c>
      <c r="L101" s="11" t="b">
        <v>0</v>
      </c>
      <c r="M101" s="16" t="s">
        <v>620</v>
      </c>
    </row>
    <row r="102" spans="1:13">
      <c r="A102" s="13" t="s">
        <v>54</v>
      </c>
      <c r="B102" s="11" t="b">
        <v>1</v>
      </c>
      <c r="C102" s="11" t="b">
        <v>1</v>
      </c>
      <c r="D102" s="11" t="b">
        <v>1</v>
      </c>
      <c r="E102" s="11" t="b">
        <v>0</v>
      </c>
      <c r="F102" s="11" t="b">
        <v>1</v>
      </c>
      <c r="G102" s="11" t="b">
        <v>0</v>
      </c>
      <c r="H102" s="11" t="b">
        <v>0</v>
      </c>
      <c r="I102" s="11" t="b">
        <v>0</v>
      </c>
      <c r="J102" s="11" t="b">
        <v>0</v>
      </c>
      <c r="K102" s="11" t="b">
        <v>0</v>
      </c>
      <c r="L102" s="11" t="b">
        <v>0</v>
      </c>
      <c r="M102" s="16" t="s">
        <v>413</v>
      </c>
    </row>
    <row r="103" spans="1:13">
      <c r="A103" s="13" t="s">
        <v>52</v>
      </c>
      <c r="B103" s="11" t="b">
        <v>1</v>
      </c>
      <c r="C103" s="11" t="b">
        <v>1</v>
      </c>
      <c r="D103" s="11" t="b">
        <v>1</v>
      </c>
      <c r="E103" s="11" t="b">
        <v>0</v>
      </c>
      <c r="F103" s="11" t="b">
        <v>0</v>
      </c>
      <c r="G103" s="11" t="b">
        <v>0</v>
      </c>
      <c r="H103" s="11" t="b">
        <v>0</v>
      </c>
      <c r="I103" s="11" t="b">
        <v>1</v>
      </c>
      <c r="J103" s="11" t="b">
        <v>0</v>
      </c>
      <c r="K103" s="11" t="b">
        <v>0</v>
      </c>
      <c r="L103" s="11" t="b">
        <v>0</v>
      </c>
      <c r="M103" s="16" t="s">
        <v>414</v>
      </c>
    </row>
    <row r="104" spans="1:13">
      <c r="A104" s="13" t="s">
        <v>55</v>
      </c>
      <c r="B104" s="11" t="b">
        <v>1</v>
      </c>
      <c r="C104" s="11" t="b">
        <v>1</v>
      </c>
      <c r="D104" s="11" t="b">
        <v>1</v>
      </c>
      <c r="E104" s="11" t="b">
        <v>0</v>
      </c>
      <c r="F104" s="11" t="b">
        <v>0</v>
      </c>
      <c r="G104" s="11" t="b">
        <v>0</v>
      </c>
      <c r="H104" s="11" t="b">
        <v>0</v>
      </c>
      <c r="I104" s="11" t="b">
        <v>0</v>
      </c>
      <c r="J104" s="11" t="b">
        <v>0</v>
      </c>
      <c r="K104" s="11" t="b">
        <v>0</v>
      </c>
      <c r="L104" s="11" t="b">
        <v>0</v>
      </c>
      <c r="M104" s="16" t="s">
        <v>415</v>
      </c>
    </row>
    <row r="105" spans="1:13">
      <c r="A105" s="13" t="s">
        <v>56</v>
      </c>
      <c r="B105" s="11" t="b">
        <v>1</v>
      </c>
      <c r="C105" s="11" t="b">
        <v>1</v>
      </c>
      <c r="D105" s="11" t="b">
        <v>1</v>
      </c>
      <c r="E105" s="11" t="b">
        <v>0</v>
      </c>
      <c r="F105" s="11" t="b">
        <v>0</v>
      </c>
      <c r="G105" s="11" t="b">
        <v>0</v>
      </c>
      <c r="H105" s="11" t="b">
        <v>0</v>
      </c>
      <c r="I105" s="11" t="b">
        <v>0</v>
      </c>
      <c r="J105" s="11" t="b">
        <v>0</v>
      </c>
      <c r="K105" s="11" t="b">
        <v>0</v>
      </c>
      <c r="L105" s="11" t="b">
        <v>0</v>
      </c>
      <c r="M105" s="16" t="s">
        <v>416</v>
      </c>
    </row>
    <row r="106" spans="1:13">
      <c r="A106" s="13" t="s">
        <v>57</v>
      </c>
      <c r="B106" s="11" t="b">
        <v>1</v>
      </c>
      <c r="C106" s="11" t="b">
        <v>1</v>
      </c>
      <c r="D106" s="11" t="b">
        <v>1</v>
      </c>
      <c r="E106" s="11" t="b">
        <v>1</v>
      </c>
      <c r="F106" s="11" t="b">
        <v>1</v>
      </c>
      <c r="G106" s="11" t="b">
        <v>0</v>
      </c>
      <c r="H106" s="11" t="b">
        <v>0</v>
      </c>
      <c r="I106" s="11" t="b">
        <v>0</v>
      </c>
      <c r="J106" s="11" t="b">
        <v>0</v>
      </c>
      <c r="K106" s="11" t="b">
        <v>0</v>
      </c>
      <c r="L106" s="11" t="b">
        <v>0</v>
      </c>
      <c r="M106" s="16" t="s">
        <v>1453</v>
      </c>
    </row>
    <row r="107" spans="1:13">
      <c r="A107" s="13" t="s">
        <v>2846</v>
      </c>
      <c r="B107" s="11" t="b">
        <v>1</v>
      </c>
      <c r="C107" s="11" t="b">
        <v>1</v>
      </c>
      <c r="D107" s="11" t="b">
        <v>1</v>
      </c>
      <c r="E107" s="11" t="b">
        <v>1</v>
      </c>
      <c r="F107" s="11" t="b">
        <v>1</v>
      </c>
      <c r="G107" s="11" t="b">
        <v>0</v>
      </c>
      <c r="H107" s="11" t="b">
        <v>0</v>
      </c>
      <c r="I107" s="11" t="b">
        <v>0</v>
      </c>
      <c r="J107" s="11" t="b">
        <v>0</v>
      </c>
      <c r="K107" s="11" t="b">
        <v>0</v>
      </c>
      <c r="L107" s="11" t="b">
        <v>0</v>
      </c>
      <c r="M107" s="16" t="s">
        <v>2847</v>
      </c>
    </row>
    <row r="108" spans="1:13">
      <c r="A108" s="13" t="s">
        <v>58</v>
      </c>
      <c r="B108" s="11" t="b">
        <v>1</v>
      </c>
      <c r="C108" s="11" t="b">
        <v>1</v>
      </c>
      <c r="D108" s="11" t="b">
        <v>1</v>
      </c>
      <c r="E108" s="11" t="b">
        <v>0</v>
      </c>
      <c r="F108" s="11" t="b">
        <v>0</v>
      </c>
      <c r="G108" s="11" t="b">
        <v>0</v>
      </c>
      <c r="H108" s="11" t="b">
        <v>0</v>
      </c>
      <c r="I108" s="11" t="b">
        <v>0</v>
      </c>
      <c r="J108" s="11" t="b">
        <v>0</v>
      </c>
      <c r="K108" s="11" t="b">
        <v>0</v>
      </c>
      <c r="L108" s="11" t="b">
        <v>0</v>
      </c>
      <c r="M108" s="16" t="s">
        <v>417</v>
      </c>
    </row>
    <row r="109" spans="1:13">
      <c r="A109" s="13" t="s">
        <v>1454</v>
      </c>
      <c r="B109" s="11" t="b">
        <v>1</v>
      </c>
      <c r="C109" s="11" t="b">
        <v>1</v>
      </c>
      <c r="D109" s="11" t="b">
        <v>1</v>
      </c>
      <c r="E109" s="11" t="b">
        <v>0</v>
      </c>
      <c r="F109" s="11" t="b">
        <v>0</v>
      </c>
      <c r="G109" s="11" t="b">
        <v>0</v>
      </c>
      <c r="H109" s="11" t="b">
        <v>0</v>
      </c>
      <c r="I109" s="11" t="b">
        <v>0</v>
      </c>
      <c r="J109" s="11" t="b">
        <v>0</v>
      </c>
      <c r="K109" s="11" t="b">
        <v>0</v>
      </c>
      <c r="L109" s="11" t="b">
        <v>0</v>
      </c>
      <c r="M109" s="16" t="s">
        <v>1455</v>
      </c>
    </row>
    <row r="110" spans="1:13">
      <c r="A110" s="13" t="s">
        <v>1896</v>
      </c>
      <c r="B110" s="11" t="b">
        <v>1</v>
      </c>
      <c r="C110" s="11" t="b">
        <v>0</v>
      </c>
      <c r="D110" s="11" t="b">
        <v>0</v>
      </c>
      <c r="E110" s="11" t="b">
        <v>0</v>
      </c>
      <c r="F110" s="11" t="b">
        <v>0</v>
      </c>
      <c r="G110" s="11" t="b">
        <v>0</v>
      </c>
      <c r="H110" s="11" t="b">
        <v>0</v>
      </c>
      <c r="I110" s="11" t="b">
        <v>0</v>
      </c>
      <c r="J110" s="11" t="b">
        <v>0</v>
      </c>
      <c r="K110" s="11" t="b">
        <v>0</v>
      </c>
      <c r="L110" s="11" t="b">
        <v>1</v>
      </c>
      <c r="M110" s="16" t="s">
        <v>1897</v>
      </c>
    </row>
    <row r="111" spans="1:13">
      <c r="A111" s="13" t="s">
        <v>2089</v>
      </c>
      <c r="B111" s="11" t="b">
        <v>1</v>
      </c>
      <c r="C111" s="11" t="b">
        <v>0</v>
      </c>
      <c r="D111" s="11" t="b">
        <v>0</v>
      </c>
      <c r="E111" s="11" t="b">
        <v>0</v>
      </c>
      <c r="F111" s="11" t="b">
        <v>1</v>
      </c>
      <c r="G111" s="11" t="b">
        <v>0</v>
      </c>
      <c r="H111" s="11" t="b">
        <v>0</v>
      </c>
      <c r="I111" s="11" t="b">
        <v>0</v>
      </c>
      <c r="J111" s="11" t="b">
        <v>1</v>
      </c>
      <c r="K111" s="11" t="b">
        <v>0</v>
      </c>
      <c r="L111" s="11" t="b">
        <v>1</v>
      </c>
      <c r="M111" s="16" t="s">
        <v>2091</v>
      </c>
    </row>
    <row r="112" spans="1:13">
      <c r="A112" s="13" t="s">
        <v>2287</v>
      </c>
      <c r="B112" s="11" t="b">
        <v>1</v>
      </c>
      <c r="C112" s="11" t="b">
        <v>0</v>
      </c>
      <c r="D112" s="11" t="b">
        <v>0</v>
      </c>
      <c r="E112" s="11" t="b">
        <v>0</v>
      </c>
      <c r="F112" s="11" t="b">
        <v>0</v>
      </c>
      <c r="G112" s="11" t="b">
        <v>0</v>
      </c>
      <c r="H112" s="11" t="b">
        <v>0</v>
      </c>
      <c r="I112" s="11" t="b">
        <v>0</v>
      </c>
      <c r="J112" s="11" t="b">
        <v>0</v>
      </c>
      <c r="K112" s="11" t="b">
        <v>0</v>
      </c>
      <c r="L112" s="11" t="b">
        <v>1</v>
      </c>
      <c r="M112" s="16" t="s">
        <v>2290</v>
      </c>
    </row>
    <row r="113" spans="1:13">
      <c r="A113" s="13" t="s">
        <v>2288</v>
      </c>
      <c r="B113" s="11" t="b">
        <v>1</v>
      </c>
      <c r="C113" s="11" t="b">
        <v>0</v>
      </c>
      <c r="D113" s="11" t="b">
        <v>0</v>
      </c>
      <c r="E113" s="11" t="b">
        <v>0</v>
      </c>
      <c r="F113" s="11" t="b">
        <v>0</v>
      </c>
      <c r="G113" s="11" t="b">
        <v>0</v>
      </c>
      <c r="H113" s="11" t="b">
        <v>0</v>
      </c>
      <c r="I113" s="11" t="b">
        <v>0</v>
      </c>
      <c r="J113" s="11" t="b">
        <v>0</v>
      </c>
      <c r="K113" s="11" t="b">
        <v>0</v>
      </c>
      <c r="L113" s="11" t="b">
        <v>1</v>
      </c>
      <c r="M113" s="16" t="s">
        <v>2291</v>
      </c>
    </row>
    <row r="114" spans="1:13">
      <c r="A114" s="13" t="s">
        <v>2289</v>
      </c>
      <c r="B114" s="11" t="b">
        <v>1</v>
      </c>
      <c r="C114" s="11" t="b">
        <v>0</v>
      </c>
      <c r="D114" s="11" t="b">
        <v>0</v>
      </c>
      <c r="E114" s="11" t="b">
        <v>0</v>
      </c>
      <c r="F114" s="11" t="b">
        <v>0</v>
      </c>
      <c r="G114" s="11" t="b">
        <v>0</v>
      </c>
      <c r="H114" s="11" t="b">
        <v>0</v>
      </c>
      <c r="I114" s="11" t="b">
        <v>0</v>
      </c>
      <c r="J114" s="11" t="b">
        <v>0</v>
      </c>
      <c r="K114" s="11" t="b">
        <v>0</v>
      </c>
      <c r="L114" s="11" t="b">
        <v>1</v>
      </c>
      <c r="M114" s="16" t="s">
        <v>2292</v>
      </c>
    </row>
    <row r="115" spans="1:13">
      <c r="A115" s="13" t="s">
        <v>2090</v>
      </c>
      <c r="B115" s="11" t="b">
        <v>1</v>
      </c>
      <c r="C115" s="11" t="b">
        <v>0</v>
      </c>
      <c r="D115" s="11" t="b">
        <v>0</v>
      </c>
      <c r="E115" s="11" t="b">
        <v>0</v>
      </c>
      <c r="F115" s="11" t="b">
        <v>0</v>
      </c>
      <c r="G115" s="11" t="b">
        <v>0</v>
      </c>
      <c r="H115" s="11" t="b">
        <v>0</v>
      </c>
      <c r="I115" s="11" t="b">
        <v>0</v>
      </c>
      <c r="J115" s="11" t="b">
        <v>0</v>
      </c>
      <c r="K115" s="11" t="b">
        <v>0</v>
      </c>
      <c r="L115" s="11" t="b">
        <v>1</v>
      </c>
      <c r="M115" s="16" t="s">
        <v>2092</v>
      </c>
    </row>
  </sheetData>
  <autoFilter ref="A2:M115" xr:uid="{7A02DDC9-E0E8-48BF-8BE6-D6DD57F6C67D}"/>
  <conditionalFormatting sqref="B3:L115">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6"/>
  <sheetViews>
    <sheetView workbookViewId="0">
      <pane xSplit="8" ySplit="4" topLeftCell="I54" activePane="bottomRight" state="frozen"/>
      <selection activeCell="AY302" sqref="AY302"/>
      <selection pane="topRight" activeCell="AY302" sqref="AY302"/>
      <selection pane="bottomLeft" activeCell="AY302" sqref="AY302"/>
      <selection pane="bottomRight" activeCell="I70" sqref="I70"/>
    </sheetView>
  </sheetViews>
  <sheetFormatPr defaultRowHeight="14.5" outlineLevelRow="1" outlineLevelCol="1"/>
  <cols>
    <col min="1" max="2" width="0" hidden="1" customWidth="1" outlineLevel="1"/>
    <col min="3" max="3" width="22.54296875" hidden="1" customWidth="1" outlineLevel="1"/>
    <col min="4" max="6" width="0" hidden="1" customWidth="1" outlineLevel="1"/>
    <col min="7" max="7" width="17.26953125" customWidth="1" collapsed="1"/>
    <col min="9" max="9" width="24.5429687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IF($C6="","blank",MATCH($C6,$I$5:$I$288,0))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IF($C7="","blank",MATCH($C7,$I$5:$I$288,0))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IF($C8="","blank",MATCH($C8,$I$5:$I$288,0))</f>
        <v>4</v>
      </c>
      <c r="B8" s="18" t="s">
        <v>10</v>
      </c>
      <c r="C8" s="111" t="s">
        <v>1752</v>
      </c>
      <c r="D8" s="409"/>
      <c r="E8" s="188"/>
      <c r="F8" s="188"/>
      <c r="G8" s="455"/>
      <c r="H8" s="18" t="s">
        <v>10</v>
      </c>
      <c r="I8" s="111" t="s">
        <v>1752</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1978</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2061</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2063</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2081</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2065</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2066</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2067</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2068</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1868</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1869</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2606</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2635</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3081</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2212</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2123</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1781</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1998</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2015</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1916</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1783</v>
      </c>
      <c r="J53" s="110"/>
      <c r="K53" s="287" t="s">
        <v>6</v>
      </c>
      <c r="L53" s="287" t="s">
        <v>7</v>
      </c>
      <c r="M53" s="287" t="s">
        <v>8</v>
      </c>
      <c r="N53" s="287" t="s">
        <v>159</v>
      </c>
      <c r="O53" s="287" t="s">
        <v>174</v>
      </c>
      <c r="P53" s="287" t="s">
        <v>232</v>
      </c>
      <c r="Q53" s="287" t="s">
        <v>234</v>
      </c>
      <c r="R53" s="287" t="s">
        <v>268</v>
      </c>
      <c r="S53" s="287" t="s">
        <v>1786</v>
      </c>
      <c r="T53" s="287" t="s">
        <v>1787</v>
      </c>
      <c r="U53" s="287" t="s">
        <v>1788</v>
      </c>
      <c r="V53" s="287" t="s">
        <v>1789</v>
      </c>
      <c r="W53" s="287" t="s">
        <v>1736</v>
      </c>
      <c r="X53" s="110" t="s">
        <v>1785</v>
      </c>
      <c r="Y53" s="110" t="s">
        <v>1790</v>
      </c>
      <c r="Z53" s="506" t="s">
        <v>1919</v>
      </c>
      <c r="AA53" s="506" t="s">
        <v>1737</v>
      </c>
      <c r="AB53" s="506" t="s">
        <v>2913</v>
      </c>
      <c r="AC53" s="506" t="s">
        <v>2914</v>
      </c>
      <c r="AD53" s="506" t="s">
        <v>2915</v>
      </c>
    </row>
    <row r="54" spans="1:30" outlineLevel="1">
      <c r="A54" s="18"/>
      <c r="B54" s="18"/>
      <c r="C54" s="111"/>
      <c r="D54" s="111"/>
      <c r="E54" s="188"/>
      <c r="F54" s="188"/>
      <c r="G54" s="455"/>
      <c r="H54" s="18" t="s">
        <v>10</v>
      </c>
      <c r="I54" s="111" t="s">
        <v>2051</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1950</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2008</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2893</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2927</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2890</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2891</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1996</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2011</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2012</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1997</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2894</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2013</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2030</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3087</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3169</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2082</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3037</v>
      </c>
      <c r="O82" s="27" t="s">
        <v>3038</v>
      </c>
      <c r="P82" s="27" t="s">
        <v>3039</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442"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2129</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2133</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2134</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2135</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2285</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2072</v>
      </c>
      <c r="J118" s="112"/>
      <c r="K118" s="287" t="s">
        <v>786</v>
      </c>
      <c r="L118" s="287" t="s">
        <v>368</v>
      </c>
      <c r="M118" s="287" t="s">
        <v>366</v>
      </c>
      <c r="N118" s="287" t="s">
        <v>101</v>
      </c>
      <c r="O118" s="287" t="s">
        <v>2073</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442"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2015</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1765</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1791</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1912</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1792</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3110</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1999</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2034</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2003</v>
      </c>
      <c r="J159" s="110"/>
      <c r="K159" s="287" t="s">
        <v>1880</v>
      </c>
      <c r="L159" s="287" t="s">
        <v>1760</v>
      </c>
      <c r="M159" s="287" t="s">
        <v>1761</v>
      </c>
      <c r="N159" s="287" t="s">
        <v>1762</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2002</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2006</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2006</v>
      </c>
      <c r="J162" s="110"/>
      <c r="K162" s="287" t="s">
        <v>2112</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2007</v>
      </c>
      <c r="J163" s="110"/>
      <c r="K163" s="287" t="s">
        <v>1763</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2000</v>
      </c>
      <c r="J164" s="110"/>
      <c r="K164" s="287" t="s">
        <v>786</v>
      </c>
      <c r="L164" s="287" t="s">
        <v>343</v>
      </c>
      <c r="M164" s="287" t="s">
        <v>1872</v>
      </c>
      <c r="N164" s="287" t="s">
        <v>2419</v>
      </c>
      <c r="O164" s="287" t="s">
        <v>2420</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1999</v>
      </c>
      <c r="J165" s="110"/>
      <c r="K165" s="287" t="s">
        <v>1877</v>
      </c>
      <c r="L165" s="287" t="s">
        <v>2318</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2001</v>
      </c>
      <c r="J166" s="110"/>
      <c r="K166" s="287" t="s">
        <v>1873</v>
      </c>
      <c r="L166" s="287" t="s">
        <v>2103</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2004</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2003</v>
      </c>
      <c r="J168" s="110"/>
      <c r="K168" s="287" t="s">
        <v>1874</v>
      </c>
      <c r="L168" s="287" t="s">
        <v>1875</v>
      </c>
      <c r="M168" s="287" t="s">
        <v>1760</v>
      </c>
      <c r="N168" s="287" t="s">
        <v>1761</v>
      </c>
      <c r="O168" s="287" t="s">
        <v>1762</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2002</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2423</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2005</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2035</v>
      </c>
      <c r="J172" s="110"/>
      <c r="K172" s="287" t="s">
        <v>2036</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2584</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2790</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442"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2086</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2085</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2096</v>
      </c>
      <c r="J196" s="110"/>
      <c r="K196" s="287" t="s">
        <v>2097</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2087</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2625</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2055</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2232</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2223</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2235</v>
      </c>
      <c r="J214" s="110"/>
      <c r="K214" s="287" t="s">
        <v>786</v>
      </c>
      <c r="L214" s="287" t="s">
        <v>368</v>
      </c>
      <c r="M214" s="287" t="s">
        <v>546</v>
      </c>
      <c r="N214" s="287" t="s">
        <v>2236</v>
      </c>
      <c r="O214" s="287" t="s">
        <v>2073</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2237</v>
      </c>
      <c r="J215" s="110"/>
      <c r="K215" s="287" t="s">
        <v>786</v>
      </c>
      <c r="L215" s="287" t="s">
        <v>368</v>
      </c>
      <c r="M215" s="287" t="s">
        <v>546</v>
      </c>
      <c r="N215" s="287" t="s">
        <v>2236</v>
      </c>
      <c r="O215" s="287" t="s">
        <v>2073</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2057</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2059</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2058</v>
      </c>
      <c r="J221" s="110"/>
      <c r="K221" s="37" t="s">
        <v>2944</v>
      </c>
      <c r="L221" s="37" t="s">
        <v>3022</v>
      </c>
      <c r="M221" s="37" t="s">
        <v>3023</v>
      </c>
      <c r="N221" s="37" t="s">
        <v>3024</v>
      </c>
      <c r="O221" s="37" t="s">
        <v>3025</v>
      </c>
      <c r="P221" s="37" t="s">
        <v>3026</v>
      </c>
      <c r="Q221" s="27" t="s">
        <v>3027</v>
      </c>
      <c r="R221" s="27" t="s">
        <v>3018</v>
      </c>
      <c r="S221" s="27" t="s">
        <v>3019</v>
      </c>
      <c r="T221" s="27" t="s">
        <v>2983</v>
      </c>
      <c r="U221" s="27" t="s">
        <v>3030</v>
      </c>
      <c r="V221" s="27" t="s">
        <v>2979</v>
      </c>
      <c r="W221" s="27" t="s">
        <v>2980</v>
      </c>
      <c r="X221" s="27" t="s">
        <v>2981</v>
      </c>
      <c r="Y221" s="27" t="s">
        <v>2887</v>
      </c>
      <c r="Z221" s="27" t="s">
        <v>2923</v>
      </c>
      <c r="AA221" s="27" t="s">
        <v>2765</v>
      </c>
      <c r="AB221" s="27" t="s">
        <v>3033</v>
      </c>
      <c r="AC221" s="27" t="s">
        <v>2986</v>
      </c>
      <c r="AD221" s="27" t="s">
        <v>2987</v>
      </c>
      <c r="AE221" s="27" t="s">
        <v>2988</v>
      </c>
      <c r="AF221" s="27" t="s">
        <v>2989</v>
      </c>
      <c r="AG221" s="27" t="s">
        <v>2990</v>
      </c>
      <c r="AH221" s="27" t="s">
        <v>2991</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1885</v>
      </c>
      <c r="M223" s="27" t="s">
        <v>1884</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2021</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2848</v>
      </c>
      <c r="J230" s="112"/>
      <c r="K230" s="287" t="s">
        <v>2073</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3111</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3112</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442"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2074</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2075</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2076</v>
      </c>
      <c r="J259" s="112"/>
      <c r="K259" s="287" t="s">
        <v>6</v>
      </c>
      <c r="L259" s="287" t="s">
        <v>7</v>
      </c>
      <c r="M259" s="287" t="s">
        <v>1006</v>
      </c>
      <c r="N259" s="287" t="s">
        <v>2077</v>
      </c>
      <c r="O259" s="555" t="s">
        <v>2078</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2593</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2594</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2595</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2079</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2080</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442"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1216</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1198</v>
      </c>
      <c r="J268" s="110"/>
      <c r="K268" s="287" t="s">
        <v>6</v>
      </c>
      <c r="L268" s="287" t="s">
        <v>7</v>
      </c>
      <c r="M268" s="287" t="s">
        <v>8</v>
      </c>
      <c r="N268" s="287" t="s">
        <v>159</v>
      </c>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2283</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2284</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0</v>
      </c>
      <c r="I271" s="111" t="s">
        <v>2016</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9</v>
      </c>
      <c r="I272" s="111" t="s">
        <v>2016</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10</v>
      </c>
      <c r="I273" s="111" t="s">
        <v>2219</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t="s">
        <v>1503</v>
      </c>
      <c r="H274" s="18" t="s">
        <v>0</v>
      </c>
      <c r="I274" s="111" t="s">
        <v>1347</v>
      </c>
      <c r="J274" s="112" t="s">
        <v>253</v>
      </c>
      <c r="K274" s="287"/>
      <c r="L274" s="287"/>
      <c r="M274" s="287"/>
      <c r="N274" s="28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1443</v>
      </c>
      <c r="J275" s="112" t="s">
        <v>253</v>
      </c>
      <c r="K275" s="287" t="s">
        <v>1360</v>
      </c>
      <c r="L275" s="287" t="s">
        <v>1444</v>
      </c>
      <c r="M275" s="287" t="s">
        <v>1445</v>
      </c>
      <c r="N275" s="287" t="s">
        <v>1446</v>
      </c>
      <c r="O275" s="27" t="s">
        <v>1447</v>
      </c>
      <c r="P275" s="27" t="s">
        <v>1448</v>
      </c>
      <c r="Q275" s="27" t="s">
        <v>1449</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1534</v>
      </c>
      <c r="J276" s="112" t="s">
        <v>253</v>
      </c>
      <c r="K276" s="287" t="s">
        <v>6</v>
      </c>
      <c r="L276" s="287" t="s">
        <v>7</v>
      </c>
      <c r="M276" s="287" t="s">
        <v>8</v>
      </c>
      <c r="N276" s="287" t="s">
        <v>159</v>
      </c>
      <c r="O276" s="27" t="s">
        <v>174</v>
      </c>
      <c r="P276" s="27" t="s">
        <v>232</v>
      </c>
      <c r="Q276" s="27" t="s">
        <v>234</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744</v>
      </c>
      <c r="J277" s="112" t="s">
        <v>253</v>
      </c>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1206</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1501</v>
      </c>
      <c r="H279" s="18" t="s">
        <v>0</v>
      </c>
      <c r="I279" s="111" t="s">
        <v>1323</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1498</v>
      </c>
      <c r="H280" s="18" t="s">
        <v>10</v>
      </c>
      <c r="I280" s="111" t="s">
        <v>1318</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1502</v>
      </c>
      <c r="H281" s="18" t="s">
        <v>10</v>
      </c>
      <c r="I281" s="111" t="s">
        <v>1479</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10</v>
      </c>
      <c r="I282" s="111" t="s">
        <v>1397</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1499</v>
      </c>
      <c r="H283" s="18" t="s">
        <v>10</v>
      </c>
      <c r="I283" s="111" t="s">
        <v>1321</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1500</v>
      </c>
      <c r="H284" s="18" t="s">
        <v>10</v>
      </c>
      <c r="I284" s="111" t="s">
        <v>1322</v>
      </c>
      <c r="J284" s="110"/>
      <c r="K284" s="287"/>
      <c r="L284" s="27"/>
      <c r="M284" s="27"/>
      <c r="N284" s="27"/>
      <c r="O284" s="27"/>
      <c r="P284" s="27"/>
      <c r="Q284" s="27"/>
      <c r="R284" s="27"/>
      <c r="S284" s="27"/>
      <c r="T284" s="27"/>
      <c r="U284" s="27"/>
      <c r="V284" s="27"/>
      <c r="W284" s="27"/>
      <c r="X284" s="27"/>
      <c r="Y284" s="27"/>
      <c r="Z284" s="27"/>
      <c r="AA284" s="27"/>
    </row>
    <row r="285" spans="1:27">
      <c r="A285" s="18"/>
      <c r="B285" s="18"/>
      <c r="C285" s="111"/>
      <c r="D285" s="188"/>
      <c r="E285" s="188"/>
      <c r="F285" s="188"/>
      <c r="G285" s="455"/>
      <c r="H285" s="109" t="s">
        <v>16</v>
      </c>
      <c r="I285" s="442" t="s">
        <v>1754</v>
      </c>
      <c r="J285" s="110"/>
      <c r="K285" s="286"/>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1800</v>
      </c>
      <c r="J286" s="110"/>
      <c r="K286" s="286" t="s">
        <v>2655</v>
      </c>
      <c r="L286" s="27" t="s">
        <v>2656</v>
      </c>
      <c r="M286" s="27" t="s">
        <v>2657</v>
      </c>
      <c r="N286" s="27" t="s">
        <v>2658</v>
      </c>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0</v>
      </c>
      <c r="I287" s="111" t="s">
        <v>461</v>
      </c>
      <c r="J287" s="112"/>
      <c r="K287" s="287"/>
      <c r="L287" s="27"/>
      <c r="M287" s="27"/>
      <c r="N287" s="27"/>
      <c r="O287" s="27"/>
      <c r="P287" s="27"/>
      <c r="Q287" s="27"/>
      <c r="R287" s="27"/>
      <c r="S287" s="27"/>
      <c r="T287" s="27"/>
      <c r="U287" s="27"/>
      <c r="V287" s="27"/>
      <c r="W287" s="27"/>
      <c r="X287" s="27"/>
      <c r="Y287" s="27"/>
      <c r="Z287" s="27"/>
      <c r="AA287" s="27"/>
    </row>
    <row r="288" spans="1:27" collapsed="1">
      <c r="A288" s="18"/>
      <c r="B288" s="18"/>
      <c r="C288" s="111"/>
      <c r="D288" s="111"/>
      <c r="E288" s="188"/>
      <c r="F288" s="188"/>
      <c r="G288" s="455"/>
      <c r="H288" s="109" t="s">
        <v>16</v>
      </c>
      <c r="I288" s="507" t="s">
        <v>180</v>
      </c>
      <c r="J288" s="85" t="s">
        <v>180</v>
      </c>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c r="H334">
        <v>1</v>
      </c>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sheetData>
  <autoFilter ref="A3:AA867" xr:uid="{C886271F-DDC4-42AD-ABEE-7C9C7FC23386}"/>
  <conditionalFormatting sqref="H3:H288">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8">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AY302" sqref="AY302"/>
    </sheetView>
  </sheetViews>
  <sheetFormatPr defaultRowHeight="14.5"/>
  <cols>
    <col min="1" max="1" width="15.26953125" bestFit="1" customWidth="1"/>
    <col min="2" max="2" width="155.54296875" customWidth="1"/>
    <col min="3" max="3" width="15.81640625" bestFit="1" customWidth="1"/>
  </cols>
  <sheetData>
    <row r="2" spans="1:3" ht="29">
      <c r="A2" s="478">
        <v>45264.519052893498</v>
      </c>
      <c r="B2" s="470" t="s">
        <v>1774</v>
      </c>
      <c r="C2" s="568" t="s">
        <v>2226</v>
      </c>
    </row>
    <row r="3" spans="1:3" ht="43.5">
      <c r="A3" s="478"/>
      <c r="B3" s="470" t="s">
        <v>2143</v>
      </c>
      <c r="C3" s="570" t="s">
        <v>2227</v>
      </c>
    </row>
    <row r="4" spans="1:3" ht="43.5">
      <c r="A4" s="478">
        <v>45297.289203703702</v>
      </c>
      <c r="B4" s="470" t="s">
        <v>2144</v>
      </c>
      <c r="C4" s="569"/>
    </row>
    <row r="5" spans="1:3" ht="43.5">
      <c r="A5" s="478">
        <v>45645.592524652799</v>
      </c>
      <c r="B5" s="470" t="s">
        <v>2145</v>
      </c>
      <c r="C5" s="569"/>
    </row>
    <row r="6" spans="1:3" ht="145">
      <c r="A6" s="478">
        <v>45663.457717013902</v>
      </c>
      <c r="B6" s="470" t="s">
        <v>2294</v>
      </c>
      <c r="C6" s="569"/>
    </row>
    <row r="7" spans="1:3">
      <c r="A7" s="478"/>
      <c r="B7" s="470" t="s">
        <v>2225</v>
      </c>
      <c r="C7" s="569"/>
    </row>
    <row r="8" spans="1:3">
      <c r="A8" s="478"/>
      <c r="B8" s="470" t="s">
        <v>2230</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128</vt:i4>
      </vt:variant>
    </vt:vector>
  </HeadingPairs>
  <TitlesOfParts>
    <vt:vector size="13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2026-06-18T07:25:39Z</dcterms:modified>
</cp:coreProperties>
</file>